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updateLinks="never" codeName="ThisWorkbook"/>
  <mc:AlternateContent xmlns:mc="http://schemas.openxmlformats.org/markup-compatibility/2006">
    <mc:Choice Requires="x15">
      <x15ac:absPath xmlns:x15ac="http://schemas.microsoft.com/office/spreadsheetml/2010/11/ac" url="C:\Users\NPC05\Desktop\ホームぺージ掲載\"/>
    </mc:Choice>
  </mc:AlternateContent>
  <xr:revisionPtr revIDLastSave="0" documentId="13_ncr:1_{42ADB5E5-E590-43EE-820A-6B5856E49467}" xr6:coauthVersionLast="45" xr6:coauthVersionMax="45" xr10:uidLastSave="{00000000-0000-0000-0000-000000000000}"/>
  <workbookProtection workbookAlgorithmName="SHA-512" workbookHashValue="Jr0lsuQu1rE//4nZFnK8lwJAVEsxUxvggfnz3HHtPv+eRf1zGgQb5IML5nsNpYrF176pUSDISqHfO7qkUQ/lcg==" workbookSaltValue="6+17JvSXSfhwGu4aQHMD2Q==" workbookSpinCount="100000" lockStructure="1"/>
  <bookViews>
    <workbookView xWindow="-120" yWindow="-120" windowWidth="20730" windowHeight="11160" tabRatio="836" xr2:uid="{00000000-000D-0000-FFFF-FFFF00000000}"/>
  </bookViews>
  <sheets>
    <sheet name="基本情報" sheetId="13" r:id="rId1"/>
    <sheet name="新規学連登録者入力シート" sheetId="20" r:id="rId2"/>
    <sheet name="大学記録" sheetId="33" r:id="rId3"/>
    <sheet name="記入方法" sheetId="31" r:id="rId4"/>
    <sheet name="個人情報" sheetId="15" r:id="rId5"/>
    <sheet name="突破者リスト外資格記録入力シート" sheetId="21" state="hidden" r:id="rId6"/>
    <sheet name="登録者リスト" sheetId="22" state="hidden" r:id="rId7"/>
    <sheet name="混成競技情報" sheetId="26" state="hidden" r:id="rId8"/>
    <sheet name="リレー" sheetId="9" r:id="rId9"/>
    <sheet name="リレーオーダー用紙" sheetId="6" r:id="rId10"/>
    <sheet name="リスト" sheetId="2" state="hidden" r:id="rId11"/>
    <sheet name="MAT用" sheetId="30" state="hidden" r:id="rId12"/>
    <sheet name="標準記録" sheetId="23" state="hidden" r:id="rId13"/>
    <sheet name="大学リスト" sheetId="24" state="hidden" r:id="rId14"/>
  </sheets>
  <externalReferences>
    <externalReference r:id="rId15"/>
    <externalReference r:id="rId16"/>
    <externalReference r:id="rId17"/>
    <externalReference r:id="rId18"/>
    <externalReference r:id="rId19"/>
    <externalReference r:id="rId20"/>
    <externalReference r:id="rId21"/>
  </externalReferences>
  <definedNames>
    <definedName name="_1748" localSheetId="2">#REF!</definedName>
    <definedName name="_1748">#REF!</definedName>
    <definedName name="_xlnm._FilterDatabase" localSheetId="13" hidden="1">大学リスト!$A$1:$D$141</definedName>
    <definedName name="_xlnm._FilterDatabase" localSheetId="6" hidden="1">登録者リスト!$A$1:$H$1721</definedName>
    <definedName name="H">リスト!$T$2:$T$4</definedName>
    <definedName name="list59.1" localSheetId="7">[1]リスト【競技情報】!$I$2:$I$61</definedName>
    <definedName name="list59.1">[2]リスト【競技情報】!$J$2:$J$61</definedName>
    <definedName name="list59.2" localSheetId="7">[1]リスト【競技情報】!$J$2:$J$61</definedName>
    <definedName name="list59.2">[2]リスト【競技情報】!$K$2:$K$61</definedName>
    <definedName name="list99.1">[1]リスト【競技情報】!$G$2:$G$101</definedName>
    <definedName name="list99.2" localSheetId="7">[1]リスト【競技情報】!$H$2:$H$101</definedName>
    <definedName name="list99.2">[2]リスト【競技情報】!$I$2:$I$101</definedName>
    <definedName name="_xlnm.Print_Area" localSheetId="8">リレー!$A$1:$K$53</definedName>
    <definedName name="_xlnm.Print_Area" localSheetId="9">リレーオーダー用紙!$A$5:$F$46</definedName>
    <definedName name="_xlnm.Print_Area" localSheetId="3">記入方法!$A$1:$AT$402</definedName>
    <definedName name="_xlnm.Print_Area" localSheetId="4">個人情報!$A$1:$AJ$402</definedName>
    <definedName name="_xlnm.Print_Area" localSheetId="7">混成競技情報!$A$1:$O$31</definedName>
    <definedName name="_xlnm.Print_Titles" localSheetId="3">記入方法!$1:$2</definedName>
    <definedName name="_xlnm.Print_Titles" localSheetId="4">個人情報!$1:$2</definedName>
    <definedName name="_xlnm.Print_Titles" localSheetId="5">突破者リスト外資格記録入力シート!$1:$4</definedName>
    <definedName name="W">リスト!$U$2:$U$4</definedName>
    <definedName name="リレー種目" localSheetId="7">[1]リスト【競技情報】!$E$2:$E$3</definedName>
    <definedName name="リレー種目" localSheetId="2">[3]リスト!$K$2:$K$3</definedName>
    <definedName name="リレー種目">リスト!$K$2:$K$3</definedName>
    <definedName name="学年" localSheetId="7">[1]リスト【競技情報】!$A$2:$A$19</definedName>
    <definedName name="学年">リスト!$G$2:$G$19</definedName>
    <definedName name="資格審査">リスト!$A$2:$A$4</definedName>
    <definedName name="樹立日①" localSheetId="2">[3]リスト!$D$2:$D$3</definedName>
    <definedName name="樹立日①">リスト!$D$2:$D$3</definedName>
    <definedName name="樹立日②" localSheetId="2">[3]リスト!$E$2:$E$13</definedName>
    <definedName name="樹立日②">リスト!$E$2:$E$13</definedName>
    <definedName name="樹立日③" localSheetId="2">[3]リスト!$F$2:$F$32</definedName>
    <definedName name="樹立日③">リスト!$F$2:$F$32</definedName>
    <definedName name="女子種目" localSheetId="7">[1]リスト【競技情報】!$D$2:$D$19</definedName>
    <definedName name="女子種目" localSheetId="2">[3]リスト!$J$2:$J$21</definedName>
    <definedName name="女子種目">リスト!$J$2:$J$21</definedName>
    <definedName name="女子標準">リスト!$M$2:$M$9</definedName>
    <definedName name="整理番号">リスト!$R$2:$R$51</definedName>
    <definedName name="大学名">[1]リスト【大学名】!$A$1:$EL$1</definedName>
    <definedName name="男子種目" localSheetId="7">[1]リスト【競技情報】!$C$2:$C$19</definedName>
    <definedName name="男子種目" localSheetId="2">[4]リストok!$I$2:$I$22</definedName>
    <definedName name="男子種目">リスト!$I$2:$I$21</definedName>
    <definedName name="男子標準" localSheetId="7">[1]リスト【競技情報】!#REF!</definedName>
    <definedName name="男子標準">リスト!$L$2:$L$9</definedName>
    <definedName name="登録番号">リスト!$Q$2:$Q$501</definedName>
    <definedName name="登録陸協" localSheetId="7">[1]リスト【競技情報】!$B$2:$B$48</definedName>
    <definedName name="登録陸協">リスト!$H$2:$H$48</definedName>
    <definedName name="番号">[4]リストok!$C$2:$C$101</definedName>
    <definedName name="番号①" localSheetId="2">[5]リスト!$B$2:$B$100</definedName>
    <definedName name="番号①">リスト!$B$2:$B$100</definedName>
    <definedName name="番号②" localSheetId="2">[5]リスト!$C$2:$C$101</definedName>
    <definedName name="番号②">リスト!$C$2:$C$101</definedName>
    <definedName name="番号③">[6]リスト!$X$2:$X$102</definedName>
    <definedName name="番号④" localSheetId="2">[5]リスト!$V$2:$V$102</definedName>
    <definedName name="番号④">リスト!$V$2:$V$102</definedName>
    <definedName name="番号⑤" localSheetId="2">[5]リスト!$C$2:$C$61</definedName>
    <definedName name="番号⑤">リスト!$C$2:$C$61</definedName>
    <definedName name="番号⑥" localSheetId="2">[5]リスト!$V$2:$V$62</definedName>
    <definedName name="番号⑥">リスト!$V$2:$V$62</definedName>
    <definedName name="番号⑦「">[6]リスト!$X$2:$X$62</definedName>
    <definedName name="陸協" localSheetId="2">[3]リスト!#REF!</definedName>
    <definedName name="陸協">リスト!#REF!</definedName>
  </definedNames>
  <calcPr calcId="181029"/>
</workbook>
</file>

<file path=xl/calcChain.xml><?xml version="1.0" encoding="utf-8"?>
<calcChain xmlns="http://schemas.openxmlformats.org/spreadsheetml/2006/main">
  <c r="A1" i="15" l="1"/>
  <c r="D7" i="13" l="1"/>
  <c r="D8" i="13" s="1"/>
  <c r="D9" i="13" s="1"/>
  <c r="L84" i="30" l="1"/>
  <c r="L83" i="30"/>
  <c r="L82" i="30"/>
  <c r="L81" i="30"/>
  <c r="L80" i="30"/>
  <c r="L79" i="30"/>
  <c r="L78" i="30"/>
  <c r="L77" i="30"/>
  <c r="L76" i="30"/>
  <c r="L75" i="30"/>
  <c r="L74" i="30"/>
  <c r="L73" i="30"/>
  <c r="L72" i="30"/>
  <c r="L71" i="30"/>
  <c r="L70" i="30"/>
  <c r="L69" i="30"/>
  <c r="L68" i="30"/>
  <c r="L67" i="30"/>
  <c r="L66" i="30"/>
  <c r="L65" i="30"/>
  <c r="L64" i="30"/>
  <c r="L63" i="30"/>
  <c r="L62" i="30"/>
  <c r="L61" i="30"/>
  <c r="L60" i="30"/>
  <c r="L59" i="30"/>
  <c r="L58" i="30"/>
  <c r="L57" i="30"/>
  <c r="L56" i="30"/>
  <c r="L55" i="30"/>
  <c r="L54" i="30"/>
  <c r="L53" i="30"/>
  <c r="L52" i="30"/>
  <c r="L51" i="30"/>
  <c r="L50" i="30"/>
  <c r="L49" i="30"/>
  <c r="L48" i="30"/>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L7" i="30"/>
  <c r="L6" i="30"/>
  <c r="L5" i="30"/>
  <c r="L4" i="30"/>
  <c r="L3" i="30"/>
  <c r="L1" i="30"/>
  <c r="AI400" i="15" l="1"/>
  <c r="AH400" i="15"/>
  <c r="AF400" i="15"/>
  <c r="AD400" i="15"/>
  <c r="AB400" i="15"/>
  <c r="AI395" i="15"/>
  <c r="AH395" i="15"/>
  <c r="AF395" i="15"/>
  <c r="AD395" i="15"/>
  <c r="AB395" i="15"/>
  <c r="AI390" i="15"/>
  <c r="AH390" i="15"/>
  <c r="AF390" i="15"/>
  <c r="AD390" i="15"/>
  <c r="AB390" i="15"/>
  <c r="AI385" i="15"/>
  <c r="AH385" i="15"/>
  <c r="AF385" i="15"/>
  <c r="AD385" i="15"/>
  <c r="AB385" i="15"/>
  <c r="AI380" i="15"/>
  <c r="AH380" i="15"/>
  <c r="AF380" i="15"/>
  <c r="AD380" i="15"/>
  <c r="AB380" i="15"/>
  <c r="AI375" i="15"/>
  <c r="AH375" i="15"/>
  <c r="AF375" i="15"/>
  <c r="AD375" i="15"/>
  <c r="AB375" i="15"/>
  <c r="AI370" i="15"/>
  <c r="AH370" i="15"/>
  <c r="AF370" i="15"/>
  <c r="AD370" i="15"/>
  <c r="AB370" i="15"/>
  <c r="AI365" i="15"/>
  <c r="AH365" i="15"/>
  <c r="AF365" i="15"/>
  <c r="AD365" i="15"/>
  <c r="AB365" i="15"/>
  <c r="AI360" i="15"/>
  <c r="AH360" i="15"/>
  <c r="AF360" i="15"/>
  <c r="AD360" i="15"/>
  <c r="AB360" i="15"/>
  <c r="AI355" i="15"/>
  <c r="AH355" i="15"/>
  <c r="AF355" i="15"/>
  <c r="AD355" i="15"/>
  <c r="AB355" i="15"/>
  <c r="AI350" i="15"/>
  <c r="AH350" i="15"/>
  <c r="AF350" i="15"/>
  <c r="AD350" i="15"/>
  <c r="AB350" i="15"/>
  <c r="AI345" i="15"/>
  <c r="AH345" i="15"/>
  <c r="AF345" i="15"/>
  <c r="AD345" i="15"/>
  <c r="AB345" i="15"/>
  <c r="AI340" i="15"/>
  <c r="AH340" i="15"/>
  <c r="AF340" i="15"/>
  <c r="AD340" i="15"/>
  <c r="AB340" i="15"/>
  <c r="AI335" i="15"/>
  <c r="AH335" i="15"/>
  <c r="AF335" i="15"/>
  <c r="AD335" i="15"/>
  <c r="AB335" i="15"/>
  <c r="AI330" i="15"/>
  <c r="AH330" i="15"/>
  <c r="AF330" i="15"/>
  <c r="AD330" i="15"/>
  <c r="AB330" i="15"/>
  <c r="AI325" i="15"/>
  <c r="AH325" i="15"/>
  <c r="AF325" i="15"/>
  <c r="AD325" i="15"/>
  <c r="AB325" i="15"/>
  <c r="AI320" i="15"/>
  <c r="AH320" i="15"/>
  <c r="AF320" i="15"/>
  <c r="AD320" i="15"/>
  <c r="AB320" i="15"/>
  <c r="AI315" i="15"/>
  <c r="AH315" i="15"/>
  <c r="AF315" i="15"/>
  <c r="AD315" i="15"/>
  <c r="AB315" i="15"/>
  <c r="AI310" i="15"/>
  <c r="AH310" i="15"/>
  <c r="AF310" i="15"/>
  <c r="AD310" i="15"/>
  <c r="AB310" i="15"/>
  <c r="AI305" i="15"/>
  <c r="AH305" i="15"/>
  <c r="AF305" i="15"/>
  <c r="AD305" i="15"/>
  <c r="AB305" i="15"/>
  <c r="AI300" i="15"/>
  <c r="AH300" i="15"/>
  <c r="AF300" i="15"/>
  <c r="AD300" i="15"/>
  <c r="AB300" i="15"/>
  <c r="AI295" i="15"/>
  <c r="AH295" i="15"/>
  <c r="AF295" i="15"/>
  <c r="AD295" i="15"/>
  <c r="AB295" i="15"/>
  <c r="AI290" i="15"/>
  <c r="AH290" i="15"/>
  <c r="AF290" i="15"/>
  <c r="AD290" i="15"/>
  <c r="AB290" i="15"/>
  <c r="AI285" i="15"/>
  <c r="AH285" i="15"/>
  <c r="AF285" i="15"/>
  <c r="AD285" i="15"/>
  <c r="AB285" i="15"/>
  <c r="AI280" i="15"/>
  <c r="AH280" i="15"/>
  <c r="AF280" i="15"/>
  <c r="AD280" i="15"/>
  <c r="AB280" i="15"/>
  <c r="AI275" i="15"/>
  <c r="AH275" i="15"/>
  <c r="AF275" i="15"/>
  <c r="AD275" i="15"/>
  <c r="AB275" i="15"/>
  <c r="AI270" i="15"/>
  <c r="AH270" i="15"/>
  <c r="AF270" i="15"/>
  <c r="AD270" i="15"/>
  <c r="AB270" i="15"/>
  <c r="AI265" i="15"/>
  <c r="AH265" i="15"/>
  <c r="AF265" i="15"/>
  <c r="AD265" i="15"/>
  <c r="AB265" i="15"/>
  <c r="AI260" i="15"/>
  <c r="AH260" i="15"/>
  <c r="AF260" i="15"/>
  <c r="AD260" i="15"/>
  <c r="AB260" i="15"/>
  <c r="AI255" i="15"/>
  <c r="AH255" i="15"/>
  <c r="AF255" i="15"/>
  <c r="AD255" i="15"/>
  <c r="AB255" i="15"/>
  <c r="AI250" i="15"/>
  <c r="AH250" i="15"/>
  <c r="AF250" i="15"/>
  <c r="AD250" i="15"/>
  <c r="AB250" i="15"/>
  <c r="AI245" i="15"/>
  <c r="AH245" i="15"/>
  <c r="AF245" i="15"/>
  <c r="AD245" i="15"/>
  <c r="AB245" i="15"/>
  <c r="AI240" i="15"/>
  <c r="AH240" i="15"/>
  <c r="AF240" i="15"/>
  <c r="AD240" i="15"/>
  <c r="AB240" i="15"/>
  <c r="AI235" i="15"/>
  <c r="AH235" i="15"/>
  <c r="AF235" i="15"/>
  <c r="AD235" i="15"/>
  <c r="AB235" i="15"/>
  <c r="AI230" i="15"/>
  <c r="AH230" i="15"/>
  <c r="AF230" i="15"/>
  <c r="AD230" i="15"/>
  <c r="AB230" i="15"/>
  <c r="AI225" i="15"/>
  <c r="AH225" i="15"/>
  <c r="AF225" i="15"/>
  <c r="AD225" i="15"/>
  <c r="AB225" i="15"/>
  <c r="AI220" i="15"/>
  <c r="AH220" i="15"/>
  <c r="AF220" i="15"/>
  <c r="AD220" i="15"/>
  <c r="AB220" i="15"/>
  <c r="AI215" i="15"/>
  <c r="AH215" i="15"/>
  <c r="AF215" i="15"/>
  <c r="AD215" i="15"/>
  <c r="AB215" i="15"/>
  <c r="AI210" i="15"/>
  <c r="AH210" i="15"/>
  <c r="AF210" i="15"/>
  <c r="AD210" i="15"/>
  <c r="AB210" i="15"/>
  <c r="AI205" i="15"/>
  <c r="AH205" i="15"/>
  <c r="AF205" i="15"/>
  <c r="AD205" i="15"/>
  <c r="AB205" i="15"/>
  <c r="AI200" i="15"/>
  <c r="AH200" i="15"/>
  <c r="AF200" i="15"/>
  <c r="AD200" i="15"/>
  <c r="AB200" i="15"/>
  <c r="AI195" i="15"/>
  <c r="AH195" i="15"/>
  <c r="AF195" i="15"/>
  <c r="AD195" i="15"/>
  <c r="AB195" i="15"/>
  <c r="AI190" i="15"/>
  <c r="AH190" i="15"/>
  <c r="AF190" i="15"/>
  <c r="AD190" i="15"/>
  <c r="AB190" i="15"/>
  <c r="AI185" i="15"/>
  <c r="AH185" i="15"/>
  <c r="AF185" i="15"/>
  <c r="AD185" i="15"/>
  <c r="AB185" i="15"/>
  <c r="AI180" i="15"/>
  <c r="AH180" i="15"/>
  <c r="AF180" i="15"/>
  <c r="AD180" i="15"/>
  <c r="AB180" i="15"/>
  <c r="AI175" i="15"/>
  <c r="AH175" i="15"/>
  <c r="AF175" i="15"/>
  <c r="AD175" i="15"/>
  <c r="AB175" i="15"/>
  <c r="AI170" i="15"/>
  <c r="AH170" i="15"/>
  <c r="AF170" i="15"/>
  <c r="AD170" i="15"/>
  <c r="AB170" i="15"/>
  <c r="AI165" i="15"/>
  <c r="AH165" i="15"/>
  <c r="AF165" i="15"/>
  <c r="AD165" i="15"/>
  <c r="AB165" i="15"/>
  <c r="AI160" i="15"/>
  <c r="AH160" i="15"/>
  <c r="AF160" i="15"/>
  <c r="AD160" i="15"/>
  <c r="AB160" i="15"/>
  <c r="AI155" i="15"/>
  <c r="AH155" i="15"/>
  <c r="AF155" i="15"/>
  <c r="AD155" i="15"/>
  <c r="AB155" i="15"/>
  <c r="AI145" i="15"/>
  <c r="AH145" i="15"/>
  <c r="AF145" i="15"/>
  <c r="AD145" i="15"/>
  <c r="AB145" i="15"/>
  <c r="AI140" i="15"/>
  <c r="AH140" i="15"/>
  <c r="AF140" i="15"/>
  <c r="AD140" i="15"/>
  <c r="AB140" i="15"/>
  <c r="AI135" i="15"/>
  <c r="AH135" i="15"/>
  <c r="AF135" i="15"/>
  <c r="AD135" i="15"/>
  <c r="AB135" i="15"/>
  <c r="AI130" i="15"/>
  <c r="AH130" i="15"/>
  <c r="AF130" i="15"/>
  <c r="AD130" i="15"/>
  <c r="AB130" i="15"/>
  <c r="AI125" i="15"/>
  <c r="AH125" i="15"/>
  <c r="AF125" i="15"/>
  <c r="AD125" i="15"/>
  <c r="AB125" i="15"/>
  <c r="AI120" i="15"/>
  <c r="AH120" i="15"/>
  <c r="AF120" i="15"/>
  <c r="AD120" i="15"/>
  <c r="AB120" i="15"/>
  <c r="AI115" i="15"/>
  <c r="AH115" i="15"/>
  <c r="AF115" i="15"/>
  <c r="AD115" i="15"/>
  <c r="AB115" i="15"/>
  <c r="AI110" i="15"/>
  <c r="AH110" i="15"/>
  <c r="AF110" i="15"/>
  <c r="AD110" i="15"/>
  <c r="AB110" i="15"/>
  <c r="AI105" i="15"/>
  <c r="AH105" i="15"/>
  <c r="AF105" i="15"/>
  <c r="AD105" i="15"/>
  <c r="AB105" i="15"/>
  <c r="AI100" i="15"/>
  <c r="AH100" i="15"/>
  <c r="AF100" i="15"/>
  <c r="AD100" i="15"/>
  <c r="AB100" i="15"/>
  <c r="AI95" i="15"/>
  <c r="AH95" i="15"/>
  <c r="AF95" i="15"/>
  <c r="AD95" i="15"/>
  <c r="AB95" i="15"/>
  <c r="AI90" i="15"/>
  <c r="AH90" i="15"/>
  <c r="AF90" i="15"/>
  <c r="AD90" i="15"/>
  <c r="AB90" i="15"/>
  <c r="AI85" i="15"/>
  <c r="AH85" i="15"/>
  <c r="AF85" i="15"/>
  <c r="AD85" i="15"/>
  <c r="AB85" i="15"/>
  <c r="AI80" i="15"/>
  <c r="AH80" i="15"/>
  <c r="AF80" i="15"/>
  <c r="AD80" i="15"/>
  <c r="AB80" i="15"/>
  <c r="AI75" i="15"/>
  <c r="AH75" i="15"/>
  <c r="AF75" i="15"/>
  <c r="AD75" i="15"/>
  <c r="AB75" i="15"/>
  <c r="AI70" i="15"/>
  <c r="AH70" i="15"/>
  <c r="AF70" i="15"/>
  <c r="AD70" i="15"/>
  <c r="AB70" i="15"/>
  <c r="AI65" i="15"/>
  <c r="AH65" i="15"/>
  <c r="AF65" i="15"/>
  <c r="AD65" i="15"/>
  <c r="AB65" i="15"/>
  <c r="AI60" i="15"/>
  <c r="AH60" i="15"/>
  <c r="AF60" i="15"/>
  <c r="AD60" i="15"/>
  <c r="AB60" i="15"/>
  <c r="AI55" i="15"/>
  <c r="AH55" i="15"/>
  <c r="AF55" i="15"/>
  <c r="AD55" i="15"/>
  <c r="AB55" i="15"/>
  <c r="AI50" i="15"/>
  <c r="AH50" i="15"/>
  <c r="AF50" i="15"/>
  <c r="AD50" i="15"/>
  <c r="AB50" i="15"/>
  <c r="AI45" i="15"/>
  <c r="AH45" i="15"/>
  <c r="AF45" i="15"/>
  <c r="AD45" i="15"/>
  <c r="AB45" i="15"/>
  <c r="AI40" i="15"/>
  <c r="AH40" i="15"/>
  <c r="AF40" i="15"/>
  <c r="AD40" i="15"/>
  <c r="AB40" i="15"/>
  <c r="AI35" i="15"/>
  <c r="AH35" i="15"/>
  <c r="AF35" i="15"/>
  <c r="AD35" i="15"/>
  <c r="AB35" i="15"/>
  <c r="AI30" i="15"/>
  <c r="AH30" i="15"/>
  <c r="AF30" i="15"/>
  <c r="AD30" i="15"/>
  <c r="AB30" i="15"/>
  <c r="AI25" i="15"/>
  <c r="AH25" i="15"/>
  <c r="AF25" i="15"/>
  <c r="AD25" i="15"/>
  <c r="AB25" i="15"/>
  <c r="AI20" i="15"/>
  <c r="AH20" i="15"/>
  <c r="AF20" i="15"/>
  <c r="AD20" i="15"/>
  <c r="AB20" i="15"/>
  <c r="AI15" i="15"/>
  <c r="AH15" i="15"/>
  <c r="AF15" i="15"/>
  <c r="AD15" i="15"/>
  <c r="AB15" i="15"/>
  <c r="AI10" i="15"/>
  <c r="AH10" i="15"/>
  <c r="AF10" i="15"/>
  <c r="AD10" i="15"/>
  <c r="AB10" i="15"/>
  <c r="AH5" i="15"/>
  <c r="AF5" i="15"/>
  <c r="AD5" i="15"/>
  <c r="AB5" i="15"/>
  <c r="A3" i="30" l="1"/>
  <c r="A1" i="33" l="1"/>
  <c r="AI150" i="15"/>
  <c r="AI5" i="15"/>
  <c r="D398" i="15"/>
  <c r="D393" i="15"/>
  <c r="D388" i="15"/>
  <c r="D383" i="15"/>
  <c r="D378" i="15"/>
  <c r="D373" i="15"/>
  <c r="D368" i="15"/>
  <c r="D363" i="15"/>
  <c r="D358" i="15"/>
  <c r="D353" i="15"/>
  <c r="D348" i="15"/>
  <c r="D343" i="15"/>
  <c r="D338" i="15"/>
  <c r="D333" i="15"/>
  <c r="D328" i="15"/>
  <c r="D323" i="15"/>
  <c r="D318" i="15"/>
  <c r="D313" i="15"/>
  <c r="D308" i="15"/>
  <c r="D303" i="15"/>
  <c r="D298" i="15"/>
  <c r="D293" i="15"/>
  <c r="D288" i="15"/>
  <c r="D283" i="15"/>
  <c r="D278" i="15"/>
  <c r="D273" i="15"/>
  <c r="D268" i="15"/>
  <c r="D263" i="15"/>
  <c r="D258" i="15"/>
  <c r="D253" i="15"/>
  <c r="D248" i="15"/>
  <c r="D243" i="15"/>
  <c r="D238" i="15"/>
  <c r="D233" i="15"/>
  <c r="D228" i="15"/>
  <c r="D223" i="15"/>
  <c r="D218" i="15"/>
  <c r="D213" i="15"/>
  <c r="D208" i="15"/>
  <c r="D203" i="15"/>
  <c r="D198" i="15"/>
  <c r="D193" i="15"/>
  <c r="D188" i="15"/>
  <c r="D183" i="15"/>
  <c r="D178" i="15"/>
  <c r="D173" i="15"/>
  <c r="D168" i="15"/>
  <c r="D163" i="15"/>
  <c r="D158" i="15"/>
  <c r="D153" i="15"/>
  <c r="D148" i="15"/>
  <c r="D143" i="15"/>
  <c r="D138" i="15"/>
  <c r="D133" i="15"/>
  <c r="D128" i="15"/>
  <c r="D123" i="15"/>
  <c r="D118" i="15"/>
  <c r="D113" i="15"/>
  <c r="D108" i="15"/>
  <c r="D103" i="15"/>
  <c r="D98" i="15"/>
  <c r="D93" i="15"/>
  <c r="D88" i="15"/>
  <c r="D83" i="15"/>
  <c r="D78" i="15"/>
  <c r="D73" i="15"/>
  <c r="D68" i="15"/>
  <c r="D63" i="15"/>
  <c r="D58" i="15"/>
  <c r="D53" i="15"/>
  <c r="D48" i="15"/>
  <c r="D43" i="15"/>
  <c r="D38" i="15"/>
  <c r="D33" i="15"/>
  <c r="D28" i="15"/>
  <c r="D23" i="15"/>
  <c r="D18" i="15"/>
  <c r="D13" i="15"/>
  <c r="D8" i="15"/>
  <c r="BB400" i="15" l="1"/>
  <c r="BB355" i="15"/>
  <c r="BB325" i="15"/>
  <c r="BB310" i="15"/>
  <c r="BB280" i="15"/>
  <c r="BB250" i="15"/>
  <c r="BB235" i="15"/>
  <c r="BB180" i="15"/>
  <c r="BB135" i="15"/>
  <c r="BB105" i="15"/>
  <c r="BB95" i="15"/>
  <c r="BB90" i="15"/>
  <c r="BB80" i="15"/>
  <c r="BB70" i="15"/>
  <c r="BB50" i="15"/>
  <c r="BB10" i="15"/>
  <c r="AS5" i="15"/>
  <c r="AL5" i="15"/>
  <c r="AM5" i="15" s="1"/>
  <c r="AP5" i="15"/>
  <c r="AQ5" i="15"/>
  <c r="AR5" i="15"/>
  <c r="AT5" i="15"/>
  <c r="AW5" i="15"/>
  <c r="AY5" i="15"/>
  <c r="AL6" i="15"/>
  <c r="AM6" i="15" s="1"/>
  <c r="AQ6" i="15"/>
  <c r="AR6" i="15"/>
  <c r="AS6" i="15"/>
  <c r="AT6" i="15"/>
  <c r="AV6" i="15"/>
  <c r="AU6" i="15" s="1"/>
  <c r="AW6" i="15"/>
  <c r="AY6" i="15"/>
  <c r="AL10" i="15"/>
  <c r="AM10" i="15" s="1"/>
  <c r="AN10" i="15"/>
  <c r="AO10" i="15" s="1"/>
  <c r="AP10" i="15"/>
  <c r="AQ10" i="15"/>
  <c r="AR10" i="15"/>
  <c r="AS10" i="15"/>
  <c r="AT10" i="15"/>
  <c r="AV10" i="15"/>
  <c r="AU10" i="15" s="1"/>
  <c r="AW10" i="15"/>
  <c r="AY10" i="15"/>
  <c r="AL11" i="15"/>
  <c r="AM11" i="15" s="1"/>
  <c r="AN11" i="15"/>
  <c r="AO11" i="15" s="1"/>
  <c r="AQ11" i="15"/>
  <c r="AR11" i="15"/>
  <c r="AS11" i="15"/>
  <c r="AT11" i="15"/>
  <c r="AV11" i="15"/>
  <c r="AU11" i="15" s="1"/>
  <c r="AW11" i="15"/>
  <c r="AX11" i="15"/>
  <c r="AY11" i="15"/>
  <c r="AL15" i="15"/>
  <c r="AM15" i="15" s="1"/>
  <c r="AN15" i="15"/>
  <c r="AO15" i="15" s="1"/>
  <c r="AP15" i="15"/>
  <c r="AQ15" i="15"/>
  <c r="AR15" i="15"/>
  <c r="AS15" i="15"/>
  <c r="AT15" i="15"/>
  <c r="AV15" i="15"/>
  <c r="AU15" i="15" s="1"/>
  <c r="AW15" i="15"/>
  <c r="AY15" i="15"/>
  <c r="BB15" i="15"/>
  <c r="AL16" i="15"/>
  <c r="AM16" i="15" s="1"/>
  <c r="AN16" i="15"/>
  <c r="AO16" i="15" s="1"/>
  <c r="AQ16" i="15"/>
  <c r="AR16" i="15"/>
  <c r="AS16" i="15"/>
  <c r="AT16" i="15"/>
  <c r="AV16" i="15"/>
  <c r="AU16" i="15" s="1"/>
  <c r="AW16" i="15"/>
  <c r="AX16" i="15"/>
  <c r="AY16" i="15"/>
  <c r="AL20" i="15"/>
  <c r="AM20" i="15" s="1"/>
  <c r="AN20" i="15"/>
  <c r="AO20" i="15" s="1"/>
  <c r="AP20" i="15"/>
  <c r="AQ20" i="15"/>
  <c r="AR20" i="15"/>
  <c r="AS20" i="15"/>
  <c r="AT20" i="15"/>
  <c r="AV20" i="15"/>
  <c r="AU20" i="15" s="1"/>
  <c r="AW20" i="15"/>
  <c r="AY20" i="15"/>
  <c r="BB20" i="15"/>
  <c r="AL21" i="15"/>
  <c r="AM21" i="15" s="1"/>
  <c r="AN21" i="15"/>
  <c r="AO21" i="15" s="1"/>
  <c r="AQ21" i="15"/>
  <c r="AR21" i="15"/>
  <c r="AS21" i="15"/>
  <c r="AT21" i="15"/>
  <c r="AV21" i="15"/>
  <c r="AU21" i="15" s="1"/>
  <c r="AW21" i="15"/>
  <c r="AX21" i="15"/>
  <c r="AY21" i="15"/>
  <c r="AL25" i="15"/>
  <c r="AM25" i="15" s="1"/>
  <c r="AN25" i="15"/>
  <c r="AO25" i="15" s="1"/>
  <c r="AP25" i="15"/>
  <c r="AQ25" i="15"/>
  <c r="AR25" i="15"/>
  <c r="AS25" i="15"/>
  <c r="AT25" i="15"/>
  <c r="AV25" i="15"/>
  <c r="AU25" i="15" s="1"/>
  <c r="AW25" i="15"/>
  <c r="AY25" i="15"/>
  <c r="BB25" i="15"/>
  <c r="AL26" i="15"/>
  <c r="AM26" i="15" s="1"/>
  <c r="AN26" i="15"/>
  <c r="AO26" i="15" s="1"/>
  <c r="AQ26" i="15"/>
  <c r="AR26" i="15"/>
  <c r="AS26" i="15"/>
  <c r="AT26" i="15"/>
  <c r="AV26" i="15"/>
  <c r="AU26" i="15" s="1"/>
  <c r="AW26" i="15"/>
  <c r="AX26" i="15"/>
  <c r="AY26" i="15"/>
  <c r="AL30" i="15"/>
  <c r="AM30" i="15" s="1"/>
  <c r="AN30" i="15"/>
  <c r="AO30" i="15" s="1"/>
  <c r="AP30" i="15"/>
  <c r="AQ30" i="15"/>
  <c r="AR30" i="15"/>
  <c r="AS30" i="15"/>
  <c r="AT30" i="15"/>
  <c r="AV30" i="15"/>
  <c r="AU30" i="15" s="1"/>
  <c r="AW30" i="15"/>
  <c r="AY30" i="15"/>
  <c r="BB30" i="15"/>
  <c r="AL31" i="15"/>
  <c r="AM31" i="15" s="1"/>
  <c r="AN31" i="15"/>
  <c r="AO31" i="15" s="1"/>
  <c r="AQ31" i="15"/>
  <c r="AR31" i="15"/>
  <c r="AS31" i="15"/>
  <c r="AT31" i="15"/>
  <c r="AV31" i="15"/>
  <c r="AU31" i="15" s="1"/>
  <c r="AW31" i="15"/>
  <c r="AX31" i="15"/>
  <c r="AY31" i="15"/>
  <c r="AL35" i="15"/>
  <c r="AM35" i="15" s="1"/>
  <c r="AN35" i="15"/>
  <c r="AO35" i="15" s="1"/>
  <c r="AP35" i="15"/>
  <c r="AQ35" i="15"/>
  <c r="AR35" i="15"/>
  <c r="AS35" i="15"/>
  <c r="AT35" i="15"/>
  <c r="AV35" i="15"/>
  <c r="AU35" i="15" s="1"/>
  <c r="AW35" i="15"/>
  <c r="AY35" i="15"/>
  <c r="BB35" i="15"/>
  <c r="AL36" i="15"/>
  <c r="AM36" i="15" s="1"/>
  <c r="AN36" i="15"/>
  <c r="AO36" i="15" s="1"/>
  <c r="AQ36" i="15"/>
  <c r="AR36" i="15"/>
  <c r="AS36" i="15"/>
  <c r="AT36" i="15"/>
  <c r="AV36" i="15"/>
  <c r="AU36" i="15" s="1"/>
  <c r="AW36" i="15"/>
  <c r="AX36" i="15"/>
  <c r="AY36" i="15"/>
  <c r="AL40" i="15"/>
  <c r="AM40" i="15" s="1"/>
  <c r="AN40" i="15"/>
  <c r="AO40" i="15" s="1"/>
  <c r="AP40" i="15"/>
  <c r="AQ40" i="15"/>
  <c r="AR40" i="15"/>
  <c r="AS40" i="15"/>
  <c r="AT40" i="15"/>
  <c r="AV40" i="15"/>
  <c r="AU40" i="15" s="1"/>
  <c r="AW40" i="15"/>
  <c r="AY40" i="15"/>
  <c r="BB40" i="15"/>
  <c r="AL41" i="15"/>
  <c r="AM41" i="15" s="1"/>
  <c r="AN41" i="15"/>
  <c r="AO41" i="15" s="1"/>
  <c r="AQ41" i="15"/>
  <c r="AR41" i="15"/>
  <c r="AS41" i="15"/>
  <c r="AT41" i="15"/>
  <c r="AV41" i="15"/>
  <c r="AU41" i="15" s="1"/>
  <c r="AW41" i="15"/>
  <c r="AX41" i="15"/>
  <c r="AY41" i="15"/>
  <c r="AL45" i="15"/>
  <c r="AM45" i="15" s="1"/>
  <c r="AN45" i="15"/>
  <c r="AO45" i="15" s="1"/>
  <c r="AP45" i="15"/>
  <c r="AQ45" i="15"/>
  <c r="AR45" i="15"/>
  <c r="AS45" i="15"/>
  <c r="AT45" i="15"/>
  <c r="AV45" i="15"/>
  <c r="AU45" i="15" s="1"/>
  <c r="AW45" i="15"/>
  <c r="AY45" i="15"/>
  <c r="BB45" i="15"/>
  <c r="AL46" i="15"/>
  <c r="AM46" i="15" s="1"/>
  <c r="AN46" i="15"/>
  <c r="AO46" i="15" s="1"/>
  <c r="AQ46" i="15"/>
  <c r="AR46" i="15"/>
  <c r="AS46" i="15"/>
  <c r="AT46" i="15"/>
  <c r="AV46" i="15"/>
  <c r="AU46" i="15" s="1"/>
  <c r="AW46" i="15"/>
  <c r="AX46" i="15"/>
  <c r="AY46" i="15"/>
  <c r="AL50" i="15"/>
  <c r="AM50" i="15" s="1"/>
  <c r="AN50" i="15"/>
  <c r="AO50" i="15" s="1"/>
  <c r="AP50" i="15"/>
  <c r="AQ50" i="15"/>
  <c r="AR50" i="15"/>
  <c r="AS50" i="15"/>
  <c r="AT50" i="15"/>
  <c r="AV50" i="15"/>
  <c r="AU50" i="15" s="1"/>
  <c r="AW50" i="15"/>
  <c r="AY50" i="15"/>
  <c r="AL51" i="15"/>
  <c r="AM51" i="15" s="1"/>
  <c r="AN51" i="15"/>
  <c r="AO51" i="15" s="1"/>
  <c r="AQ51" i="15"/>
  <c r="AR51" i="15"/>
  <c r="AS51" i="15"/>
  <c r="AT51" i="15"/>
  <c r="AV51" i="15"/>
  <c r="AU51" i="15" s="1"/>
  <c r="AW51" i="15"/>
  <c r="AX51" i="15"/>
  <c r="AY51" i="15"/>
  <c r="AL55" i="15"/>
  <c r="AM55" i="15" s="1"/>
  <c r="AN55" i="15"/>
  <c r="AO55" i="15" s="1"/>
  <c r="AP55" i="15"/>
  <c r="AQ55" i="15"/>
  <c r="AR55" i="15"/>
  <c r="AS55" i="15"/>
  <c r="AT55" i="15"/>
  <c r="AV55" i="15"/>
  <c r="AU55" i="15" s="1"/>
  <c r="AW55" i="15"/>
  <c r="AY55" i="15"/>
  <c r="BB55" i="15"/>
  <c r="AL56" i="15"/>
  <c r="AM56" i="15" s="1"/>
  <c r="AN56" i="15"/>
  <c r="AO56" i="15" s="1"/>
  <c r="AQ56" i="15"/>
  <c r="AR56" i="15"/>
  <c r="AS56" i="15"/>
  <c r="AT56" i="15"/>
  <c r="AV56" i="15"/>
  <c r="AU56" i="15" s="1"/>
  <c r="AW56" i="15"/>
  <c r="AX56" i="15"/>
  <c r="AY56" i="15"/>
  <c r="AL60" i="15"/>
  <c r="AM60" i="15" s="1"/>
  <c r="AN60" i="15"/>
  <c r="AO60" i="15" s="1"/>
  <c r="AP60" i="15"/>
  <c r="AQ60" i="15"/>
  <c r="AR60" i="15"/>
  <c r="AS60" i="15"/>
  <c r="AT60" i="15"/>
  <c r="AV60" i="15"/>
  <c r="AU60" i="15" s="1"/>
  <c r="AW60" i="15"/>
  <c r="AY60" i="15"/>
  <c r="BB60" i="15"/>
  <c r="AL61" i="15"/>
  <c r="AM61" i="15" s="1"/>
  <c r="AN61" i="15"/>
  <c r="AO61" i="15" s="1"/>
  <c r="AQ61" i="15"/>
  <c r="AR61" i="15"/>
  <c r="AS61" i="15"/>
  <c r="AT61" i="15"/>
  <c r="AV61" i="15"/>
  <c r="AU61" i="15" s="1"/>
  <c r="AW61" i="15"/>
  <c r="AX61" i="15"/>
  <c r="AY61" i="15"/>
  <c r="AL65" i="15"/>
  <c r="AM65" i="15" s="1"/>
  <c r="AN65" i="15"/>
  <c r="AO65" i="15" s="1"/>
  <c r="AP65" i="15"/>
  <c r="AQ65" i="15"/>
  <c r="AR65" i="15"/>
  <c r="AS65" i="15"/>
  <c r="AT65" i="15"/>
  <c r="AV65" i="15"/>
  <c r="AU65" i="15" s="1"/>
  <c r="AW65" i="15"/>
  <c r="AY65" i="15"/>
  <c r="BB65" i="15"/>
  <c r="AL66" i="15"/>
  <c r="AM66" i="15" s="1"/>
  <c r="AN66" i="15"/>
  <c r="AO66" i="15" s="1"/>
  <c r="AQ66" i="15"/>
  <c r="AR66" i="15"/>
  <c r="AS66" i="15"/>
  <c r="AT66" i="15"/>
  <c r="AV66" i="15"/>
  <c r="AU66" i="15" s="1"/>
  <c r="AW66" i="15"/>
  <c r="AX66" i="15"/>
  <c r="AY66" i="15"/>
  <c r="AL70" i="15"/>
  <c r="AM70" i="15" s="1"/>
  <c r="AN70" i="15"/>
  <c r="AO70" i="15" s="1"/>
  <c r="AP70" i="15"/>
  <c r="AQ70" i="15"/>
  <c r="AR70" i="15"/>
  <c r="AS70" i="15"/>
  <c r="AT70" i="15"/>
  <c r="AV70" i="15"/>
  <c r="AU70" i="15" s="1"/>
  <c r="AW70" i="15"/>
  <c r="AY70" i="15"/>
  <c r="AL71" i="15"/>
  <c r="AM71" i="15" s="1"/>
  <c r="AN71" i="15"/>
  <c r="AO71" i="15" s="1"/>
  <c r="AQ71" i="15"/>
  <c r="AR71" i="15"/>
  <c r="AS71" i="15"/>
  <c r="AT71" i="15"/>
  <c r="AV71" i="15"/>
  <c r="AU71" i="15" s="1"/>
  <c r="AW71" i="15"/>
  <c r="AX71" i="15"/>
  <c r="AY71" i="15"/>
  <c r="AL75" i="15"/>
  <c r="AM75" i="15" s="1"/>
  <c r="AN75" i="15"/>
  <c r="AO75" i="15" s="1"/>
  <c r="AP75" i="15"/>
  <c r="AQ75" i="15"/>
  <c r="AR75" i="15"/>
  <c r="AS75" i="15"/>
  <c r="AT75" i="15"/>
  <c r="AV75" i="15"/>
  <c r="AU75" i="15" s="1"/>
  <c r="AW75" i="15"/>
  <c r="AY75" i="15"/>
  <c r="BB75" i="15"/>
  <c r="AL76" i="15"/>
  <c r="AM76" i="15"/>
  <c r="AN76" i="15"/>
  <c r="AO76" i="15" s="1"/>
  <c r="AQ76" i="15"/>
  <c r="AR76" i="15"/>
  <c r="AS76" i="15"/>
  <c r="AT76" i="15"/>
  <c r="AV76" i="15"/>
  <c r="AU76" i="15" s="1"/>
  <c r="AW76" i="15"/>
  <c r="AX76" i="15"/>
  <c r="AY76" i="15"/>
  <c r="AL80" i="15"/>
  <c r="AM80" i="15" s="1"/>
  <c r="AN80" i="15"/>
  <c r="AO80" i="15" s="1"/>
  <c r="AP80" i="15"/>
  <c r="AQ80" i="15"/>
  <c r="AR80" i="15"/>
  <c r="AS80" i="15"/>
  <c r="AT80" i="15"/>
  <c r="AV80" i="15"/>
  <c r="AU80" i="15" s="1"/>
  <c r="AW80" i="15"/>
  <c r="AY80" i="15"/>
  <c r="AL81" i="15"/>
  <c r="AM81" i="15" s="1"/>
  <c r="AN81" i="15"/>
  <c r="AO81" i="15" s="1"/>
  <c r="AQ81" i="15"/>
  <c r="AR81" i="15"/>
  <c r="AS81" i="15"/>
  <c r="AT81" i="15"/>
  <c r="AV81" i="15"/>
  <c r="AU81" i="15" s="1"/>
  <c r="AW81" i="15"/>
  <c r="AX81" i="15"/>
  <c r="AY81" i="15"/>
  <c r="AL85" i="15"/>
  <c r="AM85" i="15" s="1"/>
  <c r="AN85" i="15"/>
  <c r="AO85" i="15" s="1"/>
  <c r="AP85" i="15"/>
  <c r="AQ85" i="15"/>
  <c r="AR85" i="15"/>
  <c r="AS85" i="15"/>
  <c r="AT85" i="15"/>
  <c r="AV85" i="15"/>
  <c r="AU85" i="15" s="1"/>
  <c r="AW85" i="15"/>
  <c r="AY85" i="15"/>
  <c r="BB85" i="15"/>
  <c r="AL86" i="15"/>
  <c r="AM86" i="15" s="1"/>
  <c r="AN86" i="15"/>
  <c r="AO86" i="15" s="1"/>
  <c r="AQ86" i="15"/>
  <c r="AR86" i="15"/>
  <c r="AS86" i="15"/>
  <c r="AT86" i="15"/>
  <c r="AV86" i="15"/>
  <c r="AU86" i="15" s="1"/>
  <c r="AW86" i="15"/>
  <c r="AX86" i="15"/>
  <c r="AY86" i="15"/>
  <c r="AL90" i="15"/>
  <c r="AM90" i="15" s="1"/>
  <c r="AN90" i="15"/>
  <c r="AO90" i="15" s="1"/>
  <c r="AP90" i="15"/>
  <c r="AQ90" i="15"/>
  <c r="AR90" i="15"/>
  <c r="AS90" i="15"/>
  <c r="AT90" i="15"/>
  <c r="AV90" i="15"/>
  <c r="AU90" i="15" s="1"/>
  <c r="AW90" i="15"/>
  <c r="AY90" i="15"/>
  <c r="AL91" i="15"/>
  <c r="AM91" i="15" s="1"/>
  <c r="AN91" i="15"/>
  <c r="AO91" i="15" s="1"/>
  <c r="AQ91" i="15"/>
  <c r="AR91" i="15"/>
  <c r="AS91" i="15"/>
  <c r="AT91" i="15"/>
  <c r="AV91" i="15"/>
  <c r="AU91" i="15" s="1"/>
  <c r="AW91" i="15"/>
  <c r="AX91" i="15"/>
  <c r="AY91" i="15"/>
  <c r="AL95" i="15"/>
  <c r="AM95" i="15" s="1"/>
  <c r="AN95" i="15"/>
  <c r="AO95" i="15" s="1"/>
  <c r="AP95" i="15"/>
  <c r="AQ95" i="15"/>
  <c r="AR95" i="15"/>
  <c r="AS95" i="15"/>
  <c r="AT95" i="15"/>
  <c r="AV95" i="15"/>
  <c r="AU95" i="15" s="1"/>
  <c r="AW95" i="15"/>
  <c r="AY95" i="15"/>
  <c r="AL96" i="15"/>
  <c r="AM96" i="15" s="1"/>
  <c r="AN96" i="15"/>
  <c r="AO96" i="15" s="1"/>
  <c r="AQ96" i="15"/>
  <c r="AR96" i="15"/>
  <c r="AS96" i="15"/>
  <c r="AT96" i="15"/>
  <c r="AV96" i="15"/>
  <c r="AU96" i="15" s="1"/>
  <c r="AW96" i="15"/>
  <c r="AX96" i="15"/>
  <c r="AY96" i="15"/>
  <c r="AL100" i="15"/>
  <c r="AM100" i="15" s="1"/>
  <c r="AN100" i="15"/>
  <c r="AO100" i="15" s="1"/>
  <c r="AP100" i="15"/>
  <c r="AQ100" i="15"/>
  <c r="AR100" i="15"/>
  <c r="AS100" i="15"/>
  <c r="AT100" i="15"/>
  <c r="AV100" i="15"/>
  <c r="AU100" i="15" s="1"/>
  <c r="AW100" i="15"/>
  <c r="AY100" i="15"/>
  <c r="BB100" i="15"/>
  <c r="AL101" i="15"/>
  <c r="AM101" i="15" s="1"/>
  <c r="AN101" i="15"/>
  <c r="AO101" i="15" s="1"/>
  <c r="AQ101" i="15"/>
  <c r="AR101" i="15"/>
  <c r="AS101" i="15"/>
  <c r="AT101" i="15"/>
  <c r="AV101" i="15"/>
  <c r="AU101" i="15" s="1"/>
  <c r="AW101" i="15"/>
  <c r="AX101" i="15"/>
  <c r="AY101" i="15"/>
  <c r="AL105" i="15"/>
  <c r="AM105" i="15" s="1"/>
  <c r="AN105" i="15"/>
  <c r="AO105" i="15" s="1"/>
  <c r="AP105" i="15"/>
  <c r="AQ105" i="15"/>
  <c r="AR105" i="15"/>
  <c r="AS105" i="15"/>
  <c r="AT105" i="15"/>
  <c r="AV105" i="15"/>
  <c r="AU105" i="15" s="1"/>
  <c r="AW105" i="15"/>
  <c r="AY105" i="15"/>
  <c r="AL106" i="15"/>
  <c r="AM106" i="15" s="1"/>
  <c r="AN106" i="15"/>
  <c r="AO106" i="15" s="1"/>
  <c r="AQ106" i="15"/>
  <c r="AR106" i="15"/>
  <c r="AS106" i="15"/>
  <c r="AT106" i="15"/>
  <c r="AV106" i="15"/>
  <c r="AU106" i="15" s="1"/>
  <c r="AW106" i="15"/>
  <c r="AX106" i="15"/>
  <c r="AY106" i="15"/>
  <c r="AL110" i="15"/>
  <c r="AM110" i="15" s="1"/>
  <c r="AN110" i="15"/>
  <c r="AO110" i="15" s="1"/>
  <c r="AP110" i="15"/>
  <c r="AQ110" i="15"/>
  <c r="AR110" i="15"/>
  <c r="AS110" i="15"/>
  <c r="AT110" i="15"/>
  <c r="AV110" i="15"/>
  <c r="AU110" i="15" s="1"/>
  <c r="AW110" i="15"/>
  <c r="AY110" i="15"/>
  <c r="BB110" i="15"/>
  <c r="AL111" i="15"/>
  <c r="AM111" i="15" s="1"/>
  <c r="AN111" i="15"/>
  <c r="AO111" i="15" s="1"/>
  <c r="AQ111" i="15"/>
  <c r="AR111" i="15"/>
  <c r="AS111" i="15"/>
  <c r="AT111" i="15"/>
  <c r="AV111" i="15"/>
  <c r="AU111" i="15" s="1"/>
  <c r="AW111" i="15"/>
  <c r="AX111" i="15"/>
  <c r="AY111" i="15"/>
  <c r="AL115" i="15"/>
  <c r="AM115" i="15" s="1"/>
  <c r="AN115" i="15"/>
  <c r="AO115" i="15" s="1"/>
  <c r="AP115" i="15"/>
  <c r="AQ115" i="15"/>
  <c r="AR115" i="15"/>
  <c r="AS115" i="15"/>
  <c r="AT115" i="15"/>
  <c r="AV115" i="15"/>
  <c r="AU115" i="15" s="1"/>
  <c r="AW115" i="15"/>
  <c r="AY115" i="15"/>
  <c r="BB115" i="15"/>
  <c r="AL116" i="15"/>
  <c r="AM116" i="15" s="1"/>
  <c r="AN116" i="15"/>
  <c r="AO116" i="15" s="1"/>
  <c r="AQ116" i="15"/>
  <c r="AR116" i="15"/>
  <c r="AS116" i="15"/>
  <c r="AT116" i="15"/>
  <c r="AV116" i="15"/>
  <c r="AU116" i="15" s="1"/>
  <c r="AW116" i="15"/>
  <c r="AX116" i="15"/>
  <c r="AY116" i="15"/>
  <c r="AL120" i="15"/>
  <c r="AM120" i="15" s="1"/>
  <c r="AN120" i="15"/>
  <c r="AO120" i="15" s="1"/>
  <c r="AP120" i="15"/>
  <c r="AQ120" i="15"/>
  <c r="AR120" i="15"/>
  <c r="AS120" i="15"/>
  <c r="AT120" i="15"/>
  <c r="AV120" i="15"/>
  <c r="AU120" i="15" s="1"/>
  <c r="AW120" i="15"/>
  <c r="AY120" i="15"/>
  <c r="BB120" i="15"/>
  <c r="AL121" i="15"/>
  <c r="AM121" i="15" s="1"/>
  <c r="AN121" i="15"/>
  <c r="AO121" i="15" s="1"/>
  <c r="AQ121" i="15"/>
  <c r="AR121" i="15"/>
  <c r="AS121" i="15"/>
  <c r="AT121" i="15"/>
  <c r="AV121" i="15"/>
  <c r="AU121" i="15" s="1"/>
  <c r="AW121" i="15"/>
  <c r="AX121" i="15"/>
  <c r="AY121" i="15"/>
  <c r="AL125" i="15"/>
  <c r="AM125" i="15" s="1"/>
  <c r="AN125" i="15"/>
  <c r="AO125" i="15" s="1"/>
  <c r="AP125" i="15"/>
  <c r="AQ125" i="15"/>
  <c r="AR125" i="15"/>
  <c r="AS125" i="15"/>
  <c r="AT125" i="15"/>
  <c r="AV125" i="15"/>
  <c r="AU125" i="15" s="1"/>
  <c r="AW125" i="15"/>
  <c r="AY125" i="15"/>
  <c r="BB125" i="15"/>
  <c r="AL126" i="15"/>
  <c r="AM126" i="15" s="1"/>
  <c r="AN126" i="15"/>
  <c r="AO126" i="15" s="1"/>
  <c r="AQ126" i="15"/>
  <c r="AR126" i="15"/>
  <c r="AS126" i="15"/>
  <c r="AT126" i="15"/>
  <c r="AV126" i="15"/>
  <c r="AU126" i="15" s="1"/>
  <c r="AW126" i="15"/>
  <c r="AX126" i="15"/>
  <c r="AY126" i="15"/>
  <c r="AL130" i="15"/>
  <c r="AM130" i="15" s="1"/>
  <c r="AN130" i="15"/>
  <c r="AO130" i="15" s="1"/>
  <c r="AP130" i="15"/>
  <c r="AQ130" i="15"/>
  <c r="AR130" i="15"/>
  <c r="AS130" i="15"/>
  <c r="AT130" i="15"/>
  <c r="AV130" i="15"/>
  <c r="AU130" i="15" s="1"/>
  <c r="AW130" i="15"/>
  <c r="AY130" i="15"/>
  <c r="BB130" i="15"/>
  <c r="AL131" i="15"/>
  <c r="AM131" i="15" s="1"/>
  <c r="AN131" i="15"/>
  <c r="AO131" i="15" s="1"/>
  <c r="AQ131" i="15"/>
  <c r="AR131" i="15"/>
  <c r="AS131" i="15"/>
  <c r="AT131" i="15"/>
  <c r="AV131" i="15"/>
  <c r="AU131" i="15" s="1"/>
  <c r="AW131" i="15"/>
  <c r="AX131" i="15"/>
  <c r="AY131" i="15"/>
  <c r="AL135" i="15"/>
  <c r="AM135" i="15" s="1"/>
  <c r="AN135" i="15"/>
  <c r="AO135" i="15"/>
  <c r="AP135" i="15"/>
  <c r="AQ135" i="15"/>
  <c r="AR135" i="15"/>
  <c r="AS135" i="15"/>
  <c r="AT135" i="15"/>
  <c r="AV135" i="15"/>
  <c r="AU135" i="15" s="1"/>
  <c r="AW135" i="15"/>
  <c r="AY135" i="15"/>
  <c r="AL136" i="15"/>
  <c r="AM136" i="15" s="1"/>
  <c r="AN136" i="15"/>
  <c r="AO136" i="15" s="1"/>
  <c r="AQ136" i="15"/>
  <c r="AR136" i="15"/>
  <c r="AS136" i="15"/>
  <c r="AT136" i="15"/>
  <c r="AV136" i="15"/>
  <c r="AU136" i="15" s="1"/>
  <c r="AW136" i="15"/>
  <c r="AX136" i="15"/>
  <c r="AY136" i="15"/>
  <c r="AL140" i="15"/>
  <c r="AM140" i="15" s="1"/>
  <c r="AN140" i="15"/>
  <c r="AO140" i="15" s="1"/>
  <c r="AP140" i="15"/>
  <c r="AQ140" i="15"/>
  <c r="AR140" i="15"/>
  <c r="AS140" i="15"/>
  <c r="AT140" i="15"/>
  <c r="AV140" i="15"/>
  <c r="AU140" i="15" s="1"/>
  <c r="AW140" i="15"/>
  <c r="AY140" i="15"/>
  <c r="BB140" i="15"/>
  <c r="AL141" i="15"/>
  <c r="AM141" i="15" s="1"/>
  <c r="AN141" i="15"/>
  <c r="AO141" i="15" s="1"/>
  <c r="AQ141" i="15"/>
  <c r="AR141" i="15"/>
  <c r="AS141" i="15"/>
  <c r="AT141" i="15"/>
  <c r="AV141" i="15"/>
  <c r="AU141" i="15" s="1"/>
  <c r="AW141" i="15"/>
  <c r="AX141" i="15"/>
  <c r="AY141" i="15"/>
  <c r="AL145" i="15"/>
  <c r="AM145" i="15" s="1"/>
  <c r="AN145" i="15"/>
  <c r="AO145" i="15" s="1"/>
  <c r="AP145" i="15"/>
  <c r="AQ145" i="15"/>
  <c r="AR145" i="15"/>
  <c r="AS145" i="15"/>
  <c r="AT145" i="15"/>
  <c r="AV145" i="15"/>
  <c r="AU145" i="15" s="1"/>
  <c r="AW145" i="15"/>
  <c r="AY145" i="15"/>
  <c r="BB145" i="15"/>
  <c r="AL146" i="15"/>
  <c r="AM146" i="15" s="1"/>
  <c r="AN146" i="15"/>
  <c r="AO146" i="15" s="1"/>
  <c r="AQ146" i="15"/>
  <c r="AR146" i="15"/>
  <c r="AS146" i="15"/>
  <c r="AT146" i="15"/>
  <c r="AV146" i="15"/>
  <c r="AU146" i="15" s="1"/>
  <c r="AW146" i="15"/>
  <c r="AX146" i="15"/>
  <c r="AY146" i="15"/>
  <c r="AL150" i="15"/>
  <c r="AM150" i="15" s="1"/>
  <c r="AN150" i="15"/>
  <c r="AO150" i="15" s="1"/>
  <c r="AP150" i="15"/>
  <c r="AQ150" i="15"/>
  <c r="AR150" i="15"/>
  <c r="AS150" i="15"/>
  <c r="AT150" i="15"/>
  <c r="AV150" i="15"/>
  <c r="AU150" i="15" s="1"/>
  <c r="AW150" i="15"/>
  <c r="AY150" i="15"/>
  <c r="BB150" i="15"/>
  <c r="AL151" i="15"/>
  <c r="AM151" i="15" s="1"/>
  <c r="AN151" i="15"/>
  <c r="AO151" i="15" s="1"/>
  <c r="AQ151" i="15"/>
  <c r="AR151" i="15"/>
  <c r="AS151" i="15"/>
  <c r="AT151" i="15"/>
  <c r="AV151" i="15"/>
  <c r="AU151" i="15" s="1"/>
  <c r="AW151" i="15"/>
  <c r="AX151" i="15"/>
  <c r="AY151" i="15"/>
  <c r="AL155" i="15"/>
  <c r="AM155" i="15" s="1"/>
  <c r="AN155" i="15"/>
  <c r="AO155" i="15" s="1"/>
  <c r="AP155" i="15"/>
  <c r="AQ155" i="15"/>
  <c r="AR155" i="15"/>
  <c r="AS155" i="15"/>
  <c r="AT155" i="15"/>
  <c r="AV155" i="15"/>
  <c r="AU155" i="15" s="1"/>
  <c r="AW155" i="15"/>
  <c r="AY155" i="15"/>
  <c r="BB155" i="15"/>
  <c r="AL156" i="15"/>
  <c r="AM156" i="15" s="1"/>
  <c r="AN156" i="15"/>
  <c r="AO156" i="15" s="1"/>
  <c r="AQ156" i="15"/>
  <c r="AR156" i="15"/>
  <c r="AS156" i="15"/>
  <c r="AT156" i="15"/>
  <c r="AV156" i="15"/>
  <c r="AU156" i="15" s="1"/>
  <c r="AW156" i="15"/>
  <c r="AX156" i="15"/>
  <c r="AY156" i="15"/>
  <c r="AL160" i="15"/>
  <c r="AM160" i="15" s="1"/>
  <c r="AN160" i="15"/>
  <c r="AO160" i="15" s="1"/>
  <c r="AP160" i="15"/>
  <c r="AQ160" i="15"/>
  <c r="AR160" i="15"/>
  <c r="AS160" i="15"/>
  <c r="AT160" i="15"/>
  <c r="AV160" i="15"/>
  <c r="AU160" i="15" s="1"/>
  <c r="AW160" i="15"/>
  <c r="AY160" i="15"/>
  <c r="BB160" i="15"/>
  <c r="AL161" i="15"/>
  <c r="AM161" i="15" s="1"/>
  <c r="AN161" i="15"/>
  <c r="AO161" i="15" s="1"/>
  <c r="AQ161" i="15"/>
  <c r="AR161" i="15"/>
  <c r="AS161" i="15"/>
  <c r="AT161" i="15"/>
  <c r="AV161" i="15"/>
  <c r="AU161" i="15" s="1"/>
  <c r="AW161" i="15"/>
  <c r="AX161" i="15"/>
  <c r="AY161" i="15"/>
  <c r="AL165" i="15"/>
  <c r="AM165" i="15" s="1"/>
  <c r="AN165" i="15"/>
  <c r="AO165" i="15" s="1"/>
  <c r="AP165" i="15"/>
  <c r="AQ165" i="15"/>
  <c r="AR165" i="15"/>
  <c r="AS165" i="15"/>
  <c r="AT165" i="15"/>
  <c r="AV165" i="15"/>
  <c r="AU165" i="15" s="1"/>
  <c r="AW165" i="15"/>
  <c r="AY165" i="15"/>
  <c r="BB165" i="15"/>
  <c r="AL166" i="15"/>
  <c r="AM166" i="15" s="1"/>
  <c r="AN166" i="15"/>
  <c r="AO166" i="15" s="1"/>
  <c r="AQ166" i="15"/>
  <c r="AR166" i="15"/>
  <c r="AS166" i="15"/>
  <c r="AT166" i="15"/>
  <c r="AV166" i="15"/>
  <c r="AU166" i="15" s="1"/>
  <c r="AW166" i="15"/>
  <c r="AX166" i="15"/>
  <c r="AY166" i="15"/>
  <c r="AL170" i="15"/>
  <c r="AM170" i="15" s="1"/>
  <c r="AN170" i="15"/>
  <c r="AO170" i="15" s="1"/>
  <c r="AP170" i="15"/>
  <c r="AQ170" i="15"/>
  <c r="AR170" i="15"/>
  <c r="AS170" i="15"/>
  <c r="AT170" i="15"/>
  <c r="AV170" i="15"/>
  <c r="AU170" i="15" s="1"/>
  <c r="AW170" i="15"/>
  <c r="AY170" i="15"/>
  <c r="BB170" i="15"/>
  <c r="AL171" i="15"/>
  <c r="AM171" i="15" s="1"/>
  <c r="AN171" i="15"/>
  <c r="AO171" i="15" s="1"/>
  <c r="AQ171" i="15"/>
  <c r="AR171" i="15"/>
  <c r="AS171" i="15"/>
  <c r="AT171" i="15"/>
  <c r="AV171" i="15"/>
  <c r="AU171" i="15" s="1"/>
  <c r="AW171" i="15"/>
  <c r="AX171" i="15"/>
  <c r="AY171" i="15"/>
  <c r="AL175" i="15"/>
  <c r="AM175" i="15" s="1"/>
  <c r="AN175" i="15"/>
  <c r="AO175" i="15" s="1"/>
  <c r="AP175" i="15"/>
  <c r="AQ175" i="15"/>
  <c r="AR175" i="15"/>
  <c r="AS175" i="15"/>
  <c r="AT175" i="15"/>
  <c r="AV175" i="15"/>
  <c r="AU175" i="15" s="1"/>
  <c r="AW175" i="15"/>
  <c r="AY175" i="15"/>
  <c r="BB175" i="15"/>
  <c r="AL176" i="15"/>
  <c r="AM176" i="15" s="1"/>
  <c r="AN176" i="15"/>
  <c r="AO176" i="15" s="1"/>
  <c r="AQ176" i="15"/>
  <c r="AR176" i="15"/>
  <c r="AS176" i="15"/>
  <c r="AT176" i="15"/>
  <c r="AV176" i="15"/>
  <c r="AU176" i="15" s="1"/>
  <c r="AW176" i="15"/>
  <c r="AX176" i="15"/>
  <c r="AY176" i="15"/>
  <c r="AL180" i="15"/>
  <c r="AM180" i="15" s="1"/>
  <c r="AN180" i="15"/>
  <c r="AO180" i="15" s="1"/>
  <c r="AP180" i="15"/>
  <c r="AQ180" i="15"/>
  <c r="AR180" i="15"/>
  <c r="AS180" i="15"/>
  <c r="AT180" i="15"/>
  <c r="AV180" i="15"/>
  <c r="AU180" i="15" s="1"/>
  <c r="AW180" i="15"/>
  <c r="AY180" i="15"/>
  <c r="AL181" i="15"/>
  <c r="AM181" i="15" s="1"/>
  <c r="AN181" i="15"/>
  <c r="AO181" i="15" s="1"/>
  <c r="AQ181" i="15"/>
  <c r="AR181" i="15"/>
  <c r="AS181" i="15"/>
  <c r="AT181" i="15"/>
  <c r="AV181" i="15"/>
  <c r="AU181" i="15" s="1"/>
  <c r="AW181" i="15"/>
  <c r="AX181" i="15"/>
  <c r="AY181" i="15"/>
  <c r="AL185" i="15"/>
  <c r="AM185" i="15" s="1"/>
  <c r="AN185" i="15"/>
  <c r="AO185" i="15" s="1"/>
  <c r="AP185" i="15"/>
  <c r="AQ185" i="15"/>
  <c r="AR185" i="15"/>
  <c r="AS185" i="15"/>
  <c r="AT185" i="15"/>
  <c r="AV185" i="15"/>
  <c r="AU185" i="15" s="1"/>
  <c r="AW185" i="15"/>
  <c r="AY185" i="15"/>
  <c r="BB185" i="15"/>
  <c r="AL186" i="15"/>
  <c r="AM186" i="15" s="1"/>
  <c r="AN186" i="15"/>
  <c r="AO186" i="15" s="1"/>
  <c r="AQ186" i="15"/>
  <c r="AR186" i="15"/>
  <c r="AS186" i="15"/>
  <c r="AT186" i="15"/>
  <c r="AV186" i="15"/>
  <c r="AU186" i="15" s="1"/>
  <c r="AW186" i="15"/>
  <c r="AX186" i="15"/>
  <c r="AY186" i="15"/>
  <c r="AL190" i="15"/>
  <c r="AM190" i="15" s="1"/>
  <c r="AN190" i="15"/>
  <c r="AO190" i="15" s="1"/>
  <c r="AP190" i="15"/>
  <c r="AQ190" i="15"/>
  <c r="AR190" i="15"/>
  <c r="AS190" i="15"/>
  <c r="AT190" i="15"/>
  <c r="AV190" i="15"/>
  <c r="AU190" i="15" s="1"/>
  <c r="AW190" i="15"/>
  <c r="AY190" i="15"/>
  <c r="BB190" i="15"/>
  <c r="AL191" i="15"/>
  <c r="AM191" i="15" s="1"/>
  <c r="AN191" i="15"/>
  <c r="AO191" i="15" s="1"/>
  <c r="AQ191" i="15"/>
  <c r="AR191" i="15"/>
  <c r="AS191" i="15"/>
  <c r="AT191" i="15"/>
  <c r="AV191" i="15"/>
  <c r="AU191" i="15" s="1"/>
  <c r="AW191" i="15"/>
  <c r="AX191" i="15"/>
  <c r="AY191" i="15"/>
  <c r="AL195" i="15"/>
  <c r="AM195" i="15" s="1"/>
  <c r="AN195" i="15"/>
  <c r="AO195" i="15" s="1"/>
  <c r="AP195" i="15"/>
  <c r="AQ195" i="15"/>
  <c r="AR195" i="15"/>
  <c r="AS195" i="15"/>
  <c r="AT195" i="15"/>
  <c r="AV195" i="15"/>
  <c r="AU195" i="15" s="1"/>
  <c r="AW195" i="15"/>
  <c r="AY195" i="15"/>
  <c r="BB195" i="15"/>
  <c r="AL196" i="15"/>
  <c r="AM196" i="15" s="1"/>
  <c r="AN196" i="15"/>
  <c r="AO196" i="15" s="1"/>
  <c r="AQ196" i="15"/>
  <c r="AR196" i="15"/>
  <c r="AS196" i="15"/>
  <c r="AT196" i="15"/>
  <c r="AV196" i="15"/>
  <c r="AU196" i="15" s="1"/>
  <c r="AW196" i="15"/>
  <c r="AX196" i="15"/>
  <c r="AY196" i="15"/>
  <c r="AL200" i="15"/>
  <c r="AM200" i="15" s="1"/>
  <c r="AN200" i="15"/>
  <c r="AO200" i="15" s="1"/>
  <c r="AP200" i="15"/>
  <c r="AQ200" i="15"/>
  <c r="AR200" i="15"/>
  <c r="AS200" i="15"/>
  <c r="AT200" i="15"/>
  <c r="AV200" i="15"/>
  <c r="AU200" i="15" s="1"/>
  <c r="AW200" i="15"/>
  <c r="AY200" i="15"/>
  <c r="BB200" i="15"/>
  <c r="AL201" i="15"/>
  <c r="AM201" i="15" s="1"/>
  <c r="AN201" i="15"/>
  <c r="AO201" i="15" s="1"/>
  <c r="AQ201" i="15"/>
  <c r="AR201" i="15"/>
  <c r="AS201" i="15"/>
  <c r="AT201" i="15"/>
  <c r="AV201" i="15"/>
  <c r="AU201" i="15" s="1"/>
  <c r="AW201" i="15"/>
  <c r="AX201" i="15"/>
  <c r="AY201" i="15"/>
  <c r="AL205" i="15"/>
  <c r="AM205" i="15" s="1"/>
  <c r="AN205" i="15"/>
  <c r="AO205" i="15" s="1"/>
  <c r="AP205" i="15"/>
  <c r="AQ205" i="15"/>
  <c r="AR205" i="15"/>
  <c r="AS205" i="15"/>
  <c r="AT205" i="15"/>
  <c r="AV205" i="15"/>
  <c r="AU205" i="15" s="1"/>
  <c r="AW205" i="15"/>
  <c r="AY205" i="15"/>
  <c r="BB205" i="15"/>
  <c r="AL206" i="15"/>
  <c r="AM206" i="15" s="1"/>
  <c r="AN206" i="15"/>
  <c r="AO206" i="15" s="1"/>
  <c r="AQ206" i="15"/>
  <c r="AR206" i="15"/>
  <c r="AS206" i="15"/>
  <c r="AT206" i="15"/>
  <c r="AV206" i="15"/>
  <c r="AU206" i="15" s="1"/>
  <c r="AW206" i="15"/>
  <c r="AX206" i="15"/>
  <c r="AY206" i="15"/>
  <c r="AL210" i="15"/>
  <c r="AM210" i="15" s="1"/>
  <c r="AN210" i="15"/>
  <c r="AO210" i="15" s="1"/>
  <c r="AP210" i="15"/>
  <c r="AQ210" i="15"/>
  <c r="AR210" i="15"/>
  <c r="AS210" i="15"/>
  <c r="AT210" i="15"/>
  <c r="AV210" i="15"/>
  <c r="AU210" i="15" s="1"/>
  <c r="AW210" i="15"/>
  <c r="AY210" i="15"/>
  <c r="BB210" i="15"/>
  <c r="AL211" i="15"/>
  <c r="AM211" i="15" s="1"/>
  <c r="AN211" i="15"/>
  <c r="AO211" i="15" s="1"/>
  <c r="AQ211" i="15"/>
  <c r="AR211" i="15"/>
  <c r="AS211" i="15"/>
  <c r="AT211" i="15"/>
  <c r="AV211" i="15"/>
  <c r="AU211" i="15" s="1"/>
  <c r="AW211" i="15"/>
  <c r="AX211" i="15"/>
  <c r="AY211" i="15"/>
  <c r="AL215" i="15"/>
  <c r="AM215" i="15" s="1"/>
  <c r="AN215" i="15"/>
  <c r="AO215" i="15" s="1"/>
  <c r="AP215" i="15"/>
  <c r="AQ215" i="15"/>
  <c r="AR215" i="15"/>
  <c r="AS215" i="15"/>
  <c r="AT215" i="15"/>
  <c r="AV215" i="15"/>
  <c r="AU215" i="15" s="1"/>
  <c r="AW215" i="15"/>
  <c r="AY215" i="15"/>
  <c r="BB215" i="15"/>
  <c r="AL216" i="15"/>
  <c r="AM216" i="15" s="1"/>
  <c r="AN216" i="15"/>
  <c r="AO216" i="15" s="1"/>
  <c r="AQ216" i="15"/>
  <c r="AR216" i="15"/>
  <c r="AS216" i="15"/>
  <c r="AT216" i="15"/>
  <c r="AV216" i="15"/>
  <c r="AU216" i="15" s="1"/>
  <c r="AW216" i="15"/>
  <c r="AX216" i="15"/>
  <c r="AY216" i="15"/>
  <c r="AL220" i="15"/>
  <c r="AM220" i="15" s="1"/>
  <c r="AN220" i="15"/>
  <c r="AO220" i="15" s="1"/>
  <c r="AP220" i="15"/>
  <c r="AQ220" i="15"/>
  <c r="AR220" i="15"/>
  <c r="AS220" i="15"/>
  <c r="AT220" i="15"/>
  <c r="AV220" i="15"/>
  <c r="AU220" i="15" s="1"/>
  <c r="AW220" i="15"/>
  <c r="AY220" i="15"/>
  <c r="BB220" i="15"/>
  <c r="AL221" i="15"/>
  <c r="AM221" i="15" s="1"/>
  <c r="AN221" i="15"/>
  <c r="AO221" i="15" s="1"/>
  <c r="AQ221" i="15"/>
  <c r="AR221" i="15"/>
  <c r="AS221" i="15"/>
  <c r="AT221" i="15"/>
  <c r="AV221" i="15"/>
  <c r="AU221" i="15" s="1"/>
  <c r="AW221" i="15"/>
  <c r="AX221" i="15"/>
  <c r="AY221" i="15"/>
  <c r="AL225" i="15"/>
  <c r="AM225" i="15" s="1"/>
  <c r="AN225" i="15"/>
  <c r="AO225" i="15"/>
  <c r="AP225" i="15"/>
  <c r="AQ225" i="15"/>
  <c r="AR225" i="15"/>
  <c r="AS225" i="15"/>
  <c r="AT225" i="15"/>
  <c r="AV225" i="15"/>
  <c r="AU225" i="15" s="1"/>
  <c r="AW225" i="15"/>
  <c r="AY225" i="15"/>
  <c r="BB225" i="15"/>
  <c r="AL226" i="15"/>
  <c r="AM226" i="15" s="1"/>
  <c r="AN226" i="15"/>
  <c r="AO226" i="15" s="1"/>
  <c r="AQ226" i="15"/>
  <c r="AR226" i="15"/>
  <c r="AS226" i="15"/>
  <c r="AT226" i="15"/>
  <c r="AV226" i="15"/>
  <c r="AU226" i="15" s="1"/>
  <c r="AW226" i="15"/>
  <c r="AX226" i="15"/>
  <c r="AY226" i="15"/>
  <c r="AL230" i="15"/>
  <c r="AM230" i="15" s="1"/>
  <c r="AN230" i="15"/>
  <c r="AO230" i="15" s="1"/>
  <c r="AP230" i="15"/>
  <c r="AQ230" i="15"/>
  <c r="AR230" i="15"/>
  <c r="AS230" i="15"/>
  <c r="AT230" i="15"/>
  <c r="AV230" i="15"/>
  <c r="AU230" i="15" s="1"/>
  <c r="AW230" i="15"/>
  <c r="AY230" i="15"/>
  <c r="BB230" i="15"/>
  <c r="AL231" i="15"/>
  <c r="AM231" i="15" s="1"/>
  <c r="AN231" i="15"/>
  <c r="AO231" i="15" s="1"/>
  <c r="AQ231" i="15"/>
  <c r="AR231" i="15"/>
  <c r="AS231" i="15"/>
  <c r="AT231" i="15"/>
  <c r="AV231" i="15"/>
  <c r="AU231" i="15" s="1"/>
  <c r="AW231" i="15"/>
  <c r="AX231" i="15"/>
  <c r="AY231" i="15"/>
  <c r="AL235" i="15"/>
  <c r="AM235" i="15" s="1"/>
  <c r="AN235" i="15"/>
  <c r="AO235" i="15" s="1"/>
  <c r="AP235" i="15"/>
  <c r="AQ235" i="15"/>
  <c r="AR235" i="15"/>
  <c r="AS235" i="15"/>
  <c r="AT235" i="15"/>
  <c r="AV235" i="15"/>
  <c r="AU235" i="15" s="1"/>
  <c r="AW235" i="15"/>
  <c r="AY235" i="15"/>
  <c r="AL236" i="15"/>
  <c r="AM236" i="15" s="1"/>
  <c r="AN236" i="15"/>
  <c r="AO236" i="15" s="1"/>
  <c r="AQ236" i="15"/>
  <c r="AR236" i="15"/>
  <c r="AS236" i="15"/>
  <c r="AT236" i="15"/>
  <c r="AV236" i="15"/>
  <c r="AU236" i="15" s="1"/>
  <c r="AW236" i="15"/>
  <c r="AX236" i="15"/>
  <c r="AY236" i="15"/>
  <c r="AL240" i="15"/>
  <c r="AM240" i="15" s="1"/>
  <c r="AN240" i="15"/>
  <c r="AO240" i="15" s="1"/>
  <c r="AP240" i="15"/>
  <c r="AQ240" i="15"/>
  <c r="AR240" i="15"/>
  <c r="AS240" i="15"/>
  <c r="AT240" i="15"/>
  <c r="AV240" i="15"/>
  <c r="AU240" i="15" s="1"/>
  <c r="AW240" i="15"/>
  <c r="AY240" i="15"/>
  <c r="BB240" i="15"/>
  <c r="AL241" i="15"/>
  <c r="AM241" i="15" s="1"/>
  <c r="AN241" i="15"/>
  <c r="AO241" i="15" s="1"/>
  <c r="AQ241" i="15"/>
  <c r="AR241" i="15"/>
  <c r="AS241" i="15"/>
  <c r="AT241" i="15"/>
  <c r="AV241" i="15"/>
  <c r="AU241" i="15" s="1"/>
  <c r="AW241" i="15"/>
  <c r="AX241" i="15"/>
  <c r="AY241" i="15"/>
  <c r="AL245" i="15"/>
  <c r="AM245" i="15" s="1"/>
  <c r="AN245" i="15"/>
  <c r="AO245" i="15"/>
  <c r="AP245" i="15"/>
  <c r="AQ245" i="15"/>
  <c r="AR245" i="15"/>
  <c r="AS245" i="15"/>
  <c r="AT245" i="15"/>
  <c r="AV245" i="15"/>
  <c r="AU245" i="15" s="1"/>
  <c r="AW245" i="15"/>
  <c r="AY245" i="15"/>
  <c r="BB245" i="15"/>
  <c r="AL246" i="15"/>
  <c r="AM246" i="15" s="1"/>
  <c r="AN246" i="15"/>
  <c r="AO246" i="15" s="1"/>
  <c r="AQ246" i="15"/>
  <c r="AR246" i="15"/>
  <c r="AS246" i="15"/>
  <c r="AT246" i="15"/>
  <c r="AV246" i="15"/>
  <c r="AU246" i="15" s="1"/>
  <c r="AW246" i="15"/>
  <c r="AX246" i="15"/>
  <c r="AY246" i="15"/>
  <c r="AL250" i="15"/>
  <c r="AM250" i="15" s="1"/>
  <c r="AN250" i="15"/>
  <c r="AO250" i="15" s="1"/>
  <c r="AP250" i="15"/>
  <c r="AQ250" i="15"/>
  <c r="AR250" i="15"/>
  <c r="AS250" i="15"/>
  <c r="AT250" i="15"/>
  <c r="AV250" i="15"/>
  <c r="AU250" i="15" s="1"/>
  <c r="AW250" i="15"/>
  <c r="AY250" i="15"/>
  <c r="AL251" i="15"/>
  <c r="AM251" i="15" s="1"/>
  <c r="AN251" i="15"/>
  <c r="AO251" i="15" s="1"/>
  <c r="AQ251" i="15"/>
  <c r="AR251" i="15"/>
  <c r="AS251" i="15"/>
  <c r="AT251" i="15"/>
  <c r="AV251" i="15"/>
  <c r="AU251" i="15" s="1"/>
  <c r="AW251" i="15"/>
  <c r="AX251" i="15"/>
  <c r="AY251" i="15"/>
  <c r="AL255" i="15"/>
  <c r="AM255" i="15" s="1"/>
  <c r="AN255" i="15"/>
  <c r="AO255" i="15" s="1"/>
  <c r="AP255" i="15"/>
  <c r="AQ255" i="15"/>
  <c r="AR255" i="15"/>
  <c r="AS255" i="15"/>
  <c r="AT255" i="15"/>
  <c r="AV255" i="15"/>
  <c r="AU255" i="15" s="1"/>
  <c r="AW255" i="15"/>
  <c r="AY255" i="15"/>
  <c r="BB255" i="15"/>
  <c r="AL256" i="15"/>
  <c r="AM256" i="15" s="1"/>
  <c r="AN256" i="15"/>
  <c r="AO256" i="15" s="1"/>
  <c r="AQ256" i="15"/>
  <c r="AR256" i="15"/>
  <c r="AS256" i="15"/>
  <c r="AT256" i="15"/>
  <c r="AV256" i="15"/>
  <c r="AU256" i="15" s="1"/>
  <c r="AW256" i="15"/>
  <c r="AX256" i="15"/>
  <c r="AY256" i="15"/>
  <c r="AL260" i="15"/>
  <c r="AM260" i="15" s="1"/>
  <c r="AN260" i="15"/>
  <c r="AO260" i="15"/>
  <c r="AP260" i="15"/>
  <c r="AQ260" i="15"/>
  <c r="AR260" i="15"/>
  <c r="AS260" i="15"/>
  <c r="AT260" i="15"/>
  <c r="AV260" i="15"/>
  <c r="AU260" i="15" s="1"/>
  <c r="AW260" i="15"/>
  <c r="AY260" i="15"/>
  <c r="BB260" i="15"/>
  <c r="AL261" i="15"/>
  <c r="AM261" i="15"/>
  <c r="AN261" i="15"/>
  <c r="AO261" i="15" s="1"/>
  <c r="AQ261" i="15"/>
  <c r="AR261" i="15"/>
  <c r="AS261" i="15"/>
  <c r="AT261" i="15"/>
  <c r="AV261" i="15"/>
  <c r="AU261" i="15" s="1"/>
  <c r="AW261" i="15"/>
  <c r="AX261" i="15"/>
  <c r="AY261" i="15"/>
  <c r="AL265" i="15"/>
  <c r="AM265" i="15" s="1"/>
  <c r="AN265" i="15"/>
  <c r="AO265" i="15" s="1"/>
  <c r="AP265" i="15"/>
  <c r="AQ265" i="15"/>
  <c r="AR265" i="15"/>
  <c r="AS265" i="15"/>
  <c r="AT265" i="15"/>
  <c r="AV265" i="15"/>
  <c r="AU265" i="15" s="1"/>
  <c r="AW265" i="15"/>
  <c r="AY265" i="15"/>
  <c r="BB265" i="15"/>
  <c r="AL266" i="15"/>
  <c r="AM266" i="15" s="1"/>
  <c r="AN266" i="15"/>
  <c r="AO266" i="15" s="1"/>
  <c r="AQ266" i="15"/>
  <c r="AR266" i="15"/>
  <c r="AS266" i="15"/>
  <c r="AT266" i="15"/>
  <c r="AV266" i="15"/>
  <c r="AU266" i="15" s="1"/>
  <c r="AW266" i="15"/>
  <c r="AX266" i="15"/>
  <c r="AY266" i="15"/>
  <c r="AL270" i="15"/>
  <c r="AM270" i="15" s="1"/>
  <c r="AN270" i="15"/>
  <c r="AO270" i="15" s="1"/>
  <c r="AP270" i="15"/>
  <c r="AQ270" i="15"/>
  <c r="AR270" i="15"/>
  <c r="AS270" i="15"/>
  <c r="AT270" i="15"/>
  <c r="AV270" i="15"/>
  <c r="AU270" i="15" s="1"/>
  <c r="AW270" i="15"/>
  <c r="AY270" i="15"/>
  <c r="BB270" i="15"/>
  <c r="AL271" i="15"/>
  <c r="AM271" i="15" s="1"/>
  <c r="AN271" i="15"/>
  <c r="AO271" i="15" s="1"/>
  <c r="AQ271" i="15"/>
  <c r="AR271" i="15"/>
  <c r="AS271" i="15"/>
  <c r="AT271" i="15"/>
  <c r="AV271" i="15"/>
  <c r="AU271" i="15" s="1"/>
  <c r="AW271" i="15"/>
  <c r="AX271" i="15"/>
  <c r="AY271" i="15"/>
  <c r="AL275" i="15"/>
  <c r="AM275" i="15" s="1"/>
  <c r="AN275" i="15"/>
  <c r="AO275" i="15" s="1"/>
  <c r="AP275" i="15"/>
  <c r="AQ275" i="15"/>
  <c r="AR275" i="15"/>
  <c r="AS275" i="15"/>
  <c r="AT275" i="15"/>
  <c r="AV275" i="15"/>
  <c r="AU275" i="15" s="1"/>
  <c r="AW275" i="15"/>
  <c r="AY275" i="15"/>
  <c r="BB275" i="15"/>
  <c r="AL276" i="15"/>
  <c r="AM276" i="15" s="1"/>
  <c r="AN276" i="15"/>
  <c r="AO276" i="15" s="1"/>
  <c r="AQ276" i="15"/>
  <c r="AR276" i="15"/>
  <c r="AS276" i="15"/>
  <c r="AT276" i="15"/>
  <c r="AV276" i="15"/>
  <c r="AU276" i="15" s="1"/>
  <c r="AW276" i="15"/>
  <c r="AX276" i="15"/>
  <c r="AY276" i="15"/>
  <c r="AL280" i="15"/>
  <c r="AM280" i="15" s="1"/>
  <c r="AN280" i="15"/>
  <c r="AO280" i="15" s="1"/>
  <c r="AP280" i="15"/>
  <c r="AQ280" i="15"/>
  <c r="AR280" i="15"/>
  <c r="AS280" i="15"/>
  <c r="AT280" i="15"/>
  <c r="AV280" i="15"/>
  <c r="AU280" i="15" s="1"/>
  <c r="AW280" i="15"/>
  <c r="AY280" i="15"/>
  <c r="AL281" i="15"/>
  <c r="AM281" i="15" s="1"/>
  <c r="AN281" i="15"/>
  <c r="AO281" i="15" s="1"/>
  <c r="AQ281" i="15"/>
  <c r="AR281" i="15"/>
  <c r="AS281" i="15"/>
  <c r="AT281" i="15"/>
  <c r="AV281" i="15"/>
  <c r="AU281" i="15" s="1"/>
  <c r="AW281" i="15"/>
  <c r="AX281" i="15"/>
  <c r="AY281" i="15"/>
  <c r="AL285" i="15"/>
  <c r="AM285" i="15" s="1"/>
  <c r="AN285" i="15"/>
  <c r="AO285" i="15" s="1"/>
  <c r="AP285" i="15"/>
  <c r="AQ285" i="15"/>
  <c r="AR285" i="15"/>
  <c r="AS285" i="15"/>
  <c r="AT285" i="15"/>
  <c r="AV285" i="15"/>
  <c r="AU285" i="15" s="1"/>
  <c r="AW285" i="15"/>
  <c r="AY285" i="15"/>
  <c r="BB285" i="15"/>
  <c r="AL286" i="15"/>
  <c r="AM286" i="15" s="1"/>
  <c r="AN286" i="15"/>
  <c r="AO286" i="15" s="1"/>
  <c r="AQ286" i="15"/>
  <c r="AR286" i="15"/>
  <c r="AS286" i="15"/>
  <c r="AT286" i="15"/>
  <c r="AV286" i="15"/>
  <c r="AU286" i="15" s="1"/>
  <c r="AW286" i="15"/>
  <c r="AX286" i="15"/>
  <c r="AY286" i="15"/>
  <c r="AL290" i="15"/>
  <c r="AM290" i="15" s="1"/>
  <c r="AN290" i="15"/>
  <c r="AO290" i="15" s="1"/>
  <c r="AP290" i="15"/>
  <c r="AQ290" i="15"/>
  <c r="AR290" i="15"/>
  <c r="AS290" i="15"/>
  <c r="AT290" i="15"/>
  <c r="AV290" i="15"/>
  <c r="AU290" i="15" s="1"/>
  <c r="AW290" i="15"/>
  <c r="AY290" i="15"/>
  <c r="BB290" i="15"/>
  <c r="AL291" i="15"/>
  <c r="AM291" i="15" s="1"/>
  <c r="AN291" i="15"/>
  <c r="AO291" i="15" s="1"/>
  <c r="AQ291" i="15"/>
  <c r="AR291" i="15"/>
  <c r="AS291" i="15"/>
  <c r="AT291" i="15"/>
  <c r="AV291" i="15"/>
  <c r="AU291" i="15" s="1"/>
  <c r="AW291" i="15"/>
  <c r="AX291" i="15"/>
  <c r="AY291" i="15"/>
  <c r="AL295" i="15"/>
  <c r="AM295" i="15" s="1"/>
  <c r="AN295" i="15"/>
  <c r="AO295" i="15" s="1"/>
  <c r="AP295" i="15"/>
  <c r="AQ295" i="15"/>
  <c r="AR295" i="15"/>
  <c r="AS295" i="15"/>
  <c r="AT295" i="15"/>
  <c r="AV295" i="15"/>
  <c r="AU295" i="15" s="1"/>
  <c r="AW295" i="15"/>
  <c r="AY295" i="15"/>
  <c r="BB295" i="15"/>
  <c r="AL296" i="15"/>
  <c r="AM296" i="15" s="1"/>
  <c r="AN296" i="15"/>
  <c r="AO296" i="15" s="1"/>
  <c r="AQ296" i="15"/>
  <c r="AR296" i="15"/>
  <c r="AS296" i="15"/>
  <c r="AT296" i="15"/>
  <c r="AV296" i="15"/>
  <c r="AU296" i="15" s="1"/>
  <c r="AW296" i="15"/>
  <c r="AX296" i="15"/>
  <c r="AY296" i="15"/>
  <c r="AL300" i="15"/>
  <c r="AM300" i="15" s="1"/>
  <c r="AN300" i="15"/>
  <c r="AO300" i="15" s="1"/>
  <c r="AP300" i="15"/>
  <c r="AQ300" i="15"/>
  <c r="AR300" i="15"/>
  <c r="AS300" i="15"/>
  <c r="AT300" i="15"/>
  <c r="AV300" i="15"/>
  <c r="AU300" i="15" s="1"/>
  <c r="AW300" i="15"/>
  <c r="AY300" i="15"/>
  <c r="BB300" i="15"/>
  <c r="AL301" i="15"/>
  <c r="AM301" i="15" s="1"/>
  <c r="AN301" i="15"/>
  <c r="AO301" i="15"/>
  <c r="AQ301" i="15"/>
  <c r="AR301" i="15"/>
  <c r="AS301" i="15"/>
  <c r="AT301" i="15"/>
  <c r="AV301" i="15"/>
  <c r="AU301" i="15" s="1"/>
  <c r="AW301" i="15"/>
  <c r="AX301" i="15"/>
  <c r="AY301" i="15"/>
  <c r="AL305" i="15"/>
  <c r="AM305" i="15" s="1"/>
  <c r="AN305" i="15"/>
  <c r="AO305" i="15"/>
  <c r="AP305" i="15"/>
  <c r="AQ305" i="15"/>
  <c r="AR305" i="15"/>
  <c r="AS305" i="15"/>
  <c r="AT305" i="15"/>
  <c r="AV305" i="15"/>
  <c r="AU305" i="15" s="1"/>
  <c r="AW305" i="15"/>
  <c r="AY305" i="15"/>
  <c r="BB305" i="15"/>
  <c r="AL306" i="15"/>
  <c r="AM306" i="15" s="1"/>
  <c r="AN306" i="15"/>
  <c r="AO306" i="15" s="1"/>
  <c r="AQ306" i="15"/>
  <c r="AR306" i="15"/>
  <c r="AS306" i="15"/>
  <c r="AT306" i="15"/>
  <c r="AV306" i="15"/>
  <c r="AU306" i="15" s="1"/>
  <c r="AW306" i="15"/>
  <c r="AX306" i="15"/>
  <c r="AY306" i="15"/>
  <c r="AL310" i="15"/>
  <c r="AM310" i="15" s="1"/>
  <c r="AN310" i="15"/>
  <c r="AO310" i="15" s="1"/>
  <c r="AP310" i="15"/>
  <c r="AQ310" i="15"/>
  <c r="AR310" i="15"/>
  <c r="AS310" i="15"/>
  <c r="AT310" i="15"/>
  <c r="AV310" i="15"/>
  <c r="AU310" i="15" s="1"/>
  <c r="AW310" i="15"/>
  <c r="AY310" i="15"/>
  <c r="AL311" i="15"/>
  <c r="AM311" i="15" s="1"/>
  <c r="AN311" i="15"/>
  <c r="AO311" i="15" s="1"/>
  <c r="AQ311" i="15"/>
  <c r="AR311" i="15"/>
  <c r="AS311" i="15"/>
  <c r="AT311" i="15"/>
  <c r="AV311" i="15"/>
  <c r="AU311" i="15" s="1"/>
  <c r="AW311" i="15"/>
  <c r="AX311" i="15"/>
  <c r="AY311" i="15"/>
  <c r="AL315" i="15"/>
  <c r="AM315" i="15" s="1"/>
  <c r="AN315" i="15"/>
  <c r="AO315" i="15" s="1"/>
  <c r="AP315" i="15"/>
  <c r="AQ315" i="15"/>
  <c r="AR315" i="15"/>
  <c r="AS315" i="15"/>
  <c r="AT315" i="15"/>
  <c r="AV315" i="15"/>
  <c r="AU315" i="15" s="1"/>
  <c r="AW315" i="15"/>
  <c r="AY315" i="15"/>
  <c r="BB315" i="15"/>
  <c r="AL316" i="15"/>
  <c r="AM316" i="15"/>
  <c r="AN316" i="15"/>
  <c r="AO316" i="15" s="1"/>
  <c r="AQ316" i="15"/>
  <c r="AR316" i="15"/>
  <c r="AS316" i="15"/>
  <c r="AT316" i="15"/>
  <c r="AV316" i="15"/>
  <c r="AU316" i="15" s="1"/>
  <c r="AW316" i="15"/>
  <c r="AX316" i="15"/>
  <c r="AY316" i="15"/>
  <c r="AL320" i="15"/>
  <c r="AM320" i="15" s="1"/>
  <c r="AN320" i="15"/>
  <c r="AO320" i="15" s="1"/>
  <c r="AP320" i="15"/>
  <c r="AQ320" i="15"/>
  <c r="AR320" i="15"/>
  <c r="AS320" i="15"/>
  <c r="AT320" i="15"/>
  <c r="AV320" i="15"/>
  <c r="AU320" i="15" s="1"/>
  <c r="AW320" i="15"/>
  <c r="AY320" i="15"/>
  <c r="BB320" i="15"/>
  <c r="AL321" i="15"/>
  <c r="AM321" i="15" s="1"/>
  <c r="AN321" i="15"/>
  <c r="AO321" i="15" s="1"/>
  <c r="AQ321" i="15"/>
  <c r="AR321" i="15"/>
  <c r="AS321" i="15"/>
  <c r="AT321" i="15"/>
  <c r="AV321" i="15"/>
  <c r="AU321" i="15" s="1"/>
  <c r="AW321" i="15"/>
  <c r="AX321" i="15"/>
  <c r="AY321" i="15"/>
  <c r="AL325" i="15"/>
  <c r="AM325" i="15" s="1"/>
  <c r="AN325" i="15"/>
  <c r="AO325" i="15" s="1"/>
  <c r="AP325" i="15"/>
  <c r="AQ325" i="15"/>
  <c r="AR325" i="15"/>
  <c r="AS325" i="15"/>
  <c r="AT325" i="15"/>
  <c r="AV325" i="15"/>
  <c r="AU325" i="15" s="1"/>
  <c r="AW325" i="15"/>
  <c r="AY325" i="15"/>
  <c r="AL326" i="15"/>
  <c r="AM326" i="15" s="1"/>
  <c r="AN326" i="15"/>
  <c r="AO326" i="15" s="1"/>
  <c r="AQ326" i="15"/>
  <c r="AR326" i="15"/>
  <c r="AS326" i="15"/>
  <c r="AT326" i="15"/>
  <c r="AV326" i="15"/>
  <c r="AU326" i="15" s="1"/>
  <c r="AW326" i="15"/>
  <c r="AX326" i="15"/>
  <c r="AY326" i="15"/>
  <c r="AL330" i="15"/>
  <c r="AM330" i="15" s="1"/>
  <c r="AN330" i="15"/>
  <c r="AO330" i="15" s="1"/>
  <c r="AP330" i="15"/>
  <c r="AQ330" i="15"/>
  <c r="AR330" i="15"/>
  <c r="AS330" i="15"/>
  <c r="AT330" i="15"/>
  <c r="AV330" i="15"/>
  <c r="AU330" i="15" s="1"/>
  <c r="AW330" i="15"/>
  <c r="AY330" i="15"/>
  <c r="BB330" i="15"/>
  <c r="AL331" i="15"/>
  <c r="AM331" i="15" s="1"/>
  <c r="AN331" i="15"/>
  <c r="AO331" i="15"/>
  <c r="AQ331" i="15"/>
  <c r="AR331" i="15"/>
  <c r="AS331" i="15"/>
  <c r="AT331" i="15"/>
  <c r="AV331" i="15"/>
  <c r="AU331" i="15" s="1"/>
  <c r="AW331" i="15"/>
  <c r="AX331" i="15"/>
  <c r="AY331" i="15"/>
  <c r="AL335" i="15"/>
  <c r="AM335" i="15" s="1"/>
  <c r="AN335" i="15"/>
  <c r="AO335" i="15" s="1"/>
  <c r="AP335" i="15"/>
  <c r="AQ335" i="15"/>
  <c r="AR335" i="15"/>
  <c r="AS335" i="15"/>
  <c r="AT335" i="15"/>
  <c r="AV335" i="15"/>
  <c r="AU335" i="15" s="1"/>
  <c r="AW335" i="15"/>
  <c r="AY335" i="15"/>
  <c r="BB335" i="15"/>
  <c r="AL336" i="15"/>
  <c r="AM336" i="15" s="1"/>
  <c r="AN336" i="15"/>
  <c r="AO336" i="15" s="1"/>
  <c r="AQ336" i="15"/>
  <c r="AR336" i="15"/>
  <c r="AS336" i="15"/>
  <c r="AT336" i="15"/>
  <c r="AV336" i="15"/>
  <c r="AU336" i="15" s="1"/>
  <c r="AW336" i="15"/>
  <c r="AX336" i="15"/>
  <c r="AY336" i="15"/>
  <c r="AL340" i="15"/>
  <c r="AM340" i="15" s="1"/>
  <c r="AN340" i="15"/>
  <c r="AO340" i="15" s="1"/>
  <c r="AP340" i="15"/>
  <c r="AQ340" i="15"/>
  <c r="AR340" i="15"/>
  <c r="AS340" i="15"/>
  <c r="AT340" i="15"/>
  <c r="AV340" i="15"/>
  <c r="AU340" i="15" s="1"/>
  <c r="AW340" i="15"/>
  <c r="AY340" i="15"/>
  <c r="BB340" i="15"/>
  <c r="AL341" i="15"/>
  <c r="AM341" i="15" s="1"/>
  <c r="AN341" i="15"/>
  <c r="AO341" i="15" s="1"/>
  <c r="AQ341" i="15"/>
  <c r="AR341" i="15"/>
  <c r="AS341" i="15"/>
  <c r="AT341" i="15"/>
  <c r="AV341" i="15"/>
  <c r="AU341" i="15" s="1"/>
  <c r="AW341" i="15"/>
  <c r="AX341" i="15"/>
  <c r="AY341" i="15"/>
  <c r="AL345" i="15"/>
  <c r="AM345" i="15" s="1"/>
  <c r="AN345" i="15"/>
  <c r="AO345" i="15" s="1"/>
  <c r="AP345" i="15"/>
  <c r="AQ345" i="15"/>
  <c r="AR345" i="15"/>
  <c r="AS345" i="15"/>
  <c r="AT345" i="15"/>
  <c r="AV345" i="15"/>
  <c r="AU345" i="15" s="1"/>
  <c r="AW345" i="15"/>
  <c r="AY345" i="15"/>
  <c r="BB345" i="15"/>
  <c r="AL346" i="15"/>
  <c r="AM346" i="15" s="1"/>
  <c r="AN346" i="15"/>
  <c r="AO346" i="15" s="1"/>
  <c r="AQ346" i="15"/>
  <c r="AR346" i="15"/>
  <c r="AS346" i="15"/>
  <c r="AT346" i="15"/>
  <c r="AV346" i="15"/>
  <c r="AU346" i="15" s="1"/>
  <c r="AW346" i="15"/>
  <c r="AX346" i="15"/>
  <c r="AY346" i="15"/>
  <c r="AL350" i="15"/>
  <c r="AM350" i="15" s="1"/>
  <c r="AN350" i="15"/>
  <c r="AO350" i="15" s="1"/>
  <c r="AP350" i="15"/>
  <c r="AQ350" i="15"/>
  <c r="AR350" i="15"/>
  <c r="AS350" i="15"/>
  <c r="AT350" i="15"/>
  <c r="AV350" i="15"/>
  <c r="AU350" i="15" s="1"/>
  <c r="AW350" i="15"/>
  <c r="AY350" i="15"/>
  <c r="BB350" i="15"/>
  <c r="AL351" i="15"/>
  <c r="AM351" i="15" s="1"/>
  <c r="AN351" i="15"/>
  <c r="AO351" i="15" s="1"/>
  <c r="AQ351" i="15"/>
  <c r="AR351" i="15"/>
  <c r="AS351" i="15"/>
  <c r="AT351" i="15"/>
  <c r="AV351" i="15"/>
  <c r="AU351" i="15" s="1"/>
  <c r="AW351" i="15"/>
  <c r="AX351" i="15"/>
  <c r="AY351" i="15"/>
  <c r="AL355" i="15"/>
  <c r="AM355" i="15" s="1"/>
  <c r="AN355" i="15"/>
  <c r="AO355" i="15"/>
  <c r="AP355" i="15"/>
  <c r="AQ355" i="15"/>
  <c r="AR355" i="15"/>
  <c r="AS355" i="15"/>
  <c r="AT355" i="15"/>
  <c r="AV355" i="15"/>
  <c r="AU355" i="15" s="1"/>
  <c r="AW355" i="15"/>
  <c r="AY355" i="15"/>
  <c r="AL356" i="15"/>
  <c r="AM356" i="15" s="1"/>
  <c r="AN356" i="15"/>
  <c r="AO356" i="15" s="1"/>
  <c r="AQ356" i="15"/>
  <c r="AR356" i="15"/>
  <c r="AS356" i="15"/>
  <c r="AT356" i="15"/>
  <c r="AV356" i="15"/>
  <c r="AU356" i="15" s="1"/>
  <c r="AW356" i="15"/>
  <c r="AX356" i="15"/>
  <c r="AY356" i="15"/>
  <c r="AL360" i="15"/>
  <c r="AM360" i="15" s="1"/>
  <c r="AN360" i="15"/>
  <c r="AO360" i="15" s="1"/>
  <c r="AP360" i="15"/>
  <c r="AQ360" i="15"/>
  <c r="AR360" i="15"/>
  <c r="AS360" i="15"/>
  <c r="AT360" i="15"/>
  <c r="AV360" i="15"/>
  <c r="AU360" i="15" s="1"/>
  <c r="AW360" i="15"/>
  <c r="AY360" i="15"/>
  <c r="BB360" i="15"/>
  <c r="AL361" i="15"/>
  <c r="AM361" i="15" s="1"/>
  <c r="AN361" i="15"/>
  <c r="AO361" i="15" s="1"/>
  <c r="AQ361" i="15"/>
  <c r="AR361" i="15"/>
  <c r="AS361" i="15"/>
  <c r="AT361" i="15"/>
  <c r="AV361" i="15"/>
  <c r="AU361" i="15" s="1"/>
  <c r="AW361" i="15"/>
  <c r="AX361" i="15"/>
  <c r="AY361" i="15"/>
  <c r="AL365" i="15"/>
  <c r="AM365" i="15" s="1"/>
  <c r="AN365" i="15"/>
  <c r="AO365" i="15" s="1"/>
  <c r="AP365" i="15"/>
  <c r="AQ365" i="15"/>
  <c r="AR365" i="15"/>
  <c r="AS365" i="15"/>
  <c r="AT365" i="15"/>
  <c r="AV365" i="15"/>
  <c r="AU365" i="15" s="1"/>
  <c r="AW365" i="15"/>
  <c r="AY365" i="15"/>
  <c r="BB365" i="15"/>
  <c r="AL366" i="15"/>
  <c r="AM366" i="15" s="1"/>
  <c r="AN366" i="15"/>
  <c r="AO366" i="15" s="1"/>
  <c r="AQ366" i="15"/>
  <c r="AR366" i="15"/>
  <c r="AS366" i="15"/>
  <c r="AT366" i="15"/>
  <c r="AV366" i="15"/>
  <c r="AU366" i="15" s="1"/>
  <c r="AW366" i="15"/>
  <c r="AX366" i="15"/>
  <c r="AY366" i="15"/>
  <c r="AL370" i="15"/>
  <c r="AM370" i="15" s="1"/>
  <c r="AN370" i="15"/>
  <c r="AO370" i="15" s="1"/>
  <c r="AP370" i="15"/>
  <c r="AQ370" i="15"/>
  <c r="AR370" i="15"/>
  <c r="AS370" i="15"/>
  <c r="AT370" i="15"/>
  <c r="AV370" i="15"/>
  <c r="AU370" i="15" s="1"/>
  <c r="AW370" i="15"/>
  <c r="AY370" i="15"/>
  <c r="BB370" i="15"/>
  <c r="AL371" i="15"/>
  <c r="AM371" i="15" s="1"/>
  <c r="AN371" i="15"/>
  <c r="AO371" i="15" s="1"/>
  <c r="AQ371" i="15"/>
  <c r="AR371" i="15"/>
  <c r="AS371" i="15"/>
  <c r="AT371" i="15"/>
  <c r="AV371" i="15"/>
  <c r="AU371" i="15" s="1"/>
  <c r="AW371" i="15"/>
  <c r="AX371" i="15"/>
  <c r="AY371" i="15"/>
  <c r="AL375" i="15"/>
  <c r="AM375" i="15" s="1"/>
  <c r="AN375" i="15"/>
  <c r="AO375" i="15" s="1"/>
  <c r="AP375" i="15"/>
  <c r="AQ375" i="15"/>
  <c r="AR375" i="15"/>
  <c r="AS375" i="15"/>
  <c r="AT375" i="15"/>
  <c r="AV375" i="15"/>
  <c r="AU375" i="15" s="1"/>
  <c r="AW375" i="15"/>
  <c r="AY375" i="15"/>
  <c r="BB375" i="15"/>
  <c r="AL376" i="15"/>
  <c r="AM376" i="15" s="1"/>
  <c r="AN376" i="15"/>
  <c r="AO376" i="15" s="1"/>
  <c r="AQ376" i="15"/>
  <c r="AR376" i="15"/>
  <c r="AS376" i="15"/>
  <c r="AT376" i="15"/>
  <c r="AV376" i="15"/>
  <c r="AU376" i="15" s="1"/>
  <c r="AW376" i="15"/>
  <c r="AX376" i="15"/>
  <c r="AY376" i="15"/>
  <c r="AL380" i="15"/>
  <c r="AM380" i="15" s="1"/>
  <c r="AN380" i="15"/>
  <c r="AO380" i="15" s="1"/>
  <c r="AP380" i="15"/>
  <c r="AQ380" i="15"/>
  <c r="AR380" i="15"/>
  <c r="AS380" i="15"/>
  <c r="AT380" i="15"/>
  <c r="AV380" i="15"/>
  <c r="AU380" i="15" s="1"/>
  <c r="AW380" i="15"/>
  <c r="AY380" i="15"/>
  <c r="BB380" i="15"/>
  <c r="AL381" i="15"/>
  <c r="AM381" i="15"/>
  <c r="AN381" i="15"/>
  <c r="AO381" i="15" s="1"/>
  <c r="AQ381" i="15"/>
  <c r="AR381" i="15"/>
  <c r="AS381" i="15"/>
  <c r="AT381" i="15"/>
  <c r="AV381" i="15"/>
  <c r="AU381" i="15" s="1"/>
  <c r="AW381" i="15"/>
  <c r="AX381" i="15"/>
  <c r="AY381" i="15"/>
  <c r="AL385" i="15"/>
  <c r="AM385" i="15" s="1"/>
  <c r="AN385" i="15"/>
  <c r="AO385" i="15" s="1"/>
  <c r="AP385" i="15"/>
  <c r="AQ385" i="15"/>
  <c r="AR385" i="15"/>
  <c r="AS385" i="15"/>
  <c r="AT385" i="15"/>
  <c r="AV385" i="15"/>
  <c r="AU385" i="15" s="1"/>
  <c r="AW385" i="15"/>
  <c r="AY385" i="15"/>
  <c r="BB385" i="15"/>
  <c r="AL386" i="15"/>
  <c r="AM386" i="15" s="1"/>
  <c r="AN386" i="15"/>
  <c r="AO386" i="15" s="1"/>
  <c r="AQ386" i="15"/>
  <c r="AR386" i="15"/>
  <c r="AS386" i="15"/>
  <c r="AT386" i="15"/>
  <c r="AV386" i="15"/>
  <c r="AU386" i="15" s="1"/>
  <c r="AW386" i="15"/>
  <c r="AX386" i="15"/>
  <c r="AY386" i="15"/>
  <c r="AL390" i="15"/>
  <c r="AM390" i="15" s="1"/>
  <c r="AN390" i="15"/>
  <c r="AO390" i="15" s="1"/>
  <c r="AP390" i="15"/>
  <c r="AQ390" i="15"/>
  <c r="AR390" i="15"/>
  <c r="AS390" i="15"/>
  <c r="AT390" i="15"/>
  <c r="AV390" i="15"/>
  <c r="AU390" i="15" s="1"/>
  <c r="AW390" i="15"/>
  <c r="AY390" i="15"/>
  <c r="BB390" i="15"/>
  <c r="AL391" i="15"/>
  <c r="AM391" i="15" s="1"/>
  <c r="AN391" i="15"/>
  <c r="AO391" i="15" s="1"/>
  <c r="AQ391" i="15"/>
  <c r="AR391" i="15"/>
  <c r="AS391" i="15"/>
  <c r="AT391" i="15"/>
  <c r="AV391" i="15"/>
  <c r="AU391" i="15" s="1"/>
  <c r="AW391" i="15"/>
  <c r="AX391" i="15"/>
  <c r="AY391" i="15"/>
  <c r="AL395" i="15"/>
  <c r="AM395" i="15" s="1"/>
  <c r="AN395" i="15"/>
  <c r="AO395" i="15" s="1"/>
  <c r="AP395" i="15"/>
  <c r="AQ395" i="15"/>
  <c r="AR395" i="15"/>
  <c r="AS395" i="15"/>
  <c r="AT395" i="15"/>
  <c r="AV395" i="15"/>
  <c r="AU395" i="15" s="1"/>
  <c r="AW395" i="15"/>
  <c r="AY395" i="15"/>
  <c r="BB395" i="15"/>
  <c r="AL396" i="15"/>
  <c r="AM396" i="15" s="1"/>
  <c r="AN396" i="15"/>
  <c r="AO396" i="15" s="1"/>
  <c r="AQ396" i="15"/>
  <c r="AR396" i="15"/>
  <c r="AS396" i="15"/>
  <c r="AT396" i="15"/>
  <c r="AV396" i="15"/>
  <c r="AU396" i="15" s="1"/>
  <c r="AW396" i="15"/>
  <c r="AX396" i="15"/>
  <c r="AY396" i="15"/>
  <c r="AL400" i="15"/>
  <c r="AM400" i="15" s="1"/>
  <c r="AN400" i="15"/>
  <c r="AO400" i="15" s="1"/>
  <c r="AP400" i="15"/>
  <c r="AQ400" i="15"/>
  <c r="AR400" i="15"/>
  <c r="AS400" i="15"/>
  <c r="AT400" i="15"/>
  <c r="AV400" i="15"/>
  <c r="AU400" i="15" s="1"/>
  <c r="AW400" i="15"/>
  <c r="AY400" i="15"/>
  <c r="AL401" i="15"/>
  <c r="AM401" i="15" s="1"/>
  <c r="AN401" i="15"/>
  <c r="AO401" i="15" s="1"/>
  <c r="AQ401" i="15"/>
  <c r="AR401" i="15"/>
  <c r="AS401" i="15"/>
  <c r="AT401" i="15"/>
  <c r="AV401" i="15"/>
  <c r="AU401" i="15" s="1"/>
  <c r="AW401" i="15"/>
  <c r="AX401" i="15"/>
  <c r="AY401" i="15"/>
  <c r="AX400" i="15"/>
  <c r="AX395" i="15"/>
  <c r="AX390" i="15"/>
  <c r="AX385" i="15"/>
  <c r="AX380" i="15"/>
  <c r="AX375" i="15"/>
  <c r="AX370" i="15"/>
  <c r="AX365" i="15"/>
  <c r="AX360" i="15"/>
  <c r="AX355" i="15"/>
  <c r="AX350" i="15"/>
  <c r="AX345" i="15"/>
  <c r="AX340" i="15"/>
  <c r="AX335" i="15"/>
  <c r="AX330" i="15"/>
  <c r="AX325" i="15"/>
  <c r="AX320" i="15"/>
  <c r="AX315" i="15"/>
  <c r="AX310" i="15"/>
  <c r="AX305" i="15"/>
  <c r="AX300" i="15"/>
  <c r="AX295" i="15"/>
  <c r="AX290" i="15"/>
  <c r="AX285" i="15"/>
  <c r="AX280" i="15"/>
  <c r="AX275" i="15"/>
  <c r="AX270" i="15"/>
  <c r="AX265" i="15"/>
  <c r="AX260" i="15"/>
  <c r="AX255" i="15"/>
  <c r="AX250" i="15"/>
  <c r="AX245" i="15"/>
  <c r="AX240" i="15"/>
  <c r="AX235" i="15"/>
  <c r="AX230" i="15"/>
  <c r="AX225" i="15"/>
  <c r="AX220" i="15"/>
  <c r="AX215" i="15"/>
  <c r="AX210" i="15"/>
  <c r="AX205" i="15"/>
  <c r="AX200" i="15"/>
  <c r="AX195" i="15"/>
  <c r="AX190" i="15"/>
  <c r="AX185" i="15"/>
  <c r="AX180" i="15"/>
  <c r="AX175" i="15"/>
  <c r="AX170" i="15"/>
  <c r="AX165" i="15"/>
  <c r="AX160" i="15"/>
  <c r="AX155" i="15"/>
  <c r="AX150" i="15"/>
  <c r="AX145" i="15"/>
  <c r="AX140" i="15"/>
  <c r="AX135" i="15"/>
  <c r="AX130" i="15"/>
  <c r="AX125" i="15"/>
  <c r="AX120" i="15"/>
  <c r="AX115" i="15"/>
  <c r="AX110" i="15"/>
  <c r="AX105" i="15"/>
  <c r="AX100" i="15"/>
  <c r="AX95" i="15"/>
  <c r="AX90" i="15"/>
  <c r="AX85" i="15"/>
  <c r="AX80" i="15"/>
  <c r="AX75" i="15"/>
  <c r="AX70" i="15"/>
  <c r="AX65" i="15"/>
  <c r="AX60" i="15"/>
  <c r="AX55" i="15"/>
  <c r="AX50" i="15"/>
  <c r="AX45" i="15"/>
  <c r="AX40" i="15"/>
  <c r="AX35" i="15"/>
  <c r="AX30" i="15"/>
  <c r="AX25" i="15"/>
  <c r="AX15" i="15"/>
  <c r="AX10" i="15"/>
  <c r="AZ375" i="15" l="1"/>
  <c r="AZ356" i="15"/>
  <c r="AZ255" i="15"/>
  <c r="AZ240" i="15"/>
  <c r="AZ216" i="15"/>
  <c r="AZ161" i="15"/>
  <c r="AZ281" i="15"/>
  <c r="AZ271" i="15"/>
  <c r="AZ5" i="15"/>
  <c r="AZ350" i="15"/>
  <c r="AZ300" i="15"/>
  <c r="AZ370" i="15"/>
  <c r="AZ236" i="15"/>
  <c r="AZ390" i="15"/>
  <c r="AZ365" i="15"/>
  <c r="AZ361" i="15"/>
  <c r="AZ336" i="15"/>
  <c r="AZ176" i="15"/>
  <c r="AZ191" i="15"/>
  <c r="AZ396" i="15"/>
  <c r="AZ341" i="15"/>
  <c r="AZ345" i="15"/>
  <c r="AZ296" i="15"/>
  <c r="AZ285" i="15"/>
  <c r="AZ175" i="15"/>
  <c r="AZ85" i="15"/>
  <c r="AZ196" i="15"/>
  <c r="AZ376" i="15"/>
  <c r="AZ190" i="15"/>
  <c r="AZ321" i="15"/>
  <c r="AZ261" i="15"/>
  <c r="AZ170" i="15"/>
  <c r="AZ380" i="15"/>
  <c r="AZ360" i="15"/>
  <c r="AZ335" i="15"/>
  <c r="AZ326" i="15"/>
  <c r="AZ265" i="15"/>
  <c r="AZ250" i="15"/>
  <c r="AZ246" i="15"/>
  <c r="AZ181" i="15"/>
  <c r="AZ401" i="15"/>
  <c r="AZ395" i="15"/>
  <c r="AZ385" i="15"/>
  <c r="AZ351" i="15"/>
  <c r="AZ346" i="15"/>
  <c r="AZ330" i="15"/>
  <c r="AZ211" i="15"/>
  <c r="AZ315" i="15"/>
  <c r="AZ311" i="15"/>
  <c r="AZ306" i="15"/>
  <c r="AZ291" i="15"/>
  <c r="AZ275" i="15"/>
  <c r="AZ205" i="15"/>
  <c r="AZ230" i="15"/>
  <c r="AZ226" i="15"/>
  <c r="AZ201" i="15"/>
  <c r="AZ400" i="15"/>
  <c r="AZ391" i="15"/>
  <c r="AZ386" i="15"/>
  <c r="AZ381" i="15"/>
  <c r="AZ220" i="15"/>
  <c r="AZ371" i="15"/>
  <c r="AZ366" i="15"/>
  <c r="AZ355" i="15"/>
  <c r="AZ340" i="15"/>
  <c r="AZ325" i="15"/>
  <c r="AZ316" i="15"/>
  <c r="AZ310" i="15"/>
  <c r="AZ290" i="15"/>
  <c r="AZ286" i="15"/>
  <c r="AZ280" i="15"/>
  <c r="AZ276" i="15"/>
  <c r="AZ251" i="15"/>
  <c r="AZ245" i="15"/>
  <c r="AZ241" i="15"/>
  <c r="AZ235" i="15"/>
  <c r="AZ215" i="15"/>
  <c r="AZ210" i="15"/>
  <c r="AZ331" i="15"/>
  <c r="AZ320" i="15"/>
  <c r="AZ305" i="15"/>
  <c r="AZ301" i="15"/>
  <c r="AZ295" i="15"/>
  <c r="AZ270" i="15"/>
  <c r="AZ266" i="15"/>
  <c r="AZ260" i="15"/>
  <c r="AZ256" i="15"/>
  <c r="AZ231" i="15"/>
  <c r="AZ225" i="15"/>
  <c r="AZ221" i="15"/>
  <c r="AZ195" i="15"/>
  <c r="AZ10" i="15"/>
  <c r="AZ150" i="15"/>
  <c r="AZ136" i="15"/>
  <c r="AZ131" i="15"/>
  <c r="AZ111" i="15"/>
  <c r="AZ71" i="15"/>
  <c r="AZ65" i="15"/>
  <c r="AZ51" i="15"/>
  <c r="AZ45" i="15"/>
  <c r="AZ31" i="15"/>
  <c r="AZ26" i="15"/>
  <c r="AZ155" i="15"/>
  <c r="AZ185" i="15"/>
  <c r="AZ171" i="15"/>
  <c r="AZ165" i="15"/>
  <c r="AZ160" i="15"/>
  <c r="AZ40" i="15"/>
  <c r="AZ145" i="15"/>
  <c r="AZ125" i="15"/>
  <c r="AZ105" i="15"/>
  <c r="AZ91" i="15"/>
  <c r="AZ156" i="15"/>
  <c r="AZ206" i="15"/>
  <c r="AZ200" i="15"/>
  <c r="AZ186" i="15"/>
  <c r="AZ151" i="15"/>
  <c r="AZ180" i="15"/>
  <c r="AZ166" i="15"/>
  <c r="AZ146" i="15"/>
  <c r="AZ140" i="15"/>
  <c r="AZ126" i="15"/>
  <c r="AZ120" i="15"/>
  <c r="AZ106" i="15"/>
  <c r="AZ16" i="15"/>
  <c r="AZ100" i="15"/>
  <c r="AZ86" i="15"/>
  <c r="AZ80" i="15"/>
  <c r="AZ11" i="15"/>
  <c r="AZ66" i="15"/>
  <c r="AZ60" i="15"/>
  <c r="AZ46" i="15"/>
  <c r="AZ25" i="15"/>
  <c r="AZ141" i="15"/>
  <c r="AZ135" i="15"/>
  <c r="AZ121" i="15"/>
  <c r="AZ115" i="15"/>
  <c r="AZ101" i="15"/>
  <c r="AZ95" i="15"/>
  <c r="AZ15" i="15"/>
  <c r="AZ81" i="15"/>
  <c r="AZ75" i="15"/>
  <c r="AZ61" i="15"/>
  <c r="AZ55" i="15"/>
  <c r="AZ41" i="15"/>
  <c r="AZ6" i="15"/>
  <c r="AZ35" i="15"/>
  <c r="AZ21" i="15"/>
  <c r="AZ130" i="15"/>
  <c r="AZ20" i="15"/>
  <c r="AZ116" i="15"/>
  <c r="AZ110" i="15"/>
  <c r="AZ96" i="15"/>
  <c r="AZ90" i="15"/>
  <c r="AZ76" i="15"/>
  <c r="AZ70" i="15"/>
  <c r="AZ56" i="15"/>
  <c r="AZ50" i="15"/>
  <c r="AZ36" i="15"/>
  <c r="AZ30" i="15"/>
  <c r="AJ221" i="15" l="1"/>
  <c r="K221" i="15"/>
  <c r="G221" i="15"/>
  <c r="E221" i="15"/>
  <c r="M46" i="9" s="1"/>
  <c r="AJ220" i="15"/>
  <c r="AA221" i="15"/>
  <c r="K220" i="15"/>
  <c r="H220" i="15"/>
  <c r="G220" i="15"/>
  <c r="F220" i="15"/>
  <c r="E220" i="15"/>
  <c r="AJ216" i="15"/>
  <c r="K216" i="15"/>
  <c r="G216" i="15"/>
  <c r="E216" i="15"/>
  <c r="M45" i="9" s="1"/>
  <c r="AJ215" i="15"/>
  <c r="AA216" i="15"/>
  <c r="K215" i="15"/>
  <c r="H215" i="15"/>
  <c r="G215" i="15"/>
  <c r="F215" i="15"/>
  <c r="E215" i="15"/>
  <c r="AJ211" i="15"/>
  <c r="K211" i="15"/>
  <c r="G211" i="15"/>
  <c r="E211" i="15"/>
  <c r="M44" i="9" s="1"/>
  <c r="AJ210" i="15"/>
  <c r="AA211" i="15"/>
  <c r="K210" i="15"/>
  <c r="H210" i="15"/>
  <c r="G210" i="15"/>
  <c r="F210" i="15"/>
  <c r="E210" i="15"/>
  <c r="AJ206" i="15"/>
  <c r="K206" i="15"/>
  <c r="G206" i="15"/>
  <c r="E206" i="15"/>
  <c r="M43" i="9" s="1"/>
  <c r="AJ205" i="15"/>
  <c r="AA206" i="15"/>
  <c r="K205" i="15"/>
  <c r="H205" i="15"/>
  <c r="G205" i="15"/>
  <c r="F205" i="15"/>
  <c r="E205" i="15"/>
  <c r="AJ201" i="15"/>
  <c r="K201" i="15"/>
  <c r="G201" i="15"/>
  <c r="E201" i="15"/>
  <c r="M42" i="9" s="1"/>
  <c r="AJ200" i="15"/>
  <c r="AA201" i="15"/>
  <c r="K200" i="15"/>
  <c r="H200" i="15"/>
  <c r="G200" i="15"/>
  <c r="F200" i="15"/>
  <c r="E200" i="15"/>
  <c r="AJ196" i="15"/>
  <c r="K196" i="15"/>
  <c r="G196" i="15"/>
  <c r="E196" i="15"/>
  <c r="M41" i="9" s="1"/>
  <c r="AJ195" i="15"/>
  <c r="AA196" i="15"/>
  <c r="K195" i="15"/>
  <c r="H195" i="15"/>
  <c r="G195" i="15"/>
  <c r="F195" i="15"/>
  <c r="E195" i="15"/>
  <c r="AJ191" i="15"/>
  <c r="K191" i="15"/>
  <c r="G191" i="15"/>
  <c r="E191" i="15"/>
  <c r="M40" i="9" s="1"/>
  <c r="AJ190" i="15"/>
  <c r="AA191" i="15"/>
  <c r="K190" i="15"/>
  <c r="H190" i="15"/>
  <c r="G190" i="15"/>
  <c r="F190" i="15"/>
  <c r="E190" i="15"/>
  <c r="AJ186" i="15"/>
  <c r="K186" i="15"/>
  <c r="G186" i="15"/>
  <c r="E186" i="15"/>
  <c r="M39" i="9" s="1"/>
  <c r="AJ185" i="15"/>
  <c r="AA186" i="15"/>
  <c r="K185" i="15"/>
  <c r="H185" i="15"/>
  <c r="G185" i="15"/>
  <c r="F185" i="15"/>
  <c r="E185" i="15"/>
  <c r="AJ181" i="15"/>
  <c r="K181" i="15"/>
  <c r="G181" i="15"/>
  <c r="E181" i="15"/>
  <c r="M38" i="9" s="1"/>
  <c r="AJ180" i="15"/>
  <c r="AA181" i="15"/>
  <c r="K180" i="15"/>
  <c r="H180" i="15"/>
  <c r="G180" i="15"/>
  <c r="F180" i="15"/>
  <c r="E180" i="15"/>
  <c r="AJ176" i="15"/>
  <c r="K176" i="15"/>
  <c r="G176" i="15"/>
  <c r="E176" i="15"/>
  <c r="M37" i="9" s="1"/>
  <c r="AJ175" i="15"/>
  <c r="AA176" i="15"/>
  <c r="K175" i="15"/>
  <c r="H175" i="15"/>
  <c r="G175" i="15"/>
  <c r="F175" i="15"/>
  <c r="E175" i="15"/>
  <c r="AJ171" i="15"/>
  <c r="K171" i="15"/>
  <c r="G171" i="15"/>
  <c r="E171" i="15"/>
  <c r="M36" i="9" s="1"/>
  <c r="AJ170" i="15"/>
  <c r="AA171" i="15"/>
  <c r="K170" i="15"/>
  <c r="H170" i="15"/>
  <c r="G170" i="15"/>
  <c r="F170" i="15"/>
  <c r="E170" i="15"/>
  <c r="AJ166" i="15"/>
  <c r="K166" i="15"/>
  <c r="G166" i="15"/>
  <c r="E166" i="15"/>
  <c r="M35" i="9" s="1"/>
  <c r="AJ165" i="15"/>
  <c r="AA166" i="15"/>
  <c r="K165" i="15"/>
  <c r="H165" i="15"/>
  <c r="G165" i="15"/>
  <c r="F165" i="15"/>
  <c r="E165" i="15"/>
  <c r="AJ161" i="15"/>
  <c r="K161" i="15"/>
  <c r="G161" i="15"/>
  <c r="E161" i="15"/>
  <c r="M34" i="9" s="1"/>
  <c r="AJ160" i="15"/>
  <c r="AA161" i="15"/>
  <c r="K160" i="15"/>
  <c r="H160" i="15"/>
  <c r="G160" i="15"/>
  <c r="F160" i="15"/>
  <c r="E160" i="15"/>
  <c r="AJ156" i="15"/>
  <c r="K156" i="15"/>
  <c r="G156" i="15"/>
  <c r="E156" i="15"/>
  <c r="M33" i="9" s="1"/>
  <c r="AJ155" i="15"/>
  <c r="AA156" i="15"/>
  <c r="K155" i="15"/>
  <c r="H155" i="15"/>
  <c r="G155" i="15"/>
  <c r="F155" i="15"/>
  <c r="E155" i="15"/>
  <c r="AJ151" i="15"/>
  <c r="K151" i="15"/>
  <c r="G151" i="15"/>
  <c r="E151" i="15"/>
  <c r="M32" i="9" s="1"/>
  <c r="AJ150" i="15"/>
  <c r="AH150" i="15"/>
  <c r="AF150" i="15"/>
  <c r="AD150" i="15"/>
  <c r="AB150" i="15"/>
  <c r="AA151" i="15" s="1"/>
  <c r="K150" i="15"/>
  <c r="H150" i="15"/>
  <c r="G150" i="15"/>
  <c r="F150" i="15"/>
  <c r="E150" i="15"/>
  <c r="AJ146" i="15"/>
  <c r="K146" i="15"/>
  <c r="G146" i="15"/>
  <c r="E146" i="15"/>
  <c r="M31" i="9" s="1"/>
  <c r="AJ145" i="15"/>
  <c r="AA146" i="15"/>
  <c r="K145" i="15"/>
  <c r="H145" i="15"/>
  <c r="G145" i="15"/>
  <c r="F145" i="15"/>
  <c r="E145" i="15"/>
  <c r="AJ141" i="15"/>
  <c r="K141" i="15"/>
  <c r="G141" i="15"/>
  <c r="E141" i="15"/>
  <c r="M30" i="9" s="1"/>
  <c r="AJ140" i="15"/>
  <c r="AA141" i="15"/>
  <c r="K140" i="15"/>
  <c r="H140" i="15"/>
  <c r="G140" i="15"/>
  <c r="F140" i="15"/>
  <c r="E140" i="15"/>
  <c r="AJ136" i="15"/>
  <c r="K136" i="15"/>
  <c r="G136" i="15"/>
  <c r="E136" i="15"/>
  <c r="M29" i="9" s="1"/>
  <c r="AJ135" i="15"/>
  <c r="AA136" i="15"/>
  <c r="K135" i="15"/>
  <c r="H135" i="15"/>
  <c r="G135" i="15"/>
  <c r="F135" i="15"/>
  <c r="E135" i="15"/>
  <c r="AJ131" i="15"/>
  <c r="K131" i="15"/>
  <c r="G131" i="15"/>
  <c r="E131" i="15"/>
  <c r="M28" i="9" s="1"/>
  <c r="AJ130" i="15"/>
  <c r="AA131" i="15"/>
  <c r="K130" i="15"/>
  <c r="H130" i="15"/>
  <c r="G130" i="15"/>
  <c r="F130" i="15"/>
  <c r="E130" i="15"/>
  <c r="AJ126" i="15"/>
  <c r="K126" i="15"/>
  <c r="G126" i="15"/>
  <c r="E126" i="15"/>
  <c r="M27" i="9" s="1"/>
  <c r="AJ125" i="15"/>
  <c r="AA126" i="15"/>
  <c r="K125" i="15"/>
  <c r="H125" i="15"/>
  <c r="G125" i="15"/>
  <c r="F125" i="15"/>
  <c r="E125" i="15"/>
  <c r="AJ121" i="15"/>
  <c r="K121" i="15"/>
  <c r="G121" i="15"/>
  <c r="E121" i="15"/>
  <c r="M26" i="9" s="1"/>
  <c r="AJ120" i="15"/>
  <c r="AA121" i="15"/>
  <c r="K120" i="15"/>
  <c r="H120" i="15"/>
  <c r="G120" i="15"/>
  <c r="F120" i="15"/>
  <c r="E120" i="15"/>
  <c r="AJ116" i="15"/>
  <c r="K116" i="15"/>
  <c r="G116" i="15"/>
  <c r="E116" i="15"/>
  <c r="M25" i="9" s="1"/>
  <c r="AJ115" i="15"/>
  <c r="AA116" i="15"/>
  <c r="K115" i="15"/>
  <c r="H115" i="15"/>
  <c r="G115" i="15"/>
  <c r="F115" i="15"/>
  <c r="E115" i="15"/>
  <c r="AJ111" i="15"/>
  <c r="K111" i="15"/>
  <c r="G111" i="15"/>
  <c r="E111" i="15"/>
  <c r="M24" i="9" s="1"/>
  <c r="AJ110" i="15"/>
  <c r="AA111" i="15"/>
  <c r="K110" i="15"/>
  <c r="H110" i="15"/>
  <c r="G110" i="15"/>
  <c r="F110" i="15"/>
  <c r="E110" i="15"/>
  <c r="AJ106" i="15"/>
  <c r="K106" i="15"/>
  <c r="G106" i="15"/>
  <c r="E106" i="15"/>
  <c r="M23" i="9" s="1"/>
  <c r="AJ105" i="15"/>
  <c r="AA106" i="15"/>
  <c r="K105" i="15"/>
  <c r="H105" i="15"/>
  <c r="G105" i="15"/>
  <c r="F105" i="15"/>
  <c r="E105" i="15"/>
  <c r="AJ101" i="15"/>
  <c r="K101" i="15"/>
  <c r="G101" i="15"/>
  <c r="E101" i="15"/>
  <c r="M22" i="9" s="1"/>
  <c r="AJ100" i="15"/>
  <c r="AA101" i="15"/>
  <c r="K100" i="15"/>
  <c r="H100" i="15"/>
  <c r="G100" i="15"/>
  <c r="F100" i="15"/>
  <c r="E100" i="15"/>
  <c r="AJ96" i="15"/>
  <c r="K96" i="15"/>
  <c r="G96" i="15"/>
  <c r="E96" i="15"/>
  <c r="M21" i="9" s="1"/>
  <c r="AJ95" i="15"/>
  <c r="AA96" i="15"/>
  <c r="K95" i="15"/>
  <c r="H95" i="15"/>
  <c r="G95" i="15"/>
  <c r="F95" i="15"/>
  <c r="E95" i="15"/>
  <c r="AJ91" i="15"/>
  <c r="K91" i="15"/>
  <c r="G91" i="15"/>
  <c r="E91" i="15"/>
  <c r="M20" i="9" s="1"/>
  <c r="AJ90" i="15"/>
  <c r="AA91" i="15"/>
  <c r="K90" i="15"/>
  <c r="H90" i="15"/>
  <c r="G90" i="15"/>
  <c r="F90" i="15"/>
  <c r="E90" i="15"/>
  <c r="AJ86" i="15"/>
  <c r="K86" i="15"/>
  <c r="G86" i="15"/>
  <c r="E86" i="15"/>
  <c r="M19" i="9" s="1"/>
  <c r="AJ85" i="15"/>
  <c r="AA86" i="15"/>
  <c r="K85" i="15"/>
  <c r="H85" i="15"/>
  <c r="G85" i="15"/>
  <c r="F85" i="15"/>
  <c r="E85" i="15"/>
  <c r="AA95" i="15" l="1"/>
  <c r="AA215" i="15"/>
  <c r="AA115" i="15"/>
  <c r="AA120" i="15"/>
  <c r="AA220" i="15"/>
  <c r="AA190" i="15"/>
  <c r="AA195" i="15"/>
  <c r="AA205" i="15"/>
  <c r="AA160" i="15"/>
  <c r="AA135" i="15"/>
  <c r="AA180" i="15"/>
  <c r="AA130" i="15"/>
  <c r="AA155" i="15"/>
  <c r="AA90" i="15"/>
  <c r="AA140" i="15"/>
  <c r="AA165" i="15"/>
  <c r="AA100" i="15"/>
  <c r="AA125" i="15"/>
  <c r="AA170" i="15"/>
  <c r="AA200" i="15"/>
  <c r="AA85" i="15"/>
  <c r="AA110" i="15"/>
  <c r="AA145" i="15"/>
  <c r="AA150" i="15"/>
  <c r="AA210" i="15"/>
  <c r="AA185" i="15"/>
  <c r="AA175" i="15"/>
  <c r="AA105" i="15"/>
  <c r="BI401" i="31" l="1"/>
  <c r="BH401" i="31"/>
  <c r="BG401" i="31"/>
  <c r="BF401" i="31"/>
  <c r="BE401" i="31" s="1"/>
  <c r="BD401" i="31"/>
  <c r="BC401" i="31"/>
  <c r="BB401" i="31"/>
  <c r="BA401" i="31"/>
  <c r="AY401" i="31"/>
  <c r="AX401" i="31"/>
  <c r="AW401" i="31"/>
  <c r="AV401" i="31"/>
  <c r="AL401" i="31"/>
  <c r="AC401" i="31"/>
  <c r="M401" i="31"/>
  <c r="G401" i="31"/>
  <c r="E401" i="31"/>
  <c r="BL400" i="31"/>
  <c r="BI400" i="31"/>
  <c r="BG400" i="31"/>
  <c r="BF400" i="31"/>
  <c r="BE400" i="31"/>
  <c r="BD400" i="31"/>
  <c r="BC400" i="31"/>
  <c r="BB400" i="31"/>
  <c r="BA400" i="31"/>
  <c r="AZ400" i="31"/>
  <c r="AY400" i="31"/>
  <c r="AX400" i="31"/>
  <c r="AW400" i="31"/>
  <c r="AV400" i="31"/>
  <c r="AL400" i="31"/>
  <c r="AK400" i="31"/>
  <c r="AJ400" i="31"/>
  <c r="AH400" i="31"/>
  <c r="AF400" i="31"/>
  <c r="AC400" i="31" s="1"/>
  <c r="AD400" i="31"/>
  <c r="M400" i="31"/>
  <c r="K400" i="31"/>
  <c r="BH400" i="31" s="1"/>
  <c r="H400" i="31"/>
  <c r="G400" i="31"/>
  <c r="F400" i="31"/>
  <c r="E400" i="31"/>
  <c r="D398" i="31"/>
  <c r="BI396" i="31"/>
  <c r="BH396" i="31"/>
  <c r="BG396" i="31"/>
  <c r="BF396" i="31"/>
  <c r="BE396" i="31" s="1"/>
  <c r="BD396" i="31"/>
  <c r="BC396" i="31"/>
  <c r="BB396" i="31"/>
  <c r="BA396" i="31"/>
  <c r="AX396" i="31"/>
  <c r="AY396" i="31" s="1"/>
  <c r="AW396" i="31"/>
  <c r="AV396" i="31"/>
  <c r="AL396" i="31"/>
  <c r="M396" i="31"/>
  <c r="G396" i="31"/>
  <c r="E396" i="31"/>
  <c r="BL395" i="31"/>
  <c r="BI395" i="31"/>
  <c r="BG395" i="31"/>
  <c r="BF395" i="31"/>
  <c r="BE395" i="31" s="1"/>
  <c r="BD395" i="31"/>
  <c r="BC395" i="31"/>
  <c r="BB395" i="31"/>
  <c r="BA395" i="31"/>
  <c r="AZ395" i="31"/>
  <c r="AY395" i="31"/>
  <c r="AX395" i="31"/>
  <c r="AV395" i="31"/>
  <c r="AW395" i="31" s="1"/>
  <c r="AL395" i="31"/>
  <c r="AK395" i="31"/>
  <c r="AJ395" i="31"/>
  <c r="AH395" i="31"/>
  <c r="AF395" i="31"/>
  <c r="AD395" i="31"/>
  <c r="AC396" i="31" s="1"/>
  <c r="M395" i="31"/>
  <c r="K395" i="31"/>
  <c r="BH395" i="31" s="1"/>
  <c r="H395" i="31"/>
  <c r="G395" i="31"/>
  <c r="F395" i="31"/>
  <c r="E395" i="31"/>
  <c r="D393" i="31"/>
  <c r="BI391" i="31"/>
  <c r="BH391" i="31"/>
  <c r="BG391" i="31"/>
  <c r="BF391" i="31"/>
  <c r="BE391" i="31" s="1"/>
  <c r="BD391" i="31"/>
  <c r="BC391" i="31"/>
  <c r="BB391" i="31"/>
  <c r="BA391" i="31"/>
  <c r="AY391" i="31"/>
  <c r="AX391" i="31"/>
  <c r="AW391" i="31"/>
  <c r="AV391" i="31"/>
  <c r="AL391" i="31"/>
  <c r="M391" i="31"/>
  <c r="G391" i="31"/>
  <c r="E391" i="31"/>
  <c r="BI390" i="31"/>
  <c r="BG390" i="31"/>
  <c r="BF390" i="31"/>
  <c r="BE390" i="31" s="1"/>
  <c r="BD390" i="31"/>
  <c r="BC390" i="31"/>
  <c r="BB390" i="31"/>
  <c r="BA390" i="31"/>
  <c r="AZ390" i="31"/>
  <c r="AY390" i="31"/>
  <c r="AX390" i="31"/>
  <c r="AW390" i="31"/>
  <c r="AV390" i="31"/>
  <c r="AL390" i="31"/>
  <c r="AK390" i="31"/>
  <c r="AJ390" i="31"/>
  <c r="AH390" i="31"/>
  <c r="AF390" i="31"/>
  <c r="AD390" i="31"/>
  <c r="AC391" i="31" s="1"/>
  <c r="M390" i="31"/>
  <c r="K390" i="31"/>
  <c r="BH390" i="31" s="1"/>
  <c r="H390" i="31"/>
  <c r="G390" i="31"/>
  <c r="F390" i="31"/>
  <c r="E390" i="31"/>
  <c r="D388" i="31"/>
  <c r="BL390" i="31" s="1"/>
  <c r="BI386" i="31"/>
  <c r="BH386" i="31"/>
  <c r="BG386" i="31"/>
  <c r="BF386" i="31"/>
  <c r="BE386" i="31"/>
  <c r="BD386" i="31"/>
  <c r="BC386" i="31"/>
  <c r="BB386" i="31"/>
  <c r="BA386" i="31"/>
  <c r="AY386" i="31"/>
  <c r="AX386" i="31"/>
  <c r="AV386" i="31"/>
  <c r="AW386" i="31" s="1"/>
  <c r="AL386" i="31"/>
  <c r="M386" i="31"/>
  <c r="G386" i="31"/>
  <c r="E386" i="31"/>
  <c r="BI385" i="31"/>
  <c r="BG385" i="31"/>
  <c r="BF385" i="31"/>
  <c r="BE385" i="31" s="1"/>
  <c r="BD385" i="31"/>
  <c r="BC385" i="31"/>
  <c r="BB385" i="31"/>
  <c r="BA385" i="31"/>
  <c r="AZ385" i="31"/>
  <c r="AX385" i="31"/>
  <c r="AY385" i="31" s="1"/>
  <c r="AW385" i="31"/>
  <c r="AV385" i="31"/>
  <c r="AL385" i="31"/>
  <c r="AK385" i="31"/>
  <c r="AJ385" i="31"/>
  <c r="AH385" i="31"/>
  <c r="AF385" i="31"/>
  <c r="AD385" i="31"/>
  <c r="AC386" i="31" s="1"/>
  <c r="M385" i="31"/>
  <c r="K385" i="31"/>
  <c r="BH385" i="31" s="1"/>
  <c r="H385" i="31"/>
  <c r="G385" i="31"/>
  <c r="F385" i="31"/>
  <c r="E385" i="31"/>
  <c r="D383" i="31"/>
  <c r="BL385" i="31" s="1"/>
  <c r="BI381" i="31"/>
  <c r="BH381" i="31"/>
  <c r="BG381" i="31"/>
  <c r="BF381" i="31"/>
  <c r="BE381" i="31" s="1"/>
  <c r="BD381" i="31"/>
  <c r="BC381" i="31"/>
  <c r="BB381" i="31"/>
  <c r="BA381" i="31"/>
  <c r="AY381" i="31"/>
  <c r="AX381" i="31"/>
  <c r="AW381" i="31"/>
  <c r="AV381" i="31"/>
  <c r="AL381" i="31"/>
  <c r="M381" i="31"/>
  <c r="G381" i="31"/>
  <c r="E381" i="31"/>
  <c r="BL380" i="31"/>
  <c r="BI380" i="31"/>
  <c r="BG380" i="31"/>
  <c r="BF380" i="31"/>
  <c r="BE380" i="31"/>
  <c r="BD380" i="31"/>
  <c r="BC380" i="31"/>
  <c r="BB380" i="31"/>
  <c r="BA380" i="31"/>
  <c r="AZ380" i="31"/>
  <c r="AY380" i="31"/>
  <c r="AX380" i="31"/>
  <c r="AW380" i="31"/>
  <c r="AV380" i="31"/>
  <c r="AL380" i="31"/>
  <c r="AK380" i="31"/>
  <c r="AC380" i="31" s="1"/>
  <c r="AJ380" i="31"/>
  <c r="AH380" i="31"/>
  <c r="AF380" i="31"/>
  <c r="AD380" i="31"/>
  <c r="AC381" i="31" s="1"/>
  <c r="M380" i="31"/>
  <c r="K380" i="31"/>
  <c r="BH380" i="31" s="1"/>
  <c r="H380" i="31"/>
  <c r="G380" i="31"/>
  <c r="F380" i="31"/>
  <c r="E380" i="31"/>
  <c r="D378" i="31"/>
  <c r="BI376" i="31"/>
  <c r="BH376" i="31"/>
  <c r="BG376" i="31"/>
  <c r="BF376" i="31"/>
  <c r="BE376" i="31" s="1"/>
  <c r="BD376" i="31"/>
  <c r="BC376" i="31"/>
  <c r="BB376" i="31"/>
  <c r="BA376" i="31"/>
  <c r="AX376" i="31"/>
  <c r="AY376" i="31" s="1"/>
  <c r="AW376" i="31"/>
  <c r="AV376" i="31"/>
  <c r="AL376" i="31"/>
  <c r="M376" i="31"/>
  <c r="G376" i="31"/>
  <c r="E376" i="31"/>
  <c r="BL375" i="31"/>
  <c r="BI375" i="31"/>
  <c r="BG375" i="31"/>
  <c r="BF375" i="31"/>
  <c r="BE375" i="31" s="1"/>
  <c r="BD375" i="31"/>
  <c r="BC375" i="31"/>
  <c r="BB375" i="31"/>
  <c r="BA375" i="31"/>
  <c r="AZ375" i="31"/>
  <c r="AY375" i="31"/>
  <c r="AX375" i="31"/>
  <c r="AV375" i="31"/>
  <c r="AW375" i="31" s="1"/>
  <c r="AL375" i="31"/>
  <c r="AK375" i="31"/>
  <c r="AJ375" i="31"/>
  <c r="AH375" i="31"/>
  <c r="AF375" i="31"/>
  <c r="AD375" i="31"/>
  <c r="AC376" i="31" s="1"/>
  <c r="M375" i="31"/>
  <c r="K375" i="31"/>
  <c r="BH375" i="31" s="1"/>
  <c r="H375" i="31"/>
  <c r="G375" i="31"/>
  <c r="F375" i="31"/>
  <c r="E375" i="31"/>
  <c r="D373" i="31"/>
  <c r="BI371" i="31"/>
  <c r="BH371" i="31"/>
  <c r="BG371" i="31"/>
  <c r="BF371" i="31"/>
  <c r="BE371" i="31" s="1"/>
  <c r="BD371" i="31"/>
  <c r="BC371" i="31"/>
  <c r="BB371" i="31"/>
  <c r="BA371" i="31"/>
  <c r="AY371" i="31"/>
  <c r="AX371" i="31"/>
  <c r="AW371" i="31"/>
  <c r="AV371" i="31"/>
  <c r="AL371" i="31"/>
  <c r="M371" i="31"/>
  <c r="G371" i="31"/>
  <c r="E371" i="31"/>
  <c r="BI370" i="31"/>
  <c r="BG370" i="31"/>
  <c r="BF370" i="31"/>
  <c r="BE370" i="31" s="1"/>
  <c r="BD370" i="31"/>
  <c r="BC370" i="31"/>
  <c r="BB370" i="31"/>
  <c r="BA370" i="31"/>
  <c r="AZ370" i="31"/>
  <c r="AY370" i="31"/>
  <c r="AX370" i="31"/>
  <c r="AW370" i="31"/>
  <c r="AV370" i="31"/>
  <c r="AL370" i="31"/>
  <c r="AK370" i="31"/>
  <c r="AJ370" i="31"/>
  <c r="AH370" i="31"/>
  <c r="AF370" i="31"/>
  <c r="AD370" i="31"/>
  <c r="AC371" i="31" s="1"/>
  <c r="M370" i="31"/>
  <c r="K370" i="31"/>
  <c r="BH370" i="31" s="1"/>
  <c r="H370" i="31"/>
  <c r="G370" i="31"/>
  <c r="F370" i="31"/>
  <c r="E370" i="31"/>
  <c r="D368" i="31"/>
  <c r="BL370" i="31" s="1"/>
  <c r="BI366" i="31"/>
  <c r="BH366" i="31"/>
  <c r="BG366" i="31"/>
  <c r="BF366" i="31"/>
  <c r="BE366" i="31"/>
  <c r="BD366" i="31"/>
  <c r="BC366" i="31"/>
  <c r="BB366" i="31"/>
  <c r="BA366" i="31"/>
  <c r="AY366" i="31"/>
  <c r="AX366" i="31"/>
  <c r="AV366" i="31"/>
  <c r="AW366" i="31" s="1"/>
  <c r="AL366" i="31"/>
  <c r="M366" i="31"/>
  <c r="G366" i="31"/>
  <c r="E366" i="31"/>
  <c r="BI365" i="31"/>
  <c r="BG365" i="31"/>
  <c r="BF365" i="31"/>
  <c r="BE365" i="31" s="1"/>
  <c r="BD365" i="31"/>
  <c r="BC365" i="31"/>
  <c r="BB365" i="31"/>
  <c r="BA365" i="31"/>
  <c r="AZ365" i="31"/>
  <c r="AX365" i="31"/>
  <c r="AY365" i="31" s="1"/>
  <c r="AW365" i="31"/>
  <c r="AV365" i="31"/>
  <c r="AL365" i="31"/>
  <c r="AK365" i="31"/>
  <c r="AJ365" i="31"/>
  <c r="AH365" i="31"/>
  <c r="AF365" i="31"/>
  <c r="AD365" i="31"/>
  <c r="AC366" i="31" s="1"/>
  <c r="M365" i="31"/>
  <c r="K365" i="31"/>
  <c r="BH365" i="31" s="1"/>
  <c r="H365" i="31"/>
  <c r="G365" i="31"/>
  <c r="F365" i="31"/>
  <c r="E365" i="31"/>
  <c r="D363" i="31"/>
  <c r="BL365" i="31" s="1"/>
  <c r="BI361" i="31"/>
  <c r="BH361" i="31"/>
  <c r="BG361" i="31"/>
  <c r="BF361" i="31"/>
  <c r="BE361" i="31" s="1"/>
  <c r="BD361" i="31"/>
  <c r="BC361" i="31"/>
  <c r="BB361" i="31"/>
  <c r="BA361" i="31"/>
  <c r="AY361" i="31"/>
  <c r="AX361" i="31"/>
  <c r="AW361" i="31"/>
  <c r="AV361" i="31"/>
  <c r="AL361" i="31"/>
  <c r="AC361" i="31"/>
  <c r="M361" i="31"/>
  <c r="G361" i="31"/>
  <c r="E361" i="31"/>
  <c r="BL360" i="31"/>
  <c r="BI360" i="31"/>
  <c r="BG360" i="31"/>
  <c r="BF360" i="31"/>
  <c r="BE360" i="31"/>
  <c r="BD360" i="31"/>
  <c r="BC360" i="31"/>
  <c r="BB360" i="31"/>
  <c r="BA360" i="31"/>
  <c r="AZ360" i="31"/>
  <c r="AY360" i="31"/>
  <c r="AX360" i="31"/>
  <c r="AW360" i="31"/>
  <c r="AV360" i="31"/>
  <c r="AL360" i="31"/>
  <c r="AK360" i="31"/>
  <c r="AJ360" i="31"/>
  <c r="AH360" i="31"/>
  <c r="AF360" i="31"/>
  <c r="AD360" i="31"/>
  <c r="AC360" i="31"/>
  <c r="M360" i="31"/>
  <c r="K360" i="31"/>
  <c r="BH360" i="31" s="1"/>
  <c r="H360" i="31"/>
  <c r="G360" i="31"/>
  <c r="F360" i="31"/>
  <c r="E360" i="31"/>
  <c r="D358" i="31"/>
  <c r="BI356" i="31"/>
  <c r="BH356" i="31"/>
  <c r="BG356" i="31"/>
  <c r="BF356" i="31"/>
  <c r="BE356" i="31" s="1"/>
  <c r="BD356" i="31"/>
  <c r="BC356" i="31"/>
  <c r="BB356" i="31"/>
  <c r="BA356" i="31"/>
  <c r="AX356" i="31"/>
  <c r="AY356" i="31" s="1"/>
  <c r="AW356" i="31"/>
  <c r="AV356" i="31"/>
  <c r="AL356" i="31"/>
  <c r="AC356" i="31"/>
  <c r="M356" i="31"/>
  <c r="G356" i="31"/>
  <c r="E356" i="31"/>
  <c r="BL355" i="31"/>
  <c r="BI355" i="31"/>
  <c r="BG355" i="31"/>
  <c r="BF355" i="31"/>
  <c r="BE355" i="31" s="1"/>
  <c r="BD355" i="31"/>
  <c r="BC355" i="31"/>
  <c r="BB355" i="31"/>
  <c r="BA355" i="31"/>
  <c r="AZ355" i="31"/>
  <c r="AY355" i="31"/>
  <c r="AX355" i="31"/>
  <c r="AV355" i="31"/>
  <c r="AW355" i="31" s="1"/>
  <c r="AL355" i="31"/>
  <c r="AK355" i="31"/>
  <c r="AJ355" i="31"/>
  <c r="AH355" i="31"/>
  <c r="AF355" i="31"/>
  <c r="AD355" i="31"/>
  <c r="M355" i="31"/>
  <c r="K355" i="31"/>
  <c r="BH355" i="31" s="1"/>
  <c r="H355" i="31"/>
  <c r="G355" i="31"/>
  <c r="F355" i="31"/>
  <c r="E355" i="31"/>
  <c r="D353" i="31"/>
  <c r="BI351" i="31"/>
  <c r="BH351" i="31"/>
  <c r="BG351" i="31"/>
  <c r="BF351" i="31"/>
  <c r="BE351" i="31" s="1"/>
  <c r="BD351" i="31"/>
  <c r="BC351" i="31"/>
  <c r="BB351" i="31"/>
  <c r="BA351" i="31"/>
  <c r="AY351" i="31"/>
  <c r="AX351" i="31"/>
  <c r="AW351" i="31"/>
  <c r="AV351" i="31"/>
  <c r="AL351" i="31"/>
  <c r="M351" i="31"/>
  <c r="G351" i="31"/>
  <c r="E351" i="31"/>
  <c r="BI350" i="31"/>
  <c r="BG350" i="31"/>
  <c r="BF350" i="31"/>
  <c r="BE350" i="31" s="1"/>
  <c r="BD350" i="31"/>
  <c r="BC350" i="31"/>
  <c r="BB350" i="31"/>
  <c r="BA350" i="31"/>
  <c r="AZ350" i="31"/>
  <c r="AY350" i="31"/>
  <c r="AX350" i="31"/>
  <c r="AW350" i="31"/>
  <c r="AV350" i="31"/>
  <c r="AL350" i="31"/>
  <c r="AK350" i="31"/>
  <c r="AC350" i="31" s="1"/>
  <c r="AJ350" i="31"/>
  <c r="AH350" i="31"/>
  <c r="AF350" i="31"/>
  <c r="AD350" i="31"/>
  <c r="AC351" i="31" s="1"/>
  <c r="M350" i="31"/>
  <c r="K350" i="31"/>
  <c r="BH350" i="31" s="1"/>
  <c r="H350" i="31"/>
  <c r="G350" i="31"/>
  <c r="F350" i="31"/>
  <c r="E350" i="31"/>
  <c r="D348" i="31"/>
  <c r="BL350" i="31" s="1"/>
  <c r="BI346" i="31"/>
  <c r="BH346" i="31"/>
  <c r="BG346" i="31"/>
  <c r="BF346" i="31"/>
  <c r="BE346" i="31"/>
  <c r="BD346" i="31"/>
  <c r="BC346" i="31"/>
  <c r="BB346" i="31"/>
  <c r="BA346" i="31"/>
  <c r="AY346" i="31"/>
  <c r="AX346" i="31"/>
  <c r="AV346" i="31"/>
  <c r="AW346" i="31" s="1"/>
  <c r="AL346" i="31"/>
  <c r="M346" i="31"/>
  <c r="G346" i="31"/>
  <c r="E346" i="31"/>
  <c r="BI345" i="31"/>
  <c r="BG345" i="31"/>
  <c r="BF345" i="31"/>
  <c r="BE345" i="31" s="1"/>
  <c r="BD345" i="31"/>
  <c r="BC345" i="31"/>
  <c r="BB345" i="31"/>
  <c r="BA345" i="31"/>
  <c r="AZ345" i="31"/>
  <c r="AX345" i="31"/>
  <c r="AY345" i="31" s="1"/>
  <c r="AW345" i="31"/>
  <c r="AV345" i="31"/>
  <c r="AL345" i="31"/>
  <c r="AK345" i="31"/>
  <c r="AJ345" i="31"/>
  <c r="AH345" i="31"/>
  <c r="AF345" i="31"/>
  <c r="AD345" i="31"/>
  <c r="AC346" i="31" s="1"/>
  <c r="M345" i="31"/>
  <c r="K345" i="31"/>
  <c r="BH345" i="31" s="1"/>
  <c r="H345" i="31"/>
  <c r="G345" i="31"/>
  <c r="F345" i="31"/>
  <c r="E345" i="31"/>
  <c r="D343" i="31"/>
  <c r="BL345" i="31" s="1"/>
  <c r="BI341" i="31"/>
  <c r="BH341" i="31"/>
  <c r="BG341" i="31"/>
  <c r="BF341" i="31"/>
  <c r="BE341" i="31" s="1"/>
  <c r="BD341" i="31"/>
  <c r="BC341" i="31"/>
  <c r="BB341" i="31"/>
  <c r="BA341" i="31"/>
  <c r="AY341" i="31"/>
  <c r="AX341" i="31"/>
  <c r="AW341" i="31"/>
  <c r="AV341" i="31"/>
  <c r="AL341" i="31"/>
  <c r="M341" i="31"/>
  <c r="G341" i="31"/>
  <c r="E341" i="31"/>
  <c r="BL340" i="31"/>
  <c r="BI340" i="31"/>
  <c r="BG340" i="31"/>
  <c r="BF340" i="31"/>
  <c r="BE340" i="31"/>
  <c r="BD340" i="31"/>
  <c r="BC340" i="31"/>
  <c r="BB340" i="31"/>
  <c r="BA340" i="31"/>
  <c r="AZ340" i="31"/>
  <c r="AY340" i="31"/>
  <c r="AX340" i="31"/>
  <c r="AW340" i="31"/>
  <c r="AV340" i="31"/>
  <c r="AL340" i="31"/>
  <c r="AK340" i="31"/>
  <c r="AC340" i="31" s="1"/>
  <c r="AJ340" i="31"/>
  <c r="AH340" i="31"/>
  <c r="AF340" i="31"/>
  <c r="AD340" i="31"/>
  <c r="AC341" i="31" s="1"/>
  <c r="M340" i="31"/>
  <c r="K340" i="31"/>
  <c r="BH340" i="31" s="1"/>
  <c r="H340" i="31"/>
  <c r="G340" i="31"/>
  <c r="F340" i="31"/>
  <c r="E340" i="31"/>
  <c r="D338" i="31"/>
  <c r="BI336" i="31"/>
  <c r="BH336" i="31"/>
  <c r="BG336" i="31"/>
  <c r="BF336" i="31"/>
  <c r="BE336" i="31" s="1"/>
  <c r="BD336" i="31"/>
  <c r="BC336" i="31"/>
  <c r="BB336" i="31"/>
  <c r="BA336" i="31"/>
  <c r="AX336" i="31"/>
  <c r="AY336" i="31" s="1"/>
  <c r="AW336" i="31"/>
  <c r="AV336" i="31"/>
  <c r="AL336" i="31"/>
  <c r="M336" i="31"/>
  <c r="G336" i="31"/>
  <c r="E336" i="31"/>
  <c r="BL335" i="31"/>
  <c r="BI335" i="31"/>
  <c r="BG335" i="31"/>
  <c r="BF335" i="31"/>
  <c r="BE335" i="31" s="1"/>
  <c r="BD335" i="31"/>
  <c r="BC335" i="31"/>
  <c r="BB335" i="31"/>
  <c r="BA335" i="31"/>
  <c r="AZ335" i="31"/>
  <c r="AY335" i="31"/>
  <c r="AX335" i="31"/>
  <c r="AV335" i="31"/>
  <c r="AW335" i="31" s="1"/>
  <c r="AL335" i="31"/>
  <c r="AK335" i="31"/>
  <c r="AJ335" i="31"/>
  <c r="AH335" i="31"/>
  <c r="AF335" i="31"/>
  <c r="AD335" i="31"/>
  <c r="AC336" i="31" s="1"/>
  <c r="M335" i="31"/>
  <c r="K335" i="31"/>
  <c r="BH335" i="31" s="1"/>
  <c r="H335" i="31"/>
  <c r="G335" i="31"/>
  <c r="F335" i="31"/>
  <c r="E335" i="31"/>
  <c r="D333" i="31"/>
  <c r="BI331" i="31"/>
  <c r="BH331" i="31"/>
  <c r="BG331" i="31"/>
  <c r="BF331" i="31"/>
  <c r="BE331" i="31" s="1"/>
  <c r="BD331" i="31"/>
  <c r="BC331" i="31"/>
  <c r="BB331" i="31"/>
  <c r="BA331" i="31"/>
  <c r="AY331" i="31"/>
  <c r="AX331" i="31"/>
  <c r="AW331" i="31"/>
  <c r="AV331" i="31"/>
  <c r="AL331" i="31"/>
  <c r="M331" i="31"/>
  <c r="G331" i="31"/>
  <c r="E331" i="31"/>
  <c r="BI330" i="31"/>
  <c r="BG330" i="31"/>
  <c r="BF330" i="31"/>
  <c r="BE330" i="31" s="1"/>
  <c r="BD330" i="31"/>
  <c r="BC330" i="31"/>
  <c r="BB330" i="31"/>
  <c r="BA330" i="31"/>
  <c r="AZ330" i="31"/>
  <c r="AY330" i="31"/>
  <c r="AX330" i="31"/>
  <c r="AW330" i="31"/>
  <c r="AV330" i="31"/>
  <c r="AL330" i="31"/>
  <c r="AK330" i="31"/>
  <c r="AJ330" i="31"/>
  <c r="AH330" i="31"/>
  <c r="AF330" i="31"/>
  <c r="AD330" i="31"/>
  <c r="AC331" i="31" s="1"/>
  <c r="M330" i="31"/>
  <c r="K330" i="31"/>
  <c r="BH330" i="31" s="1"/>
  <c r="H330" i="31"/>
  <c r="G330" i="31"/>
  <c r="F330" i="31"/>
  <c r="E330" i="31"/>
  <c r="D328" i="31"/>
  <c r="BL330" i="31" s="1"/>
  <c r="BI326" i="31"/>
  <c r="BH326" i="31"/>
  <c r="BG326" i="31"/>
  <c r="BF326" i="31"/>
  <c r="BE326" i="31"/>
  <c r="BD326" i="31"/>
  <c r="BC326" i="31"/>
  <c r="BB326" i="31"/>
  <c r="BA326" i="31"/>
  <c r="AY326" i="31"/>
  <c r="AX326" i="31"/>
  <c r="AV326" i="31"/>
  <c r="AW326" i="31" s="1"/>
  <c r="AL326" i="31"/>
  <c r="M326" i="31"/>
  <c r="G326" i="31"/>
  <c r="E326" i="31"/>
  <c r="BI325" i="31"/>
  <c r="BG325" i="31"/>
  <c r="BF325" i="31"/>
  <c r="BE325" i="31"/>
  <c r="BD325" i="31"/>
  <c r="BC325" i="31"/>
  <c r="BB325" i="31"/>
  <c r="BA325" i="31"/>
  <c r="AZ325" i="31"/>
  <c r="AX325" i="31"/>
  <c r="AY325" i="31" s="1"/>
  <c r="AW325" i="31"/>
  <c r="AV325" i="31"/>
  <c r="AL325" i="31"/>
  <c r="AK325" i="31"/>
  <c r="AJ325" i="31"/>
  <c r="AH325" i="31"/>
  <c r="AF325" i="31"/>
  <c r="AD325" i="31"/>
  <c r="AC326" i="31" s="1"/>
  <c r="M325" i="31"/>
  <c r="K325" i="31"/>
  <c r="BH325" i="31" s="1"/>
  <c r="H325" i="31"/>
  <c r="G325" i="31"/>
  <c r="F325" i="31"/>
  <c r="E325" i="31"/>
  <c r="D323" i="31"/>
  <c r="BL325" i="31" s="1"/>
  <c r="BI321" i="31"/>
  <c r="BH321" i="31"/>
  <c r="BG321" i="31"/>
  <c r="BF321" i="31"/>
  <c r="BE321" i="31" s="1"/>
  <c r="BD321" i="31"/>
  <c r="BC321" i="31"/>
  <c r="BB321" i="31"/>
  <c r="BA321" i="31"/>
  <c r="AY321" i="31"/>
  <c r="AX321" i="31"/>
  <c r="AW321" i="31"/>
  <c r="AV321" i="31"/>
  <c r="AL321" i="31"/>
  <c r="M321" i="31"/>
  <c r="G321" i="31"/>
  <c r="E321" i="31"/>
  <c r="BL320" i="31"/>
  <c r="BI320" i="31"/>
  <c r="BG320" i="31"/>
  <c r="BF320" i="31"/>
  <c r="BE320" i="31"/>
  <c r="BD320" i="31"/>
  <c r="BC320" i="31"/>
  <c r="BB320" i="31"/>
  <c r="BA320" i="31"/>
  <c r="AZ320" i="31"/>
  <c r="AY320" i="31"/>
  <c r="AX320" i="31"/>
  <c r="AW320" i="31"/>
  <c r="AV320" i="31"/>
  <c r="AL320" i="31"/>
  <c r="AK320" i="31"/>
  <c r="AC320" i="31" s="1"/>
  <c r="AJ320" i="31"/>
  <c r="AH320" i="31"/>
  <c r="AF320" i="31"/>
  <c r="AD320" i="31"/>
  <c r="AC321" i="31" s="1"/>
  <c r="M320" i="31"/>
  <c r="K320" i="31"/>
  <c r="BH320" i="31" s="1"/>
  <c r="H320" i="31"/>
  <c r="G320" i="31"/>
  <c r="F320" i="31"/>
  <c r="E320" i="31"/>
  <c r="D318" i="31"/>
  <c r="BI316" i="31"/>
  <c r="BH316" i="31"/>
  <c r="BG316" i="31"/>
  <c r="BF316" i="31"/>
  <c r="BE316" i="31" s="1"/>
  <c r="BD316" i="31"/>
  <c r="BC316" i="31"/>
  <c r="BB316" i="31"/>
  <c r="BA316" i="31"/>
  <c r="AX316" i="31"/>
  <c r="AY316" i="31" s="1"/>
  <c r="AW316" i="31"/>
  <c r="AV316" i="31"/>
  <c r="AL316" i="31"/>
  <c r="M316" i="31"/>
  <c r="G316" i="31"/>
  <c r="E316" i="31"/>
  <c r="BL315" i="31"/>
  <c r="BI315" i="31"/>
  <c r="BG315" i="31"/>
  <c r="BF315" i="31"/>
  <c r="BE315" i="31" s="1"/>
  <c r="BD315" i="31"/>
  <c r="BC315" i="31"/>
  <c r="BB315" i="31"/>
  <c r="BA315" i="31"/>
  <c r="AZ315" i="31"/>
  <c r="AY315" i="31"/>
  <c r="AX315" i="31"/>
  <c r="AV315" i="31"/>
  <c r="AW315" i="31" s="1"/>
  <c r="AL315" i="31"/>
  <c r="AK315" i="31"/>
  <c r="AJ315" i="31"/>
  <c r="AH315" i="31"/>
  <c r="AF315" i="31"/>
  <c r="AD315" i="31"/>
  <c r="AC316" i="31" s="1"/>
  <c r="M315" i="31"/>
  <c r="K315" i="31"/>
  <c r="BH315" i="31" s="1"/>
  <c r="H315" i="31"/>
  <c r="G315" i="31"/>
  <c r="F315" i="31"/>
  <c r="E315" i="31"/>
  <c r="D313" i="31"/>
  <c r="BI311" i="31"/>
  <c r="BH311" i="31"/>
  <c r="BG311" i="31"/>
  <c r="BF311" i="31"/>
  <c r="BE311" i="31"/>
  <c r="BD311" i="31"/>
  <c r="BC311" i="31"/>
  <c r="BB311" i="31"/>
  <c r="BA311" i="31"/>
  <c r="AY311" i="31"/>
  <c r="AX311" i="31"/>
  <c r="AV311" i="31"/>
  <c r="AW311" i="31" s="1"/>
  <c r="AL311" i="31"/>
  <c r="M311" i="31"/>
  <c r="G311" i="31"/>
  <c r="E311" i="31"/>
  <c r="BI310" i="31"/>
  <c r="BG310" i="31"/>
  <c r="BF310" i="31"/>
  <c r="BE310" i="31" s="1"/>
  <c r="BD310" i="31"/>
  <c r="BC310" i="31"/>
  <c r="BB310" i="31"/>
  <c r="BA310" i="31"/>
  <c r="AZ310" i="31"/>
  <c r="AX310" i="31"/>
  <c r="AY310" i="31" s="1"/>
  <c r="AW310" i="31"/>
  <c r="AV310" i="31"/>
  <c r="AL310" i="31"/>
  <c r="AK310" i="31"/>
  <c r="AJ310" i="31"/>
  <c r="AH310" i="31"/>
  <c r="AF310" i="31"/>
  <c r="AD310" i="31"/>
  <c r="AC311" i="31" s="1"/>
  <c r="M310" i="31"/>
  <c r="K310" i="31"/>
  <c r="BH310" i="31" s="1"/>
  <c r="H310" i="31"/>
  <c r="G310" i="31"/>
  <c r="F310" i="31"/>
  <c r="E310" i="31"/>
  <c r="D308" i="31"/>
  <c r="BL310" i="31" s="1"/>
  <c r="BI306" i="31"/>
  <c r="BH306" i="31"/>
  <c r="BG306" i="31"/>
  <c r="BF306" i="31"/>
  <c r="BE306" i="31"/>
  <c r="BD306" i="31"/>
  <c r="BC306" i="31"/>
  <c r="BB306" i="31"/>
  <c r="BA306" i="31"/>
  <c r="AY306" i="31"/>
  <c r="AX306" i="31"/>
  <c r="AV306" i="31"/>
  <c r="AW306" i="31" s="1"/>
  <c r="AL306" i="31"/>
  <c r="M306" i="31"/>
  <c r="G306" i="31"/>
  <c r="E306" i="31"/>
  <c r="BI305" i="31"/>
  <c r="BG305" i="31"/>
  <c r="BF305" i="31"/>
  <c r="BE305" i="31" s="1"/>
  <c r="BD305" i="31"/>
  <c r="BC305" i="31"/>
  <c r="BB305" i="31"/>
  <c r="BA305" i="31"/>
  <c r="AZ305" i="31"/>
  <c r="AX305" i="31"/>
  <c r="AY305" i="31" s="1"/>
  <c r="AW305" i="31"/>
  <c r="AV305" i="31"/>
  <c r="AL305" i="31"/>
  <c r="AK305" i="31"/>
  <c r="AC305" i="31" s="1"/>
  <c r="AJ305" i="31"/>
  <c r="AH305" i="31"/>
  <c r="AF305" i="31"/>
  <c r="AD305" i="31"/>
  <c r="AC306" i="31" s="1"/>
  <c r="M305" i="31"/>
  <c r="K305" i="31"/>
  <c r="BH305" i="31" s="1"/>
  <c r="H305" i="31"/>
  <c r="G305" i="31"/>
  <c r="F305" i="31"/>
  <c r="E305" i="31"/>
  <c r="D303" i="31"/>
  <c r="BL305" i="31" s="1"/>
  <c r="BI301" i="31"/>
  <c r="BH301" i="31"/>
  <c r="BG301" i="31"/>
  <c r="BF301" i="31"/>
  <c r="BE301" i="31" s="1"/>
  <c r="BD301" i="31"/>
  <c r="BC301" i="31"/>
  <c r="BB301" i="31"/>
  <c r="BA301" i="31"/>
  <c r="AX301" i="31"/>
  <c r="AY301" i="31" s="1"/>
  <c r="AW301" i="31"/>
  <c r="AV301" i="31"/>
  <c r="AL301" i="31"/>
  <c r="M301" i="31"/>
  <c r="G301" i="31"/>
  <c r="E301" i="31"/>
  <c r="BL300" i="31"/>
  <c r="BI300" i="31"/>
  <c r="BG300" i="31"/>
  <c r="BF300" i="31"/>
  <c r="BE300" i="31"/>
  <c r="BD300" i="31"/>
  <c r="BC300" i="31"/>
  <c r="BB300" i="31"/>
  <c r="BA300" i="31"/>
  <c r="AZ300" i="31"/>
  <c r="AY300" i="31"/>
  <c r="AX300" i="31"/>
  <c r="AV300" i="31"/>
  <c r="AW300" i="31" s="1"/>
  <c r="AL300" i="31"/>
  <c r="AK300" i="31"/>
  <c r="AJ300" i="31"/>
  <c r="AH300" i="31"/>
  <c r="AF300" i="31"/>
  <c r="AD300" i="31"/>
  <c r="AC301" i="31" s="1"/>
  <c r="M300" i="31"/>
  <c r="K300" i="31"/>
  <c r="BH300" i="31" s="1"/>
  <c r="H300" i="31"/>
  <c r="G300" i="31"/>
  <c r="F300" i="31"/>
  <c r="E300" i="31"/>
  <c r="D298" i="31"/>
  <c r="BI296" i="31"/>
  <c r="BH296" i="31"/>
  <c r="BG296" i="31"/>
  <c r="BF296" i="31"/>
  <c r="BE296" i="31" s="1"/>
  <c r="BD296" i="31"/>
  <c r="BC296" i="31"/>
  <c r="BB296" i="31"/>
  <c r="BA296" i="31"/>
  <c r="AX296" i="31"/>
  <c r="AY296" i="31" s="1"/>
  <c r="AW296" i="31"/>
  <c r="AV296" i="31"/>
  <c r="AL296" i="31"/>
  <c r="M296" i="31"/>
  <c r="G296" i="31"/>
  <c r="E296" i="31"/>
  <c r="BL295" i="31"/>
  <c r="BI295" i="31"/>
  <c r="BG295" i="31"/>
  <c r="BF295" i="31"/>
  <c r="BE295" i="31" s="1"/>
  <c r="BD295" i="31"/>
  <c r="BC295" i="31"/>
  <c r="BB295" i="31"/>
  <c r="BA295" i="31"/>
  <c r="AZ295" i="31"/>
  <c r="AY295" i="31"/>
  <c r="AX295" i="31"/>
  <c r="AV295" i="31"/>
  <c r="AW295" i="31" s="1"/>
  <c r="AL295" i="31"/>
  <c r="AK295" i="31"/>
  <c r="AJ295" i="31"/>
  <c r="AH295" i="31"/>
  <c r="AF295" i="31"/>
  <c r="AD295" i="31"/>
  <c r="AC296" i="31" s="1"/>
  <c r="M295" i="31"/>
  <c r="K295" i="31"/>
  <c r="BH295" i="31" s="1"/>
  <c r="H295" i="31"/>
  <c r="G295" i="31"/>
  <c r="F295" i="31"/>
  <c r="E295" i="31"/>
  <c r="D293" i="31"/>
  <c r="BI291" i="31"/>
  <c r="BH291" i="31"/>
  <c r="BG291" i="31"/>
  <c r="BF291" i="31"/>
  <c r="BE291" i="31" s="1"/>
  <c r="BD291" i="31"/>
  <c r="BC291" i="31"/>
  <c r="BB291" i="31"/>
  <c r="BA291" i="31"/>
  <c r="AY291" i="31"/>
  <c r="AX291" i="31"/>
  <c r="AW291" i="31"/>
  <c r="AV291" i="31"/>
  <c r="AL291" i="31"/>
  <c r="M291" i="31"/>
  <c r="G291" i="31"/>
  <c r="E291" i="31"/>
  <c r="BI290" i="31"/>
  <c r="BG290" i="31"/>
  <c r="BF290" i="31"/>
  <c r="BE290" i="31" s="1"/>
  <c r="BD290" i="31"/>
  <c r="BC290" i="31"/>
  <c r="BB290" i="31"/>
  <c r="BA290" i="31"/>
  <c r="AZ290" i="31"/>
  <c r="AX290" i="31"/>
  <c r="AY290" i="31" s="1"/>
  <c r="AW290" i="31"/>
  <c r="AV290" i="31"/>
  <c r="AL290" i="31"/>
  <c r="AK290" i="31"/>
  <c r="AJ290" i="31"/>
  <c r="AH290" i="31"/>
  <c r="AF290" i="31"/>
  <c r="AD290" i="31"/>
  <c r="AC291" i="31" s="1"/>
  <c r="M290" i="31"/>
  <c r="K290" i="31"/>
  <c r="BH290" i="31" s="1"/>
  <c r="H290" i="31"/>
  <c r="G290" i="31"/>
  <c r="F290" i="31"/>
  <c r="E290" i="31"/>
  <c r="D288" i="31"/>
  <c r="BL290" i="31" s="1"/>
  <c r="BI286" i="31"/>
  <c r="BH286" i="31"/>
  <c r="BG286" i="31"/>
  <c r="BF286" i="31"/>
  <c r="BE286" i="31"/>
  <c r="BD286" i="31"/>
  <c r="BC286" i="31"/>
  <c r="BB286" i="31"/>
  <c r="BA286" i="31"/>
  <c r="AX286" i="31"/>
  <c r="AY286" i="31" s="1"/>
  <c r="AV286" i="31"/>
  <c r="AW286" i="31" s="1"/>
  <c r="AL286" i="31"/>
  <c r="M286" i="31"/>
  <c r="G286" i="31"/>
  <c r="E286" i="31"/>
  <c r="BI285" i="31"/>
  <c r="BG285" i="31"/>
  <c r="BF285" i="31"/>
  <c r="BE285" i="31" s="1"/>
  <c r="BD285" i="31"/>
  <c r="BC285" i="31"/>
  <c r="BB285" i="31"/>
  <c r="BA285" i="31"/>
  <c r="AZ285" i="31"/>
  <c r="AX285" i="31"/>
  <c r="AY285" i="31" s="1"/>
  <c r="AW285" i="31"/>
  <c r="AV285" i="31"/>
  <c r="AL285" i="31"/>
  <c r="AK285" i="31"/>
  <c r="AJ285" i="31"/>
  <c r="AH285" i="31"/>
  <c r="AF285" i="31"/>
  <c r="AD285" i="31"/>
  <c r="AC286" i="31" s="1"/>
  <c r="AC285" i="31"/>
  <c r="M285" i="31"/>
  <c r="K285" i="31"/>
  <c r="BH285" i="31" s="1"/>
  <c r="H285" i="31"/>
  <c r="G285" i="31"/>
  <c r="F285" i="31"/>
  <c r="E285" i="31"/>
  <c r="D283" i="31"/>
  <c r="BL285" i="31" s="1"/>
  <c r="BI281" i="31"/>
  <c r="BH281" i="31"/>
  <c r="BG281" i="31"/>
  <c r="BF281" i="31"/>
  <c r="BE281" i="31" s="1"/>
  <c r="BD281" i="31"/>
  <c r="BC281" i="31"/>
  <c r="BB281" i="31"/>
  <c r="BA281" i="31"/>
  <c r="AY281" i="31"/>
  <c r="AX281" i="31"/>
  <c r="AW281" i="31"/>
  <c r="AV281" i="31"/>
  <c r="AL281" i="31"/>
  <c r="M281" i="31"/>
  <c r="G281" i="31"/>
  <c r="E281" i="31"/>
  <c r="BI280" i="31"/>
  <c r="BG280" i="31"/>
  <c r="BF280" i="31"/>
  <c r="BE280" i="31"/>
  <c r="BD280" i="31"/>
  <c r="BC280" i="31"/>
  <c r="BB280" i="31"/>
  <c r="BA280" i="31"/>
  <c r="AZ280" i="31"/>
  <c r="AY280" i="31"/>
  <c r="AX280" i="31"/>
  <c r="AW280" i="31"/>
  <c r="AV280" i="31"/>
  <c r="AL280" i="31"/>
  <c r="AK280" i="31"/>
  <c r="AJ280" i="31"/>
  <c r="AH280" i="31"/>
  <c r="AF280" i="31"/>
  <c r="AD280" i="31"/>
  <c r="AC281" i="31" s="1"/>
  <c r="M280" i="31"/>
  <c r="K280" i="31"/>
  <c r="BH280" i="31" s="1"/>
  <c r="H280" i="31"/>
  <c r="G280" i="31"/>
  <c r="F280" i="31"/>
  <c r="E280" i="31"/>
  <c r="D278" i="31"/>
  <c r="BL280" i="31" s="1"/>
  <c r="BI276" i="31"/>
  <c r="BH276" i="31"/>
  <c r="BG276" i="31"/>
  <c r="BF276" i="31"/>
  <c r="BE276" i="31"/>
  <c r="BD276" i="31"/>
  <c r="BC276" i="31"/>
  <c r="BB276" i="31"/>
  <c r="BA276" i="31"/>
  <c r="AX276" i="31"/>
  <c r="AY276" i="31" s="1"/>
  <c r="AV276" i="31"/>
  <c r="AW276" i="31" s="1"/>
  <c r="AL276" i="31"/>
  <c r="M276" i="31"/>
  <c r="G276" i="31"/>
  <c r="E276" i="31"/>
  <c r="BI275" i="31"/>
  <c r="BG275" i="31"/>
  <c r="BF275" i="31"/>
  <c r="BE275" i="31" s="1"/>
  <c r="BD275" i="31"/>
  <c r="BC275" i="31"/>
  <c r="BB275" i="31"/>
  <c r="BA275" i="31"/>
  <c r="AZ275" i="31"/>
  <c r="AX275" i="31"/>
  <c r="AY275" i="31" s="1"/>
  <c r="AV275" i="31"/>
  <c r="AW275" i="31" s="1"/>
  <c r="AL275" i="31"/>
  <c r="AK275" i="31"/>
  <c r="AJ275" i="31"/>
  <c r="AH275" i="31"/>
  <c r="AF275" i="31"/>
  <c r="AD275" i="31"/>
  <c r="AC276" i="31" s="1"/>
  <c r="M275" i="31"/>
  <c r="K275" i="31"/>
  <c r="BH275" i="31" s="1"/>
  <c r="H275" i="31"/>
  <c r="G275" i="31"/>
  <c r="F275" i="31"/>
  <c r="E275" i="31"/>
  <c r="D273" i="31"/>
  <c r="BL275" i="31" s="1"/>
  <c r="BI271" i="31"/>
  <c r="BH271" i="31"/>
  <c r="BG271" i="31"/>
  <c r="BF271" i="31"/>
  <c r="BE271" i="31" s="1"/>
  <c r="BD271" i="31"/>
  <c r="BC271" i="31"/>
  <c r="BB271" i="31"/>
  <c r="BA271" i="31"/>
  <c r="AY271" i="31"/>
  <c r="AX271" i="31"/>
  <c r="AW271" i="31"/>
  <c r="AV271" i="31"/>
  <c r="AL271" i="31"/>
  <c r="M271" i="31"/>
  <c r="G271" i="31"/>
  <c r="E271" i="31"/>
  <c r="BL270" i="31"/>
  <c r="BI270" i="31"/>
  <c r="BG270" i="31"/>
  <c r="BF270" i="31"/>
  <c r="BE270" i="31"/>
  <c r="BD270" i="31"/>
  <c r="BC270" i="31"/>
  <c r="BB270" i="31"/>
  <c r="BA270" i="31"/>
  <c r="AZ270" i="31"/>
  <c r="AY270" i="31"/>
  <c r="AX270" i="31"/>
  <c r="AW270" i="31"/>
  <c r="AV270" i="31"/>
  <c r="AL270" i="31"/>
  <c r="AK270" i="31"/>
  <c r="AC270" i="31" s="1"/>
  <c r="AJ270" i="31"/>
  <c r="AH270" i="31"/>
  <c r="AF270" i="31"/>
  <c r="AD270" i="31"/>
  <c r="AC271" i="31" s="1"/>
  <c r="M270" i="31"/>
  <c r="K270" i="31"/>
  <c r="BH270" i="31" s="1"/>
  <c r="H270" i="31"/>
  <c r="G270" i="31"/>
  <c r="F270" i="31"/>
  <c r="E270" i="31"/>
  <c r="D268" i="31"/>
  <c r="BI266" i="31"/>
  <c r="BH266" i="31"/>
  <c r="BG266" i="31"/>
  <c r="BF266" i="31"/>
  <c r="BE266" i="31"/>
  <c r="BD266" i="31"/>
  <c r="BC266" i="31"/>
  <c r="BB266" i="31"/>
  <c r="BA266" i="31"/>
  <c r="AX266" i="31"/>
  <c r="AY266" i="31" s="1"/>
  <c r="AV266" i="31"/>
  <c r="AW266" i="31" s="1"/>
  <c r="AL266" i="31"/>
  <c r="M266" i="31"/>
  <c r="G266" i="31"/>
  <c r="E266" i="31"/>
  <c r="BL265" i="31"/>
  <c r="BI265" i="31"/>
  <c r="BG265" i="31"/>
  <c r="BF265" i="31"/>
  <c r="BE265" i="31" s="1"/>
  <c r="BD265" i="31"/>
  <c r="BC265" i="31"/>
  <c r="BB265" i="31"/>
  <c r="BA265" i="31"/>
  <c r="AZ265" i="31"/>
  <c r="AX265" i="31"/>
  <c r="AY265" i="31" s="1"/>
  <c r="AV265" i="31"/>
  <c r="AW265" i="31" s="1"/>
  <c r="AL265" i="31"/>
  <c r="AK265" i="31"/>
  <c r="AJ265" i="31"/>
  <c r="AH265" i="31"/>
  <c r="AF265" i="31"/>
  <c r="AD265" i="31"/>
  <c r="AC266" i="31" s="1"/>
  <c r="M265" i="31"/>
  <c r="K265" i="31"/>
  <c r="BH265" i="31" s="1"/>
  <c r="H265" i="31"/>
  <c r="G265" i="31"/>
  <c r="F265" i="31"/>
  <c r="E265" i="31"/>
  <c r="D263" i="31"/>
  <c r="BI261" i="31"/>
  <c r="BH261" i="31"/>
  <c r="BG261" i="31"/>
  <c r="BF261" i="31"/>
  <c r="BE261" i="31" s="1"/>
  <c r="BD261" i="31"/>
  <c r="BC261" i="31"/>
  <c r="BB261" i="31"/>
  <c r="BA261" i="31"/>
  <c r="AY261" i="31"/>
  <c r="AX261" i="31"/>
  <c r="AW261" i="31"/>
  <c r="AV261" i="31"/>
  <c r="AL261" i="31"/>
  <c r="M261" i="31"/>
  <c r="G261" i="31"/>
  <c r="E261" i="31"/>
  <c r="BI260" i="31"/>
  <c r="BG260" i="31"/>
  <c r="BF260" i="31"/>
  <c r="BE260" i="31"/>
  <c r="BD260" i="31"/>
  <c r="BC260" i="31"/>
  <c r="BB260" i="31"/>
  <c r="BA260" i="31"/>
  <c r="AZ260" i="31"/>
  <c r="AY260" i="31"/>
  <c r="AX260" i="31"/>
  <c r="AW260" i="31"/>
  <c r="AV260" i="31"/>
  <c r="AL260" i="31"/>
  <c r="AK260" i="31"/>
  <c r="AJ260" i="31"/>
  <c r="AH260" i="31"/>
  <c r="AF260" i="31"/>
  <c r="AD260" i="31"/>
  <c r="AC261" i="31" s="1"/>
  <c r="M260" i="31"/>
  <c r="K260" i="31"/>
  <c r="BH260" i="31" s="1"/>
  <c r="H260" i="31"/>
  <c r="G260" i="31"/>
  <c r="F260" i="31"/>
  <c r="E260" i="31"/>
  <c r="D258" i="31"/>
  <c r="BL260" i="31" s="1"/>
  <c r="BI256" i="31"/>
  <c r="BH256" i="31"/>
  <c r="BG256" i="31"/>
  <c r="BF256" i="31"/>
  <c r="BE256" i="31"/>
  <c r="BD256" i="31"/>
  <c r="BC256" i="31"/>
  <c r="BB256" i="31"/>
  <c r="BA256" i="31"/>
  <c r="AX256" i="31"/>
  <c r="AY256" i="31" s="1"/>
  <c r="AV256" i="31"/>
  <c r="AW256" i="31" s="1"/>
  <c r="AL256" i="31"/>
  <c r="M256" i="31"/>
  <c r="G256" i="31"/>
  <c r="E256" i="31"/>
  <c r="BI255" i="31"/>
  <c r="BG255" i="31"/>
  <c r="BF255" i="31"/>
  <c r="BE255" i="31" s="1"/>
  <c r="BD255" i="31"/>
  <c r="BC255" i="31"/>
  <c r="BB255" i="31"/>
  <c r="BA255" i="31"/>
  <c r="AZ255" i="31"/>
  <c r="AX255" i="31"/>
  <c r="AY255" i="31" s="1"/>
  <c r="AV255" i="31"/>
  <c r="AW255" i="31" s="1"/>
  <c r="AL255" i="31"/>
  <c r="AK255" i="31"/>
  <c r="AJ255" i="31"/>
  <c r="AH255" i="31"/>
  <c r="AF255" i="31"/>
  <c r="AD255" i="31"/>
  <c r="AC256" i="31" s="1"/>
  <c r="M255" i="31"/>
  <c r="K255" i="31"/>
  <c r="BH255" i="31" s="1"/>
  <c r="H255" i="31"/>
  <c r="G255" i="31"/>
  <c r="F255" i="31"/>
  <c r="E255" i="31"/>
  <c r="D253" i="31"/>
  <c r="BL255" i="31" s="1"/>
  <c r="BI251" i="31"/>
  <c r="BH251" i="31"/>
  <c r="BG251" i="31"/>
  <c r="BF251" i="31"/>
  <c r="BE251" i="31" s="1"/>
  <c r="BD251" i="31"/>
  <c r="BC251" i="31"/>
  <c r="BB251" i="31"/>
  <c r="BA251" i="31"/>
  <c r="AY251" i="31"/>
  <c r="AX251" i="31"/>
  <c r="AW251" i="31"/>
  <c r="AV251" i="31"/>
  <c r="AL251" i="31"/>
  <c r="AC251" i="31"/>
  <c r="M251" i="31"/>
  <c r="G251" i="31"/>
  <c r="E251" i="31"/>
  <c r="BL250" i="31"/>
  <c r="BI250" i="31"/>
  <c r="BG250" i="31"/>
  <c r="BF250" i="31"/>
  <c r="BE250" i="31"/>
  <c r="BD250" i="31"/>
  <c r="BC250" i="31"/>
  <c r="BB250" i="31"/>
  <c r="BA250" i="31"/>
  <c r="AZ250" i="31"/>
  <c r="AY250" i="31"/>
  <c r="AX250" i="31"/>
  <c r="AW250" i="31"/>
  <c r="AV250" i="31"/>
  <c r="AL250" i="31"/>
  <c r="AK250" i="31"/>
  <c r="AJ250" i="31"/>
  <c r="AH250" i="31"/>
  <c r="AF250" i="31"/>
  <c r="AC250" i="31" s="1"/>
  <c r="AD250" i="31"/>
  <c r="M250" i="31"/>
  <c r="K250" i="31"/>
  <c r="BH250" i="31" s="1"/>
  <c r="H250" i="31"/>
  <c r="G250" i="31"/>
  <c r="F250" i="31"/>
  <c r="E250" i="31"/>
  <c r="D248" i="31"/>
  <c r="BI246" i="31"/>
  <c r="BH246" i="31"/>
  <c r="BG246" i="31"/>
  <c r="BF246" i="31"/>
  <c r="BE246" i="31"/>
  <c r="BD246" i="31"/>
  <c r="BC246" i="31"/>
  <c r="BB246" i="31"/>
  <c r="BA246" i="31"/>
  <c r="AX246" i="31"/>
  <c r="AY246" i="31" s="1"/>
  <c r="AV246" i="31"/>
  <c r="AW246" i="31" s="1"/>
  <c r="AL246" i="31"/>
  <c r="M246" i="31"/>
  <c r="G246" i="31"/>
  <c r="E246" i="31"/>
  <c r="BI245" i="31"/>
  <c r="BG245" i="31"/>
  <c r="BF245" i="31"/>
  <c r="BE245" i="31" s="1"/>
  <c r="BD245" i="31"/>
  <c r="BC245" i="31"/>
  <c r="BB245" i="31"/>
  <c r="BA245" i="31"/>
  <c r="AZ245" i="31"/>
  <c r="AX245" i="31"/>
  <c r="AY245" i="31" s="1"/>
  <c r="AV245" i="31"/>
  <c r="AW245" i="31" s="1"/>
  <c r="AL245" i="31"/>
  <c r="AK245" i="31"/>
  <c r="AJ245" i="31"/>
  <c r="AH245" i="31"/>
  <c r="AF245" i="31"/>
  <c r="AD245" i="31"/>
  <c r="AC246" i="31" s="1"/>
  <c r="M245" i="31"/>
  <c r="K245" i="31"/>
  <c r="BH245" i="31" s="1"/>
  <c r="H245" i="31"/>
  <c r="G245" i="31"/>
  <c r="F245" i="31"/>
  <c r="E245" i="31"/>
  <c r="D243" i="31"/>
  <c r="BL245" i="31" s="1"/>
  <c r="BI241" i="31"/>
  <c r="BH241" i="31"/>
  <c r="BG241" i="31"/>
  <c r="BF241" i="31"/>
  <c r="BE241" i="31" s="1"/>
  <c r="BD241" i="31"/>
  <c r="BC241" i="31"/>
  <c r="BB241" i="31"/>
  <c r="BA241" i="31"/>
  <c r="AY241" i="31"/>
  <c r="AX241" i="31"/>
  <c r="AW241" i="31"/>
  <c r="AV241" i="31"/>
  <c r="AL241" i="31"/>
  <c r="M241" i="31"/>
  <c r="G241" i="31"/>
  <c r="E241" i="31"/>
  <c r="BI240" i="31"/>
  <c r="BG240" i="31"/>
  <c r="BF240" i="31"/>
  <c r="BE240" i="31"/>
  <c r="BD240" i="31"/>
  <c r="BC240" i="31"/>
  <c r="BB240" i="31"/>
  <c r="BA240" i="31"/>
  <c r="AZ240" i="31"/>
  <c r="AY240" i="31"/>
  <c r="AX240" i="31"/>
  <c r="AW240" i="31"/>
  <c r="AV240" i="31"/>
  <c r="AL240" i="31"/>
  <c r="AK240" i="31"/>
  <c r="AJ240" i="31"/>
  <c r="AH240" i="31"/>
  <c r="AF240" i="31"/>
  <c r="AD240" i="31"/>
  <c r="AC241" i="31" s="1"/>
  <c r="M240" i="31"/>
  <c r="K240" i="31"/>
  <c r="BH240" i="31" s="1"/>
  <c r="H240" i="31"/>
  <c r="G240" i="31"/>
  <c r="F240" i="31"/>
  <c r="E240" i="31"/>
  <c r="D238" i="31"/>
  <c r="BL240" i="31" s="1"/>
  <c r="BI236" i="31"/>
  <c r="BH236" i="31"/>
  <c r="BG236" i="31"/>
  <c r="BF236" i="31"/>
  <c r="BE236" i="31"/>
  <c r="BD236" i="31"/>
  <c r="BC236" i="31"/>
  <c r="BB236" i="31"/>
  <c r="BA236" i="31"/>
  <c r="AX236" i="31"/>
  <c r="AY236" i="31" s="1"/>
  <c r="AV236" i="31"/>
  <c r="AW236" i="31" s="1"/>
  <c r="AL236" i="31"/>
  <c r="AC236" i="31"/>
  <c r="M236" i="31"/>
  <c r="G236" i="31"/>
  <c r="E236" i="31"/>
  <c r="BI235" i="31"/>
  <c r="BG235" i="31"/>
  <c r="BF235" i="31"/>
  <c r="BE235" i="31" s="1"/>
  <c r="BD235" i="31"/>
  <c r="BC235" i="31"/>
  <c r="BB235" i="31"/>
  <c r="BA235" i="31"/>
  <c r="AZ235" i="31"/>
  <c r="AX235" i="31"/>
  <c r="AY235" i="31" s="1"/>
  <c r="AV235" i="31"/>
  <c r="AW235" i="31" s="1"/>
  <c r="AL235" i="31"/>
  <c r="AK235" i="31"/>
  <c r="AJ235" i="31"/>
  <c r="AH235" i="31"/>
  <c r="AF235" i="31"/>
  <c r="AD235" i="31"/>
  <c r="M235" i="31"/>
  <c r="K235" i="31"/>
  <c r="BH235" i="31" s="1"/>
  <c r="H235" i="31"/>
  <c r="G235" i="31"/>
  <c r="F235" i="31"/>
  <c r="E235" i="31"/>
  <c r="D233" i="31"/>
  <c r="BL235" i="31" s="1"/>
  <c r="BI231" i="31"/>
  <c r="BH231" i="31"/>
  <c r="BG231" i="31"/>
  <c r="BF231" i="31"/>
  <c r="BE231" i="31" s="1"/>
  <c r="BD231" i="31"/>
  <c r="BC231" i="31"/>
  <c r="BB231" i="31"/>
  <c r="BA231" i="31"/>
  <c r="AY231" i="31"/>
  <c r="AX231" i="31"/>
  <c r="AW231" i="31"/>
  <c r="AV231" i="31"/>
  <c r="AL231" i="31"/>
  <c r="AC231" i="31"/>
  <c r="M231" i="31"/>
  <c r="G231" i="31"/>
  <c r="E231" i="31"/>
  <c r="BL230" i="31"/>
  <c r="BI230" i="31"/>
  <c r="BG230" i="31"/>
  <c r="BF230" i="31"/>
  <c r="BE230" i="31"/>
  <c r="BD230" i="31"/>
  <c r="BC230" i="31"/>
  <c r="BB230" i="31"/>
  <c r="BA230" i="31"/>
  <c r="AZ230" i="31"/>
  <c r="AY230" i="31"/>
  <c r="AX230" i="31"/>
  <c r="AW230" i="31"/>
  <c r="AV230" i="31"/>
  <c r="AL230" i="31"/>
  <c r="AK230" i="31"/>
  <c r="AJ230" i="31"/>
  <c r="AH230" i="31"/>
  <c r="AF230" i="31"/>
  <c r="AC230" i="31" s="1"/>
  <c r="AD230" i="31"/>
  <c r="M230" i="31"/>
  <c r="K230" i="31"/>
  <c r="BH230" i="31" s="1"/>
  <c r="H230" i="31"/>
  <c r="G230" i="31"/>
  <c r="F230" i="31"/>
  <c r="E230" i="31"/>
  <c r="D228" i="31"/>
  <c r="BI226" i="31"/>
  <c r="BH226" i="31"/>
  <c r="BG226" i="31"/>
  <c r="BF226" i="31"/>
  <c r="BE226" i="31"/>
  <c r="BD226" i="31"/>
  <c r="BC226" i="31"/>
  <c r="BB226" i="31"/>
  <c r="BA226" i="31"/>
  <c r="AX226" i="31"/>
  <c r="AY226" i="31" s="1"/>
  <c r="AV226" i="31"/>
  <c r="AW226" i="31" s="1"/>
  <c r="AL226" i="31"/>
  <c r="M226" i="31"/>
  <c r="G226" i="31"/>
  <c r="E226" i="31"/>
  <c r="BI225" i="31"/>
  <c r="BG225" i="31"/>
  <c r="BF225" i="31"/>
  <c r="BE225" i="31" s="1"/>
  <c r="BD225" i="31"/>
  <c r="BC225" i="31"/>
  <c r="BB225" i="31"/>
  <c r="BA225" i="31"/>
  <c r="AZ225" i="31"/>
  <c r="AX225" i="31"/>
  <c r="AY225" i="31" s="1"/>
  <c r="AV225" i="31"/>
  <c r="AW225" i="31" s="1"/>
  <c r="AL225" i="31"/>
  <c r="AK225" i="31"/>
  <c r="AJ225" i="31"/>
  <c r="AH225" i="31"/>
  <c r="AF225" i="31"/>
  <c r="AD225" i="31"/>
  <c r="AC226" i="31" s="1"/>
  <c r="M225" i="31"/>
  <c r="K225" i="31"/>
  <c r="BH225" i="31" s="1"/>
  <c r="H225" i="31"/>
  <c r="G225" i="31"/>
  <c r="F225" i="31"/>
  <c r="E225" i="31"/>
  <c r="D223" i="31"/>
  <c r="BL225" i="31" s="1"/>
  <c r="BI221" i="31"/>
  <c r="BH221" i="31"/>
  <c r="BG221" i="31"/>
  <c r="BF221" i="31"/>
  <c r="BE221" i="31" s="1"/>
  <c r="BD221" i="31"/>
  <c r="BC221" i="31"/>
  <c r="BB221" i="31"/>
  <c r="BA221" i="31"/>
  <c r="AY221" i="31"/>
  <c r="AX221" i="31"/>
  <c r="AW221" i="31"/>
  <c r="AV221" i="31"/>
  <c r="AL221" i="31"/>
  <c r="M221" i="31"/>
  <c r="G221" i="31"/>
  <c r="E221" i="31"/>
  <c r="BI220" i="31"/>
  <c r="BG220" i="31"/>
  <c r="BF220" i="31"/>
  <c r="BE220" i="31"/>
  <c r="BD220" i="31"/>
  <c r="BC220" i="31"/>
  <c r="BB220" i="31"/>
  <c r="BA220" i="31"/>
  <c r="AZ220" i="31"/>
  <c r="AY220" i="31"/>
  <c r="AX220" i="31"/>
  <c r="AW220" i="31"/>
  <c r="AV220" i="31"/>
  <c r="AL220" i="31"/>
  <c r="AK220" i="31"/>
  <c r="AC220" i="31" s="1"/>
  <c r="AJ220" i="31"/>
  <c r="AH220" i="31"/>
  <c r="AF220" i="31"/>
  <c r="AD220" i="31"/>
  <c r="AC221" i="31" s="1"/>
  <c r="M220" i="31"/>
  <c r="K220" i="31"/>
  <c r="BH220" i="31" s="1"/>
  <c r="H220" i="31"/>
  <c r="G220" i="31"/>
  <c r="F220" i="31"/>
  <c r="E220" i="31"/>
  <c r="D218" i="31"/>
  <c r="BL220" i="31" s="1"/>
  <c r="BI216" i="31"/>
  <c r="BH216" i="31"/>
  <c r="BG216" i="31"/>
  <c r="BF216" i="31"/>
  <c r="BE216" i="31"/>
  <c r="BD216" i="31"/>
  <c r="BC216" i="31"/>
  <c r="BB216" i="31"/>
  <c r="BA216" i="31"/>
  <c r="AX216" i="31"/>
  <c r="AY216" i="31" s="1"/>
  <c r="AV216" i="31"/>
  <c r="AW216" i="31" s="1"/>
  <c r="AL216" i="31"/>
  <c r="M216" i="31"/>
  <c r="G216" i="31"/>
  <c r="E216" i="31"/>
  <c r="BI215" i="31"/>
  <c r="BG215" i="31"/>
  <c r="BF215" i="31"/>
  <c r="BE215" i="31" s="1"/>
  <c r="BD215" i="31"/>
  <c r="BC215" i="31"/>
  <c r="BB215" i="31"/>
  <c r="BA215" i="31"/>
  <c r="AZ215" i="31"/>
  <c r="AX215" i="31"/>
  <c r="AY215" i="31" s="1"/>
  <c r="AV215" i="31"/>
  <c r="AW215" i="31" s="1"/>
  <c r="AL215" i="31"/>
  <c r="AK215" i="31"/>
  <c r="AJ215" i="31"/>
  <c r="AH215" i="31"/>
  <c r="AF215" i="31"/>
  <c r="AD215" i="31"/>
  <c r="AC216" i="31" s="1"/>
  <c r="M215" i="31"/>
  <c r="K215" i="31"/>
  <c r="BH215" i="31" s="1"/>
  <c r="H215" i="31"/>
  <c r="G215" i="31"/>
  <c r="F215" i="31"/>
  <c r="E215" i="31"/>
  <c r="D213" i="31"/>
  <c r="BL215" i="31" s="1"/>
  <c r="BI211" i="31"/>
  <c r="BH211" i="31"/>
  <c r="BG211" i="31"/>
  <c r="BF211" i="31"/>
  <c r="BE211" i="31" s="1"/>
  <c r="BD211" i="31"/>
  <c r="BC211" i="31"/>
  <c r="BB211" i="31"/>
  <c r="BA211" i="31"/>
  <c r="AY211" i="31"/>
  <c r="AX211" i="31"/>
  <c r="AW211" i="31"/>
  <c r="AV211" i="31"/>
  <c r="AL211" i="31"/>
  <c r="AC211" i="31"/>
  <c r="M211" i="31"/>
  <c r="G211" i="31"/>
  <c r="E211" i="31"/>
  <c r="BL210" i="31"/>
  <c r="BI210" i="31"/>
  <c r="BG210" i="31"/>
  <c r="BF210" i="31"/>
  <c r="BE210" i="31"/>
  <c r="BD210" i="31"/>
  <c r="BC210" i="31"/>
  <c r="BB210" i="31"/>
  <c r="BA210" i="31"/>
  <c r="AZ210" i="31"/>
  <c r="AY210" i="31"/>
  <c r="AX210" i="31"/>
  <c r="AW210" i="31"/>
  <c r="AV210" i="31"/>
  <c r="AL210" i="31"/>
  <c r="AK210" i="31"/>
  <c r="AJ210" i="31"/>
  <c r="AH210" i="31"/>
  <c r="AF210" i="31"/>
  <c r="AC210" i="31" s="1"/>
  <c r="AD210" i="31"/>
  <c r="M210" i="31"/>
  <c r="K210" i="31"/>
  <c r="BH210" i="31" s="1"/>
  <c r="H210" i="31"/>
  <c r="G210" i="31"/>
  <c r="F210" i="31"/>
  <c r="E210" i="31"/>
  <c r="D208" i="31"/>
  <c r="BI206" i="31"/>
  <c r="BH206" i="31"/>
  <c r="BG206" i="31"/>
  <c r="BF206" i="31"/>
  <c r="BE206" i="31"/>
  <c r="BD206" i="31"/>
  <c r="BC206" i="31"/>
  <c r="BB206" i="31"/>
  <c r="BA206" i="31"/>
  <c r="AX206" i="31"/>
  <c r="AY206" i="31" s="1"/>
  <c r="AV206" i="31"/>
  <c r="AW206" i="31" s="1"/>
  <c r="AL206" i="31"/>
  <c r="M206" i="31"/>
  <c r="G206" i="31"/>
  <c r="E206" i="31"/>
  <c r="BI205" i="31"/>
  <c r="BG205" i="31"/>
  <c r="BF205" i="31"/>
  <c r="BE205" i="31" s="1"/>
  <c r="BD205" i="31"/>
  <c r="BC205" i="31"/>
  <c r="BB205" i="31"/>
  <c r="BA205" i="31"/>
  <c r="AZ205" i="31"/>
  <c r="AX205" i="31"/>
  <c r="AY205" i="31" s="1"/>
  <c r="AV205" i="31"/>
  <c r="AW205" i="31" s="1"/>
  <c r="AL205" i="31"/>
  <c r="AK205" i="31"/>
  <c r="AJ205" i="31"/>
  <c r="AH205" i="31"/>
  <c r="AF205" i="31"/>
  <c r="AD205" i="31"/>
  <c r="AC206" i="31" s="1"/>
  <c r="M205" i="31"/>
  <c r="K205" i="31"/>
  <c r="BH205" i="31" s="1"/>
  <c r="H205" i="31"/>
  <c r="G205" i="31"/>
  <c r="F205" i="31"/>
  <c r="E205" i="31"/>
  <c r="D203" i="31"/>
  <c r="BL205" i="31" s="1"/>
  <c r="BI201" i="31"/>
  <c r="BH201" i="31"/>
  <c r="BG201" i="31"/>
  <c r="BF201" i="31"/>
  <c r="BE201" i="31" s="1"/>
  <c r="BD201" i="31"/>
  <c r="BC201" i="31"/>
  <c r="BB201" i="31"/>
  <c r="BA201" i="31"/>
  <c r="AY201" i="31"/>
  <c r="AX201" i="31"/>
  <c r="AW201" i="31"/>
  <c r="AV201" i="31"/>
  <c r="AL201" i="31"/>
  <c r="M201" i="31"/>
  <c r="G201" i="31"/>
  <c r="E201" i="31"/>
  <c r="BI200" i="31"/>
  <c r="BG200" i="31"/>
  <c r="BF200" i="31"/>
  <c r="BE200" i="31"/>
  <c r="BD200" i="31"/>
  <c r="BC200" i="31"/>
  <c r="BB200" i="31"/>
  <c r="BA200" i="31"/>
  <c r="AZ200" i="31"/>
  <c r="AY200" i="31"/>
  <c r="AX200" i="31"/>
  <c r="AW200" i="31"/>
  <c r="AV200" i="31"/>
  <c r="AL200" i="31"/>
  <c r="AK200" i="31"/>
  <c r="AJ200" i="31"/>
  <c r="AH200" i="31"/>
  <c r="AF200" i="31"/>
  <c r="AD200" i="31"/>
  <c r="AC201" i="31" s="1"/>
  <c r="M200" i="31"/>
  <c r="K200" i="31"/>
  <c r="BH200" i="31" s="1"/>
  <c r="H200" i="31"/>
  <c r="G200" i="31"/>
  <c r="F200" i="31"/>
  <c r="E200" i="31"/>
  <c r="D198" i="31"/>
  <c r="BL200" i="31" s="1"/>
  <c r="BI196" i="31"/>
  <c r="BH196" i="31"/>
  <c r="BG196" i="31"/>
  <c r="BF196" i="31"/>
  <c r="BE196" i="31"/>
  <c r="BD196" i="31"/>
  <c r="BC196" i="31"/>
  <c r="BB196" i="31"/>
  <c r="BA196" i="31"/>
  <c r="AX196" i="31"/>
  <c r="AY196" i="31" s="1"/>
  <c r="AV196" i="31"/>
  <c r="AW196" i="31" s="1"/>
  <c r="AL196" i="31"/>
  <c r="M196" i="31"/>
  <c r="G196" i="31"/>
  <c r="E196" i="31"/>
  <c r="BI195" i="31"/>
  <c r="BG195" i="31"/>
  <c r="BF195" i="31"/>
  <c r="BE195" i="31" s="1"/>
  <c r="BD195" i="31"/>
  <c r="BC195" i="31"/>
  <c r="BB195" i="31"/>
  <c r="BA195" i="31"/>
  <c r="AZ195" i="31"/>
  <c r="AX195" i="31"/>
  <c r="AY195" i="31" s="1"/>
  <c r="AV195" i="31"/>
  <c r="AW195" i="31" s="1"/>
  <c r="AL195" i="31"/>
  <c r="AK195" i="31"/>
  <c r="AJ195" i="31"/>
  <c r="AH195" i="31"/>
  <c r="AF195" i="31"/>
  <c r="AD195" i="31"/>
  <c r="AC196" i="31" s="1"/>
  <c r="M195" i="31"/>
  <c r="K195" i="31"/>
  <c r="BH195" i="31" s="1"/>
  <c r="H195" i="31"/>
  <c r="G195" i="31"/>
  <c r="F195" i="31"/>
  <c r="E195" i="31"/>
  <c r="D193" i="31"/>
  <c r="BL195" i="31" s="1"/>
  <c r="BI191" i="31"/>
  <c r="BH191" i="31"/>
  <c r="BG191" i="31"/>
  <c r="BF191" i="31"/>
  <c r="BE191" i="31" s="1"/>
  <c r="BD191" i="31"/>
  <c r="BC191" i="31"/>
  <c r="BB191" i="31"/>
  <c r="BA191" i="31"/>
  <c r="AY191" i="31"/>
  <c r="AX191" i="31"/>
  <c r="AW191" i="31"/>
  <c r="AV191" i="31"/>
  <c r="AL191" i="31"/>
  <c r="M191" i="31"/>
  <c r="G191" i="31"/>
  <c r="E191" i="31"/>
  <c r="BL190" i="31"/>
  <c r="BI190" i="31"/>
  <c r="BG190" i="31"/>
  <c r="BF190" i="31"/>
  <c r="BE190" i="31"/>
  <c r="BD190" i="31"/>
  <c r="BC190" i="31"/>
  <c r="BB190" i="31"/>
  <c r="BA190" i="31"/>
  <c r="AZ190" i="31"/>
  <c r="AY190" i="31"/>
  <c r="AX190" i="31"/>
  <c r="AV190" i="31"/>
  <c r="AW190" i="31" s="1"/>
  <c r="AL190" i="31"/>
  <c r="AK190" i="31"/>
  <c r="AJ190" i="31"/>
  <c r="AH190" i="31"/>
  <c r="AF190" i="31"/>
  <c r="AD190" i="31"/>
  <c r="AC191" i="31" s="1"/>
  <c r="M190" i="31"/>
  <c r="K190" i="31"/>
  <c r="BH190" i="31" s="1"/>
  <c r="H190" i="31"/>
  <c r="G190" i="31"/>
  <c r="F190" i="31"/>
  <c r="E190" i="31"/>
  <c r="D188" i="31"/>
  <c r="BI186" i="31"/>
  <c r="BH186" i="31"/>
  <c r="BG186" i="31"/>
  <c r="BF186" i="31"/>
  <c r="BE186" i="31" s="1"/>
  <c r="BD186" i="31"/>
  <c r="BC186" i="31"/>
  <c r="BB186" i="31"/>
  <c r="BA186" i="31"/>
  <c r="AX186" i="31"/>
  <c r="AY186" i="31" s="1"/>
  <c r="AV186" i="31"/>
  <c r="AW186" i="31" s="1"/>
  <c r="AL186" i="31"/>
  <c r="M186" i="31"/>
  <c r="G186" i="31"/>
  <c r="E186" i="31"/>
  <c r="BL185" i="31"/>
  <c r="BI185" i="31"/>
  <c r="BG185" i="31"/>
  <c r="BF185" i="31"/>
  <c r="BE185" i="31" s="1"/>
  <c r="BD185" i="31"/>
  <c r="BC185" i="31"/>
  <c r="BB185" i="31"/>
  <c r="BA185" i="31"/>
  <c r="AZ185" i="31"/>
  <c r="AY185" i="31"/>
  <c r="AX185" i="31"/>
  <c r="AV185" i="31"/>
  <c r="AW185" i="31" s="1"/>
  <c r="AL185" i="31"/>
  <c r="AK185" i="31"/>
  <c r="AJ185" i="31"/>
  <c r="AH185" i="31"/>
  <c r="AF185" i="31"/>
  <c r="AD185" i="31"/>
  <c r="AC186" i="31" s="1"/>
  <c r="M185" i="31"/>
  <c r="K185" i="31"/>
  <c r="BH185" i="31" s="1"/>
  <c r="H185" i="31"/>
  <c r="G185" i="31"/>
  <c r="F185" i="31"/>
  <c r="E185" i="31"/>
  <c r="D183" i="31"/>
  <c r="BI181" i="31"/>
  <c r="BH181" i="31"/>
  <c r="BG181" i="31"/>
  <c r="BF181" i="31"/>
  <c r="BE181" i="31" s="1"/>
  <c r="BD181" i="31"/>
  <c r="BC181" i="31"/>
  <c r="BB181" i="31"/>
  <c r="BA181" i="31"/>
  <c r="AY181" i="31"/>
  <c r="AX181" i="31"/>
  <c r="AW181" i="31"/>
  <c r="AV181" i="31"/>
  <c r="AL181" i="31"/>
  <c r="M181" i="31"/>
  <c r="G181" i="31"/>
  <c r="E181" i="31"/>
  <c r="BI180" i="31"/>
  <c r="BG180" i="31"/>
  <c r="BF180" i="31"/>
  <c r="BE180" i="31" s="1"/>
  <c r="BD180" i="31"/>
  <c r="BC180" i="31"/>
  <c r="BB180" i="31"/>
  <c r="BA180" i="31"/>
  <c r="AZ180" i="31"/>
  <c r="AX180" i="31"/>
  <c r="AY180" i="31" s="1"/>
  <c r="AV180" i="31"/>
  <c r="AW180" i="31" s="1"/>
  <c r="AL180" i="31"/>
  <c r="AK180" i="31"/>
  <c r="AJ180" i="31"/>
  <c r="AH180" i="31"/>
  <c r="AF180" i="31"/>
  <c r="AD180" i="31"/>
  <c r="AC181" i="31" s="1"/>
  <c r="M180" i="31"/>
  <c r="K180" i="31"/>
  <c r="BH180" i="31" s="1"/>
  <c r="H180" i="31"/>
  <c r="G180" i="31"/>
  <c r="F180" i="31"/>
  <c r="E180" i="31"/>
  <c r="D178" i="31"/>
  <c r="BL180" i="31" s="1"/>
  <c r="BI176" i="31"/>
  <c r="BH176" i="31"/>
  <c r="BG176" i="31"/>
  <c r="BF176" i="31"/>
  <c r="BE176" i="31" s="1"/>
  <c r="BD176" i="31"/>
  <c r="BC176" i="31"/>
  <c r="BB176" i="31"/>
  <c r="BA176" i="31"/>
  <c r="AY176" i="31"/>
  <c r="AX176" i="31"/>
  <c r="AW176" i="31"/>
  <c r="AV176" i="31"/>
  <c r="AL176" i="31"/>
  <c r="AC176" i="31"/>
  <c r="M176" i="31"/>
  <c r="G176" i="31"/>
  <c r="E176" i="31"/>
  <c r="BL175" i="31"/>
  <c r="BI175" i="31"/>
  <c r="BG175" i="31"/>
  <c r="BF175" i="31"/>
  <c r="BE175" i="31"/>
  <c r="BD175" i="31"/>
  <c r="BC175" i="31"/>
  <c r="BB175" i="31"/>
  <c r="BA175" i="31"/>
  <c r="AZ175" i="31"/>
  <c r="AY175" i="31"/>
  <c r="AX175" i="31"/>
  <c r="AW175" i="31"/>
  <c r="AV175" i="31"/>
  <c r="AL175" i="31"/>
  <c r="AK175" i="31"/>
  <c r="AJ175" i="31"/>
  <c r="AH175" i="31"/>
  <c r="AF175" i="31"/>
  <c r="AC175" i="31" s="1"/>
  <c r="AD175" i="31"/>
  <c r="M175" i="31"/>
  <c r="K175" i="31"/>
  <c r="BH175" i="31" s="1"/>
  <c r="H175" i="31"/>
  <c r="G175" i="31"/>
  <c r="F175" i="31"/>
  <c r="E175" i="31"/>
  <c r="D173" i="31"/>
  <c r="BI171" i="31"/>
  <c r="BH171" i="31"/>
  <c r="BG171" i="31"/>
  <c r="BF171" i="31"/>
  <c r="BE171" i="31"/>
  <c r="BD171" i="31"/>
  <c r="BC171" i="31"/>
  <c r="BB171" i="31"/>
  <c r="BA171" i="31"/>
  <c r="AX171" i="31"/>
  <c r="AY171" i="31" s="1"/>
  <c r="AV171" i="31"/>
  <c r="AW171" i="31" s="1"/>
  <c r="AL171" i="31"/>
  <c r="M171" i="31"/>
  <c r="G171" i="31"/>
  <c r="E171" i="31"/>
  <c r="BL170" i="31"/>
  <c r="BI170" i="31"/>
  <c r="BG170" i="31"/>
  <c r="BF170" i="31"/>
  <c r="BE170" i="31" s="1"/>
  <c r="BD170" i="31"/>
  <c r="BC170" i="31"/>
  <c r="BB170" i="31"/>
  <c r="BA170" i="31"/>
  <c r="AZ170" i="31"/>
  <c r="AX170" i="31"/>
  <c r="AY170" i="31" s="1"/>
  <c r="AV170" i="31"/>
  <c r="AW170" i="31" s="1"/>
  <c r="AL170" i="31"/>
  <c r="AK170" i="31"/>
  <c r="AJ170" i="31"/>
  <c r="AH170" i="31"/>
  <c r="AF170" i="31"/>
  <c r="AD170" i="31"/>
  <c r="AC171" i="31" s="1"/>
  <c r="M170" i="31"/>
  <c r="K170" i="31"/>
  <c r="BH170" i="31" s="1"/>
  <c r="H170" i="31"/>
  <c r="G170" i="31"/>
  <c r="F170" i="31"/>
  <c r="E170" i="31"/>
  <c r="D168" i="31"/>
  <c r="BI166" i="31"/>
  <c r="BH166" i="31"/>
  <c r="BG166" i="31"/>
  <c r="BF166" i="31"/>
  <c r="BE166" i="31" s="1"/>
  <c r="BD166" i="31"/>
  <c r="BC166" i="31"/>
  <c r="BB166" i="31"/>
  <c r="BA166" i="31"/>
  <c r="AY166" i="31"/>
  <c r="AX166" i="31"/>
  <c r="AW166" i="31"/>
  <c r="AV166" i="31"/>
  <c r="AL166" i="31"/>
  <c r="M166" i="31"/>
  <c r="G166" i="31"/>
  <c r="E166" i="31"/>
  <c r="BI165" i="31"/>
  <c r="BG165" i="31"/>
  <c r="BF165" i="31"/>
  <c r="BE165" i="31"/>
  <c r="BD165" i="31"/>
  <c r="BC165" i="31"/>
  <c r="BB165" i="31"/>
  <c r="BA165" i="31"/>
  <c r="AZ165" i="31"/>
  <c r="AY165" i="31"/>
  <c r="AX165" i="31"/>
  <c r="AW165" i="31"/>
  <c r="AV165" i="31"/>
  <c r="AL165" i="31"/>
  <c r="AK165" i="31"/>
  <c r="AJ165" i="31"/>
  <c r="AH165" i="31"/>
  <c r="AF165" i="31"/>
  <c r="AD165" i="31"/>
  <c r="AC166" i="31" s="1"/>
  <c r="M165" i="31"/>
  <c r="K165" i="31"/>
  <c r="BH165" i="31" s="1"/>
  <c r="H165" i="31"/>
  <c r="G165" i="31"/>
  <c r="F165" i="31"/>
  <c r="E165" i="31"/>
  <c r="D163" i="31"/>
  <c r="BL165" i="31" s="1"/>
  <c r="BI161" i="31"/>
  <c r="BH161" i="31"/>
  <c r="BG161" i="31"/>
  <c r="BF161" i="31"/>
  <c r="BE161" i="31"/>
  <c r="BD161" i="31"/>
  <c r="BC161" i="31"/>
  <c r="BB161" i="31"/>
  <c r="BA161" i="31"/>
  <c r="AX161" i="31"/>
  <c r="AY161" i="31" s="1"/>
  <c r="AV161" i="31"/>
  <c r="AW161" i="31" s="1"/>
  <c r="AL161" i="31"/>
  <c r="M161" i="31"/>
  <c r="G161" i="31"/>
  <c r="E161" i="31"/>
  <c r="BI160" i="31"/>
  <c r="BG160" i="31"/>
  <c r="BF160" i="31"/>
  <c r="BE160" i="31" s="1"/>
  <c r="BD160" i="31"/>
  <c r="BC160" i="31"/>
  <c r="BB160" i="31"/>
  <c r="BA160" i="31"/>
  <c r="AZ160" i="31"/>
  <c r="AX160" i="31"/>
  <c r="AY160" i="31" s="1"/>
  <c r="AV160" i="31"/>
  <c r="AW160" i="31" s="1"/>
  <c r="AL160" i="31"/>
  <c r="AK160" i="31"/>
  <c r="AJ160" i="31"/>
  <c r="AH160" i="31"/>
  <c r="AF160" i="31"/>
  <c r="AD160" i="31"/>
  <c r="AC161" i="31" s="1"/>
  <c r="M160" i="31"/>
  <c r="K160" i="31"/>
  <c r="BH160" i="31" s="1"/>
  <c r="H160" i="31"/>
  <c r="G160" i="31"/>
  <c r="F160" i="31"/>
  <c r="E160" i="31"/>
  <c r="D158" i="31"/>
  <c r="BL160" i="31" s="1"/>
  <c r="BI156" i="31"/>
  <c r="BH156" i="31"/>
  <c r="BG156" i="31"/>
  <c r="BF156" i="31"/>
  <c r="BE156" i="31" s="1"/>
  <c r="BD156" i="31"/>
  <c r="BC156" i="31"/>
  <c r="BB156" i="31"/>
  <c r="BA156" i="31"/>
  <c r="AY156" i="31"/>
  <c r="AX156" i="31"/>
  <c r="AW156" i="31"/>
  <c r="AV156" i="31"/>
  <c r="AL156" i="31"/>
  <c r="M156" i="31"/>
  <c r="G156" i="31"/>
  <c r="E156" i="31"/>
  <c r="BL155" i="31"/>
  <c r="BI155" i="31"/>
  <c r="BG155" i="31"/>
  <c r="BF155" i="31"/>
  <c r="BE155" i="31"/>
  <c r="BD155" i="31"/>
  <c r="BC155" i="31"/>
  <c r="BB155" i="31"/>
  <c r="BA155" i="31"/>
  <c r="AZ155" i="31"/>
  <c r="AY155" i="31"/>
  <c r="AX155" i="31"/>
  <c r="AW155" i="31"/>
  <c r="AV155" i="31"/>
  <c r="AL155" i="31"/>
  <c r="AK155" i="31"/>
  <c r="AC155" i="31" s="1"/>
  <c r="AJ155" i="31"/>
  <c r="AH155" i="31"/>
  <c r="AF155" i="31"/>
  <c r="AD155" i="31"/>
  <c r="AC156" i="31" s="1"/>
  <c r="M155" i="31"/>
  <c r="K155" i="31"/>
  <c r="BH155" i="31" s="1"/>
  <c r="H155" i="31"/>
  <c r="G155" i="31"/>
  <c r="F155" i="31"/>
  <c r="E155" i="31"/>
  <c r="D153" i="31"/>
  <c r="BI151" i="31"/>
  <c r="BH151" i="31"/>
  <c r="BG151" i="31"/>
  <c r="BF151" i="31"/>
  <c r="BE151" i="31"/>
  <c r="BD151" i="31"/>
  <c r="BC151" i="31"/>
  <c r="BB151" i="31"/>
  <c r="BA151" i="31"/>
  <c r="AX151" i="31"/>
  <c r="AY151" i="31" s="1"/>
  <c r="AV151" i="31"/>
  <c r="AW151" i="31" s="1"/>
  <c r="AL151" i="31"/>
  <c r="M151" i="31"/>
  <c r="G151" i="31"/>
  <c r="E151" i="31"/>
  <c r="BL150" i="31"/>
  <c r="BI150" i="31"/>
  <c r="BG150" i="31"/>
  <c r="BF150" i="31"/>
  <c r="BE150" i="31" s="1"/>
  <c r="BD150" i="31"/>
  <c r="BC150" i="31"/>
  <c r="BB150" i="31"/>
  <c r="BA150" i="31"/>
  <c r="AZ150" i="31"/>
  <c r="AY150" i="31"/>
  <c r="AX150" i="31"/>
  <c r="AV150" i="31"/>
  <c r="AW150" i="31" s="1"/>
  <c r="AL150" i="31"/>
  <c r="AK150" i="31"/>
  <c r="AC150" i="31" s="1"/>
  <c r="AJ150" i="31"/>
  <c r="AH150" i="31"/>
  <c r="AF150" i="31"/>
  <c r="AD150" i="31"/>
  <c r="AC151" i="31" s="1"/>
  <c r="M150" i="31"/>
  <c r="K150" i="31"/>
  <c r="BH150" i="31" s="1"/>
  <c r="H150" i="31"/>
  <c r="G150" i="31"/>
  <c r="F150" i="31"/>
  <c r="E150" i="31"/>
  <c r="D148" i="31"/>
  <c r="BI146" i="31"/>
  <c r="BH146" i="31"/>
  <c r="BG146" i="31"/>
  <c r="BF146" i="31"/>
  <c r="BE146" i="31" s="1"/>
  <c r="BD146" i="31"/>
  <c r="BC146" i="31"/>
  <c r="BB146" i="31"/>
  <c r="BA146" i="31"/>
  <c r="AY146" i="31"/>
  <c r="AX146" i="31"/>
  <c r="AW146" i="31"/>
  <c r="AV146" i="31"/>
  <c r="AL146" i="31"/>
  <c r="M146" i="31"/>
  <c r="G146" i="31"/>
  <c r="E146" i="31"/>
  <c r="BI145" i="31"/>
  <c r="BG145" i="31"/>
  <c r="BF145" i="31"/>
  <c r="BE145" i="31" s="1"/>
  <c r="BD145" i="31"/>
  <c r="BC145" i="31"/>
  <c r="BB145" i="31"/>
  <c r="BA145" i="31"/>
  <c r="AZ145" i="31"/>
  <c r="AY145" i="31"/>
  <c r="AX145" i="31"/>
  <c r="AW145" i="31"/>
  <c r="AV145" i="31"/>
  <c r="AL145" i="31"/>
  <c r="AK145" i="31"/>
  <c r="AJ145" i="31"/>
  <c r="AH145" i="31"/>
  <c r="AF145" i="31"/>
  <c r="AD145" i="31"/>
  <c r="AC146" i="31" s="1"/>
  <c r="M145" i="31"/>
  <c r="K145" i="31"/>
  <c r="BH145" i="31" s="1"/>
  <c r="H145" i="31"/>
  <c r="G145" i="31"/>
  <c r="F145" i="31"/>
  <c r="E145" i="31"/>
  <c r="D143" i="31"/>
  <c r="BL145" i="31" s="1"/>
  <c r="BI141" i="31"/>
  <c r="BH141" i="31"/>
  <c r="BG141" i="31"/>
  <c r="BF141" i="31"/>
  <c r="BE141" i="31"/>
  <c r="BD141" i="31"/>
  <c r="BC141" i="31"/>
  <c r="BB141" i="31"/>
  <c r="BA141" i="31"/>
  <c r="AY141" i="31"/>
  <c r="AX141" i="31"/>
  <c r="AV141" i="31"/>
  <c r="AW141" i="31" s="1"/>
  <c r="AL141" i="31"/>
  <c r="M141" i="31"/>
  <c r="G141" i="31"/>
  <c r="E141" i="31"/>
  <c r="BI140" i="31"/>
  <c r="BG140" i="31"/>
  <c r="BF140" i="31"/>
  <c r="BE140" i="31" s="1"/>
  <c r="BD140" i="31"/>
  <c r="BC140" i="31"/>
  <c r="BB140" i="31"/>
  <c r="BA140" i="31"/>
  <c r="AZ140" i="31"/>
  <c r="AX140" i="31"/>
  <c r="AY140" i="31" s="1"/>
  <c r="AW140" i="31"/>
  <c r="AV140" i="31"/>
  <c r="AL140" i="31"/>
  <c r="AK140" i="31"/>
  <c r="AJ140" i="31"/>
  <c r="AH140" i="31"/>
  <c r="AF140" i="31"/>
  <c r="AD140" i="31"/>
  <c r="AC141" i="31" s="1"/>
  <c r="M140" i="31"/>
  <c r="K140" i="31"/>
  <c r="BH140" i="31" s="1"/>
  <c r="H140" i="31"/>
  <c r="G140" i="31"/>
  <c r="F140" i="31"/>
  <c r="E140" i="31"/>
  <c r="D138" i="31"/>
  <c r="BL140" i="31" s="1"/>
  <c r="BI136" i="31"/>
  <c r="BH136" i="31"/>
  <c r="BG136" i="31"/>
  <c r="BF136" i="31"/>
  <c r="BE136" i="31" s="1"/>
  <c r="BD136" i="31"/>
  <c r="BC136" i="31"/>
  <c r="BB136" i="31"/>
  <c r="BA136" i="31"/>
  <c r="AY136" i="31"/>
  <c r="AX136" i="31"/>
  <c r="AW136" i="31"/>
  <c r="AV136" i="31"/>
  <c r="AL136" i="31"/>
  <c r="AC136" i="31"/>
  <c r="M136" i="31"/>
  <c r="G136" i="31"/>
  <c r="E136" i="31"/>
  <c r="BL135" i="31"/>
  <c r="BI135" i="31"/>
  <c r="BG135" i="31"/>
  <c r="BF135" i="31"/>
  <c r="BE135" i="31"/>
  <c r="BD135" i="31"/>
  <c r="BC135" i="31"/>
  <c r="BB135" i="31"/>
  <c r="BA135" i="31"/>
  <c r="AZ135" i="31"/>
  <c r="AY135" i="31"/>
  <c r="AX135" i="31"/>
  <c r="AW135" i="31"/>
  <c r="AV135" i="31"/>
  <c r="AL135" i="31"/>
  <c r="AK135" i="31"/>
  <c r="AJ135" i="31"/>
  <c r="AH135" i="31"/>
  <c r="AF135" i="31"/>
  <c r="AC135" i="31" s="1"/>
  <c r="AD135" i="31"/>
  <c r="M135" i="31"/>
  <c r="K135" i="31"/>
  <c r="BH135" i="31" s="1"/>
  <c r="H135" i="31"/>
  <c r="G135" i="31"/>
  <c r="F135" i="31"/>
  <c r="E135" i="31"/>
  <c r="D133" i="31"/>
  <c r="BI131" i="31"/>
  <c r="BH131" i="31"/>
  <c r="BG131" i="31"/>
  <c r="BF131" i="31"/>
  <c r="BE131" i="31" s="1"/>
  <c r="BD131" i="31"/>
  <c r="BC131" i="31"/>
  <c r="BB131" i="31"/>
  <c r="BA131" i="31"/>
  <c r="AX131" i="31"/>
  <c r="AY131" i="31" s="1"/>
  <c r="AW131" i="31"/>
  <c r="AV131" i="31"/>
  <c r="AL131" i="31"/>
  <c r="AC131" i="31"/>
  <c r="M131" i="31"/>
  <c r="G131" i="31"/>
  <c r="E131" i="31"/>
  <c r="BL130" i="31"/>
  <c r="BI130" i="31"/>
  <c r="BG130" i="31"/>
  <c r="BF130" i="31"/>
  <c r="BE130" i="31" s="1"/>
  <c r="BD130" i="31"/>
  <c r="BC130" i="31"/>
  <c r="BB130" i="31"/>
  <c r="BA130" i="31"/>
  <c r="AZ130" i="31"/>
  <c r="AY130" i="31"/>
  <c r="AX130" i="31"/>
  <c r="AV130" i="31"/>
  <c r="AW130" i="31" s="1"/>
  <c r="AL130" i="31"/>
  <c r="AK130" i="31"/>
  <c r="AJ130" i="31"/>
  <c r="AH130" i="31"/>
  <c r="AF130" i="31"/>
  <c r="AD130" i="31"/>
  <c r="M130" i="31"/>
  <c r="K130" i="31"/>
  <c r="BH130" i="31" s="1"/>
  <c r="H130" i="31"/>
  <c r="G130" i="31"/>
  <c r="F130" i="31"/>
  <c r="E130" i="31"/>
  <c r="D128" i="31"/>
  <c r="BI126" i="31"/>
  <c r="BH126" i="31"/>
  <c r="BG126" i="31"/>
  <c r="BF126" i="31"/>
  <c r="BE126" i="31" s="1"/>
  <c r="BD126" i="31"/>
  <c r="BC126" i="31"/>
  <c r="BB126" i="31"/>
  <c r="BA126" i="31"/>
  <c r="AY126" i="31"/>
  <c r="AX126" i="31"/>
  <c r="AW126" i="31"/>
  <c r="AV126" i="31"/>
  <c r="AL126" i="31"/>
  <c r="M126" i="31"/>
  <c r="G126" i="31"/>
  <c r="E126" i="31"/>
  <c r="BI125" i="31"/>
  <c r="BG125" i="31"/>
  <c r="BF125" i="31"/>
  <c r="BE125" i="31" s="1"/>
  <c r="BD125" i="31"/>
  <c r="BC125" i="31"/>
  <c r="BB125" i="31"/>
  <c r="BA125" i="31"/>
  <c r="AZ125" i="31"/>
  <c r="AY125" i="31"/>
  <c r="AX125" i="31"/>
  <c r="AW125" i="31"/>
  <c r="AV125" i="31"/>
  <c r="AL125" i="31"/>
  <c r="AK125" i="31"/>
  <c r="AJ125" i="31"/>
  <c r="AH125" i="31"/>
  <c r="AF125" i="31"/>
  <c r="AD125" i="31"/>
  <c r="AC126" i="31" s="1"/>
  <c r="M125" i="31"/>
  <c r="K125" i="31"/>
  <c r="BH125" i="31" s="1"/>
  <c r="H125" i="31"/>
  <c r="G125" i="31"/>
  <c r="F125" i="31"/>
  <c r="E125" i="31"/>
  <c r="D123" i="31"/>
  <c r="BL125" i="31" s="1"/>
  <c r="BI121" i="31"/>
  <c r="BH121" i="31"/>
  <c r="BG121" i="31"/>
  <c r="BF121" i="31"/>
  <c r="BE121" i="31"/>
  <c r="BD121" i="31"/>
  <c r="BC121" i="31"/>
  <c r="BB121" i="31"/>
  <c r="BA121" i="31"/>
  <c r="AY121" i="31"/>
  <c r="AX121" i="31"/>
  <c r="AV121" i="31"/>
  <c r="AW121" i="31" s="1"/>
  <c r="AL121" i="31"/>
  <c r="M121" i="31"/>
  <c r="G121" i="31"/>
  <c r="E121" i="31"/>
  <c r="BI120" i="31"/>
  <c r="BG120" i="31"/>
  <c r="BF120" i="31"/>
  <c r="BE120" i="31" s="1"/>
  <c r="BD120" i="31"/>
  <c r="BC120" i="31"/>
  <c r="BB120" i="31"/>
  <c r="BA120" i="31"/>
  <c r="AZ120" i="31"/>
  <c r="AX120" i="31"/>
  <c r="AY120" i="31" s="1"/>
  <c r="AW120" i="31"/>
  <c r="AV120" i="31"/>
  <c r="AL120" i="31"/>
  <c r="AK120" i="31"/>
  <c r="AJ120" i="31"/>
  <c r="AH120" i="31"/>
  <c r="AF120" i="31"/>
  <c r="AD120" i="31"/>
  <c r="AC121" i="31" s="1"/>
  <c r="M120" i="31"/>
  <c r="K120" i="31"/>
  <c r="BH120" i="31" s="1"/>
  <c r="H120" i="31"/>
  <c r="G120" i="31"/>
  <c r="F120" i="31"/>
  <c r="E120" i="31"/>
  <c r="D118" i="31"/>
  <c r="BL120" i="31" s="1"/>
  <c r="BI116" i="31"/>
  <c r="BH116" i="31"/>
  <c r="BG116" i="31"/>
  <c r="BF116" i="31"/>
  <c r="BE116" i="31" s="1"/>
  <c r="BD116" i="31"/>
  <c r="BC116" i="31"/>
  <c r="BB116" i="31"/>
  <c r="BA116" i="31"/>
  <c r="AY116" i="31"/>
  <c r="AX116" i="31"/>
  <c r="AW116" i="31"/>
  <c r="AV116" i="31"/>
  <c r="AL116" i="31"/>
  <c r="M116" i="31"/>
  <c r="G116" i="31"/>
  <c r="E116" i="31"/>
  <c r="BL115" i="31"/>
  <c r="BI115" i="31"/>
  <c r="BG115" i="31"/>
  <c r="BF115" i="31"/>
  <c r="BE115" i="31"/>
  <c r="BD115" i="31"/>
  <c r="BC115" i="31"/>
  <c r="BB115" i="31"/>
  <c r="BA115" i="31"/>
  <c r="AZ115" i="31"/>
  <c r="AY115" i="31"/>
  <c r="AX115" i="31"/>
  <c r="AW115" i="31"/>
  <c r="AV115" i="31"/>
  <c r="AL115" i="31"/>
  <c r="AK115" i="31"/>
  <c r="AC115" i="31" s="1"/>
  <c r="AJ115" i="31"/>
  <c r="AH115" i="31"/>
  <c r="AF115" i="31"/>
  <c r="AD115" i="31"/>
  <c r="AC116" i="31" s="1"/>
  <c r="M115" i="31"/>
  <c r="K115" i="31"/>
  <c r="BH115" i="31" s="1"/>
  <c r="H115" i="31"/>
  <c r="G115" i="31"/>
  <c r="F115" i="31"/>
  <c r="E115" i="31"/>
  <c r="D113" i="31"/>
  <c r="BI111" i="31"/>
  <c r="BH111" i="31"/>
  <c r="BG111" i="31"/>
  <c r="BF111" i="31"/>
  <c r="BE111" i="31" s="1"/>
  <c r="BD111" i="31"/>
  <c r="BC111" i="31"/>
  <c r="BB111" i="31"/>
  <c r="BA111" i="31"/>
  <c r="AX111" i="31"/>
  <c r="AY111" i="31" s="1"/>
  <c r="AW111" i="31"/>
  <c r="AV111" i="31"/>
  <c r="AL111" i="31"/>
  <c r="M111" i="31"/>
  <c r="G111" i="31"/>
  <c r="E111" i="31"/>
  <c r="BL110" i="31"/>
  <c r="BI110" i="31"/>
  <c r="BG110" i="31"/>
  <c r="BF110" i="31"/>
  <c r="BE110" i="31" s="1"/>
  <c r="BD110" i="31"/>
  <c r="BC110" i="31"/>
  <c r="BB110" i="31"/>
  <c r="BA110" i="31"/>
  <c r="AZ110" i="31"/>
  <c r="AY110" i="31"/>
  <c r="AX110" i="31"/>
  <c r="AV110" i="31"/>
  <c r="AW110" i="31" s="1"/>
  <c r="AL110" i="31"/>
  <c r="AK110" i="31"/>
  <c r="AJ110" i="31"/>
  <c r="AH110" i="31"/>
  <c r="AF110" i="31"/>
  <c r="AD110" i="31"/>
  <c r="AC111" i="31" s="1"/>
  <c r="M110" i="31"/>
  <c r="K110" i="31"/>
  <c r="BH110" i="31" s="1"/>
  <c r="H110" i="31"/>
  <c r="G110" i="31"/>
  <c r="F110" i="31"/>
  <c r="E110" i="31"/>
  <c r="D108" i="31"/>
  <c r="BI106" i="31"/>
  <c r="BH106" i="31"/>
  <c r="BG106" i="31"/>
  <c r="BF106" i="31"/>
  <c r="BE106" i="31" s="1"/>
  <c r="BD106" i="31"/>
  <c r="BC106" i="31"/>
  <c r="BB106" i="31"/>
  <c r="BA106" i="31"/>
  <c r="AY106" i="31"/>
  <c r="AX106" i="31"/>
  <c r="AW106" i="31"/>
  <c r="AV106" i="31"/>
  <c r="AL106" i="31"/>
  <c r="M106" i="31"/>
  <c r="G106" i="31"/>
  <c r="E106" i="31"/>
  <c r="BI105" i="31"/>
  <c r="BG105" i="31"/>
  <c r="BF105" i="31"/>
  <c r="BE105" i="31" s="1"/>
  <c r="BD105" i="31"/>
  <c r="BC105" i="31"/>
  <c r="BB105" i="31"/>
  <c r="BA105" i="31"/>
  <c r="AZ105" i="31"/>
  <c r="AY105" i="31"/>
  <c r="AX105" i="31"/>
  <c r="AW105" i="31"/>
  <c r="AV105" i="31"/>
  <c r="AL105" i="31"/>
  <c r="AK105" i="31"/>
  <c r="AJ105" i="31"/>
  <c r="AH105" i="31"/>
  <c r="AF105" i="31"/>
  <c r="AD105" i="31"/>
  <c r="AC106" i="31" s="1"/>
  <c r="M105" i="31"/>
  <c r="K105" i="31"/>
  <c r="BH105" i="31" s="1"/>
  <c r="H105" i="31"/>
  <c r="G105" i="31"/>
  <c r="F105" i="31"/>
  <c r="E105" i="31"/>
  <c r="D103" i="31"/>
  <c r="BL105" i="31" s="1"/>
  <c r="BI101" i="31"/>
  <c r="BH101" i="31"/>
  <c r="BG101" i="31"/>
  <c r="BF101" i="31"/>
  <c r="BE101" i="31"/>
  <c r="BD101" i="31"/>
  <c r="BC101" i="31"/>
  <c r="BB101" i="31"/>
  <c r="BA101" i="31"/>
  <c r="AY101" i="31"/>
  <c r="AX101" i="31"/>
  <c r="AV101" i="31"/>
  <c r="AW101" i="31" s="1"/>
  <c r="AL101" i="31"/>
  <c r="M101" i="31"/>
  <c r="G101" i="31"/>
  <c r="E101" i="31"/>
  <c r="BI100" i="31"/>
  <c r="BG100" i="31"/>
  <c r="BF100" i="31"/>
  <c r="BE100" i="31" s="1"/>
  <c r="BD100" i="31"/>
  <c r="BC100" i="31"/>
  <c r="BB100" i="31"/>
  <c r="BA100" i="31"/>
  <c r="AZ100" i="31"/>
  <c r="AX100" i="31"/>
  <c r="AY100" i="31" s="1"/>
  <c r="AW100" i="31"/>
  <c r="AV100" i="31"/>
  <c r="AL100" i="31"/>
  <c r="AK100" i="31"/>
  <c r="AJ100" i="31"/>
  <c r="AH100" i="31"/>
  <c r="AF100" i="31"/>
  <c r="AD100" i="31"/>
  <c r="AC101" i="31" s="1"/>
  <c r="M100" i="31"/>
  <c r="K100" i="31"/>
  <c r="BH100" i="31" s="1"/>
  <c r="H100" i="31"/>
  <c r="G100" i="31"/>
  <c r="F100" i="31"/>
  <c r="E100" i="31"/>
  <c r="D98" i="31"/>
  <c r="BL100" i="31" s="1"/>
  <c r="BI96" i="31"/>
  <c r="BH96" i="31"/>
  <c r="BG96" i="31"/>
  <c r="BF96" i="31"/>
  <c r="BE96" i="31" s="1"/>
  <c r="BD96" i="31"/>
  <c r="BC96" i="31"/>
  <c r="BB96" i="31"/>
  <c r="BA96" i="31"/>
  <c r="AY96" i="31"/>
  <c r="AX96" i="31"/>
  <c r="AW96" i="31"/>
  <c r="AV96" i="31"/>
  <c r="AL96" i="31"/>
  <c r="AC96" i="31"/>
  <c r="M96" i="31"/>
  <c r="G96" i="31"/>
  <c r="E96" i="31"/>
  <c r="BL95" i="31"/>
  <c r="BI95" i="31"/>
  <c r="BG95" i="31"/>
  <c r="BF95" i="31"/>
  <c r="BE95" i="31"/>
  <c r="BD95" i="31"/>
  <c r="BC95" i="31"/>
  <c r="BB95" i="31"/>
  <c r="BA95" i="31"/>
  <c r="AZ95" i="31"/>
  <c r="AY95" i="31"/>
  <c r="AX95" i="31"/>
  <c r="AW95" i="31"/>
  <c r="AV95" i="31"/>
  <c r="AL95" i="31"/>
  <c r="AK95" i="31"/>
  <c r="AJ95" i="31"/>
  <c r="AH95" i="31"/>
  <c r="AF95" i="31"/>
  <c r="AD95" i="31"/>
  <c r="AC95" i="31"/>
  <c r="M95" i="31"/>
  <c r="K95" i="31"/>
  <c r="BH95" i="31" s="1"/>
  <c r="H95" i="31"/>
  <c r="G95" i="31"/>
  <c r="F95" i="31"/>
  <c r="E95" i="31"/>
  <c r="D93" i="31"/>
  <c r="BI91" i="31"/>
  <c r="BH91" i="31"/>
  <c r="BG91" i="31"/>
  <c r="BF91" i="31"/>
  <c r="BE91" i="31" s="1"/>
  <c r="BD91" i="31"/>
  <c r="BC91" i="31"/>
  <c r="BB91" i="31"/>
  <c r="BA91" i="31"/>
  <c r="AX91" i="31"/>
  <c r="AY91" i="31" s="1"/>
  <c r="AW91" i="31"/>
  <c r="AV91" i="31"/>
  <c r="AL91" i="31"/>
  <c r="AC91" i="31"/>
  <c r="M91" i="31"/>
  <c r="G91" i="31"/>
  <c r="E91" i="31"/>
  <c r="BL90" i="31"/>
  <c r="BI90" i="31"/>
  <c r="BG90" i="31"/>
  <c r="BF90" i="31"/>
  <c r="BE90" i="31" s="1"/>
  <c r="BD90" i="31"/>
  <c r="BC90" i="31"/>
  <c r="BB90" i="31"/>
  <c r="BA90" i="31"/>
  <c r="AZ90" i="31"/>
  <c r="AY90" i="31"/>
  <c r="AX90" i="31"/>
  <c r="AV90" i="31"/>
  <c r="AW90" i="31" s="1"/>
  <c r="AL90" i="31"/>
  <c r="AK90" i="31"/>
  <c r="AJ90" i="31"/>
  <c r="AH90" i="31"/>
  <c r="AF90" i="31"/>
  <c r="AD90" i="31"/>
  <c r="M90" i="31"/>
  <c r="K90" i="31"/>
  <c r="BH90" i="31" s="1"/>
  <c r="H90" i="31"/>
  <c r="G90" i="31"/>
  <c r="F90" i="31"/>
  <c r="E90" i="31"/>
  <c r="D88" i="31"/>
  <c r="BI86" i="31"/>
  <c r="BH86" i="31"/>
  <c r="BG86" i="31"/>
  <c r="BF86" i="31"/>
  <c r="BE86" i="31" s="1"/>
  <c r="BD86" i="31"/>
  <c r="BC86" i="31"/>
  <c r="BB86" i="31"/>
  <c r="BA86" i="31"/>
  <c r="AY86" i="31"/>
  <c r="AX86" i="31"/>
  <c r="AW86" i="31"/>
  <c r="AV86" i="31"/>
  <c r="AL86" i="31"/>
  <c r="M86" i="31"/>
  <c r="G86" i="31"/>
  <c r="E86" i="31"/>
  <c r="BI85" i="31"/>
  <c r="BG85" i="31"/>
  <c r="BF85" i="31"/>
  <c r="BE85" i="31" s="1"/>
  <c r="BD85" i="31"/>
  <c r="BC85" i="31"/>
  <c r="BB85" i="31"/>
  <c r="BA85" i="31"/>
  <c r="AZ85" i="31"/>
  <c r="AY85" i="31"/>
  <c r="AX85" i="31"/>
  <c r="AW85" i="31"/>
  <c r="AV85" i="31"/>
  <c r="AL85" i="31"/>
  <c r="AK85" i="31"/>
  <c r="AJ85" i="31"/>
  <c r="AH85" i="31"/>
  <c r="AF85" i="31"/>
  <c r="AD85" i="31"/>
  <c r="AC86" i="31" s="1"/>
  <c r="M85" i="31"/>
  <c r="K85" i="31"/>
  <c r="BH85" i="31" s="1"/>
  <c r="H85" i="31"/>
  <c r="G85" i="31"/>
  <c r="F85" i="31"/>
  <c r="E85" i="31"/>
  <c r="D83" i="31"/>
  <c r="BL85" i="31" s="1"/>
  <c r="BI81" i="31"/>
  <c r="BH81" i="31"/>
  <c r="BG81" i="31"/>
  <c r="BF81" i="31"/>
  <c r="BE81" i="31"/>
  <c r="BD81" i="31"/>
  <c r="BC81" i="31"/>
  <c r="BB81" i="31"/>
  <c r="BA81" i="31"/>
  <c r="AY81" i="31"/>
  <c r="AX81" i="31"/>
  <c r="AV81" i="31"/>
  <c r="AW81" i="31" s="1"/>
  <c r="AL81" i="31"/>
  <c r="M81" i="31"/>
  <c r="G81" i="31"/>
  <c r="E81" i="31"/>
  <c r="BI80" i="31"/>
  <c r="BG80" i="31"/>
  <c r="BF80" i="31"/>
  <c r="BE80" i="31" s="1"/>
  <c r="BD80" i="31"/>
  <c r="BC80" i="31"/>
  <c r="BB80" i="31"/>
  <c r="BA80" i="31"/>
  <c r="AZ80" i="31"/>
  <c r="AX80" i="31"/>
  <c r="AY80" i="31" s="1"/>
  <c r="AW80" i="31"/>
  <c r="AV80" i="31"/>
  <c r="AL80" i="31"/>
  <c r="AK80" i="31"/>
  <c r="AJ80" i="31"/>
  <c r="AH80" i="31"/>
  <c r="AF80" i="31"/>
  <c r="AD80" i="31"/>
  <c r="AC81" i="31" s="1"/>
  <c r="M80" i="31"/>
  <c r="K80" i="31"/>
  <c r="BH80" i="31" s="1"/>
  <c r="H80" i="31"/>
  <c r="G80" i="31"/>
  <c r="F80" i="31"/>
  <c r="E80" i="31"/>
  <c r="D78" i="31"/>
  <c r="BL80" i="31" s="1"/>
  <c r="BI76" i="31"/>
  <c r="BH76" i="31"/>
  <c r="BG76" i="31"/>
  <c r="BF76" i="31"/>
  <c r="BE76" i="31" s="1"/>
  <c r="BD76" i="31"/>
  <c r="BC76" i="31"/>
  <c r="BB76" i="31"/>
  <c r="BA76" i="31"/>
  <c r="AY76" i="31"/>
  <c r="AX76" i="31"/>
  <c r="AW76" i="31"/>
  <c r="AV76" i="31"/>
  <c r="AL76" i="31"/>
  <c r="M76" i="31"/>
  <c r="G76" i="31"/>
  <c r="E76" i="31"/>
  <c r="BL75" i="31"/>
  <c r="BI75" i="31"/>
  <c r="BG75" i="31"/>
  <c r="BF75" i="31"/>
  <c r="BE75" i="31"/>
  <c r="BD75" i="31"/>
  <c r="BC75" i="31"/>
  <c r="BB75" i="31"/>
  <c r="BA75" i="31"/>
  <c r="AZ75" i="31"/>
  <c r="AY75" i="31"/>
  <c r="AX75" i="31"/>
  <c r="AW75" i="31"/>
  <c r="AV75" i="31"/>
  <c r="AL75" i="31"/>
  <c r="AK75" i="31"/>
  <c r="AC75" i="31" s="1"/>
  <c r="AJ75" i="31"/>
  <c r="AH75" i="31"/>
  <c r="AF75" i="31"/>
  <c r="AD75" i="31"/>
  <c r="AC76" i="31" s="1"/>
  <c r="M75" i="31"/>
  <c r="K75" i="31"/>
  <c r="BH75" i="31" s="1"/>
  <c r="H75" i="31"/>
  <c r="G75" i="31"/>
  <c r="F75" i="31"/>
  <c r="E75" i="31"/>
  <c r="D73" i="31"/>
  <c r="BI71" i="31"/>
  <c r="BH71" i="31"/>
  <c r="BG71" i="31"/>
  <c r="BF71" i="31"/>
  <c r="BE71" i="31" s="1"/>
  <c r="BD71" i="31"/>
  <c r="BC71" i="31"/>
  <c r="BB71" i="31"/>
  <c r="BA71" i="31"/>
  <c r="AX71" i="31"/>
  <c r="AY71" i="31" s="1"/>
  <c r="AW71" i="31"/>
  <c r="AV71" i="31"/>
  <c r="AL71" i="31"/>
  <c r="M71" i="31"/>
  <c r="G71" i="31"/>
  <c r="E71" i="31"/>
  <c r="BL70" i="31"/>
  <c r="BI70" i="31"/>
  <c r="BG70" i="31"/>
  <c r="BF70" i="31"/>
  <c r="BE70" i="31" s="1"/>
  <c r="BD70" i="31"/>
  <c r="BC70" i="31"/>
  <c r="BB70" i="31"/>
  <c r="BA70" i="31"/>
  <c r="AZ70" i="31"/>
  <c r="AY70" i="31"/>
  <c r="AX70" i="31"/>
  <c r="AV70" i="31"/>
  <c r="AW70" i="31" s="1"/>
  <c r="AL70" i="31"/>
  <c r="AK70" i="31"/>
  <c r="AC70" i="31" s="1"/>
  <c r="AJ70" i="31"/>
  <c r="AH70" i="31"/>
  <c r="AF70" i="31"/>
  <c r="AD70" i="31"/>
  <c r="AC71" i="31" s="1"/>
  <c r="M70" i="31"/>
  <c r="K70" i="31"/>
  <c r="BH70" i="31" s="1"/>
  <c r="H70" i="31"/>
  <c r="G70" i="31"/>
  <c r="F70" i="31"/>
  <c r="E70" i="31"/>
  <c r="D68" i="31"/>
  <c r="BI66" i="31"/>
  <c r="BH66" i="31"/>
  <c r="BG66" i="31"/>
  <c r="BF66" i="31"/>
  <c r="BE66" i="31" s="1"/>
  <c r="BD66" i="31"/>
  <c r="BC66" i="31"/>
  <c r="BB66" i="31"/>
  <c r="BA66" i="31"/>
  <c r="AY66" i="31"/>
  <c r="AX66" i="31"/>
  <c r="AW66" i="31"/>
  <c r="AV66" i="31"/>
  <c r="AL66" i="31"/>
  <c r="M66" i="31"/>
  <c r="G66" i="31"/>
  <c r="E66" i="31"/>
  <c r="BI65" i="31"/>
  <c r="BG65" i="31"/>
  <c r="BF65" i="31"/>
  <c r="BE65" i="31" s="1"/>
  <c r="BD65" i="31"/>
  <c r="BC65" i="31"/>
  <c r="BB65" i="31"/>
  <c r="BA65" i="31"/>
  <c r="AZ65" i="31"/>
  <c r="AY65" i="31"/>
  <c r="AX65" i="31"/>
  <c r="AW65" i="31"/>
  <c r="AV65" i="31"/>
  <c r="AL65" i="31"/>
  <c r="AK65" i="31"/>
  <c r="AJ65" i="31"/>
  <c r="AH65" i="31"/>
  <c r="AF65" i="31"/>
  <c r="AD65" i="31"/>
  <c r="AC66" i="31" s="1"/>
  <c r="M65" i="31"/>
  <c r="K65" i="31"/>
  <c r="BH65" i="31" s="1"/>
  <c r="H65" i="31"/>
  <c r="G65" i="31"/>
  <c r="F65" i="31"/>
  <c r="E65" i="31"/>
  <c r="D63" i="31"/>
  <c r="BL65" i="31" s="1"/>
  <c r="BI61" i="31"/>
  <c r="BH61" i="31"/>
  <c r="BG61" i="31"/>
  <c r="BF61" i="31"/>
  <c r="BE61" i="31"/>
  <c r="BD61" i="31"/>
  <c r="BC61" i="31"/>
  <c r="BB61" i="31"/>
  <c r="BA61" i="31"/>
  <c r="AY61" i="31"/>
  <c r="AX61" i="31"/>
  <c r="AV61" i="31"/>
  <c r="AW61" i="31" s="1"/>
  <c r="AL61" i="31"/>
  <c r="M61" i="31"/>
  <c r="G61" i="31"/>
  <c r="E61" i="31"/>
  <c r="BI60" i="31"/>
  <c r="BG60" i="31"/>
  <c r="BF60" i="31"/>
  <c r="BE60" i="31" s="1"/>
  <c r="BD60" i="31"/>
  <c r="BC60" i="31"/>
  <c r="BB60" i="31"/>
  <c r="BA60" i="31"/>
  <c r="AZ60" i="31"/>
  <c r="AX60" i="31"/>
  <c r="AY60" i="31" s="1"/>
  <c r="AW60" i="31"/>
  <c r="AV60" i="31"/>
  <c r="AL60" i="31"/>
  <c r="AK60" i="31"/>
  <c r="AJ60" i="31"/>
  <c r="AH60" i="31"/>
  <c r="AF60" i="31"/>
  <c r="AD60" i="31"/>
  <c r="AC61" i="31" s="1"/>
  <c r="M60" i="31"/>
  <c r="K60" i="31"/>
  <c r="BH60" i="31" s="1"/>
  <c r="H60" i="31"/>
  <c r="G60" i="31"/>
  <c r="F60" i="31"/>
  <c r="E60" i="31"/>
  <c r="D58" i="31"/>
  <c r="BL60" i="31" s="1"/>
  <c r="BI56" i="31"/>
  <c r="BH56" i="31"/>
  <c r="BG56" i="31"/>
  <c r="BF56" i="31"/>
  <c r="BE56" i="31" s="1"/>
  <c r="BD56" i="31"/>
  <c r="BC56" i="31"/>
  <c r="BB56" i="31"/>
  <c r="BA56" i="31"/>
  <c r="AY56" i="31"/>
  <c r="AX56" i="31"/>
  <c r="AW56" i="31"/>
  <c r="AV56" i="31"/>
  <c r="AL56" i="31"/>
  <c r="AC56" i="31"/>
  <c r="M56" i="31"/>
  <c r="G56" i="31"/>
  <c r="E56" i="31"/>
  <c r="BL55" i="31"/>
  <c r="BI55" i="31"/>
  <c r="BG55" i="31"/>
  <c r="BF55" i="31"/>
  <c r="BE55" i="31"/>
  <c r="BD55" i="31"/>
  <c r="BC55" i="31"/>
  <c r="BB55" i="31"/>
  <c r="BA55" i="31"/>
  <c r="AZ55" i="31"/>
  <c r="AY55" i="31"/>
  <c r="AX55" i="31"/>
  <c r="AW55" i="31"/>
  <c r="AV55" i="31"/>
  <c r="AL55" i="31"/>
  <c r="AK55" i="31"/>
  <c r="AJ55" i="31"/>
  <c r="AH55" i="31"/>
  <c r="AF55" i="31"/>
  <c r="AC55" i="31" s="1"/>
  <c r="AD55" i="31"/>
  <c r="M55" i="31"/>
  <c r="K55" i="31"/>
  <c r="BH55" i="31" s="1"/>
  <c r="H55" i="31"/>
  <c r="G55" i="31"/>
  <c r="F55" i="31"/>
  <c r="E55" i="31"/>
  <c r="D53" i="31"/>
  <c r="BI51" i="31"/>
  <c r="BH51" i="31"/>
  <c r="BG51" i="31"/>
  <c r="BF51" i="31"/>
  <c r="BE51" i="31" s="1"/>
  <c r="BD51" i="31"/>
  <c r="BC51" i="31"/>
  <c r="BB51" i="31"/>
  <c r="BA51" i="31"/>
  <c r="AX51" i="31"/>
  <c r="AY51" i="31" s="1"/>
  <c r="AW51" i="31"/>
  <c r="AV51" i="31"/>
  <c r="AL51" i="31"/>
  <c r="AC51" i="31"/>
  <c r="M51" i="31"/>
  <c r="G51" i="31"/>
  <c r="E51" i="31"/>
  <c r="BL50" i="31"/>
  <c r="BI50" i="31"/>
  <c r="BG50" i="31"/>
  <c r="BF50" i="31"/>
  <c r="BE50" i="31" s="1"/>
  <c r="BD50" i="31"/>
  <c r="BC50" i="31"/>
  <c r="BB50" i="31"/>
  <c r="BA50" i="31"/>
  <c r="AZ50" i="31"/>
  <c r="AY50" i="31"/>
  <c r="AX50" i="31"/>
  <c r="AV50" i="31"/>
  <c r="AW50" i="31" s="1"/>
  <c r="AL50" i="31"/>
  <c r="AK50" i="31"/>
  <c r="AJ50" i="31"/>
  <c r="AH50" i="31"/>
  <c r="AF50" i="31"/>
  <c r="AD50" i="31"/>
  <c r="M50" i="31"/>
  <c r="K50" i="31"/>
  <c r="BH50" i="31" s="1"/>
  <c r="H50" i="31"/>
  <c r="G50" i="31"/>
  <c r="F50" i="31"/>
  <c r="E50" i="31"/>
  <c r="D48" i="31"/>
  <c r="BI46" i="31"/>
  <c r="BH46" i="31"/>
  <c r="BG46" i="31"/>
  <c r="BF46" i="31"/>
  <c r="BE46" i="31" s="1"/>
  <c r="BD46" i="31"/>
  <c r="BC46" i="31"/>
  <c r="BB46" i="31"/>
  <c r="BA46" i="31"/>
  <c r="AY46" i="31"/>
  <c r="AX46" i="31"/>
  <c r="AW46" i="31"/>
  <c r="AV46" i="31"/>
  <c r="AL46" i="31"/>
  <c r="M46" i="31"/>
  <c r="G46" i="31"/>
  <c r="E46" i="31"/>
  <c r="BI45" i="31"/>
  <c r="BG45" i="31"/>
  <c r="BF45" i="31"/>
  <c r="BE45" i="31" s="1"/>
  <c r="BD45" i="31"/>
  <c r="BC45" i="31"/>
  <c r="BB45" i="31"/>
  <c r="BA45" i="31"/>
  <c r="AZ45" i="31"/>
  <c r="AY45" i="31"/>
  <c r="AX45" i="31"/>
  <c r="AW45" i="31"/>
  <c r="AV45" i="31"/>
  <c r="AL45" i="31"/>
  <c r="AK45" i="31"/>
  <c r="AC45" i="31" s="1"/>
  <c r="AJ45" i="31"/>
  <c r="AH45" i="31"/>
  <c r="AF45" i="31"/>
  <c r="AD45" i="31"/>
  <c r="AC46" i="31" s="1"/>
  <c r="M45" i="31"/>
  <c r="K45" i="31"/>
  <c r="BH45" i="31" s="1"/>
  <c r="H45" i="31"/>
  <c r="G45" i="31"/>
  <c r="F45" i="31"/>
  <c r="E45" i="31"/>
  <c r="D43" i="31"/>
  <c r="BL45" i="31" s="1"/>
  <c r="BI41" i="31"/>
  <c r="BH41" i="31"/>
  <c r="BG41" i="31"/>
  <c r="BF41" i="31"/>
  <c r="BE41" i="31"/>
  <c r="BD41" i="31"/>
  <c r="BC41" i="31"/>
  <c r="BB41" i="31"/>
  <c r="BA41" i="31"/>
  <c r="AY41" i="31"/>
  <c r="AX41" i="31"/>
  <c r="AV41" i="31"/>
  <c r="AW41" i="31" s="1"/>
  <c r="AL41" i="31"/>
  <c r="M41" i="31"/>
  <c r="G41" i="31"/>
  <c r="E41" i="31"/>
  <c r="BI40" i="31"/>
  <c r="BG40" i="31"/>
  <c r="BF40" i="31"/>
  <c r="BE40" i="31" s="1"/>
  <c r="BD40" i="31"/>
  <c r="BC40" i="31"/>
  <c r="BB40" i="31"/>
  <c r="BA40" i="31"/>
  <c r="AZ40" i="31"/>
  <c r="AX40" i="31"/>
  <c r="AY40" i="31" s="1"/>
  <c r="AW40" i="31"/>
  <c r="AV40" i="31"/>
  <c r="AL40" i="31"/>
  <c r="AK40" i="31"/>
  <c r="AJ40" i="31"/>
  <c r="AH40" i="31"/>
  <c r="AF40" i="31"/>
  <c r="AD40" i="31"/>
  <c r="AC41" i="31" s="1"/>
  <c r="M40" i="31"/>
  <c r="K40" i="31"/>
  <c r="BH40" i="31" s="1"/>
  <c r="H40" i="31"/>
  <c r="G40" i="31"/>
  <c r="F40" i="31"/>
  <c r="E40" i="31"/>
  <c r="D38" i="31"/>
  <c r="BL40" i="31" s="1"/>
  <c r="BI36" i="31"/>
  <c r="BH36" i="31"/>
  <c r="BG36" i="31"/>
  <c r="BF36" i="31"/>
  <c r="BE36" i="31" s="1"/>
  <c r="BD36" i="31"/>
  <c r="BC36" i="31"/>
  <c r="BB36" i="31"/>
  <c r="BA36" i="31"/>
  <c r="AY36" i="31"/>
  <c r="AX36" i="31"/>
  <c r="AW36" i="31"/>
  <c r="AV36" i="31"/>
  <c r="AL36" i="31"/>
  <c r="M36" i="31"/>
  <c r="G36" i="31"/>
  <c r="E36" i="31"/>
  <c r="BL35" i="31"/>
  <c r="BI35" i="31"/>
  <c r="BG35" i="31"/>
  <c r="BF35" i="31"/>
  <c r="BE35" i="31"/>
  <c r="BD35" i="31"/>
  <c r="BC35" i="31"/>
  <c r="BB35" i="31"/>
  <c r="BA35" i="31"/>
  <c r="AZ35" i="31"/>
  <c r="AY35" i="31"/>
  <c r="AX35" i="31"/>
  <c r="AW35" i="31"/>
  <c r="AV35" i="31"/>
  <c r="AL35" i="31"/>
  <c r="AK35" i="31"/>
  <c r="AC35" i="31" s="1"/>
  <c r="AJ35" i="31"/>
  <c r="AH35" i="31"/>
  <c r="AF35" i="31"/>
  <c r="AD35" i="31"/>
  <c r="AC36" i="31" s="1"/>
  <c r="M35" i="31"/>
  <c r="K35" i="31"/>
  <c r="BH35" i="31" s="1"/>
  <c r="H35" i="31"/>
  <c r="G35" i="31"/>
  <c r="F35" i="31"/>
  <c r="E35" i="31"/>
  <c r="D33" i="31"/>
  <c r="BI31" i="31"/>
  <c r="BH31" i="31"/>
  <c r="BG31" i="31"/>
  <c r="BF31" i="31"/>
  <c r="BE31" i="31" s="1"/>
  <c r="BD31" i="31"/>
  <c r="BC31" i="31"/>
  <c r="BB31" i="31"/>
  <c r="BA31" i="31"/>
  <c r="AX31" i="31"/>
  <c r="AY31" i="31" s="1"/>
  <c r="AW31" i="31"/>
  <c r="AV31" i="31"/>
  <c r="AL31" i="31"/>
  <c r="M31" i="31"/>
  <c r="G31" i="31"/>
  <c r="E31" i="31"/>
  <c r="BL30" i="31"/>
  <c r="BI30" i="31"/>
  <c r="BG30" i="31"/>
  <c r="BF30" i="31"/>
  <c r="BE30" i="31" s="1"/>
  <c r="BD30" i="31"/>
  <c r="BC30" i="31"/>
  <c r="BB30" i="31"/>
  <c r="BA30" i="31"/>
  <c r="AZ30" i="31"/>
  <c r="AY30" i="31"/>
  <c r="AX30" i="31"/>
  <c r="AV30" i="31"/>
  <c r="AW30" i="31" s="1"/>
  <c r="AL30" i="31"/>
  <c r="AK30" i="31"/>
  <c r="AJ30" i="31"/>
  <c r="AH30" i="31"/>
  <c r="AF30" i="31"/>
  <c r="AD30" i="31"/>
  <c r="AC31" i="31" s="1"/>
  <c r="M30" i="31"/>
  <c r="K30" i="31"/>
  <c r="BH30" i="31" s="1"/>
  <c r="H30" i="31"/>
  <c r="G30" i="31"/>
  <c r="F30" i="31"/>
  <c r="E30" i="31"/>
  <c r="D28" i="31"/>
  <c r="BI26" i="31"/>
  <c r="BH26" i="31"/>
  <c r="BG26" i="31"/>
  <c r="BF26" i="31"/>
  <c r="BE26" i="31"/>
  <c r="BD26" i="31"/>
  <c r="BC26" i="31"/>
  <c r="BB26" i="31"/>
  <c r="BA26" i="31"/>
  <c r="AY26" i="31"/>
  <c r="AX26" i="31"/>
  <c r="AV26" i="31"/>
  <c r="AW26" i="31" s="1"/>
  <c r="AL26" i="31"/>
  <c r="M26" i="31"/>
  <c r="G26" i="31"/>
  <c r="E26" i="31"/>
  <c r="BI25" i="31"/>
  <c r="BG25" i="31"/>
  <c r="BF25" i="31"/>
  <c r="BE25" i="31" s="1"/>
  <c r="BD25" i="31"/>
  <c r="BC25" i="31"/>
  <c r="BB25" i="31"/>
  <c r="BA25" i="31"/>
  <c r="AZ25" i="31"/>
  <c r="AX25" i="31"/>
  <c r="AY25" i="31" s="1"/>
  <c r="AW25" i="31"/>
  <c r="AV25" i="31"/>
  <c r="AL25" i="31"/>
  <c r="AK25" i="31"/>
  <c r="AJ25" i="31"/>
  <c r="AH25" i="31"/>
  <c r="AF25" i="31"/>
  <c r="AD25" i="31"/>
  <c r="AC26" i="31" s="1"/>
  <c r="M25" i="31"/>
  <c r="K25" i="31"/>
  <c r="BH25" i="31" s="1"/>
  <c r="H25" i="31"/>
  <c r="G25" i="31"/>
  <c r="F25" i="31"/>
  <c r="E25" i="31"/>
  <c r="D23" i="31"/>
  <c r="BL25" i="31" s="1"/>
  <c r="BI21" i="31"/>
  <c r="BH21" i="31"/>
  <c r="BG21" i="31"/>
  <c r="BF21" i="31"/>
  <c r="BE21" i="31"/>
  <c r="BD21" i="31"/>
  <c r="BC21" i="31"/>
  <c r="BB21" i="31"/>
  <c r="BA21" i="31"/>
  <c r="AY21" i="31"/>
  <c r="AX21" i="31"/>
  <c r="AV21" i="31"/>
  <c r="AW21" i="31" s="1"/>
  <c r="AL21" i="31"/>
  <c r="M21" i="31"/>
  <c r="G21" i="31"/>
  <c r="E21" i="31"/>
  <c r="BI20" i="31"/>
  <c r="BG20" i="31"/>
  <c r="BF20" i="31"/>
  <c r="BE20" i="31"/>
  <c r="BD20" i="31"/>
  <c r="BC20" i="31"/>
  <c r="BB20" i="31"/>
  <c r="BA20" i="31"/>
  <c r="AZ20" i="31"/>
  <c r="AX20" i="31"/>
  <c r="AY20" i="31" s="1"/>
  <c r="AW20" i="31"/>
  <c r="AV20" i="31"/>
  <c r="AL20" i="31"/>
  <c r="AK20" i="31"/>
  <c r="AJ20" i="31"/>
  <c r="AH20" i="31"/>
  <c r="AF20" i="31"/>
  <c r="AD20" i="31"/>
  <c r="AC21" i="31" s="1"/>
  <c r="AC20" i="31"/>
  <c r="M20" i="31"/>
  <c r="K20" i="31"/>
  <c r="BH20" i="31" s="1"/>
  <c r="H20" i="31"/>
  <c r="G20" i="31"/>
  <c r="F20" i="31"/>
  <c r="E20" i="31"/>
  <c r="D18" i="31"/>
  <c r="BL20" i="31" s="1"/>
  <c r="BI16" i="31"/>
  <c r="BH16" i="31"/>
  <c r="BG16" i="31"/>
  <c r="BF16" i="31"/>
  <c r="BE16" i="31" s="1"/>
  <c r="BD16" i="31"/>
  <c r="BC16" i="31"/>
  <c r="BB16" i="31"/>
  <c r="BA16" i="31"/>
  <c r="AY16" i="31"/>
  <c r="AX16" i="31"/>
  <c r="AW16" i="31"/>
  <c r="AV16" i="31"/>
  <c r="AL16" i="31"/>
  <c r="M16" i="31"/>
  <c r="G16" i="31"/>
  <c r="E16" i="31"/>
  <c r="BL15" i="31"/>
  <c r="BI15" i="31"/>
  <c r="BG15" i="31"/>
  <c r="BF15" i="31"/>
  <c r="BE15" i="31"/>
  <c r="BD15" i="31"/>
  <c r="BC15" i="31"/>
  <c r="BB15" i="31"/>
  <c r="BA15" i="31"/>
  <c r="AZ15" i="31"/>
  <c r="AY15" i="31"/>
  <c r="AX15" i="31"/>
  <c r="AV15" i="31"/>
  <c r="AW15" i="31" s="1"/>
  <c r="AL15" i="31"/>
  <c r="AK15" i="31"/>
  <c r="AJ15" i="31"/>
  <c r="AH15" i="31"/>
  <c r="AF15" i="31"/>
  <c r="AD15" i="31"/>
  <c r="AC16" i="31" s="1"/>
  <c r="M15" i="31"/>
  <c r="K15" i="31"/>
  <c r="BH15" i="31" s="1"/>
  <c r="H15" i="31"/>
  <c r="G15" i="31"/>
  <c r="F15" i="31"/>
  <c r="E15" i="31"/>
  <c r="D13" i="31"/>
  <c r="BI11" i="31"/>
  <c r="BH11" i="31"/>
  <c r="BG11" i="31"/>
  <c r="BF11" i="31"/>
  <c r="BE11" i="31" s="1"/>
  <c r="BD11" i="31"/>
  <c r="BC11" i="31"/>
  <c r="BB11" i="31"/>
  <c r="BA11" i="31"/>
  <c r="AX11" i="31"/>
  <c r="AY11" i="31" s="1"/>
  <c r="AW11" i="31"/>
  <c r="AV11" i="31"/>
  <c r="AL11" i="31"/>
  <c r="M11" i="31"/>
  <c r="G11" i="31"/>
  <c r="E11" i="31"/>
  <c r="BL10" i="31"/>
  <c r="BI10" i="31"/>
  <c r="BG10" i="31"/>
  <c r="BF10" i="31"/>
  <c r="BE10" i="31" s="1"/>
  <c r="BD10" i="31"/>
  <c r="BC10" i="31"/>
  <c r="BB10" i="31"/>
  <c r="BA10" i="31"/>
  <c r="AZ10" i="31"/>
  <c r="AY10" i="31"/>
  <c r="AX10" i="31"/>
  <c r="AV10" i="31"/>
  <c r="AW10" i="31" s="1"/>
  <c r="AL10" i="31"/>
  <c r="AK10" i="31"/>
  <c r="AJ10" i="31"/>
  <c r="AH10" i="31"/>
  <c r="AF10" i="31"/>
  <c r="AD10" i="31"/>
  <c r="AC11" i="31" s="1"/>
  <c r="M10" i="31"/>
  <c r="K10" i="31"/>
  <c r="BH10" i="31" s="1"/>
  <c r="H10" i="31"/>
  <c r="G10" i="31"/>
  <c r="F10" i="31"/>
  <c r="E10" i="31"/>
  <c r="D8" i="31"/>
  <c r="BI6" i="31"/>
  <c r="BJ25" i="31" s="1"/>
  <c r="BH6" i="31"/>
  <c r="BG6" i="31"/>
  <c r="BF6" i="31"/>
  <c r="BE6" i="31" s="1"/>
  <c r="BD6" i="31"/>
  <c r="BC6" i="31"/>
  <c r="BB6" i="31"/>
  <c r="BA6" i="31"/>
  <c r="AW6" i="31"/>
  <c r="AV6" i="31"/>
  <c r="AL6" i="31"/>
  <c r="M6" i="31"/>
  <c r="G6" i="31"/>
  <c r="E6" i="31"/>
  <c r="AX6" i="31" s="1"/>
  <c r="AY6" i="31" s="1"/>
  <c r="BJ5" i="31"/>
  <c r="BI5" i="31"/>
  <c r="BG5" i="31"/>
  <c r="BF5" i="31"/>
  <c r="BE5" i="31" s="1"/>
  <c r="BD5" i="31"/>
  <c r="BC5" i="31"/>
  <c r="BB5" i="31"/>
  <c r="BA5" i="31"/>
  <c r="AZ5" i="31"/>
  <c r="AW5" i="31"/>
  <c r="AV5" i="31"/>
  <c r="AL5" i="31"/>
  <c r="AK5" i="31"/>
  <c r="AJ5" i="31"/>
  <c r="AH5" i="31"/>
  <c r="AF5" i="31"/>
  <c r="AD5" i="31"/>
  <c r="AC6" i="31" s="1"/>
  <c r="M5" i="31"/>
  <c r="K5" i="31"/>
  <c r="BH5" i="31" s="1"/>
  <c r="H5" i="31"/>
  <c r="G5" i="31"/>
  <c r="F5" i="31"/>
  <c r="E5" i="31"/>
  <c r="D3" i="31"/>
  <c r="BL5" i="31" s="1"/>
  <c r="M22" i="13"/>
  <c r="I3" i="30"/>
  <c r="B3" i="30"/>
  <c r="K84" i="30"/>
  <c r="M84"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84" i="30"/>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H83" i="30"/>
  <c r="H84" i="30"/>
  <c r="G83" i="30"/>
  <c r="G84" i="30"/>
  <c r="F84" i="30"/>
  <c r="D84" i="30"/>
  <c r="C83" i="30"/>
  <c r="C84"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 i="30"/>
  <c r="AC120" i="31" l="1"/>
  <c r="AC125" i="31"/>
  <c r="AC335" i="31"/>
  <c r="AC390" i="31"/>
  <c r="AC50" i="31"/>
  <c r="AC100" i="31"/>
  <c r="AC105" i="31"/>
  <c r="AC130" i="31"/>
  <c r="AC165" i="31"/>
  <c r="AC370" i="31"/>
  <c r="AC375" i="31"/>
  <c r="AC80" i="31"/>
  <c r="AC85" i="31"/>
  <c r="AC110" i="31"/>
  <c r="AC160" i="31"/>
  <c r="AC170" i="31"/>
  <c r="AC260" i="31"/>
  <c r="AC15" i="31"/>
  <c r="AC60" i="31"/>
  <c r="AC65" i="31"/>
  <c r="AC90" i="31"/>
  <c r="AC140" i="31"/>
  <c r="AC145" i="31"/>
  <c r="AC180" i="31"/>
  <c r="AC190" i="31"/>
  <c r="AC200" i="31"/>
  <c r="AC240" i="31"/>
  <c r="AC280" i="31"/>
  <c r="AC300" i="31"/>
  <c r="BK51" i="31"/>
  <c r="AX5" i="31"/>
  <c r="AY5" i="31" s="1"/>
  <c r="BJ310" i="31"/>
  <c r="BK10" i="31"/>
  <c r="AC40" i="31"/>
  <c r="BK45" i="31"/>
  <c r="BK401" i="31"/>
  <c r="BK395" i="31"/>
  <c r="BK381" i="31"/>
  <c r="BK375" i="31"/>
  <c r="BK361" i="31"/>
  <c r="BK355" i="31"/>
  <c r="BK341" i="31"/>
  <c r="BK335" i="31"/>
  <c r="BK400" i="31"/>
  <c r="BK386" i="31"/>
  <c r="BK380" i="31"/>
  <c r="BK366" i="31"/>
  <c r="BK360" i="31"/>
  <c r="BK346" i="31"/>
  <c r="BK340" i="31"/>
  <c r="BK326" i="31"/>
  <c r="BK320" i="31"/>
  <c r="BK306" i="31"/>
  <c r="BK300" i="31"/>
  <c r="BK391" i="31"/>
  <c r="BK385" i="31"/>
  <c r="BK371" i="31"/>
  <c r="BK365" i="31"/>
  <c r="BK351" i="31"/>
  <c r="BK345" i="31"/>
  <c r="BK331" i="31"/>
  <c r="BK325" i="31"/>
  <c r="BK311" i="31"/>
  <c r="BK305" i="31"/>
  <c r="BK291" i="31"/>
  <c r="BK285" i="31"/>
  <c r="BK376" i="31"/>
  <c r="BK370" i="31"/>
  <c r="BK336" i="31"/>
  <c r="BK330" i="31"/>
  <c r="BK301" i="31"/>
  <c r="BK276" i="31"/>
  <c r="BK270" i="31"/>
  <c r="BK256" i="31"/>
  <c r="BK315" i="31"/>
  <c r="BK310" i="31"/>
  <c r="BK275" i="31"/>
  <c r="BK261" i="31"/>
  <c r="BK255" i="31"/>
  <c r="BK241" i="31"/>
  <c r="BK235" i="31"/>
  <c r="BK221" i="31"/>
  <c r="BK215" i="31"/>
  <c r="BK201" i="31"/>
  <c r="BK195" i="31"/>
  <c r="BK181" i="31"/>
  <c r="BK396" i="31"/>
  <c r="BK390" i="31"/>
  <c r="BK356" i="31"/>
  <c r="BK350" i="31"/>
  <c r="BK321" i="31"/>
  <c r="BK296" i="31"/>
  <c r="BK286" i="31"/>
  <c r="BK271" i="31"/>
  <c r="BK265" i="31"/>
  <c r="BK251" i="31"/>
  <c r="BK245" i="31"/>
  <c r="BK231" i="31"/>
  <c r="BK225" i="31"/>
  <c r="BK211" i="31"/>
  <c r="BK205" i="31"/>
  <c r="BK191" i="31"/>
  <c r="BK186" i="31"/>
  <c r="BK185" i="31"/>
  <c r="BK176" i="31"/>
  <c r="BK170" i="31"/>
  <c r="BK156" i="31"/>
  <c r="BK150" i="31"/>
  <c r="BK136" i="31"/>
  <c r="BK130" i="31"/>
  <c r="BK116" i="31"/>
  <c r="BK110" i="31"/>
  <c r="BK96" i="31"/>
  <c r="BK90" i="31"/>
  <c r="BK76" i="31"/>
  <c r="BK70" i="31"/>
  <c r="BK56" i="31"/>
  <c r="BK50" i="31"/>
  <c r="BK36" i="31"/>
  <c r="BK30" i="31"/>
  <c r="BK295" i="31"/>
  <c r="BK281" i="31"/>
  <c r="BK260" i="31"/>
  <c r="BK250" i="31"/>
  <c r="BK246" i="31"/>
  <c r="BK240" i="31"/>
  <c r="BK236" i="31"/>
  <c r="BK210" i="31"/>
  <c r="BK206" i="31"/>
  <c r="BK200" i="31"/>
  <c r="BK196" i="31"/>
  <c r="BK175" i="31"/>
  <c r="BK161" i="31"/>
  <c r="BK155" i="31"/>
  <c r="BK141" i="31"/>
  <c r="BK135" i="31"/>
  <c r="BK121" i="31"/>
  <c r="BK115" i="31"/>
  <c r="BK101" i="31"/>
  <c r="BK95" i="31"/>
  <c r="BK81" i="31"/>
  <c r="BK75" i="31"/>
  <c r="BK61" i="31"/>
  <c r="BK55" i="31"/>
  <c r="BK41" i="31"/>
  <c r="BK35" i="31"/>
  <c r="BK21" i="31"/>
  <c r="BK15" i="31"/>
  <c r="BK290" i="31"/>
  <c r="BK280" i="31"/>
  <c r="BK266" i="31"/>
  <c r="BK180" i="31"/>
  <c r="BK166" i="31"/>
  <c r="BK160" i="31"/>
  <c r="BK146" i="31"/>
  <c r="BK140" i="31"/>
  <c r="BK126" i="31"/>
  <c r="BK120" i="31"/>
  <c r="BK106" i="31"/>
  <c r="BK100" i="31"/>
  <c r="BK86" i="31"/>
  <c r="BK80" i="31"/>
  <c r="BK66" i="31"/>
  <c r="BK60" i="31"/>
  <c r="BK46" i="31"/>
  <c r="BK40" i="31"/>
  <c r="BK26" i="31"/>
  <c r="BK20" i="31"/>
  <c r="BK6" i="31"/>
  <c r="BK151" i="31"/>
  <c r="BK145" i="31"/>
  <c r="BK131" i="31"/>
  <c r="BK125" i="31"/>
  <c r="BK105" i="31"/>
  <c r="BK65" i="31"/>
  <c r="BK316" i="31"/>
  <c r="BK230" i="31"/>
  <c r="BK226" i="31"/>
  <c r="BK220" i="31"/>
  <c r="BK216" i="31"/>
  <c r="BK190" i="31"/>
  <c r="BK171" i="31"/>
  <c r="BK165" i="31"/>
  <c r="BK111" i="31"/>
  <c r="BK91" i="31"/>
  <c r="BK85" i="31"/>
  <c r="BK71" i="31"/>
  <c r="BJ45" i="31"/>
  <c r="BJ31" i="31"/>
  <c r="BJ120" i="31"/>
  <c r="BJ86" i="31"/>
  <c r="BJ126" i="31"/>
  <c r="BJ106" i="31"/>
  <c r="BJ100" i="31"/>
  <c r="BJ80" i="31"/>
  <c r="BJ66" i="31"/>
  <c r="BJ60" i="31"/>
  <c r="BK5" i="31"/>
  <c r="BJ6" i="31"/>
  <c r="AC10" i="31"/>
  <c r="BJ11" i="31"/>
  <c r="BK16" i="31"/>
  <c r="BJ20" i="31"/>
  <c r="AC25" i="31"/>
  <c r="BK31" i="31"/>
  <c r="BJ40" i="31"/>
  <c r="BK25" i="31"/>
  <c r="BJ46" i="31"/>
  <c r="AC5" i="31"/>
  <c r="BK11" i="31"/>
  <c r="BJ26" i="31"/>
  <c r="AC30" i="31"/>
  <c r="BJ166" i="31"/>
  <c r="BJ180" i="31"/>
  <c r="BJ181" i="31"/>
  <c r="AC185" i="31"/>
  <c r="BJ195" i="31"/>
  <c r="BJ205" i="31"/>
  <c r="BJ235" i="31"/>
  <c r="BJ245" i="31"/>
  <c r="AC290" i="31"/>
  <c r="BJ140" i="31"/>
  <c r="BJ146" i="31"/>
  <c r="BJ160" i="31"/>
  <c r="BJ15" i="31"/>
  <c r="BJ21" i="31"/>
  <c r="BJ35" i="31"/>
  <c r="BJ41" i="31"/>
  <c r="BJ55" i="31"/>
  <c r="BJ61" i="31"/>
  <c r="BJ75" i="31"/>
  <c r="BJ81" i="31"/>
  <c r="BJ95" i="31"/>
  <c r="BJ101" i="31"/>
  <c r="BJ115" i="31"/>
  <c r="BJ121" i="31"/>
  <c r="BJ135" i="31"/>
  <c r="BJ141" i="31"/>
  <c r="BJ155" i="31"/>
  <c r="BJ161" i="31"/>
  <c r="BJ175" i="31"/>
  <c r="BJ211" i="31"/>
  <c r="AC215" i="31"/>
  <c r="BJ221" i="31"/>
  <c r="AC225" i="31"/>
  <c r="BJ251" i="31"/>
  <c r="AC255" i="31"/>
  <c r="BJ285" i="31"/>
  <c r="BJ396" i="31"/>
  <c r="BJ390" i="31"/>
  <c r="BJ376" i="31"/>
  <c r="BJ370" i="31"/>
  <c r="BJ356" i="31"/>
  <c r="BJ350" i="31"/>
  <c r="BJ336" i="31"/>
  <c r="BJ401" i="31"/>
  <c r="BJ395" i="31"/>
  <c r="BJ381" i="31"/>
  <c r="BJ375" i="31"/>
  <c r="BJ361" i="31"/>
  <c r="BJ355" i="31"/>
  <c r="BJ341" i="31"/>
  <c r="BJ335" i="31"/>
  <c r="BJ321" i="31"/>
  <c r="BJ315" i="31"/>
  <c r="BJ301" i="31"/>
  <c r="BJ295" i="31"/>
  <c r="BJ400" i="31"/>
  <c r="BJ386" i="31"/>
  <c r="BJ380" i="31"/>
  <c r="BJ366" i="31"/>
  <c r="BJ360" i="31"/>
  <c r="BJ346" i="31"/>
  <c r="BJ340" i="31"/>
  <c r="BJ326" i="31"/>
  <c r="BJ320" i="31"/>
  <c r="BJ306" i="31"/>
  <c r="BJ300" i="31"/>
  <c r="BJ286" i="31"/>
  <c r="BJ385" i="31"/>
  <c r="BJ345" i="31"/>
  <c r="BJ305" i="31"/>
  <c r="BJ296" i="31"/>
  <c r="BJ291" i="31"/>
  <c r="BJ271" i="31"/>
  <c r="BJ265" i="31"/>
  <c r="BJ391" i="31"/>
  <c r="BJ351" i="31"/>
  <c r="BJ330" i="31"/>
  <c r="BJ276" i="31"/>
  <c r="BJ270" i="31"/>
  <c r="BJ256" i="31"/>
  <c r="BJ250" i="31"/>
  <c r="BJ236" i="31"/>
  <c r="BJ230" i="31"/>
  <c r="BJ216" i="31"/>
  <c r="BJ210" i="31"/>
  <c r="BJ196" i="31"/>
  <c r="BJ190" i="31"/>
  <c r="BJ365" i="31"/>
  <c r="BJ371" i="31"/>
  <c r="BJ331" i="31"/>
  <c r="BJ325" i="31"/>
  <c r="BJ316" i="31"/>
  <c r="BJ311" i="31"/>
  <c r="BJ290" i="31"/>
  <c r="BJ281" i="31"/>
  <c r="BJ280" i="31"/>
  <c r="BJ266" i="31"/>
  <c r="BJ260" i="31"/>
  <c r="BJ246" i="31"/>
  <c r="BJ240" i="31"/>
  <c r="BJ226" i="31"/>
  <c r="BJ220" i="31"/>
  <c r="BJ206" i="31"/>
  <c r="BJ200" i="31"/>
  <c r="BJ10" i="31"/>
  <c r="BJ16" i="31"/>
  <c r="BJ30" i="31"/>
  <c r="BJ36" i="31"/>
  <c r="BJ50" i="31"/>
  <c r="BJ56" i="31"/>
  <c r="BJ70" i="31"/>
  <c r="BJ76" i="31"/>
  <c r="BJ90" i="31"/>
  <c r="BJ96" i="31"/>
  <c r="BJ110" i="31"/>
  <c r="BJ116" i="31"/>
  <c r="BJ130" i="31"/>
  <c r="BJ136" i="31"/>
  <c r="BJ150" i="31"/>
  <c r="BJ156" i="31"/>
  <c r="BJ170" i="31"/>
  <c r="BJ176" i="31"/>
  <c r="BJ185" i="31"/>
  <c r="BJ186" i="31"/>
  <c r="BJ215" i="31"/>
  <c r="BJ225" i="31"/>
  <c r="BJ255" i="31"/>
  <c r="AC275" i="31"/>
  <c r="AC325" i="31"/>
  <c r="BJ51" i="31"/>
  <c r="BJ65" i="31"/>
  <c r="BJ71" i="31"/>
  <c r="BJ85" i="31"/>
  <c r="BJ91" i="31"/>
  <c r="BJ105" i="31"/>
  <c r="BJ111" i="31"/>
  <c r="BJ125" i="31"/>
  <c r="BJ131" i="31"/>
  <c r="BJ145" i="31"/>
  <c r="BJ151" i="31"/>
  <c r="BJ165" i="31"/>
  <c r="BJ171" i="31"/>
  <c r="BJ191" i="31"/>
  <c r="AC195" i="31"/>
  <c r="BJ201" i="31"/>
  <c r="AC205" i="31"/>
  <c r="BJ231" i="31"/>
  <c r="AC235" i="31"/>
  <c r="BJ241" i="31"/>
  <c r="AC245" i="31"/>
  <c r="BJ261" i="31"/>
  <c r="AC265" i="31"/>
  <c r="BJ275" i="31"/>
  <c r="AC315" i="31"/>
  <c r="AC330" i="31"/>
  <c r="AC345" i="31"/>
  <c r="AC385" i="31"/>
  <c r="AC355" i="31"/>
  <c r="AC395" i="31"/>
  <c r="AC295" i="31"/>
  <c r="AC310" i="31"/>
  <c r="AC365" i="31"/>
  <c r="AJ5" i="15"/>
  <c r="Q1" i="30"/>
  <c r="P1" i="30"/>
  <c r="O1" i="30"/>
  <c r="N1" i="30"/>
  <c r="M1" i="30"/>
  <c r="K1" i="30"/>
  <c r="J1" i="30"/>
  <c r="I1" i="30"/>
  <c r="H1" i="30"/>
  <c r="D1" i="30"/>
  <c r="H365" i="15" l="1"/>
  <c r="H75" i="30" s="1"/>
  <c r="H370" i="15"/>
  <c r="H76" i="30" s="1"/>
  <c r="H375" i="15"/>
  <c r="H77" i="30" s="1"/>
  <c r="H380" i="15"/>
  <c r="H78" i="30" s="1"/>
  <c r="H385" i="15"/>
  <c r="H79" i="30" s="1"/>
  <c r="H390" i="15"/>
  <c r="H80" i="30" s="1"/>
  <c r="H395" i="15"/>
  <c r="H81" i="30" s="1"/>
  <c r="H400" i="15"/>
  <c r="H82" i="30" s="1"/>
  <c r="H39" i="30"/>
  <c r="H40" i="30"/>
  <c r="H41" i="30"/>
  <c r="H42" i="30"/>
  <c r="H43" i="30"/>
  <c r="H44" i="30"/>
  <c r="H45" i="30"/>
  <c r="H46" i="30"/>
  <c r="H225" i="15"/>
  <c r="H47" i="30" s="1"/>
  <c r="H230" i="15"/>
  <c r="H48" i="30" s="1"/>
  <c r="H235" i="15"/>
  <c r="H49" i="30" s="1"/>
  <c r="H240" i="15"/>
  <c r="H50" i="30" s="1"/>
  <c r="H245" i="15"/>
  <c r="H51" i="30" s="1"/>
  <c r="H250" i="15"/>
  <c r="H52" i="30" s="1"/>
  <c r="H255" i="15"/>
  <c r="H53" i="30" s="1"/>
  <c r="H260" i="15"/>
  <c r="H54" i="30" s="1"/>
  <c r="H265" i="15"/>
  <c r="H55" i="30" s="1"/>
  <c r="H270" i="15"/>
  <c r="H56" i="30" s="1"/>
  <c r="H275" i="15"/>
  <c r="H57" i="30" s="1"/>
  <c r="H280" i="15"/>
  <c r="H58" i="30" s="1"/>
  <c r="H285" i="15"/>
  <c r="H59" i="30" s="1"/>
  <c r="H290" i="15"/>
  <c r="H60" i="30" s="1"/>
  <c r="H295" i="15"/>
  <c r="H61" i="30" s="1"/>
  <c r="H300" i="15"/>
  <c r="H62" i="30" s="1"/>
  <c r="H305" i="15"/>
  <c r="H63" i="30" s="1"/>
  <c r="H310" i="15"/>
  <c r="H64" i="30" s="1"/>
  <c r="H315" i="15"/>
  <c r="H65" i="30" s="1"/>
  <c r="H320" i="15"/>
  <c r="H66" i="30" s="1"/>
  <c r="H325" i="15"/>
  <c r="H67" i="30" s="1"/>
  <c r="H330" i="15"/>
  <c r="H68" i="30" s="1"/>
  <c r="H335" i="15"/>
  <c r="H69" i="30" s="1"/>
  <c r="H340" i="15"/>
  <c r="H70" i="30" s="1"/>
  <c r="H345" i="15"/>
  <c r="H71" i="30" s="1"/>
  <c r="H350" i="15"/>
  <c r="H72" i="30" s="1"/>
  <c r="H355" i="15"/>
  <c r="H73" i="30" s="1"/>
  <c r="H360" i="15"/>
  <c r="H74" i="30" s="1"/>
  <c r="H21" i="30"/>
  <c r="H22" i="30"/>
  <c r="H23" i="30"/>
  <c r="H24" i="30"/>
  <c r="H25" i="30"/>
  <c r="H26" i="30"/>
  <c r="H27" i="30"/>
  <c r="H28" i="30"/>
  <c r="H29" i="30"/>
  <c r="H30" i="30"/>
  <c r="H31" i="30"/>
  <c r="H32" i="30"/>
  <c r="H33" i="30"/>
  <c r="H34" i="30"/>
  <c r="H35" i="30"/>
  <c r="H36" i="30"/>
  <c r="H37" i="30"/>
  <c r="H38" i="30"/>
  <c r="H50" i="15"/>
  <c r="H12" i="30" s="1"/>
  <c r="H55" i="15"/>
  <c r="H13" i="30" s="1"/>
  <c r="H60" i="15"/>
  <c r="H14" i="30" s="1"/>
  <c r="H65" i="15"/>
  <c r="H15" i="30" s="1"/>
  <c r="H70" i="15"/>
  <c r="H16" i="30" s="1"/>
  <c r="H75" i="15"/>
  <c r="H17" i="30" s="1"/>
  <c r="H80" i="15"/>
  <c r="H18" i="30" s="1"/>
  <c r="H19" i="30"/>
  <c r="H20" i="30"/>
  <c r="H20" i="15"/>
  <c r="H6" i="30" s="1"/>
  <c r="H25" i="15"/>
  <c r="H7" i="30" s="1"/>
  <c r="H30" i="15"/>
  <c r="H8" i="30" s="1"/>
  <c r="H35" i="15"/>
  <c r="H9" i="30" s="1"/>
  <c r="H40" i="15"/>
  <c r="H10" i="30" s="1"/>
  <c r="H45" i="15"/>
  <c r="H11" i="30" s="1"/>
  <c r="H15" i="15"/>
  <c r="H5" i="30" s="1"/>
  <c r="H10" i="15"/>
  <c r="H4" i="30" s="1"/>
  <c r="H5" i="15"/>
  <c r="H3" i="30" s="1"/>
  <c r="G6" i="15"/>
  <c r="G3" i="30" s="1"/>
  <c r="AJ401" i="15"/>
  <c r="K401" i="15"/>
  <c r="J83" i="30" s="1"/>
  <c r="G401" i="15"/>
  <c r="E401" i="15"/>
  <c r="M82" i="9" s="1"/>
  <c r="AJ400" i="15"/>
  <c r="K400" i="15"/>
  <c r="J82" i="30" s="1"/>
  <c r="G400" i="15"/>
  <c r="F82" i="30" s="1"/>
  <c r="F400" i="15"/>
  <c r="E400" i="15"/>
  <c r="D82" i="30" s="1"/>
  <c r="AJ396" i="15"/>
  <c r="K396" i="15"/>
  <c r="G396" i="15"/>
  <c r="G81" i="30" s="1"/>
  <c r="E396" i="15"/>
  <c r="AJ395" i="15"/>
  <c r="K395" i="15"/>
  <c r="J81" i="30" s="1"/>
  <c r="G395" i="15"/>
  <c r="F81" i="30" s="1"/>
  <c r="F395" i="15"/>
  <c r="E395" i="15"/>
  <c r="D81" i="30" s="1"/>
  <c r="AJ391" i="15"/>
  <c r="K391" i="15"/>
  <c r="G391" i="15"/>
  <c r="G80" i="30" s="1"/>
  <c r="E391" i="15"/>
  <c r="AJ390" i="15"/>
  <c r="K390" i="15"/>
  <c r="J80" i="30" s="1"/>
  <c r="G390" i="15"/>
  <c r="F80" i="30" s="1"/>
  <c r="F390" i="15"/>
  <c r="E390" i="15"/>
  <c r="D80" i="30" s="1"/>
  <c r="AJ386" i="15"/>
  <c r="K386" i="15"/>
  <c r="G386" i="15"/>
  <c r="G79" i="30" s="1"/>
  <c r="E386" i="15"/>
  <c r="AJ385" i="15"/>
  <c r="K385" i="15"/>
  <c r="J79" i="30" s="1"/>
  <c r="G385" i="15"/>
  <c r="F79" i="30" s="1"/>
  <c r="F385" i="15"/>
  <c r="E385" i="15"/>
  <c r="D79" i="30" s="1"/>
  <c r="AJ381" i="15"/>
  <c r="K381" i="15"/>
  <c r="G381" i="15"/>
  <c r="G78" i="30" s="1"/>
  <c r="E381" i="15"/>
  <c r="AJ380" i="15"/>
  <c r="K380" i="15"/>
  <c r="J78" i="30" s="1"/>
  <c r="G380" i="15"/>
  <c r="F78" i="30" s="1"/>
  <c r="F380" i="15"/>
  <c r="E380" i="15"/>
  <c r="D78" i="30" s="1"/>
  <c r="AJ376" i="15"/>
  <c r="K376" i="15"/>
  <c r="G376" i="15"/>
  <c r="G77" i="30" s="1"/>
  <c r="E376" i="15"/>
  <c r="AJ375" i="15"/>
  <c r="K375" i="15"/>
  <c r="J77" i="30" s="1"/>
  <c r="G375" i="15"/>
  <c r="F77" i="30" s="1"/>
  <c r="F375" i="15"/>
  <c r="E375" i="15"/>
  <c r="D77" i="30" s="1"/>
  <c r="AJ371" i="15"/>
  <c r="K371" i="15"/>
  <c r="G371" i="15"/>
  <c r="G76" i="30" s="1"/>
  <c r="E371" i="15"/>
  <c r="AJ370" i="15"/>
  <c r="K370" i="15"/>
  <c r="J76" i="30" s="1"/>
  <c r="G370" i="15"/>
  <c r="F76" i="30" s="1"/>
  <c r="F370" i="15"/>
  <c r="E370" i="15"/>
  <c r="D76" i="30" s="1"/>
  <c r="AJ366" i="15"/>
  <c r="K366" i="15"/>
  <c r="G366" i="15"/>
  <c r="G75" i="30" s="1"/>
  <c r="E366" i="15"/>
  <c r="AJ365" i="15"/>
  <c r="K365" i="15"/>
  <c r="J75" i="30" s="1"/>
  <c r="G365" i="15"/>
  <c r="F75" i="30" s="1"/>
  <c r="F365" i="15"/>
  <c r="E365" i="15"/>
  <c r="D75" i="30" s="1"/>
  <c r="AJ361" i="15"/>
  <c r="K361" i="15"/>
  <c r="G361" i="15"/>
  <c r="G74" i="30" s="1"/>
  <c r="E361" i="15"/>
  <c r="AJ360" i="15"/>
  <c r="K360" i="15"/>
  <c r="J74" i="30" s="1"/>
  <c r="G360" i="15"/>
  <c r="F74" i="30" s="1"/>
  <c r="F360" i="15"/>
  <c r="E360" i="15"/>
  <c r="D74" i="30" s="1"/>
  <c r="AJ356" i="15"/>
  <c r="K356" i="15"/>
  <c r="G356" i="15"/>
  <c r="G73" i="30" s="1"/>
  <c r="E356" i="15"/>
  <c r="AJ355" i="15"/>
  <c r="K355" i="15"/>
  <c r="J73" i="30" s="1"/>
  <c r="G355" i="15"/>
  <c r="F73" i="30" s="1"/>
  <c r="F355" i="15"/>
  <c r="E355" i="15"/>
  <c r="D73" i="30" s="1"/>
  <c r="AJ351" i="15"/>
  <c r="K351" i="15"/>
  <c r="G351" i="15"/>
  <c r="G72" i="30" s="1"/>
  <c r="E351" i="15"/>
  <c r="AJ350" i="15"/>
  <c r="K350" i="15"/>
  <c r="J72" i="30" s="1"/>
  <c r="G350" i="15"/>
  <c r="F72" i="30" s="1"/>
  <c r="F350" i="15"/>
  <c r="E350" i="15"/>
  <c r="D72" i="30" s="1"/>
  <c r="AJ346" i="15"/>
  <c r="K346" i="15"/>
  <c r="G346" i="15"/>
  <c r="G71" i="30" s="1"/>
  <c r="E346" i="15"/>
  <c r="AJ345" i="15"/>
  <c r="K345" i="15"/>
  <c r="J71" i="30" s="1"/>
  <c r="G345" i="15"/>
  <c r="F71" i="30" s="1"/>
  <c r="F345" i="15"/>
  <c r="E345" i="15"/>
  <c r="D71" i="30" s="1"/>
  <c r="AJ341" i="15"/>
  <c r="K341" i="15"/>
  <c r="G341" i="15"/>
  <c r="G70" i="30" s="1"/>
  <c r="E341" i="15"/>
  <c r="AJ340" i="15"/>
  <c r="K340" i="15"/>
  <c r="J70" i="30" s="1"/>
  <c r="G340" i="15"/>
  <c r="F70" i="30" s="1"/>
  <c r="F340" i="15"/>
  <c r="E340" i="15"/>
  <c r="D70" i="30" s="1"/>
  <c r="AJ336" i="15"/>
  <c r="K336" i="15"/>
  <c r="G336" i="15"/>
  <c r="G69" i="30" s="1"/>
  <c r="E336" i="15"/>
  <c r="AJ335" i="15"/>
  <c r="K335" i="15"/>
  <c r="J69" i="30" s="1"/>
  <c r="G335" i="15"/>
  <c r="F69" i="30" s="1"/>
  <c r="F335" i="15"/>
  <c r="E335" i="15"/>
  <c r="D69" i="30" s="1"/>
  <c r="AJ331" i="15"/>
  <c r="K331" i="15"/>
  <c r="G331" i="15"/>
  <c r="G68" i="30" s="1"/>
  <c r="E331" i="15"/>
  <c r="AJ330" i="15"/>
  <c r="K330" i="15"/>
  <c r="J68" i="30" s="1"/>
  <c r="G330" i="15"/>
  <c r="F68" i="30" s="1"/>
  <c r="F330" i="15"/>
  <c r="E330" i="15"/>
  <c r="D68" i="30" s="1"/>
  <c r="AJ326" i="15"/>
  <c r="K326" i="15"/>
  <c r="G326" i="15"/>
  <c r="G67" i="30" s="1"/>
  <c r="E326" i="15"/>
  <c r="AJ325" i="15"/>
  <c r="K325" i="15"/>
  <c r="J67" i="30" s="1"/>
  <c r="G325" i="15"/>
  <c r="F67" i="30" s="1"/>
  <c r="F325" i="15"/>
  <c r="E325" i="15"/>
  <c r="D67" i="30" s="1"/>
  <c r="AJ321" i="15"/>
  <c r="K321" i="15"/>
  <c r="G321" i="15"/>
  <c r="G66" i="30" s="1"/>
  <c r="E321" i="15"/>
  <c r="AJ320" i="15"/>
  <c r="K320" i="15"/>
  <c r="J66" i="30" s="1"/>
  <c r="G320" i="15"/>
  <c r="F66" i="30" s="1"/>
  <c r="F320" i="15"/>
  <c r="E320" i="15"/>
  <c r="D66" i="30" s="1"/>
  <c r="AJ316" i="15"/>
  <c r="K316" i="15"/>
  <c r="G316" i="15"/>
  <c r="G65" i="30" s="1"/>
  <c r="E316" i="15"/>
  <c r="AJ315" i="15"/>
  <c r="K315" i="15"/>
  <c r="J65" i="30" s="1"/>
  <c r="G315" i="15"/>
  <c r="F65" i="30" s="1"/>
  <c r="F315" i="15"/>
  <c r="E315" i="15"/>
  <c r="D65" i="30" s="1"/>
  <c r="AJ311" i="15"/>
  <c r="K311" i="15"/>
  <c r="G311" i="15"/>
  <c r="G64" i="30" s="1"/>
  <c r="E311" i="15"/>
  <c r="AJ310" i="15"/>
  <c r="K310" i="15"/>
  <c r="J64" i="30" s="1"/>
  <c r="G310" i="15"/>
  <c r="F64" i="30" s="1"/>
  <c r="F310" i="15"/>
  <c r="E310" i="15"/>
  <c r="D64" i="30" s="1"/>
  <c r="AJ306" i="15"/>
  <c r="K306" i="15"/>
  <c r="G306" i="15"/>
  <c r="G63" i="30" s="1"/>
  <c r="E306" i="15"/>
  <c r="AJ305" i="15"/>
  <c r="K305" i="15"/>
  <c r="J63" i="30" s="1"/>
  <c r="G305" i="15"/>
  <c r="F63" i="30" s="1"/>
  <c r="F305" i="15"/>
  <c r="E305" i="15"/>
  <c r="D63" i="30" s="1"/>
  <c r="AJ301" i="15"/>
  <c r="K301" i="15"/>
  <c r="G301" i="15"/>
  <c r="G62" i="30" s="1"/>
  <c r="E301" i="15"/>
  <c r="AJ300" i="15"/>
  <c r="K300" i="15"/>
  <c r="J62" i="30" s="1"/>
  <c r="G300" i="15"/>
  <c r="F62" i="30" s="1"/>
  <c r="F300" i="15"/>
  <c r="E300" i="15"/>
  <c r="D62" i="30" s="1"/>
  <c r="AJ296" i="15"/>
  <c r="K296" i="15"/>
  <c r="G296" i="15"/>
  <c r="G61" i="30" s="1"/>
  <c r="E296" i="15"/>
  <c r="AJ295" i="15"/>
  <c r="K295" i="15"/>
  <c r="J61" i="30" s="1"/>
  <c r="G295" i="15"/>
  <c r="F61" i="30" s="1"/>
  <c r="F295" i="15"/>
  <c r="E295" i="15"/>
  <c r="D61" i="30" s="1"/>
  <c r="AJ291" i="15"/>
  <c r="K291" i="15"/>
  <c r="G291" i="15"/>
  <c r="G60" i="30" s="1"/>
  <c r="E291" i="15"/>
  <c r="AJ290" i="15"/>
  <c r="K290" i="15"/>
  <c r="J60" i="30" s="1"/>
  <c r="G290" i="15"/>
  <c r="F60" i="30" s="1"/>
  <c r="F290" i="15"/>
  <c r="E290" i="15"/>
  <c r="D60" i="30" s="1"/>
  <c r="AJ286" i="15"/>
  <c r="K286" i="15"/>
  <c r="G286" i="15"/>
  <c r="G59" i="30" s="1"/>
  <c r="E286" i="15"/>
  <c r="AJ285" i="15"/>
  <c r="K285" i="15"/>
  <c r="J59" i="30" s="1"/>
  <c r="G285" i="15"/>
  <c r="F59" i="30" s="1"/>
  <c r="F285" i="15"/>
  <c r="E285" i="15"/>
  <c r="D59" i="30" s="1"/>
  <c r="AJ281" i="15"/>
  <c r="K281" i="15"/>
  <c r="G281" i="15"/>
  <c r="G58" i="30" s="1"/>
  <c r="E281" i="15"/>
  <c r="AJ280" i="15"/>
  <c r="K280" i="15"/>
  <c r="J58" i="30" s="1"/>
  <c r="G280" i="15"/>
  <c r="F58" i="30" s="1"/>
  <c r="F280" i="15"/>
  <c r="E280" i="15"/>
  <c r="D58" i="30" s="1"/>
  <c r="AJ276" i="15"/>
  <c r="K276" i="15"/>
  <c r="G276" i="15"/>
  <c r="G57" i="30" s="1"/>
  <c r="E276" i="15"/>
  <c r="AJ275" i="15"/>
  <c r="K275" i="15"/>
  <c r="J57" i="30" s="1"/>
  <c r="G275" i="15"/>
  <c r="F57" i="30" s="1"/>
  <c r="F275" i="15"/>
  <c r="E275" i="15"/>
  <c r="D57" i="30" s="1"/>
  <c r="AJ271" i="15"/>
  <c r="K271" i="15"/>
  <c r="G271" i="15"/>
  <c r="G56" i="30" s="1"/>
  <c r="E271" i="15"/>
  <c r="AJ270" i="15"/>
  <c r="K270" i="15"/>
  <c r="J56" i="30" s="1"/>
  <c r="G270" i="15"/>
  <c r="F56" i="30" s="1"/>
  <c r="F270" i="15"/>
  <c r="E270" i="15"/>
  <c r="D56" i="30" s="1"/>
  <c r="AJ266" i="15"/>
  <c r="K266" i="15"/>
  <c r="G266" i="15"/>
  <c r="G55" i="30" s="1"/>
  <c r="E266" i="15"/>
  <c r="AJ265" i="15"/>
  <c r="K265" i="15"/>
  <c r="J55" i="30" s="1"/>
  <c r="G265" i="15"/>
  <c r="F55" i="30" s="1"/>
  <c r="F265" i="15"/>
  <c r="E265" i="15"/>
  <c r="D55" i="30" s="1"/>
  <c r="AJ261" i="15"/>
  <c r="K261" i="15"/>
  <c r="G261" i="15"/>
  <c r="G54" i="30" s="1"/>
  <c r="E261" i="15"/>
  <c r="AJ260" i="15"/>
  <c r="K260" i="15"/>
  <c r="J54" i="30" s="1"/>
  <c r="G260" i="15"/>
  <c r="F54" i="30" s="1"/>
  <c r="F260" i="15"/>
  <c r="E260" i="15"/>
  <c r="D54" i="30" s="1"/>
  <c r="AJ256" i="15"/>
  <c r="K256" i="15"/>
  <c r="G256" i="15"/>
  <c r="G53" i="30" s="1"/>
  <c r="E256" i="15"/>
  <c r="AJ255" i="15"/>
  <c r="K255" i="15"/>
  <c r="J53" i="30" s="1"/>
  <c r="G255" i="15"/>
  <c r="F53" i="30" s="1"/>
  <c r="F255" i="15"/>
  <c r="E255" i="15"/>
  <c r="D53" i="30" s="1"/>
  <c r="AJ251" i="15"/>
  <c r="K251" i="15"/>
  <c r="G251" i="15"/>
  <c r="G52" i="30" s="1"/>
  <c r="E251" i="15"/>
  <c r="AJ250" i="15"/>
  <c r="K250" i="15"/>
  <c r="J52" i="30" s="1"/>
  <c r="G250" i="15"/>
  <c r="F52" i="30" s="1"/>
  <c r="F250" i="15"/>
  <c r="E250" i="15"/>
  <c r="D52" i="30" s="1"/>
  <c r="AJ246" i="15"/>
  <c r="K246" i="15"/>
  <c r="G246" i="15"/>
  <c r="G51" i="30" s="1"/>
  <c r="E246" i="15"/>
  <c r="AJ245" i="15"/>
  <c r="K245" i="15"/>
  <c r="J51" i="30" s="1"/>
  <c r="G245" i="15"/>
  <c r="F51" i="30" s="1"/>
  <c r="F245" i="15"/>
  <c r="E245" i="15"/>
  <c r="D51" i="30" s="1"/>
  <c r="AJ241" i="15"/>
  <c r="K241" i="15"/>
  <c r="G241" i="15"/>
  <c r="G50" i="30" s="1"/>
  <c r="E241" i="15"/>
  <c r="AJ240" i="15"/>
  <c r="K240" i="15"/>
  <c r="J50" i="30" s="1"/>
  <c r="G240" i="15"/>
  <c r="F50" i="30" s="1"/>
  <c r="F240" i="15"/>
  <c r="E240" i="15"/>
  <c r="D50" i="30" s="1"/>
  <c r="AJ236" i="15"/>
  <c r="K236" i="15"/>
  <c r="G236" i="15"/>
  <c r="G49" i="30" s="1"/>
  <c r="E236" i="15"/>
  <c r="AJ235" i="15"/>
  <c r="K235" i="15"/>
  <c r="J49" i="30" s="1"/>
  <c r="G235" i="15"/>
  <c r="F49" i="30" s="1"/>
  <c r="F235" i="15"/>
  <c r="E235" i="15"/>
  <c r="D49" i="30" s="1"/>
  <c r="AJ231" i="15"/>
  <c r="K231" i="15"/>
  <c r="G231" i="15"/>
  <c r="G48" i="30" s="1"/>
  <c r="E231" i="15"/>
  <c r="AJ230" i="15"/>
  <c r="K230" i="15"/>
  <c r="J48" i="30" s="1"/>
  <c r="G230" i="15"/>
  <c r="F48" i="30" s="1"/>
  <c r="F230" i="15"/>
  <c r="E230" i="15"/>
  <c r="D48" i="30" s="1"/>
  <c r="AJ226" i="15"/>
  <c r="K226" i="15"/>
  <c r="G226" i="15"/>
  <c r="G47" i="30" s="1"/>
  <c r="E226" i="15"/>
  <c r="AJ225" i="15"/>
  <c r="K225" i="15"/>
  <c r="J47" i="30" s="1"/>
  <c r="G225" i="15"/>
  <c r="F47" i="30" s="1"/>
  <c r="F225" i="15"/>
  <c r="E225" i="15"/>
  <c r="D47" i="30" s="1"/>
  <c r="G46" i="30"/>
  <c r="C46" i="30"/>
  <c r="F46" i="30"/>
  <c r="D46" i="30"/>
  <c r="G45" i="30"/>
  <c r="C45" i="30"/>
  <c r="F45" i="30"/>
  <c r="D45" i="30"/>
  <c r="G44" i="30"/>
  <c r="C44" i="30"/>
  <c r="F44" i="30"/>
  <c r="D44" i="30"/>
  <c r="G43" i="30"/>
  <c r="C43" i="30"/>
  <c r="F43" i="30"/>
  <c r="D43" i="30"/>
  <c r="G42" i="30"/>
  <c r="C42" i="30"/>
  <c r="F42" i="30"/>
  <c r="D42" i="30"/>
  <c r="G41" i="30"/>
  <c r="C41" i="30"/>
  <c r="F41" i="30"/>
  <c r="D41" i="30"/>
  <c r="G40" i="30"/>
  <c r="C40" i="30"/>
  <c r="F40" i="30"/>
  <c r="D40" i="30"/>
  <c r="G39" i="30"/>
  <c r="C39" i="30"/>
  <c r="F39" i="30"/>
  <c r="D39" i="30"/>
  <c r="G38" i="30"/>
  <c r="C38" i="30"/>
  <c r="F38" i="30"/>
  <c r="D38" i="30"/>
  <c r="G37" i="30"/>
  <c r="C37" i="30"/>
  <c r="F37" i="30"/>
  <c r="D37" i="30"/>
  <c r="G36" i="30"/>
  <c r="C36" i="30"/>
  <c r="F36" i="30"/>
  <c r="D36" i="30"/>
  <c r="G35" i="30"/>
  <c r="C35" i="30"/>
  <c r="F35" i="30"/>
  <c r="D35" i="30"/>
  <c r="G34" i="30"/>
  <c r="C34" i="30"/>
  <c r="F34" i="30"/>
  <c r="D34" i="30"/>
  <c r="G33" i="30"/>
  <c r="C33" i="30"/>
  <c r="F33" i="30"/>
  <c r="D33" i="30"/>
  <c r="G32" i="30"/>
  <c r="C32" i="30"/>
  <c r="F32" i="30"/>
  <c r="D32" i="30"/>
  <c r="G31" i="30"/>
  <c r="C31" i="30"/>
  <c r="F31" i="30"/>
  <c r="D31" i="30"/>
  <c r="G30" i="30"/>
  <c r="C30" i="30"/>
  <c r="F30" i="30"/>
  <c r="D30" i="30"/>
  <c r="G29" i="30"/>
  <c r="C29" i="30"/>
  <c r="F29" i="30"/>
  <c r="D29" i="30"/>
  <c r="G28" i="30"/>
  <c r="C28" i="30"/>
  <c r="F28" i="30"/>
  <c r="D28" i="30"/>
  <c r="G27" i="30"/>
  <c r="C27" i="30"/>
  <c r="F27" i="30"/>
  <c r="D27" i="30"/>
  <c r="G26" i="30"/>
  <c r="C26" i="30"/>
  <c r="F26" i="30"/>
  <c r="D26" i="30"/>
  <c r="G25" i="30"/>
  <c r="C25" i="30"/>
  <c r="F25" i="30"/>
  <c r="D25" i="30"/>
  <c r="G24" i="30"/>
  <c r="C24" i="30"/>
  <c r="F24" i="30"/>
  <c r="D24" i="30"/>
  <c r="G23" i="30"/>
  <c r="C23" i="30"/>
  <c r="F23" i="30"/>
  <c r="D23" i="30"/>
  <c r="G22" i="30"/>
  <c r="C22" i="30"/>
  <c r="F22" i="30"/>
  <c r="D22" i="30"/>
  <c r="G21" i="30"/>
  <c r="C21" i="30"/>
  <c r="F21" i="30"/>
  <c r="D21" i="30"/>
  <c r="G20" i="30"/>
  <c r="C20" i="30"/>
  <c r="F20" i="30"/>
  <c r="D20" i="30"/>
  <c r="G19" i="30"/>
  <c r="C19" i="30"/>
  <c r="F19" i="30"/>
  <c r="D19" i="30"/>
  <c r="AJ81" i="15"/>
  <c r="K81" i="15"/>
  <c r="G81" i="15"/>
  <c r="G18" i="30" s="1"/>
  <c r="E81" i="15"/>
  <c r="AJ80" i="15"/>
  <c r="K80" i="15"/>
  <c r="J18" i="30" s="1"/>
  <c r="G80" i="15"/>
  <c r="F18" i="30" s="1"/>
  <c r="F80" i="15"/>
  <c r="E80" i="15"/>
  <c r="D18" i="30" s="1"/>
  <c r="AJ76" i="15"/>
  <c r="K76" i="15"/>
  <c r="G76" i="15"/>
  <c r="G17" i="30" s="1"/>
  <c r="E76" i="15"/>
  <c r="AJ75" i="15"/>
  <c r="K75" i="15"/>
  <c r="J17" i="30" s="1"/>
  <c r="G75" i="15"/>
  <c r="F17" i="30" s="1"/>
  <c r="F75" i="15"/>
  <c r="E75" i="15"/>
  <c r="D17" i="30" s="1"/>
  <c r="AJ71" i="15"/>
  <c r="K71" i="15"/>
  <c r="G71" i="15"/>
  <c r="G16" i="30" s="1"/>
  <c r="E71" i="15"/>
  <c r="AJ70" i="15"/>
  <c r="K70" i="15"/>
  <c r="J16" i="30" s="1"/>
  <c r="G70" i="15"/>
  <c r="F16" i="30" s="1"/>
  <c r="F70" i="15"/>
  <c r="E70" i="15"/>
  <c r="D16" i="30" s="1"/>
  <c r="AJ66" i="15"/>
  <c r="K66" i="15"/>
  <c r="G66" i="15"/>
  <c r="G15" i="30" s="1"/>
  <c r="E66" i="15"/>
  <c r="AJ65" i="15"/>
  <c r="K65" i="15"/>
  <c r="J15" i="30" s="1"/>
  <c r="G65" i="15"/>
  <c r="F15" i="30" s="1"/>
  <c r="F65" i="15"/>
  <c r="E65" i="15"/>
  <c r="D15" i="30" s="1"/>
  <c r="AJ61" i="15"/>
  <c r="K61" i="15"/>
  <c r="G61" i="15"/>
  <c r="G14" i="30" s="1"/>
  <c r="E61" i="15"/>
  <c r="AJ60" i="15"/>
  <c r="K60" i="15"/>
  <c r="J14" i="30" s="1"/>
  <c r="G60" i="15"/>
  <c r="F14" i="30" s="1"/>
  <c r="F60" i="15"/>
  <c r="E60" i="15"/>
  <c r="D14" i="30" s="1"/>
  <c r="AJ56" i="15"/>
  <c r="K56" i="15"/>
  <c r="G56" i="15"/>
  <c r="G13" i="30" s="1"/>
  <c r="E56" i="15"/>
  <c r="AJ55" i="15"/>
  <c r="K55" i="15"/>
  <c r="J13" i="30" s="1"/>
  <c r="G55" i="15"/>
  <c r="F13" i="30" s="1"/>
  <c r="F55" i="15"/>
  <c r="E55" i="15"/>
  <c r="D13" i="30" s="1"/>
  <c r="AJ51" i="15"/>
  <c r="K51" i="15"/>
  <c r="G51" i="15"/>
  <c r="G12" i="30" s="1"/>
  <c r="E51" i="15"/>
  <c r="AJ50" i="15"/>
  <c r="K50" i="15"/>
  <c r="J12" i="30" s="1"/>
  <c r="G50" i="15"/>
  <c r="F12" i="30" s="1"/>
  <c r="F50" i="15"/>
  <c r="E50" i="15"/>
  <c r="D12" i="30" s="1"/>
  <c r="AJ46" i="15"/>
  <c r="K46" i="15"/>
  <c r="G46" i="15"/>
  <c r="G11" i="30" s="1"/>
  <c r="E46" i="15"/>
  <c r="AJ45" i="15"/>
  <c r="K45" i="15"/>
  <c r="J11" i="30" s="1"/>
  <c r="G45" i="15"/>
  <c r="F11" i="30" s="1"/>
  <c r="F45" i="15"/>
  <c r="E45" i="15"/>
  <c r="D11" i="30" s="1"/>
  <c r="AJ41" i="15"/>
  <c r="K41" i="15"/>
  <c r="G41" i="15"/>
  <c r="G10" i="30" s="1"/>
  <c r="E41" i="15"/>
  <c r="AJ40" i="15"/>
  <c r="K40" i="15"/>
  <c r="J10" i="30" s="1"/>
  <c r="G40" i="15"/>
  <c r="F10" i="30" s="1"/>
  <c r="F40" i="15"/>
  <c r="E40" i="15"/>
  <c r="D10" i="30" s="1"/>
  <c r="AJ36" i="15"/>
  <c r="K36" i="15"/>
  <c r="G36" i="15"/>
  <c r="G9" i="30" s="1"/>
  <c r="E36" i="15"/>
  <c r="AJ35" i="15"/>
  <c r="K35" i="15"/>
  <c r="J9" i="30" s="1"/>
  <c r="G35" i="15"/>
  <c r="F9" i="30" s="1"/>
  <c r="F35" i="15"/>
  <c r="E35" i="15"/>
  <c r="D9" i="30" s="1"/>
  <c r="AJ31" i="15"/>
  <c r="K31" i="15"/>
  <c r="G31" i="15"/>
  <c r="G8" i="30" s="1"/>
  <c r="E31" i="15"/>
  <c r="AJ30" i="15"/>
  <c r="K30" i="15"/>
  <c r="J8" i="30" s="1"/>
  <c r="G30" i="15"/>
  <c r="F8" i="30" s="1"/>
  <c r="F30" i="15"/>
  <c r="E30" i="15"/>
  <c r="D8" i="30" s="1"/>
  <c r="AJ26" i="15"/>
  <c r="K26" i="15"/>
  <c r="G26" i="15"/>
  <c r="G7" i="30" s="1"/>
  <c r="E26" i="15"/>
  <c r="AJ25" i="15"/>
  <c r="AA26" i="15"/>
  <c r="K25" i="15"/>
  <c r="J7" i="30" s="1"/>
  <c r="G25" i="15"/>
  <c r="F7" i="30" s="1"/>
  <c r="F25" i="15"/>
  <c r="E25" i="15"/>
  <c r="D7" i="30" s="1"/>
  <c r="AJ21" i="15"/>
  <c r="K21" i="15"/>
  <c r="G21" i="15"/>
  <c r="G6" i="30" s="1"/>
  <c r="E21" i="15"/>
  <c r="AJ20" i="15"/>
  <c r="AA21" i="15"/>
  <c r="K20" i="15"/>
  <c r="J6" i="30" s="1"/>
  <c r="G20" i="15"/>
  <c r="F6" i="30" s="1"/>
  <c r="F20" i="15"/>
  <c r="E20" i="15"/>
  <c r="D6" i="30" s="1"/>
  <c r="AJ16" i="15"/>
  <c r="K16" i="15"/>
  <c r="G16" i="15"/>
  <c r="G5" i="30" s="1"/>
  <c r="E16" i="15"/>
  <c r="AJ15" i="15"/>
  <c r="AA16" i="15"/>
  <c r="K15" i="15"/>
  <c r="J5" i="30" s="1"/>
  <c r="G15" i="15"/>
  <c r="F5" i="30" s="1"/>
  <c r="F15" i="15"/>
  <c r="E15" i="15"/>
  <c r="D5" i="30" s="1"/>
  <c r="AJ11" i="15"/>
  <c r="K11" i="15"/>
  <c r="G11" i="15"/>
  <c r="G4" i="30" s="1"/>
  <c r="E11" i="15"/>
  <c r="AJ10" i="15"/>
  <c r="AA11" i="15"/>
  <c r="K10" i="15"/>
  <c r="J4" i="30" s="1"/>
  <c r="G10" i="15"/>
  <c r="F4" i="30" s="1"/>
  <c r="F10" i="15"/>
  <c r="E10" i="15"/>
  <c r="D4" i="30" l="1"/>
  <c r="B10" i="15"/>
  <c r="C10" i="30"/>
  <c r="M10" i="9"/>
  <c r="C7" i="30"/>
  <c r="M7" i="9"/>
  <c r="C11" i="30"/>
  <c r="M11" i="9"/>
  <c r="C15" i="30"/>
  <c r="M15" i="9"/>
  <c r="C47" i="30"/>
  <c r="M47" i="9"/>
  <c r="C51" i="30"/>
  <c r="M51" i="9"/>
  <c r="C55" i="30"/>
  <c r="M55" i="9"/>
  <c r="C59" i="30"/>
  <c r="M59" i="9"/>
  <c r="C63" i="30"/>
  <c r="M63" i="9"/>
  <c r="C67" i="30"/>
  <c r="M67" i="9"/>
  <c r="C71" i="30"/>
  <c r="M71" i="9"/>
  <c r="C75" i="30"/>
  <c r="M75" i="9"/>
  <c r="C79" i="30"/>
  <c r="M79" i="9"/>
  <c r="C8" i="30"/>
  <c r="M8" i="9"/>
  <c r="C12" i="30"/>
  <c r="M12" i="9"/>
  <c r="C16" i="30"/>
  <c r="M16" i="9"/>
  <c r="C48" i="30"/>
  <c r="M48" i="9"/>
  <c r="C52" i="30"/>
  <c r="M52" i="9"/>
  <c r="C56" i="30"/>
  <c r="M56" i="9"/>
  <c r="C60" i="30"/>
  <c r="M60" i="9"/>
  <c r="C64" i="30"/>
  <c r="M64" i="9"/>
  <c r="C68" i="30"/>
  <c r="M68" i="9"/>
  <c r="C72" i="30"/>
  <c r="M72" i="9"/>
  <c r="C76" i="30"/>
  <c r="M76" i="9"/>
  <c r="C80" i="30"/>
  <c r="M80" i="9"/>
  <c r="C6" i="30"/>
  <c r="M6" i="9"/>
  <c r="C9" i="30"/>
  <c r="M9" i="9"/>
  <c r="C13" i="30"/>
  <c r="M13" i="9"/>
  <c r="C17" i="30"/>
  <c r="M17" i="9"/>
  <c r="C49" i="30"/>
  <c r="M49" i="9"/>
  <c r="C53" i="30"/>
  <c r="M53" i="9"/>
  <c r="C57" i="30"/>
  <c r="M57" i="9"/>
  <c r="C61" i="30"/>
  <c r="M61" i="9"/>
  <c r="C65" i="30"/>
  <c r="M65" i="9"/>
  <c r="C69" i="30"/>
  <c r="M69" i="9"/>
  <c r="C73" i="30"/>
  <c r="M73" i="9"/>
  <c r="C77" i="30"/>
  <c r="M77" i="9"/>
  <c r="C81" i="30"/>
  <c r="M81" i="9"/>
  <c r="C14" i="30"/>
  <c r="M14" i="9"/>
  <c r="C18" i="30"/>
  <c r="M18" i="9"/>
  <c r="C50" i="30"/>
  <c r="M50" i="9"/>
  <c r="C54" i="30"/>
  <c r="M54" i="9"/>
  <c r="C58" i="30"/>
  <c r="M58" i="9"/>
  <c r="C62" i="30"/>
  <c r="M62" i="9"/>
  <c r="C66" i="30"/>
  <c r="M66" i="9"/>
  <c r="C70" i="30"/>
  <c r="M70" i="9"/>
  <c r="C74" i="30"/>
  <c r="M74" i="9"/>
  <c r="C78" i="30"/>
  <c r="M78" i="9"/>
  <c r="C4" i="30"/>
  <c r="M4" i="9"/>
  <c r="C5" i="30"/>
  <c r="M5" i="9"/>
  <c r="AA30" i="15"/>
  <c r="K8" i="30" s="1"/>
  <c r="AA31" i="15"/>
  <c r="AA36" i="15"/>
  <c r="AA35" i="15"/>
  <c r="K9" i="30" s="1"/>
  <c r="AA40" i="15"/>
  <c r="K10" i="30" s="1"/>
  <c r="AA41" i="15"/>
  <c r="AA46" i="15"/>
  <c r="AA45" i="15"/>
  <c r="K11" i="30" s="1"/>
  <c r="AA50" i="15"/>
  <c r="K12" i="30" s="1"/>
  <c r="AA51" i="15"/>
  <c r="AA56" i="15"/>
  <c r="AA55" i="15"/>
  <c r="K13" i="30" s="1"/>
  <c r="AA61" i="15"/>
  <c r="AA60" i="15"/>
  <c r="K14" i="30" s="1"/>
  <c r="AA66" i="15"/>
  <c r="AA65" i="15"/>
  <c r="K15" i="30" s="1"/>
  <c r="AA70" i="15"/>
  <c r="K16" i="30" s="1"/>
  <c r="AA71" i="15"/>
  <c r="AA76" i="15"/>
  <c r="AA75" i="15"/>
  <c r="K17" i="30" s="1"/>
  <c r="AA81" i="15"/>
  <c r="AA80" i="15"/>
  <c r="K18" i="30" s="1"/>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AA226" i="15"/>
  <c r="AA225" i="15"/>
  <c r="K47" i="30" s="1"/>
  <c r="AA231" i="15"/>
  <c r="AA230" i="15"/>
  <c r="K48" i="30" s="1"/>
  <c r="AA236" i="15"/>
  <c r="AA235" i="15"/>
  <c r="K49" i="30" s="1"/>
  <c r="AA241" i="15"/>
  <c r="AA240" i="15"/>
  <c r="K50" i="30" s="1"/>
  <c r="AA246" i="15"/>
  <c r="AA245" i="15"/>
  <c r="K51" i="30" s="1"/>
  <c r="AA251" i="15"/>
  <c r="AA250" i="15"/>
  <c r="K52" i="30" s="1"/>
  <c r="AA256" i="15"/>
  <c r="AA255" i="15"/>
  <c r="K53" i="30" s="1"/>
  <c r="AA261" i="15"/>
  <c r="AA260" i="15"/>
  <c r="K54" i="30" s="1"/>
  <c r="AA266" i="15"/>
  <c r="AA265" i="15"/>
  <c r="K55" i="30" s="1"/>
  <c r="AA271" i="15"/>
  <c r="AA270" i="15"/>
  <c r="K56" i="30" s="1"/>
  <c r="AA276" i="15"/>
  <c r="AA275" i="15"/>
  <c r="K57" i="30" s="1"/>
  <c r="AA281" i="15"/>
  <c r="AA280" i="15"/>
  <c r="K58" i="30" s="1"/>
  <c r="AA286" i="15"/>
  <c r="AA285" i="15"/>
  <c r="K59" i="30" s="1"/>
  <c r="AA291" i="15"/>
  <c r="AA290" i="15"/>
  <c r="K60" i="30" s="1"/>
  <c r="AA296" i="15"/>
  <c r="AA295" i="15"/>
  <c r="K61" i="30" s="1"/>
  <c r="AA301" i="15"/>
  <c r="AA300" i="15"/>
  <c r="K62" i="30" s="1"/>
  <c r="AA306" i="15"/>
  <c r="AA305" i="15"/>
  <c r="K63" i="30" s="1"/>
  <c r="AA311" i="15"/>
  <c r="AA310" i="15"/>
  <c r="K64" i="30" s="1"/>
  <c r="AA316" i="15"/>
  <c r="AA315" i="15"/>
  <c r="K65" i="30" s="1"/>
  <c r="AA321" i="15"/>
  <c r="AA320" i="15"/>
  <c r="K66" i="30" s="1"/>
  <c r="AA326" i="15"/>
  <c r="AA325" i="15"/>
  <c r="K67" i="30" s="1"/>
  <c r="AA331" i="15"/>
  <c r="AA330" i="15"/>
  <c r="K68" i="30" s="1"/>
  <c r="AA336" i="15"/>
  <c r="AA335" i="15"/>
  <c r="K69" i="30" s="1"/>
  <c r="AA341" i="15"/>
  <c r="AA340" i="15"/>
  <c r="K70" i="30" s="1"/>
  <c r="AA346" i="15"/>
  <c r="AA345" i="15"/>
  <c r="K71" i="30" s="1"/>
  <c r="AA351" i="15"/>
  <c r="AA350" i="15"/>
  <c r="K72" i="30" s="1"/>
  <c r="AA356" i="15"/>
  <c r="AA355" i="15"/>
  <c r="K73" i="30" s="1"/>
  <c r="AA361" i="15"/>
  <c r="AA360" i="15"/>
  <c r="K74" i="30" s="1"/>
  <c r="AA366" i="15"/>
  <c r="AA365" i="15"/>
  <c r="K75" i="30" s="1"/>
  <c r="AA371" i="15"/>
  <c r="AA370" i="15"/>
  <c r="K76" i="30" s="1"/>
  <c r="AA376" i="15"/>
  <c r="AA375" i="15"/>
  <c r="K77" i="30" s="1"/>
  <c r="AA381" i="15"/>
  <c r="AA380" i="15"/>
  <c r="K78" i="30" s="1"/>
  <c r="AA386" i="15"/>
  <c r="AA385" i="15"/>
  <c r="K79" i="30" s="1"/>
  <c r="AA391" i="15"/>
  <c r="AA390" i="15"/>
  <c r="K80" i="30" s="1"/>
  <c r="AA396" i="15"/>
  <c r="AA395" i="15"/>
  <c r="K81" i="30" s="1"/>
  <c r="AA401" i="15"/>
  <c r="K83" i="30" s="1"/>
  <c r="AA400" i="15"/>
  <c r="K82" i="30" s="1"/>
  <c r="F83" i="30"/>
  <c r="G82" i="30"/>
  <c r="D83" i="30"/>
  <c r="C82" i="30"/>
  <c r="AA25" i="15"/>
  <c r="K7" i="30" s="1"/>
  <c r="AA20" i="15"/>
  <c r="K6" i="30" s="1"/>
  <c r="AA15" i="15"/>
  <c r="K5" i="30" s="1"/>
  <c r="AA10" i="15"/>
  <c r="K4" i="30" s="1"/>
  <c r="B15" i="15" l="1"/>
  <c r="A4" i="30"/>
  <c r="AA5" i="15"/>
  <c r="K3" i="30" s="1"/>
  <c r="F5" i="15"/>
  <c r="B20" i="15" l="1"/>
  <c r="A5" i="30"/>
  <c r="B46" i="9"/>
  <c r="B47" i="9"/>
  <c r="B48" i="9"/>
  <c r="B49" i="9"/>
  <c r="B50" i="9"/>
  <c r="B45" i="9"/>
  <c r="B25" i="15" l="1"/>
  <c r="A6" i="30"/>
  <c r="C53" i="9"/>
  <c r="C39" i="9"/>
  <c r="B30" i="15" l="1"/>
  <c r="A7" i="30"/>
  <c r="C27" i="9"/>
  <c r="B35" i="15" l="1"/>
  <c r="A8" i="30"/>
  <c r="AJ6" i="15"/>
  <c r="AA6" i="15"/>
  <c r="B40" i="15" l="1"/>
  <c r="A9" i="30"/>
  <c r="F46" i="9"/>
  <c r="F47" i="9"/>
  <c r="F48" i="9"/>
  <c r="F49" i="9"/>
  <c r="F50" i="9"/>
  <c r="F45" i="9"/>
  <c r="F19" i="9"/>
  <c r="B45" i="15" l="1"/>
  <c r="A10" i="30"/>
  <c r="B29" i="6"/>
  <c r="B7" i="6"/>
  <c r="C5" i="9"/>
  <c r="B50" i="15" l="1"/>
  <c r="A11" i="30"/>
  <c r="A1" i="26"/>
  <c r="B55" i="15" l="1"/>
  <c r="A12" i="30"/>
  <c r="N82" i="9"/>
  <c r="N81" i="9"/>
  <c r="N80" i="9"/>
  <c r="N79" i="9"/>
  <c r="N78" i="9"/>
  <c r="N77" i="9"/>
  <c r="N76" i="9"/>
  <c r="N75" i="9"/>
  <c r="N74" i="9"/>
  <c r="N73" i="9"/>
  <c r="N72" i="9"/>
  <c r="N71" i="9"/>
  <c r="N70" i="9"/>
  <c r="N69" i="9"/>
  <c r="N68" i="9"/>
  <c r="N67" i="9"/>
  <c r="N66" i="9"/>
  <c r="N65" i="9"/>
  <c r="N64" i="9"/>
  <c r="N63" i="9"/>
  <c r="N62" i="9"/>
  <c r="N61" i="9"/>
  <c r="N60" i="9"/>
  <c r="N59" i="9"/>
  <c r="M49" i="13"/>
  <c r="N58" i="9"/>
  <c r="N57" i="9"/>
  <c r="W60" i="21"/>
  <c r="N56" i="9"/>
  <c r="N55" i="9"/>
  <c r="N54" i="9"/>
  <c r="N53" i="9"/>
  <c r="N39" i="9"/>
  <c r="AX20" i="15"/>
  <c r="B60" i="15" l="1"/>
  <c r="A13" i="30"/>
  <c r="W61" i="21"/>
  <c r="M51" i="13"/>
  <c r="W67" i="21"/>
  <c r="M61" i="13"/>
  <c r="W73" i="21"/>
  <c r="W64" i="21"/>
  <c r="M48" i="13"/>
  <c r="W71" i="21"/>
  <c r="M56" i="13"/>
  <c r="W78" i="21"/>
  <c r="W62" i="21"/>
  <c r="W81" i="21"/>
  <c r="M66" i="13"/>
  <c r="W65" i="21"/>
  <c r="W77" i="21"/>
  <c r="M57" i="13"/>
  <c r="M67" i="13"/>
  <c r="W82" i="21"/>
  <c r="W79" i="21"/>
  <c r="W85" i="21"/>
  <c r="M50" i="13"/>
  <c r="M68" i="13"/>
  <c r="W66" i="21"/>
  <c r="W74" i="21"/>
  <c r="W80" i="21"/>
  <c r="M65" i="13"/>
  <c r="M69" i="13"/>
  <c r="M45" i="13"/>
  <c r="M64" i="13"/>
  <c r="W86" i="21"/>
  <c r="M73" i="13"/>
  <c r="M72" i="13"/>
  <c r="W84" i="21"/>
  <c r="M71" i="13"/>
  <c r="W83" i="21"/>
  <c r="M70" i="13"/>
  <c r="M63" i="13"/>
  <c r="W76" i="21"/>
  <c r="W75" i="21"/>
  <c r="M62" i="13"/>
  <c r="M60" i="13"/>
  <c r="W72" i="21"/>
  <c r="M59" i="13"/>
  <c r="M58" i="13"/>
  <c r="W70" i="21"/>
  <c r="W69" i="21"/>
  <c r="W68" i="21"/>
  <c r="M55" i="13"/>
  <c r="M54" i="13"/>
  <c r="M53" i="13"/>
  <c r="M52" i="13"/>
  <c r="W63" i="21"/>
  <c r="M47" i="13"/>
  <c r="W59" i="21"/>
  <c r="M46" i="13"/>
  <c r="W58" i="21"/>
  <c r="M44" i="13"/>
  <c r="W57" i="21"/>
  <c r="B65" i="15" l="1"/>
  <c r="A14" i="30"/>
  <c r="E39" i="6"/>
  <c r="E38" i="6"/>
  <c r="E37" i="6"/>
  <c r="E36" i="6"/>
  <c r="E35" i="6"/>
  <c r="E34" i="6"/>
  <c r="D39" i="6"/>
  <c r="C39" i="6"/>
  <c r="D38" i="6"/>
  <c r="C38" i="6"/>
  <c r="D37" i="6"/>
  <c r="C37" i="6"/>
  <c r="D36" i="6"/>
  <c r="C36" i="6"/>
  <c r="D35" i="6"/>
  <c r="C35" i="6"/>
  <c r="D34" i="6"/>
  <c r="C34" i="6"/>
  <c r="D17" i="6"/>
  <c r="D16" i="6"/>
  <c r="D15" i="6"/>
  <c r="D14" i="6"/>
  <c r="D13" i="6"/>
  <c r="D12" i="6"/>
  <c r="C13" i="9"/>
  <c r="O3" i="9"/>
  <c r="C31" i="9"/>
  <c r="N52" i="9"/>
  <c r="N51" i="9"/>
  <c r="N50" i="9"/>
  <c r="N49" i="9"/>
  <c r="N48" i="9"/>
  <c r="N47" i="9"/>
  <c r="N46" i="9"/>
  <c r="N45" i="9"/>
  <c r="N44" i="9"/>
  <c r="N43" i="9"/>
  <c r="N42" i="9"/>
  <c r="N41" i="9"/>
  <c r="N40" i="9"/>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X56" i="21"/>
  <c r="X55" i="21"/>
  <c r="X54" i="21"/>
  <c r="X53" i="21"/>
  <c r="X52" i="21"/>
  <c r="X51" i="21"/>
  <c r="X50" i="21"/>
  <c r="X49" i="21"/>
  <c r="X48" i="21"/>
  <c r="X47" i="21"/>
  <c r="X46" i="21"/>
  <c r="X45" i="21"/>
  <c r="X44" i="21"/>
  <c r="X43" i="21"/>
  <c r="X42" i="21"/>
  <c r="X41" i="21"/>
  <c r="X40" i="21"/>
  <c r="X39" i="21"/>
  <c r="X38" i="21"/>
  <c r="X37" i="21"/>
  <c r="X36" i="21"/>
  <c r="X35" i="21"/>
  <c r="X34" i="21"/>
  <c r="X33" i="21"/>
  <c r="X32" i="21"/>
  <c r="X31" i="21"/>
  <c r="X30" i="21"/>
  <c r="X29" i="21"/>
  <c r="X28" i="21"/>
  <c r="X27" i="21"/>
  <c r="X26" i="21"/>
  <c r="X25" i="21"/>
  <c r="X24" i="21"/>
  <c r="X23" i="21"/>
  <c r="X22" i="21"/>
  <c r="X21" i="21"/>
  <c r="X20" i="21"/>
  <c r="X19" i="21"/>
  <c r="X18" i="21"/>
  <c r="X17" i="21"/>
  <c r="X16" i="21"/>
  <c r="X15" i="21"/>
  <c r="X14" i="21"/>
  <c r="X13" i="21"/>
  <c r="X12" i="21"/>
  <c r="X11" i="21"/>
  <c r="X10" i="21"/>
  <c r="X9" i="21"/>
  <c r="X8" i="21"/>
  <c r="X7" i="21"/>
  <c r="A1" i="21"/>
  <c r="B70" i="15" l="1"/>
  <c r="O16" i="9" s="1"/>
  <c r="A15" i="30"/>
  <c r="AX6" i="15"/>
  <c r="C7" i="9"/>
  <c r="E1" i="30"/>
  <c r="W39" i="21"/>
  <c r="M42" i="13"/>
  <c r="W47" i="21"/>
  <c r="M10" i="13"/>
  <c r="M26" i="13"/>
  <c r="M18" i="13"/>
  <c r="W15" i="21"/>
  <c r="W55" i="21"/>
  <c r="W23" i="21"/>
  <c r="M34" i="13"/>
  <c r="M19" i="13"/>
  <c r="W24" i="21"/>
  <c r="M21" i="13"/>
  <c r="W26" i="21"/>
  <c r="M23" i="13"/>
  <c r="W28" i="21"/>
  <c r="W36" i="21"/>
  <c r="M25" i="13"/>
  <c r="W38" i="21"/>
  <c r="M33" i="13"/>
  <c r="W46" i="21"/>
  <c r="W31" i="21"/>
  <c r="M15" i="13"/>
  <c r="W20" i="21"/>
  <c r="W32" i="21"/>
  <c r="W17" i="21"/>
  <c r="W25" i="21"/>
  <c r="W33" i="21"/>
  <c r="W41" i="21"/>
  <c r="W49" i="21"/>
  <c r="M12" i="13"/>
  <c r="M20" i="13"/>
  <c r="M28" i="13"/>
  <c r="M36" i="13"/>
  <c r="W30" i="21"/>
  <c r="W34" i="21"/>
  <c r="M29" i="13"/>
  <c r="W42" i="21"/>
  <c r="M35" i="13"/>
  <c r="W48" i="21"/>
  <c r="C33" i="9"/>
  <c r="W19" i="21"/>
  <c r="W27" i="21"/>
  <c r="W35" i="21"/>
  <c r="W43" i="21"/>
  <c r="W51" i="21"/>
  <c r="M4" i="13"/>
  <c r="M14" i="13"/>
  <c r="M30" i="13"/>
  <c r="M38" i="13"/>
  <c r="M5" i="13"/>
  <c r="M9" i="13"/>
  <c r="W14" i="21"/>
  <c r="M11" i="13"/>
  <c r="W16" i="21"/>
  <c r="M13" i="13"/>
  <c r="W18" i="21"/>
  <c r="M17" i="13"/>
  <c r="W22" i="21"/>
  <c r="M27" i="13"/>
  <c r="W40" i="21"/>
  <c r="M31" i="13"/>
  <c r="W44" i="21"/>
  <c r="M37" i="13"/>
  <c r="W50" i="21"/>
  <c r="M39" i="13"/>
  <c r="W52" i="21"/>
  <c r="M41" i="13"/>
  <c r="W54" i="21"/>
  <c r="M43" i="13"/>
  <c r="W56" i="21"/>
  <c r="W13" i="21"/>
  <c r="W21" i="21"/>
  <c r="W29" i="21"/>
  <c r="W37" i="21"/>
  <c r="W45" i="21"/>
  <c r="W53" i="21"/>
  <c r="M8" i="13"/>
  <c r="M16" i="13"/>
  <c r="M24" i="13"/>
  <c r="M32" i="13"/>
  <c r="M40" i="13"/>
  <c r="W12" i="21"/>
  <c r="M7" i="13"/>
  <c r="M3" i="13"/>
  <c r="W11" i="21"/>
  <c r="M6" i="13"/>
  <c r="W10" i="21"/>
  <c r="W9" i="21"/>
  <c r="O6" i="9"/>
  <c r="O10" i="9"/>
  <c r="O14" i="9"/>
  <c r="O9" i="9"/>
  <c r="O7" i="9"/>
  <c r="O11" i="9"/>
  <c r="O15" i="9"/>
  <c r="O5" i="9"/>
  <c r="O13" i="9"/>
  <c r="W8" i="21"/>
  <c r="O4" i="9"/>
  <c r="O8" i="9"/>
  <c r="O12" i="9"/>
  <c r="E5" i="15"/>
  <c r="D3" i="30" s="1"/>
  <c r="B75" i="15" l="1"/>
  <c r="A16" i="30"/>
  <c r="G1" i="30"/>
  <c r="F1" i="30"/>
  <c r="N3" i="9"/>
  <c r="E6" i="15"/>
  <c r="G5" i="15"/>
  <c r="F3" i="30" s="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D3" i="15"/>
  <c r="B80" i="15" l="1"/>
  <c r="A17" i="30"/>
  <c r="O17" i="9"/>
  <c r="AV5" i="15"/>
  <c r="AU5" i="15" s="1"/>
  <c r="M3" i="9"/>
  <c r="P1846" i="2"/>
  <c r="BB5" i="15"/>
  <c r="C3" i="30"/>
  <c r="AN6" i="15"/>
  <c r="AO6" i="15" s="1"/>
  <c r="AN5" i="15"/>
  <c r="AO5" i="15" s="1"/>
  <c r="C9" i="9"/>
  <c r="C35" i="9"/>
  <c r="P12694" i="2"/>
  <c r="P12817" i="2"/>
  <c r="P12331" i="2"/>
  <c r="P12463" i="2"/>
  <c r="P12347" i="2"/>
  <c r="P12784" i="2"/>
  <c r="P12839" i="2"/>
  <c r="P12591" i="2"/>
  <c r="R11" i="2"/>
  <c r="P12451" i="2"/>
  <c r="P12723" i="2"/>
  <c r="R51" i="2"/>
  <c r="R16" i="2"/>
  <c r="P12605" i="2"/>
  <c r="P12885" i="2"/>
  <c r="P12635" i="2"/>
  <c r="P12832" i="2"/>
  <c r="P12658" i="2"/>
  <c r="P12431" i="2"/>
  <c r="P12854" i="2"/>
  <c r="R28" i="2"/>
  <c r="P12829" i="2"/>
  <c r="P12419" i="2"/>
  <c r="P12343" i="2"/>
  <c r="P12599" i="2"/>
  <c r="P12886" i="2"/>
  <c r="P12892" i="2"/>
  <c r="P12777" i="2"/>
  <c r="P12807" i="2"/>
  <c r="P45" i="2"/>
  <c r="P109" i="2"/>
  <c r="P177" i="2"/>
  <c r="P261" i="2"/>
  <c r="P345" i="2"/>
  <c r="P545" i="2"/>
  <c r="P884" i="2"/>
  <c r="P1225" i="2"/>
  <c r="P1566" i="2"/>
  <c r="P1908" i="2"/>
  <c r="P2249" i="2"/>
  <c r="P2590" i="2"/>
  <c r="P2932" i="2"/>
  <c r="P3273" i="2"/>
  <c r="P4046" i="2"/>
  <c r="P5264" i="2"/>
  <c r="P18" i="2"/>
  <c r="P274" i="2"/>
  <c r="P530" i="2"/>
  <c r="P864" i="2"/>
  <c r="P1205" i="2"/>
  <c r="P1546" i="2"/>
  <c r="P1888" i="2"/>
  <c r="P2229" i="2"/>
  <c r="P2570" i="2"/>
  <c r="P2912" i="2"/>
  <c r="P3253" i="2"/>
  <c r="P3986" i="2"/>
  <c r="P5184" i="2"/>
  <c r="P7" i="2"/>
  <c r="P12954" i="2"/>
  <c r="P12902" i="2"/>
  <c r="P12443" i="2"/>
  <c r="P12655" i="2"/>
  <c r="P12786" i="2"/>
  <c r="P12499" i="2"/>
  <c r="P12359" i="2"/>
  <c r="P12615" i="2"/>
  <c r="P12907" i="2"/>
  <c r="P12908" i="2"/>
  <c r="P12749" i="2"/>
  <c r="P12765" i="2"/>
  <c r="P49" i="2"/>
  <c r="P113" i="2"/>
  <c r="P181" i="2"/>
  <c r="P265" i="2"/>
  <c r="P353" i="2"/>
  <c r="P564" i="2"/>
  <c r="P905" i="2"/>
  <c r="P1246" i="2"/>
  <c r="P1588" i="2"/>
  <c r="P1929" i="2"/>
  <c r="P2270" i="2"/>
  <c r="P2612" i="2"/>
  <c r="P2953" i="2"/>
  <c r="P3294" i="2"/>
  <c r="P4110" i="2"/>
  <c r="P5349" i="2"/>
  <c r="P34" i="2"/>
  <c r="P290" i="2"/>
  <c r="P546" i="2"/>
  <c r="P885" i="2"/>
  <c r="P1226" i="2"/>
  <c r="P1568" i="2"/>
  <c r="P1909" i="2"/>
  <c r="P2250" i="2"/>
  <c r="P2592" i="2"/>
  <c r="P2933" i="2"/>
  <c r="P3274" i="2"/>
  <c r="P4050" i="2"/>
  <c r="P5269" i="2"/>
  <c r="P23" i="2"/>
  <c r="P12797" i="2"/>
  <c r="P12739" i="2"/>
  <c r="P12927" i="2"/>
  <c r="P12559" i="2"/>
  <c r="P12411" i="2"/>
  <c r="P12864" i="2"/>
  <c r="P12758" i="2"/>
  <c r="P12671" i="2"/>
  <c r="P12760" i="2"/>
  <c r="P12483" i="2"/>
  <c r="P12755" i="2"/>
  <c r="P12792" i="2"/>
  <c r="R48" i="2"/>
  <c r="P12562" i="2"/>
  <c r="P12949" i="2"/>
  <c r="P12683" i="2"/>
  <c r="P12880" i="2"/>
  <c r="P12594" i="2"/>
  <c r="P12479" i="2"/>
  <c r="P12918" i="2"/>
  <c r="P12969" i="2"/>
  <c r="P12753" i="2"/>
  <c r="P12773" i="2"/>
  <c r="P12375" i="2"/>
  <c r="P12631" i="2"/>
  <c r="P12929" i="2"/>
  <c r="P12924" i="2"/>
  <c r="P12728" i="2"/>
  <c r="P12742" i="2"/>
  <c r="P53" i="2"/>
  <c r="P117" i="2"/>
  <c r="P185" i="2"/>
  <c r="P273" i="2"/>
  <c r="P361" i="2"/>
  <c r="P585" i="2"/>
  <c r="P926" i="2"/>
  <c r="P1268" i="2"/>
  <c r="P1609" i="2"/>
  <c r="P1950" i="2"/>
  <c r="P2292" i="2"/>
  <c r="P2633" i="2"/>
  <c r="P2974" i="2"/>
  <c r="P3316" i="2"/>
  <c r="P4174" i="2"/>
  <c r="P5435" i="2"/>
  <c r="P50" i="2"/>
  <c r="P306" i="2"/>
  <c r="P565" i="2"/>
  <c r="P906" i="2"/>
  <c r="P1248" i="2"/>
  <c r="P1589" i="2"/>
  <c r="P1930" i="2"/>
  <c r="P2272" i="2"/>
  <c r="P2613" i="2"/>
  <c r="P2954" i="2"/>
  <c r="P3296" i="2"/>
  <c r="P4114" i="2"/>
  <c r="P5355" i="2"/>
  <c r="P39" i="2"/>
  <c r="R10" i="2"/>
  <c r="P12675" i="2"/>
  <c r="P12778" i="2"/>
  <c r="P12367" i="2"/>
  <c r="R13" i="2"/>
  <c r="R19" i="2"/>
  <c r="P12882" i="2"/>
  <c r="P12543" i="2"/>
  <c r="R12" i="2"/>
  <c r="P12435" i="2"/>
  <c r="P12707" i="2"/>
  <c r="R30" i="2"/>
  <c r="P13000" i="2"/>
  <c r="P12626" i="2"/>
  <c r="P12842" i="2"/>
  <c r="P12603" i="2"/>
  <c r="P12800" i="2"/>
  <c r="P12701" i="2"/>
  <c r="P12415" i="2"/>
  <c r="P12811" i="2"/>
  <c r="P12996" i="2"/>
  <c r="P12871" i="2"/>
  <c r="P12387" i="2"/>
  <c r="R50" i="2"/>
  <c r="P12583" i="2"/>
  <c r="P12865" i="2"/>
  <c r="P12876" i="2"/>
  <c r="P12819" i="2"/>
  <c r="P12850" i="2"/>
  <c r="P41" i="2"/>
  <c r="P105" i="2"/>
  <c r="P169" i="2"/>
  <c r="P257" i="2"/>
  <c r="P341" i="2"/>
  <c r="P529" i="2"/>
  <c r="P862" i="2"/>
  <c r="P1204" i="2"/>
  <c r="P1545" i="2"/>
  <c r="P1886" i="2"/>
  <c r="P2228" i="2"/>
  <c r="P2569" i="2"/>
  <c r="P2910" i="2"/>
  <c r="P3252" i="2"/>
  <c r="P3982" i="2"/>
  <c r="P5179" i="2"/>
  <c r="P2" i="2"/>
  <c r="P258" i="2"/>
  <c r="P514" i="2"/>
  <c r="P842" i="2"/>
  <c r="P1184" i="2"/>
  <c r="P1525" i="2"/>
  <c r="P1866" i="2"/>
  <c r="P2208" i="2"/>
  <c r="P2549" i="2"/>
  <c r="P2890" i="2"/>
  <c r="P3232" i="2"/>
  <c r="P3922" i="2"/>
  <c r="P5099" i="2"/>
  <c r="P8112" i="2"/>
  <c r="P189" i="2"/>
  <c r="P253" i="2"/>
  <c r="P317" i="2"/>
  <c r="P381" i="2"/>
  <c r="P445" i="2"/>
  <c r="P509" i="2"/>
  <c r="P580" i="2"/>
  <c r="P665" i="2"/>
  <c r="P750" i="2"/>
  <c r="P836" i="2"/>
  <c r="P921" i="2"/>
  <c r="P1006" i="2"/>
  <c r="P1092" i="2"/>
  <c r="P1177" i="2"/>
  <c r="P1262" i="2"/>
  <c r="P1348" i="2"/>
  <c r="P1433" i="2"/>
  <c r="P1518" i="2"/>
  <c r="P1604" i="2"/>
  <c r="P1689" i="2"/>
  <c r="P1774" i="2"/>
  <c r="P1860" i="2"/>
  <c r="P1945" i="2"/>
  <c r="P2030" i="2"/>
  <c r="P2116" i="2"/>
  <c r="P2201" i="2"/>
  <c r="P2286" i="2"/>
  <c r="P2372" i="2"/>
  <c r="P2457" i="2"/>
  <c r="P2542" i="2"/>
  <c r="P2628" i="2"/>
  <c r="P2713" i="2"/>
  <c r="P2798" i="2"/>
  <c r="P2884" i="2"/>
  <c r="P2969" i="2"/>
  <c r="P3054" i="2"/>
  <c r="P3140" i="2"/>
  <c r="P3225" i="2"/>
  <c r="P3310" i="2"/>
  <c r="P3397" i="2"/>
  <c r="P3646" i="2"/>
  <c r="P3902" i="2"/>
  <c r="P4158" i="2"/>
  <c r="P4414" i="2"/>
  <c r="P4731" i="2"/>
  <c r="P5072" i="2"/>
  <c r="P5413" i="2"/>
  <c r="P5755" i="2"/>
  <c r="P6375" i="2"/>
  <c r="P7639" i="2"/>
  <c r="P46" i="2"/>
  <c r="P110" i="2"/>
  <c r="P174" i="2"/>
  <c r="P238" i="2"/>
  <c r="P302" i="2"/>
  <c r="P366" i="2"/>
  <c r="P430" i="2"/>
  <c r="P494" i="2"/>
  <c r="P560" i="2"/>
  <c r="P645" i="2"/>
  <c r="P730" i="2"/>
  <c r="P816" i="2"/>
  <c r="P901" i="2"/>
  <c r="P986" i="2"/>
  <c r="P1072" i="2"/>
  <c r="P1157" i="2"/>
  <c r="P1242" i="2"/>
  <c r="P1328" i="2"/>
  <c r="P1413" i="2"/>
  <c r="P1498" i="2"/>
  <c r="P1584" i="2"/>
  <c r="P1669" i="2"/>
  <c r="P1754" i="2"/>
  <c r="P1840" i="2"/>
  <c r="P1925" i="2"/>
  <c r="P2010" i="2"/>
  <c r="P2096" i="2"/>
  <c r="P2181" i="2"/>
  <c r="P2266" i="2"/>
  <c r="P2352" i="2"/>
  <c r="P2437" i="2"/>
  <c r="P2522" i="2"/>
  <c r="P2608" i="2"/>
  <c r="P2693" i="2"/>
  <c r="P2778" i="2"/>
  <c r="P2864" i="2"/>
  <c r="P2949" i="2"/>
  <c r="P3034" i="2"/>
  <c r="P3120" i="2"/>
  <c r="P3205" i="2"/>
  <c r="P3290" i="2"/>
  <c r="P3376" i="2"/>
  <c r="P3586" i="2"/>
  <c r="P3842" i="2"/>
  <c r="P4098" i="2"/>
  <c r="P4354" i="2"/>
  <c r="P4651" i="2"/>
  <c r="P4992" i="2"/>
  <c r="P5333" i="2"/>
  <c r="P5675" i="2"/>
  <c r="P6215" i="2"/>
  <c r="P7047" i="2"/>
  <c r="P35" i="2"/>
  <c r="P99" i="2"/>
  <c r="P163" i="2"/>
  <c r="P227" i="2"/>
  <c r="P291" i="2"/>
  <c r="P355" i="2"/>
  <c r="P419" i="2"/>
  <c r="P483" i="2"/>
  <c r="P547" i="2"/>
  <c r="P630" i="2"/>
  <c r="P716" i="2"/>
  <c r="P801" i="2"/>
  <c r="P886" i="2"/>
  <c r="P972" i="2"/>
  <c r="P1057" i="2"/>
  <c r="P1142" i="2"/>
  <c r="P1228" i="2"/>
  <c r="P1313" i="2"/>
  <c r="P1398" i="2"/>
  <c r="P1484" i="2"/>
  <c r="P1569" i="2"/>
  <c r="P1654" i="2"/>
  <c r="P1782" i="2"/>
  <c r="P12833" i="2"/>
  <c r="P12840" i="2"/>
  <c r="P12651" i="2"/>
  <c r="R25" i="2"/>
  <c r="P12507" i="2"/>
  <c r="P12960" i="2"/>
  <c r="P12716" i="2"/>
  <c r="P12769" i="2"/>
  <c r="P12632" i="2"/>
  <c r="P12531" i="2"/>
  <c r="P12795" i="2"/>
  <c r="P12824" i="2"/>
  <c r="P12958" i="2"/>
  <c r="P12989" i="2"/>
  <c r="R34" i="2"/>
  <c r="P12731" i="2"/>
  <c r="P12928" i="2"/>
  <c r="P12805" i="2"/>
  <c r="P12527" i="2"/>
  <c r="P12982" i="2"/>
  <c r="P12841" i="2"/>
  <c r="P12710" i="2"/>
  <c r="P12815" i="2"/>
  <c r="P12407" i="2"/>
  <c r="P12663" i="2"/>
  <c r="P12971" i="2"/>
  <c r="P12956" i="2"/>
  <c r="P12685" i="2"/>
  <c r="P12700" i="2"/>
  <c r="P61" i="2"/>
  <c r="P125" i="2"/>
  <c r="P197" i="2"/>
  <c r="P281" i="2"/>
  <c r="P377" i="2"/>
  <c r="P628" i="2"/>
  <c r="P969" i="2"/>
  <c r="P1310" i="2"/>
  <c r="P1652" i="2"/>
  <c r="P1993" i="2"/>
  <c r="P2334" i="2"/>
  <c r="P2676" i="2"/>
  <c r="P3017" i="2"/>
  <c r="P3358" i="2"/>
  <c r="P4302" i="2"/>
  <c r="P5605" i="2"/>
  <c r="P82" i="2"/>
  <c r="P338" i="2"/>
  <c r="P608" i="2"/>
  <c r="P949" i="2"/>
  <c r="P1290" i="2"/>
  <c r="P1632" i="2"/>
  <c r="P1973" i="2"/>
  <c r="P2314" i="2"/>
  <c r="P2656" i="2"/>
  <c r="P2997" i="2"/>
  <c r="P3338" i="2"/>
  <c r="P4242" i="2"/>
  <c r="P5525" i="2"/>
  <c r="P71" i="2"/>
  <c r="P12772" i="2"/>
  <c r="P12904" i="2"/>
  <c r="P12891" i="2"/>
  <c r="P12852" i="2"/>
  <c r="P12789" i="2"/>
  <c r="P12837" i="2"/>
  <c r="P12423" i="2"/>
  <c r="P12679" i="2"/>
  <c r="P12993" i="2"/>
  <c r="P12972" i="2"/>
  <c r="P12664" i="2"/>
  <c r="R43" i="2"/>
  <c r="P65" i="2"/>
  <c r="P129" i="2"/>
  <c r="P201" i="2"/>
  <c r="P289" i="2"/>
  <c r="P385" i="2"/>
  <c r="P649" i="2"/>
  <c r="P990" i="2"/>
  <c r="P1332" i="2"/>
  <c r="P1673" i="2"/>
  <c r="P2014" i="2"/>
  <c r="P2356" i="2"/>
  <c r="P2697" i="2"/>
  <c r="P3038" i="2"/>
  <c r="P3380" i="2"/>
  <c r="P4366" i="2"/>
  <c r="P5691" i="2"/>
  <c r="P98" i="2"/>
  <c r="P354" i="2"/>
  <c r="P629" i="2"/>
  <c r="P970" i="2"/>
  <c r="P1312" i="2"/>
  <c r="P1653" i="2"/>
  <c r="P1994" i="2"/>
  <c r="P2336" i="2"/>
  <c r="P2677" i="2"/>
  <c r="P3018" i="2"/>
  <c r="P3360" i="2"/>
  <c r="P4306" i="2"/>
  <c r="P5611" i="2"/>
  <c r="P87" i="2"/>
  <c r="P12623" i="2"/>
  <c r="P12776" i="2"/>
  <c r="P12763" i="2"/>
  <c r="P12875" i="2"/>
  <c r="P12571" i="2"/>
  <c r="R40" i="2"/>
  <c r="P12783" i="2"/>
  <c r="P12897" i="2"/>
  <c r="P12957" i="2"/>
  <c r="P12563" i="2"/>
  <c r="P12838" i="2"/>
  <c r="P12856" i="2"/>
  <c r="P12873" i="2"/>
  <c r="P12903" i="2"/>
  <c r="P12363" i="2"/>
  <c r="P12785" i="2"/>
  <c r="P12976" i="2"/>
  <c r="P12869" i="2"/>
  <c r="P12575" i="2"/>
  <c r="R46" i="2"/>
  <c r="P12738" i="2"/>
  <c r="P12810" i="2"/>
  <c r="P12858" i="2"/>
  <c r="P12439" i="2"/>
  <c r="P12695" i="2"/>
  <c r="R14" i="2"/>
  <c r="P12988" i="2"/>
  <c r="P12642" i="2"/>
  <c r="P5" i="2"/>
  <c r="P69" i="2"/>
  <c r="P133" i="2"/>
  <c r="P209" i="2"/>
  <c r="P293" i="2"/>
  <c r="P393" i="2"/>
  <c r="P670" i="2"/>
  <c r="P1012" i="2"/>
  <c r="P1353" i="2"/>
  <c r="P1694" i="2"/>
  <c r="P2036" i="2"/>
  <c r="P2377" i="2"/>
  <c r="P2718" i="2"/>
  <c r="P3060" i="2"/>
  <c r="P3406" i="2"/>
  <c r="P4430" i="2"/>
  <c r="P5776" i="2"/>
  <c r="P114" i="2"/>
  <c r="P370" i="2"/>
  <c r="P650" i="2"/>
  <c r="P992" i="2"/>
  <c r="P1333" i="2"/>
  <c r="P1674" i="2"/>
  <c r="P2016" i="2"/>
  <c r="P2357" i="2"/>
  <c r="P2698" i="2"/>
  <c r="P3040" i="2"/>
  <c r="P3381" i="2"/>
  <c r="P4370" i="2"/>
  <c r="P5696" i="2"/>
  <c r="P103" i="2"/>
  <c r="P12447" i="2"/>
  <c r="P12987" i="2"/>
  <c r="P12555" i="2"/>
  <c r="P12751" i="2"/>
  <c r="P12459" i="2"/>
  <c r="P12912" i="2"/>
  <c r="P12737" i="2"/>
  <c r="P12719" i="2"/>
  <c r="P12696" i="2"/>
  <c r="P12515" i="2"/>
  <c r="P12774" i="2"/>
  <c r="P12808" i="2"/>
  <c r="P13001" i="2"/>
  <c r="R31" i="2"/>
  <c r="P12991" i="2"/>
  <c r="P12715" i="2"/>
  <c r="P12896" i="2"/>
  <c r="P12967" i="2"/>
  <c r="P12511" i="2"/>
  <c r="P12939" i="2"/>
  <c r="P12926" i="2"/>
  <c r="P12732" i="2"/>
  <c r="P12794" i="2"/>
  <c r="P12391" i="2"/>
  <c r="P12647" i="2"/>
  <c r="P12950" i="2"/>
  <c r="P12940" i="2"/>
  <c r="P12706" i="2"/>
  <c r="P12721" i="2"/>
  <c r="P57" i="2"/>
  <c r="P121" i="2"/>
  <c r="P193" i="2"/>
  <c r="P277" i="2"/>
  <c r="P369" i="2"/>
  <c r="P606" i="2"/>
  <c r="P948" i="2"/>
  <c r="P1289" i="2"/>
  <c r="P1630" i="2"/>
  <c r="P1972" i="2"/>
  <c r="P2313" i="2"/>
  <c r="P2654" i="2"/>
  <c r="P2996" i="2"/>
  <c r="P3337" i="2"/>
  <c r="P4238" i="2"/>
  <c r="P5520" i="2"/>
  <c r="P66" i="2"/>
  <c r="P322" i="2"/>
  <c r="P586" i="2"/>
  <c r="P928" i="2"/>
  <c r="P1269" i="2"/>
  <c r="P1610" i="2"/>
  <c r="P1952" i="2"/>
  <c r="P2293" i="2"/>
  <c r="P2634" i="2"/>
  <c r="P2976" i="2"/>
  <c r="P3317" i="2"/>
  <c r="P4178" i="2"/>
  <c r="P5440" i="2"/>
  <c r="P55" i="2"/>
  <c r="P205" i="2"/>
  <c r="P269" i="2"/>
  <c r="P333" i="2"/>
  <c r="P397" i="2"/>
  <c r="P461" i="2"/>
  <c r="P525" i="2"/>
  <c r="P601" i="2"/>
  <c r="P686" i="2"/>
  <c r="P772" i="2"/>
  <c r="P857" i="2"/>
  <c r="P942" i="2"/>
  <c r="P1028" i="2"/>
  <c r="P1113" i="2"/>
  <c r="P1198" i="2"/>
  <c r="P1284" i="2"/>
  <c r="P1369" i="2"/>
  <c r="P1454" i="2"/>
  <c r="P1540" i="2"/>
  <c r="P1625" i="2"/>
  <c r="P1710" i="2"/>
  <c r="P1796" i="2"/>
  <c r="P1881" i="2"/>
  <c r="P1966" i="2"/>
  <c r="P2052" i="2"/>
  <c r="P2137" i="2"/>
  <c r="P2222" i="2"/>
  <c r="P2308" i="2"/>
  <c r="P2393" i="2"/>
  <c r="P2478" i="2"/>
  <c r="P2564" i="2"/>
  <c r="P2649" i="2"/>
  <c r="P2734" i="2"/>
  <c r="P2820" i="2"/>
  <c r="P2905" i="2"/>
  <c r="P2990" i="2"/>
  <c r="P3076" i="2"/>
  <c r="P3161" i="2"/>
  <c r="P3246" i="2"/>
  <c r="P3332" i="2"/>
  <c r="P3454" i="2"/>
  <c r="P3710" i="2"/>
  <c r="P3966" i="2"/>
  <c r="P4222" i="2"/>
  <c r="P4478" i="2"/>
  <c r="P4816" i="2"/>
  <c r="P5157" i="2"/>
  <c r="P5499" i="2"/>
  <c r="P5863" i="2"/>
  <c r="P6545" i="2"/>
  <c r="R17" i="2"/>
  <c r="P62" i="2"/>
  <c r="P126" i="2"/>
  <c r="P190" i="2"/>
  <c r="P254" i="2"/>
  <c r="P318" i="2"/>
  <c r="P382" i="2"/>
  <c r="P446" i="2"/>
  <c r="P510" i="2"/>
  <c r="P581" i="2"/>
  <c r="P666" i="2"/>
  <c r="P752" i="2"/>
  <c r="P837" i="2"/>
  <c r="P922" i="2"/>
  <c r="P1008" i="2"/>
  <c r="P1093" i="2"/>
  <c r="P1178" i="2"/>
  <c r="P1264" i="2"/>
  <c r="P1349" i="2"/>
  <c r="P1434" i="2"/>
  <c r="P1520" i="2"/>
  <c r="P1605" i="2"/>
  <c r="P1690" i="2"/>
  <c r="P1776" i="2"/>
  <c r="P1861" i="2"/>
  <c r="P1946" i="2"/>
  <c r="P2032" i="2"/>
  <c r="P2117" i="2"/>
  <c r="P2202" i="2"/>
  <c r="P2288" i="2"/>
  <c r="P2373" i="2"/>
  <c r="P2458" i="2"/>
  <c r="P2544" i="2"/>
  <c r="P2629" i="2"/>
  <c r="P2714" i="2"/>
  <c r="P2800" i="2"/>
  <c r="P2885" i="2"/>
  <c r="P2970" i="2"/>
  <c r="P3056" i="2"/>
  <c r="P3141" i="2"/>
  <c r="P3226" i="2"/>
  <c r="P3312" i="2"/>
  <c r="P3398" i="2"/>
  <c r="P3650" i="2"/>
  <c r="P3906" i="2"/>
  <c r="P4162" i="2"/>
  <c r="P4418" i="2"/>
  <c r="P4736" i="2"/>
  <c r="P5077" i="2"/>
  <c r="P5419" i="2"/>
  <c r="P5760" i="2"/>
  <c r="P6385" i="2"/>
  <c r="P7724" i="2"/>
  <c r="P51" i="2"/>
  <c r="P115" i="2"/>
  <c r="P179" i="2"/>
  <c r="P243" i="2"/>
  <c r="P307" i="2"/>
  <c r="P371" i="2"/>
  <c r="P435" i="2"/>
  <c r="P499" i="2"/>
  <c r="P566" i="2"/>
  <c r="P652" i="2"/>
  <c r="P737" i="2"/>
  <c r="P822" i="2"/>
  <c r="P908" i="2"/>
  <c r="P993" i="2"/>
  <c r="P1078" i="2"/>
  <c r="P1164" i="2"/>
  <c r="P1249" i="2"/>
  <c r="P1334" i="2"/>
  <c r="P1420" i="2"/>
  <c r="P1505" i="2"/>
  <c r="P1590" i="2"/>
  <c r="P1676" i="2"/>
  <c r="R47" i="2"/>
  <c r="P12546" i="2"/>
  <c r="P12461" i="2"/>
  <c r="P12609" i="2"/>
  <c r="P12524" i="2"/>
  <c r="P12729" i="2"/>
  <c r="P12558" i="2"/>
  <c r="P12814" i="2"/>
  <c r="P12618" i="2"/>
  <c r="P12713" i="2"/>
  <c r="P12542" i="2"/>
  <c r="P12428" i="2"/>
  <c r="P12342" i="2"/>
  <c r="P12275" i="2"/>
  <c r="P12533" i="2"/>
  <c r="P12384" i="2"/>
  <c r="P12285" i="2"/>
  <c r="P12212" i="2"/>
  <c r="P12148" i="2"/>
  <c r="P12084" i="2"/>
  <c r="P12020" i="2"/>
  <c r="P12462" i="2"/>
  <c r="P12909" i="2"/>
  <c r="P12477" i="2"/>
  <c r="P12625" i="2"/>
  <c r="P12540" i="2"/>
  <c r="P12761" i="2"/>
  <c r="P12590" i="2"/>
  <c r="P12878" i="2"/>
  <c r="P12650" i="2"/>
  <c r="P12745" i="2"/>
  <c r="P12574" i="2"/>
  <c r="P12444" i="2"/>
  <c r="P12358" i="2"/>
  <c r="P12287" i="2"/>
  <c r="P12597" i="2"/>
  <c r="P12405" i="2"/>
  <c r="P12301" i="2"/>
  <c r="P12224" i="2"/>
  <c r="P12160" i="2"/>
  <c r="P12096" i="2"/>
  <c r="P12032" i="2"/>
  <c r="P12494" i="2"/>
  <c r="P12941" i="2"/>
  <c r="P12493" i="2"/>
  <c r="P12641" i="2"/>
  <c r="P12556" i="2"/>
  <c r="P12823" i="2"/>
  <c r="P12622" i="2"/>
  <c r="P12530" i="2"/>
  <c r="P12697" i="2"/>
  <c r="P12672" i="2"/>
  <c r="P12596" i="2"/>
  <c r="P12369" i="2"/>
  <c r="P12677" i="2"/>
  <c r="P12312" i="2"/>
  <c r="P12168" i="2"/>
  <c r="P12040" i="2"/>
  <c r="P12410" i="2"/>
  <c r="P12657" i="2"/>
  <c r="P12500" i="2"/>
  <c r="P12877" i="2"/>
  <c r="P12489" i="2"/>
  <c r="P12315" i="2"/>
  <c r="P12456" i="2"/>
  <c r="P12253" i="2"/>
  <c r="P12124" i="2"/>
  <c r="P12666" i="2"/>
  <c r="P12376" i="2"/>
  <c r="P12550" i="2"/>
  <c r="P12835" i="2"/>
  <c r="P12724" i="2"/>
  <c r="P12433" i="2"/>
  <c r="P12279" i="2"/>
  <c r="P12392" i="2"/>
  <c r="P12216" i="2"/>
  <c r="P12088" i="2"/>
  <c r="P12470" i="2"/>
  <c r="P12340" i="2"/>
  <c r="P12252" i="2"/>
  <c r="P12187" i="2"/>
  <c r="P12656" i="2"/>
  <c r="P12416" i="2"/>
  <c r="P12309" i="2"/>
  <c r="P12230" i="2"/>
  <c r="P12166" i="2"/>
  <c r="R5" i="2"/>
  <c r="P12525" i="2"/>
  <c r="P12673" i="2"/>
  <c r="P12588" i="2"/>
  <c r="R6" i="2"/>
  <c r="P12686" i="2"/>
  <c r="P12516" i="2"/>
  <c r="P12746" i="2"/>
  <c r="P12942" i="2"/>
  <c r="P12670" i="2"/>
  <c r="P12502" i="2"/>
  <c r="P12406" i="2"/>
  <c r="P12323" i="2"/>
  <c r="P12259" i="2"/>
  <c r="P12473" i="2"/>
  <c r="P12356" i="2"/>
  <c r="P12264" i="2"/>
  <c r="P12196" i="2"/>
  <c r="P12132" i="2"/>
  <c r="P12068" i="2"/>
  <c r="P12752" i="2"/>
  <c r="R37" i="2"/>
  <c r="P12541" i="2"/>
  <c r="P12689" i="2"/>
  <c r="P12604" i="2"/>
  <c r="P12518" i="2"/>
  <c r="P12718" i="2"/>
  <c r="P12548" i="2"/>
  <c r="P12793" i="2"/>
  <c r="P12608" i="2"/>
  <c r="P12702" i="2"/>
  <c r="P12532" i="2"/>
  <c r="P12422" i="2"/>
  <c r="P12337" i="2"/>
  <c r="P12271" i="2"/>
  <c r="P12512" i="2"/>
  <c r="P12377" i="2"/>
  <c r="P12280" i="2"/>
  <c r="P12208" i="2"/>
  <c r="P12144" i="2"/>
  <c r="P12080" i="2"/>
  <c r="P12016" i="2"/>
  <c r="P12453" i="2"/>
  <c r="P12898" i="2"/>
  <c r="P12472" i="2"/>
  <c r="P12620" i="2"/>
  <c r="P12534" i="2"/>
  <c r="P12750" i="2"/>
  <c r="P12580" i="2"/>
  <c r="P12678" i="2"/>
  <c r="P12526" i="2"/>
  <c r="P12985" i="2"/>
  <c r="P12510" i="2"/>
  <c r="P12327" i="2"/>
  <c r="P12484" i="2"/>
  <c r="P12269" i="2"/>
  <c r="P12136" i="2"/>
  <c r="P12825" i="2"/>
  <c r="P12382" i="2"/>
  <c r="P12572" i="2"/>
  <c r="P12857" i="2"/>
  <c r="P12734" i="2"/>
  <c r="P12438" i="2"/>
  <c r="P12283" i="2"/>
  <c r="P12398" i="2"/>
  <c r="P12220" i="2"/>
  <c r="P12092" i="2"/>
  <c r="P12480" i="2"/>
  <c r="P12930" i="2"/>
  <c r="P12802" i="2"/>
  <c r="P12714" i="2"/>
  <c r="P12638" i="2"/>
  <c r="P12390" i="2"/>
  <c r="P12974" i="2"/>
  <c r="P12334" i="2"/>
  <c r="P12184" i="2"/>
  <c r="P12056" i="2"/>
  <c r="P12425" i="2"/>
  <c r="P12316" i="2"/>
  <c r="P12235" i="2"/>
  <c r="P12171" i="2"/>
  <c r="P12544" i="2"/>
  <c r="P12388" i="2"/>
  <c r="P12288" i="2"/>
  <c r="P12214" i="2"/>
  <c r="P12962" i="2"/>
  <c r="P12504" i="2"/>
  <c r="P12652" i="2"/>
  <c r="P12566" i="2"/>
  <c r="P12866" i="2"/>
  <c r="P12644" i="2"/>
  <c r="P12485" i="2"/>
  <c r="P12704" i="2"/>
  <c r="P12834" i="2"/>
  <c r="P12628" i="2"/>
  <c r="P12474" i="2"/>
  <c r="P12385" i="2"/>
  <c r="P12307" i="2"/>
  <c r="P12846" i="2"/>
  <c r="P12441" i="2"/>
  <c r="P12328" i="2"/>
  <c r="P12244" i="2"/>
  <c r="P12180" i="2"/>
  <c r="P12116" i="2"/>
  <c r="P12052" i="2"/>
  <c r="P12592" i="2"/>
  <c r="P12994" i="2"/>
  <c r="P12520" i="2"/>
  <c r="P12668" i="2"/>
  <c r="P12582" i="2"/>
  <c r="P12963" i="2"/>
  <c r="P12676" i="2"/>
  <c r="P12506" i="2"/>
  <c r="P12736" i="2"/>
  <c r="P12899" i="2"/>
  <c r="P12660" i="2"/>
  <c r="P12496" i="2"/>
  <c r="P12401" i="2"/>
  <c r="P12319" i="2"/>
  <c r="P12255" i="2"/>
  <c r="P12464" i="2"/>
  <c r="P12349" i="2"/>
  <c r="P12258" i="2"/>
  <c r="P12192" i="2"/>
  <c r="P12128" i="2"/>
  <c r="P12064" i="2"/>
  <c r="P12709" i="2"/>
  <c r="R26" i="2"/>
  <c r="P12536" i="2"/>
  <c r="P12684" i="2"/>
  <c r="P12598" i="2"/>
  <c r="P12513" i="2"/>
  <c r="P12708" i="2"/>
  <c r="P12537" i="2"/>
  <c r="P12593" i="2"/>
  <c r="P12953" i="2"/>
  <c r="P12770" i="2"/>
  <c r="P12454" i="2"/>
  <c r="P12295" i="2"/>
  <c r="P12420" i="2"/>
  <c r="P12232" i="2"/>
  <c r="P12104" i="2"/>
  <c r="P12528" i="2"/>
  <c r="P12973" i="2"/>
  <c r="P12887" i="2"/>
  <c r="P12725" i="2"/>
  <c r="P12649" i="2"/>
  <c r="P12396" i="2"/>
  <c r="P12251" i="2"/>
  <c r="P12341" i="2"/>
  <c r="P12188" i="2"/>
  <c r="P12060" i="2"/>
  <c r="P12432" i="2"/>
  <c r="P12488" i="2"/>
  <c r="P12612" i="2"/>
  <c r="P12629" i="2"/>
  <c r="P12553" i="2"/>
  <c r="P12348" i="2"/>
  <c r="P12554" i="2"/>
  <c r="P12290" i="2"/>
  <c r="P12152" i="2"/>
  <c r="P12024" i="2"/>
  <c r="P12397" i="2"/>
  <c r="P12294" i="2"/>
  <c r="P12219" i="2"/>
  <c r="P12155" i="2"/>
  <c r="P12478" i="2"/>
  <c r="P12360" i="2"/>
  <c r="P12266" i="2"/>
  <c r="P12198" i="2"/>
  <c r="P12919" i="2"/>
  <c r="P12482" i="2"/>
  <c r="P12630" i="2"/>
  <c r="P12545" i="2"/>
  <c r="P12781" i="2"/>
  <c r="P12601" i="2"/>
  <c r="P12910" i="2"/>
  <c r="P12661" i="2"/>
  <c r="P12756" i="2"/>
  <c r="P12585" i="2"/>
  <c r="P12449" i="2"/>
  <c r="P12364" i="2"/>
  <c r="P12291" i="2"/>
  <c r="P12634" i="2"/>
  <c r="P12413" i="2"/>
  <c r="P12306" i="2"/>
  <c r="P12228" i="2"/>
  <c r="P12164" i="2"/>
  <c r="P12100" i="2"/>
  <c r="P12036" i="2"/>
  <c r="P12508" i="2"/>
  <c r="P12951" i="2"/>
  <c r="P12498" i="2"/>
  <c r="P12646" i="2"/>
  <c r="P12561" i="2"/>
  <c r="P12845" i="2"/>
  <c r="P12633" i="2"/>
  <c r="R38" i="2"/>
  <c r="P12693" i="2"/>
  <c r="P12813" i="2"/>
  <c r="P12617" i="2"/>
  <c r="P12468" i="2"/>
  <c r="P12380" i="2"/>
  <c r="P12303" i="2"/>
  <c r="P12762" i="2"/>
  <c r="P12434" i="2"/>
  <c r="P12322" i="2"/>
  <c r="P12240" i="2"/>
  <c r="P12176" i="2"/>
  <c r="P12112" i="2"/>
  <c r="P12048" i="2"/>
  <c r="P12570" i="2"/>
  <c r="P12983" i="2"/>
  <c r="P12514" i="2"/>
  <c r="P12662" i="2"/>
  <c r="P12577" i="2"/>
  <c r="P12921" i="2"/>
  <c r="P12665" i="2"/>
  <c r="R15" i="2"/>
  <c r="R49" i="2"/>
  <c r="P12757" i="2"/>
  <c r="P12681" i="2"/>
  <c r="P12412" i="2"/>
  <c r="P12263" i="2"/>
  <c r="P12362" i="2"/>
  <c r="P12200" i="2"/>
  <c r="P12072" i="2"/>
  <c r="P12440" i="2"/>
  <c r="P12509" i="2"/>
  <c r="P12654" i="2"/>
  <c r="P12640" i="2"/>
  <c r="P12564" i="2"/>
  <c r="P12353" i="2"/>
  <c r="P12576" i="2"/>
  <c r="P12296" i="2"/>
  <c r="P12156" i="2"/>
  <c r="P12028" i="2"/>
  <c r="P12404" i="2"/>
  <c r="P12636" i="2"/>
  <c r="P12492" i="2"/>
  <c r="P12855" i="2"/>
  <c r="P12481" i="2"/>
  <c r="P12311" i="2"/>
  <c r="P12448" i="2"/>
  <c r="P12248" i="2"/>
  <c r="P12120" i="2"/>
  <c r="P12624" i="2"/>
  <c r="P12368" i="2"/>
  <c r="P12273" i="2"/>
  <c r="P12203" i="2"/>
  <c r="P12889" i="2"/>
  <c r="P12445" i="2"/>
  <c r="P12330" i="2"/>
  <c r="P12246" i="2"/>
  <c r="P12182" i="2"/>
  <c r="P12118" i="2"/>
  <c r="P12150" i="2"/>
  <c r="P12070" i="2"/>
  <c r="P12006" i="2"/>
  <c r="P11942" i="2"/>
  <c r="P12552" i="2"/>
  <c r="P12374" i="2"/>
  <c r="P12044" i="2"/>
  <c r="P12284" i="2"/>
  <c r="P12191" i="2"/>
  <c r="P12522" i="2"/>
  <c r="P12345" i="2"/>
  <c r="P12234" i="2"/>
  <c r="P12146" i="2"/>
  <c r="P12062" i="2"/>
  <c r="P11978" i="2"/>
  <c r="P11890" i="2"/>
  <c r="P11826" i="2"/>
  <c r="P11762" i="2"/>
  <c r="P12197" i="2"/>
  <c r="P12041" i="2"/>
  <c r="P11947" i="2"/>
  <c r="P11861" i="2"/>
  <c r="P11776" i="2"/>
  <c r="P11708" i="2"/>
  <c r="P11644" i="2"/>
  <c r="P12521" i="2"/>
  <c r="P12140" i="2"/>
  <c r="P12305" i="2"/>
  <c r="P12207" i="2"/>
  <c r="P12613" i="2"/>
  <c r="P12373" i="2"/>
  <c r="P12250" i="2"/>
  <c r="P12162" i="2"/>
  <c r="P12078" i="2"/>
  <c r="P11994" i="2"/>
  <c r="P11906" i="2"/>
  <c r="P11838" i="2"/>
  <c r="P11774" i="2"/>
  <c r="P12245" i="2"/>
  <c r="P12065" i="2"/>
  <c r="P11963" i="2"/>
  <c r="P11877" i="2"/>
  <c r="P11792" i="2"/>
  <c r="P11720" i="2"/>
  <c r="P11656" i="2"/>
  <c r="P12791" i="2"/>
  <c r="P12236" i="2"/>
  <c r="P12326" i="2"/>
  <c r="P12223" i="2"/>
  <c r="P12803" i="2"/>
  <c r="P12402" i="2"/>
  <c r="P12272" i="2"/>
  <c r="P12178" i="2"/>
  <c r="P12094" i="2"/>
  <c r="P12010" i="2"/>
  <c r="P11922" i="2"/>
  <c r="P11850" i="2"/>
  <c r="P11786" i="2"/>
  <c r="P12308" i="2"/>
  <c r="P12089" i="2"/>
  <c r="P11979" i="2"/>
  <c r="P11893" i="2"/>
  <c r="P11808" i="2"/>
  <c r="P11732" i="2"/>
  <c r="P11668" i="2"/>
  <c r="P11604" i="2"/>
  <c r="P11540" i="2"/>
  <c r="P11476" i="2"/>
  <c r="P11412" i="2"/>
  <c r="P12209" i="2"/>
  <c r="P12047" i="2"/>
  <c r="P11951" i="2"/>
  <c r="P11865" i="2"/>
  <c r="P11780" i="2"/>
  <c r="P11711" i="2"/>
  <c r="P11647" i="2"/>
  <c r="P11583" i="2"/>
  <c r="P12429" i="2"/>
  <c r="P12125" i="2"/>
  <c r="P12003" i="2"/>
  <c r="P11917" i="2"/>
  <c r="P11832" i="2"/>
  <c r="P11750" i="2"/>
  <c r="P11686" i="2"/>
  <c r="P11622" i="2"/>
  <c r="P11558" i="2"/>
  <c r="P12134" i="2"/>
  <c r="P12054" i="2"/>
  <c r="P11990" i="2"/>
  <c r="P11926" i="2"/>
  <c r="P12740" i="2"/>
  <c r="P12720" i="2"/>
  <c r="P12418" i="2"/>
  <c r="P12257" i="2"/>
  <c r="P12167" i="2"/>
  <c r="P12458" i="2"/>
  <c r="P12314" i="2"/>
  <c r="P12210" i="2"/>
  <c r="P12126" i="2"/>
  <c r="P12042" i="2"/>
  <c r="P11954" i="2"/>
  <c r="P11874" i="2"/>
  <c r="P11810" i="2"/>
  <c r="P12476" i="2"/>
  <c r="P12137" i="2"/>
  <c r="P12011" i="2"/>
  <c r="P11925" i="2"/>
  <c r="P11840" i="2"/>
  <c r="P11756" i="2"/>
  <c r="P11692" i="2"/>
  <c r="P12466" i="2"/>
  <c r="P12332" i="2"/>
  <c r="P12931" i="2"/>
  <c r="P12278" i="2"/>
  <c r="P12183" i="2"/>
  <c r="P12505" i="2"/>
  <c r="P12338" i="2"/>
  <c r="P12226" i="2"/>
  <c r="P12142" i="2"/>
  <c r="P12058" i="2"/>
  <c r="P11970" i="2"/>
  <c r="P11886" i="2"/>
  <c r="P11822" i="2"/>
  <c r="P12867" i="2"/>
  <c r="P12181" i="2"/>
  <c r="P12033" i="2"/>
  <c r="P11941" i="2"/>
  <c r="P11856" i="2"/>
  <c r="P11771" i="2"/>
  <c r="P11704" i="2"/>
  <c r="P11640" i="2"/>
  <c r="P12460" i="2"/>
  <c r="P12108" i="2"/>
  <c r="P12300" i="2"/>
  <c r="P12199" i="2"/>
  <c r="P12586" i="2"/>
  <c r="P12366" i="2"/>
  <c r="P12242" i="2"/>
  <c r="P12158" i="2"/>
  <c r="P12074" i="2"/>
  <c r="P11986" i="2"/>
  <c r="P11902" i="2"/>
  <c r="P11834" i="2"/>
  <c r="P11770" i="2"/>
  <c r="P12229" i="2"/>
  <c r="P12057" i="2"/>
  <c r="P11957" i="2"/>
  <c r="P11872" i="2"/>
  <c r="P11787" i="2"/>
  <c r="P11716" i="2"/>
  <c r="P11652" i="2"/>
  <c r="P11588" i="2"/>
  <c r="P11524" i="2"/>
  <c r="P11460" i="2"/>
  <c r="P12517" i="2"/>
  <c r="P12145" i="2"/>
  <c r="P12015" i="2"/>
  <c r="P11929" i="2"/>
  <c r="P11844" i="2"/>
  <c r="P11759" i="2"/>
  <c r="P11695" i="2"/>
  <c r="P11631" i="2"/>
  <c r="P11567" i="2"/>
  <c r="P12318" i="2"/>
  <c r="P12093" i="2"/>
  <c r="P11981" i="2"/>
  <c r="P11896" i="2"/>
  <c r="P11811" i="2"/>
  <c r="P11734" i="2"/>
  <c r="P11670" i="2"/>
  <c r="P11606" i="2"/>
  <c r="P12102" i="2"/>
  <c r="P12038" i="2"/>
  <c r="P11974" i="2"/>
  <c r="P11910" i="2"/>
  <c r="P12682" i="2"/>
  <c r="P12317" i="2"/>
  <c r="P12346" i="2"/>
  <c r="P12231" i="2"/>
  <c r="P12147" i="2"/>
  <c r="P12424" i="2"/>
  <c r="P12282" i="2"/>
  <c r="P12190" i="2"/>
  <c r="P12106" i="2"/>
  <c r="P12018" i="2"/>
  <c r="P11934" i="2"/>
  <c r="P11858" i="2"/>
  <c r="P11794" i="2"/>
  <c r="P12357" i="2"/>
  <c r="P12105" i="2"/>
  <c r="P11989" i="2"/>
  <c r="P11904" i="2"/>
  <c r="P11819" i="2"/>
  <c r="P11740" i="2"/>
  <c r="P11676" i="2"/>
  <c r="P12569" i="2"/>
  <c r="P12497" i="2"/>
  <c r="P12389" i="2"/>
  <c r="P12247" i="2"/>
  <c r="P12163" i="2"/>
  <c r="P12452" i="2"/>
  <c r="P12304" i="2"/>
  <c r="P12206" i="2"/>
  <c r="P12122" i="2"/>
  <c r="P12034" i="2"/>
  <c r="P11950" i="2"/>
  <c r="P11870" i="2"/>
  <c r="P11806" i="2"/>
  <c r="P12442" i="2"/>
  <c r="P12129" i="2"/>
  <c r="P12005" i="2"/>
  <c r="P11920" i="2"/>
  <c r="P11835" i="2"/>
  <c r="P11752" i="2"/>
  <c r="P11688" i="2"/>
  <c r="P12614" i="2"/>
  <c r="P12299" i="2"/>
  <c r="P12549" i="2"/>
  <c r="P12268" i="2"/>
  <c r="P12179" i="2"/>
  <c r="P12490" i="2"/>
  <c r="P12325" i="2"/>
  <c r="P12222" i="2"/>
  <c r="P12138" i="2"/>
  <c r="P12050" i="2"/>
  <c r="P11966" i="2"/>
  <c r="P11882" i="2"/>
  <c r="P11818" i="2"/>
  <c r="P12645" i="2"/>
  <c r="P12165" i="2"/>
  <c r="P12025" i="2"/>
  <c r="P11936" i="2"/>
  <c r="P11851" i="2"/>
  <c r="P11765" i="2"/>
  <c r="P11700" i="2"/>
  <c r="P11636" i="2"/>
  <c r="P11572" i="2"/>
  <c r="P11508" i="2"/>
  <c r="P11444" i="2"/>
  <c r="P12378" i="2"/>
  <c r="P12111" i="2"/>
  <c r="P11993" i="2"/>
  <c r="P11908" i="2"/>
  <c r="P11823" i="2"/>
  <c r="P11743" i="2"/>
  <c r="P11679" i="2"/>
  <c r="P11615" i="2"/>
  <c r="P11551" i="2"/>
  <c r="P12237" i="2"/>
  <c r="P12061" i="2"/>
  <c r="P11960" i="2"/>
  <c r="P11875" i="2"/>
  <c r="P11789" i="2"/>
  <c r="P11718" i="2"/>
  <c r="P11654" i="2"/>
  <c r="P11590" i="2"/>
  <c r="P12086" i="2"/>
  <c r="P12022" i="2"/>
  <c r="P11958" i="2"/>
  <c r="P11894" i="2"/>
  <c r="P12606" i="2"/>
  <c r="P12172" i="2"/>
  <c r="P12310" i="2"/>
  <c r="P12211" i="2"/>
  <c r="P12698" i="2"/>
  <c r="P12381" i="2"/>
  <c r="P12256" i="2"/>
  <c r="P12170" i="2"/>
  <c r="P12082" i="2"/>
  <c r="P11998" i="2"/>
  <c r="P11914" i="2"/>
  <c r="P11842" i="2"/>
  <c r="P11778" i="2"/>
  <c r="P12265" i="2"/>
  <c r="P12073" i="2"/>
  <c r="P11968" i="2"/>
  <c r="P11883" i="2"/>
  <c r="P11797" i="2"/>
  <c r="P11724" i="2"/>
  <c r="P11660" i="2"/>
  <c r="R27" i="2"/>
  <c r="P12274" i="2"/>
  <c r="P12333" i="2"/>
  <c r="P12227" i="2"/>
  <c r="P12143" i="2"/>
  <c r="P12409" i="2"/>
  <c r="P12277" i="2"/>
  <c r="P12186" i="2"/>
  <c r="P12098" i="2"/>
  <c r="P12014" i="2"/>
  <c r="P11930" i="2"/>
  <c r="P11854" i="2"/>
  <c r="P11790" i="2"/>
  <c r="P12329" i="2"/>
  <c r="P12097" i="2"/>
  <c r="P11984" i="2"/>
  <c r="P11899" i="2"/>
  <c r="P11813" i="2"/>
  <c r="P11736" i="2"/>
  <c r="P11672" i="2"/>
  <c r="P12995" i="2"/>
  <c r="P12426" i="2"/>
  <c r="P12361" i="2"/>
  <c r="P12243" i="2"/>
  <c r="P12159" i="2"/>
  <c r="P12437" i="2"/>
  <c r="P12298" i="2"/>
  <c r="P12202" i="2"/>
  <c r="P12114" i="2"/>
  <c r="P12030" i="2"/>
  <c r="P11946" i="2"/>
  <c r="P11866" i="2"/>
  <c r="P11802" i="2"/>
  <c r="P12414" i="2"/>
  <c r="P12121" i="2"/>
  <c r="P12000" i="2"/>
  <c r="P11915" i="2"/>
  <c r="P11829" i="2"/>
  <c r="P11748" i="2"/>
  <c r="P11684" i="2"/>
  <c r="P11620" i="2"/>
  <c r="P11556" i="2"/>
  <c r="P11492" i="2"/>
  <c r="P11428" i="2"/>
  <c r="P12281" i="2"/>
  <c r="P12079" i="2"/>
  <c r="P11972" i="2"/>
  <c r="P11887" i="2"/>
  <c r="P11801" i="2"/>
  <c r="P11727" i="2"/>
  <c r="P11663" i="2"/>
  <c r="P11599" i="2"/>
  <c r="P12730" i="2"/>
  <c r="P12173" i="2"/>
  <c r="P12029" i="2"/>
  <c r="P11939" i="2"/>
  <c r="P11853" i="2"/>
  <c r="P11768" i="2"/>
  <c r="P11702" i="2"/>
  <c r="P11638" i="2"/>
  <c r="P11574" i="2"/>
  <c r="P11542" i="2"/>
  <c r="P11478" i="2"/>
  <c r="P12267" i="2"/>
  <c r="P12469" i="2"/>
  <c r="P12046" i="2"/>
  <c r="P12538" i="2"/>
  <c r="P11845" i="2"/>
  <c r="P11612" i="2"/>
  <c r="P11528" i="2"/>
  <c r="P11440" i="2"/>
  <c r="P12241" i="2"/>
  <c r="P12023" i="2"/>
  <c r="P11903" i="2"/>
  <c r="P11791" i="2"/>
  <c r="P11699" i="2"/>
  <c r="P11611" i="2"/>
  <c r="P12501" i="2"/>
  <c r="P12101" i="2"/>
  <c r="P11955" i="2"/>
  <c r="P11843" i="2"/>
  <c r="P11738" i="2"/>
  <c r="P11650" i="2"/>
  <c r="P11566" i="2"/>
  <c r="P12771" i="2"/>
  <c r="P12151" i="2"/>
  <c r="P12110" i="2"/>
  <c r="P11798" i="2"/>
  <c r="P11909" i="2"/>
  <c r="P11628" i="2"/>
  <c r="P11544" i="2"/>
  <c r="P11456" i="2"/>
  <c r="P12324" i="2"/>
  <c r="P12055" i="2"/>
  <c r="P11924" i="2"/>
  <c r="P11812" i="2"/>
  <c r="P11715" i="2"/>
  <c r="P11627" i="2"/>
  <c r="P11543" i="2"/>
  <c r="P12133" i="2"/>
  <c r="P11976" i="2"/>
  <c r="P11864" i="2"/>
  <c r="P11754" i="2"/>
  <c r="P11666" i="2"/>
  <c r="P11582" i="2"/>
  <c r="P11498" i="2"/>
  <c r="P12321" i="2"/>
  <c r="P12261" i="2"/>
  <c r="P11918" i="2"/>
  <c r="P12081" i="2"/>
  <c r="P11728" i="2"/>
  <c r="P11580" i="2"/>
  <c r="P11496" i="2"/>
  <c r="P11408" i="2"/>
  <c r="P12127" i="2"/>
  <c r="P11977" i="2"/>
  <c r="P11860" i="2"/>
  <c r="P11751" i="2"/>
  <c r="P11667" i="2"/>
  <c r="P11579" i="2"/>
  <c r="P12276" i="2"/>
  <c r="P12037" i="2"/>
  <c r="P11912" i="2"/>
  <c r="P11800" i="2"/>
  <c r="P11706" i="2"/>
  <c r="P11618" i="2"/>
  <c r="P11534" i="2"/>
  <c r="P11450" i="2"/>
  <c r="P11382" i="2"/>
  <c r="P11318" i="2"/>
  <c r="P11254" i="2"/>
  <c r="P11190" i="2"/>
  <c r="P11126" i="2"/>
  <c r="P11062" i="2"/>
  <c r="P10998" i="2"/>
  <c r="P10934" i="2"/>
  <c r="P10870" i="2"/>
  <c r="P10806" i="2"/>
  <c r="P10742" i="2"/>
  <c r="P11959" i="2"/>
  <c r="P11653" i="2"/>
  <c r="P11467" i="2"/>
  <c r="P11361" i="2"/>
  <c r="P11276" i="2"/>
  <c r="P12083" i="2"/>
  <c r="P11729" i="2"/>
  <c r="P11505" i="2"/>
  <c r="P11387" i="2"/>
  <c r="P11301" i="2"/>
  <c r="P11216" i="2"/>
  <c r="P11131" i="2"/>
  <c r="P12417" i="2"/>
  <c r="P11867" i="2"/>
  <c r="P12260" i="2"/>
  <c r="P11703" i="2"/>
  <c r="P11965" i="2"/>
  <c r="P11570" i="2"/>
  <c r="P11406" i="2"/>
  <c r="P11322" i="2"/>
  <c r="P11234" i="2"/>
  <c r="P11150" i="2"/>
  <c r="P11066" i="2"/>
  <c r="P12352" i="2"/>
  <c r="P11596" i="2"/>
  <c r="P11999" i="2"/>
  <c r="P11595" i="2"/>
  <c r="P11821" i="2"/>
  <c r="P11482" i="2"/>
  <c r="P11378" i="2"/>
  <c r="P11294" i="2"/>
  <c r="P11210" i="2"/>
  <c r="P11122" i="2"/>
  <c r="P11038" i="2"/>
  <c r="P10954" i="2"/>
  <c r="P10866" i="2"/>
  <c r="P10782" i="2"/>
  <c r="P12091" i="2"/>
  <c r="P11637" i="2"/>
  <c r="P11419" i="2"/>
  <c r="P11303" i="2"/>
  <c r="P12051" i="2"/>
  <c r="P11633" i="2"/>
  <c r="P11417" i="2"/>
  <c r="P11296" i="2"/>
  <c r="P11184" i="2"/>
  <c r="P11072" i="2"/>
  <c r="P10981" i="2"/>
  <c r="P10896" i="2"/>
  <c r="P10811" i="2"/>
  <c r="P11841" i="2"/>
  <c r="P11423" i="2"/>
  <c r="P11247" i="2"/>
  <c r="P11127" i="2"/>
  <c r="P11012" i="2"/>
  <c r="P10899" i="2"/>
  <c r="P10785" i="2"/>
  <c r="P10703" i="2"/>
  <c r="P10639" i="2"/>
  <c r="P10575" i="2"/>
  <c r="P10511" i="2"/>
  <c r="P10447" i="2"/>
  <c r="P10383" i="2"/>
  <c r="P10319" i="2"/>
  <c r="P10255" i="2"/>
  <c r="P10191" i="2"/>
  <c r="P12049" i="2"/>
  <c r="P12782" i="2"/>
  <c r="P11747" i="2"/>
  <c r="P12021" i="2"/>
  <c r="P11614" i="2"/>
  <c r="P11418" i="2"/>
  <c r="P11330" i="2"/>
  <c r="P11246" i="2"/>
  <c r="P11162" i="2"/>
  <c r="P11074" i="2"/>
  <c r="P10990" i="2"/>
  <c r="P10906" i="2"/>
  <c r="P10818" i="2"/>
  <c r="P10734" i="2"/>
  <c r="P11809" i="2"/>
  <c r="P11491" i="2"/>
  <c r="P11351" i="2"/>
  <c r="P11239" i="2"/>
  <c r="P11783" i="2"/>
  <c r="P11489" i="2"/>
  <c r="P11349" i="2"/>
  <c r="P11232" i="2"/>
  <c r="P11120" i="2"/>
  <c r="P11019" i="2"/>
  <c r="P10933" i="2"/>
  <c r="P10848" i="2"/>
  <c r="P11526" i="2"/>
  <c r="P11462" i="2"/>
  <c r="P12446" i="2"/>
  <c r="P12320" i="2"/>
  <c r="P11962" i="2"/>
  <c r="P12149" i="2"/>
  <c r="P11760" i="2"/>
  <c r="P11592" i="2"/>
  <c r="P11504" i="2"/>
  <c r="P11420" i="2"/>
  <c r="P12161" i="2"/>
  <c r="P11988" i="2"/>
  <c r="P11876" i="2"/>
  <c r="P11764" i="2"/>
  <c r="P11675" i="2"/>
  <c r="P11591" i="2"/>
  <c r="P12344" i="2"/>
  <c r="P12053" i="2"/>
  <c r="P11928" i="2"/>
  <c r="P11816" i="2"/>
  <c r="P11714" i="2"/>
  <c r="P11630" i="2"/>
  <c r="P11546" i="2"/>
  <c r="P12370" i="2"/>
  <c r="P12430" i="2"/>
  <c r="P12026" i="2"/>
  <c r="P12386" i="2"/>
  <c r="P11824" i="2"/>
  <c r="P11608" i="2"/>
  <c r="P11520" i="2"/>
  <c r="P11436" i="2"/>
  <c r="P12225" i="2"/>
  <c r="P12009" i="2"/>
  <c r="P11897" i="2"/>
  <c r="P11785" i="2"/>
  <c r="P11691" i="2"/>
  <c r="P11607" i="2"/>
  <c r="P12457" i="2"/>
  <c r="P12085" i="2"/>
  <c r="P11949" i="2"/>
  <c r="P11837" i="2"/>
  <c r="P11730" i="2"/>
  <c r="P11646" i="2"/>
  <c r="P11562" i="2"/>
  <c r="P11474" i="2"/>
  <c r="P12215" i="2"/>
  <c r="P12174" i="2"/>
  <c r="P11846" i="2"/>
  <c r="P11973" i="2"/>
  <c r="P11664" i="2"/>
  <c r="P11560" i="2"/>
  <c r="P11472" i="2"/>
  <c r="P12436" i="2"/>
  <c r="P12087" i="2"/>
  <c r="P11945" i="2"/>
  <c r="P11833" i="2"/>
  <c r="P11731" i="2"/>
  <c r="P11643" i="2"/>
  <c r="P11559" i="2"/>
  <c r="P12189" i="2"/>
  <c r="P11997" i="2"/>
  <c r="P11885" i="2"/>
  <c r="P11773" i="2"/>
  <c r="P11682" i="2"/>
  <c r="P11598" i="2"/>
  <c r="P11514" i="2"/>
  <c r="P11430" i="2"/>
  <c r="P11366" i="2"/>
  <c r="P11302" i="2"/>
  <c r="P11238" i="2"/>
  <c r="P11174" i="2"/>
  <c r="P11110" i="2"/>
  <c r="P11046" i="2"/>
  <c r="P10982" i="2"/>
  <c r="P10918" i="2"/>
  <c r="P10854" i="2"/>
  <c r="P10790" i="2"/>
  <c r="P10726" i="2"/>
  <c r="P11873" i="2"/>
  <c r="P11589" i="2"/>
  <c r="P11435" i="2"/>
  <c r="P11340" i="2"/>
  <c r="P11255" i="2"/>
  <c r="P11975" i="2"/>
  <c r="P11665" i="2"/>
  <c r="P11473" i="2"/>
  <c r="P11365" i="2"/>
  <c r="P11280" i="2"/>
  <c r="P11195" i="2"/>
  <c r="P11109" i="2"/>
  <c r="P12565" i="2"/>
  <c r="P11616" i="2"/>
  <c r="P12031" i="2"/>
  <c r="P11619" i="2"/>
  <c r="P11848" i="2"/>
  <c r="P11486" i="2"/>
  <c r="P11386" i="2"/>
  <c r="P11298" i="2"/>
  <c r="P11214" i="2"/>
  <c r="P11130" i="2"/>
  <c r="P11042" i="2"/>
  <c r="P11982" i="2"/>
  <c r="P11512" i="2"/>
  <c r="P11881" i="2"/>
  <c r="P12372" i="2"/>
  <c r="P11722" i="2"/>
  <c r="P11442" i="2"/>
  <c r="P11358" i="2"/>
  <c r="P11274" i="2"/>
  <c r="P11186" i="2"/>
  <c r="P11102" i="2"/>
  <c r="P11018" i="2"/>
  <c r="P10930" i="2"/>
  <c r="P10846" i="2"/>
  <c r="P10762" i="2"/>
  <c r="P11937" i="2"/>
  <c r="P11557" i="2"/>
  <c r="P11388" i="2"/>
  <c r="P11271" i="2"/>
  <c r="P11932" i="2"/>
  <c r="P11553" i="2"/>
  <c r="P11381" i="2"/>
  <c r="P11269" i="2"/>
  <c r="P11157" i="2"/>
  <c r="P11045" i="2"/>
  <c r="P10960" i="2"/>
  <c r="P10875" i="2"/>
  <c r="P10789" i="2"/>
  <c r="P11693" i="2"/>
  <c r="P11375" i="2"/>
  <c r="P11212" i="2"/>
  <c r="P11097" i="2"/>
  <c r="P10984" i="2"/>
  <c r="P10871" i="2"/>
  <c r="P10760" i="2"/>
  <c r="P10687" i="2"/>
  <c r="P10623" i="2"/>
  <c r="P10559" i="2"/>
  <c r="P10495" i="2"/>
  <c r="P10431" i="2"/>
  <c r="P10367" i="2"/>
  <c r="P10303" i="2"/>
  <c r="P10239" i="2"/>
  <c r="P12289" i="2"/>
  <c r="P11712" i="2"/>
  <c r="P12119" i="2"/>
  <c r="P11659" i="2"/>
  <c r="P11907" i="2"/>
  <c r="P11530" i="2"/>
  <c r="P11394" i="2"/>
  <c r="P11310" i="2"/>
  <c r="P11226" i="2"/>
  <c r="P11138" i="2"/>
  <c r="P11054" i="2"/>
  <c r="P10970" i="2"/>
  <c r="P10882" i="2"/>
  <c r="P10798" i="2"/>
  <c r="P12313" i="2"/>
  <c r="P11701" i="2"/>
  <c r="P11451" i="2"/>
  <c r="P11324" i="2"/>
  <c r="P12217" i="2"/>
  <c r="P11697" i="2"/>
  <c r="P11449" i="2"/>
  <c r="P11317" i="2"/>
  <c r="P11205" i="2"/>
  <c r="P11093" i="2"/>
  <c r="P10997" i="2"/>
  <c r="P10912" i="2"/>
  <c r="P10827" i="2"/>
  <c r="P11510" i="2"/>
  <c r="P11446" i="2"/>
  <c r="P12262" i="2"/>
  <c r="P12218" i="2"/>
  <c r="P11878" i="2"/>
  <c r="P12017" i="2"/>
  <c r="P11696" i="2"/>
  <c r="P11568" i="2"/>
  <c r="P11484" i="2"/>
  <c r="P12602" i="2"/>
  <c r="P12103" i="2"/>
  <c r="P11961" i="2"/>
  <c r="P11849" i="2"/>
  <c r="P11739" i="2"/>
  <c r="P11655" i="2"/>
  <c r="P11571" i="2"/>
  <c r="P12221" i="2"/>
  <c r="P12013" i="2"/>
  <c r="P11901" i="2"/>
  <c r="P11784" i="2"/>
  <c r="P11694" i="2"/>
  <c r="P11610" i="2"/>
  <c r="P11522" i="2"/>
  <c r="P12354" i="2"/>
  <c r="P12293" i="2"/>
  <c r="P11938" i="2"/>
  <c r="P12113" i="2"/>
  <c r="P11744" i="2"/>
  <c r="P11584" i="2"/>
  <c r="P11500" i="2"/>
  <c r="P11416" i="2"/>
  <c r="P12135" i="2"/>
  <c r="P11983" i="2"/>
  <c r="P11871" i="2"/>
  <c r="P11755" i="2"/>
  <c r="P11671" i="2"/>
  <c r="P11587" i="2"/>
  <c r="P12297" i="2"/>
  <c r="P12045" i="2"/>
  <c r="P11923" i="2"/>
  <c r="P11805" i="2"/>
  <c r="P11710" i="2"/>
  <c r="P11626" i="2"/>
  <c r="P11538" i="2"/>
  <c r="P12692" i="2"/>
  <c r="P12741" i="2"/>
  <c r="P12090" i="2"/>
  <c r="P11782" i="2"/>
  <c r="P11888" i="2"/>
  <c r="P11624" i="2"/>
  <c r="P11536" i="2"/>
  <c r="P11452" i="2"/>
  <c r="P12302" i="2"/>
  <c r="P12039" i="2"/>
  <c r="P11919" i="2"/>
  <c r="P11807" i="2"/>
  <c r="P11707" i="2"/>
  <c r="P11623" i="2"/>
  <c r="P11539" i="2"/>
  <c r="P12117" i="2"/>
  <c r="P11971" i="2"/>
  <c r="P11859" i="2"/>
  <c r="P11746" i="2"/>
  <c r="P11662" i="2"/>
  <c r="P11578" i="2"/>
  <c r="P11490" i="2"/>
  <c r="P11414" i="2"/>
  <c r="P11350" i="2"/>
  <c r="P11286" i="2"/>
  <c r="P11222" i="2"/>
  <c r="P11158" i="2"/>
  <c r="P11094" i="2"/>
  <c r="P11030" i="2"/>
  <c r="P10966" i="2"/>
  <c r="P10902" i="2"/>
  <c r="P10838" i="2"/>
  <c r="P10774" i="2"/>
  <c r="P12233" i="2"/>
  <c r="P11788" i="2"/>
  <c r="P11531" i="2"/>
  <c r="P11404" i="2"/>
  <c r="P11319" i="2"/>
  <c r="P11233" i="2"/>
  <c r="P11889" i="2"/>
  <c r="P11601" i="2"/>
  <c r="P11441" i="2"/>
  <c r="P11344" i="2"/>
  <c r="P11259" i="2"/>
  <c r="P11173" i="2"/>
  <c r="P11088" i="2"/>
  <c r="P12066" i="2"/>
  <c r="P11532" i="2"/>
  <c r="P11913" i="2"/>
  <c r="P12581" i="2"/>
  <c r="P11742" i="2"/>
  <c r="P11454" i="2"/>
  <c r="P11362" i="2"/>
  <c r="P11278" i="2"/>
  <c r="P11194" i="2"/>
  <c r="P11106" i="2"/>
  <c r="P11022" i="2"/>
  <c r="P12213" i="2"/>
  <c r="P11424" i="2"/>
  <c r="P11769" i="2"/>
  <c r="P12069" i="2"/>
  <c r="P11634" i="2"/>
  <c r="P11422" i="2"/>
  <c r="P11338" i="2"/>
  <c r="P11250" i="2"/>
  <c r="P11166" i="2"/>
  <c r="P11082" i="2"/>
  <c r="P10994" i="2"/>
  <c r="P10910" i="2"/>
  <c r="P10826" i="2"/>
  <c r="P10738" i="2"/>
  <c r="P11831" i="2"/>
  <c r="P11507" i="2"/>
  <c r="P11356" i="2"/>
  <c r="P11244" i="2"/>
  <c r="P11825" i="2"/>
  <c r="P11497" i="2"/>
  <c r="P11355" i="2"/>
  <c r="P11243" i="2"/>
  <c r="P11125" i="2"/>
  <c r="P11024" i="2"/>
  <c r="P10939" i="2"/>
  <c r="P10853" i="2"/>
  <c r="P12486" i="2"/>
  <c r="P11565" i="2"/>
  <c r="P11332" i="2"/>
  <c r="P11183" i="2"/>
  <c r="P11069" i="2"/>
  <c r="P10956" i="2"/>
  <c r="P10841" i="2"/>
  <c r="P10739" i="2"/>
  <c r="P10671" i="2"/>
  <c r="P10607" i="2"/>
  <c r="P10543" i="2"/>
  <c r="P10479" i="2"/>
  <c r="P10415" i="2"/>
  <c r="P10351" i="2"/>
  <c r="P10287" i="2"/>
  <c r="P10223" i="2"/>
  <c r="P12238" i="2"/>
  <c r="P11576" i="2"/>
  <c r="P11967" i="2"/>
  <c r="P11575" i="2"/>
  <c r="P11795" i="2"/>
  <c r="P11466" i="2"/>
  <c r="P11374" i="2"/>
  <c r="P11290" i="2"/>
  <c r="P11202" i="2"/>
  <c r="P11118" i="2"/>
  <c r="P11034" i="2"/>
  <c r="P10946" i="2"/>
  <c r="P10862" i="2"/>
  <c r="P10778" i="2"/>
  <c r="P12027" i="2"/>
  <c r="P11621" i="2"/>
  <c r="P11411" i="2"/>
  <c r="P11292" i="2"/>
  <c r="P12019" i="2"/>
  <c r="P11617" i="2"/>
  <c r="P11403" i="2"/>
  <c r="P11291" i="2"/>
  <c r="P11179" i="2"/>
  <c r="P11061" i="2"/>
  <c r="P10976" i="2"/>
  <c r="P10891" i="2"/>
  <c r="P10805" i="2"/>
  <c r="P11494" i="2"/>
  <c r="P12529" i="2"/>
  <c r="P12175" i="2"/>
  <c r="P12130" i="2"/>
  <c r="P11814" i="2"/>
  <c r="P11931" i="2"/>
  <c r="P11632" i="2"/>
  <c r="P11548" i="2"/>
  <c r="P11464" i="2"/>
  <c r="P12350" i="2"/>
  <c r="P12063" i="2"/>
  <c r="P11935" i="2"/>
  <c r="P11817" i="2"/>
  <c r="P11719" i="2"/>
  <c r="P11635" i="2"/>
  <c r="P11547" i="2"/>
  <c r="P12141" i="2"/>
  <c r="P11987" i="2"/>
  <c r="P11869" i="2"/>
  <c r="P11758" i="2"/>
  <c r="P11674" i="2"/>
  <c r="P11586" i="2"/>
  <c r="P11502" i="2"/>
  <c r="P12239" i="2"/>
  <c r="P12194" i="2"/>
  <c r="P11862" i="2"/>
  <c r="P11995" i="2"/>
  <c r="P11680" i="2"/>
  <c r="P11564" i="2"/>
  <c r="P11480" i="2"/>
  <c r="P12465" i="2"/>
  <c r="P12095" i="2"/>
  <c r="P11956" i="2"/>
  <c r="P11839" i="2"/>
  <c r="P11735" i="2"/>
  <c r="P11651" i="2"/>
  <c r="P11563" i="2"/>
  <c r="P12205" i="2"/>
  <c r="P12008" i="2"/>
  <c r="P11891" i="2"/>
  <c r="P11779" i="2"/>
  <c r="P11690" i="2"/>
  <c r="P11602" i="2"/>
  <c r="P11518" i="2"/>
  <c r="P12204" i="2"/>
  <c r="P12394" i="2"/>
  <c r="P12002" i="2"/>
  <c r="P12286" i="2"/>
  <c r="P11803" i="2"/>
  <c r="P11600" i="2"/>
  <c r="P11516" i="2"/>
  <c r="P11432" i="2"/>
  <c r="P12193" i="2"/>
  <c r="P12004" i="2"/>
  <c r="P11892" i="2"/>
  <c r="P11775" i="2"/>
  <c r="P11687" i="2"/>
  <c r="P11603" i="2"/>
  <c r="P12400" i="2"/>
  <c r="P12077" i="2"/>
  <c r="P11944" i="2"/>
  <c r="P11827" i="2"/>
  <c r="P11726" i="2"/>
  <c r="P11642" i="2"/>
  <c r="P11554" i="2"/>
  <c r="P11470" i="2"/>
  <c r="P11398" i="2"/>
  <c r="P11334" i="2"/>
  <c r="P11270" i="2"/>
  <c r="P11206" i="2"/>
  <c r="P11142" i="2"/>
  <c r="P11078" i="2"/>
  <c r="P11014" i="2"/>
  <c r="P10950" i="2"/>
  <c r="P10886" i="2"/>
  <c r="P10822" i="2"/>
  <c r="P10758" i="2"/>
  <c r="P12059" i="2"/>
  <c r="P11717" i="2"/>
  <c r="P11499" i="2"/>
  <c r="P11383" i="2"/>
  <c r="P11297" i="2"/>
  <c r="P12292" i="2"/>
  <c r="P11804" i="2"/>
  <c r="P11537" i="2"/>
  <c r="P11409" i="2"/>
  <c r="P11323" i="2"/>
  <c r="P11237" i="2"/>
  <c r="P11152" i="2"/>
  <c r="P11067" i="2"/>
  <c r="P11766" i="2"/>
  <c r="P11448" i="2"/>
  <c r="P11796" i="2"/>
  <c r="P12109" i="2"/>
  <c r="P11658" i="2"/>
  <c r="P11426" i="2"/>
  <c r="P11342" i="2"/>
  <c r="P11258" i="2"/>
  <c r="P11170" i="2"/>
  <c r="P11086" i="2"/>
  <c r="P12076" i="2"/>
  <c r="P11781" i="2"/>
  <c r="P12177" i="2"/>
  <c r="P11683" i="2"/>
  <c r="P11933" i="2"/>
  <c r="P11550" i="2"/>
  <c r="P11402" i="2"/>
  <c r="P11314" i="2"/>
  <c r="P11230" i="2"/>
  <c r="P11146" i="2"/>
  <c r="P11058" i="2"/>
  <c r="P10974" i="2"/>
  <c r="P10890" i="2"/>
  <c r="P10802" i="2"/>
  <c r="P12421" i="2"/>
  <c r="P11733" i="2"/>
  <c r="P11459" i="2"/>
  <c r="P11329" i="2"/>
  <c r="P12393" i="2"/>
  <c r="P11713" i="2"/>
  <c r="P11457" i="2"/>
  <c r="P11328" i="2"/>
  <c r="P11211" i="2"/>
  <c r="P11099" i="2"/>
  <c r="P11003" i="2"/>
  <c r="P10917" i="2"/>
  <c r="P10832" i="2"/>
  <c r="P12012" i="2"/>
  <c r="P11487" i="2"/>
  <c r="P11289" i="2"/>
  <c r="P11155" i="2"/>
  <c r="P11041" i="2"/>
  <c r="P10927" i="2"/>
  <c r="P10813" i="2"/>
  <c r="P10719" i="2"/>
  <c r="P10655" i="2"/>
  <c r="P10591" i="2"/>
  <c r="P10527" i="2"/>
  <c r="P10463" i="2"/>
  <c r="P10399" i="2"/>
  <c r="P10335" i="2"/>
  <c r="P10271" i="2"/>
  <c r="P10207" i="2"/>
  <c r="P11898" i="2"/>
  <c r="P11488" i="2"/>
  <c r="P11855" i="2"/>
  <c r="P12254" i="2"/>
  <c r="P11698" i="2"/>
  <c r="P11438" i="2"/>
  <c r="P11354" i="2"/>
  <c r="P11266" i="2"/>
  <c r="P11182" i="2"/>
  <c r="P11098" i="2"/>
  <c r="P11010" i="2"/>
  <c r="P10926" i="2"/>
  <c r="P10842" i="2"/>
  <c r="P10754" i="2"/>
  <c r="P11916" i="2"/>
  <c r="P11541" i="2"/>
  <c r="P11377" i="2"/>
  <c r="P11265" i="2"/>
  <c r="P11911" i="2"/>
  <c r="P11529" i="2"/>
  <c r="P11376" i="2"/>
  <c r="P11264" i="2"/>
  <c r="P11147" i="2"/>
  <c r="P11040" i="2"/>
  <c r="P10955" i="2"/>
  <c r="P10869" i="2"/>
  <c r="P10784" i="2"/>
  <c r="P12270" i="2"/>
  <c r="P11535" i="2"/>
  <c r="P11321" i="2"/>
  <c r="P11176" i="2"/>
  <c r="P11063" i="2"/>
  <c r="P10948" i="2"/>
  <c r="P10835" i="2"/>
  <c r="P10733" i="2"/>
  <c r="P10667" i="2"/>
  <c r="P10603" i="2"/>
  <c r="P10539" i="2"/>
  <c r="P10475" i="2"/>
  <c r="P10411" i="2"/>
  <c r="P10347" i="2"/>
  <c r="P10283" i="2"/>
  <c r="P10219" i="2"/>
  <c r="P10155" i="2"/>
  <c r="P10091" i="2"/>
  <c r="P10027" i="2"/>
  <c r="P9963" i="2"/>
  <c r="P9899" i="2"/>
  <c r="P9835" i="2"/>
  <c r="P11689" i="2"/>
  <c r="P11373" i="2"/>
  <c r="P11209" i="2"/>
  <c r="P11096" i="2"/>
  <c r="P10983" i="2"/>
  <c r="P10868" i="2"/>
  <c r="P10759" i="2"/>
  <c r="P10686" i="2"/>
  <c r="P10622" i="2"/>
  <c r="P10558" i="2"/>
  <c r="P10494" i="2"/>
  <c r="P10430" i="2"/>
  <c r="P10366" i="2"/>
  <c r="P10302" i="2"/>
  <c r="P10238" i="2"/>
  <c r="P10174" i="2"/>
  <c r="P10110" i="2"/>
  <c r="P10046" i="2"/>
  <c r="P11948" i="2"/>
  <c r="P11463" i="2"/>
  <c r="P11545" i="2"/>
  <c r="P11121" i="2"/>
  <c r="P10893" i="2"/>
  <c r="P10700" i="2"/>
  <c r="P10572" i="2"/>
  <c r="P10444" i="2"/>
  <c r="P10316" i="2"/>
  <c r="P10188" i="2"/>
  <c r="P11648" i="2"/>
  <c r="P11506" i="2"/>
  <c r="P11134" i="2"/>
  <c r="P10898" i="2"/>
  <c r="P10730" i="2"/>
  <c r="P11483" i="2"/>
  <c r="P11228" i="2"/>
  <c r="P11481" i="2"/>
  <c r="P11227" i="2"/>
  <c r="P11013" i="2"/>
  <c r="P10843" i="2"/>
  <c r="P11519" i="2"/>
  <c r="P11169" i="2"/>
  <c r="P10941" i="2"/>
  <c r="P10728" i="2"/>
  <c r="P10599" i="2"/>
  <c r="P10471" i="2"/>
  <c r="P10343" i="2"/>
  <c r="P10215" i="2"/>
  <c r="P10119" i="2"/>
  <c r="P10035" i="2"/>
  <c r="P9951" i="2"/>
  <c r="P9863" i="2"/>
  <c r="P11753" i="2"/>
  <c r="P11341" i="2"/>
  <c r="P11145" i="2"/>
  <c r="P10996" i="2"/>
  <c r="P10847" i="2"/>
  <c r="P10714" i="2"/>
  <c r="P10630" i="2"/>
  <c r="P10546" i="2"/>
  <c r="P10458" i="2"/>
  <c r="P10374" i="2"/>
  <c r="P10290" i="2"/>
  <c r="P10202" i="2"/>
  <c r="P10118" i="2"/>
  <c r="P10034" i="2"/>
  <c r="P11613" i="2"/>
  <c r="P11815" i="2"/>
  <c r="P11079" i="2"/>
  <c r="P10767" i="2"/>
  <c r="P10588" i="2"/>
  <c r="P10420" i="2"/>
  <c r="P11555" i="2"/>
  <c r="P11282" i="2"/>
  <c r="P10978" i="2"/>
  <c r="P10810" i="2"/>
  <c r="P11749" i="2"/>
  <c r="P11335" i="2"/>
  <c r="P11745" i="2"/>
  <c r="P11333" i="2"/>
  <c r="P11104" i="2"/>
  <c r="P10923" i="2"/>
  <c r="P12075" i="2"/>
  <c r="P11300" i="2"/>
  <c r="P11048" i="2"/>
  <c r="P10820" i="2"/>
  <c r="P10659" i="2"/>
  <c r="P10531" i="2"/>
  <c r="P10403" i="2"/>
  <c r="P10275" i="2"/>
  <c r="P10159" i="2"/>
  <c r="P10071" i="2"/>
  <c r="P9987" i="2"/>
  <c r="P9903" i="2"/>
  <c r="P12249" i="2"/>
  <c r="P11453" i="2"/>
  <c r="P11217" i="2"/>
  <c r="P11060" i="2"/>
  <c r="P10911" i="2"/>
  <c r="P10764" i="2"/>
  <c r="P10666" i="2"/>
  <c r="P10582" i="2"/>
  <c r="P10498" i="2"/>
  <c r="P10410" i="2"/>
  <c r="P10326" i="2"/>
  <c r="P10242" i="2"/>
  <c r="P10154" i="2"/>
  <c r="P10070" i="2"/>
  <c r="P11991" i="2"/>
  <c r="P11391" i="2"/>
  <c r="P11207" i="2"/>
  <c r="P10908" i="2"/>
  <c r="P10660" i="2"/>
  <c r="P11830" i="2"/>
  <c r="P11178" i="2"/>
  <c r="P10750" i="2"/>
  <c r="P11260" i="2"/>
  <c r="P11253" i="2"/>
  <c r="P10864" i="2"/>
  <c r="P11197" i="2"/>
  <c r="P10749" i="2"/>
  <c r="P10487" i="2"/>
  <c r="P10231" i="2"/>
  <c r="P10047" i="2"/>
  <c r="P9875" i="2"/>
  <c r="P11363" i="2"/>
  <c r="P11017" i="2"/>
  <c r="P10727" i="2"/>
  <c r="P10554" i="2"/>
  <c r="P10386" i="2"/>
  <c r="P10214" i="2"/>
  <c r="P10042" i="2"/>
  <c r="P11327" i="2"/>
  <c r="P10808" i="2"/>
  <c r="P10468" i="2"/>
  <c r="P10276" i="2"/>
  <c r="P10108" i="2"/>
  <c r="P9988" i="2"/>
  <c r="P9902" i="2"/>
  <c r="P9818" i="2"/>
  <c r="P9754" i="2"/>
  <c r="P9690" i="2"/>
  <c r="P9626" i="2"/>
  <c r="P9562" i="2"/>
  <c r="P11952" i="2"/>
  <c r="P11154" i="2"/>
  <c r="P10746" i="2"/>
  <c r="P11249" i="2"/>
  <c r="P11248" i="2"/>
  <c r="P11969" i="2"/>
  <c r="P11471" i="2"/>
  <c r="P11279" i="2"/>
  <c r="P11148" i="2"/>
  <c r="P11033" i="2"/>
  <c r="P10920" i="2"/>
  <c r="P10807" i="2"/>
  <c r="P10715" i="2"/>
  <c r="P10651" i="2"/>
  <c r="P10587" i="2"/>
  <c r="P10523" i="2"/>
  <c r="P10459" i="2"/>
  <c r="P10395" i="2"/>
  <c r="P10331" i="2"/>
  <c r="P10267" i="2"/>
  <c r="P10203" i="2"/>
  <c r="P10139" i="2"/>
  <c r="P10075" i="2"/>
  <c r="P10011" i="2"/>
  <c r="P9947" i="2"/>
  <c r="P9883" i="2"/>
  <c r="P12450" i="2"/>
  <c r="P11561" i="2"/>
  <c r="P11331" i="2"/>
  <c r="P11181" i="2"/>
  <c r="P11068" i="2"/>
  <c r="P10953" i="2"/>
  <c r="P10840" i="2"/>
  <c r="P10737" i="2"/>
  <c r="P10670" i="2"/>
  <c r="P10606" i="2"/>
  <c r="P10542" i="2"/>
  <c r="P10478" i="2"/>
  <c r="P10414" i="2"/>
  <c r="P10350" i="2"/>
  <c r="P10286" i="2"/>
  <c r="P10222" i="2"/>
  <c r="P10158" i="2"/>
  <c r="P10094" i="2"/>
  <c r="P10030" i="2"/>
  <c r="P11777" i="2"/>
  <c r="P11401" i="2"/>
  <c r="P11325" i="2"/>
  <c r="P11064" i="2"/>
  <c r="P10836" i="2"/>
  <c r="P10668" i="2"/>
  <c r="P10540" i="2"/>
  <c r="P10412" i="2"/>
  <c r="P10284" i="2"/>
  <c r="P10156" i="2"/>
  <c r="P12071" i="2"/>
  <c r="P11390" i="2"/>
  <c r="P11050" i="2"/>
  <c r="P10858" i="2"/>
  <c r="P12001" i="2"/>
  <c r="P11399" i="2"/>
  <c r="P11996" i="2"/>
  <c r="P11397" i="2"/>
  <c r="P11168" i="2"/>
  <c r="P10971" i="2"/>
  <c r="P10800" i="2"/>
  <c r="P11396" i="2"/>
  <c r="P11112" i="2"/>
  <c r="P10884" i="2"/>
  <c r="P10695" i="2"/>
  <c r="P10567" i="2"/>
  <c r="P10439" i="2"/>
  <c r="P10311" i="2"/>
  <c r="P10183" i="2"/>
  <c r="P10099" i="2"/>
  <c r="P10015" i="2"/>
  <c r="P9927" i="2"/>
  <c r="P9843" i="2"/>
  <c r="P11593" i="2"/>
  <c r="P11277" i="2"/>
  <c r="P11111" i="2"/>
  <c r="P10961" i="2"/>
  <c r="P10804" i="2"/>
  <c r="P10694" i="2"/>
  <c r="P10610" i="2"/>
  <c r="P10522" i="2"/>
  <c r="P10438" i="2"/>
  <c r="P10354" i="2"/>
  <c r="P10266" i="2"/>
  <c r="P10182" i="2"/>
  <c r="P10098" i="2"/>
  <c r="P10010" i="2"/>
  <c r="P11495" i="2"/>
  <c r="P11368" i="2"/>
  <c r="P10993" i="2"/>
  <c r="P10716" i="2"/>
  <c r="P10548" i="2"/>
  <c r="P12154" i="2"/>
  <c r="P11763" i="2"/>
  <c r="P11198" i="2"/>
  <c r="P10938" i="2"/>
  <c r="P10766" i="2"/>
  <c r="P11573" i="2"/>
  <c r="P11281" i="2"/>
  <c r="P11569" i="2"/>
  <c r="P11275" i="2"/>
  <c r="P11051" i="2"/>
  <c r="P10880" i="2"/>
  <c r="P11725" i="2"/>
  <c r="P11219" i="2"/>
  <c r="P10991" i="2"/>
  <c r="P10765" i="2"/>
  <c r="P10627" i="2"/>
  <c r="P10499" i="2"/>
  <c r="P10371" i="2"/>
  <c r="P10243" i="2"/>
  <c r="P10135" i="2"/>
  <c r="P10051" i="2"/>
  <c r="P9967" i="2"/>
  <c r="P9879" i="2"/>
  <c r="P11921" i="2"/>
  <c r="P11384" i="2"/>
  <c r="P11175" i="2"/>
  <c r="P11025" i="2"/>
  <c r="P10876" i="2"/>
  <c r="P10732" i="2"/>
  <c r="P10646" i="2"/>
  <c r="P10562" i="2"/>
  <c r="P10474" i="2"/>
  <c r="P10390" i="2"/>
  <c r="P10306" i="2"/>
  <c r="P10218" i="2"/>
  <c r="P10134" i="2"/>
  <c r="P10050" i="2"/>
  <c r="P11741" i="2"/>
  <c r="P11337" i="2"/>
  <c r="P11135" i="2"/>
  <c r="P10823" i="2"/>
  <c r="P10620" i="2"/>
  <c r="P11828" i="2"/>
  <c r="P11006" i="2"/>
  <c r="P11895" i="2"/>
  <c r="P11868" i="2"/>
  <c r="P11141" i="2"/>
  <c r="P10779" i="2"/>
  <c r="P11084" i="2"/>
  <c r="P10679" i="2"/>
  <c r="P10423" i="2"/>
  <c r="P10175" i="2"/>
  <c r="P10003" i="2"/>
  <c r="P9831" i="2"/>
  <c r="P11256" i="2"/>
  <c r="P10940" i="2"/>
  <c r="P10682" i="2"/>
  <c r="P10514" i="2"/>
  <c r="P10342" i="2"/>
  <c r="P10170" i="2"/>
  <c r="P12365" i="2"/>
  <c r="P11283" i="2"/>
  <c r="P10692" i="2"/>
  <c r="P10404" i="2"/>
  <c r="P10236" i="2"/>
  <c r="P10076" i="2"/>
  <c r="P9966" i="2"/>
  <c r="P9881" i="2"/>
  <c r="P9802" i="2"/>
  <c r="P9738" i="2"/>
  <c r="P9674" i="2"/>
  <c r="P9610" i="2"/>
  <c r="P9546" i="2"/>
  <c r="P11723" i="2"/>
  <c r="P11002" i="2"/>
  <c r="P11852" i="2"/>
  <c r="P11847" i="2"/>
  <c r="P11136" i="2"/>
  <c r="P11799" i="2"/>
  <c r="P11407" i="2"/>
  <c r="P11236" i="2"/>
  <c r="P11119" i="2"/>
  <c r="P11005" i="2"/>
  <c r="P10892" i="2"/>
  <c r="P10777" i="2"/>
  <c r="P10699" i="2"/>
  <c r="P10635" i="2"/>
  <c r="P10571" i="2"/>
  <c r="P10507" i="2"/>
  <c r="P10443" i="2"/>
  <c r="P10379" i="2"/>
  <c r="P10315" i="2"/>
  <c r="P10251" i="2"/>
  <c r="P10187" i="2"/>
  <c r="P10123" i="2"/>
  <c r="P10059" i="2"/>
  <c r="P9995" i="2"/>
  <c r="P9931" i="2"/>
  <c r="P9867" i="2"/>
  <c r="P12007" i="2"/>
  <c r="P11485" i="2"/>
  <c r="P11288" i="2"/>
  <c r="P11153" i="2"/>
  <c r="P11039" i="2"/>
  <c r="P10925" i="2"/>
  <c r="P10812" i="2"/>
  <c r="P10718" i="2"/>
  <c r="P10654" i="2"/>
  <c r="P10590" i="2"/>
  <c r="P10526" i="2"/>
  <c r="P10462" i="2"/>
  <c r="P10398" i="2"/>
  <c r="P10334" i="2"/>
  <c r="P10270" i="2"/>
  <c r="P10206" i="2"/>
  <c r="P10142" i="2"/>
  <c r="P10078" i="2"/>
  <c r="P10014" i="2"/>
  <c r="P11645" i="2"/>
  <c r="P11359" i="2"/>
  <c r="P11240" i="2"/>
  <c r="P11007" i="2"/>
  <c r="P10780" i="2"/>
  <c r="P10636" i="2"/>
  <c r="P10508" i="2"/>
  <c r="P10380" i="2"/>
  <c r="P10252" i="2"/>
  <c r="P10124" i="2"/>
  <c r="P11639" i="2"/>
  <c r="P11306" i="2"/>
  <c r="P10986" i="2"/>
  <c r="P10814" i="2"/>
  <c r="P11767" i="2"/>
  <c r="P11345" i="2"/>
  <c r="P11761" i="2"/>
  <c r="P11339" i="2"/>
  <c r="P11115" i="2"/>
  <c r="P10928" i="2"/>
  <c r="P12139" i="2"/>
  <c r="P11311" i="2"/>
  <c r="P11055" i="2"/>
  <c r="P10828" i="2"/>
  <c r="P10663" i="2"/>
  <c r="P10535" i="2"/>
  <c r="P10407" i="2"/>
  <c r="P10279" i="2"/>
  <c r="P10163" i="2"/>
  <c r="P10079" i="2"/>
  <c r="P9991" i="2"/>
  <c r="P9907" i="2"/>
  <c r="P9823" i="2"/>
  <c r="P11469" i="2"/>
  <c r="P11224" i="2"/>
  <c r="P11075" i="2"/>
  <c r="P10919" i="2"/>
  <c r="P10769" i="2"/>
  <c r="P10674" i="2"/>
  <c r="P10586" i="2"/>
  <c r="P10502" i="2"/>
  <c r="P10418" i="2"/>
  <c r="P10330" i="2"/>
  <c r="P10246" i="2"/>
  <c r="P10162" i="2"/>
  <c r="P10074" i="2"/>
  <c r="P12043" i="2"/>
  <c r="P11415" i="2"/>
  <c r="P11220" i="2"/>
  <c r="P10921" i="2"/>
  <c r="P10676" i="2"/>
  <c r="P10500" i="2"/>
  <c r="P11552" i="2"/>
  <c r="P11458" i="2"/>
  <c r="P11114" i="2"/>
  <c r="P10894" i="2"/>
  <c r="P12688" i="2"/>
  <c r="P11475" i="2"/>
  <c r="P12560" i="2"/>
  <c r="P11465" i="2"/>
  <c r="P11221" i="2"/>
  <c r="P11008" i="2"/>
  <c r="P10837" i="2"/>
  <c r="P11503" i="2"/>
  <c r="P11161" i="2"/>
  <c r="P10935" i="2"/>
  <c r="P10723" i="2"/>
  <c r="P10595" i="2"/>
  <c r="P10467" i="2"/>
  <c r="P10339" i="2"/>
  <c r="P10211" i="2"/>
  <c r="P10115" i="2"/>
  <c r="P10031" i="2"/>
  <c r="P9943" i="2"/>
  <c r="P9859" i="2"/>
  <c r="P11721" i="2"/>
  <c r="P11320" i="2"/>
  <c r="P11139" i="2"/>
  <c r="P10989" i="2"/>
  <c r="P10833" i="2"/>
  <c r="P10710" i="2"/>
  <c r="P10626" i="2"/>
  <c r="P10538" i="2"/>
  <c r="P10454" i="2"/>
  <c r="P10370" i="2"/>
  <c r="P10282" i="2"/>
  <c r="P10198" i="2"/>
  <c r="P10114" i="2"/>
  <c r="P10026" i="2"/>
  <c r="P11581" i="2"/>
  <c r="P11673" i="2"/>
  <c r="P11049" i="2"/>
  <c r="P10756" i="2"/>
  <c r="P10580" i="2"/>
  <c r="P11678" i="2"/>
  <c r="P10922" i="2"/>
  <c r="P11523" i="2"/>
  <c r="P11521" i="2"/>
  <c r="P11035" i="2"/>
  <c r="P11629" i="2"/>
  <c r="P10969" i="2"/>
  <c r="P10615" i="2"/>
  <c r="P10359" i="2"/>
  <c r="P10131" i="2"/>
  <c r="P9959" i="2"/>
  <c r="P11879" i="2"/>
  <c r="P11167" i="2"/>
  <c r="P10861" i="2"/>
  <c r="P10642" i="2"/>
  <c r="P10470" i="2"/>
  <c r="P10298" i="2"/>
  <c r="P10130" i="2"/>
  <c r="P11709" i="2"/>
  <c r="P11107" i="2"/>
  <c r="P10612" i="2"/>
  <c r="P10364" i="2"/>
  <c r="P10196" i="2"/>
  <c r="P10044" i="2"/>
  <c r="P9945" i="2"/>
  <c r="P9860" i="2"/>
  <c r="P9786" i="2"/>
  <c r="P9722" i="2"/>
  <c r="P9658" i="2"/>
  <c r="P9594" i="2"/>
  <c r="P9530" i="2"/>
  <c r="P11594" i="2"/>
  <c r="P10914" i="2"/>
  <c r="P11515" i="2"/>
  <c r="P11513" i="2"/>
  <c r="P11029" i="2"/>
  <c r="P11661" i="2"/>
  <c r="P11364" i="2"/>
  <c r="P11204" i="2"/>
  <c r="P11091" i="2"/>
  <c r="P10977" i="2"/>
  <c r="P10863" i="2"/>
  <c r="P10755" i="2"/>
  <c r="P10683" i="2"/>
  <c r="P10619" i="2"/>
  <c r="P10555" i="2"/>
  <c r="P10491" i="2"/>
  <c r="P10427" i="2"/>
  <c r="P10363" i="2"/>
  <c r="P10299" i="2"/>
  <c r="P10235" i="2"/>
  <c r="P10171" i="2"/>
  <c r="P10107" i="2"/>
  <c r="P10043" i="2"/>
  <c r="P9979" i="2"/>
  <c r="P9915" i="2"/>
  <c r="P9851" i="2"/>
  <c r="P11836" i="2"/>
  <c r="P11421" i="2"/>
  <c r="P11245" i="2"/>
  <c r="P11124" i="2"/>
  <c r="P11011" i="2"/>
  <c r="P10897" i="2"/>
  <c r="P10783" i="2"/>
  <c r="P10702" i="2"/>
  <c r="P10638" i="2"/>
  <c r="P10574" i="2"/>
  <c r="P10510" i="2"/>
  <c r="P10446" i="2"/>
  <c r="P10382" i="2"/>
  <c r="P10318" i="2"/>
  <c r="P10254" i="2"/>
  <c r="P10190" i="2"/>
  <c r="P10126" i="2"/>
  <c r="P10062" i="2"/>
  <c r="P12201" i="2"/>
  <c r="P11527" i="2"/>
  <c r="P12336" i="2"/>
  <c r="P11177" i="2"/>
  <c r="P10951" i="2"/>
  <c r="P10735" i="2"/>
  <c r="P10604" i="2"/>
  <c r="P10476" i="2"/>
  <c r="P10348" i="2"/>
  <c r="P10220" i="2"/>
  <c r="P12195" i="2"/>
  <c r="P11880" i="2"/>
  <c r="P11218" i="2"/>
  <c r="P10942" i="2"/>
  <c r="P10770" i="2"/>
  <c r="P11605" i="2"/>
  <c r="P11287" i="2"/>
  <c r="P11585" i="2"/>
  <c r="P11285" i="2"/>
  <c r="P11056" i="2"/>
  <c r="P10885" i="2"/>
  <c r="P11757" i="2"/>
  <c r="P11225" i="2"/>
  <c r="P10999" i="2"/>
  <c r="P10771" i="2"/>
  <c r="P10631" i="2"/>
  <c r="P10503" i="2"/>
  <c r="P10375" i="2"/>
  <c r="P10247" i="2"/>
  <c r="P10143" i="2"/>
  <c r="P10055" i="2"/>
  <c r="P9971" i="2"/>
  <c r="P9887" i="2"/>
  <c r="P11964" i="2"/>
  <c r="P11395" i="2"/>
  <c r="P11188" i="2"/>
  <c r="P11032" i="2"/>
  <c r="P10883" i="2"/>
  <c r="P10743" i="2"/>
  <c r="P10650" i="2"/>
  <c r="P10566" i="2"/>
  <c r="P10482" i="2"/>
  <c r="P10394" i="2"/>
  <c r="P10310" i="2"/>
  <c r="P10226" i="2"/>
  <c r="P10138" i="2"/>
  <c r="P10054" i="2"/>
  <c r="P11820" i="2"/>
  <c r="P11348" i="2"/>
  <c r="P11149" i="2"/>
  <c r="P10851" i="2"/>
  <c r="P10628" i="2"/>
  <c r="P10460" i="2"/>
  <c r="P11940" i="2"/>
  <c r="P11370" i="2"/>
  <c r="P11026" i="2"/>
  <c r="P10850" i="2"/>
  <c r="P11980" i="2"/>
  <c r="P11393" i="2"/>
  <c r="P11953" i="2"/>
  <c r="P11392" i="2"/>
  <c r="P11163" i="2"/>
  <c r="P10965" i="2"/>
  <c r="P10795" i="2"/>
  <c r="P11385" i="2"/>
  <c r="P11105" i="2"/>
  <c r="P10877" i="2"/>
  <c r="P10691" i="2"/>
  <c r="P10563" i="2"/>
  <c r="P10435" i="2"/>
  <c r="P10307" i="2"/>
  <c r="P10179" i="2"/>
  <c r="P10095" i="2"/>
  <c r="P10007" i="2"/>
  <c r="P9923" i="2"/>
  <c r="P9839" i="2"/>
  <c r="P11533" i="2"/>
  <c r="P11267" i="2"/>
  <c r="P11103" i="2"/>
  <c r="P10947" i="2"/>
  <c r="P10797" i="2"/>
  <c r="P10690" i="2"/>
  <c r="P10602" i="2"/>
  <c r="P10518" i="2"/>
  <c r="P10434" i="2"/>
  <c r="P10346" i="2"/>
  <c r="P10262" i="2"/>
  <c r="P10178" i="2"/>
  <c r="P10090" i="2"/>
  <c r="P10006" i="2"/>
  <c r="P11479" i="2"/>
  <c r="P11304" i="2"/>
  <c r="P10979" i="2"/>
  <c r="P10708" i="2"/>
  <c r="P10532" i="2"/>
  <c r="P11346" i="2"/>
  <c r="P10834" i="2"/>
  <c r="P11372" i="2"/>
  <c r="P11371" i="2"/>
  <c r="P10949" i="2"/>
  <c r="P11353" i="2"/>
  <c r="P10856" i="2"/>
  <c r="P10551" i="2"/>
  <c r="P10295" i="2"/>
  <c r="P10087" i="2"/>
  <c r="P9919" i="2"/>
  <c r="P11517" i="2"/>
  <c r="P11089" i="2"/>
  <c r="P10791" i="2"/>
  <c r="P10598" i="2"/>
  <c r="P10426" i="2"/>
  <c r="P10258" i="2"/>
  <c r="P10086" i="2"/>
  <c r="P11447" i="2"/>
  <c r="P10964" i="2"/>
  <c r="P10524" i="2"/>
  <c r="P10324" i="2"/>
  <c r="P10148" i="2"/>
  <c r="P10012" i="2"/>
  <c r="P9924" i="2"/>
  <c r="P9838" i="2"/>
  <c r="P9770" i="2"/>
  <c r="P9706" i="2"/>
  <c r="P9642" i="2"/>
  <c r="P9578" i="2"/>
  <c r="P9514" i="2"/>
  <c r="P11326" i="2"/>
  <c r="P10830" i="2"/>
  <c r="P11367" i="2"/>
  <c r="P11360" i="2"/>
  <c r="P10944" i="2"/>
  <c r="P10859" i="2"/>
  <c r="P11191" i="2"/>
  <c r="P10744" i="2"/>
  <c r="P10483" i="2"/>
  <c r="P10227" i="2"/>
  <c r="P10039" i="2"/>
  <c r="P9871" i="2"/>
  <c r="P11352" i="2"/>
  <c r="P11004" i="2"/>
  <c r="P10722" i="2"/>
  <c r="P10550" i="2"/>
  <c r="P10378" i="2"/>
  <c r="P10210" i="2"/>
  <c r="P10038" i="2"/>
  <c r="P11985" i="2"/>
  <c r="P10793" i="2"/>
  <c r="P10452" i="2"/>
  <c r="P10268" i="2"/>
  <c r="P10100" i="2"/>
  <c r="P9982" i="2"/>
  <c r="P9897" i="2"/>
  <c r="P9814" i="2"/>
  <c r="P9750" i="2"/>
  <c r="P9686" i="2"/>
  <c r="P9622" i="2"/>
  <c r="P9558" i="2"/>
  <c r="P11468" i="2"/>
  <c r="P11090" i="2"/>
  <c r="P12169" i="2"/>
  <c r="P12153" i="2"/>
  <c r="P11200" i="2"/>
  <c r="P10821" i="2"/>
  <c r="P11140" i="2"/>
  <c r="P10711" i="2"/>
  <c r="P10455" i="2"/>
  <c r="P10199" i="2"/>
  <c r="P10023" i="2"/>
  <c r="P9855" i="2"/>
  <c r="P11309" i="2"/>
  <c r="P10975" i="2"/>
  <c r="P10706" i="2"/>
  <c r="P10534" i="2"/>
  <c r="P10362" i="2"/>
  <c r="P10194" i="2"/>
  <c r="P10022" i="2"/>
  <c r="P11477" i="2"/>
  <c r="P10745" i="2"/>
  <c r="P11410" i="2"/>
  <c r="P10874" i="2"/>
  <c r="P11427" i="2"/>
  <c r="P11425" i="2"/>
  <c r="P10987" i="2"/>
  <c r="P11439" i="2"/>
  <c r="P10905" i="2"/>
  <c r="P10579" i="2"/>
  <c r="P10323" i="2"/>
  <c r="P10103" i="2"/>
  <c r="P9935" i="2"/>
  <c r="P11625" i="2"/>
  <c r="P11117" i="2"/>
  <c r="P10819" i="2"/>
  <c r="P10614" i="2"/>
  <c r="P10442" i="2"/>
  <c r="P10274" i="2"/>
  <c r="P10102" i="2"/>
  <c r="P11511" i="2"/>
  <c r="P11021" i="2"/>
  <c r="P10556" i="2"/>
  <c r="P10372" i="2"/>
  <c r="P10052" i="2"/>
  <c r="P9865" i="2"/>
  <c r="P9726" i="2"/>
  <c r="P9598" i="2"/>
  <c r="P9486" i="2"/>
  <c r="P9422" i="2"/>
  <c r="P9358" i="2"/>
  <c r="P9294" i="2"/>
  <c r="P9230" i="2"/>
  <c r="P9166" i="2"/>
  <c r="P9102" i="2"/>
  <c r="P9038" i="2"/>
  <c r="P8974" i="2"/>
  <c r="P8910" i="2"/>
  <c r="P8846" i="2"/>
  <c r="P8782" i="2"/>
  <c r="P11400" i="2"/>
  <c r="P11087" i="2"/>
  <c r="P10860" i="2"/>
  <c r="P10681" i="2"/>
  <c r="P10553" i="2"/>
  <c r="P10425" i="2"/>
  <c r="P10297" i="2"/>
  <c r="P10169" i="2"/>
  <c r="P10041" i="2"/>
  <c r="P9944" i="2"/>
  <c r="P9858" i="2"/>
  <c r="P9785" i="2"/>
  <c r="P9721" i="2"/>
  <c r="P9657" i="2"/>
  <c r="P9593" i="2"/>
  <c r="P9529" i="2"/>
  <c r="P9465" i="2"/>
  <c r="P9401" i="2"/>
  <c r="P9337" i="2"/>
  <c r="P9273" i="2"/>
  <c r="P9209" i="2"/>
  <c r="P11737" i="2"/>
  <c r="P10915" i="2"/>
  <c r="P10584" i="2"/>
  <c r="P10328" i="2"/>
  <c r="P10072" i="2"/>
  <c r="P10340" i="2"/>
  <c r="P10028" i="2"/>
  <c r="P9849" i="2"/>
  <c r="P9714" i="2"/>
  <c r="P9586" i="2"/>
  <c r="P9482" i="2"/>
  <c r="P9418" i="2"/>
  <c r="P9354" i="2"/>
  <c r="P9290" i="2"/>
  <c r="P9226" i="2"/>
  <c r="P9162" i="2"/>
  <c r="P9098" i="2"/>
  <c r="P9034" i="2"/>
  <c r="P8970" i="2"/>
  <c r="P8906" i="2"/>
  <c r="P8842" i="2"/>
  <c r="P8778" i="2"/>
  <c r="P11357" i="2"/>
  <c r="P11073" i="2"/>
  <c r="P10845" i="2"/>
  <c r="P10673" i="2"/>
  <c r="P10545" i="2"/>
  <c r="P10417" i="2"/>
  <c r="P10289" i="2"/>
  <c r="P10161" i="2"/>
  <c r="P10033" i="2"/>
  <c r="P9938" i="2"/>
  <c r="P9853" i="2"/>
  <c r="P9781" i="2"/>
  <c r="P9717" i="2"/>
  <c r="P9653" i="2"/>
  <c r="P9589" i="2"/>
  <c r="P9525" i="2"/>
  <c r="P9461" i="2"/>
  <c r="P9397" i="2"/>
  <c r="P9333" i="2"/>
  <c r="P9269" i="2"/>
  <c r="P9205" i="2"/>
  <c r="P11509" i="2"/>
  <c r="P10887" i="2"/>
  <c r="P10568" i="2"/>
  <c r="P10312" i="2"/>
  <c r="P10244" i="2"/>
  <c r="P9972" i="2"/>
  <c r="P9806" i="2"/>
  <c r="P9678" i="2"/>
  <c r="P9550" i="2"/>
  <c r="P9462" i="2"/>
  <c r="P9398" i="2"/>
  <c r="P9334" i="2"/>
  <c r="P9270" i="2"/>
  <c r="P9206" i="2"/>
  <c r="P9142" i="2"/>
  <c r="P9078" i="2"/>
  <c r="P9014" i="2"/>
  <c r="P8950" i="2"/>
  <c r="P8886" i="2"/>
  <c r="P8822" i="2"/>
  <c r="P8758" i="2"/>
  <c r="P10773" i="2"/>
  <c r="P11076" i="2"/>
  <c r="P10675" i="2"/>
  <c r="P10419" i="2"/>
  <c r="P10167" i="2"/>
  <c r="P9999" i="2"/>
  <c r="P9827" i="2"/>
  <c r="P11235" i="2"/>
  <c r="P10932" i="2"/>
  <c r="P10678" i="2"/>
  <c r="P10506" i="2"/>
  <c r="P10338" i="2"/>
  <c r="P10166" i="2"/>
  <c r="P12107" i="2"/>
  <c r="P11261" i="2"/>
  <c r="P10684" i="2"/>
  <c r="P10396" i="2"/>
  <c r="P10228" i="2"/>
  <c r="P10068" i="2"/>
  <c r="P9961" i="2"/>
  <c r="P9876" i="2"/>
  <c r="P9798" i="2"/>
  <c r="P9734" i="2"/>
  <c r="P9670" i="2"/>
  <c r="P9606" i="2"/>
  <c r="P9542" i="2"/>
  <c r="P12157" i="2"/>
  <c r="P10962" i="2"/>
  <c r="P11685" i="2"/>
  <c r="P11681" i="2"/>
  <c r="P11083" i="2"/>
  <c r="P11927" i="2"/>
  <c r="P11027" i="2"/>
  <c r="P10647" i="2"/>
  <c r="P10391" i="2"/>
  <c r="P10151" i="2"/>
  <c r="P9983" i="2"/>
  <c r="P12131" i="2"/>
  <c r="P11203" i="2"/>
  <c r="P10904" i="2"/>
  <c r="P10662" i="2"/>
  <c r="P10490" i="2"/>
  <c r="P10322" i="2"/>
  <c r="P10150" i="2"/>
  <c r="P11905" i="2"/>
  <c r="P11192" i="2"/>
  <c r="P10652" i="2"/>
  <c r="P11242" i="2"/>
  <c r="P10786" i="2"/>
  <c r="P11308" i="2"/>
  <c r="P11307" i="2"/>
  <c r="P10901" i="2"/>
  <c r="P11257" i="2"/>
  <c r="P10792" i="2"/>
  <c r="P10515" i="2"/>
  <c r="P10259" i="2"/>
  <c r="P10063" i="2"/>
  <c r="P9891" i="2"/>
  <c r="P11405" i="2"/>
  <c r="P11047" i="2"/>
  <c r="P10748" i="2"/>
  <c r="P10570" i="2"/>
  <c r="P10402" i="2"/>
  <c r="P10230" i="2"/>
  <c r="P10058" i="2"/>
  <c r="P11369" i="2"/>
  <c r="P10865" i="2"/>
  <c r="P10484" i="2"/>
  <c r="P10292" i="2"/>
  <c r="P9993" i="2"/>
  <c r="P9822" i="2"/>
  <c r="P9694" i="2"/>
  <c r="P9566" i="2"/>
  <c r="P9470" i="2"/>
  <c r="P9406" i="2"/>
  <c r="P9342" i="2"/>
  <c r="P9278" i="2"/>
  <c r="P9214" i="2"/>
  <c r="P9150" i="2"/>
  <c r="P9086" i="2"/>
  <c r="P9022" i="2"/>
  <c r="P8958" i="2"/>
  <c r="P8894" i="2"/>
  <c r="P8830" i="2"/>
  <c r="P8766" i="2"/>
  <c r="P11273" i="2"/>
  <c r="P11031" i="2"/>
  <c r="P10803" i="2"/>
  <c r="P10649" i="2"/>
  <c r="P10521" i="2"/>
  <c r="P10393" i="2"/>
  <c r="P10265" i="2"/>
  <c r="P10137" i="2"/>
  <c r="P10009" i="2"/>
  <c r="P9922" i="2"/>
  <c r="P9837" i="2"/>
  <c r="P9769" i="2"/>
  <c r="P9705" i="2"/>
  <c r="P9641" i="2"/>
  <c r="P9577" i="2"/>
  <c r="P9513" i="2"/>
  <c r="P9449" i="2"/>
  <c r="P9385" i="2"/>
  <c r="P9321" i="2"/>
  <c r="P9257" i="2"/>
  <c r="P9193" i="2"/>
  <c r="P11272" i="2"/>
  <c r="P10801" i="2"/>
  <c r="P10520" i="2"/>
  <c r="P10264" i="2"/>
  <c r="P10008" i="2"/>
  <c r="P10260" i="2"/>
  <c r="P9977" i="2"/>
  <c r="P9810" i="2"/>
  <c r="P9682" i="2"/>
  <c r="P9554" i="2"/>
  <c r="P9466" i="2"/>
  <c r="P9402" i="2"/>
  <c r="P9338" i="2"/>
  <c r="P9274" i="2"/>
  <c r="P9210" i="2"/>
  <c r="P9146" i="2"/>
  <c r="P9082" i="2"/>
  <c r="P9018" i="2"/>
  <c r="P8954" i="2"/>
  <c r="P8890" i="2"/>
  <c r="P8826" i="2"/>
  <c r="P8762" i="2"/>
  <c r="P11252" i="2"/>
  <c r="P11016" i="2"/>
  <c r="P10788" i="2"/>
  <c r="P10641" i="2"/>
  <c r="P10513" i="2"/>
  <c r="P10385" i="2"/>
  <c r="P10257" i="2"/>
  <c r="P10129" i="2"/>
  <c r="P10002" i="2"/>
  <c r="P9917" i="2"/>
  <c r="P9832" i="2"/>
  <c r="P9765" i="2"/>
  <c r="P9701" i="2"/>
  <c r="P9637" i="2"/>
  <c r="P9573" i="2"/>
  <c r="P9509" i="2"/>
  <c r="P9445" i="2"/>
  <c r="P9381" i="2"/>
  <c r="P9317" i="2"/>
  <c r="P9253" i="2"/>
  <c r="P9189" i="2"/>
  <c r="P11229" i="2"/>
  <c r="P10772" i="2"/>
  <c r="P10504" i="2"/>
  <c r="P10248" i="2"/>
  <c r="P10164" i="2"/>
  <c r="P9929" i="2"/>
  <c r="P9774" i="2"/>
  <c r="P9646" i="2"/>
  <c r="P9518" i="2"/>
  <c r="P9446" i="2"/>
  <c r="P9382" i="2"/>
  <c r="P9318" i="2"/>
  <c r="P9254" i="2"/>
  <c r="P9190" i="2"/>
  <c r="P9126" i="2"/>
  <c r="P9062" i="2"/>
  <c r="P8998" i="2"/>
  <c r="P8934" i="2"/>
  <c r="P8870" i="2"/>
  <c r="P8806" i="2"/>
  <c r="P12185" i="2"/>
  <c r="P11597" i="2"/>
  <c r="P10963" i="2"/>
  <c r="P10611" i="2"/>
  <c r="P10355" i="2"/>
  <c r="P10127" i="2"/>
  <c r="P9955" i="2"/>
  <c r="P11793" i="2"/>
  <c r="P11160" i="2"/>
  <c r="P10855" i="2"/>
  <c r="P10634" i="2"/>
  <c r="P10466" i="2"/>
  <c r="P10294" i="2"/>
  <c r="P10122" i="2"/>
  <c r="P11677" i="2"/>
  <c r="P11092" i="2"/>
  <c r="P10596" i="2"/>
  <c r="P10356" i="2"/>
  <c r="P10180" i="2"/>
  <c r="P10036" i="2"/>
  <c r="P9940" i="2"/>
  <c r="P9854" i="2"/>
  <c r="P9782" i="2"/>
  <c r="P9718" i="2"/>
  <c r="P9654" i="2"/>
  <c r="P9590" i="2"/>
  <c r="P9526" i="2"/>
  <c r="P11434" i="2"/>
  <c r="P10878" i="2"/>
  <c r="P11443" i="2"/>
  <c r="P11433" i="2"/>
  <c r="P10992" i="2"/>
  <c r="P11455" i="2"/>
  <c r="P10913" i="2"/>
  <c r="P10583" i="2"/>
  <c r="P10327" i="2"/>
  <c r="P10111" i="2"/>
  <c r="P9939" i="2"/>
  <c r="P11657" i="2"/>
  <c r="P11132" i="2"/>
  <c r="P10825" i="2"/>
  <c r="P10618" i="2"/>
  <c r="P10450" i="2"/>
  <c r="P10278" i="2"/>
  <c r="P10106" i="2"/>
  <c r="P11549" i="2"/>
  <c r="P11036" i="2"/>
  <c r="P12408" i="2"/>
  <c r="P11070" i="2"/>
  <c r="P12123" i="2"/>
  <c r="P12115" i="2"/>
  <c r="P11189" i="2"/>
  <c r="P10816" i="2"/>
  <c r="P11133" i="2"/>
  <c r="P10707" i="2"/>
  <c r="P10451" i="2"/>
  <c r="P10195" i="2"/>
  <c r="P10019" i="2"/>
  <c r="P9847" i="2"/>
  <c r="P11299" i="2"/>
  <c r="P10968" i="2"/>
  <c r="P10698" i="2"/>
  <c r="P10530" i="2"/>
  <c r="P10358" i="2"/>
  <c r="P10186" i="2"/>
  <c r="P10018" i="2"/>
  <c r="P11413" i="2"/>
  <c r="P10724" i="2"/>
  <c r="P10428" i="2"/>
  <c r="P10204" i="2"/>
  <c r="P9950" i="2"/>
  <c r="P9790" i="2"/>
  <c r="P9662" i="2"/>
  <c r="P9534" i="2"/>
  <c r="P9454" i="2"/>
  <c r="P9390" i="2"/>
  <c r="P9326" i="2"/>
  <c r="P9262" i="2"/>
  <c r="P9198" i="2"/>
  <c r="P9134" i="2"/>
  <c r="P9070" i="2"/>
  <c r="P9006" i="2"/>
  <c r="P8942" i="2"/>
  <c r="P8878" i="2"/>
  <c r="P8814" i="2"/>
  <c r="P8750" i="2"/>
  <c r="P11201" i="2"/>
  <c r="P10973" i="2"/>
  <c r="P10752" i="2"/>
  <c r="P10617" i="2"/>
  <c r="P10489" i="2"/>
  <c r="P10361" i="2"/>
  <c r="P10233" i="2"/>
  <c r="P10105" i="2"/>
  <c r="P9986" i="2"/>
  <c r="P9901" i="2"/>
  <c r="P9817" i="2"/>
  <c r="P9753" i="2"/>
  <c r="P9689" i="2"/>
  <c r="P9625" i="2"/>
  <c r="P9561" i="2"/>
  <c r="P9497" i="2"/>
  <c r="P9433" i="2"/>
  <c r="P9369" i="2"/>
  <c r="P9305" i="2"/>
  <c r="P9241" i="2"/>
  <c r="P9177" i="2"/>
  <c r="P11143" i="2"/>
  <c r="P10712" i="2"/>
  <c r="P10456" i="2"/>
  <c r="P10200" i="2"/>
  <c r="P9964" i="2"/>
  <c r="P10172" i="2"/>
  <c r="P9934" i="2"/>
  <c r="P9778" i="2"/>
  <c r="P9650" i="2"/>
  <c r="P9522" i="2"/>
  <c r="P9450" i="2"/>
  <c r="P9386" i="2"/>
  <c r="P9322" i="2"/>
  <c r="P9258" i="2"/>
  <c r="P9194" i="2"/>
  <c r="P9130" i="2"/>
  <c r="P9066" i="2"/>
  <c r="P9002" i="2"/>
  <c r="P8938" i="2"/>
  <c r="P8874" i="2"/>
  <c r="P8810" i="2"/>
  <c r="P8746" i="2"/>
  <c r="P11187" i="2"/>
  <c r="P10959" i="2"/>
  <c r="P10741" i="2"/>
  <c r="P10609" i="2"/>
  <c r="P10481" i="2"/>
  <c r="P10353" i="2"/>
  <c r="P10225" i="2"/>
  <c r="P10097" i="2"/>
  <c r="P9981" i="2"/>
  <c r="P9896" i="2"/>
  <c r="P9813" i="2"/>
  <c r="P9749" i="2"/>
  <c r="P9685" i="2"/>
  <c r="P9621" i="2"/>
  <c r="P9557" i="2"/>
  <c r="P9493" i="2"/>
  <c r="P9429" i="2"/>
  <c r="P9365" i="2"/>
  <c r="P9301" i="2"/>
  <c r="P9237" i="2"/>
  <c r="P9173" i="2"/>
  <c r="P11113" i="2"/>
  <c r="P10696" i="2"/>
  <c r="P10440" i="2"/>
  <c r="P10436" i="2"/>
  <c r="P10084" i="2"/>
  <c r="P9886" i="2"/>
  <c r="P9742" i="2"/>
  <c r="P9614" i="2"/>
  <c r="P9494" i="2"/>
  <c r="P9430" i="2"/>
  <c r="P9366" i="2"/>
  <c r="P9302" i="2"/>
  <c r="P9238" i="2"/>
  <c r="P9174" i="2"/>
  <c r="P9110" i="2"/>
  <c r="P9046" i="2"/>
  <c r="P8982" i="2"/>
  <c r="P8918" i="2"/>
  <c r="P8854" i="2"/>
  <c r="P8790" i="2"/>
  <c r="P11525" i="2"/>
  <c r="P11116" i="2"/>
  <c r="P11343" i="2"/>
  <c r="P10849" i="2"/>
  <c r="P10547" i="2"/>
  <c r="P10291" i="2"/>
  <c r="P10083" i="2"/>
  <c r="P9911" i="2"/>
  <c r="P11501" i="2"/>
  <c r="P11081" i="2"/>
  <c r="P10776" i="2"/>
  <c r="P10594" i="2"/>
  <c r="P10422" i="2"/>
  <c r="P10250" i="2"/>
  <c r="P10082" i="2"/>
  <c r="P11431" i="2"/>
  <c r="P10936" i="2"/>
  <c r="P10516" i="2"/>
  <c r="P10308" i="2"/>
  <c r="P10140" i="2"/>
  <c r="P10004" i="2"/>
  <c r="P9918" i="2"/>
  <c r="P9833" i="2"/>
  <c r="P9766" i="2"/>
  <c r="P9702" i="2"/>
  <c r="P9638" i="2"/>
  <c r="P9574" i="2"/>
  <c r="P9510" i="2"/>
  <c r="P11262" i="2"/>
  <c r="P10794" i="2"/>
  <c r="P11313" i="2"/>
  <c r="P11312" i="2"/>
  <c r="P10907" i="2"/>
  <c r="P11268" i="2"/>
  <c r="P10799" i="2"/>
  <c r="P10519" i="2"/>
  <c r="P10263" i="2"/>
  <c r="P10067" i="2"/>
  <c r="P9895" i="2"/>
  <c r="P11437" i="2"/>
  <c r="P11053" i="2"/>
  <c r="P10753" i="2"/>
  <c r="P10578" i="2"/>
  <c r="P10406" i="2"/>
  <c r="P10234" i="2"/>
  <c r="P10066" i="2"/>
  <c r="P11380" i="2"/>
  <c r="P10879" i="2"/>
  <c r="P11992" i="2"/>
  <c r="P10958" i="2"/>
  <c r="P11669" i="2"/>
  <c r="P11649" i="2"/>
  <c r="P11077" i="2"/>
  <c r="P11884" i="2"/>
  <c r="P11020" i="2"/>
  <c r="P10643" i="2"/>
  <c r="P10387" i="2"/>
  <c r="P10147" i="2"/>
  <c r="P9975" i="2"/>
  <c r="P12067" i="2"/>
  <c r="P11196" i="2"/>
  <c r="P10889" i="2"/>
  <c r="P10658" i="2"/>
  <c r="P10486" i="2"/>
  <c r="P10314" i="2"/>
  <c r="P10146" i="2"/>
  <c r="P11863" i="2"/>
  <c r="P11164" i="2"/>
  <c r="P10644" i="2"/>
  <c r="P10564" i="2"/>
  <c r="P10116" i="2"/>
  <c r="P9908" i="2"/>
  <c r="P9758" i="2"/>
  <c r="P9630" i="2"/>
  <c r="P9502" i="2"/>
  <c r="P9438" i="2"/>
  <c r="P9374" i="2"/>
  <c r="P9310" i="2"/>
  <c r="P9246" i="2"/>
  <c r="P9182" i="2"/>
  <c r="P9118" i="2"/>
  <c r="P9054" i="2"/>
  <c r="P8990" i="2"/>
  <c r="P8926" i="2"/>
  <c r="P8862" i="2"/>
  <c r="P8798" i="2"/>
  <c r="P11772" i="2"/>
  <c r="P11144" i="2"/>
  <c r="P10916" i="2"/>
  <c r="P10713" i="2"/>
  <c r="P10585" i="2"/>
  <c r="P10457" i="2"/>
  <c r="P10329" i="2"/>
  <c r="P10201" i="2"/>
  <c r="P10073" i="2"/>
  <c r="P9965" i="2"/>
  <c r="P9880" i="2"/>
  <c r="P9801" i="2"/>
  <c r="P9737" i="2"/>
  <c r="P9673" i="2"/>
  <c r="P9609" i="2"/>
  <c r="P9545" i="2"/>
  <c r="P9481" i="2"/>
  <c r="P9417" i="2"/>
  <c r="P9353" i="2"/>
  <c r="P9289" i="2"/>
  <c r="P9225" i="2"/>
  <c r="P9161" i="2"/>
  <c r="P11028" i="2"/>
  <c r="P10648" i="2"/>
  <c r="P10392" i="2"/>
  <c r="P10136" i="2"/>
  <c r="P10492" i="2"/>
  <c r="P10092" i="2"/>
  <c r="P9892" i="2"/>
  <c r="P9746" i="2"/>
  <c r="P9618" i="2"/>
  <c r="P9498" i="2"/>
  <c r="P9434" i="2"/>
  <c r="P9370" i="2"/>
  <c r="P9306" i="2"/>
  <c r="P9242" i="2"/>
  <c r="P9178" i="2"/>
  <c r="P9114" i="2"/>
  <c r="P9050" i="2"/>
  <c r="P8986" i="2"/>
  <c r="P8922" i="2"/>
  <c r="P8858" i="2"/>
  <c r="P8794" i="2"/>
  <c r="P11641" i="2"/>
  <c r="P11129" i="2"/>
  <c r="P10903" i="2"/>
  <c r="P10705" i="2"/>
  <c r="P10577" i="2"/>
  <c r="P10449" i="2"/>
  <c r="P10321" i="2"/>
  <c r="P10193" i="2"/>
  <c r="P10065" i="2"/>
  <c r="P9960" i="2"/>
  <c r="P9874" i="2"/>
  <c r="P9797" i="2"/>
  <c r="P9733" i="2"/>
  <c r="P9669" i="2"/>
  <c r="P9605" i="2"/>
  <c r="P9541" i="2"/>
  <c r="P9477" i="2"/>
  <c r="P9413" i="2"/>
  <c r="P9349" i="2"/>
  <c r="P9285" i="2"/>
  <c r="P9221" i="2"/>
  <c r="P9157" i="2"/>
  <c r="P11000" i="2"/>
  <c r="P10632" i="2"/>
  <c r="P10376" i="2"/>
  <c r="P10332" i="2"/>
  <c r="P10020" i="2"/>
  <c r="P9844" i="2"/>
  <c r="P9710" i="2"/>
  <c r="P9582" i="2"/>
  <c r="P9478" i="2"/>
  <c r="P9414" i="2"/>
  <c r="P9350" i="2"/>
  <c r="P9286" i="2"/>
  <c r="P9222" i="2"/>
  <c r="P9158" i="2"/>
  <c r="P9094" i="2"/>
  <c r="P9030" i="2"/>
  <c r="P8966" i="2"/>
  <c r="P8902" i="2"/>
  <c r="P8838" i="2"/>
  <c r="P8774" i="2"/>
  <c r="P11316" i="2"/>
  <c r="P11231" i="2"/>
  <c r="P10945" i="2"/>
  <c r="P10731" i="2"/>
  <c r="P10601" i="2"/>
  <c r="P10473" i="2"/>
  <c r="P10345" i="2"/>
  <c r="P10217" i="2"/>
  <c r="P10089" i="2"/>
  <c r="P9976" i="2"/>
  <c r="P10300" i="2"/>
  <c r="P9998" i="2"/>
  <c r="P9828" i="2"/>
  <c r="P9698" i="2"/>
  <c r="P9570" i="2"/>
  <c r="P9474" i="2"/>
  <c r="P9410" i="2"/>
  <c r="P9346" i="2"/>
  <c r="P9282" i="2"/>
  <c r="P9218" i="2"/>
  <c r="P9154" i="2"/>
  <c r="P9090" i="2"/>
  <c r="P9026" i="2"/>
  <c r="P8962" i="2"/>
  <c r="P8898" i="2"/>
  <c r="P8834" i="2"/>
  <c r="P8770" i="2"/>
  <c r="P11295" i="2"/>
  <c r="P11044" i="2"/>
  <c r="P10817" i="2"/>
  <c r="P10657" i="2"/>
  <c r="P10529" i="2"/>
  <c r="P10401" i="2"/>
  <c r="P10273" i="2"/>
  <c r="P10145" i="2"/>
  <c r="P10017" i="2"/>
  <c r="P9928" i="2"/>
  <c r="P9842" i="2"/>
  <c r="P9773" i="2"/>
  <c r="P9709" i="2"/>
  <c r="P9645" i="2"/>
  <c r="P9581" i="2"/>
  <c r="P9517" i="2"/>
  <c r="P9453" i="2"/>
  <c r="P9389" i="2"/>
  <c r="P9325" i="2"/>
  <c r="P9261" i="2"/>
  <c r="P9197" i="2"/>
  <c r="P11315" i="2"/>
  <c r="P10829" i="2"/>
  <c r="P10536" i="2"/>
  <c r="P10280" i="2"/>
  <c r="P10024" i="2"/>
  <c r="P9697" i="2"/>
  <c r="P9441" i="2"/>
  <c r="P9185" i="2"/>
  <c r="P10232" i="2"/>
  <c r="P9889" i="2"/>
  <c r="P9744" i="2"/>
  <c r="P9616" i="2"/>
  <c r="P9488" i="2"/>
  <c r="P9360" i="2"/>
  <c r="P9232" i="2"/>
  <c r="P9120" i="2"/>
  <c r="P9035" i="2"/>
  <c r="P8949" i="2"/>
  <c r="P8864" i="2"/>
  <c r="P8779" i="2"/>
  <c r="P8706" i="2"/>
  <c r="P8642" i="2"/>
  <c r="P8578" i="2"/>
  <c r="P8514" i="2"/>
  <c r="P8450" i="2"/>
  <c r="P8386" i="2"/>
  <c r="P8322" i="2"/>
  <c r="P8258" i="2"/>
  <c r="P8194" i="2"/>
  <c r="P8130" i="2"/>
  <c r="P8066" i="2"/>
  <c r="P8002" i="2"/>
  <c r="P7938" i="2"/>
  <c r="P7874" i="2"/>
  <c r="P7810" i="2"/>
  <c r="P7746" i="2"/>
  <c r="P7682" i="2"/>
  <c r="P7618" i="2"/>
  <c r="P7554" i="2"/>
  <c r="P7490" i="2"/>
  <c r="P7426" i="2"/>
  <c r="P7362" i="2"/>
  <c r="P7298" i="2"/>
  <c r="P7234" i="2"/>
  <c r="P7170" i="2"/>
  <c r="P7106" i="2"/>
  <c r="P7042" i="2"/>
  <c r="P11223" i="2"/>
  <c r="P10768" i="2"/>
  <c r="P10501" i="2"/>
  <c r="P10245" i="2"/>
  <c r="P9994" i="2"/>
  <c r="P9824" i="2"/>
  <c r="P9695" i="2"/>
  <c r="P9567" i="2"/>
  <c r="P9439" i="2"/>
  <c r="P9311" i="2"/>
  <c r="P9183" i="2"/>
  <c r="P9087" i="2"/>
  <c r="P9001" i="2"/>
  <c r="P8916" i="2"/>
  <c r="P8831" i="2"/>
  <c r="P8745" i="2"/>
  <c r="P8681" i="2"/>
  <c r="P8617" i="2"/>
  <c r="P8553" i="2"/>
  <c r="P8489" i="2"/>
  <c r="P8425" i="2"/>
  <c r="P8361" i="2"/>
  <c r="P8297" i="2"/>
  <c r="P8233" i="2"/>
  <c r="P8169" i="2"/>
  <c r="P8105" i="2"/>
  <c r="P8041" i="2"/>
  <c r="P7977" i="2"/>
  <c r="P10985" i="2"/>
  <c r="P10624" i="2"/>
  <c r="P9681" i="2"/>
  <c r="P9425" i="2"/>
  <c r="P9169" i="2"/>
  <c r="P10184" i="2"/>
  <c r="P9878" i="2"/>
  <c r="P9736" i="2"/>
  <c r="P9608" i="2"/>
  <c r="P9480" i="2"/>
  <c r="P9352" i="2"/>
  <c r="P9224" i="2"/>
  <c r="P9115" i="2"/>
  <c r="P9029" i="2"/>
  <c r="P8944" i="2"/>
  <c r="P8859" i="2"/>
  <c r="P8773" i="2"/>
  <c r="P8702" i="2"/>
  <c r="P8638" i="2"/>
  <c r="P8574" i="2"/>
  <c r="P8510" i="2"/>
  <c r="P8446" i="2"/>
  <c r="P8382" i="2"/>
  <c r="P8318" i="2"/>
  <c r="P8254" i="2"/>
  <c r="P8190" i="2"/>
  <c r="P8126" i="2"/>
  <c r="P8062" i="2"/>
  <c r="P7998" i="2"/>
  <c r="P7934" i="2"/>
  <c r="P7870" i="2"/>
  <c r="P7806" i="2"/>
  <c r="P7742" i="2"/>
  <c r="P7678" i="2"/>
  <c r="P7614" i="2"/>
  <c r="P7550" i="2"/>
  <c r="P7486" i="2"/>
  <c r="P7422" i="2"/>
  <c r="P7358" i="2"/>
  <c r="P7294" i="2"/>
  <c r="P7230" i="2"/>
  <c r="P7166" i="2"/>
  <c r="P7102" i="2"/>
  <c r="P7038" i="2"/>
  <c r="P11193" i="2"/>
  <c r="P10747" i="2"/>
  <c r="P10485" i="2"/>
  <c r="P10229" i="2"/>
  <c r="P11172" i="2"/>
  <c r="P10888" i="2"/>
  <c r="P10697" i="2"/>
  <c r="P10569" i="2"/>
  <c r="P10441" i="2"/>
  <c r="P10313" i="2"/>
  <c r="P10185" i="2"/>
  <c r="P10057" i="2"/>
  <c r="P9954" i="2"/>
  <c r="P10212" i="2"/>
  <c r="P9956" i="2"/>
  <c r="P9794" i="2"/>
  <c r="P9666" i="2"/>
  <c r="P9538" i="2"/>
  <c r="P9458" i="2"/>
  <c r="P9394" i="2"/>
  <c r="P9330" i="2"/>
  <c r="P9266" i="2"/>
  <c r="P9202" i="2"/>
  <c r="P9138" i="2"/>
  <c r="P9074" i="2"/>
  <c r="P9010" i="2"/>
  <c r="P8946" i="2"/>
  <c r="P8882" i="2"/>
  <c r="P8818" i="2"/>
  <c r="P8754" i="2"/>
  <c r="P11215" i="2"/>
  <c r="P10988" i="2"/>
  <c r="P10763" i="2"/>
  <c r="P10625" i="2"/>
  <c r="P10497" i="2"/>
  <c r="P10369" i="2"/>
  <c r="P10241" i="2"/>
  <c r="P10113" i="2"/>
  <c r="P9992" i="2"/>
  <c r="P9906" i="2"/>
  <c r="P9821" i="2"/>
  <c r="P9757" i="2"/>
  <c r="P9693" i="2"/>
  <c r="P9629" i="2"/>
  <c r="P9565" i="2"/>
  <c r="P9501" i="2"/>
  <c r="P9437" i="2"/>
  <c r="P9373" i="2"/>
  <c r="P9309" i="2"/>
  <c r="P9245" i="2"/>
  <c r="P9181" i="2"/>
  <c r="P11171" i="2"/>
  <c r="P10729" i="2"/>
  <c r="P10472" i="2"/>
  <c r="P10216" i="2"/>
  <c r="P9912" i="2"/>
  <c r="P9633" i="2"/>
  <c r="P9377" i="2"/>
  <c r="P11199" i="2"/>
  <c r="P10104" i="2"/>
  <c r="P9846" i="2"/>
  <c r="P9712" i="2"/>
  <c r="P9584" i="2"/>
  <c r="P9456" i="2"/>
  <c r="P9328" i="2"/>
  <c r="P9200" i="2"/>
  <c r="P9099" i="2"/>
  <c r="P9013" i="2"/>
  <c r="P8928" i="2"/>
  <c r="P8843" i="2"/>
  <c r="P8757" i="2"/>
  <c r="P8690" i="2"/>
  <c r="P8626" i="2"/>
  <c r="P8562" i="2"/>
  <c r="P8498" i="2"/>
  <c r="P8434" i="2"/>
  <c r="P8370" i="2"/>
  <c r="P8306" i="2"/>
  <c r="P8242" i="2"/>
  <c r="P8178" i="2"/>
  <c r="P8114" i="2"/>
  <c r="P8050" i="2"/>
  <c r="P7986" i="2"/>
  <c r="P7922" i="2"/>
  <c r="P7858" i="2"/>
  <c r="P7794" i="2"/>
  <c r="P7730" i="2"/>
  <c r="P7666" i="2"/>
  <c r="P7602" i="2"/>
  <c r="P7538" i="2"/>
  <c r="P7474" i="2"/>
  <c r="P7410" i="2"/>
  <c r="P7346" i="2"/>
  <c r="P7282" i="2"/>
  <c r="P7218" i="2"/>
  <c r="P7154" i="2"/>
  <c r="P7090" i="2"/>
  <c r="P7026" i="2"/>
  <c r="P11108" i="2"/>
  <c r="P10693" i="2"/>
  <c r="P10437" i="2"/>
  <c r="P10181" i="2"/>
  <c r="P9952" i="2"/>
  <c r="P9791" i="2"/>
  <c r="P9663" i="2"/>
  <c r="P9535" i="2"/>
  <c r="P9407" i="2"/>
  <c r="P9279" i="2"/>
  <c r="P9151" i="2"/>
  <c r="P9065" i="2"/>
  <c r="P8980" i="2"/>
  <c r="P8895" i="2"/>
  <c r="P8809" i="2"/>
  <c r="P8729" i="2"/>
  <c r="P8665" i="2"/>
  <c r="P8601" i="2"/>
  <c r="P8537" i="2"/>
  <c r="P8473" i="2"/>
  <c r="P8409" i="2"/>
  <c r="P8345" i="2"/>
  <c r="P8281" i="2"/>
  <c r="P8217" i="2"/>
  <c r="P8153" i="2"/>
  <c r="P8089" i="2"/>
  <c r="P8025" i="2"/>
  <c r="P11445" i="2"/>
  <c r="P10872" i="2"/>
  <c r="P9890" i="2"/>
  <c r="P9617" i="2"/>
  <c r="P9361" i="2"/>
  <c r="P11085" i="2"/>
  <c r="P10056" i="2"/>
  <c r="P9836" i="2"/>
  <c r="P9704" i="2"/>
  <c r="P9576" i="2"/>
  <c r="P9448" i="2"/>
  <c r="P9320" i="2"/>
  <c r="P9192" i="2"/>
  <c r="P9093" i="2"/>
  <c r="P9008" i="2"/>
  <c r="P8923" i="2"/>
  <c r="P8837" i="2"/>
  <c r="P8752" i="2"/>
  <c r="P8686" i="2"/>
  <c r="P8622" i="2"/>
  <c r="P8558" i="2"/>
  <c r="P8494" i="2"/>
  <c r="P8430" i="2"/>
  <c r="P8366" i="2"/>
  <c r="P8302" i="2"/>
  <c r="P8238" i="2"/>
  <c r="P8174" i="2"/>
  <c r="P8110" i="2"/>
  <c r="P8046" i="2"/>
  <c r="P7982" i="2"/>
  <c r="P7918" i="2"/>
  <c r="P7854" i="2"/>
  <c r="P7790" i="2"/>
  <c r="P7726" i="2"/>
  <c r="P7662" i="2"/>
  <c r="P7598" i="2"/>
  <c r="P7534" i="2"/>
  <c r="P7470" i="2"/>
  <c r="P7406" i="2"/>
  <c r="P7342" i="2"/>
  <c r="P7278" i="2"/>
  <c r="P7214" i="2"/>
  <c r="P7150" i="2"/>
  <c r="P7086" i="2"/>
  <c r="P7022" i="2"/>
  <c r="P11080" i="2"/>
  <c r="P10677" i="2"/>
  <c r="P10421" i="2"/>
  <c r="P10165" i="2"/>
  <c r="P11059" i="2"/>
  <c r="P10831" i="2"/>
  <c r="P10665" i="2"/>
  <c r="P10537" i="2"/>
  <c r="P10409" i="2"/>
  <c r="P10281" i="2"/>
  <c r="P10153" i="2"/>
  <c r="P10025" i="2"/>
  <c r="P9933" i="2"/>
  <c r="P10132" i="2"/>
  <c r="P9913" i="2"/>
  <c r="P9762" i="2"/>
  <c r="P9634" i="2"/>
  <c r="P9506" i="2"/>
  <c r="P9442" i="2"/>
  <c r="P9378" i="2"/>
  <c r="P9314" i="2"/>
  <c r="P9250" i="2"/>
  <c r="P9186" i="2"/>
  <c r="P9122" i="2"/>
  <c r="P9058" i="2"/>
  <c r="P8994" i="2"/>
  <c r="P8930" i="2"/>
  <c r="P8866" i="2"/>
  <c r="P8802" i="2"/>
  <c r="P11943" i="2"/>
  <c r="P11159" i="2"/>
  <c r="P10931" i="2"/>
  <c r="P10721" i="2"/>
  <c r="P10593" i="2"/>
  <c r="P10465" i="2"/>
  <c r="P10337" i="2"/>
  <c r="P10209" i="2"/>
  <c r="P10081" i="2"/>
  <c r="P9970" i="2"/>
  <c r="P9885" i="2"/>
  <c r="P9805" i="2"/>
  <c r="P9741" i="2"/>
  <c r="P9677" i="2"/>
  <c r="P9613" i="2"/>
  <c r="P9549" i="2"/>
  <c r="P9485" i="2"/>
  <c r="P9421" i="2"/>
  <c r="P9357" i="2"/>
  <c r="P9293" i="2"/>
  <c r="P9229" i="2"/>
  <c r="P9165" i="2"/>
  <c r="P11057" i="2"/>
  <c r="P10664" i="2"/>
  <c r="P10408" i="2"/>
  <c r="P10152" i="2"/>
  <c r="P9826" i="2"/>
  <c r="P9569" i="2"/>
  <c r="P9313" i="2"/>
  <c r="P10751" i="2"/>
  <c r="P9985" i="2"/>
  <c r="P9808" i="2"/>
  <c r="P9680" i="2"/>
  <c r="P9552" i="2"/>
  <c r="P9424" i="2"/>
  <c r="P9296" i="2"/>
  <c r="P9168" i="2"/>
  <c r="P9077" i="2"/>
  <c r="P8992" i="2"/>
  <c r="P8907" i="2"/>
  <c r="P8821" i="2"/>
  <c r="P8738" i="2"/>
  <c r="P8674" i="2"/>
  <c r="P8610" i="2"/>
  <c r="P8546" i="2"/>
  <c r="P8482" i="2"/>
  <c r="P8418" i="2"/>
  <c r="P8354" i="2"/>
  <c r="P8290" i="2"/>
  <c r="P8226" i="2"/>
  <c r="P8162" i="2"/>
  <c r="P8098" i="2"/>
  <c r="P8034" i="2"/>
  <c r="P7970" i="2"/>
  <c r="P7906" i="2"/>
  <c r="P7842" i="2"/>
  <c r="P7778" i="2"/>
  <c r="P7714" i="2"/>
  <c r="P7650" i="2"/>
  <c r="P7586" i="2"/>
  <c r="P7522" i="2"/>
  <c r="P7458" i="2"/>
  <c r="P7394" i="2"/>
  <c r="P7330" i="2"/>
  <c r="P7266" i="2"/>
  <c r="P7202" i="2"/>
  <c r="P7138" i="2"/>
  <c r="P7074" i="2"/>
  <c r="P7010" i="2"/>
  <c r="P10995" i="2"/>
  <c r="P10629" i="2"/>
  <c r="P10373" i="2"/>
  <c r="P10117" i="2"/>
  <c r="P9909" i="2"/>
  <c r="P9759" i="2"/>
  <c r="P9631" i="2"/>
  <c r="P9503" i="2"/>
  <c r="P9375" i="2"/>
  <c r="P9247" i="2"/>
  <c r="P9129" i="2"/>
  <c r="P9044" i="2"/>
  <c r="P8959" i="2"/>
  <c r="P8873" i="2"/>
  <c r="P8788" i="2"/>
  <c r="P8713" i="2"/>
  <c r="P8649" i="2"/>
  <c r="P8585" i="2"/>
  <c r="P8521" i="2"/>
  <c r="P8457" i="2"/>
  <c r="P8393" i="2"/>
  <c r="P8329" i="2"/>
  <c r="P8265" i="2"/>
  <c r="P8201" i="2"/>
  <c r="P8137" i="2"/>
  <c r="P8073" i="2"/>
  <c r="P8009" i="2"/>
  <c r="P11213" i="2"/>
  <c r="P10761" i="2"/>
  <c r="P9809" i="2"/>
  <c r="P9553" i="2"/>
  <c r="P9297" i="2"/>
  <c r="P10680" i="2"/>
  <c r="P9974" i="2"/>
  <c r="P9800" i="2"/>
  <c r="P9672" i="2"/>
  <c r="P9544" i="2"/>
  <c r="P9416" i="2"/>
  <c r="P9288" i="2"/>
  <c r="P9160" i="2"/>
  <c r="P9072" i="2"/>
  <c r="P8987" i="2"/>
  <c r="P8901" i="2"/>
  <c r="P8816" i="2"/>
  <c r="P8734" i="2"/>
  <c r="P8670" i="2"/>
  <c r="P8606" i="2"/>
  <c r="P8542" i="2"/>
  <c r="P8478" i="2"/>
  <c r="P8414" i="2"/>
  <c r="P8350" i="2"/>
  <c r="P8286" i="2"/>
  <c r="P8222" i="2"/>
  <c r="P8158" i="2"/>
  <c r="P8094" i="2"/>
  <c r="P8030" i="2"/>
  <c r="P7966" i="2"/>
  <c r="P7902" i="2"/>
  <c r="P7838" i="2"/>
  <c r="P7774" i="2"/>
  <c r="P7710" i="2"/>
  <c r="P7646" i="2"/>
  <c r="P7582" i="2"/>
  <c r="P7518" i="2"/>
  <c r="P7454" i="2"/>
  <c r="P7390" i="2"/>
  <c r="P7326" i="2"/>
  <c r="P7262" i="2"/>
  <c r="P7198" i="2"/>
  <c r="P7134" i="2"/>
  <c r="P7070" i="2"/>
  <c r="P7006" i="2"/>
  <c r="P10967" i="2"/>
  <c r="P10613" i="2"/>
  <c r="P10357" i="2"/>
  <c r="P10101" i="2"/>
  <c r="P9898" i="2"/>
  <c r="P11001" i="2"/>
  <c r="P10775" i="2"/>
  <c r="P10633" i="2"/>
  <c r="P10505" i="2"/>
  <c r="P10377" i="2"/>
  <c r="P10249" i="2"/>
  <c r="P10121" i="2"/>
  <c r="P9997" i="2"/>
  <c r="P10388" i="2"/>
  <c r="P10060" i="2"/>
  <c r="P9870" i="2"/>
  <c r="P9730" i="2"/>
  <c r="P9602" i="2"/>
  <c r="P9490" i="2"/>
  <c r="P9426" i="2"/>
  <c r="P9362" i="2"/>
  <c r="P9298" i="2"/>
  <c r="P9234" i="2"/>
  <c r="P9170" i="2"/>
  <c r="P9106" i="2"/>
  <c r="P9042" i="2"/>
  <c r="P8978" i="2"/>
  <c r="P8914" i="2"/>
  <c r="P8850" i="2"/>
  <c r="P8786" i="2"/>
  <c r="P11461" i="2"/>
  <c r="P11101" i="2"/>
  <c r="P10873" i="2"/>
  <c r="P10689" i="2"/>
  <c r="P10561" i="2"/>
  <c r="P10433" i="2"/>
  <c r="P10305" i="2"/>
  <c r="P10177" i="2"/>
  <c r="P10049" i="2"/>
  <c r="P9949" i="2"/>
  <c r="P9864" i="2"/>
  <c r="P9789" i="2"/>
  <c r="P9725" i="2"/>
  <c r="P9661" i="2"/>
  <c r="P9597" i="2"/>
  <c r="P9533" i="2"/>
  <c r="P9469" i="2"/>
  <c r="P9405" i="2"/>
  <c r="P9341" i="2"/>
  <c r="P9277" i="2"/>
  <c r="P9213" i="2"/>
  <c r="P12099" i="2"/>
  <c r="P10943" i="2"/>
  <c r="P10600" i="2"/>
  <c r="P10344" i="2"/>
  <c r="P10088" i="2"/>
  <c r="P9761" i="2"/>
  <c r="P9505" i="2"/>
  <c r="P9249" i="2"/>
  <c r="P10488" i="2"/>
  <c r="P9932" i="2"/>
  <c r="P9776" i="2"/>
  <c r="P9648" i="2"/>
  <c r="P9520" i="2"/>
  <c r="P9392" i="2"/>
  <c r="P9264" i="2"/>
  <c r="P9141" i="2"/>
  <c r="P9056" i="2"/>
  <c r="P8971" i="2"/>
  <c r="P8885" i="2"/>
  <c r="P8800" i="2"/>
  <c r="P8722" i="2"/>
  <c r="P8658" i="2"/>
  <c r="P8594" i="2"/>
  <c r="P8530" i="2"/>
  <c r="P8466" i="2"/>
  <c r="P8402" i="2"/>
  <c r="P8338" i="2"/>
  <c r="P8274" i="2"/>
  <c r="P8210" i="2"/>
  <c r="P8146" i="2"/>
  <c r="P8082" i="2"/>
  <c r="P8018" i="2"/>
  <c r="P7954" i="2"/>
  <c r="P7890" i="2"/>
  <c r="P7826" i="2"/>
  <c r="P7762" i="2"/>
  <c r="P7698" i="2"/>
  <c r="P7634" i="2"/>
  <c r="P7570" i="2"/>
  <c r="P7506" i="2"/>
  <c r="P7442" i="2"/>
  <c r="P7378" i="2"/>
  <c r="P7314" i="2"/>
  <c r="P7250" i="2"/>
  <c r="P7186" i="2"/>
  <c r="P7122" i="2"/>
  <c r="P7058" i="2"/>
  <c r="P11493" i="2"/>
  <c r="P10881" i="2"/>
  <c r="P10565" i="2"/>
  <c r="P10309" i="2"/>
  <c r="P10053" i="2"/>
  <c r="P9866" i="2"/>
  <c r="P9727" i="2"/>
  <c r="P9599" i="2"/>
  <c r="P9471" i="2"/>
  <c r="P9343" i="2"/>
  <c r="P9215" i="2"/>
  <c r="P9108" i="2"/>
  <c r="P9023" i="2"/>
  <c r="P8937" i="2"/>
  <c r="P8852" i="2"/>
  <c r="P8767" i="2"/>
  <c r="P8697" i="2"/>
  <c r="P8633" i="2"/>
  <c r="P8569" i="2"/>
  <c r="P8505" i="2"/>
  <c r="P8441" i="2"/>
  <c r="P8377" i="2"/>
  <c r="P8313" i="2"/>
  <c r="P8249" i="2"/>
  <c r="P8185" i="2"/>
  <c r="P8121" i="2"/>
  <c r="P8057" i="2"/>
  <c r="P7993" i="2"/>
  <c r="P11100" i="2"/>
  <c r="P10688" i="2"/>
  <c r="P9745" i="2"/>
  <c r="P9489" i="2"/>
  <c r="P9233" i="2"/>
  <c r="P10424" i="2"/>
  <c r="P9921" i="2"/>
  <c r="P9768" i="2"/>
  <c r="P9640" i="2"/>
  <c r="P9512" i="2"/>
  <c r="P9384" i="2"/>
  <c r="P9256" i="2"/>
  <c r="P9136" i="2"/>
  <c r="P9051" i="2"/>
  <c r="P8965" i="2"/>
  <c r="P8880" i="2"/>
  <c r="P8795" i="2"/>
  <c r="P8718" i="2"/>
  <c r="P8654" i="2"/>
  <c r="P8590" i="2"/>
  <c r="P8526" i="2"/>
  <c r="P8462" i="2"/>
  <c r="P8398" i="2"/>
  <c r="P8334" i="2"/>
  <c r="P8270" i="2"/>
  <c r="P8206" i="2"/>
  <c r="P8142" i="2"/>
  <c r="P8078" i="2"/>
  <c r="P8014" i="2"/>
  <c r="P7950" i="2"/>
  <c r="P7886" i="2"/>
  <c r="P7822" i="2"/>
  <c r="P7758" i="2"/>
  <c r="P7694" i="2"/>
  <c r="P7630" i="2"/>
  <c r="P7566" i="2"/>
  <c r="P7502" i="2"/>
  <c r="P7438" i="2"/>
  <c r="P7374" i="2"/>
  <c r="P7310" i="2"/>
  <c r="P7246" i="2"/>
  <c r="P7182" i="2"/>
  <c r="P7118" i="2"/>
  <c r="P7054" i="2"/>
  <c r="P11379" i="2"/>
  <c r="P10852" i="2"/>
  <c r="P10549" i="2"/>
  <c r="P10293" i="2"/>
  <c r="P10037" i="2"/>
  <c r="P9856" i="2"/>
  <c r="P9984" i="2"/>
  <c r="P9751" i="2"/>
  <c r="P9623" i="2"/>
  <c r="P9495" i="2"/>
  <c r="P9367" i="2"/>
  <c r="P9239" i="2"/>
  <c r="P9124" i="2"/>
  <c r="P9039" i="2"/>
  <c r="P8953" i="2"/>
  <c r="P8868" i="2"/>
  <c r="P8783" i="2"/>
  <c r="P8709" i="2"/>
  <c r="P8645" i="2"/>
  <c r="P8581" i="2"/>
  <c r="P8517" i="2"/>
  <c r="P8453" i="2"/>
  <c r="P8389" i="2"/>
  <c r="P8325" i="2"/>
  <c r="P8261" i="2"/>
  <c r="P8197" i="2"/>
  <c r="P8133" i="2"/>
  <c r="P8069" i="2"/>
  <c r="P8005" i="2"/>
  <c r="P11185" i="2"/>
  <c r="P10740" i="2"/>
  <c r="P9793" i="2"/>
  <c r="P9537" i="2"/>
  <c r="P9281" i="2"/>
  <c r="P10616" i="2"/>
  <c r="P9953" i="2"/>
  <c r="P9792" i="2"/>
  <c r="P9664" i="2"/>
  <c r="P9536" i="2"/>
  <c r="P9408" i="2"/>
  <c r="P9280" i="2"/>
  <c r="P9152" i="2"/>
  <c r="P9067" i="2"/>
  <c r="P8981" i="2"/>
  <c r="P8896" i="2"/>
  <c r="P8811" i="2"/>
  <c r="P8730" i="2"/>
  <c r="P8666" i="2"/>
  <c r="P8602" i="2"/>
  <c r="P8538" i="2"/>
  <c r="P8474" i="2"/>
  <c r="P8410" i="2"/>
  <c r="P8346" i="2"/>
  <c r="P8282" i="2"/>
  <c r="P8218" i="2"/>
  <c r="P8154" i="2"/>
  <c r="P8090" i="2"/>
  <c r="P8026" i="2"/>
  <c r="P7962" i="2"/>
  <c r="P7898" i="2"/>
  <c r="P7834" i="2"/>
  <c r="P7770" i="2"/>
  <c r="P7706" i="2"/>
  <c r="P7642" i="2"/>
  <c r="P7578" i="2"/>
  <c r="P7514" i="2"/>
  <c r="P7450" i="2"/>
  <c r="P7386" i="2"/>
  <c r="P7322" i="2"/>
  <c r="P7258" i="2"/>
  <c r="P7194" i="2"/>
  <c r="P7130" i="2"/>
  <c r="P7066" i="2"/>
  <c r="P12035" i="2"/>
  <c r="P10937" i="2"/>
  <c r="P10597" i="2"/>
  <c r="P10341" i="2"/>
  <c r="P10085" i="2"/>
  <c r="P9888" i="2"/>
  <c r="P9743" i="2"/>
  <c r="P9615" i="2"/>
  <c r="P9487" i="2"/>
  <c r="P9359" i="2"/>
  <c r="P9231" i="2"/>
  <c r="P9119" i="2"/>
  <c r="P9033" i="2"/>
  <c r="P8948" i="2"/>
  <c r="P8863" i="2"/>
  <c r="P8777" i="2"/>
  <c r="P8705" i="2"/>
  <c r="P8641" i="2"/>
  <c r="P8577" i="2"/>
  <c r="P8513" i="2"/>
  <c r="P8449" i="2"/>
  <c r="P8385" i="2"/>
  <c r="P8321" i="2"/>
  <c r="P8257" i="2"/>
  <c r="P8193" i="2"/>
  <c r="P8129" i="2"/>
  <c r="P8065" i="2"/>
  <c r="P8001" i="2"/>
  <c r="P11156" i="2"/>
  <c r="P10720" i="2"/>
  <c r="P10464" i="2"/>
  <c r="P10208" i="2"/>
  <c r="P9969" i="2"/>
  <c r="P9804" i="2"/>
  <c r="P9676" i="2"/>
  <c r="P10141" i="2"/>
  <c r="P9595" i="2"/>
  <c r="P9339" i="2"/>
  <c r="P9105" i="2"/>
  <c r="P8935" i="2"/>
  <c r="P8764" i="2"/>
  <c r="P8631" i="2"/>
  <c r="P8503" i="2"/>
  <c r="P9848" i="2"/>
  <c r="P9585" i="2"/>
  <c r="P9329" i="2"/>
  <c r="P10857" i="2"/>
  <c r="P9996" i="2"/>
  <c r="P9816" i="2"/>
  <c r="P9688" i="2"/>
  <c r="P9560" i="2"/>
  <c r="P9083" i="2"/>
  <c r="P8742" i="2"/>
  <c r="P8486" i="2"/>
  <c r="P8230" i="2"/>
  <c r="P7974" i="2"/>
  <c r="P7718" i="2"/>
  <c r="P7462" i="2"/>
  <c r="P7206" i="2"/>
  <c r="P11023" i="2"/>
  <c r="P9920" i="2"/>
  <c r="P9383" i="2"/>
  <c r="P8964" i="2"/>
  <c r="P8653" i="2"/>
  <c r="P8397" i="2"/>
  <c r="P8141" i="2"/>
  <c r="P10787" i="2"/>
  <c r="P10304" i="2"/>
  <c r="P9980" i="2"/>
  <c r="P9764" i="2"/>
  <c r="P10525" i="2"/>
  <c r="P9611" i="2"/>
  <c r="P9259" i="2"/>
  <c r="P8999" i="2"/>
  <c r="P8775" i="2"/>
  <c r="P8591" i="2"/>
  <c r="P8423" i="2"/>
  <c r="P8287" i="2"/>
  <c r="P8159" i="2"/>
  <c r="P8031" i="2"/>
  <c r="P7925" i="2"/>
  <c r="P7840" i="2"/>
  <c r="P7755" i="2"/>
  <c r="P7669" i="2"/>
  <c r="P7584" i="2"/>
  <c r="P7499" i="2"/>
  <c r="P7413" i="2"/>
  <c r="P7328" i="2"/>
  <c r="P7243" i="2"/>
  <c r="P11009" i="2"/>
  <c r="P9914" i="2"/>
  <c r="P9524" i="2"/>
  <c r="P9268" i="2"/>
  <c r="P9059" i="2"/>
  <c r="P8888" i="2"/>
  <c r="P8724" i="2"/>
  <c r="P8596" i="2"/>
  <c r="P8468" i="2"/>
  <c r="P8340" i="2"/>
  <c r="P8212" i="2"/>
  <c r="P8084" i="2"/>
  <c r="P7961" i="2"/>
  <c r="P7876" i="2"/>
  <c r="P7791" i="2"/>
  <c r="P7705" i="2"/>
  <c r="P7620" i="2"/>
  <c r="P7535" i="2"/>
  <c r="P7449" i="2"/>
  <c r="P7364" i="2"/>
  <c r="P7279" i="2"/>
  <c r="P7193" i="2"/>
  <c r="P7108" i="2"/>
  <c r="P7023" i="2"/>
  <c r="P6954" i="2"/>
  <c r="P6890" i="2"/>
  <c r="P6826" i="2"/>
  <c r="P6762" i="2"/>
  <c r="P6698" i="2"/>
  <c r="P6634" i="2"/>
  <c r="P6570" i="2"/>
  <c r="P6506" i="2"/>
  <c r="P6442" i="2"/>
  <c r="P6378" i="2"/>
  <c r="P6314" i="2"/>
  <c r="P6250" i="2"/>
  <c r="P6186" i="2"/>
  <c r="P6122" i="2"/>
  <c r="P6058" i="2"/>
  <c r="P5994" i="2"/>
  <c r="P5930" i="2"/>
  <c r="P5866" i="2"/>
  <c r="P5802" i="2"/>
  <c r="P10493" i="2"/>
  <c r="P9691" i="2"/>
  <c r="P9427" i="2"/>
  <c r="P9171" i="2"/>
  <c r="P9147" i="2"/>
  <c r="P8805" i="2"/>
  <c r="P8534" i="2"/>
  <c r="P8278" i="2"/>
  <c r="P8022" i="2"/>
  <c r="P7766" i="2"/>
  <c r="P7510" i="2"/>
  <c r="P7254" i="2"/>
  <c r="P11705" i="2"/>
  <c r="P10069" i="2"/>
  <c r="P9479" i="2"/>
  <c r="P9028" i="2"/>
  <c r="P8701" i="2"/>
  <c r="P8445" i="2"/>
  <c r="P8189" i="2"/>
  <c r="P11128" i="2"/>
  <c r="P10368" i="2"/>
  <c r="P10032" i="2"/>
  <c r="P9796" i="2"/>
  <c r="P10809" i="2"/>
  <c r="P9675" i="2"/>
  <c r="P9323" i="2"/>
  <c r="P9041" i="2"/>
  <c r="P8817" i="2"/>
  <c r="P8623" i="2"/>
  <c r="P8455" i="2"/>
  <c r="P8311" i="2"/>
  <c r="P8183" i="2"/>
  <c r="P8055" i="2"/>
  <c r="P7941" i="2"/>
  <c r="P7856" i="2"/>
  <c r="P7771" i="2"/>
  <c r="P7685" i="2"/>
  <c r="P7600" i="2"/>
  <c r="P7515" i="2"/>
  <c r="P7429" i="2"/>
  <c r="P7344" i="2"/>
  <c r="P7259" i="2"/>
  <c r="P11577" i="2"/>
  <c r="P10061" i="2"/>
  <c r="P9572" i="2"/>
  <c r="P9316" i="2"/>
  <c r="P9091" i="2"/>
  <c r="P8920" i="2"/>
  <c r="P8749" i="2"/>
  <c r="P8620" i="2"/>
  <c r="P8492" i="2"/>
  <c r="P8364" i="2"/>
  <c r="P8236" i="2"/>
  <c r="P8108" i="2"/>
  <c r="P7980" i="2"/>
  <c r="P7892" i="2"/>
  <c r="P7807" i="2"/>
  <c r="P7721" i="2"/>
  <c r="P7636" i="2"/>
  <c r="P7551" i="2"/>
  <c r="P7465" i="2"/>
  <c r="P7380" i="2"/>
  <c r="P7295" i="2"/>
  <c r="P7209" i="2"/>
  <c r="P7124" i="2"/>
  <c r="P7039" i="2"/>
  <c r="P6966" i="2"/>
  <c r="P6902" i="2"/>
  <c r="P6838" i="2"/>
  <c r="P6774" i="2"/>
  <c r="P6710" i="2"/>
  <c r="P6646" i="2"/>
  <c r="P6582" i="2"/>
  <c r="P6518" i="2"/>
  <c r="P6454" i="2"/>
  <c r="P6390" i="2"/>
  <c r="P6326" i="2"/>
  <c r="P6262" i="2"/>
  <c r="P6198" i="2"/>
  <c r="P9368" i="2"/>
  <c r="P8955" i="2"/>
  <c r="P8646" i="2"/>
  <c r="P8390" i="2"/>
  <c r="P9104" i="2"/>
  <c r="P8763" i="2"/>
  <c r="P8502" i="2"/>
  <c r="P8246" i="2"/>
  <c r="P7990" i="2"/>
  <c r="P7734" i="2"/>
  <c r="P7478" i="2"/>
  <c r="P7222" i="2"/>
  <c r="P11137" i="2"/>
  <c r="P9962" i="2"/>
  <c r="P9415" i="2"/>
  <c r="P8985" i="2"/>
  <c r="P8669" i="2"/>
  <c r="P8413" i="2"/>
  <c r="P8157" i="2"/>
  <c r="P10900" i="2"/>
  <c r="P10320" i="2"/>
  <c r="P9990" i="2"/>
  <c r="P9780" i="2"/>
  <c r="P10589" i="2"/>
  <c r="P9627" i="2"/>
  <c r="P9291" i="2"/>
  <c r="P9009" i="2"/>
  <c r="P8785" i="2"/>
  <c r="P8607" i="2"/>
  <c r="P8431" i="2"/>
  <c r="P8295" i="2"/>
  <c r="P8167" i="2"/>
  <c r="P8039" i="2"/>
  <c r="P7931" i="2"/>
  <c r="P7845" i="2"/>
  <c r="P7760" i="2"/>
  <c r="P7675" i="2"/>
  <c r="P7589" i="2"/>
  <c r="P7504" i="2"/>
  <c r="P7419" i="2"/>
  <c r="P7333" i="2"/>
  <c r="P7248" i="2"/>
  <c r="P11123" i="2"/>
  <c r="P9957" i="2"/>
  <c r="P9540" i="2"/>
  <c r="P9284" i="2"/>
  <c r="P9069" i="2"/>
  <c r="P8899" i="2"/>
  <c r="P8732" i="2"/>
  <c r="P8604" i="2"/>
  <c r="P8476" i="2"/>
  <c r="P8348" i="2"/>
  <c r="P8220" i="2"/>
  <c r="P8092" i="2"/>
  <c r="P7967" i="2"/>
  <c r="P7881" i="2"/>
  <c r="P7796" i="2"/>
  <c r="P7711" i="2"/>
  <c r="P7625" i="2"/>
  <c r="P7540" i="2"/>
  <c r="P7455" i="2"/>
  <c r="P7369" i="2"/>
  <c r="P7284" i="2"/>
  <c r="P9941" i="2"/>
  <c r="P9719" i="2"/>
  <c r="P9591" i="2"/>
  <c r="P9463" i="2"/>
  <c r="P9335" i="2"/>
  <c r="P9207" i="2"/>
  <c r="P9103" i="2"/>
  <c r="P9017" i="2"/>
  <c r="P8932" i="2"/>
  <c r="P8847" i="2"/>
  <c r="P8761" i="2"/>
  <c r="P8693" i="2"/>
  <c r="P8629" i="2"/>
  <c r="P8565" i="2"/>
  <c r="P8501" i="2"/>
  <c r="P8437" i="2"/>
  <c r="P8373" i="2"/>
  <c r="P8309" i="2"/>
  <c r="P8245" i="2"/>
  <c r="P8181" i="2"/>
  <c r="P8117" i="2"/>
  <c r="P8053" i="2"/>
  <c r="P7989" i="2"/>
  <c r="P11071" i="2"/>
  <c r="P10672" i="2"/>
  <c r="P9729" i="2"/>
  <c r="P9473" i="2"/>
  <c r="P9217" i="2"/>
  <c r="P10360" i="2"/>
  <c r="P9910" i="2"/>
  <c r="P9760" i="2"/>
  <c r="P9632" i="2"/>
  <c r="P9504" i="2"/>
  <c r="P9376" i="2"/>
  <c r="P9248" i="2"/>
  <c r="P9131" i="2"/>
  <c r="P9045" i="2"/>
  <c r="P8960" i="2"/>
  <c r="P8875" i="2"/>
  <c r="P8789" i="2"/>
  <c r="P8714" i="2"/>
  <c r="P8650" i="2"/>
  <c r="P8586" i="2"/>
  <c r="P8522" i="2"/>
  <c r="P8458" i="2"/>
  <c r="P8394" i="2"/>
  <c r="P8330" i="2"/>
  <c r="P8266" i="2"/>
  <c r="P8202" i="2"/>
  <c r="P8138" i="2"/>
  <c r="P8074" i="2"/>
  <c r="P8010" i="2"/>
  <c r="P7946" i="2"/>
  <c r="P7882" i="2"/>
  <c r="P7818" i="2"/>
  <c r="P7754" i="2"/>
  <c r="P7690" i="2"/>
  <c r="P7626" i="2"/>
  <c r="P7562" i="2"/>
  <c r="P7498" i="2"/>
  <c r="P7434" i="2"/>
  <c r="P7370" i="2"/>
  <c r="P7306" i="2"/>
  <c r="P7242" i="2"/>
  <c r="P7178" i="2"/>
  <c r="P7114" i="2"/>
  <c r="P7050" i="2"/>
  <c r="P11305" i="2"/>
  <c r="P10824" i="2"/>
  <c r="P10533" i="2"/>
  <c r="P10277" i="2"/>
  <c r="P10021" i="2"/>
  <c r="P9845" i="2"/>
  <c r="P9711" i="2"/>
  <c r="P9583" i="2"/>
  <c r="P9455" i="2"/>
  <c r="P9327" i="2"/>
  <c r="P9199" i="2"/>
  <c r="P9097" i="2"/>
  <c r="P9012" i="2"/>
  <c r="P8927" i="2"/>
  <c r="P8841" i="2"/>
  <c r="P8756" i="2"/>
  <c r="P8689" i="2"/>
  <c r="P8625" i="2"/>
  <c r="P8561" i="2"/>
  <c r="P8497" i="2"/>
  <c r="P8433" i="2"/>
  <c r="P8369" i="2"/>
  <c r="P8305" i="2"/>
  <c r="P8241" i="2"/>
  <c r="P8177" i="2"/>
  <c r="P8113" i="2"/>
  <c r="P8049" i="2"/>
  <c r="P7985" i="2"/>
  <c r="P11043" i="2"/>
  <c r="P10656" i="2"/>
  <c r="P10400" i="2"/>
  <c r="P10144" i="2"/>
  <c r="P9926" i="2"/>
  <c r="P9772" i="2"/>
  <c r="P11037" i="2"/>
  <c r="P9925" i="2"/>
  <c r="P9531" i="2"/>
  <c r="P9275" i="2"/>
  <c r="P9063" i="2"/>
  <c r="P8892" i="2"/>
  <c r="P8727" i="2"/>
  <c r="P8599" i="2"/>
  <c r="P8471" i="2"/>
  <c r="P9777" i="2"/>
  <c r="P9521" i="2"/>
  <c r="P9265" i="2"/>
  <c r="P10552" i="2"/>
  <c r="P9942" i="2"/>
  <c r="P9784" i="2"/>
  <c r="P9656" i="2"/>
  <c r="P9432" i="2"/>
  <c r="P8997" i="2"/>
  <c r="P8678" i="2"/>
  <c r="P8422" i="2"/>
  <c r="P8166" i="2"/>
  <c r="P7910" i="2"/>
  <c r="P7654" i="2"/>
  <c r="P7398" i="2"/>
  <c r="P7142" i="2"/>
  <c r="P10645" i="2"/>
  <c r="P9767" i="2"/>
  <c r="P9255" i="2"/>
  <c r="P8879" i="2"/>
  <c r="P8589" i="2"/>
  <c r="P8333" i="2"/>
  <c r="P8077" i="2"/>
  <c r="P10560" i="2"/>
  <c r="P10224" i="2"/>
  <c r="P9916" i="2"/>
  <c r="P9724" i="2"/>
  <c r="P10205" i="2"/>
  <c r="P9515" i="2"/>
  <c r="P9179" i="2"/>
  <c r="P8945" i="2"/>
  <c r="P8719" i="2"/>
  <c r="P8551" i="2"/>
  <c r="P8383" i="2"/>
  <c r="P8255" i="2"/>
  <c r="P8127" i="2"/>
  <c r="P7999" i="2"/>
  <c r="P7904" i="2"/>
  <c r="P7819" i="2"/>
  <c r="P7733" i="2"/>
  <c r="P7648" i="2"/>
  <c r="P7563" i="2"/>
  <c r="P7477" i="2"/>
  <c r="P7392" i="2"/>
  <c r="P7307" i="2"/>
  <c r="P7221" i="2"/>
  <c r="P10637" i="2"/>
  <c r="P9763" i="2"/>
  <c r="P9460" i="2"/>
  <c r="P9204" i="2"/>
  <c r="P9016" i="2"/>
  <c r="P8845" i="2"/>
  <c r="P8692" i="2"/>
  <c r="P8564" i="2"/>
  <c r="P8436" i="2"/>
  <c r="P8308" i="2"/>
  <c r="P8180" i="2"/>
  <c r="P8052" i="2"/>
  <c r="P7940" i="2"/>
  <c r="P7855" i="2"/>
  <c r="P7769" i="2"/>
  <c r="P7684" i="2"/>
  <c r="P7599" i="2"/>
  <c r="P7513" i="2"/>
  <c r="P7428" i="2"/>
  <c r="P7343" i="2"/>
  <c r="P7257" i="2"/>
  <c r="P7172" i="2"/>
  <c r="P7087" i="2"/>
  <c r="P7002" i="2"/>
  <c r="P6938" i="2"/>
  <c r="P6874" i="2"/>
  <c r="P6810" i="2"/>
  <c r="P6746" i="2"/>
  <c r="P6682" i="2"/>
  <c r="P6618" i="2"/>
  <c r="P6554" i="2"/>
  <c r="P6490" i="2"/>
  <c r="P6426" i="2"/>
  <c r="P6362" i="2"/>
  <c r="P6298" i="2"/>
  <c r="P6234" i="2"/>
  <c r="P6170" i="2"/>
  <c r="P6106" i="2"/>
  <c r="P6042" i="2"/>
  <c r="P5978" i="2"/>
  <c r="P5914" i="2"/>
  <c r="P5850" i="2"/>
  <c r="P5786" i="2"/>
  <c r="P10237" i="2"/>
  <c r="P9619" i="2"/>
  <c r="P9363" i="2"/>
  <c r="P9528" i="2"/>
  <c r="P9061" i="2"/>
  <c r="P8726" i="2"/>
  <c r="P8470" i="2"/>
  <c r="P8214" i="2"/>
  <c r="P7958" i="2"/>
  <c r="P7702" i="2"/>
  <c r="P7446" i="2"/>
  <c r="P7190" i="2"/>
  <c r="P10909" i="2"/>
  <c r="P9877" i="2"/>
  <c r="P9351" i="2"/>
  <c r="P8943" i="2"/>
  <c r="P8637" i="2"/>
  <c r="P8381" i="2"/>
  <c r="P8125" i="2"/>
  <c r="P10704" i="2"/>
  <c r="P10288" i="2"/>
  <c r="P9958" i="2"/>
  <c r="P9756" i="2"/>
  <c r="P10461" i="2"/>
  <c r="P9579" i="2"/>
  <c r="P9243" i="2"/>
  <c r="P8988" i="2"/>
  <c r="P8753" i="2"/>
  <c r="P8583" i="2"/>
  <c r="P8415" i="2"/>
  <c r="P8279" i="2"/>
  <c r="P8151" i="2"/>
  <c r="P8023" i="2"/>
  <c r="P7920" i="2"/>
  <c r="P7835" i="2"/>
  <c r="P7749" i="2"/>
  <c r="P7664" i="2"/>
  <c r="P7579" i="2"/>
  <c r="P7493" i="2"/>
  <c r="P7408" i="2"/>
  <c r="P7323" i="2"/>
  <c r="P7237" i="2"/>
  <c r="P10895" i="2"/>
  <c r="P9872" i="2"/>
  <c r="P9508" i="2"/>
  <c r="P9252" i="2"/>
  <c r="P9048" i="2"/>
  <c r="P8877" i="2"/>
  <c r="P8716" i="2"/>
  <c r="P8588" i="2"/>
  <c r="P8460" i="2"/>
  <c r="P8332" i="2"/>
  <c r="P8204" i="2"/>
  <c r="P8076" i="2"/>
  <c r="P7956" i="2"/>
  <c r="P7871" i="2"/>
  <c r="P7785" i="2"/>
  <c r="P7700" i="2"/>
  <c r="P7615" i="2"/>
  <c r="P7529" i="2"/>
  <c r="P7444" i="2"/>
  <c r="P7359" i="2"/>
  <c r="P7273" i="2"/>
  <c r="P7188" i="2"/>
  <c r="P7103" i="2"/>
  <c r="P7017" i="2"/>
  <c r="P6950" i="2"/>
  <c r="P6886" i="2"/>
  <c r="P6822" i="2"/>
  <c r="P6758" i="2"/>
  <c r="P6694" i="2"/>
  <c r="P6630" i="2"/>
  <c r="P6566" i="2"/>
  <c r="P6502" i="2"/>
  <c r="P6438" i="2"/>
  <c r="P6374" i="2"/>
  <c r="P6310" i="2"/>
  <c r="P6246" i="2"/>
  <c r="P6182" i="2"/>
  <c r="P9240" i="2"/>
  <c r="P8869" i="2"/>
  <c r="P8582" i="2"/>
  <c r="P9464" i="2"/>
  <c r="P9019" i="2"/>
  <c r="P8694" i="2"/>
  <c r="P8438" i="2"/>
  <c r="P8182" i="2"/>
  <c r="P7926" i="2"/>
  <c r="P7670" i="2"/>
  <c r="P7414" i="2"/>
  <c r="P7158" i="2"/>
  <c r="P10709" i="2"/>
  <c r="P9799" i="2"/>
  <c r="P9287" i="2"/>
  <c r="P8900" i="2"/>
  <c r="P8605" i="2"/>
  <c r="P8349" i="2"/>
  <c r="P8093" i="2"/>
  <c r="P10576" i="2"/>
  <c r="P10240" i="2"/>
  <c r="P9937" i="2"/>
  <c r="P9732" i="2"/>
  <c r="P10269" i="2"/>
  <c r="P9547" i="2"/>
  <c r="P9195" i="2"/>
  <c r="P8956" i="2"/>
  <c r="P8735" i="2"/>
  <c r="P8559" i="2"/>
  <c r="P8391" i="2"/>
  <c r="P8263" i="2"/>
  <c r="P8135" i="2"/>
  <c r="P8007" i="2"/>
  <c r="P7909" i="2"/>
  <c r="P7824" i="2"/>
  <c r="P7739" i="2"/>
  <c r="P7653" i="2"/>
  <c r="P7568" i="2"/>
  <c r="P7483" i="2"/>
  <c r="P7397" i="2"/>
  <c r="P7312" i="2"/>
  <c r="P7227" i="2"/>
  <c r="P10701" i="2"/>
  <c r="P9795" i="2"/>
  <c r="P9476" i="2"/>
  <c r="P9220" i="2"/>
  <c r="P9027" i="2"/>
  <c r="P8856" i="2"/>
  <c r="P8700" i="2"/>
  <c r="P8572" i="2"/>
  <c r="P8444" i="2"/>
  <c r="P8316" i="2"/>
  <c r="P8188" i="2"/>
  <c r="P8060" i="2"/>
  <c r="P7945" i="2"/>
  <c r="P7860" i="2"/>
  <c r="P7775" i="2"/>
  <c r="P7689" i="2"/>
  <c r="P7604" i="2"/>
  <c r="P7519" i="2"/>
  <c r="P7433" i="2"/>
  <c r="P7348" i="2"/>
  <c r="P9815" i="2"/>
  <c r="P9687" i="2"/>
  <c r="P9559" i="2"/>
  <c r="P9431" i="2"/>
  <c r="P9303" i="2"/>
  <c r="P9175" i="2"/>
  <c r="P9081" i="2"/>
  <c r="P8996" i="2"/>
  <c r="P8911" i="2"/>
  <c r="P8825" i="2"/>
  <c r="P8741" i="2"/>
  <c r="P8677" i="2"/>
  <c r="P8613" i="2"/>
  <c r="P8549" i="2"/>
  <c r="P8485" i="2"/>
  <c r="P8421" i="2"/>
  <c r="P8357" i="2"/>
  <c r="P8293" i="2"/>
  <c r="P8229" i="2"/>
  <c r="P8165" i="2"/>
  <c r="P8101" i="2"/>
  <c r="P8037" i="2"/>
  <c r="P7973" i="2"/>
  <c r="P10957" i="2"/>
  <c r="P10608" i="2"/>
  <c r="P9665" i="2"/>
  <c r="P9409" i="2"/>
  <c r="P9153" i="2"/>
  <c r="P10168" i="2"/>
  <c r="P9868" i="2"/>
  <c r="P9728" i="2"/>
  <c r="P9600" i="2"/>
  <c r="P9472" i="2"/>
  <c r="P9344" i="2"/>
  <c r="P9216" i="2"/>
  <c r="P9109" i="2"/>
  <c r="P9024" i="2"/>
  <c r="P8939" i="2"/>
  <c r="P8853" i="2"/>
  <c r="P8768" i="2"/>
  <c r="P8698" i="2"/>
  <c r="P8634" i="2"/>
  <c r="P8570" i="2"/>
  <c r="P8506" i="2"/>
  <c r="P8442" i="2"/>
  <c r="P8378" i="2"/>
  <c r="P8314" i="2"/>
  <c r="P8250" i="2"/>
  <c r="P8186" i="2"/>
  <c r="P8122" i="2"/>
  <c r="P8058" i="2"/>
  <c r="P7994" i="2"/>
  <c r="P7930" i="2"/>
  <c r="P7866" i="2"/>
  <c r="P7802" i="2"/>
  <c r="P7738" i="2"/>
  <c r="P7674" i="2"/>
  <c r="P7610" i="2"/>
  <c r="P7546" i="2"/>
  <c r="P7482" i="2"/>
  <c r="P7418" i="2"/>
  <c r="P7354" i="2"/>
  <c r="P7290" i="2"/>
  <c r="P7226" i="2"/>
  <c r="P7162" i="2"/>
  <c r="P7098" i="2"/>
  <c r="P7034" i="2"/>
  <c r="P11165" i="2"/>
  <c r="P10725" i="2"/>
  <c r="P10469" i="2"/>
  <c r="P10213" i="2"/>
  <c r="P9973" i="2"/>
  <c r="P9807" i="2"/>
  <c r="P9679" i="2"/>
  <c r="P9551" i="2"/>
  <c r="P9423" i="2"/>
  <c r="P9295" i="2"/>
  <c r="P9167" i="2"/>
  <c r="P9076" i="2"/>
  <c r="P8991" i="2"/>
  <c r="P8905" i="2"/>
  <c r="P8820" i="2"/>
  <c r="P8737" i="2"/>
  <c r="P8673" i="2"/>
  <c r="P8609" i="2"/>
  <c r="P8545" i="2"/>
  <c r="P8481" i="2"/>
  <c r="P8417" i="2"/>
  <c r="P8353" i="2"/>
  <c r="P8289" i="2"/>
  <c r="P8225" i="2"/>
  <c r="P8161" i="2"/>
  <c r="P8097" i="2"/>
  <c r="P8033" i="2"/>
  <c r="P11900" i="2"/>
  <c r="P10929" i="2"/>
  <c r="P10592" i="2"/>
  <c r="P10336" i="2"/>
  <c r="P10080" i="2"/>
  <c r="P9884" i="2"/>
  <c r="P9740" i="2"/>
  <c r="P10653" i="2"/>
  <c r="P9771" i="2"/>
  <c r="P9467" i="2"/>
  <c r="P9211" i="2"/>
  <c r="P9020" i="2"/>
  <c r="P8849" i="2"/>
  <c r="P8695" i="2"/>
  <c r="P8567" i="2"/>
  <c r="P8439" i="2"/>
  <c r="P9713" i="2"/>
  <c r="P9457" i="2"/>
  <c r="P9201" i="2"/>
  <c r="P10296" i="2"/>
  <c r="P9900" i="2"/>
  <c r="P9752" i="2"/>
  <c r="P9624" i="2"/>
  <c r="P9304" i="2"/>
  <c r="P8912" i="2"/>
  <c r="P8614" i="2"/>
  <c r="P8358" i="2"/>
  <c r="P8102" i="2"/>
  <c r="P7846" i="2"/>
  <c r="P7590" i="2"/>
  <c r="P7334" i="2"/>
  <c r="P7078" i="2"/>
  <c r="P10389" i="2"/>
  <c r="P9639" i="2"/>
  <c r="P9135" i="2"/>
  <c r="P8793" i="2"/>
  <c r="P8525" i="2"/>
  <c r="P8269" i="2"/>
  <c r="P8013" i="2"/>
  <c r="P10480" i="2"/>
  <c r="P10128" i="2"/>
  <c r="P9862" i="2"/>
  <c r="P9684" i="2"/>
  <c r="P9882" i="2"/>
  <c r="P9435" i="2"/>
  <c r="P9116" i="2"/>
  <c r="P8881" i="2"/>
  <c r="P8679" i="2"/>
  <c r="P8511" i="2"/>
  <c r="P8351" i="2"/>
  <c r="P8223" i="2"/>
  <c r="P8095" i="2"/>
  <c r="P7968" i="2"/>
  <c r="P7883" i="2"/>
  <c r="P7797" i="2"/>
  <c r="P7712" i="2"/>
  <c r="P7627" i="2"/>
  <c r="P7541" i="2"/>
  <c r="P7456" i="2"/>
  <c r="P7371" i="2"/>
  <c r="P7285" i="2"/>
  <c r="P7200" i="2"/>
  <c r="P10381" i="2"/>
  <c r="P9652" i="2"/>
  <c r="P9396" i="2"/>
  <c r="P9144" i="2"/>
  <c r="P8973" i="2"/>
  <c r="P8803" i="2"/>
  <c r="P8660" i="2"/>
  <c r="P8532" i="2"/>
  <c r="P8404" i="2"/>
  <c r="P8276" i="2"/>
  <c r="P8148" i="2"/>
  <c r="P8020" i="2"/>
  <c r="P7919" i="2"/>
  <c r="P7833" i="2"/>
  <c r="P7748" i="2"/>
  <c r="P7663" i="2"/>
  <c r="P7577" i="2"/>
  <c r="P7492" i="2"/>
  <c r="P7407" i="2"/>
  <c r="P7321" i="2"/>
  <c r="P7236" i="2"/>
  <c r="P7151" i="2"/>
  <c r="P7065" i="2"/>
  <c r="P6986" i="2"/>
  <c r="P6922" i="2"/>
  <c r="P6858" i="2"/>
  <c r="P6794" i="2"/>
  <c r="P6730" i="2"/>
  <c r="P6666" i="2"/>
  <c r="P6602" i="2"/>
  <c r="P6538" i="2"/>
  <c r="P6474" i="2"/>
  <c r="P6410" i="2"/>
  <c r="P6346" i="2"/>
  <c r="P6282" i="2"/>
  <c r="P6218" i="2"/>
  <c r="P6154" i="2"/>
  <c r="P6090" i="2"/>
  <c r="P6026" i="2"/>
  <c r="P5962" i="2"/>
  <c r="P5898" i="2"/>
  <c r="P5834" i="2"/>
  <c r="P11208" i="2"/>
  <c r="P9989" i="2"/>
  <c r="P9555" i="2"/>
  <c r="P9299" i="2"/>
  <c r="P9400" i="2"/>
  <c r="P8976" i="2"/>
  <c r="P8662" i="2"/>
  <c r="P8406" i="2"/>
  <c r="P8150" i="2"/>
  <c r="P7894" i="2"/>
  <c r="P7638" i="2"/>
  <c r="P7382" i="2"/>
  <c r="P7126" i="2"/>
  <c r="P10581" i="2"/>
  <c r="P9735" i="2"/>
  <c r="P9223" i="2"/>
  <c r="P8857" i="2"/>
  <c r="P8573" i="2"/>
  <c r="P8317" i="2"/>
  <c r="P8061" i="2"/>
  <c r="P10544" i="2"/>
  <c r="P10192" i="2"/>
  <c r="P9905" i="2"/>
  <c r="P9716" i="2"/>
  <c r="P10077" i="2"/>
  <c r="P9499" i="2"/>
  <c r="P9163" i="2"/>
  <c r="P8924" i="2"/>
  <c r="P8711" i="2"/>
  <c r="P8543" i="2"/>
  <c r="P8375" i="2"/>
  <c r="P8247" i="2"/>
  <c r="P8119" i="2"/>
  <c r="P7991" i="2"/>
  <c r="P7899" i="2"/>
  <c r="P7813" i="2"/>
  <c r="P7728" i="2"/>
  <c r="P7643" i="2"/>
  <c r="P7557" i="2"/>
  <c r="P7472" i="2"/>
  <c r="P7387" i="2"/>
  <c r="P7301" i="2"/>
  <c r="P7216" i="2"/>
  <c r="P10573" i="2"/>
  <c r="P9731" i="2"/>
  <c r="P9444" i="2"/>
  <c r="P9188" i="2"/>
  <c r="P9005" i="2"/>
  <c r="P8835" i="2"/>
  <c r="P8684" i="2"/>
  <c r="P8556" i="2"/>
  <c r="P8428" i="2"/>
  <c r="P8300" i="2"/>
  <c r="P8172" i="2"/>
  <c r="P8044" i="2"/>
  <c r="P7935" i="2"/>
  <c r="P7849" i="2"/>
  <c r="P7764" i="2"/>
  <c r="P7679" i="2"/>
  <c r="P7593" i="2"/>
  <c r="P7508" i="2"/>
  <c r="P7423" i="2"/>
  <c r="P7337" i="2"/>
  <c r="P7252" i="2"/>
  <c r="P7167" i="2"/>
  <c r="P7081" i="2"/>
  <c r="P6998" i="2"/>
  <c r="P6934" i="2"/>
  <c r="P6870" i="2"/>
  <c r="P6806" i="2"/>
  <c r="P6742" i="2"/>
  <c r="P6678" i="2"/>
  <c r="P6614" i="2"/>
  <c r="P6550" i="2"/>
  <c r="P6486" i="2"/>
  <c r="P6422" i="2"/>
  <c r="P6358" i="2"/>
  <c r="P6294" i="2"/>
  <c r="P6230" i="2"/>
  <c r="P6166" i="2"/>
  <c r="P9125" i="2"/>
  <c r="P8784" i="2"/>
  <c r="P8518" i="2"/>
  <c r="P9336" i="2"/>
  <c r="P8933" i="2"/>
  <c r="P8630" i="2"/>
  <c r="P8374" i="2"/>
  <c r="P8118" i="2"/>
  <c r="P7862" i="2"/>
  <c r="P7606" i="2"/>
  <c r="P7350" i="2"/>
  <c r="P7094" i="2"/>
  <c r="P10453" i="2"/>
  <c r="P9671" i="2"/>
  <c r="P9159" i="2"/>
  <c r="P8815" i="2"/>
  <c r="P8541" i="2"/>
  <c r="P8285" i="2"/>
  <c r="P8029" i="2"/>
  <c r="P10496" i="2"/>
  <c r="P10160" i="2"/>
  <c r="P9873" i="2"/>
  <c r="P9692" i="2"/>
  <c r="P9968" i="2"/>
  <c r="P9451" i="2"/>
  <c r="P9127" i="2"/>
  <c r="P8903" i="2"/>
  <c r="P8687" i="2"/>
  <c r="P8519" i="2"/>
  <c r="P8359" i="2"/>
  <c r="P8231" i="2"/>
  <c r="P8103" i="2"/>
  <c r="P7975" i="2"/>
  <c r="P7888" i="2"/>
  <c r="P7803" i="2"/>
  <c r="P7717" i="2"/>
  <c r="P7632" i="2"/>
  <c r="P7547" i="2"/>
  <c r="P7461" i="2"/>
  <c r="P7376" i="2"/>
  <c r="P7291" i="2"/>
  <c r="P7205" i="2"/>
  <c r="P10445" i="2"/>
  <c r="P9668" i="2"/>
  <c r="P9412" i="2"/>
  <c r="P9156" i="2"/>
  <c r="P8984" i="2"/>
  <c r="P8813" i="2"/>
  <c r="P8668" i="2"/>
  <c r="P8540" i="2"/>
  <c r="P8412" i="2"/>
  <c r="P8284" i="2"/>
  <c r="P8156" i="2"/>
  <c r="P8028" i="2"/>
  <c r="P7924" i="2"/>
  <c r="P7839" i="2"/>
  <c r="P7753" i="2"/>
  <c r="P7668" i="2"/>
  <c r="P7583" i="2"/>
  <c r="P7497" i="2"/>
  <c r="P7412" i="2"/>
  <c r="P7327" i="2"/>
  <c r="P7241" i="2"/>
  <c r="P9783" i="2"/>
  <c r="P9655" i="2"/>
  <c r="P9527" i="2"/>
  <c r="P9399" i="2"/>
  <c r="P9271" i="2"/>
  <c r="P9145" i="2"/>
  <c r="P9060" i="2"/>
  <c r="P8975" i="2"/>
  <c r="P8889" i="2"/>
  <c r="P8804" i="2"/>
  <c r="P8725" i="2"/>
  <c r="P8661" i="2"/>
  <c r="P8597" i="2"/>
  <c r="P8533" i="2"/>
  <c r="P8469" i="2"/>
  <c r="P8405" i="2"/>
  <c r="P8341" i="2"/>
  <c r="P8277" i="2"/>
  <c r="P8213" i="2"/>
  <c r="P8149" i="2"/>
  <c r="P8085" i="2"/>
  <c r="P8021" i="2"/>
  <c r="P11347" i="2"/>
  <c r="P10844" i="2"/>
  <c r="P9869" i="2"/>
  <c r="P9601" i="2"/>
  <c r="P9345" i="2"/>
  <c r="P10972" i="2"/>
  <c r="P10040" i="2"/>
  <c r="P9825" i="2"/>
  <c r="P9696" i="2"/>
  <c r="P9568" i="2"/>
  <c r="P9440" i="2"/>
  <c r="P9312" i="2"/>
  <c r="P9184" i="2"/>
  <c r="P9088" i="2"/>
  <c r="P9003" i="2"/>
  <c r="P8917" i="2"/>
  <c r="P8832" i="2"/>
  <c r="P8747" i="2"/>
  <c r="P8682" i="2"/>
  <c r="P8618" i="2"/>
  <c r="P8554" i="2"/>
  <c r="P8490" i="2"/>
  <c r="P8426" i="2"/>
  <c r="P8362" i="2"/>
  <c r="P8298" i="2"/>
  <c r="P8234" i="2"/>
  <c r="P8170" i="2"/>
  <c r="P8106" i="2"/>
  <c r="P8042" i="2"/>
  <c r="P7978" i="2"/>
  <c r="P7914" i="2"/>
  <c r="P7850" i="2"/>
  <c r="P7786" i="2"/>
  <c r="P7722" i="2"/>
  <c r="P7658" i="2"/>
  <c r="P7594" i="2"/>
  <c r="P7530" i="2"/>
  <c r="P7466" i="2"/>
  <c r="P7402" i="2"/>
  <c r="P7338" i="2"/>
  <c r="P7274" i="2"/>
  <c r="P7210" i="2"/>
  <c r="P7146" i="2"/>
  <c r="P7082" i="2"/>
  <c r="P7018" i="2"/>
  <c r="P11052" i="2"/>
  <c r="P10661" i="2"/>
  <c r="P10405" i="2"/>
  <c r="P10149" i="2"/>
  <c r="P9930" i="2"/>
  <c r="P9775" i="2"/>
  <c r="P9647" i="2"/>
  <c r="P9519" i="2"/>
  <c r="P9391" i="2"/>
  <c r="P9263" i="2"/>
  <c r="P9140" i="2"/>
  <c r="P9055" i="2"/>
  <c r="P8969" i="2"/>
  <c r="P8884" i="2"/>
  <c r="P8799" i="2"/>
  <c r="P8721" i="2"/>
  <c r="P8657" i="2"/>
  <c r="P8593" i="2"/>
  <c r="P8529" i="2"/>
  <c r="P8465" i="2"/>
  <c r="P8401" i="2"/>
  <c r="P8337" i="2"/>
  <c r="P8273" i="2"/>
  <c r="P8209" i="2"/>
  <c r="P8145" i="2"/>
  <c r="P8081" i="2"/>
  <c r="P8017" i="2"/>
  <c r="P11293" i="2"/>
  <c r="P10815" i="2"/>
  <c r="P10528" i="2"/>
  <c r="P10272" i="2"/>
  <c r="P10016" i="2"/>
  <c r="P9841" i="2"/>
  <c r="P9708" i="2"/>
  <c r="P10397" i="2"/>
  <c r="P9659" i="2"/>
  <c r="P9403" i="2"/>
  <c r="P9148" i="2"/>
  <c r="P8977" i="2"/>
  <c r="P8807" i="2"/>
  <c r="P8663" i="2"/>
  <c r="P8535" i="2"/>
  <c r="P8407" i="2"/>
  <c r="P9649" i="2"/>
  <c r="P9393" i="2"/>
  <c r="P11389" i="2"/>
  <c r="P10120" i="2"/>
  <c r="P9857" i="2"/>
  <c r="P9720" i="2"/>
  <c r="P9592" i="2"/>
  <c r="P9176" i="2"/>
  <c r="P8827" i="2"/>
  <c r="P8550" i="2"/>
  <c r="P8294" i="2"/>
  <c r="P8038" i="2"/>
  <c r="P7782" i="2"/>
  <c r="P7526" i="2"/>
  <c r="P7270" i="2"/>
  <c r="P7014" i="2"/>
  <c r="P10133" i="2"/>
  <c r="P9511" i="2"/>
  <c r="P9049" i="2"/>
  <c r="P8717" i="2"/>
  <c r="P8461" i="2"/>
  <c r="P8205" i="2"/>
  <c r="P11251" i="2"/>
  <c r="P10384" i="2"/>
  <c r="P10048" i="2"/>
  <c r="P9812" i="2"/>
  <c r="P10924" i="2"/>
  <c r="P9707" i="2"/>
  <c r="P9355" i="2"/>
  <c r="P9052" i="2"/>
  <c r="P8828" i="2"/>
  <c r="P8639" i="2"/>
  <c r="P8463" i="2"/>
  <c r="P8319" i="2"/>
  <c r="P8191" i="2"/>
  <c r="P8063" i="2"/>
  <c r="P7947" i="2"/>
  <c r="P7861" i="2"/>
  <c r="P7776" i="2"/>
  <c r="P7691" i="2"/>
  <c r="P7605" i="2"/>
  <c r="P7520" i="2"/>
  <c r="P7435" i="2"/>
  <c r="P7349" i="2"/>
  <c r="P7264" i="2"/>
  <c r="P7179" i="2"/>
  <c r="P10125" i="2"/>
  <c r="P9588" i="2"/>
  <c r="P9332" i="2"/>
  <c r="P9101" i="2"/>
  <c r="P8931" i="2"/>
  <c r="P8760" i="2"/>
  <c r="P8628" i="2"/>
  <c r="P8500" i="2"/>
  <c r="P8372" i="2"/>
  <c r="P8244" i="2"/>
  <c r="P8116" i="2"/>
  <c r="P7988" i="2"/>
  <c r="P7897" i="2"/>
  <c r="P7812" i="2"/>
  <c r="P7727" i="2"/>
  <c r="P7641" i="2"/>
  <c r="P7556" i="2"/>
  <c r="P7471" i="2"/>
  <c r="P7385" i="2"/>
  <c r="P7300" i="2"/>
  <c r="P7215" i="2"/>
  <c r="P7129" i="2"/>
  <c r="P7044" i="2"/>
  <c r="P6970" i="2"/>
  <c r="P6906" i="2"/>
  <c r="P6842" i="2"/>
  <c r="P6778" i="2"/>
  <c r="P6714" i="2"/>
  <c r="P6650" i="2"/>
  <c r="P6586" i="2"/>
  <c r="P6522" i="2"/>
  <c r="P6458" i="2"/>
  <c r="P6394" i="2"/>
  <c r="P6330" i="2"/>
  <c r="P6266" i="2"/>
  <c r="P6202" i="2"/>
  <c r="P6138" i="2"/>
  <c r="P6074" i="2"/>
  <c r="P6010" i="2"/>
  <c r="P5946" i="2"/>
  <c r="P5882" i="2"/>
  <c r="P5818" i="2"/>
  <c r="P10757" i="2"/>
  <c r="P9819" i="2"/>
  <c r="P9491" i="2"/>
  <c r="P9235" i="2"/>
  <c r="P9272" i="2"/>
  <c r="P8891" i="2"/>
  <c r="P8598" i="2"/>
  <c r="P8342" i="2"/>
  <c r="P8086" i="2"/>
  <c r="P7830" i="2"/>
  <c r="P7574" i="2"/>
  <c r="P7318" i="2"/>
  <c r="P7062" i="2"/>
  <c r="P10325" i="2"/>
  <c r="P9607" i="2"/>
  <c r="P9113" i="2"/>
  <c r="P8772" i="2"/>
  <c r="P8509" i="2"/>
  <c r="P8253" i="2"/>
  <c r="P7997" i="2"/>
  <c r="P10448" i="2"/>
  <c r="P10112" i="2"/>
  <c r="P9852" i="2"/>
  <c r="P11857" i="2"/>
  <c r="P9840" i="2"/>
  <c r="P9419" i="2"/>
  <c r="P9095" i="2"/>
  <c r="P8871" i="2"/>
  <c r="P8671" i="2"/>
  <c r="P8495" i="2"/>
  <c r="P8343" i="2"/>
  <c r="P8215" i="2"/>
  <c r="P8087" i="2"/>
  <c r="P7963" i="2"/>
  <c r="P7877" i="2"/>
  <c r="P7792" i="2"/>
  <c r="P7707" i="2"/>
  <c r="P7621" i="2"/>
  <c r="P7536" i="2"/>
  <c r="P7451" i="2"/>
  <c r="P7365" i="2"/>
  <c r="P7280" i="2"/>
  <c r="P7195" i="2"/>
  <c r="P10317" i="2"/>
  <c r="P9636" i="2"/>
  <c r="P9380" i="2"/>
  <c r="P9133" i="2"/>
  <c r="P8963" i="2"/>
  <c r="P8792" i="2"/>
  <c r="P8652" i="2"/>
  <c r="P8524" i="2"/>
  <c r="P8396" i="2"/>
  <c r="P8268" i="2"/>
  <c r="P8140" i="2"/>
  <c r="P8012" i="2"/>
  <c r="P7913" i="2"/>
  <c r="P7828" i="2"/>
  <c r="P7743" i="2"/>
  <c r="P7657" i="2"/>
  <c r="P7572" i="2"/>
  <c r="P7487" i="2"/>
  <c r="P7401" i="2"/>
  <c r="P7316" i="2"/>
  <c r="P7231" i="2"/>
  <c r="P7145" i="2"/>
  <c r="P7060" i="2"/>
  <c r="P6982" i="2"/>
  <c r="P6918" i="2"/>
  <c r="P6854" i="2"/>
  <c r="P6790" i="2"/>
  <c r="P6726" i="2"/>
  <c r="P6662" i="2"/>
  <c r="P6598" i="2"/>
  <c r="P6534" i="2"/>
  <c r="P6470" i="2"/>
  <c r="P6406" i="2"/>
  <c r="P6342" i="2"/>
  <c r="P6278" i="2"/>
  <c r="P6214" i="2"/>
  <c r="P9496" i="2"/>
  <c r="P9040" i="2"/>
  <c r="P8710" i="2"/>
  <c r="P8454" i="2"/>
  <c r="P9208" i="2"/>
  <c r="P8848" i="2"/>
  <c r="P8566" i="2"/>
  <c r="P8310" i="2"/>
  <c r="P8054" i="2"/>
  <c r="P7798" i="2"/>
  <c r="P7542" i="2"/>
  <c r="P7286" i="2"/>
  <c r="P7030" i="2"/>
  <c r="P10197" i="2"/>
  <c r="P9543" i="2"/>
  <c r="P9071" i="2"/>
  <c r="P8733" i="2"/>
  <c r="P8477" i="2"/>
  <c r="P8221" i="2"/>
  <c r="P11609" i="2"/>
  <c r="P10416" i="2"/>
  <c r="P10064" i="2"/>
  <c r="P9820" i="2"/>
  <c r="P11151" i="2"/>
  <c r="P9739" i="2"/>
  <c r="P9371" i="2"/>
  <c r="P9073" i="2"/>
  <c r="P8839" i="2"/>
  <c r="P8647" i="2"/>
  <c r="P8479" i="2"/>
  <c r="P8327" i="2"/>
  <c r="P8199" i="2"/>
  <c r="P8071" i="2"/>
  <c r="P7952" i="2"/>
  <c r="P7867" i="2"/>
  <c r="P7781" i="2"/>
  <c r="P7696" i="2"/>
  <c r="P7611" i="2"/>
  <c r="P7525" i="2"/>
  <c r="P7440" i="2"/>
  <c r="P7355" i="2"/>
  <c r="P7269" i="2"/>
  <c r="P7184" i="2"/>
  <c r="P10189" i="2"/>
  <c r="P9604" i="2"/>
  <c r="P9348" i="2"/>
  <c r="P9112" i="2"/>
  <c r="P8941" i="2"/>
  <c r="P8771" i="2"/>
  <c r="P8636" i="2"/>
  <c r="P8508" i="2"/>
  <c r="P8380" i="2"/>
  <c r="P8252" i="2"/>
  <c r="P8124" i="2"/>
  <c r="P7996" i="2"/>
  <c r="P7903" i="2"/>
  <c r="P7817" i="2"/>
  <c r="P7732" i="2"/>
  <c r="P7647" i="2"/>
  <c r="P7561" i="2"/>
  <c r="P7476" i="2"/>
  <c r="P7391" i="2"/>
  <c r="P7305" i="2"/>
  <c r="P7263" i="2"/>
  <c r="P7156" i="2"/>
  <c r="P7071" i="2"/>
  <c r="P6990" i="2"/>
  <c r="P6926" i="2"/>
  <c r="P6862" i="2"/>
  <c r="P6798" i="2"/>
  <c r="P6734" i="2"/>
  <c r="P6670" i="2"/>
  <c r="P6606" i="2"/>
  <c r="P6542" i="2"/>
  <c r="P6478" i="2"/>
  <c r="P6414" i="2"/>
  <c r="P6350" i="2"/>
  <c r="P6286" i="2"/>
  <c r="P6222" i="2"/>
  <c r="P6158" i="2"/>
  <c r="P7814" i="2"/>
  <c r="P10261" i="2"/>
  <c r="P8493" i="2"/>
  <c r="P10096" i="2"/>
  <c r="P9387" i="2"/>
  <c r="P8487" i="2"/>
  <c r="P7957" i="2"/>
  <c r="P7616" i="2"/>
  <c r="P7275" i="2"/>
  <c r="P9364" i="2"/>
  <c r="P8644" i="2"/>
  <c r="P8132" i="2"/>
  <c r="P7737" i="2"/>
  <c r="P7396" i="2"/>
  <c r="P7055" i="2"/>
  <c r="P6786" i="2"/>
  <c r="P6530" i="2"/>
  <c r="P6274" i="2"/>
  <c r="P6102" i="2"/>
  <c r="P6018" i="2"/>
  <c r="P5934" i="2"/>
  <c r="P5846" i="2"/>
  <c r="P10980" i="2"/>
  <c r="P9723" i="2"/>
  <c r="P9347" i="2"/>
  <c r="P9079" i="2"/>
  <c r="P8908" i="2"/>
  <c r="P8739" i="2"/>
  <c r="P8611" i="2"/>
  <c r="P8483" i="2"/>
  <c r="P8355" i="2"/>
  <c r="P8227" i="2"/>
  <c r="P8099" i="2"/>
  <c r="P7971" i="2"/>
  <c r="P7885" i="2"/>
  <c r="P7800" i="2"/>
  <c r="P7715" i="2"/>
  <c r="P7629" i="2"/>
  <c r="P9372" i="2"/>
  <c r="P8648" i="2"/>
  <c r="P8136" i="2"/>
  <c r="P7740" i="2"/>
  <c r="P7501" i="2"/>
  <c r="P7331" i="2"/>
  <c r="P7165" i="2"/>
  <c r="P7750" i="2"/>
  <c r="P10005" i="2"/>
  <c r="P8429" i="2"/>
  <c r="P10001" i="2"/>
  <c r="P9307" i="2"/>
  <c r="P8447" i="2"/>
  <c r="P7936" i="2"/>
  <c r="P7595" i="2"/>
  <c r="P7253" i="2"/>
  <c r="P9300" i="2"/>
  <c r="P8612" i="2"/>
  <c r="P8100" i="2"/>
  <c r="P7716" i="2"/>
  <c r="P7375" i="2"/>
  <c r="P7033" i="2"/>
  <c r="P6770" i="2"/>
  <c r="P6514" i="2"/>
  <c r="P6258" i="2"/>
  <c r="P6098" i="2"/>
  <c r="P6014" i="2"/>
  <c r="P5926" i="2"/>
  <c r="P5842" i="2"/>
  <c r="P10867" i="2"/>
  <c r="P9667" i="2"/>
  <c r="P9331" i="2"/>
  <c r="P9068" i="2"/>
  <c r="P8897" i="2"/>
  <c r="P8731" i="2"/>
  <c r="P8603" i="2"/>
  <c r="P8475" i="2"/>
  <c r="P8347" i="2"/>
  <c r="P8219" i="2"/>
  <c r="P8091" i="2"/>
  <c r="P7965" i="2"/>
  <c r="P7880" i="2"/>
  <c r="P7795" i="2"/>
  <c r="P7709" i="2"/>
  <c r="P7624" i="2"/>
  <c r="P9308" i="2"/>
  <c r="P8616" i="2"/>
  <c r="P8104" i="2"/>
  <c r="P7719" i="2"/>
  <c r="P7491" i="2"/>
  <c r="P7320" i="2"/>
  <c r="P7159" i="2"/>
  <c r="P7045" i="2"/>
  <c r="P6949" i="2"/>
  <c r="P6864" i="2"/>
  <c r="P6779" i="2"/>
  <c r="P6693" i="2"/>
  <c r="P6608" i="2"/>
  <c r="P6523" i="2"/>
  <c r="P6437" i="2"/>
  <c r="P6352" i="2"/>
  <c r="P6267" i="2"/>
  <c r="P6181" i="2"/>
  <c r="P6096" i="2"/>
  <c r="P6011" i="2"/>
  <c r="P5925" i="2"/>
  <c r="P10221" i="2"/>
  <c r="P8947" i="2"/>
  <c r="P8384" i="2"/>
  <c r="P7905" i="2"/>
  <c r="P7585" i="2"/>
  <c r="P7415" i="2"/>
  <c r="P7244" i="2"/>
  <c r="P7107" i="2"/>
  <c r="P6996" i="2"/>
  <c r="P6911" i="2"/>
  <c r="P6825" i="2"/>
  <c r="P10157" i="2"/>
  <c r="P8936" i="2"/>
  <c r="P8376" i="2"/>
  <c r="P7900" i="2"/>
  <c r="P7581" i="2"/>
  <c r="P7411" i="2"/>
  <c r="P7240" i="2"/>
  <c r="P7105" i="2"/>
  <c r="P6995" i="2"/>
  <c r="P6909" i="2"/>
  <c r="P6824" i="2"/>
  <c r="P6739" i="2"/>
  <c r="P6653" i="2"/>
  <c r="P6568" i="2"/>
  <c r="P6483" i="2"/>
  <c r="P7942" i="2"/>
  <c r="P10796" i="2"/>
  <c r="P8621" i="2"/>
  <c r="P10256" i="2"/>
  <c r="P9563" i="2"/>
  <c r="P8575" i="2"/>
  <c r="P8015" i="2"/>
  <c r="P7659" i="2"/>
  <c r="P7317" i="2"/>
  <c r="P9492" i="2"/>
  <c r="P8708" i="2"/>
  <c r="P8196" i="2"/>
  <c r="P7780" i="2"/>
  <c r="P7439" i="2"/>
  <c r="P7097" i="2"/>
  <c r="P6818" i="2"/>
  <c r="P6562" i="2"/>
  <c r="P6306" i="2"/>
  <c r="P6114" i="2"/>
  <c r="P6030" i="2"/>
  <c r="P5942" i="2"/>
  <c r="P5858" i="2"/>
  <c r="P11429" i="2"/>
  <c r="P9787" i="2"/>
  <c r="P9395" i="2"/>
  <c r="P9100" i="2"/>
  <c r="P8929" i="2"/>
  <c r="P8759" i="2"/>
  <c r="P8627" i="2"/>
  <c r="P8499" i="2"/>
  <c r="P8371" i="2"/>
  <c r="P8243" i="2"/>
  <c r="P8115" i="2"/>
  <c r="P7987" i="2"/>
  <c r="P7896" i="2"/>
  <c r="P7811" i="2"/>
  <c r="P7725" i="2"/>
  <c r="P7640" i="2"/>
  <c r="P9500" i="2"/>
  <c r="P8712" i="2"/>
  <c r="P8200" i="2"/>
  <c r="P7783" i="2"/>
  <c r="P7523" i="2"/>
  <c r="P7352" i="2"/>
  <c r="P7181" i="2"/>
  <c r="P7067" i="2"/>
  <c r="P6965" i="2"/>
  <c r="P6880" i="2"/>
  <c r="P6795" i="2"/>
  <c r="P6709" i="2"/>
  <c r="P6624" i="2"/>
  <c r="P6539" i="2"/>
  <c r="P6453" i="2"/>
  <c r="P6368" i="2"/>
  <c r="P6283" i="2"/>
  <c r="P6197" i="2"/>
  <c r="P6112" i="2"/>
  <c r="P6027" i="2"/>
  <c r="P5941" i="2"/>
  <c r="P11180" i="2"/>
  <c r="P9075" i="2"/>
  <c r="P8480" i="2"/>
  <c r="P7969" i="2"/>
  <c r="P7628" i="2"/>
  <c r="P7447" i="2"/>
  <c r="P7276" i="2"/>
  <c r="P7128" i="2"/>
  <c r="P7015" i="2"/>
  <c r="P6927" i="2"/>
  <c r="P6841" i="2"/>
  <c r="P11065" i="2"/>
  <c r="P9064" i="2"/>
  <c r="P8472" i="2"/>
  <c r="P7964" i="2"/>
  <c r="P7623" i="2"/>
  <c r="P7443" i="2"/>
  <c r="P7272" i="2"/>
  <c r="P7127" i="2"/>
  <c r="P7013" i="2"/>
  <c r="P6925" i="2"/>
  <c r="P6840" i="2"/>
  <c r="P6755" i="2"/>
  <c r="P6669" i="2"/>
  <c r="P8134" i="2"/>
  <c r="P7110" i="2"/>
  <c r="P8836" i="2"/>
  <c r="P10512" i="2"/>
  <c r="P10013" i="2"/>
  <c r="P8703" i="2"/>
  <c r="P8111" i="2"/>
  <c r="P7723" i="2"/>
  <c r="P7381" i="2"/>
  <c r="P9699" i="2"/>
  <c r="P8824" i="2"/>
  <c r="P8292" i="2"/>
  <c r="P7844" i="2"/>
  <c r="P7503" i="2"/>
  <c r="P7161" i="2"/>
  <c r="P6866" i="2"/>
  <c r="P6610" i="2"/>
  <c r="P6354" i="2"/>
  <c r="P6130" i="2"/>
  <c r="P6046" i="2"/>
  <c r="P5958" i="2"/>
  <c r="P5874" i="2"/>
  <c r="P5790" i="2"/>
  <c r="P9946" i="2"/>
  <c r="P9459" i="2"/>
  <c r="P9132" i="2"/>
  <c r="P8961" i="2"/>
  <c r="P8791" i="2"/>
  <c r="P8651" i="2"/>
  <c r="P8523" i="2"/>
  <c r="P8395" i="2"/>
  <c r="P8267" i="2"/>
  <c r="P8139" i="2"/>
  <c r="P8011" i="2"/>
  <c r="P7912" i="2"/>
  <c r="P7827" i="2"/>
  <c r="P7741" i="2"/>
  <c r="P7656" i="2"/>
  <c r="P9715" i="2"/>
  <c r="P8829" i="2"/>
  <c r="P8296" i="2"/>
  <c r="P7847" i="2"/>
  <c r="P7555" i="2"/>
  <c r="P7384" i="2"/>
  <c r="P7213" i="2"/>
  <c r="P7088" i="2"/>
  <c r="P6981" i="2"/>
  <c r="P6896" i="2"/>
  <c r="P6811" i="2"/>
  <c r="P6725" i="2"/>
  <c r="P6640" i="2"/>
  <c r="P6555" i="2"/>
  <c r="P6469" i="2"/>
  <c r="P6384" i="2"/>
  <c r="P6299" i="2"/>
  <c r="P6213" i="2"/>
  <c r="P6128" i="2"/>
  <c r="P6043" i="2"/>
  <c r="P5957" i="2"/>
  <c r="P5872" i="2"/>
  <c r="P9228" i="2"/>
  <c r="P8576" i="2"/>
  <c r="P8064" i="2"/>
  <c r="P7692" i="2"/>
  <c r="P7479" i="2"/>
  <c r="P7308" i="2"/>
  <c r="P7149" i="2"/>
  <c r="P7036" i="2"/>
  <c r="P6943" i="2"/>
  <c r="P6857" i="2"/>
  <c r="P6772" i="2"/>
  <c r="P9212" i="2"/>
  <c r="P8568" i="2"/>
  <c r="P8056" i="2"/>
  <c r="P7687" i="2"/>
  <c r="P7475" i="2"/>
  <c r="P7304" i="2"/>
  <c r="P7148" i="2"/>
  <c r="P7035" i="2"/>
  <c r="P6941" i="2"/>
  <c r="P6856" i="2"/>
  <c r="P6771" i="2"/>
  <c r="P6685" i="2"/>
  <c r="P6600" i="2"/>
  <c r="P6515" i="2"/>
  <c r="P7109" i="2"/>
  <c r="P6741" i="2"/>
  <c r="P6400" i="2"/>
  <c r="P6059" i="2"/>
  <c r="P8672" i="2"/>
  <c r="P7340" i="2"/>
  <c r="P6873" i="2"/>
  <c r="P8152" i="2"/>
  <c r="P7169" i="2"/>
  <c r="P6787" i="2"/>
  <c r="P6520" i="2"/>
  <c r="P6392" i="2"/>
  <c r="P6307" i="2"/>
  <c r="P6221" i="2"/>
  <c r="P6136" i="2"/>
  <c r="P6051" i="2"/>
  <c r="P5965" i="2"/>
  <c r="P5880" i="2"/>
  <c r="P5795" i="2"/>
  <c r="P5726" i="2"/>
  <c r="P5662" i="2"/>
  <c r="P5598" i="2"/>
  <c r="P5534" i="2"/>
  <c r="P5470" i="2"/>
  <c r="P5406" i="2"/>
  <c r="P5342" i="2"/>
  <c r="P7220" i="2"/>
  <c r="P7135" i="2"/>
  <c r="P7049" i="2"/>
  <c r="P6974" i="2"/>
  <c r="P6910" i="2"/>
  <c r="P6846" i="2"/>
  <c r="P6782" i="2"/>
  <c r="P6718" i="2"/>
  <c r="P6654" i="2"/>
  <c r="P6590" i="2"/>
  <c r="P6526" i="2"/>
  <c r="P6462" i="2"/>
  <c r="P6398" i="2"/>
  <c r="P6334" i="2"/>
  <c r="P6270" i="2"/>
  <c r="P6206" i="2"/>
  <c r="P6142" i="2"/>
  <c r="P7558" i="2"/>
  <c r="P9575" i="2"/>
  <c r="P8237" i="2"/>
  <c r="P9830" i="2"/>
  <c r="P9084" i="2"/>
  <c r="P8335" i="2"/>
  <c r="P7872" i="2"/>
  <c r="P7531" i="2"/>
  <c r="P7189" i="2"/>
  <c r="P9123" i="2"/>
  <c r="P8516" i="2"/>
  <c r="P8004" i="2"/>
  <c r="P7652" i="2"/>
  <c r="P7311" i="2"/>
  <c r="P6978" i="2"/>
  <c r="P6722" i="2"/>
  <c r="P6466" i="2"/>
  <c r="P6210" i="2"/>
  <c r="P6082" i="2"/>
  <c r="P5998" i="2"/>
  <c r="P5910" i="2"/>
  <c r="P5826" i="2"/>
  <c r="P10557" i="2"/>
  <c r="P9603" i="2"/>
  <c r="P9267" i="2"/>
  <c r="P9036" i="2"/>
  <c r="P8865" i="2"/>
  <c r="P8707" i="2"/>
  <c r="P8579" i="2"/>
  <c r="P8451" i="2"/>
  <c r="P8323" i="2"/>
  <c r="P8195" i="2"/>
  <c r="P8067" i="2"/>
  <c r="P7949" i="2"/>
  <c r="P7864" i="2"/>
  <c r="P7779" i="2"/>
  <c r="P7693" i="2"/>
  <c r="P7608" i="2"/>
  <c r="P9128" i="2"/>
  <c r="P8520" i="2"/>
  <c r="P8008" i="2"/>
  <c r="P7655" i="2"/>
  <c r="P7459" i="2"/>
  <c r="P7288" i="2"/>
  <c r="P7137" i="2"/>
  <c r="P7494" i="2"/>
  <c r="P9447" i="2"/>
  <c r="P8173" i="2"/>
  <c r="P9788" i="2"/>
  <c r="P9031" i="2"/>
  <c r="P8303" i="2"/>
  <c r="P7851" i="2"/>
  <c r="P7509" i="2"/>
  <c r="P11241" i="2"/>
  <c r="P9080" i="2"/>
  <c r="P8484" i="2"/>
  <c r="P7972" i="2"/>
  <c r="P7631" i="2"/>
  <c r="P7289" i="2"/>
  <c r="P6962" i="2"/>
  <c r="P6706" i="2"/>
  <c r="P6450" i="2"/>
  <c r="P6194" i="2"/>
  <c r="P6078" i="2"/>
  <c r="P5990" i="2"/>
  <c r="P5906" i="2"/>
  <c r="P5822" i="2"/>
  <c r="P10429" i="2"/>
  <c r="P9587" i="2"/>
  <c r="P9251" i="2"/>
  <c r="P9025" i="2"/>
  <c r="P8855" i="2"/>
  <c r="P8699" i="2"/>
  <c r="P8571" i="2"/>
  <c r="P8443" i="2"/>
  <c r="P8315" i="2"/>
  <c r="P8187" i="2"/>
  <c r="P8059" i="2"/>
  <c r="P7944" i="2"/>
  <c r="P7859" i="2"/>
  <c r="P7773" i="2"/>
  <c r="P7688" i="2"/>
  <c r="P11336" i="2"/>
  <c r="P9085" i="2"/>
  <c r="P8488" i="2"/>
  <c r="P7976" i="2"/>
  <c r="P7633" i="2"/>
  <c r="P7448" i="2"/>
  <c r="P7277" i="2"/>
  <c r="P7131" i="2"/>
  <c r="P7016" i="2"/>
  <c r="P6928" i="2"/>
  <c r="P6843" i="2"/>
  <c r="P6757" i="2"/>
  <c r="P6672" i="2"/>
  <c r="P6587" i="2"/>
  <c r="P6501" i="2"/>
  <c r="P6416" i="2"/>
  <c r="P6331" i="2"/>
  <c r="P6245" i="2"/>
  <c r="P6160" i="2"/>
  <c r="P6075" i="2"/>
  <c r="P5989" i="2"/>
  <c r="P5904" i="2"/>
  <c r="P9612" i="2"/>
  <c r="P8776" i="2"/>
  <c r="P8256" i="2"/>
  <c r="P7820" i="2"/>
  <c r="P7543" i="2"/>
  <c r="P7372" i="2"/>
  <c r="P7201" i="2"/>
  <c r="P7079" i="2"/>
  <c r="P6975" i="2"/>
  <c r="P6889" i="2"/>
  <c r="P6804" i="2"/>
  <c r="P9596" i="2"/>
  <c r="P8765" i="2"/>
  <c r="P8248" i="2"/>
  <c r="P7815" i="2"/>
  <c r="P7539" i="2"/>
  <c r="P7368" i="2"/>
  <c r="P7197" i="2"/>
  <c r="P7077" i="2"/>
  <c r="P6973" i="2"/>
  <c r="P6888" i="2"/>
  <c r="P6803" i="2"/>
  <c r="P6717" i="2"/>
  <c r="P6632" i="2"/>
  <c r="P6547" i="2"/>
  <c r="P6461" i="2"/>
  <c r="P7686" i="2"/>
  <c r="P9834" i="2"/>
  <c r="P8365" i="2"/>
  <c r="P9948" i="2"/>
  <c r="P9227" i="2"/>
  <c r="P8399" i="2"/>
  <c r="P7915" i="2"/>
  <c r="P7573" i="2"/>
  <c r="P7232" i="2"/>
  <c r="P9236" i="2"/>
  <c r="P8580" i="2"/>
  <c r="P8068" i="2"/>
  <c r="P7695" i="2"/>
  <c r="P7353" i="2"/>
  <c r="P7012" i="2"/>
  <c r="P6754" i="2"/>
  <c r="P6498" i="2"/>
  <c r="P6242" i="2"/>
  <c r="P6094" i="2"/>
  <c r="P6006" i="2"/>
  <c r="P5922" i="2"/>
  <c r="P5838" i="2"/>
  <c r="P10685" i="2"/>
  <c r="P9651" i="2"/>
  <c r="P9315" i="2"/>
  <c r="P9057" i="2"/>
  <c r="P8887" i="2"/>
  <c r="P8723" i="2"/>
  <c r="P8595" i="2"/>
  <c r="P8467" i="2"/>
  <c r="P8339" i="2"/>
  <c r="P8211" i="2"/>
  <c r="P8083" i="2"/>
  <c r="P7960" i="2"/>
  <c r="P7875" i="2"/>
  <c r="P7789" i="2"/>
  <c r="P7704" i="2"/>
  <c r="P7619" i="2"/>
  <c r="P9244" i="2"/>
  <c r="P8584" i="2"/>
  <c r="P8072" i="2"/>
  <c r="P7697" i="2"/>
  <c r="P7480" i="2"/>
  <c r="P7309" i="2"/>
  <c r="P7152" i="2"/>
  <c r="P7037" i="2"/>
  <c r="P6944" i="2"/>
  <c r="P6859" i="2"/>
  <c r="P6773" i="2"/>
  <c r="P6688" i="2"/>
  <c r="P6603" i="2"/>
  <c r="P6517" i="2"/>
  <c r="P6432" i="2"/>
  <c r="P6347" i="2"/>
  <c r="P6261" i="2"/>
  <c r="P6176" i="2"/>
  <c r="P6091" i="2"/>
  <c r="P6005" i="2"/>
  <c r="P5920" i="2"/>
  <c r="P9978" i="2"/>
  <c r="P8904" i="2"/>
  <c r="P8352" i="2"/>
  <c r="P7884" i="2"/>
  <c r="P7575" i="2"/>
  <c r="P7404" i="2"/>
  <c r="P7233" i="2"/>
  <c r="P7100" i="2"/>
  <c r="P6991" i="2"/>
  <c r="P6905" i="2"/>
  <c r="P6820" i="2"/>
  <c r="P9936" i="2"/>
  <c r="P8893" i="2"/>
  <c r="P8344" i="2"/>
  <c r="P7879" i="2"/>
  <c r="P7571" i="2"/>
  <c r="P7400" i="2"/>
  <c r="P7229" i="2"/>
  <c r="P7099" i="2"/>
  <c r="P6989" i="2"/>
  <c r="P6904" i="2"/>
  <c r="P6819" i="2"/>
  <c r="P6733" i="2"/>
  <c r="P6648" i="2"/>
  <c r="P7878" i="2"/>
  <c r="P10517" i="2"/>
  <c r="P8557" i="2"/>
  <c r="P10176" i="2"/>
  <c r="P9483" i="2"/>
  <c r="P8527" i="2"/>
  <c r="P7983" i="2"/>
  <c r="P7637" i="2"/>
  <c r="P7296" i="2"/>
  <c r="P9428" i="2"/>
  <c r="P8676" i="2"/>
  <c r="P8164" i="2"/>
  <c r="P7759" i="2"/>
  <c r="P7417" i="2"/>
  <c r="P7076" i="2"/>
  <c r="P6802" i="2"/>
  <c r="P6546" i="2"/>
  <c r="P6290" i="2"/>
  <c r="P6110" i="2"/>
  <c r="P6022" i="2"/>
  <c r="P5938" i="2"/>
  <c r="P5854" i="2"/>
  <c r="P11095" i="2"/>
  <c r="P9755" i="2"/>
  <c r="P9379" i="2"/>
  <c r="P9089" i="2"/>
  <c r="P8919" i="2"/>
  <c r="P8748" i="2"/>
  <c r="P8619" i="2"/>
  <c r="P8491" i="2"/>
  <c r="P8363" i="2"/>
  <c r="P8235" i="2"/>
  <c r="P8107" i="2"/>
  <c r="P7979" i="2"/>
  <c r="P7891" i="2"/>
  <c r="P7805" i="2"/>
  <c r="P7720" i="2"/>
  <c r="P7635" i="2"/>
  <c r="P9436" i="2"/>
  <c r="P8680" i="2"/>
  <c r="P8168" i="2"/>
  <c r="P7761" i="2"/>
  <c r="P7512" i="2"/>
  <c r="P7341" i="2"/>
  <c r="P7173" i="2"/>
  <c r="P7059" i="2"/>
  <c r="P6960" i="2"/>
  <c r="P6875" i="2"/>
  <c r="P6789" i="2"/>
  <c r="P6704" i="2"/>
  <c r="P6619" i="2"/>
  <c r="P6533" i="2"/>
  <c r="P6448" i="2"/>
  <c r="P6363" i="2"/>
  <c r="P6277" i="2"/>
  <c r="P6192" i="2"/>
  <c r="P6107" i="2"/>
  <c r="P6021" i="2"/>
  <c r="P5936" i="2"/>
  <c r="P10736" i="2"/>
  <c r="P9032" i="2"/>
  <c r="P8448" i="2"/>
  <c r="P7948" i="2"/>
  <c r="P7607" i="2"/>
  <c r="P7436" i="2"/>
  <c r="P7265" i="2"/>
  <c r="P7121" i="2"/>
  <c r="P7008" i="2"/>
  <c r="P6921" i="2"/>
  <c r="P6836" i="2"/>
  <c r="P10669" i="2"/>
  <c r="P9021" i="2"/>
  <c r="P8440" i="2"/>
  <c r="P7943" i="2"/>
  <c r="P7603" i="2"/>
  <c r="P7432" i="2"/>
  <c r="P7261" i="2"/>
  <c r="P7120" i="2"/>
  <c r="P7005" i="2"/>
  <c r="P6920" i="2"/>
  <c r="P6835" i="2"/>
  <c r="P6749" i="2"/>
  <c r="P6664" i="2"/>
  <c r="P6579" i="2"/>
  <c r="P6493" i="2"/>
  <c r="P6997" i="2"/>
  <c r="P6656" i="2"/>
  <c r="P6315" i="2"/>
  <c r="P5973" i="2"/>
  <c r="P8160" i="2"/>
  <c r="P7171" i="2"/>
  <c r="P6788" i="2"/>
  <c r="P7751" i="2"/>
  <c r="P7056" i="2"/>
  <c r="P6701" i="2"/>
  <c r="P6477" i="2"/>
  <c r="P6371" i="2"/>
  <c r="P6285" i="2"/>
  <c r="P6200" i="2"/>
  <c r="P6115" i="2"/>
  <c r="P6029" i="2"/>
  <c r="P5944" i="2"/>
  <c r="P5859" i="2"/>
  <c r="P5774" i="2"/>
  <c r="P5710" i="2"/>
  <c r="P5646" i="2"/>
  <c r="P5582" i="2"/>
  <c r="P5518" i="2"/>
  <c r="P5454" i="2"/>
  <c r="P5390" i="2"/>
  <c r="P5326" i="2"/>
  <c r="P7199" i="2"/>
  <c r="P7113" i="2"/>
  <c r="P7028" i="2"/>
  <c r="P6958" i="2"/>
  <c r="P6894" i="2"/>
  <c r="P6830" i="2"/>
  <c r="P6766" i="2"/>
  <c r="P6702" i="2"/>
  <c r="P6638" i="2"/>
  <c r="P6574" i="2"/>
  <c r="P6510" i="2"/>
  <c r="P6446" i="2"/>
  <c r="P6382" i="2"/>
  <c r="P6318" i="2"/>
  <c r="P6254" i="2"/>
  <c r="P6190" i="2"/>
  <c r="P8326" i="2"/>
  <c r="P7302" i="2"/>
  <c r="P9092" i="2"/>
  <c r="P7981" i="2"/>
  <c r="P11284" i="2"/>
  <c r="P8860" i="2"/>
  <c r="P8207" i="2"/>
  <c r="P7787" i="2"/>
  <c r="P7445" i="2"/>
  <c r="P10253" i="2"/>
  <c r="P8952" i="2"/>
  <c r="P8388" i="2"/>
  <c r="P7908" i="2"/>
  <c r="P7567" i="2"/>
  <c r="P7225" i="2"/>
  <c r="P6914" i="2"/>
  <c r="P6658" i="2"/>
  <c r="P6402" i="2"/>
  <c r="P6150" i="2"/>
  <c r="P6062" i="2"/>
  <c r="P5974" i="2"/>
  <c r="P5890" i="2"/>
  <c r="P5806" i="2"/>
  <c r="P10173" i="2"/>
  <c r="P9523" i="2"/>
  <c r="P9187" i="2"/>
  <c r="P8993" i="2"/>
  <c r="P8823" i="2"/>
  <c r="P8675" i="2"/>
  <c r="P8547" i="2"/>
  <c r="P8419" i="2"/>
  <c r="P8291" i="2"/>
  <c r="P8163" i="2"/>
  <c r="P8035" i="2"/>
  <c r="P7928" i="2"/>
  <c r="P7843" i="2"/>
  <c r="P7757" i="2"/>
  <c r="P7672" i="2"/>
  <c r="P10285" i="2"/>
  <c r="P8957" i="2"/>
  <c r="P8392" i="2"/>
  <c r="P7911" i="2"/>
  <c r="P7587" i="2"/>
  <c r="P7416" i="2"/>
  <c r="P7245" i="2"/>
  <c r="P8262" i="2"/>
  <c r="P7238" i="2"/>
  <c r="P9007" i="2"/>
  <c r="P11015" i="2"/>
  <c r="P10717" i="2"/>
  <c r="P8796" i="2"/>
  <c r="P8175" i="2"/>
  <c r="P7765" i="2"/>
  <c r="P7424" i="2"/>
  <c r="P10000" i="2"/>
  <c r="P8909" i="2"/>
  <c r="P8356" i="2"/>
  <c r="P7887" i="2"/>
  <c r="P7545" i="2"/>
  <c r="P7204" i="2"/>
  <c r="P6898" i="2"/>
  <c r="P6642" i="2"/>
  <c r="P6386" i="2"/>
  <c r="P6146" i="2"/>
  <c r="P6054" i="2"/>
  <c r="P5970" i="2"/>
  <c r="P5886" i="2"/>
  <c r="P5798" i="2"/>
  <c r="P10109" i="2"/>
  <c r="P9507" i="2"/>
  <c r="P9155" i="2"/>
  <c r="P8983" i="2"/>
  <c r="P8812" i="2"/>
  <c r="P8667" i="2"/>
  <c r="P8539" i="2"/>
  <c r="P8411" i="2"/>
  <c r="P8283" i="2"/>
  <c r="P8155" i="2"/>
  <c r="P8027" i="2"/>
  <c r="P7923" i="2"/>
  <c r="P7837" i="2"/>
  <c r="P7752" i="2"/>
  <c r="P7667" i="2"/>
  <c r="P10029" i="2"/>
  <c r="P8915" i="2"/>
  <c r="P8360" i="2"/>
  <c r="P7889" i="2"/>
  <c r="P7576" i="2"/>
  <c r="P7405" i="2"/>
  <c r="P7235" i="2"/>
  <c r="P7101" i="2"/>
  <c r="P6992" i="2"/>
  <c r="P6907" i="2"/>
  <c r="P6821" i="2"/>
  <c r="P6736" i="2"/>
  <c r="P6651" i="2"/>
  <c r="P6565" i="2"/>
  <c r="P6480" i="2"/>
  <c r="P6395" i="2"/>
  <c r="P6309" i="2"/>
  <c r="P6224" i="2"/>
  <c r="P6139" i="2"/>
  <c r="P6053" i="2"/>
  <c r="P5968" i="2"/>
  <c r="P5883" i="2"/>
  <c r="P9356" i="2"/>
  <c r="P8640" i="2"/>
  <c r="P8128" i="2"/>
  <c r="P7735" i="2"/>
  <c r="P7500" i="2"/>
  <c r="P7329" i="2"/>
  <c r="P7164" i="2"/>
  <c r="P7051" i="2"/>
  <c r="P6953" i="2"/>
  <c r="P6868" i="2"/>
  <c r="P6783" i="2"/>
  <c r="P9340" i="2"/>
  <c r="P8632" i="2"/>
  <c r="P8120" i="2"/>
  <c r="P7729" i="2"/>
  <c r="P7496" i="2"/>
  <c r="P7325" i="2"/>
  <c r="P7163" i="2"/>
  <c r="P7048" i="2"/>
  <c r="P6952" i="2"/>
  <c r="P6867" i="2"/>
  <c r="P6781" i="2"/>
  <c r="P6696" i="2"/>
  <c r="P6611" i="2"/>
  <c r="P6525" i="2"/>
  <c r="P6440" i="2"/>
  <c r="P7430" i="2"/>
  <c r="P9319" i="2"/>
  <c r="P8109" i="2"/>
  <c r="P9748" i="2"/>
  <c r="P8967" i="2"/>
  <c r="P8271" i="2"/>
  <c r="P7829" i="2"/>
  <c r="P7488" i="2"/>
  <c r="P10781" i="2"/>
  <c r="P9037" i="2"/>
  <c r="P8452" i="2"/>
  <c r="P7951" i="2"/>
  <c r="P7609" i="2"/>
  <c r="P7268" i="2"/>
  <c r="P6946" i="2"/>
  <c r="P6690" i="2"/>
  <c r="P6434" i="2"/>
  <c r="P6178" i="2"/>
  <c r="P6070" i="2"/>
  <c r="P5986" i="2"/>
  <c r="P5902" i="2"/>
  <c r="P5814" i="2"/>
  <c r="P10365" i="2"/>
  <c r="P9571" i="2"/>
  <c r="P9219" i="2"/>
  <c r="P9015" i="2"/>
  <c r="P8844" i="2"/>
  <c r="P8691" i="2"/>
  <c r="P8563" i="2"/>
  <c r="P8435" i="2"/>
  <c r="P8307" i="2"/>
  <c r="P8179" i="2"/>
  <c r="P8051" i="2"/>
  <c r="P7939" i="2"/>
  <c r="P7853" i="2"/>
  <c r="P7768" i="2"/>
  <c r="P7683" i="2"/>
  <c r="P10839" i="2"/>
  <c r="P9043" i="2"/>
  <c r="P8456" i="2"/>
  <c r="P7953" i="2"/>
  <c r="P7612" i="2"/>
  <c r="P7437" i="2"/>
  <c r="P7267" i="2"/>
  <c r="P7123" i="2"/>
  <c r="P7009" i="2"/>
  <c r="P6923" i="2"/>
  <c r="P6837" i="2"/>
  <c r="P6752" i="2"/>
  <c r="P6667" i="2"/>
  <c r="P6581" i="2"/>
  <c r="P6496" i="2"/>
  <c r="P6411" i="2"/>
  <c r="P6325" i="2"/>
  <c r="P6240" i="2"/>
  <c r="P6155" i="2"/>
  <c r="P6069" i="2"/>
  <c r="P5984" i="2"/>
  <c r="P5899" i="2"/>
  <c r="P9548" i="2"/>
  <c r="P8736" i="2"/>
  <c r="P8224" i="2"/>
  <c r="P7799" i="2"/>
  <c r="P7532" i="2"/>
  <c r="P7361" i="2"/>
  <c r="P7191" i="2"/>
  <c r="P7072" i="2"/>
  <c r="P6969" i="2"/>
  <c r="P6884" i="2"/>
  <c r="P6799" i="2"/>
  <c r="P9532" i="2"/>
  <c r="P8728" i="2"/>
  <c r="P8216" i="2"/>
  <c r="P7793" i="2"/>
  <c r="P7528" i="2"/>
  <c r="P7357" i="2"/>
  <c r="P7187" i="2"/>
  <c r="P7069" i="2"/>
  <c r="P6968" i="2"/>
  <c r="P6883" i="2"/>
  <c r="P6797" i="2"/>
  <c r="P6712" i="2"/>
  <c r="P6627" i="2"/>
  <c r="P7622" i="2"/>
  <c r="P9703" i="2"/>
  <c r="P8301" i="2"/>
  <c r="P9894" i="2"/>
  <c r="P9137" i="2"/>
  <c r="P8367" i="2"/>
  <c r="P7893" i="2"/>
  <c r="P7552" i="2"/>
  <c r="P7211" i="2"/>
  <c r="P9172" i="2"/>
  <c r="P8548" i="2"/>
  <c r="P8036" i="2"/>
  <c r="P7673" i="2"/>
  <c r="P7332" i="2"/>
  <c r="P6994" i="2"/>
  <c r="P6738" i="2"/>
  <c r="P6482" i="2"/>
  <c r="P6226" i="2"/>
  <c r="P6086" i="2"/>
  <c r="P6002" i="2"/>
  <c r="P5918" i="2"/>
  <c r="P5830" i="2"/>
  <c r="P10621" i="2"/>
  <c r="P9635" i="2"/>
  <c r="P9283" i="2"/>
  <c r="P9047" i="2"/>
  <c r="P8876" i="2"/>
  <c r="P8715" i="2"/>
  <c r="P8587" i="2"/>
  <c r="P8459" i="2"/>
  <c r="P8331" i="2"/>
  <c r="P8203" i="2"/>
  <c r="P8075" i="2"/>
  <c r="P7955" i="2"/>
  <c r="P7869" i="2"/>
  <c r="P7784" i="2"/>
  <c r="P7699" i="2"/>
  <c r="P7613" i="2"/>
  <c r="P9180" i="2"/>
  <c r="P8552" i="2"/>
  <c r="P8040" i="2"/>
  <c r="P7676" i="2"/>
  <c r="P7469" i="2"/>
  <c r="P7299" i="2"/>
  <c r="P7144" i="2"/>
  <c r="P7031" i="2"/>
  <c r="P6939" i="2"/>
  <c r="P6853" i="2"/>
  <c r="P6768" i="2"/>
  <c r="P6683" i="2"/>
  <c r="P6597" i="2"/>
  <c r="P6512" i="2"/>
  <c r="P6427" i="2"/>
  <c r="P6341" i="2"/>
  <c r="P6256" i="2"/>
  <c r="P6171" i="2"/>
  <c r="P6085" i="2"/>
  <c r="P6000" i="2"/>
  <c r="P5915" i="2"/>
  <c r="P9811" i="2"/>
  <c r="P8861" i="2"/>
  <c r="P8320" i="2"/>
  <c r="P7863" i="2"/>
  <c r="P7564" i="2"/>
  <c r="P7393" i="2"/>
  <c r="P7223" i="2"/>
  <c r="P7093" i="2"/>
  <c r="P6985" i="2"/>
  <c r="P6900" i="2"/>
  <c r="P6815" i="2"/>
  <c r="P9779" i="2"/>
  <c r="P8851" i="2"/>
  <c r="P8312" i="2"/>
  <c r="P7857" i="2"/>
  <c r="P7560" i="2"/>
  <c r="P7389" i="2"/>
  <c r="P7219" i="2"/>
  <c r="P7091" i="2"/>
  <c r="P6984" i="2"/>
  <c r="P6899" i="2"/>
  <c r="P6813" i="2"/>
  <c r="P6728" i="2"/>
  <c r="P6643" i="2"/>
  <c r="P6557" i="2"/>
  <c r="P6472" i="2"/>
  <c r="P6912" i="2"/>
  <c r="P6571" i="2"/>
  <c r="P6229" i="2"/>
  <c r="P5888" i="2"/>
  <c r="P7756" i="2"/>
  <c r="P7057" i="2"/>
  <c r="P9404" i="2"/>
  <c r="P7507" i="2"/>
  <c r="P6957" i="2"/>
  <c r="P6616" i="2"/>
  <c r="P6435" i="2"/>
  <c r="P6349" i="2"/>
  <c r="P6264" i="2"/>
  <c r="P6179" i="2"/>
  <c r="P6093" i="2"/>
  <c r="P6008" i="2"/>
  <c r="P5923" i="2"/>
  <c r="P5837" i="2"/>
  <c r="P5758" i="2"/>
  <c r="P5694" i="2"/>
  <c r="P5630" i="2"/>
  <c r="P5566" i="2"/>
  <c r="P5502" i="2"/>
  <c r="P5438" i="2"/>
  <c r="P5374" i="2"/>
  <c r="P5310" i="2"/>
  <c r="P5246" i="2"/>
  <c r="P5182" i="2"/>
  <c r="P5118" i="2"/>
  <c r="P5054" i="2"/>
  <c r="P4990" i="2"/>
  <c r="P7177" i="2"/>
  <c r="P7092" i="2"/>
  <c r="P7007" i="2"/>
  <c r="P6942" i="2"/>
  <c r="P6878" i="2"/>
  <c r="P6814" i="2"/>
  <c r="P6750" i="2"/>
  <c r="P6686" i="2"/>
  <c r="P6622" i="2"/>
  <c r="P6558" i="2"/>
  <c r="P6494" i="2"/>
  <c r="P6430" i="2"/>
  <c r="P6366" i="2"/>
  <c r="P6302" i="2"/>
  <c r="P6238" i="2"/>
  <c r="P6174" i="2"/>
  <c r="P8070" i="2"/>
  <c r="P7046" i="2"/>
  <c r="P8751" i="2"/>
  <c r="P10432" i="2"/>
  <c r="P9803" i="2"/>
  <c r="P8655" i="2"/>
  <c r="P8079" i="2"/>
  <c r="P7701" i="2"/>
  <c r="P7360" i="2"/>
  <c r="P9620" i="2"/>
  <c r="P8781" i="2"/>
  <c r="P8260" i="2"/>
  <c r="P7823" i="2"/>
  <c r="P7481" i="2"/>
  <c r="P7140" i="2"/>
  <c r="P6850" i="2"/>
  <c r="P6594" i="2"/>
  <c r="P6338" i="2"/>
  <c r="P6126" i="2"/>
  <c r="P6038" i="2"/>
  <c r="P5954" i="2"/>
  <c r="P5870" i="2"/>
  <c r="P5782" i="2"/>
  <c r="P9904" i="2"/>
  <c r="P9443" i="2"/>
  <c r="P9121" i="2"/>
  <c r="P8951" i="2"/>
  <c r="P8780" i="2"/>
  <c r="P8643" i="2"/>
  <c r="P8515" i="2"/>
  <c r="P8387" i="2"/>
  <c r="P8259" i="2"/>
  <c r="P8131" i="2"/>
  <c r="P8003" i="2"/>
  <c r="P7907" i="2"/>
  <c r="P7821" i="2"/>
  <c r="P7736" i="2"/>
  <c r="P7651" i="2"/>
  <c r="P9628" i="2"/>
  <c r="P8787" i="2"/>
  <c r="P8264" i="2"/>
  <c r="P7825" i="2"/>
  <c r="P7544" i="2"/>
  <c r="P7373" i="2"/>
  <c r="P7203" i="2"/>
  <c r="P8006" i="2"/>
  <c r="P11263" i="2"/>
  <c r="P8685" i="2"/>
  <c r="P10352" i="2"/>
  <c r="P9643" i="2"/>
  <c r="P8615" i="2"/>
  <c r="P8047" i="2"/>
  <c r="P7680" i="2"/>
  <c r="P7339" i="2"/>
  <c r="P9556" i="2"/>
  <c r="P8740" i="2"/>
  <c r="P8228" i="2"/>
  <c r="P7801" i="2"/>
  <c r="P7460" i="2"/>
  <c r="P7119" i="2"/>
  <c r="P6834" i="2"/>
  <c r="P6578" i="2"/>
  <c r="P6322" i="2"/>
  <c r="P6118" i="2"/>
  <c r="P6034" i="2"/>
  <c r="P5950" i="2"/>
  <c r="P5862" i="2"/>
  <c r="P5778" i="2"/>
  <c r="P9861" i="2"/>
  <c r="P9411" i="2"/>
  <c r="P9111" i="2"/>
  <c r="P8940" i="2"/>
  <c r="P8769" i="2"/>
  <c r="P8635" i="2"/>
  <c r="P8507" i="2"/>
  <c r="P8379" i="2"/>
  <c r="P8251" i="2"/>
  <c r="P8123" i="2"/>
  <c r="P7995" i="2"/>
  <c r="P7901" i="2"/>
  <c r="P7816" i="2"/>
  <c r="P7731" i="2"/>
  <c r="P7645" i="2"/>
  <c r="P9564" i="2"/>
  <c r="P8744" i="2"/>
  <c r="P8232" i="2"/>
  <c r="P7804" i="2"/>
  <c r="P7533" i="2"/>
  <c r="P7363" i="2"/>
  <c r="P7192" i="2"/>
  <c r="P7073" i="2"/>
  <c r="P6971" i="2"/>
  <c r="P6885" i="2"/>
  <c r="P6800" i="2"/>
  <c r="P6715" i="2"/>
  <c r="P6629" i="2"/>
  <c r="P6544" i="2"/>
  <c r="P6459" i="2"/>
  <c r="P6373" i="2"/>
  <c r="P6288" i="2"/>
  <c r="P6203" i="2"/>
  <c r="P6117" i="2"/>
  <c r="P6032" i="2"/>
  <c r="P5947" i="2"/>
  <c r="P5861" i="2"/>
  <c r="P9117" i="2"/>
  <c r="P8512" i="2"/>
  <c r="P8000" i="2"/>
  <c r="P7649" i="2"/>
  <c r="P7457" i="2"/>
  <c r="P7287" i="2"/>
  <c r="P7136" i="2"/>
  <c r="P7021" i="2"/>
  <c r="P6932" i="2"/>
  <c r="P6847" i="2"/>
  <c r="P6761" i="2"/>
  <c r="P9107" i="2"/>
  <c r="P8504" i="2"/>
  <c r="P7992" i="2"/>
  <c r="P7644" i="2"/>
  <c r="P7453" i="2"/>
  <c r="P7283" i="2"/>
  <c r="P7133" i="2"/>
  <c r="P7020" i="2"/>
  <c r="P6931" i="2"/>
  <c r="P6845" i="2"/>
  <c r="P6760" i="2"/>
  <c r="P6675" i="2"/>
  <c r="P6589" i="2"/>
  <c r="P6504" i="2"/>
  <c r="P8198" i="2"/>
  <c r="P7174" i="2"/>
  <c r="P8921" i="2"/>
  <c r="P10640" i="2"/>
  <c r="P10333" i="2"/>
  <c r="P8743" i="2"/>
  <c r="P8143" i="2"/>
  <c r="P7744" i="2"/>
  <c r="P7403" i="2"/>
  <c r="P9829" i="2"/>
  <c r="P8867" i="2"/>
  <c r="P8324" i="2"/>
  <c r="P7865" i="2"/>
  <c r="P7524" i="2"/>
  <c r="P7183" i="2"/>
  <c r="P6882" i="2"/>
  <c r="P6626" i="2"/>
  <c r="P6370" i="2"/>
  <c r="P6134" i="2"/>
  <c r="P6050" i="2"/>
  <c r="P5966" i="2"/>
  <c r="P5878" i="2"/>
  <c r="P5794" i="2"/>
  <c r="P10045" i="2"/>
  <c r="P9475" i="2"/>
  <c r="P9143" i="2"/>
  <c r="P8972" i="2"/>
  <c r="P8801" i="2"/>
  <c r="P8659" i="2"/>
  <c r="P8531" i="2"/>
  <c r="P8403" i="2"/>
  <c r="P8275" i="2"/>
  <c r="P8147" i="2"/>
  <c r="P8019" i="2"/>
  <c r="P7917" i="2"/>
  <c r="P7832" i="2"/>
  <c r="P7747" i="2"/>
  <c r="P7661" i="2"/>
  <c r="P9850" i="2"/>
  <c r="P8872" i="2"/>
  <c r="P8328" i="2"/>
  <c r="P7868" i="2"/>
  <c r="P7565" i="2"/>
  <c r="P7395" i="2"/>
  <c r="P7224" i="2"/>
  <c r="P7095" i="2"/>
  <c r="P6987" i="2"/>
  <c r="P6901" i="2"/>
  <c r="P6816" i="2"/>
  <c r="P6731" i="2"/>
  <c r="P6645" i="2"/>
  <c r="P6560" i="2"/>
  <c r="P6475" i="2"/>
  <c r="P6389" i="2"/>
  <c r="P6304" i="2"/>
  <c r="P6219" i="2"/>
  <c r="P6133" i="2"/>
  <c r="P6048" i="2"/>
  <c r="P5963" i="2"/>
  <c r="P5877" i="2"/>
  <c r="P9292" i="2"/>
  <c r="P8608" i="2"/>
  <c r="P8096" i="2"/>
  <c r="P7713" i="2"/>
  <c r="P7489" i="2"/>
  <c r="P7319" i="2"/>
  <c r="P7157" i="2"/>
  <c r="P7043" i="2"/>
  <c r="P6948" i="2"/>
  <c r="P6863" i="2"/>
  <c r="P6777" i="2"/>
  <c r="P9276" i="2"/>
  <c r="P8600" i="2"/>
  <c r="P8088" i="2"/>
  <c r="P7708" i="2"/>
  <c r="P7485" i="2"/>
  <c r="P7315" i="2"/>
  <c r="P7155" i="2"/>
  <c r="P7041" i="2"/>
  <c r="P6947" i="2"/>
  <c r="P6861" i="2"/>
  <c r="P6776" i="2"/>
  <c r="P6691" i="2"/>
  <c r="P6605" i="2"/>
  <c r="P7366" i="2"/>
  <c r="P9191" i="2"/>
  <c r="P8045" i="2"/>
  <c r="P9700" i="2"/>
  <c r="P8913" i="2"/>
  <c r="P8239" i="2"/>
  <c r="P7808" i="2"/>
  <c r="P7467" i="2"/>
  <c r="P10509" i="2"/>
  <c r="P8995" i="2"/>
  <c r="P8420" i="2"/>
  <c r="P7929" i="2"/>
  <c r="P7588" i="2"/>
  <c r="P7247" i="2"/>
  <c r="P6930" i="2"/>
  <c r="P6674" i="2"/>
  <c r="P6418" i="2"/>
  <c r="P6162" i="2"/>
  <c r="P6066" i="2"/>
  <c r="P5982" i="2"/>
  <c r="P5894" i="2"/>
  <c r="P5810" i="2"/>
  <c r="P10301" i="2"/>
  <c r="P9539" i="2"/>
  <c r="P9203" i="2"/>
  <c r="P9004" i="2"/>
  <c r="P8833" i="2"/>
  <c r="P8683" i="2"/>
  <c r="P8555" i="2"/>
  <c r="P8427" i="2"/>
  <c r="P8299" i="2"/>
  <c r="P8171" i="2"/>
  <c r="P8043" i="2"/>
  <c r="P7933" i="2"/>
  <c r="P7848" i="2"/>
  <c r="P7763" i="2"/>
  <c r="P7677" i="2"/>
  <c r="P10541" i="2"/>
  <c r="P9000" i="2"/>
  <c r="P8424" i="2"/>
  <c r="P7932" i="2"/>
  <c r="P7597" i="2"/>
  <c r="P7427" i="2"/>
  <c r="P7256" i="2"/>
  <c r="P7116" i="2"/>
  <c r="P7003" i="2"/>
  <c r="P6917" i="2"/>
  <c r="P6832" i="2"/>
  <c r="P6747" i="2"/>
  <c r="P6661" i="2"/>
  <c r="P6576" i="2"/>
  <c r="P6491" i="2"/>
  <c r="P6405" i="2"/>
  <c r="P6320" i="2"/>
  <c r="P6235" i="2"/>
  <c r="P6149" i="2"/>
  <c r="P6064" i="2"/>
  <c r="P5979" i="2"/>
  <c r="P5893" i="2"/>
  <c r="P9484" i="2"/>
  <c r="P8704" i="2"/>
  <c r="P8192" i="2"/>
  <c r="P7777" i="2"/>
  <c r="P7521" i="2"/>
  <c r="P7351" i="2"/>
  <c r="P7180" i="2"/>
  <c r="P7064" i="2"/>
  <c r="P6964" i="2"/>
  <c r="P6879" i="2"/>
  <c r="P6793" i="2"/>
  <c r="P9468" i="2"/>
  <c r="P8696" i="2"/>
  <c r="P8184" i="2"/>
  <c r="P7772" i="2"/>
  <c r="P7517" i="2"/>
  <c r="P7347" i="2"/>
  <c r="P7176" i="2"/>
  <c r="P7063" i="2"/>
  <c r="P6963" i="2"/>
  <c r="P6877" i="2"/>
  <c r="P6792" i="2"/>
  <c r="P6707" i="2"/>
  <c r="P6621" i="2"/>
  <c r="P6536" i="2"/>
  <c r="P6451" i="2"/>
  <c r="P6827" i="2"/>
  <c r="P6485" i="2"/>
  <c r="P6144" i="2"/>
  <c r="P9420" i="2"/>
  <c r="P7511" i="2"/>
  <c r="P6959" i="2"/>
  <c r="P8664" i="2"/>
  <c r="P7336" i="2"/>
  <c r="P6872" i="2"/>
  <c r="P6563" i="2"/>
  <c r="P6413" i="2"/>
  <c r="P6328" i="2"/>
  <c r="P6243" i="2"/>
  <c r="P6157" i="2"/>
  <c r="P6072" i="2"/>
  <c r="P5987" i="2"/>
  <c r="P5901" i="2"/>
  <c r="P5816" i="2"/>
  <c r="P5742" i="2"/>
  <c r="P5486" i="2"/>
  <c r="P5278" i="2"/>
  <c r="P5198" i="2"/>
  <c r="P5102" i="2"/>
  <c r="P5022" i="2"/>
  <c r="P4942" i="2"/>
  <c r="P4878" i="2"/>
  <c r="P4814" i="2"/>
  <c r="P4750" i="2"/>
  <c r="P4686" i="2"/>
  <c r="P4622" i="2"/>
  <c r="P4558" i="2"/>
  <c r="P4494" i="2"/>
  <c r="P7788" i="2"/>
  <c r="P7068" i="2"/>
  <c r="P6735" i="2"/>
  <c r="P6564" i="2"/>
  <c r="P6393" i="2"/>
  <c r="P6223" i="2"/>
  <c r="P6052" i="2"/>
  <c r="P5881" i="2"/>
  <c r="P5764" i="2"/>
  <c r="P5679" i="2"/>
  <c r="P5593" i="2"/>
  <c r="P5508" i="2"/>
  <c r="P5423" i="2"/>
  <c r="P5337" i="2"/>
  <c r="P5252" i="2"/>
  <c r="P5167" i="2"/>
  <c r="P5081" i="2"/>
  <c r="P4996" i="2"/>
  <c r="P4911" i="2"/>
  <c r="P4825" i="2"/>
  <c r="P4740" i="2"/>
  <c r="P4655" i="2"/>
  <c r="P4569" i="2"/>
  <c r="P4485" i="2"/>
  <c r="P4421" i="2"/>
  <c r="P4357" i="2"/>
  <c r="P4293" i="2"/>
  <c r="P4229" i="2"/>
  <c r="P4165" i="2"/>
  <c r="P4101" i="2"/>
  <c r="P4037" i="2"/>
  <c r="P3973" i="2"/>
  <c r="P3909" i="2"/>
  <c r="P3845" i="2"/>
  <c r="P3781" i="2"/>
  <c r="P3717" i="2"/>
  <c r="P3653" i="2"/>
  <c r="P3589" i="2"/>
  <c r="P3525" i="2"/>
  <c r="P3461" i="2"/>
  <c r="P9747" i="2"/>
  <c r="P7559" i="2"/>
  <c r="P6983" i="2"/>
  <c r="P6700" i="2"/>
  <c r="P6529" i="2"/>
  <c r="P6359" i="2"/>
  <c r="P6188" i="2"/>
  <c r="P6805" i="2"/>
  <c r="P6464" i="2"/>
  <c r="P6123" i="2"/>
  <c r="P9164" i="2"/>
  <c r="P7468" i="2"/>
  <c r="P6937" i="2"/>
  <c r="P8536" i="2"/>
  <c r="P7293" i="2"/>
  <c r="P6851" i="2"/>
  <c r="P6552" i="2"/>
  <c r="P6408" i="2"/>
  <c r="P6323" i="2"/>
  <c r="P6237" i="2"/>
  <c r="P6152" i="2"/>
  <c r="P6067" i="2"/>
  <c r="P5981" i="2"/>
  <c r="P5896" i="2"/>
  <c r="P5811" i="2"/>
  <c r="P5738" i="2"/>
  <c r="P5674" i="2"/>
  <c r="P5610" i="2"/>
  <c r="P5546" i="2"/>
  <c r="P5482" i="2"/>
  <c r="P5418" i="2"/>
  <c r="P5354" i="2"/>
  <c r="P5290" i="2"/>
  <c r="P5226" i="2"/>
  <c r="P5162" i="2"/>
  <c r="P5098" i="2"/>
  <c r="P5034" i="2"/>
  <c r="P4970" i="2"/>
  <c r="P4906" i="2"/>
  <c r="P4842" i="2"/>
  <c r="P4778" i="2"/>
  <c r="P4714" i="2"/>
  <c r="P4650" i="2"/>
  <c r="P4586" i="2"/>
  <c r="P4522" i="2"/>
  <c r="P8592" i="2"/>
  <c r="P7313" i="2"/>
  <c r="P6860" i="2"/>
  <c r="P6639" i="2"/>
  <c r="P6468" i="2"/>
  <c r="P6297" i="2"/>
  <c r="P6127" i="2"/>
  <c r="P5956" i="2"/>
  <c r="P5809" i="2"/>
  <c r="P5716" i="2"/>
  <c r="P5631" i="2"/>
  <c r="P5545" i="2"/>
  <c r="P5460" i="2"/>
  <c r="P5375" i="2"/>
  <c r="P5289" i="2"/>
  <c r="P5204" i="2"/>
  <c r="P5119" i="2"/>
  <c r="P5033" i="2"/>
  <c r="P4948" i="2"/>
  <c r="P4863" i="2"/>
  <c r="P4777" i="2"/>
  <c r="P4692" i="2"/>
  <c r="P4607" i="2"/>
  <c r="P4521" i="2"/>
  <c r="P4449" i="2"/>
  <c r="P4385" i="2"/>
  <c r="P4321" i="2"/>
  <c r="P4257" i="2"/>
  <c r="P4193" i="2"/>
  <c r="P4129" i="2"/>
  <c r="P4065" i="2"/>
  <c r="P4001" i="2"/>
  <c r="P3937" i="2"/>
  <c r="P3873" i="2"/>
  <c r="P3809" i="2"/>
  <c r="P3745" i="2"/>
  <c r="P3681" i="2"/>
  <c r="P3617" i="2"/>
  <c r="P3553" i="2"/>
  <c r="P3489" i="2"/>
  <c r="P3425" i="2"/>
  <c r="P8176" i="2"/>
  <c r="P7175" i="2"/>
  <c r="P6791" i="2"/>
  <c r="P6604" i="2"/>
  <c r="P6433" i="2"/>
  <c r="P6263" i="2"/>
  <c r="P6955" i="2"/>
  <c r="P6613" i="2"/>
  <c r="P6272" i="2"/>
  <c r="P5931" i="2"/>
  <c r="P7927" i="2"/>
  <c r="P7115" i="2"/>
  <c r="P10413" i="2"/>
  <c r="P7592" i="2"/>
  <c r="P7000" i="2"/>
  <c r="P6659" i="2"/>
  <c r="P6456" i="2"/>
  <c r="P6360" i="2"/>
  <c r="P6275" i="2"/>
  <c r="P6189" i="2"/>
  <c r="P6104" i="2"/>
  <c r="P6019" i="2"/>
  <c r="P5933" i="2"/>
  <c r="P5848" i="2"/>
  <c r="P5766" i="2"/>
  <c r="P5702" i="2"/>
  <c r="P5638" i="2"/>
  <c r="P5574" i="2"/>
  <c r="P5510" i="2"/>
  <c r="P5446" i="2"/>
  <c r="P5382" i="2"/>
  <c r="P5318" i="2"/>
  <c r="P5254" i="2"/>
  <c r="P5190" i="2"/>
  <c r="P5126" i="2"/>
  <c r="P5062" i="2"/>
  <c r="P4998" i="2"/>
  <c r="P4934" i="2"/>
  <c r="P4870" i="2"/>
  <c r="P4806" i="2"/>
  <c r="P4742" i="2"/>
  <c r="P4678" i="2"/>
  <c r="P4614" i="2"/>
  <c r="P4550" i="2"/>
  <c r="P10952" i="2"/>
  <c r="P7617" i="2"/>
  <c r="P7011" i="2"/>
  <c r="P6713" i="2"/>
  <c r="P6543" i="2"/>
  <c r="P6372" i="2"/>
  <c r="P6201" i="2"/>
  <c r="P6031" i="2"/>
  <c r="P5860" i="2"/>
  <c r="P5753" i="2"/>
  <c r="P5668" i="2"/>
  <c r="P5583" i="2"/>
  <c r="P5497" i="2"/>
  <c r="P5412" i="2"/>
  <c r="P5327" i="2"/>
  <c r="P5241" i="2"/>
  <c r="P5156" i="2"/>
  <c r="P5071" i="2"/>
  <c r="P4985" i="2"/>
  <c r="P4900" i="2"/>
  <c r="P4815" i="2"/>
  <c r="P4729" i="2"/>
  <c r="P4644" i="2"/>
  <c r="P4559" i="2"/>
  <c r="P4477" i="2"/>
  <c r="P4413" i="2"/>
  <c r="P4349" i="2"/>
  <c r="P4285" i="2"/>
  <c r="P4221" i="2"/>
  <c r="P4157" i="2"/>
  <c r="P4093" i="2"/>
  <c r="P4029" i="2"/>
  <c r="P3965" i="2"/>
  <c r="P3901" i="2"/>
  <c r="P3837" i="2"/>
  <c r="P3773" i="2"/>
  <c r="P3709" i="2"/>
  <c r="P3645" i="2"/>
  <c r="P3581" i="2"/>
  <c r="P3517" i="2"/>
  <c r="P3453" i="2"/>
  <c r="P9196" i="2"/>
  <c r="P7473" i="2"/>
  <c r="P6940" i="2"/>
  <c r="P6679" i="2"/>
  <c r="P6508" i="2"/>
  <c r="P6337" i="2"/>
  <c r="P6167" i="2"/>
  <c r="P6763" i="2"/>
  <c r="P6421" i="2"/>
  <c r="P6080" i="2"/>
  <c r="P8819" i="2"/>
  <c r="P7383" i="2"/>
  <c r="P6895" i="2"/>
  <c r="P8280" i="2"/>
  <c r="P7208" i="2"/>
  <c r="P6808" i="2"/>
  <c r="P6531" i="2"/>
  <c r="P6397" i="2"/>
  <c r="P6312" i="2"/>
  <c r="P6227" i="2"/>
  <c r="P6141" i="2"/>
  <c r="P6056" i="2"/>
  <c r="P5971" i="2"/>
  <c r="P5885" i="2"/>
  <c r="P5800" i="2"/>
  <c r="P5730" i="2"/>
  <c r="P5666" i="2"/>
  <c r="P5602" i="2"/>
  <c r="P5538" i="2"/>
  <c r="P5474" i="2"/>
  <c r="P5410" i="2"/>
  <c r="P5346" i="2"/>
  <c r="P5282" i="2"/>
  <c r="P5218" i="2"/>
  <c r="P5154" i="2"/>
  <c r="P5090" i="2"/>
  <c r="P5026" i="2"/>
  <c r="P4962" i="2"/>
  <c r="P4898" i="2"/>
  <c r="P4834" i="2"/>
  <c r="P4770" i="2"/>
  <c r="P4706" i="2"/>
  <c r="P4642" i="2"/>
  <c r="P4578" i="2"/>
  <c r="P4514" i="2"/>
  <c r="P8336" i="2"/>
  <c r="P7228" i="2"/>
  <c r="P6817" i="2"/>
  <c r="P6617" i="2"/>
  <c r="P6447" i="2"/>
  <c r="P6276" i="2"/>
  <c r="P6105" i="2"/>
  <c r="P5935" i="2"/>
  <c r="P5796" i="2"/>
  <c r="P5705" i="2"/>
  <c r="P5620" i="2"/>
  <c r="P5535" i="2"/>
  <c r="P5449" i="2"/>
  <c r="P5364" i="2"/>
  <c r="P5279" i="2"/>
  <c r="P5193" i="2"/>
  <c r="P5108" i="2"/>
  <c r="P5023" i="2"/>
  <c r="P4937" i="2"/>
  <c r="P4852" i="2"/>
  <c r="P4767" i="2"/>
  <c r="P4681" i="2"/>
  <c r="P4596" i="2"/>
  <c r="P4511" i="2"/>
  <c r="P4441" i="2"/>
  <c r="P4377" i="2"/>
  <c r="P4313" i="2"/>
  <c r="P4249" i="2"/>
  <c r="P4185" i="2"/>
  <c r="P4121" i="2"/>
  <c r="P4057" i="2"/>
  <c r="P3993" i="2"/>
  <c r="P3929" i="2"/>
  <c r="P3865" i="2"/>
  <c r="P3801" i="2"/>
  <c r="P3737" i="2"/>
  <c r="P3673" i="2"/>
  <c r="P3609" i="2"/>
  <c r="P3545" i="2"/>
  <c r="P3481" i="2"/>
  <c r="P3417" i="2"/>
  <c r="P7937" i="2"/>
  <c r="P7117" i="2"/>
  <c r="P6753" i="2"/>
  <c r="P6583" i="2"/>
  <c r="P6412" i="2"/>
  <c r="P6241" i="2"/>
  <c r="P6071" i="2"/>
  <c r="P5900" i="2"/>
  <c r="P5773" i="2"/>
  <c r="P5688" i="2"/>
  <c r="P5603" i="2"/>
  <c r="P5517" i="2"/>
  <c r="P5432" i="2"/>
  <c r="P5347" i="2"/>
  <c r="P5261" i="2"/>
  <c r="P5176" i="2"/>
  <c r="P5091" i="2"/>
  <c r="P5005" i="2"/>
  <c r="P4920" i="2"/>
  <c r="P4835" i="2"/>
  <c r="P4749" i="2"/>
  <c r="P4664" i="2"/>
  <c r="P4579" i="2"/>
  <c r="P4493" i="2"/>
  <c r="P4428" i="2"/>
  <c r="P4364" i="2"/>
  <c r="P4300" i="2"/>
  <c r="P4236" i="2"/>
  <c r="P4172" i="2"/>
  <c r="P4108" i="2"/>
  <c r="P5678" i="2"/>
  <c r="P5422" i="2"/>
  <c r="P5262" i="2"/>
  <c r="P5166" i="2"/>
  <c r="P5086" i="2"/>
  <c r="P5006" i="2"/>
  <c r="P4926" i="2"/>
  <c r="P4862" i="2"/>
  <c r="P4798" i="2"/>
  <c r="P4734" i="2"/>
  <c r="P4670" i="2"/>
  <c r="P4606" i="2"/>
  <c r="P4542" i="2"/>
  <c r="P9516" i="2"/>
  <c r="P7527" i="2"/>
  <c r="P6967" i="2"/>
  <c r="P6692" i="2"/>
  <c r="P6521" i="2"/>
  <c r="P6351" i="2"/>
  <c r="P6180" i="2"/>
  <c r="P6009" i="2"/>
  <c r="P5845" i="2"/>
  <c r="P5743" i="2"/>
  <c r="P5657" i="2"/>
  <c r="P5572" i="2"/>
  <c r="P5487" i="2"/>
  <c r="P5401" i="2"/>
  <c r="P5316" i="2"/>
  <c r="P5231" i="2"/>
  <c r="P5145" i="2"/>
  <c r="P5060" i="2"/>
  <c r="P4975" i="2"/>
  <c r="P4889" i="2"/>
  <c r="P4804" i="2"/>
  <c r="P4719" i="2"/>
  <c r="P4633" i="2"/>
  <c r="P4548" i="2"/>
  <c r="P4469" i="2"/>
  <c r="P4405" i="2"/>
  <c r="P4341" i="2"/>
  <c r="P4277" i="2"/>
  <c r="P4213" i="2"/>
  <c r="P4149" i="2"/>
  <c r="P4085" i="2"/>
  <c r="P4021" i="2"/>
  <c r="P3957" i="2"/>
  <c r="P3893" i="2"/>
  <c r="P3829" i="2"/>
  <c r="P3765" i="2"/>
  <c r="P3701" i="2"/>
  <c r="P3637" i="2"/>
  <c r="P3573" i="2"/>
  <c r="P3509" i="2"/>
  <c r="P3445" i="2"/>
  <c r="P8840" i="2"/>
  <c r="P7388" i="2"/>
  <c r="P6897" i="2"/>
  <c r="P6657" i="2"/>
  <c r="P6487" i="2"/>
  <c r="P6316" i="2"/>
  <c r="P7080" i="2"/>
  <c r="P6720" i="2"/>
  <c r="P6379" i="2"/>
  <c r="P6037" i="2"/>
  <c r="P8544" i="2"/>
  <c r="P7297" i="2"/>
  <c r="P6852" i="2"/>
  <c r="P8024" i="2"/>
  <c r="P7141" i="2"/>
  <c r="P6765" i="2"/>
  <c r="P6509" i="2"/>
  <c r="P6387" i="2"/>
  <c r="P6301" i="2"/>
  <c r="P6216" i="2"/>
  <c r="P6131" i="2"/>
  <c r="P6045" i="2"/>
  <c r="P5960" i="2"/>
  <c r="P5875" i="2"/>
  <c r="P5789" i="2"/>
  <c r="P5722" i="2"/>
  <c r="P5658" i="2"/>
  <c r="P5594" i="2"/>
  <c r="P5530" i="2"/>
  <c r="P5466" i="2"/>
  <c r="P5402" i="2"/>
  <c r="P5338" i="2"/>
  <c r="P5274" i="2"/>
  <c r="P5210" i="2"/>
  <c r="P5146" i="2"/>
  <c r="P5082" i="2"/>
  <c r="P5018" i="2"/>
  <c r="P4954" i="2"/>
  <c r="P4890" i="2"/>
  <c r="P4826" i="2"/>
  <c r="P4762" i="2"/>
  <c r="P4698" i="2"/>
  <c r="P4634" i="2"/>
  <c r="P4570" i="2"/>
  <c r="P4506" i="2"/>
  <c r="P8080" i="2"/>
  <c r="P7153" i="2"/>
  <c r="P6775" i="2"/>
  <c r="P6596" i="2"/>
  <c r="P6425" i="2"/>
  <c r="P6255" i="2"/>
  <c r="P6084" i="2"/>
  <c r="P5913" i="2"/>
  <c r="P5781" i="2"/>
  <c r="P5695" i="2"/>
  <c r="P5609" i="2"/>
  <c r="P5524" i="2"/>
  <c r="P5439" i="2"/>
  <c r="P5353" i="2"/>
  <c r="P5268" i="2"/>
  <c r="P5183" i="2"/>
  <c r="P5097" i="2"/>
  <c r="P5012" i="2"/>
  <c r="P4927" i="2"/>
  <c r="P4841" i="2"/>
  <c r="P4756" i="2"/>
  <c r="P4671" i="2"/>
  <c r="P4585" i="2"/>
  <c r="P4500" i="2"/>
  <c r="P4433" i="2"/>
  <c r="P4369" i="2"/>
  <c r="P4305" i="2"/>
  <c r="P4241" i="2"/>
  <c r="P4177" i="2"/>
  <c r="P4113" i="2"/>
  <c r="P4049" i="2"/>
  <c r="P3985" i="2"/>
  <c r="P3921" i="2"/>
  <c r="P3857" i="2"/>
  <c r="P3793" i="2"/>
  <c r="P3729" i="2"/>
  <c r="P3665" i="2"/>
  <c r="P3601" i="2"/>
  <c r="P3537" i="2"/>
  <c r="P3473" i="2"/>
  <c r="P3409" i="2"/>
  <c r="P7767" i="2"/>
  <c r="P7061" i="2"/>
  <c r="P6732" i="2"/>
  <c r="P6561" i="2"/>
  <c r="P6391" i="2"/>
  <c r="P6220" i="2"/>
  <c r="P6869" i="2"/>
  <c r="P6528" i="2"/>
  <c r="P6187" i="2"/>
  <c r="P10477" i="2"/>
  <c r="P7596" i="2"/>
  <c r="P7001" i="2"/>
  <c r="P8979" i="2"/>
  <c r="P7421" i="2"/>
  <c r="P6915" i="2"/>
  <c r="P6584" i="2"/>
  <c r="P6424" i="2"/>
  <c r="P6339" i="2"/>
  <c r="P6253" i="2"/>
  <c r="P6168" i="2"/>
  <c r="P6083" i="2"/>
  <c r="P5997" i="2"/>
  <c r="P5912" i="2"/>
  <c r="P5827" i="2"/>
  <c r="P5750" i="2"/>
  <c r="P5686" i="2"/>
  <c r="P5622" i="2"/>
  <c r="P5558" i="2"/>
  <c r="P5494" i="2"/>
  <c r="P5430" i="2"/>
  <c r="P5366" i="2"/>
  <c r="P5302" i="2"/>
  <c r="P5238" i="2"/>
  <c r="P5174" i="2"/>
  <c r="P5110" i="2"/>
  <c r="P5046" i="2"/>
  <c r="P4982" i="2"/>
  <c r="P4918" i="2"/>
  <c r="P4854" i="2"/>
  <c r="P4790" i="2"/>
  <c r="P4726" i="2"/>
  <c r="P4662" i="2"/>
  <c r="P4598" i="2"/>
  <c r="P4534" i="2"/>
  <c r="P9053" i="2"/>
  <c r="P7441" i="2"/>
  <c r="P6924" i="2"/>
  <c r="P6671" i="2"/>
  <c r="P6500" i="2"/>
  <c r="P6329" i="2"/>
  <c r="P6159" i="2"/>
  <c r="P5988" i="2"/>
  <c r="P5831" i="2"/>
  <c r="P5732" i="2"/>
  <c r="P5647" i="2"/>
  <c r="P5561" i="2"/>
  <c r="P5476" i="2"/>
  <c r="P5391" i="2"/>
  <c r="P5305" i="2"/>
  <c r="P5220" i="2"/>
  <c r="P5135" i="2"/>
  <c r="P5049" i="2"/>
  <c r="P4964" i="2"/>
  <c r="P4879" i="2"/>
  <c r="P4793" i="2"/>
  <c r="P4708" i="2"/>
  <c r="P4623" i="2"/>
  <c r="P4537" i="2"/>
  <c r="P4461" i="2"/>
  <c r="P4397" i="2"/>
  <c r="P4333" i="2"/>
  <c r="P4269" i="2"/>
  <c r="P4205" i="2"/>
  <c r="P4141" i="2"/>
  <c r="P4077" i="2"/>
  <c r="P4013" i="2"/>
  <c r="P3949" i="2"/>
  <c r="P3885" i="2"/>
  <c r="P3821" i="2"/>
  <c r="P3757" i="2"/>
  <c r="P3693" i="2"/>
  <c r="P3629" i="2"/>
  <c r="P3565" i="2"/>
  <c r="P3501" i="2"/>
  <c r="P3437" i="2"/>
  <c r="P8560" i="2"/>
  <c r="P7303" i="2"/>
  <c r="P6855" i="2"/>
  <c r="P6636" i="2"/>
  <c r="P6465" i="2"/>
  <c r="P6295" i="2"/>
  <c r="P7024" i="2"/>
  <c r="P6677" i="2"/>
  <c r="P6336" i="2"/>
  <c r="P5995" i="2"/>
  <c r="P8288" i="2"/>
  <c r="P7212" i="2"/>
  <c r="P6809" i="2"/>
  <c r="P7836" i="2"/>
  <c r="P7084" i="2"/>
  <c r="P6723" i="2"/>
  <c r="P6488" i="2"/>
  <c r="P6376" i="2"/>
  <c r="P6291" i="2"/>
  <c r="P6205" i="2"/>
  <c r="P6120" i="2"/>
  <c r="P6035" i="2"/>
  <c r="P5949" i="2"/>
  <c r="P5864" i="2"/>
  <c r="P5779" i="2"/>
  <c r="P5714" i="2"/>
  <c r="P5650" i="2"/>
  <c r="P5586" i="2"/>
  <c r="P5522" i="2"/>
  <c r="P5458" i="2"/>
  <c r="P5394" i="2"/>
  <c r="P5330" i="2"/>
  <c r="P5266" i="2"/>
  <c r="P5202" i="2"/>
  <c r="P5138" i="2"/>
  <c r="P5074" i="2"/>
  <c r="P5010" i="2"/>
  <c r="P4946" i="2"/>
  <c r="P4882" i="2"/>
  <c r="P4818" i="2"/>
  <c r="P4754" i="2"/>
  <c r="P4690" i="2"/>
  <c r="P4626" i="2"/>
  <c r="P4562" i="2"/>
  <c r="P4498" i="2"/>
  <c r="P7873" i="2"/>
  <c r="P7096" i="2"/>
  <c r="P6745" i="2"/>
  <c r="P6575" i="2"/>
  <c r="P6404" i="2"/>
  <c r="P6233" i="2"/>
  <c r="P6063" i="2"/>
  <c r="P5892" i="2"/>
  <c r="P5769" i="2"/>
  <c r="P5684" i="2"/>
  <c r="P5599" i="2"/>
  <c r="P5513" i="2"/>
  <c r="P5428" i="2"/>
  <c r="P5343" i="2"/>
  <c r="P5257" i="2"/>
  <c r="P5172" i="2"/>
  <c r="P5087" i="2"/>
  <c r="P5001" i="2"/>
  <c r="P4916" i="2"/>
  <c r="P4831" i="2"/>
  <c r="P4745" i="2"/>
  <c r="P4660" i="2"/>
  <c r="P4575" i="2"/>
  <c r="P4489" i="2"/>
  <c r="P4425" i="2"/>
  <c r="P4361" i="2"/>
  <c r="P4297" i="2"/>
  <c r="P4233" i="2"/>
  <c r="P4169" i="2"/>
  <c r="P4105" i="2"/>
  <c r="P4041" i="2"/>
  <c r="P3977" i="2"/>
  <c r="P3913" i="2"/>
  <c r="P3849" i="2"/>
  <c r="P3785" i="2"/>
  <c r="P3721" i="2"/>
  <c r="P3657" i="2"/>
  <c r="P3593" i="2"/>
  <c r="P3529" i="2"/>
  <c r="P3465" i="2"/>
  <c r="P10605" i="2"/>
  <c r="P7601" i="2"/>
  <c r="P7004" i="2"/>
  <c r="P6711" i="2"/>
  <c r="P6540" i="2"/>
  <c r="P6369" i="2"/>
  <c r="P6199" i="2"/>
  <c r="P6028" i="2"/>
  <c r="P5857" i="2"/>
  <c r="P5752" i="2"/>
  <c r="P5667" i="2"/>
  <c r="P5581" i="2"/>
  <c r="P5496" i="2"/>
  <c r="P5411" i="2"/>
  <c r="P5325" i="2"/>
  <c r="P5240" i="2"/>
  <c r="P5155" i="2"/>
  <c r="P5069" i="2"/>
  <c r="P4984" i="2"/>
  <c r="P4899" i="2"/>
  <c r="P4813" i="2"/>
  <c r="P4728" i="2"/>
  <c r="P4643" i="2"/>
  <c r="P4557" i="2"/>
  <c r="P4476" i="2"/>
  <c r="P4412" i="2"/>
  <c r="P4348" i="2"/>
  <c r="P4284" i="2"/>
  <c r="P4220" i="2"/>
  <c r="P4156" i="2"/>
  <c r="P4092" i="2"/>
  <c r="P5614" i="2"/>
  <c r="P5358" i="2"/>
  <c r="P5230" i="2"/>
  <c r="P5150" i="2"/>
  <c r="P5070" i="2"/>
  <c r="P4974" i="2"/>
  <c r="P4910" i="2"/>
  <c r="P4846" i="2"/>
  <c r="P4782" i="2"/>
  <c r="P4718" i="2"/>
  <c r="P4654" i="2"/>
  <c r="P4590" i="2"/>
  <c r="P4526" i="2"/>
  <c r="P8720" i="2"/>
  <c r="P7356" i="2"/>
  <c r="P6881" i="2"/>
  <c r="P6649" i="2"/>
  <c r="P6479" i="2"/>
  <c r="P6308" i="2"/>
  <c r="P6137" i="2"/>
  <c r="P5967" i="2"/>
  <c r="P5817" i="2"/>
  <c r="P5721" i="2"/>
  <c r="P5636" i="2"/>
  <c r="P5551" i="2"/>
  <c r="P5465" i="2"/>
  <c r="P5380" i="2"/>
  <c r="P5295" i="2"/>
  <c r="P5209" i="2"/>
  <c r="P5124" i="2"/>
  <c r="P5039" i="2"/>
  <c r="P4953" i="2"/>
  <c r="P4868" i="2"/>
  <c r="P4783" i="2"/>
  <c r="P4697" i="2"/>
  <c r="P4612" i="2"/>
  <c r="P4527" i="2"/>
  <c r="P4453" i="2"/>
  <c r="P4389" i="2"/>
  <c r="P4325" i="2"/>
  <c r="P4261" i="2"/>
  <c r="P4197" i="2"/>
  <c r="P4133" i="2"/>
  <c r="P4069" i="2"/>
  <c r="P4005" i="2"/>
  <c r="P3941" i="2"/>
  <c r="P3877" i="2"/>
  <c r="P3813" i="2"/>
  <c r="P3749" i="2"/>
  <c r="P3685" i="2"/>
  <c r="P3621" i="2"/>
  <c r="P3557" i="2"/>
  <c r="P3493" i="2"/>
  <c r="P3429" i="2"/>
  <c r="P8304" i="2"/>
  <c r="P7217" i="2"/>
  <c r="P6812" i="2"/>
  <c r="P6615" i="2"/>
  <c r="P6444" i="2"/>
  <c r="P6273" i="2"/>
  <c r="P6976" i="2"/>
  <c r="P6635" i="2"/>
  <c r="P6293" i="2"/>
  <c r="P5952" i="2"/>
  <c r="P8032" i="2"/>
  <c r="P7143" i="2"/>
  <c r="P6767" i="2"/>
  <c r="P7665" i="2"/>
  <c r="P7027" i="2"/>
  <c r="P6680" i="2"/>
  <c r="P6467" i="2"/>
  <c r="P6365" i="2"/>
  <c r="P6280" i="2"/>
  <c r="P6195" i="2"/>
  <c r="P6109" i="2"/>
  <c r="P6024" i="2"/>
  <c r="P5939" i="2"/>
  <c r="P5853" i="2"/>
  <c r="P5770" i="2"/>
  <c r="P5706" i="2"/>
  <c r="P5642" i="2"/>
  <c r="P5578" i="2"/>
  <c r="P5514" i="2"/>
  <c r="P5450" i="2"/>
  <c r="P5386" i="2"/>
  <c r="P5322" i="2"/>
  <c r="P5258" i="2"/>
  <c r="P5194" i="2"/>
  <c r="P5130" i="2"/>
  <c r="P5066" i="2"/>
  <c r="P5002" i="2"/>
  <c r="P4938" i="2"/>
  <c r="P4874" i="2"/>
  <c r="P4810" i="2"/>
  <c r="P4746" i="2"/>
  <c r="P4682" i="2"/>
  <c r="P4618" i="2"/>
  <c r="P4554" i="2"/>
  <c r="P4490" i="2"/>
  <c r="P7703" i="2"/>
  <c r="P7040" i="2"/>
  <c r="P6724" i="2"/>
  <c r="P6553" i="2"/>
  <c r="P6383" i="2"/>
  <c r="P6212" i="2"/>
  <c r="P6041" i="2"/>
  <c r="P5871" i="2"/>
  <c r="P5759" i="2"/>
  <c r="P5673" i="2"/>
  <c r="P5588" i="2"/>
  <c r="P5503" i="2"/>
  <c r="P5417" i="2"/>
  <c r="P5332" i="2"/>
  <c r="P5247" i="2"/>
  <c r="P5161" i="2"/>
  <c r="P5076" i="2"/>
  <c r="P4991" i="2"/>
  <c r="P4905" i="2"/>
  <c r="P4820" i="2"/>
  <c r="P4735" i="2"/>
  <c r="P4649" i="2"/>
  <c r="P4564" i="2"/>
  <c r="P4481" i="2"/>
  <c r="P4417" i="2"/>
  <c r="P4353" i="2"/>
  <c r="P4289" i="2"/>
  <c r="P4225" i="2"/>
  <c r="P4161" i="2"/>
  <c r="P4097" i="2"/>
  <c r="P4033" i="2"/>
  <c r="P3969" i="2"/>
  <c r="P3905" i="2"/>
  <c r="P3841" i="2"/>
  <c r="P3777" i="2"/>
  <c r="P3713" i="2"/>
  <c r="P3649" i="2"/>
  <c r="P3585" i="2"/>
  <c r="P3521" i="2"/>
  <c r="P3457" i="2"/>
  <c r="P9452" i="2"/>
  <c r="P7516" i="2"/>
  <c r="P6961" i="2"/>
  <c r="P6689" i="2"/>
  <c r="P6519" i="2"/>
  <c r="P6348" i="2"/>
  <c r="P6177" i="2"/>
  <c r="P6784" i="2"/>
  <c r="P6443" i="2"/>
  <c r="P6101" i="2"/>
  <c r="P8989" i="2"/>
  <c r="P7425" i="2"/>
  <c r="P6916" i="2"/>
  <c r="P8408" i="2"/>
  <c r="P7251" i="2"/>
  <c r="P6829" i="2"/>
  <c r="P6541" i="2"/>
  <c r="P6403" i="2"/>
  <c r="P6317" i="2"/>
  <c r="P6232" i="2"/>
  <c r="P6147" i="2"/>
  <c r="P6061" i="2"/>
  <c r="P5976" i="2"/>
  <c r="P5891" i="2"/>
  <c r="P5805" i="2"/>
  <c r="P5734" i="2"/>
  <c r="P5670" i="2"/>
  <c r="P5606" i="2"/>
  <c r="P5542" i="2"/>
  <c r="P5478" i="2"/>
  <c r="P5414" i="2"/>
  <c r="P5350" i="2"/>
  <c r="P5286" i="2"/>
  <c r="P5222" i="2"/>
  <c r="P5158" i="2"/>
  <c r="P5094" i="2"/>
  <c r="P5030" i="2"/>
  <c r="P4966" i="2"/>
  <c r="P4902" i="2"/>
  <c r="P4838" i="2"/>
  <c r="P4774" i="2"/>
  <c r="P4710" i="2"/>
  <c r="P4646" i="2"/>
  <c r="P4582" i="2"/>
  <c r="P4518" i="2"/>
  <c r="P8464" i="2"/>
  <c r="P7271" i="2"/>
  <c r="P6839" i="2"/>
  <c r="P6628" i="2"/>
  <c r="P6457" i="2"/>
  <c r="P6287" i="2"/>
  <c r="P6116" i="2"/>
  <c r="P5945" i="2"/>
  <c r="P5803" i="2"/>
  <c r="P5711" i="2"/>
  <c r="P5625" i="2"/>
  <c r="P5540" i="2"/>
  <c r="P5455" i="2"/>
  <c r="P5369" i="2"/>
  <c r="P5284" i="2"/>
  <c r="P5199" i="2"/>
  <c r="P5113" i="2"/>
  <c r="P5028" i="2"/>
  <c r="P4943" i="2"/>
  <c r="P4857" i="2"/>
  <c r="P4772" i="2"/>
  <c r="P4687" i="2"/>
  <c r="P4601" i="2"/>
  <c r="P4516" i="2"/>
  <c r="P4445" i="2"/>
  <c r="P4381" i="2"/>
  <c r="P4317" i="2"/>
  <c r="P4253" i="2"/>
  <c r="P4189" i="2"/>
  <c r="P4125" i="2"/>
  <c r="P4061" i="2"/>
  <c r="P3997" i="2"/>
  <c r="P3933" i="2"/>
  <c r="P3869" i="2"/>
  <c r="P3805" i="2"/>
  <c r="P3741" i="2"/>
  <c r="P3677" i="2"/>
  <c r="P3613" i="2"/>
  <c r="P3549" i="2"/>
  <c r="P3485" i="2"/>
  <c r="P3421" i="2"/>
  <c r="P8048" i="2"/>
  <c r="P7147" i="2"/>
  <c r="P6769" i="2"/>
  <c r="P6593" i="2"/>
  <c r="P6423" i="2"/>
  <c r="P6252" i="2"/>
  <c r="P6933" i="2"/>
  <c r="P6592" i="2"/>
  <c r="P6251" i="2"/>
  <c r="P5909" i="2"/>
  <c r="P7841" i="2"/>
  <c r="P7085" i="2"/>
  <c r="P9660" i="2"/>
  <c r="P7549" i="2"/>
  <c r="P6979" i="2"/>
  <c r="P6637" i="2"/>
  <c r="P6445" i="2"/>
  <c r="P6355" i="2"/>
  <c r="P6269" i="2"/>
  <c r="P6184" i="2"/>
  <c r="P6099" i="2"/>
  <c r="P6013" i="2"/>
  <c r="P5928" i="2"/>
  <c r="P5843" i="2"/>
  <c r="P5762" i="2"/>
  <c r="P5698" i="2"/>
  <c r="P5634" i="2"/>
  <c r="P5570" i="2"/>
  <c r="P5506" i="2"/>
  <c r="P5442" i="2"/>
  <c r="P5378" i="2"/>
  <c r="P5314" i="2"/>
  <c r="P5250" i="2"/>
  <c r="P5186" i="2"/>
  <c r="P5122" i="2"/>
  <c r="P5058" i="2"/>
  <c r="P4994" i="2"/>
  <c r="P4930" i="2"/>
  <c r="P4866" i="2"/>
  <c r="P4802" i="2"/>
  <c r="P4738" i="2"/>
  <c r="P4674" i="2"/>
  <c r="P4610" i="2"/>
  <c r="P4546" i="2"/>
  <c r="P9893" i="2"/>
  <c r="P7569" i="2"/>
  <c r="P6988" i="2"/>
  <c r="P6703" i="2"/>
  <c r="P6532" i="2"/>
  <c r="P6361" i="2"/>
  <c r="P6191" i="2"/>
  <c r="P6020" i="2"/>
  <c r="P5852" i="2"/>
  <c r="P5748" i="2"/>
  <c r="P5663" i="2"/>
  <c r="P5577" i="2"/>
  <c r="P5492" i="2"/>
  <c r="P5407" i="2"/>
  <c r="P5321" i="2"/>
  <c r="P5236" i="2"/>
  <c r="P5151" i="2"/>
  <c r="P5065" i="2"/>
  <c r="P4980" i="2"/>
  <c r="P4895" i="2"/>
  <c r="P4809" i="2"/>
  <c r="P4724" i="2"/>
  <c r="P4639" i="2"/>
  <c r="P4553" i="2"/>
  <c r="P4473" i="2"/>
  <c r="P4409" i="2"/>
  <c r="P4345" i="2"/>
  <c r="P4281" i="2"/>
  <c r="P4217" i="2"/>
  <c r="P4153" i="2"/>
  <c r="P4089" i="2"/>
  <c r="P4025" i="2"/>
  <c r="P3961" i="2"/>
  <c r="P3897" i="2"/>
  <c r="P3833" i="2"/>
  <c r="P3769" i="2"/>
  <c r="P3705" i="2"/>
  <c r="P3641" i="2"/>
  <c r="P3577" i="2"/>
  <c r="P3513" i="2"/>
  <c r="P3449" i="2"/>
  <c r="P9011" i="2"/>
  <c r="P7431" i="2"/>
  <c r="P6919" i="2"/>
  <c r="P6668" i="2"/>
  <c r="P6497" i="2"/>
  <c r="P6327" i="2"/>
  <c r="P6156" i="2"/>
  <c r="P5985" i="2"/>
  <c r="P5829" i="2"/>
  <c r="P5731" i="2"/>
  <c r="P5645" i="2"/>
  <c r="P5560" i="2"/>
  <c r="P5475" i="2"/>
  <c r="P5389" i="2"/>
  <c r="P5304" i="2"/>
  <c r="P5219" i="2"/>
  <c r="P5133" i="2"/>
  <c r="P5048" i="2"/>
  <c r="P4963" i="2"/>
  <c r="P4877" i="2"/>
  <c r="P4792" i="2"/>
  <c r="P4707" i="2"/>
  <c r="P4621" i="2"/>
  <c r="P4536" i="2"/>
  <c r="P4460" i="2"/>
  <c r="P4396" i="2"/>
  <c r="P4332" i="2"/>
  <c r="P4268" i="2"/>
  <c r="P4204" i="2"/>
  <c r="P4140" i="2"/>
  <c r="P4076" i="2"/>
  <c r="P5550" i="2"/>
  <c r="P5294" i="2"/>
  <c r="P5214" i="2"/>
  <c r="P5134" i="2"/>
  <c r="P5038" i="2"/>
  <c r="P4958" i="2"/>
  <c r="P4894" i="2"/>
  <c r="P4830" i="2"/>
  <c r="P4766" i="2"/>
  <c r="P4702" i="2"/>
  <c r="P4638" i="2"/>
  <c r="P4574" i="2"/>
  <c r="P4510" i="2"/>
  <c r="P8208" i="2"/>
  <c r="P7185" i="2"/>
  <c r="P6796" i="2"/>
  <c r="P6607" i="2"/>
  <c r="P6436" i="2"/>
  <c r="P6265" i="2"/>
  <c r="P6095" i="2"/>
  <c r="P5924" i="2"/>
  <c r="P5788" i="2"/>
  <c r="P5700" i="2"/>
  <c r="P5615" i="2"/>
  <c r="P5529" i="2"/>
  <c r="P5444" i="2"/>
  <c r="P5359" i="2"/>
  <c r="P5273" i="2"/>
  <c r="P5188" i="2"/>
  <c r="P5103" i="2"/>
  <c r="P5017" i="2"/>
  <c r="P4932" i="2"/>
  <c r="P4847" i="2"/>
  <c r="P4761" i="2"/>
  <c r="P4676" i="2"/>
  <c r="P4591" i="2"/>
  <c r="P4505" i="2"/>
  <c r="P4437" i="2"/>
  <c r="P4373" i="2"/>
  <c r="P4309" i="2"/>
  <c r="P4245" i="2"/>
  <c r="P4181" i="2"/>
  <c r="P4117" i="2"/>
  <c r="P4053" i="2"/>
  <c r="P3989" i="2"/>
  <c r="P3925" i="2"/>
  <c r="P3861" i="2"/>
  <c r="P3797" i="2"/>
  <c r="P3733" i="2"/>
  <c r="P3669" i="2"/>
  <c r="P3605" i="2"/>
  <c r="P3541" i="2"/>
  <c r="P3477" i="2"/>
  <c r="P3413" i="2"/>
  <c r="P7852" i="2"/>
  <c r="P7089" i="2"/>
  <c r="P6743" i="2"/>
  <c r="P6572" i="2"/>
  <c r="P6401" i="2"/>
  <c r="P6231" i="2"/>
  <c r="P6891" i="2"/>
  <c r="P6549" i="2"/>
  <c r="P6208" i="2"/>
  <c r="P5867" i="2"/>
  <c r="P7671" i="2"/>
  <c r="P7029" i="2"/>
  <c r="P9149" i="2"/>
  <c r="P7464" i="2"/>
  <c r="P6936" i="2"/>
  <c r="P6595" i="2"/>
  <c r="P6429" i="2"/>
  <c r="P6344" i="2"/>
  <c r="P6259" i="2"/>
  <c r="P6173" i="2"/>
  <c r="P6088" i="2"/>
  <c r="P6003" i="2"/>
  <c r="P5917" i="2"/>
  <c r="P5832" i="2"/>
  <c r="P5754" i="2"/>
  <c r="P5690" i="2"/>
  <c r="P5626" i="2"/>
  <c r="P5562" i="2"/>
  <c r="P5498" i="2"/>
  <c r="P5434" i="2"/>
  <c r="P5370" i="2"/>
  <c r="P5306" i="2"/>
  <c r="P5242" i="2"/>
  <c r="P5178" i="2"/>
  <c r="P5114" i="2"/>
  <c r="P5050" i="2"/>
  <c r="P4986" i="2"/>
  <c r="P4922" i="2"/>
  <c r="P4858" i="2"/>
  <c r="P4794" i="2"/>
  <c r="P4730" i="2"/>
  <c r="P4666" i="2"/>
  <c r="P4602" i="2"/>
  <c r="P4538" i="2"/>
  <c r="P9260" i="2"/>
  <c r="P7484" i="2"/>
  <c r="P6945" i="2"/>
  <c r="P6681" i="2"/>
  <c r="P6511" i="2"/>
  <c r="P6340" i="2"/>
  <c r="P6169" i="2"/>
  <c r="P5999" i="2"/>
  <c r="P5839" i="2"/>
  <c r="P5737" i="2"/>
  <c r="P5652" i="2"/>
  <c r="P5567" i="2"/>
  <c r="P5481" i="2"/>
  <c r="P5396" i="2"/>
  <c r="P5311" i="2"/>
  <c r="P5225" i="2"/>
  <c r="P5140" i="2"/>
  <c r="P5055" i="2"/>
  <c r="P4969" i="2"/>
  <c r="P4884" i="2"/>
  <c r="P4799" i="2"/>
  <c r="P4713" i="2"/>
  <c r="P4628" i="2"/>
  <c r="P4543" i="2"/>
  <c r="P4465" i="2"/>
  <c r="P4401" i="2"/>
  <c r="P4337" i="2"/>
  <c r="P4273" i="2"/>
  <c r="P4209" i="2"/>
  <c r="P4145" i="2"/>
  <c r="P4081" i="2"/>
  <c r="P4017" i="2"/>
  <c r="P3953" i="2"/>
  <c r="P3889" i="2"/>
  <c r="P3825" i="2"/>
  <c r="P3761" i="2"/>
  <c r="P3697" i="2"/>
  <c r="P3633" i="2"/>
  <c r="P3569" i="2"/>
  <c r="P3505" i="2"/>
  <c r="P3441" i="2"/>
  <c r="P8688" i="2"/>
  <c r="P7345" i="2"/>
  <c r="P6876" i="2"/>
  <c r="P6647" i="2"/>
  <c r="P6476" i="2"/>
  <c r="P6305" i="2"/>
  <c r="P7052" i="2"/>
  <c r="P6699" i="2"/>
  <c r="P6357" i="2"/>
  <c r="P6016" i="2"/>
  <c r="P8416" i="2"/>
  <c r="P7255" i="2"/>
  <c r="P6831" i="2"/>
  <c r="P7921" i="2"/>
  <c r="P7112" i="2"/>
  <c r="P6744" i="2"/>
  <c r="P6499" i="2"/>
  <c r="P6381" i="2"/>
  <c r="P6296" i="2"/>
  <c r="P6211" i="2"/>
  <c r="P6125" i="2"/>
  <c r="P6040" i="2"/>
  <c r="P5955" i="2"/>
  <c r="P5869" i="2"/>
  <c r="P5784" i="2"/>
  <c r="P5718" i="2"/>
  <c r="P5654" i="2"/>
  <c r="P5590" i="2"/>
  <c r="P5526" i="2"/>
  <c r="P5462" i="2"/>
  <c r="P5398" i="2"/>
  <c r="P5334" i="2"/>
  <c r="P5270" i="2"/>
  <c r="P5206" i="2"/>
  <c r="P5142" i="2"/>
  <c r="P5078" i="2"/>
  <c r="P5014" i="2"/>
  <c r="P4950" i="2"/>
  <c r="P4886" i="2"/>
  <c r="P4822" i="2"/>
  <c r="P4758" i="2"/>
  <c r="P4694" i="2"/>
  <c r="P4630" i="2"/>
  <c r="P4566" i="2"/>
  <c r="P4502" i="2"/>
  <c r="P7959" i="2"/>
  <c r="P7125" i="2"/>
  <c r="P6756" i="2"/>
  <c r="P6585" i="2"/>
  <c r="P6415" i="2"/>
  <c r="P6244" i="2"/>
  <c r="P6073" i="2"/>
  <c r="P5903" i="2"/>
  <c r="P5775" i="2"/>
  <c r="P5689" i="2"/>
  <c r="P5604" i="2"/>
  <c r="P5519" i="2"/>
  <c r="P5433" i="2"/>
  <c r="P5348" i="2"/>
  <c r="P5263" i="2"/>
  <c r="P5177" i="2"/>
  <c r="P5092" i="2"/>
  <c r="P5007" i="2"/>
  <c r="P4921" i="2"/>
  <c r="P4836" i="2"/>
  <c r="P4751" i="2"/>
  <c r="P4665" i="2"/>
  <c r="P4580" i="2"/>
  <c r="P4495" i="2"/>
  <c r="P4429" i="2"/>
  <c r="P4365" i="2"/>
  <c r="P4301" i="2"/>
  <c r="P4237" i="2"/>
  <c r="P4173" i="2"/>
  <c r="P4109" i="2"/>
  <c r="P4045" i="2"/>
  <c r="P3981" i="2"/>
  <c r="P3917" i="2"/>
  <c r="P3853" i="2"/>
  <c r="P3789" i="2"/>
  <c r="P3725" i="2"/>
  <c r="P3661" i="2"/>
  <c r="P3597" i="2"/>
  <c r="P3533" i="2"/>
  <c r="P3469" i="2"/>
  <c r="P3405" i="2"/>
  <c r="P7681" i="2"/>
  <c r="P7032" i="2"/>
  <c r="P6721" i="2"/>
  <c r="P6551" i="2"/>
  <c r="P6380" i="2"/>
  <c r="P6209" i="2"/>
  <c r="P6848" i="2"/>
  <c r="P6507" i="2"/>
  <c r="P6165" i="2"/>
  <c r="P9683" i="2"/>
  <c r="P7553" i="2"/>
  <c r="P6980" i="2"/>
  <c r="P8808" i="2"/>
  <c r="P7379" i="2"/>
  <c r="P6893" i="2"/>
  <c r="P6573" i="2"/>
  <c r="P6419" i="2"/>
  <c r="P6333" i="2"/>
  <c r="P6248" i="2"/>
  <c r="P6163" i="2"/>
  <c r="P6077" i="2"/>
  <c r="P5992" i="2"/>
  <c r="P5907" i="2"/>
  <c r="P5821" i="2"/>
  <c r="P5746" i="2"/>
  <c r="P5682" i="2"/>
  <c r="P5618" i="2"/>
  <c r="P5554" i="2"/>
  <c r="P5490" i="2"/>
  <c r="P5426" i="2"/>
  <c r="P5362" i="2"/>
  <c r="P5298" i="2"/>
  <c r="P5234" i="2"/>
  <c r="P5170" i="2"/>
  <c r="P5106" i="2"/>
  <c r="P5042" i="2"/>
  <c r="P4978" i="2"/>
  <c r="P4914" i="2"/>
  <c r="P4850" i="2"/>
  <c r="P4786" i="2"/>
  <c r="P4722" i="2"/>
  <c r="P4658" i="2"/>
  <c r="P4594" i="2"/>
  <c r="P4530" i="2"/>
  <c r="P8883" i="2"/>
  <c r="P7399" i="2"/>
  <c r="P6903" i="2"/>
  <c r="P6660" i="2"/>
  <c r="P6489" i="2"/>
  <c r="P6319" i="2"/>
  <c r="P6148" i="2"/>
  <c r="P5977" i="2"/>
  <c r="P5824" i="2"/>
  <c r="P5727" i="2"/>
  <c r="P5641" i="2"/>
  <c r="P5556" i="2"/>
  <c r="P5471" i="2"/>
  <c r="P5385" i="2"/>
  <c r="P5300" i="2"/>
  <c r="P5215" i="2"/>
  <c r="P5129" i="2"/>
  <c r="P5044" i="2"/>
  <c r="P4959" i="2"/>
  <c r="P4873" i="2"/>
  <c r="P4788" i="2"/>
  <c r="P4703" i="2"/>
  <c r="P4617" i="2"/>
  <c r="P4532" i="2"/>
  <c r="P4457" i="2"/>
  <c r="P4393" i="2"/>
  <c r="P4329" i="2"/>
  <c r="P4265" i="2"/>
  <c r="P4201" i="2"/>
  <c r="P4137" i="2"/>
  <c r="P4073" i="2"/>
  <c r="P4009" i="2"/>
  <c r="P3945" i="2"/>
  <c r="P3881" i="2"/>
  <c r="P3817" i="2"/>
  <c r="P3753" i="2"/>
  <c r="P3689" i="2"/>
  <c r="P3625" i="2"/>
  <c r="P3561" i="2"/>
  <c r="P3497" i="2"/>
  <c r="P3433" i="2"/>
  <c r="P8432" i="2"/>
  <c r="P7260" i="2"/>
  <c r="P6833" i="2"/>
  <c r="P6625" i="2"/>
  <c r="P6455" i="2"/>
  <c r="P6284" i="2"/>
  <c r="P6113" i="2"/>
  <c r="P5943" i="2"/>
  <c r="P5801" i="2"/>
  <c r="P5709" i="2"/>
  <c r="P5624" i="2"/>
  <c r="P5539" i="2"/>
  <c r="P5453" i="2"/>
  <c r="P5368" i="2"/>
  <c r="P5283" i="2"/>
  <c r="P5197" i="2"/>
  <c r="P5112" i="2"/>
  <c r="P5027" i="2"/>
  <c r="P4941" i="2"/>
  <c r="P4856" i="2"/>
  <c r="P4771" i="2"/>
  <c r="P4685" i="2"/>
  <c r="P4600" i="2"/>
  <c r="P4515" i="2"/>
  <c r="P4444" i="2"/>
  <c r="P4380" i="2"/>
  <c r="P4316" i="2"/>
  <c r="P4252" i="2"/>
  <c r="P4188" i="2"/>
  <c r="P4124" i="2"/>
  <c r="P4060" i="2"/>
  <c r="P4044" i="2"/>
  <c r="P3980" i="2"/>
  <c r="P3916" i="2"/>
  <c r="P3852" i="2"/>
  <c r="P3788" i="2"/>
  <c r="P3724" i="2"/>
  <c r="P3660" i="2"/>
  <c r="P3596" i="2"/>
  <c r="P3532" i="2"/>
  <c r="P3468" i="2"/>
  <c r="P3404" i="2"/>
  <c r="P7831" i="2"/>
  <c r="P7083" i="2"/>
  <c r="P6740" i="2"/>
  <c r="P6569" i="2"/>
  <c r="P6399" i="2"/>
  <c r="P6228" i="2"/>
  <c r="P6057" i="2"/>
  <c r="P5887" i="2"/>
  <c r="P5767" i="2"/>
  <c r="P5681" i="2"/>
  <c r="P5596" i="2"/>
  <c r="P5511" i="2"/>
  <c r="P5425" i="2"/>
  <c r="P5340" i="2"/>
  <c r="P5255" i="2"/>
  <c r="P5169" i="2"/>
  <c r="P5084" i="2"/>
  <c r="P4999" i="2"/>
  <c r="P4913" i="2"/>
  <c r="P4828" i="2"/>
  <c r="P4743" i="2"/>
  <c r="P4657" i="2"/>
  <c r="P4572" i="2"/>
  <c r="P4487" i="2"/>
  <c r="P4423" i="2"/>
  <c r="P4359" i="2"/>
  <c r="P4295" i="2"/>
  <c r="P4231" i="2"/>
  <c r="P4167" i="2"/>
  <c r="P4103" i="2"/>
  <c r="P4039" i="2"/>
  <c r="P3975" i="2"/>
  <c r="P3911" i="2"/>
  <c r="P3847" i="2"/>
  <c r="P3783" i="2"/>
  <c r="P3719" i="2"/>
  <c r="P3655" i="2"/>
  <c r="P3591" i="2"/>
  <c r="P3527" i="2"/>
  <c r="P3463" i="2"/>
  <c r="P3399" i="2"/>
  <c r="P3335" i="2"/>
  <c r="P3271" i="2"/>
  <c r="P3207" i="2"/>
  <c r="P3143" i="2"/>
  <c r="P3079" i="2"/>
  <c r="P3015" i="2"/>
  <c r="P2951" i="2"/>
  <c r="P2887" i="2"/>
  <c r="P2823" i="2"/>
  <c r="P2759" i="2"/>
  <c r="P2695" i="2"/>
  <c r="P2631" i="2"/>
  <c r="P2567" i="2"/>
  <c r="P2503" i="2"/>
  <c r="P2439" i="2"/>
  <c r="P2375" i="2"/>
  <c r="P2311" i="2"/>
  <c r="P2247" i="2"/>
  <c r="P2183" i="2"/>
  <c r="P2119" i="2"/>
  <c r="P2055" i="2"/>
  <c r="P1991" i="2"/>
  <c r="P1927" i="2"/>
  <c r="P1863" i="2"/>
  <c r="P1799" i="2"/>
  <c r="P1735" i="2"/>
  <c r="P1671" i="2"/>
  <c r="P1607" i="2"/>
  <c r="P1543" i="2"/>
  <c r="P1479" i="2"/>
  <c r="P1415" i="2"/>
  <c r="P1351" i="2"/>
  <c r="P1287" i="2"/>
  <c r="P1223" i="2"/>
  <c r="P1159" i="2"/>
  <c r="P1095" i="2"/>
  <c r="P1031" i="2"/>
  <c r="P967" i="2"/>
  <c r="P903" i="2"/>
  <c r="P839" i="2"/>
  <c r="P775" i="2"/>
  <c r="P711" i="2"/>
  <c r="P647" i="2"/>
  <c r="P583" i="2"/>
  <c r="P6993" i="2"/>
  <c r="P6193" i="2"/>
  <c r="P5664" i="2"/>
  <c r="P5323" i="2"/>
  <c r="P4981" i="2"/>
  <c r="P4640" i="2"/>
  <c r="P4346" i="2"/>
  <c r="P4090" i="2"/>
  <c r="P3834" i="2"/>
  <c r="P3578" i="2"/>
  <c r="P3373" i="2"/>
  <c r="P3288" i="2"/>
  <c r="P3202" i="2"/>
  <c r="P3117" i="2"/>
  <c r="P3032" i="2"/>
  <c r="P2946" i="2"/>
  <c r="P2861" i="2"/>
  <c r="P2776" i="2"/>
  <c r="P2690" i="2"/>
  <c r="P2605" i="2"/>
  <c r="P2520" i="2"/>
  <c r="P2434" i="2"/>
  <c r="P2349" i="2"/>
  <c r="P2264" i="2"/>
  <c r="P2178" i="2"/>
  <c r="P2093" i="2"/>
  <c r="P2008" i="2"/>
  <c r="P1922" i="2"/>
  <c r="P1837" i="2"/>
  <c r="P1752" i="2"/>
  <c r="P1666" i="2"/>
  <c r="P1581" i="2"/>
  <c r="P1496" i="2"/>
  <c r="P1410" i="2"/>
  <c r="P1325" i="2"/>
  <c r="P1240" i="2"/>
  <c r="P1154" i="2"/>
  <c r="P1069" i="2"/>
  <c r="P984" i="2"/>
  <c r="P898" i="2"/>
  <c r="P813" i="2"/>
  <c r="P728" i="2"/>
  <c r="P642" i="2"/>
  <c r="P557" i="2"/>
  <c r="P492" i="2"/>
  <c r="P428" i="2"/>
  <c r="P6060" i="2"/>
  <c r="P5889" i="2"/>
  <c r="P5768" i="2"/>
  <c r="P5683" i="2"/>
  <c r="P5597" i="2"/>
  <c r="P5512" i="2"/>
  <c r="P5427" i="2"/>
  <c r="P5341" i="2"/>
  <c r="P5256" i="2"/>
  <c r="P5171" i="2"/>
  <c r="P5085" i="2"/>
  <c r="P5000" i="2"/>
  <c r="P4915" i="2"/>
  <c r="P4829" i="2"/>
  <c r="P4744" i="2"/>
  <c r="P4659" i="2"/>
  <c r="P4573" i="2"/>
  <c r="P4488" i="2"/>
  <c r="P4424" i="2"/>
  <c r="P4360" i="2"/>
  <c r="P4296" i="2"/>
  <c r="P4232" i="2"/>
  <c r="P4168" i="2"/>
  <c r="P4104" i="2"/>
  <c r="P4040" i="2"/>
  <c r="P3976" i="2"/>
  <c r="P3912" i="2"/>
  <c r="P3848" i="2"/>
  <c r="P3784" i="2"/>
  <c r="P3720" i="2"/>
  <c r="P3656" i="2"/>
  <c r="P3592" i="2"/>
  <c r="P3528" i="2"/>
  <c r="P3464" i="2"/>
  <c r="P3400" i="2"/>
  <c r="P7745" i="2"/>
  <c r="P7053" i="2"/>
  <c r="P6729" i="2"/>
  <c r="P6559" i="2"/>
  <c r="P6388" i="2"/>
  <c r="P6217" i="2"/>
  <c r="P6047" i="2"/>
  <c r="P5876" i="2"/>
  <c r="P5761" i="2"/>
  <c r="P5676" i="2"/>
  <c r="P5591" i="2"/>
  <c r="P5505" i="2"/>
  <c r="P5420" i="2"/>
  <c r="P5335" i="2"/>
  <c r="P5249" i="2"/>
  <c r="P5164" i="2"/>
  <c r="P5079" i="2"/>
  <c r="P4993" i="2"/>
  <c r="P4908" i="2"/>
  <c r="P4823" i="2"/>
  <c r="P4737" i="2"/>
  <c r="P4652" i="2"/>
  <c r="P4567" i="2"/>
  <c r="P4483" i="2"/>
  <c r="P4419" i="2"/>
  <c r="P4355" i="2"/>
  <c r="P4291" i="2"/>
  <c r="P4227" i="2"/>
  <c r="P4163" i="2"/>
  <c r="P4099" i="2"/>
  <c r="P4035" i="2"/>
  <c r="P3971" i="2"/>
  <c r="P3907" i="2"/>
  <c r="P3843" i="2"/>
  <c r="P3779" i="2"/>
  <c r="P3715" i="2"/>
  <c r="P3651" i="2"/>
  <c r="P3587" i="2"/>
  <c r="P3523" i="2"/>
  <c r="P3459" i="2"/>
  <c r="P3395" i="2"/>
  <c r="P3331" i="2"/>
  <c r="P3267" i="2"/>
  <c r="P3203" i="2"/>
  <c r="P3139" i="2"/>
  <c r="P3075" i="2"/>
  <c r="P3011" i="2"/>
  <c r="P2947" i="2"/>
  <c r="P2883" i="2"/>
  <c r="P2819" i="2"/>
  <c r="P2755" i="2"/>
  <c r="P2691" i="2"/>
  <c r="P2627" i="2"/>
  <c r="P2563" i="2"/>
  <c r="P2499" i="2"/>
  <c r="P2435" i="2"/>
  <c r="P2371" i="2"/>
  <c r="P2307" i="2"/>
  <c r="P2243" i="2"/>
  <c r="P2179" i="2"/>
  <c r="P2115" i="2"/>
  <c r="P2051" i="2"/>
  <c r="P1987" i="2"/>
  <c r="P1923" i="2"/>
  <c r="P1859" i="2"/>
  <c r="P1795" i="2"/>
  <c r="P1731" i="2"/>
  <c r="P1667" i="2"/>
  <c r="P1603" i="2"/>
  <c r="P1539" i="2"/>
  <c r="P1475" i="2"/>
  <c r="P1411" i="2"/>
  <c r="P1347" i="2"/>
  <c r="P1283" i="2"/>
  <c r="P1219" i="2"/>
  <c r="P1155" i="2"/>
  <c r="P1091" i="2"/>
  <c r="P1027" i="2"/>
  <c r="P963" i="2"/>
  <c r="P899" i="2"/>
  <c r="P835" i="2"/>
  <c r="P771" i="2"/>
  <c r="P707" i="2"/>
  <c r="P643" i="2"/>
  <c r="P579" i="2"/>
  <c r="P6908" i="2"/>
  <c r="P6151" i="2"/>
  <c r="P5643" i="2"/>
  <c r="P5301" i="2"/>
  <c r="P4960" i="2"/>
  <c r="P4619" i="2"/>
  <c r="P4330" i="2"/>
  <c r="P4074" i="2"/>
  <c r="P3818" i="2"/>
  <c r="P3562" i="2"/>
  <c r="P3368" i="2"/>
  <c r="P3282" i="2"/>
  <c r="P3197" i="2"/>
  <c r="P3112" i="2"/>
  <c r="P3026" i="2"/>
  <c r="P2941" i="2"/>
  <c r="P2856" i="2"/>
  <c r="P2770" i="2"/>
  <c r="P2685" i="2"/>
  <c r="P2600" i="2"/>
  <c r="P2514" i="2"/>
  <c r="P2429" i="2"/>
  <c r="P2344" i="2"/>
  <c r="P2258" i="2"/>
  <c r="P2173" i="2"/>
  <c r="P2088" i="2"/>
  <c r="P2002" i="2"/>
  <c r="P1917" i="2"/>
  <c r="P1832" i="2"/>
  <c r="P1746" i="2"/>
  <c r="P1661" i="2"/>
  <c r="P1576" i="2"/>
  <c r="P1490" i="2"/>
  <c r="P1405" i="2"/>
  <c r="P1320" i="2"/>
  <c r="P1234" i="2"/>
  <c r="P1149" i="2"/>
  <c r="P1064" i="2"/>
  <c r="P978" i="2"/>
  <c r="P893" i="2"/>
  <c r="P808" i="2"/>
  <c r="P722" i="2"/>
  <c r="P637" i="2"/>
  <c r="P552" i="2"/>
  <c r="P488" i="2"/>
  <c r="P424" i="2"/>
  <c r="P360" i="2"/>
  <c r="P6135" i="2"/>
  <c r="P5964" i="2"/>
  <c r="P5815" i="2"/>
  <c r="P5720" i="2"/>
  <c r="P5635" i="2"/>
  <c r="P5549" i="2"/>
  <c r="P5464" i="2"/>
  <c r="P5379" i="2"/>
  <c r="P5293" i="2"/>
  <c r="P5208" i="2"/>
  <c r="P5123" i="2"/>
  <c r="P5037" i="2"/>
  <c r="P4952" i="2"/>
  <c r="P4867" i="2"/>
  <c r="P4781" i="2"/>
  <c r="P4696" i="2"/>
  <c r="P4611" i="2"/>
  <c r="P4525" i="2"/>
  <c r="P4452" i="2"/>
  <c r="P4388" i="2"/>
  <c r="P4324" i="2"/>
  <c r="P4260" i="2"/>
  <c r="P4196" i="2"/>
  <c r="P4132" i="2"/>
  <c r="P4068" i="2"/>
  <c r="P4004" i="2"/>
  <c r="P3940" i="2"/>
  <c r="P3876" i="2"/>
  <c r="P3812" i="2"/>
  <c r="P3748" i="2"/>
  <c r="P3684" i="2"/>
  <c r="P3620" i="2"/>
  <c r="P3556" i="2"/>
  <c r="P3492" i="2"/>
  <c r="P3428" i="2"/>
  <c r="P8528" i="2"/>
  <c r="P7292" i="2"/>
  <c r="P6849" i="2"/>
  <c r="P6633" i="2"/>
  <c r="P6463" i="2"/>
  <c r="P6292" i="2"/>
  <c r="P6121" i="2"/>
  <c r="P5951" i="2"/>
  <c r="P5807" i="2"/>
  <c r="P5713" i="2"/>
  <c r="P5628" i="2"/>
  <c r="P5543" i="2"/>
  <c r="P5457" i="2"/>
  <c r="P5372" i="2"/>
  <c r="P5287" i="2"/>
  <c r="P5201" i="2"/>
  <c r="P5116" i="2"/>
  <c r="P5031" i="2"/>
  <c r="P4945" i="2"/>
  <c r="P4860" i="2"/>
  <c r="P4775" i="2"/>
  <c r="P4689" i="2"/>
  <c r="P4604" i="2"/>
  <c r="P4519" i="2"/>
  <c r="P4447" i="2"/>
  <c r="P4383" i="2"/>
  <c r="P4028" i="2"/>
  <c r="P3964" i="2"/>
  <c r="P3900" i="2"/>
  <c r="P3836" i="2"/>
  <c r="P3772" i="2"/>
  <c r="P3708" i="2"/>
  <c r="P3644" i="2"/>
  <c r="P3580" i="2"/>
  <c r="P3516" i="2"/>
  <c r="P3452" i="2"/>
  <c r="P9644" i="2"/>
  <c r="P7548" i="2"/>
  <c r="P6977" i="2"/>
  <c r="P6697" i="2"/>
  <c r="P6527" i="2"/>
  <c r="P6356" i="2"/>
  <c r="P6185" i="2"/>
  <c r="P6015" i="2"/>
  <c r="P5849" i="2"/>
  <c r="P5745" i="2"/>
  <c r="P5660" i="2"/>
  <c r="P5575" i="2"/>
  <c r="P5489" i="2"/>
  <c r="P5404" i="2"/>
  <c r="P5319" i="2"/>
  <c r="P5233" i="2"/>
  <c r="P5148" i="2"/>
  <c r="P5063" i="2"/>
  <c r="P4977" i="2"/>
  <c r="P4892" i="2"/>
  <c r="P4807" i="2"/>
  <c r="P4721" i="2"/>
  <c r="P4636" i="2"/>
  <c r="P4551" i="2"/>
  <c r="P4471" i="2"/>
  <c r="P4407" i="2"/>
  <c r="P4343" i="2"/>
  <c r="P4279" i="2"/>
  <c r="P4215" i="2"/>
  <c r="P4151" i="2"/>
  <c r="P4087" i="2"/>
  <c r="P4023" i="2"/>
  <c r="P3959" i="2"/>
  <c r="P3895" i="2"/>
  <c r="P3831" i="2"/>
  <c r="P3767" i="2"/>
  <c r="P3703" i="2"/>
  <c r="P3639" i="2"/>
  <c r="P3575" i="2"/>
  <c r="P3511" i="2"/>
  <c r="P3447" i="2"/>
  <c r="P3383" i="2"/>
  <c r="P3319" i="2"/>
  <c r="P3255" i="2"/>
  <c r="P3191" i="2"/>
  <c r="P3127" i="2"/>
  <c r="P3063" i="2"/>
  <c r="P2999" i="2"/>
  <c r="P2935" i="2"/>
  <c r="P2871" i="2"/>
  <c r="P2807" i="2"/>
  <c r="P2743" i="2"/>
  <c r="P2679" i="2"/>
  <c r="P2615" i="2"/>
  <c r="P2551" i="2"/>
  <c r="P2487" i="2"/>
  <c r="P2423" i="2"/>
  <c r="P2359" i="2"/>
  <c r="P2295" i="2"/>
  <c r="P2231" i="2"/>
  <c r="P2167" i="2"/>
  <c r="P2103" i="2"/>
  <c r="P2039" i="2"/>
  <c r="P1975" i="2"/>
  <c r="P1911" i="2"/>
  <c r="P1847" i="2"/>
  <c r="P1783" i="2"/>
  <c r="P1719" i="2"/>
  <c r="P1655" i="2"/>
  <c r="P1591" i="2"/>
  <c r="P1527" i="2"/>
  <c r="P1463" i="2"/>
  <c r="P1399" i="2"/>
  <c r="P1335" i="2"/>
  <c r="P1271" i="2"/>
  <c r="P1207" i="2"/>
  <c r="P1143" i="2"/>
  <c r="P1079" i="2"/>
  <c r="P1015" i="2"/>
  <c r="P951" i="2"/>
  <c r="P887" i="2"/>
  <c r="P823" i="2"/>
  <c r="P759" i="2"/>
  <c r="P695" i="2"/>
  <c r="P631" i="2"/>
  <c r="P567" i="2"/>
  <c r="P6705" i="2"/>
  <c r="P6023" i="2"/>
  <c r="P5579" i="2"/>
  <c r="P5237" i="2"/>
  <c r="P4896" i="2"/>
  <c r="P4555" i="2"/>
  <c r="P4282" i="2"/>
  <c r="P4026" i="2"/>
  <c r="P3770" i="2"/>
  <c r="P3514" i="2"/>
  <c r="P3352" i="2"/>
  <c r="P3266" i="2"/>
  <c r="P3181" i="2"/>
  <c r="P3096" i="2"/>
  <c r="P3010" i="2"/>
  <c r="P2925" i="2"/>
  <c r="P2840" i="2"/>
  <c r="P2754" i="2"/>
  <c r="P2669" i="2"/>
  <c r="P2584" i="2"/>
  <c r="P2498" i="2"/>
  <c r="P2413" i="2"/>
  <c r="P2328" i="2"/>
  <c r="P2242" i="2"/>
  <c r="P2157" i="2"/>
  <c r="P2072" i="2"/>
  <c r="P1986" i="2"/>
  <c r="P1901" i="2"/>
  <c r="P1816" i="2"/>
  <c r="P1730" i="2"/>
  <c r="P1645" i="2"/>
  <c r="P1560" i="2"/>
  <c r="P1474" i="2"/>
  <c r="P1389" i="2"/>
  <c r="P1304" i="2"/>
  <c r="P1218" i="2"/>
  <c r="P1133" i="2"/>
  <c r="P1048" i="2"/>
  <c r="P962" i="2"/>
  <c r="P877" i="2"/>
  <c r="P792" i="2"/>
  <c r="P706" i="2"/>
  <c r="P621" i="2"/>
  <c r="P540" i="2"/>
  <c r="P476" i="2"/>
  <c r="P412" i="2"/>
  <c r="P6017" i="2"/>
  <c r="P5851" i="2"/>
  <c r="P5747" i="2"/>
  <c r="P5661" i="2"/>
  <c r="P5576" i="2"/>
  <c r="P5491" i="2"/>
  <c r="P5405" i="2"/>
  <c r="P5320" i="2"/>
  <c r="P5235" i="2"/>
  <c r="P5149" i="2"/>
  <c r="P5064" i="2"/>
  <c r="P4979" i="2"/>
  <c r="P4893" i="2"/>
  <c r="P4808" i="2"/>
  <c r="P4723" i="2"/>
  <c r="P4637" i="2"/>
  <c r="P4552" i="2"/>
  <c r="P4472" i="2"/>
  <c r="P4408" i="2"/>
  <c r="P4344" i="2"/>
  <c r="P4280" i="2"/>
  <c r="P4216" i="2"/>
  <c r="P4152" i="2"/>
  <c r="P4088" i="2"/>
  <c r="P4024" i="2"/>
  <c r="P3960" i="2"/>
  <c r="P3896" i="2"/>
  <c r="P3832" i="2"/>
  <c r="P3768" i="2"/>
  <c r="P3704" i="2"/>
  <c r="P3640" i="2"/>
  <c r="P3576" i="2"/>
  <c r="P3512" i="2"/>
  <c r="P3448" i="2"/>
  <c r="P9388" i="2"/>
  <c r="P7505" i="2"/>
  <c r="P6956" i="2"/>
  <c r="P6687" i="2"/>
  <c r="P6516" i="2"/>
  <c r="P6345" i="2"/>
  <c r="P6175" i="2"/>
  <c r="P6004" i="2"/>
  <c r="P5841" i="2"/>
  <c r="P5740" i="2"/>
  <c r="P5655" i="2"/>
  <c r="P5569" i="2"/>
  <c r="P5484" i="2"/>
  <c r="P5399" i="2"/>
  <c r="P5313" i="2"/>
  <c r="P5228" i="2"/>
  <c r="P5143" i="2"/>
  <c r="P5057" i="2"/>
  <c r="P4972" i="2"/>
  <c r="P4887" i="2"/>
  <c r="P4801" i="2"/>
  <c r="P4716" i="2"/>
  <c r="P4631" i="2"/>
  <c r="P4545" i="2"/>
  <c r="P4467" i="2"/>
  <c r="P4403" i="2"/>
  <c r="P4339" i="2"/>
  <c r="P4275" i="2"/>
  <c r="P4211" i="2"/>
  <c r="P4147" i="2"/>
  <c r="P4083" i="2"/>
  <c r="P4019" i="2"/>
  <c r="P3955" i="2"/>
  <c r="P3891" i="2"/>
  <c r="P3827" i="2"/>
  <c r="P3763" i="2"/>
  <c r="P3699" i="2"/>
  <c r="P3635" i="2"/>
  <c r="P3571" i="2"/>
  <c r="P3507" i="2"/>
  <c r="P3443" i="2"/>
  <c r="P3379" i="2"/>
  <c r="P3315" i="2"/>
  <c r="P3251" i="2"/>
  <c r="P3187" i="2"/>
  <c r="P3123" i="2"/>
  <c r="P3059" i="2"/>
  <c r="P2995" i="2"/>
  <c r="P2931" i="2"/>
  <c r="P2867" i="2"/>
  <c r="P2803" i="2"/>
  <c r="P2739" i="2"/>
  <c r="P2675" i="2"/>
  <c r="P2611" i="2"/>
  <c r="P2547" i="2"/>
  <c r="P2483" i="2"/>
  <c r="P2419" i="2"/>
  <c r="P2355" i="2"/>
  <c r="P2291" i="2"/>
  <c r="P2227" i="2"/>
  <c r="P2163" i="2"/>
  <c r="P2099" i="2"/>
  <c r="P2035" i="2"/>
  <c r="P1971" i="2"/>
  <c r="P1907" i="2"/>
  <c r="P1843" i="2"/>
  <c r="P1779" i="2"/>
  <c r="P1715" i="2"/>
  <c r="P1651" i="2"/>
  <c r="P1587" i="2"/>
  <c r="P1523" i="2"/>
  <c r="P1459" i="2"/>
  <c r="P1395" i="2"/>
  <c r="P1331" i="2"/>
  <c r="P1267" i="2"/>
  <c r="P1203" i="2"/>
  <c r="P1139" i="2"/>
  <c r="P1075" i="2"/>
  <c r="P1011" i="2"/>
  <c r="P947" i="2"/>
  <c r="P883" i="2"/>
  <c r="P819" i="2"/>
  <c r="P755" i="2"/>
  <c r="P691" i="2"/>
  <c r="P627" i="2"/>
  <c r="P563" i="2"/>
  <c r="P6663" i="2"/>
  <c r="P5980" i="2"/>
  <c r="P5557" i="2"/>
  <c r="P5216" i="2"/>
  <c r="P4875" i="2"/>
  <c r="P4533" i="2"/>
  <c r="P4266" i="2"/>
  <c r="P4010" i="2"/>
  <c r="P3754" i="2"/>
  <c r="P3498" i="2"/>
  <c r="P3346" i="2"/>
  <c r="P3261" i="2"/>
  <c r="P3176" i="2"/>
  <c r="P3090" i="2"/>
  <c r="P3005" i="2"/>
  <c r="P2920" i="2"/>
  <c r="P2834" i="2"/>
  <c r="P2749" i="2"/>
  <c r="P2664" i="2"/>
  <c r="P2578" i="2"/>
  <c r="P2493" i="2"/>
  <c r="P2408" i="2"/>
  <c r="P2322" i="2"/>
  <c r="P2237" i="2"/>
  <c r="P2152" i="2"/>
  <c r="P2066" i="2"/>
  <c r="P1981" i="2"/>
  <c r="P1896" i="2"/>
  <c r="P1810" i="2"/>
  <c r="P1725" i="2"/>
  <c r="P1640" i="2"/>
  <c r="P1554" i="2"/>
  <c r="P1469" i="2"/>
  <c r="P1384" i="2"/>
  <c r="P1298" i="2"/>
  <c r="P1213" i="2"/>
  <c r="P1128" i="2"/>
  <c r="P1042" i="2"/>
  <c r="P957" i="2"/>
  <c r="P872" i="2"/>
  <c r="P786" i="2"/>
  <c r="P701" i="2"/>
  <c r="P616" i="2"/>
  <c r="P536" i="2"/>
  <c r="P472" i="2"/>
  <c r="P408" i="2"/>
  <c r="P344" i="2"/>
  <c r="P6092" i="2"/>
  <c r="P5921" i="2"/>
  <c r="P5787" i="2"/>
  <c r="P5699" i="2"/>
  <c r="P5613" i="2"/>
  <c r="P5528" i="2"/>
  <c r="P5443" i="2"/>
  <c r="P5357" i="2"/>
  <c r="P5272" i="2"/>
  <c r="P5187" i="2"/>
  <c r="P5101" i="2"/>
  <c r="P5016" i="2"/>
  <c r="P4931" i="2"/>
  <c r="P4845" i="2"/>
  <c r="P4760" i="2"/>
  <c r="P4675" i="2"/>
  <c r="P4589" i="2"/>
  <c r="P4504" i="2"/>
  <c r="P4436" i="2"/>
  <c r="P4372" i="2"/>
  <c r="P4308" i="2"/>
  <c r="P4244" i="2"/>
  <c r="P4180" i="2"/>
  <c r="P4116" i="2"/>
  <c r="P4052" i="2"/>
  <c r="P3988" i="2"/>
  <c r="P3924" i="2"/>
  <c r="P3860" i="2"/>
  <c r="P3796" i="2"/>
  <c r="P3732" i="2"/>
  <c r="P3668" i="2"/>
  <c r="P3604" i="2"/>
  <c r="P3540" i="2"/>
  <c r="P3476" i="2"/>
  <c r="P3412" i="2"/>
  <c r="P8016" i="2"/>
  <c r="P7139" i="2"/>
  <c r="P6764" i="2"/>
  <c r="P6591" i="2"/>
  <c r="P6420" i="2"/>
  <c r="P6249" i="2"/>
  <c r="P6079" i="2"/>
  <c r="P5908" i="2"/>
  <c r="P5777" i="2"/>
  <c r="P5692" i="2"/>
  <c r="P5607" i="2"/>
  <c r="P5521" i="2"/>
  <c r="P5436" i="2"/>
  <c r="P5351" i="2"/>
  <c r="P5265" i="2"/>
  <c r="P5180" i="2"/>
  <c r="P5095" i="2"/>
  <c r="P5009" i="2"/>
  <c r="P4924" i="2"/>
  <c r="P4839" i="2"/>
  <c r="P4753" i="2"/>
  <c r="P4668" i="2"/>
  <c r="P4583" i="2"/>
  <c r="P4497" i="2"/>
  <c r="P4431" i="2"/>
  <c r="P4367" i="2"/>
  <c r="P4012" i="2"/>
  <c r="P3948" i="2"/>
  <c r="P3884" i="2"/>
  <c r="P3820" i="2"/>
  <c r="P3756" i="2"/>
  <c r="P3692" i="2"/>
  <c r="P3628" i="2"/>
  <c r="P3564" i="2"/>
  <c r="P3500" i="2"/>
  <c r="P3436" i="2"/>
  <c r="P8797" i="2"/>
  <c r="P7377" i="2"/>
  <c r="P6892" i="2"/>
  <c r="P6655" i="2"/>
  <c r="P6484" i="2"/>
  <c r="P6313" i="2"/>
  <c r="P6143" i="2"/>
  <c r="P5972" i="2"/>
  <c r="P5820" i="2"/>
  <c r="P5724" i="2"/>
  <c r="P5639" i="2"/>
  <c r="P5553" i="2"/>
  <c r="P5468" i="2"/>
  <c r="P5383" i="2"/>
  <c r="P5297" i="2"/>
  <c r="P5212" i="2"/>
  <c r="P5127" i="2"/>
  <c r="P5041" i="2"/>
  <c r="P4956" i="2"/>
  <c r="P4871" i="2"/>
  <c r="P4785" i="2"/>
  <c r="P4700" i="2"/>
  <c r="P4615" i="2"/>
  <c r="P4529" i="2"/>
  <c r="P4455" i="2"/>
  <c r="P4391" i="2"/>
  <c r="P4327" i="2"/>
  <c r="P4263" i="2"/>
  <c r="P4199" i="2"/>
  <c r="P4135" i="2"/>
  <c r="P4071" i="2"/>
  <c r="P4007" i="2"/>
  <c r="P3943" i="2"/>
  <c r="P3879" i="2"/>
  <c r="P3815" i="2"/>
  <c r="P3751" i="2"/>
  <c r="P3687" i="2"/>
  <c r="P3623" i="2"/>
  <c r="P3559" i="2"/>
  <c r="P3495" i="2"/>
  <c r="P3431" i="2"/>
  <c r="P3367" i="2"/>
  <c r="P3303" i="2"/>
  <c r="P3239" i="2"/>
  <c r="P3175" i="2"/>
  <c r="P3111" i="2"/>
  <c r="P3047" i="2"/>
  <c r="P2983" i="2"/>
  <c r="P2919" i="2"/>
  <c r="P2855" i="2"/>
  <c r="P2791" i="2"/>
  <c r="P2727" i="2"/>
  <c r="P2663" i="2"/>
  <c r="P2599" i="2"/>
  <c r="P2535" i="2"/>
  <c r="P2471" i="2"/>
  <c r="P2407" i="2"/>
  <c r="P2343" i="2"/>
  <c r="P2279" i="2"/>
  <c r="P2215" i="2"/>
  <c r="P2151" i="2"/>
  <c r="P2087" i="2"/>
  <c r="P2023" i="2"/>
  <c r="P1959" i="2"/>
  <c r="P1895" i="2"/>
  <c r="P1831" i="2"/>
  <c r="P1767" i="2"/>
  <c r="P1703" i="2"/>
  <c r="P1639" i="2"/>
  <c r="P1575" i="2"/>
  <c r="P1511" i="2"/>
  <c r="P1447" i="2"/>
  <c r="P1383" i="2"/>
  <c r="P1319" i="2"/>
  <c r="P1255" i="2"/>
  <c r="P1191" i="2"/>
  <c r="P1127" i="2"/>
  <c r="P1063" i="2"/>
  <c r="P999" i="2"/>
  <c r="P935" i="2"/>
  <c r="P871" i="2"/>
  <c r="P807" i="2"/>
  <c r="P743" i="2"/>
  <c r="P679" i="2"/>
  <c r="P615" i="2"/>
  <c r="P10093" i="2"/>
  <c r="P6535" i="2"/>
  <c r="P5855" i="2"/>
  <c r="P5493" i="2"/>
  <c r="P5152" i="2"/>
  <c r="P4811" i="2"/>
  <c r="P4474" i="2"/>
  <c r="P4218" i="2"/>
  <c r="P3962" i="2"/>
  <c r="P3706" i="2"/>
  <c r="P3450" i="2"/>
  <c r="P3330" i="2"/>
  <c r="P3245" i="2"/>
  <c r="P3160" i="2"/>
  <c r="P3074" i="2"/>
  <c r="P2989" i="2"/>
  <c r="P2904" i="2"/>
  <c r="P2818" i="2"/>
  <c r="P2733" i="2"/>
  <c r="P2648" i="2"/>
  <c r="P2562" i="2"/>
  <c r="P2477" i="2"/>
  <c r="P2392" i="2"/>
  <c r="P2306" i="2"/>
  <c r="P2221" i="2"/>
  <c r="P2136" i="2"/>
  <c r="P2050" i="2"/>
  <c r="P1965" i="2"/>
  <c r="P1880" i="2"/>
  <c r="P1794" i="2"/>
  <c r="P1709" i="2"/>
  <c r="P1624" i="2"/>
  <c r="P1538" i="2"/>
  <c r="P1453" i="2"/>
  <c r="P1368" i="2"/>
  <c r="P1282" i="2"/>
  <c r="P1197" i="2"/>
  <c r="P1112" i="2"/>
  <c r="P1026" i="2"/>
  <c r="P941" i="2"/>
  <c r="P856" i="2"/>
  <c r="P770" i="2"/>
  <c r="P685" i="2"/>
  <c r="P600" i="2"/>
  <c r="P524" i="2"/>
  <c r="P460" i="2"/>
  <c r="P6145" i="2"/>
  <c r="P5975" i="2"/>
  <c r="P5823" i="2"/>
  <c r="P5725" i="2"/>
  <c r="P5640" i="2"/>
  <c r="P5555" i="2"/>
  <c r="P5469" i="2"/>
  <c r="P5384" i="2"/>
  <c r="P5299" i="2"/>
  <c r="P5213" i="2"/>
  <c r="P5128" i="2"/>
  <c r="P5043" i="2"/>
  <c r="P4957" i="2"/>
  <c r="P4872" i="2"/>
  <c r="P4787" i="2"/>
  <c r="P4701" i="2"/>
  <c r="P4616" i="2"/>
  <c r="P4531" i="2"/>
  <c r="P4456" i="2"/>
  <c r="P4392" i="2"/>
  <c r="P4328" i="2"/>
  <c r="P4264" i="2"/>
  <c r="P4200" i="2"/>
  <c r="P4136" i="2"/>
  <c r="P4072" i="2"/>
  <c r="P4008" i="2"/>
  <c r="P3944" i="2"/>
  <c r="P3880" i="2"/>
  <c r="P3816" i="2"/>
  <c r="P3752" i="2"/>
  <c r="P3688" i="2"/>
  <c r="P3624" i="2"/>
  <c r="P3560" i="2"/>
  <c r="P3496" i="2"/>
  <c r="P3432" i="2"/>
  <c r="P8656" i="2"/>
  <c r="P7335" i="2"/>
  <c r="P6871" i="2"/>
  <c r="P6644" i="2"/>
  <c r="P6473" i="2"/>
  <c r="P6303" i="2"/>
  <c r="P6132" i="2"/>
  <c r="P5961" i="2"/>
  <c r="P5813" i="2"/>
  <c r="P5719" i="2"/>
  <c r="P5633" i="2"/>
  <c r="P5548" i="2"/>
  <c r="P5463" i="2"/>
  <c r="P5377" i="2"/>
  <c r="P5292" i="2"/>
  <c r="P5207" i="2"/>
  <c r="P5121" i="2"/>
  <c r="P5036" i="2"/>
  <c r="P4951" i="2"/>
  <c r="P4865" i="2"/>
  <c r="P4780" i="2"/>
  <c r="P4695" i="2"/>
  <c r="P4609" i="2"/>
  <c r="P4524" i="2"/>
  <c r="P4451" i="2"/>
  <c r="P4387" i="2"/>
  <c r="P4323" i="2"/>
  <c r="P4259" i="2"/>
  <c r="P4195" i="2"/>
  <c r="P4131" i="2"/>
  <c r="P4067" i="2"/>
  <c r="P4003" i="2"/>
  <c r="P3939" i="2"/>
  <c r="P3875" i="2"/>
  <c r="P3811" i="2"/>
  <c r="P3747" i="2"/>
  <c r="P3683" i="2"/>
  <c r="P3619" i="2"/>
  <c r="P3555" i="2"/>
  <c r="P3491" i="2"/>
  <c r="P3427" i="2"/>
  <c r="P3363" i="2"/>
  <c r="P3299" i="2"/>
  <c r="P3235" i="2"/>
  <c r="P3171" i="2"/>
  <c r="P3107" i="2"/>
  <c r="P3043" i="2"/>
  <c r="P2979" i="2"/>
  <c r="P2915" i="2"/>
  <c r="P2851" i="2"/>
  <c r="P2787" i="2"/>
  <c r="P2723" i="2"/>
  <c r="P2659" i="2"/>
  <c r="P2595" i="2"/>
  <c r="P2531" i="2"/>
  <c r="P2467" i="2"/>
  <c r="P2403" i="2"/>
  <c r="P2339" i="2"/>
  <c r="P2275" i="2"/>
  <c r="P2211" i="2"/>
  <c r="P2147" i="2"/>
  <c r="P2083" i="2"/>
  <c r="P2019" i="2"/>
  <c r="P1955" i="2"/>
  <c r="P1891" i="2"/>
  <c r="P1827" i="2"/>
  <c r="P1763" i="2"/>
  <c r="P1699" i="2"/>
  <c r="P1635" i="2"/>
  <c r="P1571" i="2"/>
  <c r="P1507" i="2"/>
  <c r="P1443" i="2"/>
  <c r="P1379" i="2"/>
  <c r="P1315" i="2"/>
  <c r="P1251" i="2"/>
  <c r="P1187" i="2"/>
  <c r="P1123" i="2"/>
  <c r="P1059" i="2"/>
  <c r="P995" i="2"/>
  <c r="P931" i="2"/>
  <c r="P867" i="2"/>
  <c r="P803" i="2"/>
  <c r="P739" i="2"/>
  <c r="P675" i="2"/>
  <c r="P611" i="2"/>
  <c r="P8925" i="2"/>
  <c r="P6492" i="2"/>
  <c r="P5825" i="2"/>
  <c r="P5472" i="2"/>
  <c r="P5131" i="2"/>
  <c r="P4789" i="2"/>
  <c r="P4458" i="2"/>
  <c r="P4202" i="2"/>
  <c r="P3946" i="2"/>
  <c r="P3690" i="2"/>
  <c r="P3434" i="2"/>
  <c r="P3325" i="2"/>
  <c r="P3240" i="2"/>
  <c r="P3154" i="2"/>
  <c r="P3069" i="2"/>
  <c r="P2984" i="2"/>
  <c r="P2898" i="2"/>
  <c r="P2813" i="2"/>
  <c r="P2728" i="2"/>
  <c r="P2642" i="2"/>
  <c r="P2557" i="2"/>
  <c r="P2472" i="2"/>
  <c r="P2386" i="2"/>
  <c r="P2301" i="2"/>
  <c r="P2216" i="2"/>
  <c r="P2130" i="2"/>
  <c r="P2045" i="2"/>
  <c r="P1960" i="2"/>
  <c r="P1874" i="2"/>
  <c r="P1789" i="2"/>
  <c r="P1704" i="2"/>
  <c r="P1618" i="2"/>
  <c r="P1533" i="2"/>
  <c r="P1448" i="2"/>
  <c r="P1362" i="2"/>
  <c r="P1277" i="2"/>
  <c r="P1192" i="2"/>
  <c r="P1106" i="2"/>
  <c r="P1021" i="2"/>
  <c r="P936" i="2"/>
  <c r="P850" i="2"/>
  <c r="P765" i="2"/>
  <c r="P680" i="2"/>
  <c r="P594" i="2"/>
  <c r="P520" i="2"/>
  <c r="P456" i="2"/>
  <c r="P392" i="2"/>
  <c r="P328" i="2"/>
  <c r="P6049" i="2"/>
  <c r="P5879" i="2"/>
  <c r="P5763" i="2"/>
  <c r="P5677" i="2"/>
  <c r="P5592" i="2"/>
  <c r="P5507" i="2"/>
  <c r="P5421" i="2"/>
  <c r="P5336" i="2"/>
  <c r="P5251" i="2"/>
  <c r="P5165" i="2"/>
  <c r="P5080" i="2"/>
  <c r="P4995" i="2"/>
  <c r="P4909" i="2"/>
  <c r="P4824" i="2"/>
  <c r="P4739" i="2"/>
  <c r="P4653" i="2"/>
  <c r="P4568" i="2"/>
  <c r="P4484" i="2"/>
  <c r="P4420" i="2"/>
  <c r="P4356" i="2"/>
  <c r="P4292" i="2"/>
  <c r="P4228" i="2"/>
  <c r="P4164" i="2"/>
  <c r="P4100" i="2"/>
  <c r="P4036" i="2"/>
  <c r="P3972" i="2"/>
  <c r="P3908" i="2"/>
  <c r="P3844" i="2"/>
  <c r="P3780" i="2"/>
  <c r="P3716" i="2"/>
  <c r="P3652" i="2"/>
  <c r="P3588" i="2"/>
  <c r="P3524" i="2"/>
  <c r="P3460" i="2"/>
  <c r="P3396" i="2"/>
  <c r="P7660" i="2"/>
  <c r="P7025" i="2"/>
  <c r="P6719" i="2"/>
  <c r="P6548" i="2"/>
  <c r="P6377" i="2"/>
  <c r="P6207" i="2"/>
  <c r="P6036" i="2"/>
  <c r="P5865" i="2"/>
  <c r="P5756" i="2"/>
  <c r="P5671" i="2"/>
  <c r="P5585" i="2"/>
  <c r="P5500" i="2"/>
  <c r="P5415" i="2"/>
  <c r="P5329" i="2"/>
  <c r="P5244" i="2"/>
  <c r="P5159" i="2"/>
  <c r="P5073" i="2"/>
  <c r="P4988" i="2"/>
  <c r="P4903" i="2"/>
  <c r="P4817" i="2"/>
  <c r="P4732" i="2"/>
  <c r="P4647" i="2"/>
  <c r="P4561" i="2"/>
  <c r="P4479" i="2"/>
  <c r="P4415" i="2"/>
  <c r="P4351" i="2"/>
  <c r="P4287" i="2"/>
  <c r="P4223" i="2"/>
  <c r="P4159" i="2"/>
  <c r="P4095" i="2"/>
  <c r="P4031" i="2"/>
  <c r="P3967" i="2"/>
  <c r="P3996" i="2"/>
  <c r="P3932" i="2"/>
  <c r="P3868" i="2"/>
  <c r="P3804" i="2"/>
  <c r="P3740" i="2"/>
  <c r="P3676" i="2"/>
  <c r="P3612" i="2"/>
  <c r="P3548" i="2"/>
  <c r="P3484" i="2"/>
  <c r="P3420" i="2"/>
  <c r="P8272" i="2"/>
  <c r="P7207" i="2"/>
  <c r="P6807" i="2"/>
  <c r="P6612" i="2"/>
  <c r="P6441" i="2"/>
  <c r="P6271" i="2"/>
  <c r="P6100" i="2"/>
  <c r="P5929" i="2"/>
  <c r="P5792" i="2"/>
  <c r="P5703" i="2"/>
  <c r="P5617" i="2"/>
  <c r="P5532" i="2"/>
  <c r="P5447" i="2"/>
  <c r="P5361" i="2"/>
  <c r="P5276" i="2"/>
  <c r="P5191" i="2"/>
  <c r="P5105" i="2"/>
  <c r="P5020" i="2"/>
  <c r="P4935" i="2"/>
  <c r="P4849" i="2"/>
  <c r="P4764" i="2"/>
  <c r="P4679" i="2"/>
  <c r="P4593" i="2"/>
  <c r="P4508" i="2"/>
  <c r="P4439" i="2"/>
  <c r="P4375" i="2"/>
  <c r="P4311" i="2"/>
  <c r="P4247" i="2"/>
  <c r="P4183" i="2"/>
  <c r="P4119" i="2"/>
  <c r="P4055" i="2"/>
  <c r="P3991" i="2"/>
  <c r="P3927" i="2"/>
  <c r="P3863" i="2"/>
  <c r="P3799" i="2"/>
  <c r="P3735" i="2"/>
  <c r="P3671" i="2"/>
  <c r="P3607" i="2"/>
  <c r="P3543" i="2"/>
  <c r="P3479" i="2"/>
  <c r="P3415" i="2"/>
  <c r="P3351" i="2"/>
  <c r="P3287" i="2"/>
  <c r="P3223" i="2"/>
  <c r="P3159" i="2"/>
  <c r="P3095" i="2"/>
  <c r="P3031" i="2"/>
  <c r="P2967" i="2"/>
  <c r="P2903" i="2"/>
  <c r="P2839" i="2"/>
  <c r="P2775" i="2"/>
  <c r="P2711" i="2"/>
  <c r="P2647" i="2"/>
  <c r="P2583" i="2"/>
  <c r="P2519" i="2"/>
  <c r="P2455" i="2"/>
  <c r="P2391" i="2"/>
  <c r="P2327" i="2"/>
  <c r="P2263" i="2"/>
  <c r="P2199" i="2"/>
  <c r="P2135" i="2"/>
  <c r="P2071" i="2"/>
  <c r="P2007" i="2"/>
  <c r="P1943" i="2"/>
  <c r="P1879" i="2"/>
  <c r="P1815" i="2"/>
  <c r="P1751" i="2"/>
  <c r="P1687" i="2"/>
  <c r="P1623" i="2"/>
  <c r="P1559" i="2"/>
  <c r="P1495" i="2"/>
  <c r="P1431" i="2"/>
  <c r="P1367" i="2"/>
  <c r="P1303" i="2"/>
  <c r="P1239" i="2"/>
  <c r="P1175" i="2"/>
  <c r="P1111" i="2"/>
  <c r="P1047" i="2"/>
  <c r="P983" i="2"/>
  <c r="P919" i="2"/>
  <c r="P855" i="2"/>
  <c r="P791" i="2"/>
  <c r="P727" i="2"/>
  <c r="P663" i="2"/>
  <c r="P599" i="2"/>
  <c r="P7580" i="2"/>
  <c r="P6364" i="2"/>
  <c r="P5749" i="2"/>
  <c r="P5408" i="2"/>
  <c r="P5067" i="2"/>
  <c r="P4725" i="2"/>
  <c r="P4410" i="2"/>
  <c r="P4154" i="2"/>
  <c r="P3898" i="2"/>
  <c r="P3642" i="2"/>
  <c r="P3394" i="2"/>
  <c r="P3309" i="2"/>
  <c r="P3224" i="2"/>
  <c r="P3138" i="2"/>
  <c r="P3053" i="2"/>
  <c r="P2968" i="2"/>
  <c r="P2882" i="2"/>
  <c r="P2797" i="2"/>
  <c r="P2712" i="2"/>
  <c r="P2626" i="2"/>
  <c r="P2541" i="2"/>
  <c r="P2456" i="2"/>
  <c r="P2370" i="2"/>
  <c r="P2285" i="2"/>
  <c r="P2200" i="2"/>
  <c r="P2114" i="2"/>
  <c r="P2029" i="2"/>
  <c r="P1944" i="2"/>
  <c r="P1858" i="2"/>
  <c r="P1773" i="2"/>
  <c r="P1688" i="2"/>
  <c r="P1602" i="2"/>
  <c r="P1517" i="2"/>
  <c r="P1432" i="2"/>
  <c r="P1346" i="2"/>
  <c r="P1261" i="2"/>
  <c r="P1176" i="2"/>
  <c r="P1090" i="2"/>
  <c r="P1005" i="2"/>
  <c r="P920" i="2"/>
  <c r="P834" i="2"/>
  <c r="P749" i="2"/>
  <c r="P664" i="2"/>
  <c r="P578" i="2"/>
  <c r="P508" i="2"/>
  <c r="P444" i="2"/>
  <c r="P6103" i="2"/>
  <c r="P5932" i="2"/>
  <c r="P5793" i="2"/>
  <c r="P5704" i="2"/>
  <c r="P5619" i="2"/>
  <c r="P5533" i="2"/>
  <c r="P5448" i="2"/>
  <c r="P5363" i="2"/>
  <c r="P5277" i="2"/>
  <c r="P5192" i="2"/>
  <c r="P5107" i="2"/>
  <c r="P5021" i="2"/>
  <c r="P4936" i="2"/>
  <c r="P4851" i="2"/>
  <c r="P4765" i="2"/>
  <c r="P4680" i="2"/>
  <c r="P4595" i="2"/>
  <c r="P4509" i="2"/>
  <c r="P4440" i="2"/>
  <c r="P4376" i="2"/>
  <c r="P4312" i="2"/>
  <c r="P4248" i="2"/>
  <c r="P4184" i="2"/>
  <c r="P4120" i="2"/>
  <c r="P4056" i="2"/>
  <c r="P3992" i="2"/>
  <c r="P3928" i="2"/>
  <c r="P3864" i="2"/>
  <c r="P3800" i="2"/>
  <c r="P3736" i="2"/>
  <c r="P3672" i="2"/>
  <c r="P3608" i="2"/>
  <c r="P3544" i="2"/>
  <c r="P3480" i="2"/>
  <c r="P3416" i="2"/>
  <c r="P8144" i="2"/>
  <c r="P7168" i="2"/>
  <c r="P6785" i="2"/>
  <c r="P6601" i="2"/>
  <c r="P6431" i="2"/>
  <c r="P6260" i="2"/>
  <c r="P6089" i="2"/>
  <c r="P5919" i="2"/>
  <c r="P5785" i="2"/>
  <c r="P5697" i="2"/>
  <c r="P5612" i="2"/>
  <c r="P5527" i="2"/>
  <c r="P5441" i="2"/>
  <c r="P5356" i="2"/>
  <c r="P5271" i="2"/>
  <c r="P5185" i="2"/>
  <c r="P5100" i="2"/>
  <c r="P5015" i="2"/>
  <c r="P4929" i="2"/>
  <c r="P4844" i="2"/>
  <c r="P4759" i="2"/>
  <c r="P4673" i="2"/>
  <c r="P4588" i="2"/>
  <c r="P4503" i="2"/>
  <c r="P4435" i="2"/>
  <c r="P4371" i="2"/>
  <c r="P4307" i="2"/>
  <c r="P4243" i="2"/>
  <c r="P4179" i="2"/>
  <c r="P4115" i="2"/>
  <c r="P4051" i="2"/>
  <c r="P3987" i="2"/>
  <c r="P3923" i="2"/>
  <c r="P3859" i="2"/>
  <c r="P3795" i="2"/>
  <c r="P3731" i="2"/>
  <c r="P3667" i="2"/>
  <c r="P3603" i="2"/>
  <c r="P3539" i="2"/>
  <c r="P3475" i="2"/>
  <c r="P3411" i="2"/>
  <c r="P3347" i="2"/>
  <c r="P3283" i="2"/>
  <c r="P3219" i="2"/>
  <c r="P3155" i="2"/>
  <c r="P3091" i="2"/>
  <c r="P3027" i="2"/>
  <c r="P2963" i="2"/>
  <c r="P2899" i="2"/>
  <c r="P2835" i="2"/>
  <c r="P2771" i="2"/>
  <c r="P2707" i="2"/>
  <c r="P2643" i="2"/>
  <c r="P2579" i="2"/>
  <c r="P2515" i="2"/>
  <c r="P2451" i="2"/>
  <c r="P2387" i="2"/>
  <c r="P2323" i="2"/>
  <c r="P2259" i="2"/>
  <c r="P2195" i="2"/>
  <c r="P2131" i="2"/>
  <c r="P2067" i="2"/>
  <c r="P2003" i="2"/>
  <c r="P1939" i="2"/>
  <c r="P1875" i="2"/>
  <c r="P1811" i="2"/>
  <c r="P1747" i="2"/>
  <c r="P1683" i="2"/>
  <c r="P1619" i="2"/>
  <c r="P1555" i="2"/>
  <c r="P1491" i="2"/>
  <c r="P1427" i="2"/>
  <c r="P1363" i="2"/>
  <c r="P1299" i="2"/>
  <c r="P1235" i="2"/>
  <c r="P1171" i="2"/>
  <c r="P1107" i="2"/>
  <c r="P1043" i="2"/>
  <c r="P979" i="2"/>
  <c r="P915" i="2"/>
  <c r="P851" i="2"/>
  <c r="P787" i="2"/>
  <c r="P723" i="2"/>
  <c r="P659" i="2"/>
  <c r="P595" i="2"/>
  <c r="P7409" i="2"/>
  <c r="P6321" i="2"/>
  <c r="P5728" i="2"/>
  <c r="P5387" i="2"/>
  <c r="P5045" i="2"/>
  <c r="P4704" i="2"/>
  <c r="P4394" i="2"/>
  <c r="P4138" i="2"/>
  <c r="P3882" i="2"/>
  <c r="P3626" i="2"/>
  <c r="P3389" i="2"/>
  <c r="P3304" i="2"/>
  <c r="P3218" i="2"/>
  <c r="P3133" i="2"/>
  <c r="P3048" i="2"/>
  <c r="P2962" i="2"/>
  <c r="P2877" i="2"/>
  <c r="P2792" i="2"/>
  <c r="P2706" i="2"/>
  <c r="P2621" i="2"/>
  <c r="P2536" i="2"/>
  <c r="P2450" i="2"/>
  <c r="P2365" i="2"/>
  <c r="P2280" i="2"/>
  <c r="P2194" i="2"/>
  <c r="P2109" i="2"/>
  <c r="P2024" i="2"/>
  <c r="P1938" i="2"/>
  <c r="P1853" i="2"/>
  <c r="P1768" i="2"/>
  <c r="P1682" i="2"/>
  <c r="P1597" i="2"/>
  <c r="P1512" i="2"/>
  <c r="P1426" i="2"/>
  <c r="P1341" i="2"/>
  <c r="P1256" i="2"/>
  <c r="P1170" i="2"/>
  <c r="P1085" i="2"/>
  <c r="P1000" i="2"/>
  <c r="P914" i="2"/>
  <c r="P829" i="2"/>
  <c r="P744" i="2"/>
  <c r="P658" i="2"/>
  <c r="P573" i="2"/>
  <c r="P504" i="2"/>
  <c r="P440" i="2"/>
  <c r="P376" i="2"/>
  <c r="P312" i="2"/>
  <c r="P6007" i="2"/>
  <c r="P5844" i="2"/>
  <c r="P5741" i="2"/>
  <c r="P5656" i="2"/>
  <c r="P5571" i="2"/>
  <c r="P5485" i="2"/>
  <c r="P5400" i="2"/>
  <c r="P5315" i="2"/>
  <c r="P5229" i="2"/>
  <c r="P5144" i="2"/>
  <c r="P5059" i="2"/>
  <c r="P4973" i="2"/>
  <c r="P4888" i="2"/>
  <c r="P4803" i="2"/>
  <c r="P4717" i="2"/>
  <c r="P4632" i="2"/>
  <c r="P4547" i="2"/>
  <c r="P4468" i="2"/>
  <c r="P4404" i="2"/>
  <c r="P4340" i="2"/>
  <c r="P4276" i="2"/>
  <c r="P4212" i="2"/>
  <c r="P4148" i="2"/>
  <c r="P4084" i="2"/>
  <c r="P4020" i="2"/>
  <c r="P3956" i="2"/>
  <c r="P3892" i="2"/>
  <c r="P3828" i="2"/>
  <c r="P3764" i="2"/>
  <c r="P3700" i="2"/>
  <c r="P3636" i="2"/>
  <c r="P3572" i="2"/>
  <c r="P3508" i="2"/>
  <c r="P6935" i="2"/>
  <c r="P6164" i="2"/>
  <c r="P5649" i="2"/>
  <c r="P5308" i="2"/>
  <c r="P4967" i="2"/>
  <c r="P4625" i="2"/>
  <c r="P4335" i="2"/>
  <c r="P4255" i="2"/>
  <c r="P4175" i="2"/>
  <c r="P4079" i="2"/>
  <c r="P3999" i="2"/>
  <c r="P3919" i="2"/>
  <c r="P3855" i="2"/>
  <c r="P3791" i="2"/>
  <c r="P3727" i="2"/>
  <c r="P3663" i="2"/>
  <c r="P3599" i="2"/>
  <c r="P3535" i="2"/>
  <c r="P3471" i="2"/>
  <c r="P3407" i="2"/>
  <c r="P3343" i="2"/>
  <c r="P3279" i="2"/>
  <c r="P3215" i="2"/>
  <c r="P3151" i="2"/>
  <c r="P3087" i="2"/>
  <c r="P3023" i="2"/>
  <c r="P2959" i="2"/>
  <c r="P2895" i="2"/>
  <c r="P2831" i="2"/>
  <c r="P2767" i="2"/>
  <c r="P2703" i="2"/>
  <c r="P2639" i="2"/>
  <c r="P2575" i="2"/>
  <c r="P2511" i="2"/>
  <c r="P2447" i="2"/>
  <c r="P2383" i="2"/>
  <c r="P2319" i="2"/>
  <c r="P2255" i="2"/>
  <c r="P2191" i="2"/>
  <c r="P2127" i="2"/>
  <c r="P2063" i="2"/>
  <c r="P1999" i="2"/>
  <c r="P1935" i="2"/>
  <c r="P1871" i="2"/>
  <c r="P1807" i="2"/>
  <c r="P1743" i="2"/>
  <c r="P1679" i="2"/>
  <c r="P1615" i="2"/>
  <c r="P1551" i="2"/>
  <c r="P1487" i="2"/>
  <c r="P1423" i="2"/>
  <c r="P1359" i="2"/>
  <c r="P1295" i="2"/>
  <c r="P1231" i="2"/>
  <c r="P1167" i="2"/>
  <c r="P1103" i="2"/>
  <c r="P1039" i="2"/>
  <c r="P975" i="2"/>
  <c r="P911" i="2"/>
  <c r="P847" i="2"/>
  <c r="P783" i="2"/>
  <c r="P719" i="2"/>
  <c r="P655" i="2"/>
  <c r="P591" i="2"/>
  <c r="P7239" i="2"/>
  <c r="P6279" i="2"/>
  <c r="P5707" i="2"/>
  <c r="P5365" i="2"/>
  <c r="P5024" i="2"/>
  <c r="P4683" i="2"/>
  <c r="P4378" i="2"/>
  <c r="P4122" i="2"/>
  <c r="P3866" i="2"/>
  <c r="P3610" i="2"/>
  <c r="P3384" i="2"/>
  <c r="P3298" i="2"/>
  <c r="P3213" i="2"/>
  <c r="P3128" i="2"/>
  <c r="P3042" i="2"/>
  <c r="P2957" i="2"/>
  <c r="P2872" i="2"/>
  <c r="P2786" i="2"/>
  <c r="P2701" i="2"/>
  <c r="P2616" i="2"/>
  <c r="P2530" i="2"/>
  <c r="P2445" i="2"/>
  <c r="P2360" i="2"/>
  <c r="P2274" i="2"/>
  <c r="P2189" i="2"/>
  <c r="P2104" i="2"/>
  <c r="P2018" i="2"/>
  <c r="P1933" i="2"/>
  <c r="P1848" i="2"/>
  <c r="P1762" i="2"/>
  <c r="P1677" i="2"/>
  <c r="P1592" i="2"/>
  <c r="P1506" i="2"/>
  <c r="P1421" i="2"/>
  <c r="P1336" i="2"/>
  <c r="P1250" i="2"/>
  <c r="P1165" i="2"/>
  <c r="P1080" i="2"/>
  <c r="P994" i="2"/>
  <c r="P909" i="2"/>
  <c r="P824" i="2"/>
  <c r="P738" i="2"/>
  <c r="P653" i="2"/>
  <c r="P568" i="2"/>
  <c r="P500" i="2"/>
  <c r="P436" i="2"/>
  <c r="P372" i="2"/>
  <c r="P308" i="2"/>
  <c r="P244" i="2"/>
  <c r="P180" i="2"/>
  <c r="P116" i="2"/>
  <c r="P5996" i="2"/>
  <c r="P5836" i="2"/>
  <c r="P5736" i="2"/>
  <c r="P5651" i="2"/>
  <c r="P5565" i="2"/>
  <c r="P5480" i="2"/>
  <c r="P5395" i="2"/>
  <c r="P5309" i="2"/>
  <c r="P5224" i="2"/>
  <c r="P5139" i="2"/>
  <c r="P5053" i="2"/>
  <c r="P4968" i="2"/>
  <c r="P4883" i="2"/>
  <c r="P4797" i="2"/>
  <c r="P4712" i="2"/>
  <c r="P4627" i="2"/>
  <c r="P4541" i="2"/>
  <c r="P4464" i="2"/>
  <c r="P4400" i="2"/>
  <c r="P4336" i="2"/>
  <c r="P4272" i="2"/>
  <c r="P4208" i="2"/>
  <c r="P4144" i="2"/>
  <c r="P4080" i="2"/>
  <c r="P4016" i="2"/>
  <c r="P3952" i="2"/>
  <c r="P3888" i="2"/>
  <c r="P3824" i="2"/>
  <c r="P3760" i="2"/>
  <c r="P3696" i="2"/>
  <c r="P3632" i="2"/>
  <c r="P3568" i="2"/>
  <c r="P3504" i="2"/>
  <c r="P3440" i="2"/>
  <c r="P8968" i="2"/>
  <c r="P7420" i="2"/>
  <c r="P6913" i="2"/>
  <c r="P6665" i="2"/>
  <c r="P6495" i="2"/>
  <c r="P6324" i="2"/>
  <c r="P6153" i="2"/>
  <c r="P5983" i="2"/>
  <c r="P5828" i="2"/>
  <c r="P5729" i="2"/>
  <c r="P5644" i="2"/>
  <c r="P5559" i="2"/>
  <c r="P5473" i="2"/>
  <c r="P5388" i="2"/>
  <c r="P5303" i="2"/>
  <c r="P5217" i="2"/>
  <c r="P5132" i="2"/>
  <c r="P5047" i="2"/>
  <c r="P4961" i="2"/>
  <c r="P4876" i="2"/>
  <c r="P4791" i="2"/>
  <c r="P4705" i="2"/>
  <c r="P4620" i="2"/>
  <c r="P4535" i="2"/>
  <c r="P4459" i="2"/>
  <c r="P4395" i="2"/>
  <c r="P4331" i="2"/>
  <c r="P4267" i="2"/>
  <c r="P4203" i="2"/>
  <c r="P4139" i="2"/>
  <c r="P4075" i="2"/>
  <c r="P4011" i="2"/>
  <c r="P3947" i="2"/>
  <c r="P3883" i="2"/>
  <c r="P3819" i="2"/>
  <c r="P3755" i="2"/>
  <c r="P3691" i="2"/>
  <c r="P3627" i="2"/>
  <c r="P3563" i="2"/>
  <c r="P3499" i="2"/>
  <c r="P3435" i="2"/>
  <c r="P3371" i="2"/>
  <c r="P3307" i="2"/>
  <c r="P3243" i="2"/>
  <c r="P3179" i="2"/>
  <c r="P3115" i="2"/>
  <c r="P3051" i="2"/>
  <c r="P2987" i="2"/>
  <c r="P2923" i="2"/>
  <c r="P2859" i="2"/>
  <c r="P2795" i="2"/>
  <c r="P2731" i="2"/>
  <c r="P2667" i="2"/>
  <c r="P2603" i="2"/>
  <c r="P2539" i="2"/>
  <c r="P2475" i="2"/>
  <c r="P2411" i="2"/>
  <c r="P2347" i="2"/>
  <c r="P2283" i="2"/>
  <c r="P2219" i="2"/>
  <c r="P2155" i="2"/>
  <c r="P2091" i="2"/>
  <c r="P2027" i="2"/>
  <c r="P1963" i="2"/>
  <c r="P1899" i="2"/>
  <c r="P1835" i="2"/>
  <c r="P1771" i="2"/>
  <c r="P1707" i="2"/>
  <c r="P1643" i="2"/>
  <c r="P1579" i="2"/>
  <c r="P1515" i="2"/>
  <c r="P1451" i="2"/>
  <c r="P1387" i="2"/>
  <c r="P1323" i="2"/>
  <c r="P1259" i="2"/>
  <c r="P1195" i="2"/>
  <c r="P1131" i="2"/>
  <c r="P1067" i="2"/>
  <c r="P1003" i="2"/>
  <c r="P939" i="2"/>
  <c r="P875" i="2"/>
  <c r="P811" i="2"/>
  <c r="P747" i="2"/>
  <c r="P683" i="2"/>
  <c r="P571" i="2"/>
  <c r="P5259" i="2"/>
  <c r="P4042" i="2"/>
  <c r="P3272" i="2"/>
  <c r="P2930" i="2"/>
  <c r="P2589" i="2"/>
  <c r="P2248" i="2"/>
  <c r="P1906" i="2"/>
  <c r="P1565" i="2"/>
  <c r="P1224" i="2"/>
  <c r="P882" i="2"/>
  <c r="P544" i="2"/>
  <c r="P348" i="2"/>
  <c r="P248" i="2"/>
  <c r="P160" i="2"/>
  <c r="P84" i="2"/>
  <c r="P20" i="2"/>
  <c r="P6737" i="2"/>
  <c r="P6055" i="2"/>
  <c r="P5595" i="2"/>
  <c r="P5253" i="2"/>
  <c r="P4912" i="2"/>
  <c r="P4571" i="2"/>
  <c r="P4294" i="2"/>
  <c r="P4038" i="2"/>
  <c r="P3782" i="2"/>
  <c r="P3526" i="2"/>
  <c r="P3356" i="2"/>
  <c r="P3270" i="2"/>
  <c r="P3185" i="2"/>
  <c r="P3100" i="2"/>
  <c r="P3014" i="2"/>
  <c r="P2929" i="2"/>
  <c r="P2844" i="2"/>
  <c r="P2758" i="2"/>
  <c r="P2673" i="2"/>
  <c r="P2588" i="2"/>
  <c r="P2502" i="2"/>
  <c r="P2417" i="2"/>
  <c r="P2332" i="2"/>
  <c r="P2246" i="2"/>
  <c r="P2161" i="2"/>
  <c r="P2076" i="2"/>
  <c r="P1990" i="2"/>
  <c r="P1905" i="2"/>
  <c r="P1820" i="2"/>
  <c r="P1734" i="2"/>
  <c r="P1649" i="2"/>
  <c r="P1564" i="2"/>
  <c r="P1478" i="2"/>
  <c r="P1393" i="2"/>
  <c r="P1308" i="2"/>
  <c r="P1222" i="2"/>
  <c r="P1137" i="2"/>
  <c r="P1052" i="2"/>
  <c r="P966" i="2"/>
  <c r="P881" i="2"/>
  <c r="P796" i="2"/>
  <c r="P710" i="2"/>
  <c r="P625" i="2"/>
  <c r="P543" i="2"/>
  <c r="P479" i="2"/>
  <c r="P415" i="2"/>
  <c r="P351" i="2"/>
  <c r="P287" i="2"/>
  <c r="P223" i="2"/>
  <c r="P159" i="2"/>
  <c r="P95" i="2"/>
  <c r="P31" i="2"/>
  <c r="P6951" i="2"/>
  <c r="P6172" i="2"/>
  <c r="P5653" i="2"/>
  <c r="P5312" i="2"/>
  <c r="P4971" i="2"/>
  <c r="P4629" i="2"/>
  <c r="P4338" i="2"/>
  <c r="P4082" i="2"/>
  <c r="P3826" i="2"/>
  <c r="P3570" i="2"/>
  <c r="P3370" i="2"/>
  <c r="P3285" i="2"/>
  <c r="P3200" i="2"/>
  <c r="P3114" i="2"/>
  <c r="P3029" i="2"/>
  <c r="P2944" i="2"/>
  <c r="P2858" i="2"/>
  <c r="P2773" i="2"/>
  <c r="P2688" i="2"/>
  <c r="P2602" i="2"/>
  <c r="P2517" i="2"/>
  <c r="P2432" i="2"/>
  <c r="P2346" i="2"/>
  <c r="P2261" i="2"/>
  <c r="P2176" i="2"/>
  <c r="P2090" i="2"/>
  <c r="P2005" i="2"/>
  <c r="P1920" i="2"/>
  <c r="P1834" i="2"/>
  <c r="P1749" i="2"/>
  <c r="P1664" i="2"/>
  <c r="P1578" i="2"/>
  <c r="P1493" i="2"/>
  <c r="P1408" i="2"/>
  <c r="P1322" i="2"/>
  <c r="P1237" i="2"/>
  <c r="P1152" i="2"/>
  <c r="P1066" i="2"/>
  <c r="P981" i="2"/>
  <c r="P896" i="2"/>
  <c r="P810" i="2"/>
  <c r="P725" i="2"/>
  <c r="P640" i="2"/>
  <c r="P554" i="2"/>
  <c r="P490" i="2"/>
  <c r="P426" i="2"/>
  <c r="P362" i="2"/>
  <c r="P298" i="2"/>
  <c r="P234" i="2"/>
  <c r="P170" i="2"/>
  <c r="P106" i="2"/>
  <c r="P42" i="2"/>
  <c r="P7452" i="2"/>
  <c r="P6332" i="2"/>
  <c r="P5733" i="2"/>
  <c r="P5392" i="2"/>
  <c r="P5051" i="2"/>
  <c r="P4709" i="2"/>
  <c r="P4398" i="2"/>
  <c r="P4142" i="2"/>
  <c r="P3886" i="2"/>
  <c r="P3630" i="2"/>
  <c r="P3390" i="2"/>
  <c r="P3305" i="2"/>
  <c r="P3220" i="2"/>
  <c r="P3134" i="2"/>
  <c r="P3049" i="2"/>
  <c r="P2964" i="2"/>
  <c r="P2878" i="2"/>
  <c r="P2793" i="2"/>
  <c r="P2708" i="2"/>
  <c r="P2622" i="2"/>
  <c r="P2537" i="2"/>
  <c r="P2452" i="2"/>
  <c r="P2366" i="2"/>
  <c r="P2281" i="2"/>
  <c r="P2196" i="2"/>
  <c r="P2110" i="2"/>
  <c r="P2025" i="2"/>
  <c r="P1940" i="2"/>
  <c r="P1854" i="2"/>
  <c r="P1769" i="2"/>
  <c r="P1684" i="2"/>
  <c r="P1598" i="2"/>
  <c r="P1513" i="2"/>
  <c r="P1428" i="2"/>
  <c r="P1342" i="2"/>
  <c r="P1257" i="2"/>
  <c r="P1172" i="2"/>
  <c r="P1086" i="2"/>
  <c r="P1001" i="2"/>
  <c r="P916" i="2"/>
  <c r="P830" i="2"/>
  <c r="P745" i="2"/>
  <c r="P660" i="2"/>
  <c r="P574" i="2"/>
  <c r="P505" i="2"/>
  <c r="P441" i="2"/>
  <c r="P555" i="2"/>
  <c r="P5173" i="2"/>
  <c r="P3978" i="2"/>
  <c r="P3250" i="2"/>
  <c r="P2909" i="2"/>
  <c r="P2568" i="2"/>
  <c r="P2226" i="2"/>
  <c r="P1885" i="2"/>
  <c r="P1544" i="2"/>
  <c r="P1202" i="2"/>
  <c r="P861" i="2"/>
  <c r="P528" i="2"/>
  <c r="P336" i="2"/>
  <c r="P240" i="2"/>
  <c r="P156" i="2"/>
  <c r="P80" i="2"/>
  <c r="P16" i="2"/>
  <c r="P6695" i="2"/>
  <c r="P6012" i="2"/>
  <c r="P5573" i="2"/>
  <c r="P5232" i="2"/>
  <c r="P4891" i="2"/>
  <c r="P4549" i="2"/>
  <c r="P4278" i="2"/>
  <c r="P4022" i="2"/>
  <c r="P3766" i="2"/>
  <c r="P3510" i="2"/>
  <c r="P3350" i="2"/>
  <c r="P3265" i="2"/>
  <c r="P3180" i="2"/>
  <c r="P3094" i="2"/>
  <c r="P3009" i="2"/>
  <c r="P2924" i="2"/>
  <c r="P2838" i="2"/>
  <c r="P2753" i="2"/>
  <c r="P2668" i="2"/>
  <c r="P2582" i="2"/>
  <c r="P2497" i="2"/>
  <c r="P2412" i="2"/>
  <c r="P2326" i="2"/>
  <c r="P2241" i="2"/>
  <c r="P2156" i="2"/>
  <c r="P2070" i="2"/>
  <c r="P1985" i="2"/>
  <c r="P1900" i="2"/>
  <c r="P1814" i="2"/>
  <c r="P1729" i="2"/>
  <c r="P1644" i="2"/>
  <c r="P1558" i="2"/>
  <c r="P1473" i="2"/>
  <c r="P1388" i="2"/>
  <c r="P1302" i="2"/>
  <c r="P1217" i="2"/>
  <c r="P1132" i="2"/>
  <c r="P1046" i="2"/>
  <c r="P961" i="2"/>
  <c r="P876" i="2"/>
  <c r="P790" i="2"/>
  <c r="P705" i="2"/>
  <c r="P620" i="2"/>
  <c r="P539" i="2"/>
  <c r="P475" i="2"/>
  <c r="P411" i="2"/>
  <c r="P347" i="2"/>
  <c r="P283" i="2"/>
  <c r="P219" i="2"/>
  <c r="P155" i="2"/>
  <c r="P91" i="2"/>
  <c r="P27" i="2"/>
  <c r="P6865" i="2"/>
  <c r="P6129" i="2"/>
  <c r="P5632" i="2"/>
  <c r="P5291" i="2"/>
  <c r="P4949" i="2"/>
  <c r="P4608" i="2"/>
  <c r="P4322" i="2"/>
  <c r="P4066" i="2"/>
  <c r="P3810" i="2"/>
  <c r="P3554" i="2"/>
  <c r="P3365" i="2"/>
  <c r="P3280" i="2"/>
  <c r="P3194" i="2"/>
  <c r="P3109" i="2"/>
  <c r="P3024" i="2"/>
  <c r="P2938" i="2"/>
  <c r="P2853" i="2"/>
  <c r="P2768" i="2"/>
  <c r="P2682" i="2"/>
  <c r="P2597" i="2"/>
  <c r="P2512" i="2"/>
  <c r="P2426" i="2"/>
  <c r="P2341" i="2"/>
  <c r="P2256" i="2"/>
  <c r="P2170" i="2"/>
  <c r="P2085" i="2"/>
  <c r="P2000" i="2"/>
  <c r="P1914" i="2"/>
  <c r="P1829" i="2"/>
  <c r="P1744" i="2"/>
  <c r="P1658" i="2"/>
  <c r="P1573" i="2"/>
  <c r="P1488" i="2"/>
  <c r="P1402" i="2"/>
  <c r="P1317" i="2"/>
  <c r="P1232" i="2"/>
  <c r="P1146" i="2"/>
  <c r="P1061" i="2"/>
  <c r="P976" i="2"/>
  <c r="P890" i="2"/>
  <c r="P805" i="2"/>
  <c r="P720" i="2"/>
  <c r="P634" i="2"/>
  <c r="P550" i="2"/>
  <c r="P486" i="2"/>
  <c r="P422" i="2"/>
  <c r="P358" i="2"/>
  <c r="P294" i="2"/>
  <c r="P230" i="2"/>
  <c r="P166" i="2"/>
  <c r="P102" i="2"/>
  <c r="P38" i="2"/>
  <c r="P7281" i="2"/>
  <c r="P6289" i="2"/>
  <c r="P5712" i="2"/>
  <c r="P5371" i="2"/>
  <c r="P5029" i="2"/>
  <c r="P4688" i="2"/>
  <c r="P4382" i="2"/>
  <c r="P4126" i="2"/>
  <c r="P3870" i="2"/>
  <c r="P3614" i="2"/>
  <c r="P3385" i="2"/>
  <c r="P3300" i="2"/>
  <c r="P3214" i="2"/>
  <c r="P3129" i="2"/>
  <c r="P3044" i="2"/>
  <c r="P2958" i="2"/>
  <c r="P2873" i="2"/>
  <c r="P2788" i="2"/>
  <c r="P2702" i="2"/>
  <c r="P2617" i="2"/>
  <c r="P2532" i="2"/>
  <c r="P2446" i="2"/>
  <c r="P2361" i="2"/>
  <c r="P2276" i="2"/>
  <c r="P2190" i="2"/>
  <c r="P2105" i="2"/>
  <c r="P2020" i="2"/>
  <c r="P1934" i="2"/>
  <c r="P1849" i="2"/>
  <c r="P1764" i="2"/>
  <c r="P1678" i="2"/>
  <c r="P1593" i="2"/>
  <c r="P1508" i="2"/>
  <c r="P1422" i="2"/>
  <c r="P1337" i="2"/>
  <c r="P1252" i="2"/>
  <c r="P1166" i="2"/>
  <c r="P1081" i="2"/>
  <c r="P996" i="2"/>
  <c r="P910" i="2"/>
  <c r="P825" i="2"/>
  <c r="P740" i="2"/>
  <c r="P654" i="2"/>
  <c r="P569" i="2"/>
  <c r="P501" i="2"/>
  <c r="P437" i="2"/>
  <c r="P373" i="2"/>
  <c r="P6407" i="2"/>
  <c r="P4747" i="2"/>
  <c r="P3658" i="2"/>
  <c r="P3144" i="2"/>
  <c r="P2802" i="2"/>
  <c r="P2461" i="2"/>
  <c r="P2120" i="2"/>
  <c r="P1778" i="2"/>
  <c r="P1437" i="2"/>
  <c r="P1096" i="2"/>
  <c r="P754" i="2"/>
  <c r="P448" i="2"/>
  <c r="P300" i="2"/>
  <c r="P216" i="2"/>
  <c r="P128" i="2"/>
  <c r="P60" i="2"/>
  <c r="P8755" i="2"/>
  <c r="P6481" i="2"/>
  <c r="P5819" i="2"/>
  <c r="P5467" i="2"/>
  <c r="P5125" i="2"/>
  <c r="P4784" i="2"/>
  <c r="P4454" i="2"/>
  <c r="P4198" i="2"/>
  <c r="P3942" i="2"/>
  <c r="P3686" i="2"/>
  <c r="P3430" i="2"/>
  <c r="P3324" i="2"/>
  <c r="P3238" i="2"/>
  <c r="P3153" i="2"/>
  <c r="P3068" i="2"/>
  <c r="P2982" i="2"/>
  <c r="P2897" i="2"/>
  <c r="P2812" i="2"/>
  <c r="P2726" i="2"/>
  <c r="P2641" i="2"/>
  <c r="P2556" i="2"/>
  <c r="P2470" i="2"/>
  <c r="P2385" i="2"/>
  <c r="P2300" i="2"/>
  <c r="P2214" i="2"/>
  <c r="P2129" i="2"/>
  <c r="P2044" i="2"/>
  <c r="P1958" i="2"/>
  <c r="P1873" i="2"/>
  <c r="P1788" i="2"/>
  <c r="P1702" i="2"/>
  <c r="P1617" i="2"/>
  <c r="P1532" i="2"/>
  <c r="P1446" i="2"/>
  <c r="P1361" i="2"/>
  <c r="P1276" i="2"/>
  <c r="P1190" i="2"/>
  <c r="P1105" i="2"/>
  <c r="P1020" i="2"/>
  <c r="P934" i="2"/>
  <c r="P849" i="2"/>
  <c r="P764" i="2"/>
  <c r="P678" i="2"/>
  <c r="P593" i="2"/>
  <c r="P519" i="2"/>
  <c r="P455" i="2"/>
  <c r="P391" i="2"/>
  <c r="P327" i="2"/>
  <c r="P263" i="2"/>
  <c r="P199" i="2"/>
  <c r="P135" i="2"/>
  <c r="P5685" i="2"/>
  <c r="P4362" i="2"/>
  <c r="P3378" i="2"/>
  <c r="P3037" i="2"/>
  <c r="P2696" i="2"/>
  <c r="P2354" i="2"/>
  <c r="P2013" i="2"/>
  <c r="P1672" i="2"/>
  <c r="P1330" i="2"/>
  <c r="P989" i="2"/>
  <c r="P648" i="2"/>
  <c r="P384" i="2"/>
  <c r="P272" i="2"/>
  <c r="P188" i="2"/>
  <c r="P104" i="2"/>
  <c r="P40" i="2"/>
  <c r="P7196" i="2"/>
  <c r="P6268" i="2"/>
  <c r="P5701" i="2"/>
  <c r="P5360" i="2"/>
  <c r="P5019" i="2"/>
  <c r="P4677" i="2"/>
  <c r="P4374" i="2"/>
  <c r="P4118" i="2"/>
  <c r="P3862" i="2"/>
  <c r="P3606" i="2"/>
  <c r="P3382" i="2"/>
  <c r="P3297" i="2"/>
  <c r="P3212" i="2"/>
  <c r="P3126" i="2"/>
  <c r="P3041" i="2"/>
  <c r="P2956" i="2"/>
  <c r="P2870" i="2"/>
  <c r="P2785" i="2"/>
  <c r="P2700" i="2"/>
  <c r="P2614" i="2"/>
  <c r="P2529" i="2"/>
  <c r="P2444" i="2"/>
  <c r="P2358" i="2"/>
  <c r="P2273" i="2"/>
  <c r="P2188" i="2"/>
  <c r="P2102" i="2"/>
  <c r="P3444" i="2"/>
  <c r="P6676" i="2"/>
  <c r="P5993" i="2"/>
  <c r="P5564" i="2"/>
  <c r="P5223" i="2"/>
  <c r="P4881" i="2"/>
  <c r="P4540" i="2"/>
  <c r="P4319" i="2"/>
  <c r="P4239" i="2"/>
  <c r="P4143" i="2"/>
  <c r="P4063" i="2"/>
  <c r="P3983" i="2"/>
  <c r="P3903" i="2"/>
  <c r="P3839" i="2"/>
  <c r="P3775" i="2"/>
  <c r="P3711" i="2"/>
  <c r="P3647" i="2"/>
  <c r="P3583" i="2"/>
  <c r="P3519" i="2"/>
  <c r="P3455" i="2"/>
  <c r="P3391" i="2"/>
  <c r="P3327" i="2"/>
  <c r="P3263" i="2"/>
  <c r="P3199" i="2"/>
  <c r="P3135" i="2"/>
  <c r="P3071" i="2"/>
  <c r="P3007" i="2"/>
  <c r="P2943" i="2"/>
  <c r="P2879" i="2"/>
  <c r="P2815" i="2"/>
  <c r="P2751" i="2"/>
  <c r="P2687" i="2"/>
  <c r="P2623" i="2"/>
  <c r="P2559" i="2"/>
  <c r="P2495" i="2"/>
  <c r="P2431" i="2"/>
  <c r="P2367" i="2"/>
  <c r="P2303" i="2"/>
  <c r="P2239" i="2"/>
  <c r="P2175" i="2"/>
  <c r="P2111" i="2"/>
  <c r="P2047" i="2"/>
  <c r="P1983" i="2"/>
  <c r="P1919" i="2"/>
  <c r="P1855" i="2"/>
  <c r="P1791" i="2"/>
  <c r="P1727" i="2"/>
  <c r="P1663" i="2"/>
  <c r="P1599" i="2"/>
  <c r="P1535" i="2"/>
  <c r="P1471" i="2"/>
  <c r="P1407" i="2"/>
  <c r="P1343" i="2"/>
  <c r="P1279" i="2"/>
  <c r="P1215" i="2"/>
  <c r="P1151" i="2"/>
  <c r="P1087" i="2"/>
  <c r="P1023" i="2"/>
  <c r="P959" i="2"/>
  <c r="P895" i="2"/>
  <c r="P831" i="2"/>
  <c r="P767" i="2"/>
  <c r="P703" i="2"/>
  <c r="P639" i="2"/>
  <c r="P575" i="2"/>
  <c r="P6823" i="2"/>
  <c r="P6108" i="2"/>
  <c r="P5621" i="2"/>
  <c r="P5280" i="2"/>
  <c r="P4939" i="2"/>
  <c r="P4597" i="2"/>
  <c r="P4314" i="2"/>
  <c r="P4058" i="2"/>
  <c r="P3802" i="2"/>
  <c r="P3546" i="2"/>
  <c r="P3362" i="2"/>
  <c r="P3277" i="2"/>
  <c r="P3192" i="2"/>
  <c r="P3106" i="2"/>
  <c r="P3021" i="2"/>
  <c r="P2936" i="2"/>
  <c r="P2850" i="2"/>
  <c r="P2765" i="2"/>
  <c r="P2680" i="2"/>
  <c r="P2594" i="2"/>
  <c r="P2509" i="2"/>
  <c r="P2424" i="2"/>
  <c r="P2338" i="2"/>
  <c r="P2253" i="2"/>
  <c r="P2168" i="2"/>
  <c r="P2082" i="2"/>
  <c r="P1997" i="2"/>
  <c r="P1912" i="2"/>
  <c r="P1826" i="2"/>
  <c r="P1741" i="2"/>
  <c r="P1656" i="2"/>
  <c r="P1570" i="2"/>
  <c r="P1485" i="2"/>
  <c r="P1400" i="2"/>
  <c r="P1314" i="2"/>
  <c r="P1229" i="2"/>
  <c r="P1144" i="2"/>
  <c r="P1058" i="2"/>
  <c r="P973" i="2"/>
  <c r="P888" i="2"/>
  <c r="P802" i="2"/>
  <c r="P717" i="2"/>
  <c r="P632" i="2"/>
  <c r="P548" i="2"/>
  <c r="P484" i="2"/>
  <c r="P420" i="2"/>
  <c r="P356" i="2"/>
  <c r="P292" i="2"/>
  <c r="P228" i="2"/>
  <c r="P164" i="2"/>
  <c r="P6124" i="2"/>
  <c r="P5953" i="2"/>
  <c r="P5808" i="2"/>
  <c r="P5715" i="2"/>
  <c r="P5629" i="2"/>
  <c r="P5544" i="2"/>
  <c r="P5459" i="2"/>
  <c r="P5373" i="2"/>
  <c r="P5288" i="2"/>
  <c r="P5203" i="2"/>
  <c r="P5117" i="2"/>
  <c r="P5032" i="2"/>
  <c r="P4947" i="2"/>
  <c r="P4861" i="2"/>
  <c r="P4776" i="2"/>
  <c r="P4691" i="2"/>
  <c r="P4605" i="2"/>
  <c r="P4520" i="2"/>
  <c r="P4448" i="2"/>
  <c r="P4384" i="2"/>
  <c r="P4320" i="2"/>
  <c r="P4256" i="2"/>
  <c r="P4192" i="2"/>
  <c r="P4128" i="2"/>
  <c r="P4064" i="2"/>
  <c r="P4000" i="2"/>
  <c r="P3936" i="2"/>
  <c r="P3872" i="2"/>
  <c r="P3808" i="2"/>
  <c r="P3744" i="2"/>
  <c r="P3680" i="2"/>
  <c r="P3616" i="2"/>
  <c r="P3552" i="2"/>
  <c r="P3488" i="2"/>
  <c r="P3424" i="2"/>
  <c r="P8400" i="2"/>
  <c r="P7249" i="2"/>
  <c r="P6828" i="2"/>
  <c r="P6623" i="2"/>
  <c r="P6452" i="2"/>
  <c r="P6281" i="2"/>
  <c r="P6111" i="2"/>
  <c r="P5940" i="2"/>
  <c r="P5799" i="2"/>
  <c r="P5708" i="2"/>
  <c r="P5623" i="2"/>
  <c r="P5537" i="2"/>
  <c r="P5452" i="2"/>
  <c r="P5367" i="2"/>
  <c r="P5281" i="2"/>
  <c r="P5196" i="2"/>
  <c r="P5111" i="2"/>
  <c r="P5025" i="2"/>
  <c r="P4940" i="2"/>
  <c r="P4855" i="2"/>
  <c r="P4769" i="2"/>
  <c r="P4684" i="2"/>
  <c r="P4599" i="2"/>
  <c r="P4513" i="2"/>
  <c r="P4443" i="2"/>
  <c r="P4379" i="2"/>
  <c r="P4315" i="2"/>
  <c r="P4251" i="2"/>
  <c r="P4187" i="2"/>
  <c r="P4123" i="2"/>
  <c r="P4059" i="2"/>
  <c r="P3995" i="2"/>
  <c r="P3931" i="2"/>
  <c r="P3867" i="2"/>
  <c r="P3803" i="2"/>
  <c r="P3739" i="2"/>
  <c r="P3675" i="2"/>
  <c r="P3611" i="2"/>
  <c r="P3547" i="2"/>
  <c r="P3483" i="2"/>
  <c r="P3419" i="2"/>
  <c r="P3355" i="2"/>
  <c r="P3291" i="2"/>
  <c r="P3227" i="2"/>
  <c r="P3163" i="2"/>
  <c r="P3099" i="2"/>
  <c r="P3035" i="2"/>
  <c r="P2971" i="2"/>
  <c r="P2907" i="2"/>
  <c r="P2843" i="2"/>
  <c r="P2779" i="2"/>
  <c r="P2715" i="2"/>
  <c r="P2651" i="2"/>
  <c r="P2587" i="2"/>
  <c r="P2523" i="2"/>
  <c r="P2459" i="2"/>
  <c r="P2395" i="2"/>
  <c r="P2331" i="2"/>
  <c r="P2267" i="2"/>
  <c r="P2203" i="2"/>
  <c r="P2139" i="2"/>
  <c r="P2075" i="2"/>
  <c r="P2011" i="2"/>
  <c r="P1947" i="2"/>
  <c r="P1883" i="2"/>
  <c r="P1819" i="2"/>
  <c r="P1755" i="2"/>
  <c r="P1691" i="2"/>
  <c r="P1627" i="2"/>
  <c r="P1563" i="2"/>
  <c r="P1499" i="2"/>
  <c r="P1435" i="2"/>
  <c r="P1371" i="2"/>
  <c r="P1307" i="2"/>
  <c r="P1243" i="2"/>
  <c r="P1179" i="2"/>
  <c r="P1115" i="2"/>
  <c r="P1051" i="2"/>
  <c r="P987" i="2"/>
  <c r="P923" i="2"/>
  <c r="P859" i="2"/>
  <c r="P795" i="2"/>
  <c r="P731" i="2"/>
  <c r="P667" i="2"/>
  <c r="P6748" i="2"/>
  <c r="P4917" i="2"/>
  <c r="P3786" i="2"/>
  <c r="P3186" i="2"/>
  <c r="P2845" i="2"/>
  <c r="P2504" i="2"/>
  <c r="P2162" i="2"/>
  <c r="P1821" i="2"/>
  <c r="P1480" i="2"/>
  <c r="P1138" i="2"/>
  <c r="P797" i="2"/>
  <c r="P480" i="2"/>
  <c r="P316" i="2"/>
  <c r="P224" i="2"/>
  <c r="P140" i="2"/>
  <c r="P68" i="2"/>
  <c r="P4" i="2"/>
  <c r="P6567" i="2"/>
  <c r="P5884" i="2"/>
  <c r="P5509" i="2"/>
  <c r="P5168" i="2"/>
  <c r="P4827" i="2"/>
  <c r="P4486" i="2"/>
  <c r="P4230" i="2"/>
  <c r="P3974" i="2"/>
  <c r="P3718" i="2"/>
  <c r="P3462" i="2"/>
  <c r="P3334" i="2"/>
  <c r="P3249" i="2"/>
  <c r="P3164" i="2"/>
  <c r="P3078" i="2"/>
  <c r="P2993" i="2"/>
  <c r="P2908" i="2"/>
  <c r="P2822" i="2"/>
  <c r="P2737" i="2"/>
  <c r="P2652" i="2"/>
  <c r="P2566" i="2"/>
  <c r="P2481" i="2"/>
  <c r="P2396" i="2"/>
  <c r="P2310" i="2"/>
  <c r="P2225" i="2"/>
  <c r="P2140" i="2"/>
  <c r="P2054" i="2"/>
  <c r="P1969" i="2"/>
  <c r="P1884" i="2"/>
  <c r="P1798" i="2"/>
  <c r="P1713" i="2"/>
  <c r="P1628" i="2"/>
  <c r="P1542" i="2"/>
  <c r="P1457" i="2"/>
  <c r="P1372" i="2"/>
  <c r="P1286" i="2"/>
  <c r="P1201" i="2"/>
  <c r="P1116" i="2"/>
  <c r="P1030" i="2"/>
  <c r="P945" i="2"/>
  <c r="P860" i="2"/>
  <c r="P774" i="2"/>
  <c r="P689" i="2"/>
  <c r="P604" i="2"/>
  <c r="P527" i="2"/>
  <c r="P463" i="2"/>
  <c r="P399" i="2"/>
  <c r="P335" i="2"/>
  <c r="P271" i="2"/>
  <c r="P207" i="2"/>
  <c r="P143" i="2"/>
  <c r="P79" i="2"/>
  <c r="P15" i="2"/>
  <c r="P6684" i="2"/>
  <c r="P6001" i="2"/>
  <c r="P5568" i="2"/>
  <c r="P5227" i="2"/>
  <c r="P4885" i="2"/>
  <c r="P4544" i="2"/>
  <c r="P4274" i="2"/>
  <c r="P4018" i="2"/>
  <c r="P3762" i="2"/>
  <c r="P3506" i="2"/>
  <c r="P3349" i="2"/>
  <c r="P3264" i="2"/>
  <c r="P3178" i="2"/>
  <c r="P3093" i="2"/>
  <c r="P3008" i="2"/>
  <c r="P2922" i="2"/>
  <c r="P2837" i="2"/>
  <c r="P2752" i="2"/>
  <c r="P2666" i="2"/>
  <c r="P2581" i="2"/>
  <c r="P2496" i="2"/>
  <c r="P2410" i="2"/>
  <c r="P2325" i="2"/>
  <c r="P2240" i="2"/>
  <c r="P2154" i="2"/>
  <c r="P2069" i="2"/>
  <c r="P1984" i="2"/>
  <c r="P1898" i="2"/>
  <c r="P1813" i="2"/>
  <c r="P1728" i="2"/>
  <c r="P1642" i="2"/>
  <c r="P1557" i="2"/>
  <c r="P1472" i="2"/>
  <c r="P1386" i="2"/>
  <c r="P1301" i="2"/>
  <c r="P1216" i="2"/>
  <c r="P1130" i="2"/>
  <c r="P1045" i="2"/>
  <c r="P960" i="2"/>
  <c r="P874" i="2"/>
  <c r="P789" i="2"/>
  <c r="P704" i="2"/>
  <c r="P618" i="2"/>
  <c r="P538" i="2"/>
  <c r="P474" i="2"/>
  <c r="P410" i="2"/>
  <c r="P346" i="2"/>
  <c r="P282" i="2"/>
  <c r="P218" i="2"/>
  <c r="P154" i="2"/>
  <c r="P90" i="2"/>
  <c r="P26" i="2"/>
  <c r="P6929" i="2"/>
  <c r="P6161" i="2"/>
  <c r="P5648" i="2"/>
  <c r="P5307" i="2"/>
  <c r="P4965" i="2"/>
  <c r="P4624" i="2"/>
  <c r="P4334" i="2"/>
  <c r="P4078" i="2"/>
  <c r="P3822" i="2"/>
  <c r="P3566" i="2"/>
  <c r="P3369" i="2"/>
  <c r="P3284" i="2"/>
  <c r="P3198" i="2"/>
  <c r="P3113" i="2"/>
  <c r="P3028" i="2"/>
  <c r="P2942" i="2"/>
  <c r="P2857" i="2"/>
  <c r="P2772" i="2"/>
  <c r="P2686" i="2"/>
  <c r="P2601" i="2"/>
  <c r="P2516" i="2"/>
  <c r="P2430" i="2"/>
  <c r="P2345" i="2"/>
  <c r="P2260" i="2"/>
  <c r="P2174" i="2"/>
  <c r="P2089" i="2"/>
  <c r="P2004" i="2"/>
  <c r="P1918" i="2"/>
  <c r="P1833" i="2"/>
  <c r="P1748" i="2"/>
  <c r="P1662" i="2"/>
  <c r="P1577" i="2"/>
  <c r="P1492" i="2"/>
  <c r="P1406" i="2"/>
  <c r="P1321" i="2"/>
  <c r="P1236" i="2"/>
  <c r="P1150" i="2"/>
  <c r="P1065" i="2"/>
  <c r="P980" i="2"/>
  <c r="P894" i="2"/>
  <c r="P809" i="2"/>
  <c r="P724" i="2"/>
  <c r="P638" i="2"/>
  <c r="P553" i="2"/>
  <c r="P489" i="2"/>
  <c r="P425" i="2"/>
  <c r="P6577" i="2"/>
  <c r="P4832" i="2"/>
  <c r="P3722" i="2"/>
  <c r="P3165" i="2"/>
  <c r="P2824" i="2"/>
  <c r="P2482" i="2"/>
  <c r="P2141" i="2"/>
  <c r="P1800" i="2"/>
  <c r="P1458" i="2"/>
  <c r="P1117" i="2"/>
  <c r="P776" i="2"/>
  <c r="P464" i="2"/>
  <c r="P304" i="2"/>
  <c r="P220" i="2"/>
  <c r="P136" i="2"/>
  <c r="P64" i="2"/>
  <c r="P9580" i="2"/>
  <c r="P6524" i="2"/>
  <c r="P5847" i="2"/>
  <c r="P5488" i="2"/>
  <c r="P5147" i="2"/>
  <c r="P4805" i="2"/>
  <c r="P4470" i="2"/>
  <c r="P4214" i="2"/>
  <c r="P3958" i="2"/>
  <c r="P3702" i="2"/>
  <c r="P3446" i="2"/>
  <c r="P3329" i="2"/>
  <c r="P3244" i="2"/>
  <c r="P3158" i="2"/>
  <c r="P3073" i="2"/>
  <c r="P2988" i="2"/>
  <c r="P2902" i="2"/>
  <c r="P2817" i="2"/>
  <c r="P2732" i="2"/>
  <c r="P2646" i="2"/>
  <c r="P2561" i="2"/>
  <c r="P2476" i="2"/>
  <c r="P2390" i="2"/>
  <c r="P2305" i="2"/>
  <c r="P2220" i="2"/>
  <c r="P2134" i="2"/>
  <c r="P2049" i="2"/>
  <c r="P1964" i="2"/>
  <c r="P1878" i="2"/>
  <c r="P1793" i="2"/>
  <c r="P1708" i="2"/>
  <c r="P1622" i="2"/>
  <c r="P1537" i="2"/>
  <c r="P1452" i="2"/>
  <c r="P1366" i="2"/>
  <c r="P1281" i="2"/>
  <c r="P1196" i="2"/>
  <c r="P1110" i="2"/>
  <c r="P1025" i="2"/>
  <c r="P940" i="2"/>
  <c r="P854" i="2"/>
  <c r="P769" i="2"/>
  <c r="P684" i="2"/>
  <c r="P598" i="2"/>
  <c r="P523" i="2"/>
  <c r="P459" i="2"/>
  <c r="P395" i="2"/>
  <c r="P331" i="2"/>
  <c r="P267" i="2"/>
  <c r="P203" i="2"/>
  <c r="P139" i="2"/>
  <c r="P75" i="2"/>
  <c r="P11" i="2"/>
  <c r="P6641" i="2"/>
  <c r="P5959" i="2"/>
  <c r="P5547" i="2"/>
  <c r="P5205" i="2"/>
  <c r="P4864" i="2"/>
  <c r="P4523" i="2"/>
  <c r="P4258" i="2"/>
  <c r="P4002" i="2"/>
  <c r="P3746" i="2"/>
  <c r="P3490" i="2"/>
  <c r="P3344" i="2"/>
  <c r="P3258" i="2"/>
  <c r="P3173" i="2"/>
  <c r="P3088" i="2"/>
  <c r="P3002" i="2"/>
  <c r="P2917" i="2"/>
  <c r="P2832" i="2"/>
  <c r="P2746" i="2"/>
  <c r="P2661" i="2"/>
  <c r="P2576" i="2"/>
  <c r="P2490" i="2"/>
  <c r="P2405" i="2"/>
  <c r="P2320" i="2"/>
  <c r="P2234" i="2"/>
  <c r="P2149" i="2"/>
  <c r="P2064" i="2"/>
  <c r="P1978" i="2"/>
  <c r="P1893" i="2"/>
  <c r="P1808" i="2"/>
  <c r="P1722" i="2"/>
  <c r="P1637" i="2"/>
  <c r="P1552" i="2"/>
  <c r="P1466" i="2"/>
  <c r="P1381" i="2"/>
  <c r="P1296" i="2"/>
  <c r="P1210" i="2"/>
  <c r="P1125" i="2"/>
  <c r="P1040" i="2"/>
  <c r="P954" i="2"/>
  <c r="P869" i="2"/>
  <c r="P784" i="2"/>
  <c r="P698" i="2"/>
  <c r="P613" i="2"/>
  <c r="P534" i="2"/>
  <c r="P470" i="2"/>
  <c r="P406" i="2"/>
  <c r="P342" i="2"/>
  <c r="P278" i="2"/>
  <c r="P214" i="2"/>
  <c r="P150" i="2"/>
  <c r="P86" i="2"/>
  <c r="P22" i="2"/>
  <c r="P6844" i="2"/>
  <c r="P6119" i="2"/>
  <c r="P5627" i="2"/>
  <c r="P5285" i="2"/>
  <c r="P4944" i="2"/>
  <c r="P4603" i="2"/>
  <c r="P4318" i="2"/>
  <c r="P4062" i="2"/>
  <c r="P3806" i="2"/>
  <c r="P3550" i="2"/>
  <c r="P3364" i="2"/>
  <c r="P3278" i="2"/>
  <c r="P3193" i="2"/>
  <c r="P3108" i="2"/>
  <c r="P3022" i="2"/>
  <c r="P2937" i="2"/>
  <c r="P2852" i="2"/>
  <c r="P2766" i="2"/>
  <c r="P2681" i="2"/>
  <c r="P2596" i="2"/>
  <c r="P2510" i="2"/>
  <c r="P2425" i="2"/>
  <c r="P2340" i="2"/>
  <c r="P2254" i="2"/>
  <c r="P2169" i="2"/>
  <c r="P2084" i="2"/>
  <c r="P1998" i="2"/>
  <c r="P1913" i="2"/>
  <c r="P1828" i="2"/>
  <c r="P1742" i="2"/>
  <c r="P1657" i="2"/>
  <c r="P1572" i="2"/>
  <c r="P1486" i="2"/>
  <c r="P1401" i="2"/>
  <c r="P1316" i="2"/>
  <c r="P1230" i="2"/>
  <c r="P1145" i="2"/>
  <c r="P1060" i="2"/>
  <c r="P974" i="2"/>
  <c r="P889" i="2"/>
  <c r="P804" i="2"/>
  <c r="P718" i="2"/>
  <c r="P633" i="2"/>
  <c r="P549" i="2"/>
  <c r="P485" i="2"/>
  <c r="P421" i="2"/>
  <c r="P357" i="2"/>
  <c r="P5771" i="2"/>
  <c r="P4426" i="2"/>
  <c r="P3402" i="2"/>
  <c r="P3058" i="2"/>
  <c r="P2717" i="2"/>
  <c r="P2376" i="2"/>
  <c r="P2034" i="2"/>
  <c r="P1693" i="2"/>
  <c r="P1352" i="2"/>
  <c r="P1010" i="2"/>
  <c r="P669" i="2"/>
  <c r="P396" i="2"/>
  <c r="P280" i="2"/>
  <c r="P192" i="2"/>
  <c r="P108" i="2"/>
  <c r="P44" i="2"/>
  <c r="P7367" i="2"/>
  <c r="P6311" i="2"/>
  <c r="P5723" i="2"/>
  <c r="P5381" i="2"/>
  <c r="P5040" i="2"/>
  <c r="P4699" i="2"/>
  <c r="P4390" i="2"/>
  <c r="P4134" i="2"/>
  <c r="P3878" i="2"/>
  <c r="P3622" i="2"/>
  <c r="P3388" i="2"/>
  <c r="P3302" i="2"/>
  <c r="P3217" i="2"/>
  <c r="P3132" i="2"/>
  <c r="P3046" i="2"/>
  <c r="P2961" i="2"/>
  <c r="P2876" i="2"/>
  <c r="P2790" i="2"/>
  <c r="P2705" i="2"/>
  <c r="P2620" i="2"/>
  <c r="P2534" i="2"/>
  <c r="P2449" i="2"/>
  <c r="P2364" i="2"/>
  <c r="P2278" i="2"/>
  <c r="P2193" i="2"/>
  <c r="P2108" i="2"/>
  <c r="P2022" i="2"/>
  <c r="P1937" i="2"/>
  <c r="P1852" i="2"/>
  <c r="P1766" i="2"/>
  <c r="P1681" i="2"/>
  <c r="P1596" i="2"/>
  <c r="P1510" i="2"/>
  <c r="P1425" i="2"/>
  <c r="P1340" i="2"/>
  <c r="P1254" i="2"/>
  <c r="P1169" i="2"/>
  <c r="P1084" i="2"/>
  <c r="P998" i="2"/>
  <c r="P913" i="2"/>
  <c r="P828" i="2"/>
  <c r="P742" i="2"/>
  <c r="P657" i="2"/>
  <c r="P572" i="2"/>
  <c r="P503" i="2"/>
  <c r="P439" i="2"/>
  <c r="P375" i="2"/>
  <c r="P311" i="2"/>
  <c r="P247" i="2"/>
  <c r="P183" i="2"/>
  <c r="P587" i="2"/>
  <c r="P5344" i="2"/>
  <c r="P4106" i="2"/>
  <c r="P3293" i="2"/>
  <c r="P2952" i="2"/>
  <c r="P2610" i="2"/>
  <c r="P2269" i="2"/>
  <c r="P1928" i="2"/>
  <c r="P1586" i="2"/>
  <c r="P1245" i="2"/>
  <c r="P904" i="2"/>
  <c r="P562" i="2"/>
  <c r="P352" i="2"/>
  <c r="P252" i="2"/>
  <c r="P168" i="2"/>
  <c r="P88" i="2"/>
  <c r="P24" i="2"/>
  <c r="P6801" i="2"/>
  <c r="P6097" i="2"/>
  <c r="P5616" i="2"/>
  <c r="P5275" i="2"/>
  <c r="P4933" i="2"/>
  <c r="P4592" i="2"/>
  <c r="P4310" i="2"/>
  <c r="P4054" i="2"/>
  <c r="P3798" i="2"/>
  <c r="P3542" i="2"/>
  <c r="P3361" i="2"/>
  <c r="P3276" i="2"/>
  <c r="P3190" i="2"/>
  <c r="P3105" i="2"/>
  <c r="P3020" i="2"/>
  <c r="P2934" i="2"/>
  <c r="P2849" i="2"/>
  <c r="P2764" i="2"/>
  <c r="P2678" i="2"/>
  <c r="P2593" i="2"/>
  <c r="P2508" i="2"/>
  <c r="P2422" i="2"/>
  <c r="P2337" i="2"/>
  <c r="P2252" i="2"/>
  <c r="P2166" i="2"/>
  <c r="P2081" i="2"/>
  <c r="P1996" i="2"/>
  <c r="P1910" i="2"/>
  <c r="P1825" i="2"/>
  <c r="P1740" i="2"/>
  <c r="P9139" i="2"/>
  <c r="P6505" i="2"/>
  <c r="P5835" i="2"/>
  <c r="P5479" i="2"/>
  <c r="P5137" i="2"/>
  <c r="P4796" i="2"/>
  <c r="P4463" i="2"/>
  <c r="P4303" i="2"/>
  <c r="P4207" i="2"/>
  <c r="P4127" i="2"/>
  <c r="P4047" i="2"/>
  <c r="P3951" i="2"/>
  <c r="P3887" i="2"/>
  <c r="P3823" i="2"/>
  <c r="P3759" i="2"/>
  <c r="P3695" i="2"/>
  <c r="P3631" i="2"/>
  <c r="P3567" i="2"/>
  <c r="P3503" i="2"/>
  <c r="P3439" i="2"/>
  <c r="P3375" i="2"/>
  <c r="P3311" i="2"/>
  <c r="P3247" i="2"/>
  <c r="P3183" i="2"/>
  <c r="P3119" i="2"/>
  <c r="P3055" i="2"/>
  <c r="P2991" i="2"/>
  <c r="P2927" i="2"/>
  <c r="P2863" i="2"/>
  <c r="P2799" i="2"/>
  <c r="P2735" i="2"/>
  <c r="P2671" i="2"/>
  <c r="P2607" i="2"/>
  <c r="P2543" i="2"/>
  <c r="P2479" i="2"/>
  <c r="P2415" i="2"/>
  <c r="P2351" i="2"/>
  <c r="P2287" i="2"/>
  <c r="P2223" i="2"/>
  <c r="P2159" i="2"/>
  <c r="P2095" i="2"/>
  <c r="P2031" i="2"/>
  <c r="P1967" i="2"/>
  <c r="P1903" i="2"/>
  <c r="P1839" i="2"/>
  <c r="P1775" i="2"/>
  <c r="P1711" i="2"/>
  <c r="P1647" i="2"/>
  <c r="P1583" i="2"/>
  <c r="P1519" i="2"/>
  <c r="P1455" i="2"/>
  <c r="P1391" i="2"/>
  <c r="P1327" i="2"/>
  <c r="P1263" i="2"/>
  <c r="P1199" i="2"/>
  <c r="P1135" i="2"/>
  <c r="P1071" i="2"/>
  <c r="P1007" i="2"/>
  <c r="P943" i="2"/>
  <c r="P879" i="2"/>
  <c r="P815" i="2"/>
  <c r="P751" i="2"/>
  <c r="P687" i="2"/>
  <c r="P623" i="2"/>
  <c r="P559" i="2"/>
  <c r="P6620" i="2"/>
  <c r="P5937" i="2"/>
  <c r="P5536" i="2"/>
  <c r="P5195" i="2"/>
  <c r="P4853" i="2"/>
  <c r="P4512" i="2"/>
  <c r="P4250" i="2"/>
  <c r="P3994" i="2"/>
  <c r="P3738" i="2"/>
  <c r="P3482" i="2"/>
  <c r="P3341" i="2"/>
  <c r="P3256" i="2"/>
  <c r="P3170" i="2"/>
  <c r="P3085" i="2"/>
  <c r="P3000" i="2"/>
  <c r="P2914" i="2"/>
  <c r="P2829" i="2"/>
  <c r="P2744" i="2"/>
  <c r="P2658" i="2"/>
  <c r="P2573" i="2"/>
  <c r="P2488" i="2"/>
  <c r="P2402" i="2"/>
  <c r="P2317" i="2"/>
  <c r="P2232" i="2"/>
  <c r="P2146" i="2"/>
  <c r="P2061" i="2"/>
  <c r="P1976" i="2"/>
  <c r="P1890" i="2"/>
  <c r="P1805" i="2"/>
  <c r="P1720" i="2"/>
  <c r="P1634" i="2"/>
  <c r="P1549" i="2"/>
  <c r="P1464" i="2"/>
  <c r="P1378" i="2"/>
  <c r="P1293" i="2"/>
  <c r="P1208" i="2"/>
  <c r="P1122" i="2"/>
  <c r="P1037" i="2"/>
  <c r="P952" i="2"/>
  <c r="P866" i="2"/>
  <c r="P781" i="2"/>
  <c r="P696" i="2"/>
  <c r="P610" i="2"/>
  <c r="P532" i="2"/>
  <c r="P468" i="2"/>
  <c r="P404" i="2"/>
  <c r="P340" i="2"/>
  <c r="P276" i="2"/>
  <c r="P212" i="2"/>
  <c r="P148" i="2"/>
  <c r="P6081" i="2"/>
  <c r="P5911" i="2"/>
  <c r="P5780" i="2"/>
  <c r="P5693" i="2"/>
  <c r="P5608" i="2"/>
  <c r="P5523" i="2"/>
  <c r="P5437" i="2"/>
  <c r="P5352" i="2"/>
  <c r="P5267" i="2"/>
  <c r="P5181" i="2"/>
  <c r="P5096" i="2"/>
  <c r="P5011" i="2"/>
  <c r="P4925" i="2"/>
  <c r="P4840" i="2"/>
  <c r="P4755" i="2"/>
  <c r="P4669" i="2"/>
  <c r="P4584" i="2"/>
  <c r="P4499" i="2"/>
  <c r="P4432" i="2"/>
  <c r="P4368" i="2"/>
  <c r="P4304" i="2"/>
  <c r="P4240" i="2"/>
  <c r="P4176" i="2"/>
  <c r="P4112" i="2"/>
  <c r="P4048" i="2"/>
  <c r="P3984" i="2"/>
  <c r="P3920" i="2"/>
  <c r="P3856" i="2"/>
  <c r="P3792" i="2"/>
  <c r="P3728" i="2"/>
  <c r="P3664" i="2"/>
  <c r="P3600" i="2"/>
  <c r="P3536" i="2"/>
  <c r="P3472" i="2"/>
  <c r="P3408" i="2"/>
  <c r="P7916" i="2"/>
  <c r="P7111" i="2"/>
  <c r="P6751" i="2"/>
  <c r="P6580" i="2"/>
  <c r="P6409" i="2"/>
  <c r="P6239" i="2"/>
  <c r="P6068" i="2"/>
  <c r="P5897" i="2"/>
  <c r="P5772" i="2"/>
  <c r="P5687" i="2"/>
  <c r="P5601" i="2"/>
  <c r="P5516" i="2"/>
  <c r="P5431" i="2"/>
  <c r="P5345" i="2"/>
  <c r="P5260" i="2"/>
  <c r="P5175" i="2"/>
  <c r="P5089" i="2"/>
  <c r="P5004" i="2"/>
  <c r="P4919" i="2"/>
  <c r="P4833" i="2"/>
  <c r="P4748" i="2"/>
  <c r="P4663" i="2"/>
  <c r="P4577" i="2"/>
  <c r="P4492" i="2"/>
  <c r="P4427" i="2"/>
  <c r="P4363" i="2"/>
  <c r="P4299" i="2"/>
  <c r="P4235" i="2"/>
  <c r="P4171" i="2"/>
  <c r="P4107" i="2"/>
  <c r="P4043" i="2"/>
  <c r="P3979" i="2"/>
  <c r="P3915" i="2"/>
  <c r="P3851" i="2"/>
  <c r="P3787" i="2"/>
  <c r="P3723" i="2"/>
  <c r="P3659" i="2"/>
  <c r="P3595" i="2"/>
  <c r="P3531" i="2"/>
  <c r="P3467" i="2"/>
  <c r="P3403" i="2"/>
  <c r="P3339" i="2"/>
  <c r="P3275" i="2"/>
  <c r="P3211" i="2"/>
  <c r="P3147" i="2"/>
  <c r="P3083" i="2"/>
  <c r="P3019" i="2"/>
  <c r="P2955" i="2"/>
  <c r="P2891" i="2"/>
  <c r="P2827" i="2"/>
  <c r="P2763" i="2"/>
  <c r="P2699" i="2"/>
  <c r="P2635" i="2"/>
  <c r="P2571" i="2"/>
  <c r="P2507" i="2"/>
  <c r="P2443" i="2"/>
  <c r="P2379" i="2"/>
  <c r="P2315" i="2"/>
  <c r="P2251" i="2"/>
  <c r="P2187" i="2"/>
  <c r="P2123" i="2"/>
  <c r="P2059" i="2"/>
  <c r="P1995" i="2"/>
  <c r="P1931" i="2"/>
  <c r="P1867" i="2"/>
  <c r="P1803" i="2"/>
  <c r="P1739" i="2"/>
  <c r="P1675" i="2"/>
  <c r="P1611" i="2"/>
  <c r="P1547" i="2"/>
  <c r="P1483" i="2"/>
  <c r="P1419" i="2"/>
  <c r="P1355" i="2"/>
  <c r="P1291" i="2"/>
  <c r="P1227" i="2"/>
  <c r="P1163" i="2"/>
  <c r="P1099" i="2"/>
  <c r="P1035" i="2"/>
  <c r="P971" i="2"/>
  <c r="P907" i="2"/>
  <c r="P843" i="2"/>
  <c r="P779" i="2"/>
  <c r="P715" i="2"/>
  <c r="P651" i="2"/>
  <c r="P6065" i="2"/>
  <c r="P4576" i="2"/>
  <c r="P3530" i="2"/>
  <c r="P3101" i="2"/>
  <c r="P2760" i="2"/>
  <c r="P2418" i="2"/>
  <c r="P2077" i="2"/>
  <c r="P1736" i="2"/>
  <c r="P1394" i="2"/>
  <c r="P1053" i="2"/>
  <c r="P712" i="2"/>
  <c r="P416" i="2"/>
  <c r="P288" i="2"/>
  <c r="P204" i="2"/>
  <c r="P120" i="2"/>
  <c r="P52" i="2"/>
  <c r="P7809" i="2"/>
  <c r="P6396" i="2"/>
  <c r="P5765" i="2"/>
  <c r="P5424" i="2"/>
  <c r="P5083" i="2"/>
  <c r="P4741" i="2"/>
  <c r="P4422" i="2"/>
  <c r="P4166" i="2"/>
  <c r="P3910" i="2"/>
  <c r="P3654" i="2"/>
  <c r="P3401" i="2"/>
  <c r="P3313" i="2"/>
  <c r="P3228" i="2"/>
  <c r="P3142" i="2"/>
  <c r="P3057" i="2"/>
  <c r="P2972" i="2"/>
  <c r="P2886" i="2"/>
  <c r="P2801" i="2"/>
  <c r="P2716" i="2"/>
  <c r="P2630" i="2"/>
  <c r="P2545" i="2"/>
  <c r="P2460" i="2"/>
  <c r="P2374" i="2"/>
  <c r="P2289" i="2"/>
  <c r="P2204" i="2"/>
  <c r="P2118" i="2"/>
  <c r="P2033" i="2"/>
  <c r="P1948" i="2"/>
  <c r="P1862" i="2"/>
  <c r="P1777" i="2"/>
  <c r="P1692" i="2"/>
  <c r="P1606" i="2"/>
  <c r="P1521" i="2"/>
  <c r="P1436" i="2"/>
  <c r="P1350" i="2"/>
  <c r="P1265" i="2"/>
  <c r="P1180" i="2"/>
  <c r="P1094" i="2"/>
  <c r="P1009" i="2"/>
  <c r="P924" i="2"/>
  <c r="P838" i="2"/>
  <c r="P753" i="2"/>
  <c r="P668" i="2"/>
  <c r="P582" i="2"/>
  <c r="P511" i="2"/>
  <c r="P447" i="2"/>
  <c r="P383" i="2"/>
  <c r="P319" i="2"/>
  <c r="P255" i="2"/>
  <c r="P191" i="2"/>
  <c r="P127" i="2"/>
  <c r="P63" i="2"/>
  <c r="P9324" i="2"/>
  <c r="P6513" i="2"/>
  <c r="P5840" i="2"/>
  <c r="P5483" i="2"/>
  <c r="P5141" i="2"/>
  <c r="P4800" i="2"/>
  <c r="P4466" i="2"/>
  <c r="P4210" i="2"/>
  <c r="P3954" i="2"/>
  <c r="P3698" i="2"/>
  <c r="P3442" i="2"/>
  <c r="P3328" i="2"/>
  <c r="P3242" i="2"/>
  <c r="P3157" i="2"/>
  <c r="P3072" i="2"/>
  <c r="P2986" i="2"/>
  <c r="P2901" i="2"/>
  <c r="P2816" i="2"/>
  <c r="P2730" i="2"/>
  <c r="P2645" i="2"/>
  <c r="P2560" i="2"/>
  <c r="P2474" i="2"/>
  <c r="P2389" i="2"/>
  <c r="P2304" i="2"/>
  <c r="P2218" i="2"/>
  <c r="P2133" i="2"/>
  <c r="P2048" i="2"/>
  <c r="P1962" i="2"/>
  <c r="P1877" i="2"/>
  <c r="P1792" i="2"/>
  <c r="P1706" i="2"/>
  <c r="P1621" i="2"/>
  <c r="P1536" i="2"/>
  <c r="P1450" i="2"/>
  <c r="P1365" i="2"/>
  <c r="P1280" i="2"/>
  <c r="P1194" i="2"/>
  <c r="P1109" i="2"/>
  <c r="P1024" i="2"/>
  <c r="P938" i="2"/>
  <c r="P853" i="2"/>
  <c r="P768" i="2"/>
  <c r="P682" i="2"/>
  <c r="P597" i="2"/>
  <c r="P522" i="2"/>
  <c r="P458" i="2"/>
  <c r="P394" i="2"/>
  <c r="P330" i="2"/>
  <c r="P266" i="2"/>
  <c r="P202" i="2"/>
  <c r="P138" i="2"/>
  <c r="P74" i="2"/>
  <c r="P10" i="2"/>
  <c r="P6673" i="2"/>
  <c r="P5991" i="2"/>
  <c r="P5563" i="2"/>
  <c r="P5221" i="2"/>
  <c r="P4880" i="2"/>
  <c r="P4539" i="2"/>
  <c r="P4270" i="2"/>
  <c r="P4014" i="2"/>
  <c r="P3758" i="2"/>
  <c r="P3502" i="2"/>
  <c r="P3348" i="2"/>
  <c r="P3262" i="2"/>
  <c r="P3177" i="2"/>
  <c r="P3092" i="2"/>
  <c r="P3006" i="2"/>
  <c r="P2921" i="2"/>
  <c r="P2836" i="2"/>
  <c r="P2750" i="2"/>
  <c r="P2665" i="2"/>
  <c r="P2580" i="2"/>
  <c r="P2494" i="2"/>
  <c r="P2409" i="2"/>
  <c r="P2324" i="2"/>
  <c r="P2238" i="2"/>
  <c r="P2153" i="2"/>
  <c r="P2068" i="2"/>
  <c r="P1982" i="2"/>
  <c r="P1897" i="2"/>
  <c r="P1812" i="2"/>
  <c r="P1726" i="2"/>
  <c r="P1641" i="2"/>
  <c r="P1556" i="2"/>
  <c r="P1470" i="2"/>
  <c r="P1385" i="2"/>
  <c r="P1300" i="2"/>
  <c r="P1214" i="2"/>
  <c r="P1129" i="2"/>
  <c r="P1044" i="2"/>
  <c r="P958" i="2"/>
  <c r="P873" i="2"/>
  <c r="P788" i="2"/>
  <c r="P702" i="2"/>
  <c r="P617" i="2"/>
  <c r="P537" i="2"/>
  <c r="P473" i="2"/>
  <c r="P409" i="2"/>
  <c r="P5895" i="2"/>
  <c r="P4491" i="2"/>
  <c r="P3466" i="2"/>
  <c r="P3080" i="2"/>
  <c r="P2738" i="2"/>
  <c r="P2397" i="2"/>
  <c r="P2056" i="2"/>
  <c r="P1714" i="2"/>
  <c r="P1373" i="2"/>
  <c r="P1032" i="2"/>
  <c r="P690" i="2"/>
  <c r="P400" i="2"/>
  <c r="P284" i="2"/>
  <c r="P200" i="2"/>
  <c r="P112" i="2"/>
  <c r="P48" i="2"/>
  <c r="P7537" i="2"/>
  <c r="P6353" i="2"/>
  <c r="P5744" i="2"/>
  <c r="P5403" i="2"/>
  <c r="P5061" i="2"/>
  <c r="P4720" i="2"/>
  <c r="P4406" i="2"/>
  <c r="P4150" i="2"/>
  <c r="P3894" i="2"/>
  <c r="P3638" i="2"/>
  <c r="P3393" i="2"/>
  <c r="P3308" i="2"/>
  <c r="P3222" i="2"/>
  <c r="P3137" i="2"/>
  <c r="P3052" i="2"/>
  <c r="P2966" i="2"/>
  <c r="P2881" i="2"/>
  <c r="P2796" i="2"/>
  <c r="P2710" i="2"/>
  <c r="P2625" i="2"/>
  <c r="P2540" i="2"/>
  <c r="P2454" i="2"/>
  <c r="P2369" i="2"/>
  <c r="P2284" i="2"/>
  <c r="P2198" i="2"/>
  <c r="P2113" i="2"/>
  <c r="P2028" i="2"/>
  <c r="P1942" i="2"/>
  <c r="P1857" i="2"/>
  <c r="P1772" i="2"/>
  <c r="P1686" i="2"/>
  <c r="P1601" i="2"/>
  <c r="P1516" i="2"/>
  <c r="P1430" i="2"/>
  <c r="P1345" i="2"/>
  <c r="P1260" i="2"/>
  <c r="P1174" i="2"/>
  <c r="P1089" i="2"/>
  <c r="P1004" i="2"/>
  <c r="P918" i="2"/>
  <c r="P833" i="2"/>
  <c r="P748" i="2"/>
  <c r="P662" i="2"/>
  <c r="P577" i="2"/>
  <c r="P507" i="2"/>
  <c r="P443" i="2"/>
  <c r="P379" i="2"/>
  <c r="P315" i="2"/>
  <c r="P251" i="2"/>
  <c r="P187" i="2"/>
  <c r="P123" i="2"/>
  <c r="P59" i="2"/>
  <c r="P8624" i="2"/>
  <c r="P6471" i="2"/>
  <c r="P5812" i="2"/>
  <c r="P5461" i="2"/>
  <c r="P5120" i="2"/>
  <c r="P4779" i="2"/>
  <c r="P4450" i="2"/>
  <c r="P4194" i="2"/>
  <c r="P3938" i="2"/>
  <c r="P3682" i="2"/>
  <c r="P3426" i="2"/>
  <c r="P3322" i="2"/>
  <c r="P3237" i="2"/>
  <c r="P3152" i="2"/>
  <c r="P3066" i="2"/>
  <c r="P2981" i="2"/>
  <c r="P2896" i="2"/>
  <c r="P2810" i="2"/>
  <c r="P2725" i="2"/>
  <c r="P2640" i="2"/>
  <c r="P2554" i="2"/>
  <c r="P2469" i="2"/>
  <c r="P2384" i="2"/>
  <c r="P2298" i="2"/>
  <c r="P2213" i="2"/>
  <c r="P2128" i="2"/>
  <c r="P2042" i="2"/>
  <c r="P1957" i="2"/>
  <c r="P1872" i="2"/>
  <c r="P1786" i="2"/>
  <c r="P1701" i="2"/>
  <c r="P1616" i="2"/>
  <c r="P1530" i="2"/>
  <c r="P1445" i="2"/>
  <c r="P1360" i="2"/>
  <c r="P1274" i="2"/>
  <c r="P1189" i="2"/>
  <c r="P1104" i="2"/>
  <c r="P1018" i="2"/>
  <c r="P933" i="2"/>
  <c r="P848" i="2"/>
  <c r="P762" i="2"/>
  <c r="P677" i="2"/>
  <c r="P592" i="2"/>
  <c r="P518" i="2"/>
  <c r="P454" i="2"/>
  <c r="P390" i="2"/>
  <c r="P326" i="2"/>
  <c r="P262" i="2"/>
  <c r="P198" i="2"/>
  <c r="P134" i="2"/>
  <c r="P70" i="2"/>
  <c r="P6" i="2"/>
  <c r="P6631" i="2"/>
  <c r="P5948" i="2"/>
  <c r="P5541" i="2"/>
  <c r="P5200" i="2"/>
  <c r="P4859" i="2"/>
  <c r="P4517" i="2"/>
  <c r="P4254" i="2"/>
  <c r="P3998" i="2"/>
  <c r="P3742" i="2"/>
  <c r="P3486" i="2"/>
  <c r="P3342" i="2"/>
  <c r="P3257" i="2"/>
  <c r="P3172" i="2"/>
  <c r="P3086" i="2"/>
  <c r="P3001" i="2"/>
  <c r="P2916" i="2"/>
  <c r="P2830" i="2"/>
  <c r="P2745" i="2"/>
  <c r="P2660" i="2"/>
  <c r="P2574" i="2"/>
  <c r="P2489" i="2"/>
  <c r="P2404" i="2"/>
  <c r="P2318" i="2"/>
  <c r="P2233" i="2"/>
  <c r="P2148" i="2"/>
  <c r="P2062" i="2"/>
  <c r="P1977" i="2"/>
  <c r="P1892" i="2"/>
  <c r="P1806" i="2"/>
  <c r="P1721" i="2"/>
  <c r="P1636" i="2"/>
  <c r="P1550" i="2"/>
  <c r="P1465" i="2"/>
  <c r="P1380" i="2"/>
  <c r="P1294" i="2"/>
  <c r="P1209" i="2"/>
  <c r="P1124" i="2"/>
  <c r="P1038" i="2"/>
  <c r="P953" i="2"/>
  <c r="P868" i="2"/>
  <c r="P782" i="2"/>
  <c r="P697" i="2"/>
  <c r="P612" i="2"/>
  <c r="P533" i="2"/>
  <c r="P469" i="2"/>
  <c r="P405" i="2"/>
  <c r="P603" i="2"/>
  <c r="P5429" i="2"/>
  <c r="P4170" i="2"/>
  <c r="P3314" i="2"/>
  <c r="P2973" i="2"/>
  <c r="P2632" i="2"/>
  <c r="P2290" i="2"/>
  <c r="P1949" i="2"/>
  <c r="P1608" i="2"/>
  <c r="P1266" i="2"/>
  <c r="P925" i="2"/>
  <c r="P584" i="2"/>
  <c r="P364" i="2"/>
  <c r="P256" i="2"/>
  <c r="P172" i="2"/>
  <c r="P92" i="2"/>
  <c r="P28" i="2"/>
  <c r="P6887" i="2"/>
  <c r="P6140" i="2"/>
  <c r="P5637" i="2"/>
  <c r="P5296" i="2"/>
  <c r="P4955" i="2"/>
  <c r="P4613" i="2"/>
  <c r="P4326" i="2"/>
  <c r="P4070" i="2"/>
  <c r="P3814" i="2"/>
  <c r="P3558" i="2"/>
  <c r="P3366" i="2"/>
  <c r="P3281" i="2"/>
  <c r="P3196" i="2"/>
  <c r="P3110" i="2"/>
  <c r="P3025" i="2"/>
  <c r="P2940" i="2"/>
  <c r="P2854" i="2"/>
  <c r="P2769" i="2"/>
  <c r="P2684" i="2"/>
  <c r="P2598" i="2"/>
  <c r="P2513" i="2"/>
  <c r="P2428" i="2"/>
  <c r="P2342" i="2"/>
  <c r="P2257" i="2"/>
  <c r="P2172" i="2"/>
  <c r="P2086" i="2"/>
  <c r="P2001" i="2"/>
  <c r="P1916" i="2"/>
  <c r="P1830" i="2"/>
  <c r="P1745" i="2"/>
  <c r="P1660" i="2"/>
  <c r="P1574" i="2"/>
  <c r="P1489" i="2"/>
  <c r="P1404" i="2"/>
  <c r="P1318" i="2"/>
  <c r="P1233" i="2"/>
  <c r="P1148" i="2"/>
  <c r="P1062" i="2"/>
  <c r="P977" i="2"/>
  <c r="P892" i="2"/>
  <c r="P806" i="2"/>
  <c r="P721" i="2"/>
  <c r="P636" i="2"/>
  <c r="P551" i="2"/>
  <c r="P487" i="2"/>
  <c r="P423" i="2"/>
  <c r="P359" i="2"/>
  <c r="P295" i="2"/>
  <c r="P231" i="2"/>
  <c r="P167" i="2"/>
  <c r="P7104" i="2"/>
  <c r="P5003" i="2"/>
  <c r="P3850" i="2"/>
  <c r="P3208" i="2"/>
  <c r="P2866" i="2"/>
  <c r="P2525" i="2"/>
  <c r="P2184" i="2"/>
  <c r="P1842" i="2"/>
  <c r="P1501" i="2"/>
  <c r="P1160" i="2"/>
  <c r="P818" i="2"/>
  <c r="P496" i="2"/>
  <c r="P320" i="2"/>
  <c r="P232" i="2"/>
  <c r="P144" i="2"/>
  <c r="P72" i="2"/>
  <c r="P8" i="2"/>
  <c r="P6609" i="2"/>
  <c r="P5927" i="2"/>
  <c r="P5531" i="2"/>
  <c r="P5189" i="2"/>
  <c r="P4848" i="2"/>
  <c r="P4507" i="2"/>
  <c r="P4246" i="2"/>
  <c r="P3990" i="2"/>
  <c r="P3734" i="2"/>
  <c r="P3478" i="2"/>
  <c r="P3340" i="2"/>
  <c r="P3254" i="2"/>
  <c r="P3169" i="2"/>
  <c r="P3084" i="2"/>
  <c r="P2998" i="2"/>
  <c r="P2913" i="2"/>
  <c r="P2828" i="2"/>
  <c r="P2742" i="2"/>
  <c r="P2657" i="2"/>
  <c r="P2572" i="2"/>
  <c r="P2486" i="2"/>
  <c r="P2401" i="2"/>
  <c r="P2316" i="2"/>
  <c r="P2230" i="2"/>
  <c r="P2145" i="2"/>
  <c r="P2060" i="2"/>
  <c r="P1974" i="2"/>
  <c r="P1889" i="2"/>
  <c r="P1804" i="2"/>
  <c r="P1718" i="2"/>
  <c r="P7463" i="2"/>
  <c r="P6335" i="2"/>
  <c r="P5735" i="2"/>
  <c r="P5393" i="2"/>
  <c r="P5052" i="2"/>
  <c r="P4711" i="2"/>
  <c r="P4399" i="2"/>
  <c r="P4271" i="2"/>
  <c r="P4191" i="2"/>
  <c r="P4111" i="2"/>
  <c r="P4015" i="2"/>
  <c r="P3935" i="2"/>
  <c r="P3871" i="2"/>
  <c r="P3807" i="2"/>
  <c r="P3743" i="2"/>
  <c r="P3679" i="2"/>
  <c r="P3615" i="2"/>
  <c r="P3551" i="2"/>
  <c r="P3487" i="2"/>
  <c r="P3423" i="2"/>
  <c r="P3359" i="2"/>
  <c r="P3295" i="2"/>
  <c r="P3231" i="2"/>
  <c r="P3167" i="2"/>
  <c r="P3103" i="2"/>
  <c r="P3039" i="2"/>
  <c r="P2975" i="2"/>
  <c r="P2911" i="2"/>
  <c r="P2847" i="2"/>
  <c r="P2783" i="2"/>
  <c r="P2719" i="2"/>
  <c r="P2655" i="2"/>
  <c r="P2591" i="2"/>
  <c r="P2527" i="2"/>
  <c r="P2463" i="2"/>
  <c r="P2399" i="2"/>
  <c r="P2335" i="2"/>
  <c r="P2271" i="2"/>
  <c r="P2207" i="2"/>
  <c r="P2143" i="2"/>
  <c r="P2079" i="2"/>
  <c r="P2015" i="2"/>
  <c r="P1951" i="2"/>
  <c r="P1887" i="2"/>
  <c r="P1823" i="2"/>
  <c r="P1759" i="2"/>
  <c r="P1695" i="2"/>
  <c r="P1631" i="2"/>
  <c r="P1567" i="2"/>
  <c r="P1503" i="2"/>
  <c r="P1439" i="2"/>
  <c r="P1375" i="2"/>
  <c r="P1311" i="2"/>
  <c r="P1247" i="2"/>
  <c r="P1183" i="2"/>
  <c r="P1119" i="2"/>
  <c r="P1055" i="2"/>
  <c r="P991" i="2"/>
  <c r="P927" i="2"/>
  <c r="P863" i="2"/>
  <c r="P799" i="2"/>
  <c r="P735" i="2"/>
  <c r="P671" i="2"/>
  <c r="P607" i="2"/>
  <c r="P8368" i="2"/>
  <c r="P6449" i="2"/>
  <c r="P5797" i="2"/>
  <c r="P5451" i="2"/>
  <c r="P5109" i="2"/>
  <c r="P4768" i="2"/>
  <c r="P4442" i="2"/>
  <c r="P4186" i="2"/>
  <c r="P3930" i="2"/>
  <c r="P3674" i="2"/>
  <c r="P3418" i="2"/>
  <c r="P3320" i="2"/>
  <c r="P3234" i="2"/>
  <c r="P3149" i="2"/>
  <c r="P3064" i="2"/>
  <c r="P2978" i="2"/>
  <c r="P2893" i="2"/>
  <c r="P2808" i="2"/>
  <c r="P2722" i="2"/>
  <c r="P2637" i="2"/>
  <c r="P2552" i="2"/>
  <c r="P2466" i="2"/>
  <c r="P2381" i="2"/>
  <c r="P2296" i="2"/>
  <c r="P2210" i="2"/>
  <c r="P2125" i="2"/>
  <c r="P2040" i="2"/>
  <c r="P1954" i="2"/>
  <c r="P1869" i="2"/>
  <c r="P1784" i="2"/>
  <c r="P1698" i="2"/>
  <c r="P1613" i="2"/>
  <c r="P1528" i="2"/>
  <c r="P1442" i="2"/>
  <c r="P1357" i="2"/>
  <c r="P1272" i="2"/>
  <c r="P1186" i="2"/>
  <c r="P1101" i="2"/>
  <c r="P1016" i="2"/>
  <c r="P930" i="2"/>
  <c r="P845" i="2"/>
  <c r="P760" i="2"/>
  <c r="P674" i="2"/>
  <c r="P589" i="2"/>
  <c r="P516" i="2"/>
  <c r="P452" i="2"/>
  <c r="P388" i="2"/>
  <c r="P324" i="2"/>
  <c r="P260" i="2"/>
  <c r="P196" i="2"/>
  <c r="P132" i="2"/>
  <c r="P6039" i="2"/>
  <c r="P5868" i="2"/>
  <c r="P5757" i="2"/>
  <c r="P5672" i="2"/>
  <c r="P5587" i="2"/>
  <c r="P5501" i="2"/>
  <c r="P5416" i="2"/>
  <c r="P5331" i="2"/>
  <c r="P5245" i="2"/>
  <c r="P5160" i="2"/>
  <c r="P5075" i="2"/>
  <c r="P4989" i="2"/>
  <c r="P4904" i="2"/>
  <c r="P4819" i="2"/>
  <c r="P4733" i="2"/>
  <c r="P4648" i="2"/>
  <c r="P4563" i="2"/>
  <c r="P4480" i="2"/>
  <c r="P4416" i="2"/>
  <c r="P4352" i="2"/>
  <c r="P4288" i="2"/>
  <c r="P4224" i="2"/>
  <c r="P4160" i="2"/>
  <c r="P4096" i="2"/>
  <c r="P4032" i="2"/>
  <c r="P3968" i="2"/>
  <c r="P3904" i="2"/>
  <c r="P3840" i="2"/>
  <c r="P3776" i="2"/>
  <c r="P3712" i="2"/>
  <c r="P3648" i="2"/>
  <c r="P3584" i="2"/>
  <c r="P3520" i="2"/>
  <c r="P3456" i="2"/>
  <c r="P10349" i="2"/>
  <c r="P7591" i="2"/>
  <c r="P6999" i="2"/>
  <c r="P6708" i="2"/>
  <c r="P6537" i="2"/>
  <c r="P6367" i="2"/>
  <c r="P6196" i="2"/>
  <c r="P6025" i="2"/>
  <c r="P5856" i="2"/>
  <c r="P5751" i="2"/>
  <c r="P5665" i="2"/>
  <c r="P5580" i="2"/>
  <c r="P5495" i="2"/>
  <c r="P5409" i="2"/>
  <c r="P5324" i="2"/>
  <c r="P5239" i="2"/>
  <c r="P5153" i="2"/>
  <c r="P5068" i="2"/>
  <c r="P4983" i="2"/>
  <c r="P4897" i="2"/>
  <c r="P4812" i="2"/>
  <c r="P4727" i="2"/>
  <c r="P4641" i="2"/>
  <c r="P4556" i="2"/>
  <c r="P4475" i="2"/>
  <c r="P4411" i="2"/>
  <c r="P4347" i="2"/>
  <c r="P4283" i="2"/>
  <c r="P4219" i="2"/>
  <c r="P4155" i="2"/>
  <c r="P4091" i="2"/>
  <c r="P4027" i="2"/>
  <c r="P3963" i="2"/>
  <c r="P3899" i="2"/>
  <c r="P3835" i="2"/>
  <c r="P3771" i="2"/>
  <c r="P3707" i="2"/>
  <c r="P3643" i="2"/>
  <c r="P3579" i="2"/>
  <c r="P3515" i="2"/>
  <c r="P3451" i="2"/>
  <c r="P3387" i="2"/>
  <c r="P3323" i="2"/>
  <c r="P3259" i="2"/>
  <c r="P3195" i="2"/>
  <c r="P3131" i="2"/>
  <c r="P3067" i="2"/>
  <c r="P3003" i="2"/>
  <c r="P2939" i="2"/>
  <c r="P2875" i="2"/>
  <c r="P2811" i="2"/>
  <c r="P2747" i="2"/>
  <c r="P2683" i="2"/>
  <c r="P2619" i="2"/>
  <c r="P2555" i="2"/>
  <c r="P2491" i="2"/>
  <c r="P2427" i="2"/>
  <c r="P2363" i="2"/>
  <c r="P2299" i="2"/>
  <c r="P2235" i="2"/>
  <c r="P2171" i="2"/>
  <c r="P2107" i="2"/>
  <c r="P2043" i="2"/>
  <c r="P1979" i="2"/>
  <c r="P1915" i="2"/>
  <c r="P1851" i="2"/>
  <c r="P1787" i="2"/>
  <c r="P1723" i="2"/>
  <c r="P1659" i="2"/>
  <c r="P1595" i="2"/>
  <c r="P1531" i="2"/>
  <c r="P1467" i="2"/>
  <c r="P1403" i="2"/>
  <c r="P1339" i="2"/>
  <c r="P1275" i="2"/>
  <c r="P1211" i="2"/>
  <c r="P1147" i="2"/>
  <c r="P1083" i="2"/>
  <c r="P1019" i="2"/>
  <c r="P955" i="2"/>
  <c r="P891" i="2"/>
  <c r="P827" i="2"/>
  <c r="P763" i="2"/>
  <c r="P699" i="2"/>
  <c r="P635" i="2"/>
  <c r="P5600" i="2"/>
  <c r="P4298" i="2"/>
  <c r="P3357" i="2"/>
  <c r="P3016" i="2"/>
  <c r="P2674" i="2"/>
  <c r="P2333" i="2"/>
  <c r="P1992" i="2"/>
  <c r="P1650" i="2"/>
  <c r="P1309" i="2"/>
  <c r="P968" i="2"/>
  <c r="P626" i="2"/>
  <c r="P380" i="2"/>
  <c r="P268" i="2"/>
  <c r="P184" i="2"/>
  <c r="P100" i="2"/>
  <c r="P36" i="2"/>
  <c r="P7075" i="2"/>
  <c r="P6225" i="2"/>
  <c r="P5680" i="2"/>
  <c r="P5339" i="2"/>
  <c r="P4997" i="2"/>
  <c r="P4656" i="2"/>
  <c r="P4358" i="2"/>
  <c r="P4102" i="2"/>
  <c r="P3846" i="2"/>
  <c r="P3590" i="2"/>
  <c r="P3377" i="2"/>
  <c r="P3292" i="2"/>
  <c r="P3206" i="2"/>
  <c r="P3121" i="2"/>
  <c r="P3036" i="2"/>
  <c r="P2950" i="2"/>
  <c r="P2865" i="2"/>
  <c r="P2780" i="2"/>
  <c r="P2694" i="2"/>
  <c r="P2609" i="2"/>
  <c r="P2524" i="2"/>
  <c r="P2438" i="2"/>
  <c r="P2353" i="2"/>
  <c r="P2268" i="2"/>
  <c r="P2182" i="2"/>
  <c r="P2097" i="2"/>
  <c r="P2012" i="2"/>
  <c r="P1926" i="2"/>
  <c r="P1841" i="2"/>
  <c r="P1756" i="2"/>
  <c r="P1670" i="2"/>
  <c r="P1585" i="2"/>
  <c r="P1500" i="2"/>
  <c r="P1414" i="2"/>
  <c r="P1329" i="2"/>
  <c r="P1244" i="2"/>
  <c r="P1158" i="2"/>
  <c r="P1073" i="2"/>
  <c r="P988" i="2"/>
  <c r="P902" i="2"/>
  <c r="P817" i="2"/>
  <c r="P732" i="2"/>
  <c r="P646" i="2"/>
  <c r="P561" i="2"/>
  <c r="P495" i="2"/>
  <c r="P431" i="2"/>
  <c r="P367" i="2"/>
  <c r="P303" i="2"/>
  <c r="P239" i="2"/>
  <c r="P175" i="2"/>
  <c r="P111" i="2"/>
  <c r="P47" i="2"/>
  <c r="P7495" i="2"/>
  <c r="P6343" i="2"/>
  <c r="P5739" i="2"/>
  <c r="P5397" i="2"/>
  <c r="P5056" i="2"/>
  <c r="P4715" i="2"/>
  <c r="P4402" i="2"/>
  <c r="P4146" i="2"/>
  <c r="P3890" i="2"/>
  <c r="P3634" i="2"/>
  <c r="P3392" i="2"/>
  <c r="P3306" i="2"/>
  <c r="P3221" i="2"/>
  <c r="P3136" i="2"/>
  <c r="P3050" i="2"/>
  <c r="P2965" i="2"/>
  <c r="P2880" i="2"/>
  <c r="P2794" i="2"/>
  <c r="P2709" i="2"/>
  <c r="P2624" i="2"/>
  <c r="P2538" i="2"/>
  <c r="P2453" i="2"/>
  <c r="P2368" i="2"/>
  <c r="P2282" i="2"/>
  <c r="P2197" i="2"/>
  <c r="P2112" i="2"/>
  <c r="P2026" i="2"/>
  <c r="P1941" i="2"/>
  <c r="P1856" i="2"/>
  <c r="P1770" i="2"/>
  <c r="P1685" i="2"/>
  <c r="P1600" i="2"/>
  <c r="P1514" i="2"/>
  <c r="P1429" i="2"/>
  <c r="P1344" i="2"/>
  <c r="P1258" i="2"/>
  <c r="P1173" i="2"/>
  <c r="P1088" i="2"/>
  <c r="P1002" i="2"/>
  <c r="P917" i="2"/>
  <c r="P832" i="2"/>
  <c r="P746" i="2"/>
  <c r="P661" i="2"/>
  <c r="P576" i="2"/>
  <c r="P506" i="2"/>
  <c r="P442" i="2"/>
  <c r="P378" i="2"/>
  <c r="P314" i="2"/>
  <c r="P250" i="2"/>
  <c r="P186" i="2"/>
  <c r="P122" i="2"/>
  <c r="P58" i="2"/>
  <c r="P9096" i="2"/>
  <c r="P6503" i="2"/>
  <c r="P5833" i="2"/>
  <c r="P5477" i="2"/>
  <c r="P5136" i="2"/>
  <c r="P4795" i="2"/>
  <c r="P4462" i="2"/>
  <c r="P4206" i="2"/>
  <c r="P3950" i="2"/>
  <c r="P3694" i="2"/>
  <c r="P3438" i="2"/>
  <c r="P3326" i="2"/>
  <c r="P3241" i="2"/>
  <c r="P3156" i="2"/>
  <c r="P3070" i="2"/>
  <c r="P2985" i="2"/>
  <c r="P2900" i="2"/>
  <c r="P2814" i="2"/>
  <c r="P2729" i="2"/>
  <c r="P2644" i="2"/>
  <c r="P2558" i="2"/>
  <c r="P2473" i="2"/>
  <c r="P2388" i="2"/>
  <c r="P2302" i="2"/>
  <c r="P2217" i="2"/>
  <c r="P2132" i="2"/>
  <c r="P2046" i="2"/>
  <c r="P1961" i="2"/>
  <c r="P1876" i="2"/>
  <c r="P1790" i="2"/>
  <c r="P1705" i="2"/>
  <c r="P1620" i="2"/>
  <c r="P1534" i="2"/>
  <c r="P1449" i="2"/>
  <c r="P1364" i="2"/>
  <c r="P1278" i="2"/>
  <c r="P1193" i="2"/>
  <c r="P1108" i="2"/>
  <c r="P1022" i="2"/>
  <c r="P937" i="2"/>
  <c r="P852" i="2"/>
  <c r="P766" i="2"/>
  <c r="P681" i="2"/>
  <c r="P596" i="2"/>
  <c r="P521" i="2"/>
  <c r="P457" i="2"/>
  <c r="P619" i="2"/>
  <c r="P5515" i="2"/>
  <c r="P4234" i="2"/>
  <c r="P3336" i="2"/>
  <c r="P2994" i="2"/>
  <c r="P2653" i="2"/>
  <c r="P2312" i="2"/>
  <c r="P1970" i="2"/>
  <c r="P1629" i="2"/>
  <c r="P1288" i="2"/>
  <c r="P946" i="2"/>
  <c r="P605" i="2"/>
  <c r="P368" i="2"/>
  <c r="P264" i="2"/>
  <c r="P176" i="2"/>
  <c r="P96" i="2"/>
  <c r="P32" i="2"/>
  <c r="P6972" i="2"/>
  <c r="P6183" i="2"/>
  <c r="P5659" i="2"/>
  <c r="P5317" i="2"/>
  <c r="P4976" i="2"/>
  <c r="P4635" i="2"/>
  <c r="P4342" i="2"/>
  <c r="P4086" i="2"/>
  <c r="P3830" i="2"/>
  <c r="P3574" i="2"/>
  <c r="P3372" i="2"/>
  <c r="P3286" i="2"/>
  <c r="P3201" i="2"/>
  <c r="P3116" i="2"/>
  <c r="P3030" i="2"/>
  <c r="P2945" i="2"/>
  <c r="P2860" i="2"/>
  <c r="P2774" i="2"/>
  <c r="P2689" i="2"/>
  <c r="P2604" i="2"/>
  <c r="P2518" i="2"/>
  <c r="P2433" i="2"/>
  <c r="P2348" i="2"/>
  <c r="P2262" i="2"/>
  <c r="P2177" i="2"/>
  <c r="P2092" i="2"/>
  <c r="P2006" i="2"/>
  <c r="P1921" i="2"/>
  <c r="P1836" i="2"/>
  <c r="P1750" i="2"/>
  <c r="P1665" i="2"/>
  <c r="P1580" i="2"/>
  <c r="P1494" i="2"/>
  <c r="P1409" i="2"/>
  <c r="P1324" i="2"/>
  <c r="P1238" i="2"/>
  <c r="P1153" i="2"/>
  <c r="P1068" i="2"/>
  <c r="P982" i="2"/>
  <c r="P897" i="2"/>
  <c r="P812" i="2"/>
  <c r="P726" i="2"/>
  <c r="P641" i="2"/>
  <c r="P556" i="2"/>
  <c r="P491" i="2"/>
  <c r="P427" i="2"/>
  <c r="P363" i="2"/>
  <c r="P299" i="2"/>
  <c r="P235" i="2"/>
  <c r="P171" i="2"/>
  <c r="P107" i="2"/>
  <c r="P43" i="2"/>
  <c r="P7324" i="2"/>
  <c r="P6300" i="2"/>
  <c r="P5717" i="2"/>
  <c r="P5376" i="2"/>
  <c r="P5035" i="2"/>
  <c r="P4693" i="2"/>
  <c r="P4386" i="2"/>
  <c r="P4130" i="2"/>
  <c r="P3874" i="2"/>
  <c r="P3618" i="2"/>
  <c r="P3386" i="2"/>
  <c r="P3301" i="2"/>
  <c r="P3216" i="2"/>
  <c r="P3130" i="2"/>
  <c r="P3045" i="2"/>
  <c r="P2960" i="2"/>
  <c r="P2874" i="2"/>
  <c r="P2789" i="2"/>
  <c r="P2704" i="2"/>
  <c r="P2618" i="2"/>
  <c r="P2533" i="2"/>
  <c r="P2448" i="2"/>
  <c r="P2362" i="2"/>
  <c r="P2277" i="2"/>
  <c r="P2192" i="2"/>
  <c r="P2106" i="2"/>
  <c r="P2021" i="2"/>
  <c r="P1936" i="2"/>
  <c r="P1850" i="2"/>
  <c r="P1765" i="2"/>
  <c r="P1680" i="2"/>
  <c r="P1594" i="2"/>
  <c r="P1509" i="2"/>
  <c r="P1424" i="2"/>
  <c r="P1338" i="2"/>
  <c r="P1253" i="2"/>
  <c r="P1168" i="2"/>
  <c r="P1082" i="2"/>
  <c r="P997" i="2"/>
  <c r="P912" i="2"/>
  <c r="P826" i="2"/>
  <c r="P741" i="2"/>
  <c r="P656" i="2"/>
  <c r="P570" i="2"/>
  <c r="P502" i="2"/>
  <c r="P438" i="2"/>
  <c r="P374" i="2"/>
  <c r="P310" i="2"/>
  <c r="P246" i="2"/>
  <c r="P182" i="2"/>
  <c r="P118" i="2"/>
  <c r="P54" i="2"/>
  <c r="P8496" i="2"/>
  <c r="P6460" i="2"/>
  <c r="P5804" i="2"/>
  <c r="P5456" i="2"/>
  <c r="P5115" i="2"/>
  <c r="P4773" i="2"/>
  <c r="P4446" i="2"/>
  <c r="P4190" i="2"/>
  <c r="P3934" i="2"/>
  <c r="P3678" i="2"/>
  <c r="P3422" i="2"/>
  <c r="P3321" i="2"/>
  <c r="P3236" i="2"/>
  <c r="P3150" i="2"/>
  <c r="P3065" i="2"/>
  <c r="P2980" i="2"/>
  <c r="P2894" i="2"/>
  <c r="P2809" i="2"/>
  <c r="P2724" i="2"/>
  <c r="P2638" i="2"/>
  <c r="P2553" i="2"/>
  <c r="P2468" i="2"/>
  <c r="P2382" i="2"/>
  <c r="P2297" i="2"/>
  <c r="P2212" i="2"/>
  <c r="P2126" i="2"/>
  <c r="P2041" i="2"/>
  <c r="P1956" i="2"/>
  <c r="P1870" i="2"/>
  <c r="P1785" i="2"/>
  <c r="P1700" i="2"/>
  <c r="P1614" i="2"/>
  <c r="P1529" i="2"/>
  <c r="P1444" i="2"/>
  <c r="P1358" i="2"/>
  <c r="P1273" i="2"/>
  <c r="P1188" i="2"/>
  <c r="P1102" i="2"/>
  <c r="P1017" i="2"/>
  <c r="P932" i="2"/>
  <c r="P846" i="2"/>
  <c r="P761" i="2"/>
  <c r="P676" i="2"/>
  <c r="P590" i="2"/>
  <c r="P517" i="2"/>
  <c r="P453" i="2"/>
  <c r="P389" i="2"/>
  <c r="P7895" i="2"/>
  <c r="P5088" i="2"/>
  <c r="P3914" i="2"/>
  <c r="P3229" i="2"/>
  <c r="P2888" i="2"/>
  <c r="P2546" i="2"/>
  <c r="P2205" i="2"/>
  <c r="P1864" i="2"/>
  <c r="P1522" i="2"/>
  <c r="P1181" i="2"/>
  <c r="P840" i="2"/>
  <c r="P512" i="2"/>
  <c r="P332" i="2"/>
  <c r="P236" i="2"/>
  <c r="P152" i="2"/>
  <c r="P76" i="2"/>
  <c r="P12" i="2"/>
  <c r="P6652" i="2"/>
  <c r="P5969" i="2"/>
  <c r="P5552" i="2"/>
  <c r="P5211" i="2"/>
  <c r="P4869" i="2"/>
  <c r="P4528" i="2"/>
  <c r="P4262" i="2"/>
  <c r="P4006" i="2"/>
  <c r="P3750" i="2"/>
  <c r="P3494" i="2"/>
  <c r="P3345" i="2"/>
  <c r="P3260" i="2"/>
  <c r="P3174" i="2"/>
  <c r="P3089" i="2"/>
  <c r="P3004" i="2"/>
  <c r="P2918" i="2"/>
  <c r="P2833" i="2"/>
  <c r="P2748" i="2"/>
  <c r="P2662" i="2"/>
  <c r="P2577" i="2"/>
  <c r="P2492" i="2"/>
  <c r="P2406" i="2"/>
  <c r="P2321" i="2"/>
  <c r="P2236" i="2"/>
  <c r="P2150" i="2"/>
  <c r="P2065" i="2"/>
  <c r="P1980" i="2"/>
  <c r="P1894" i="2"/>
  <c r="P1809" i="2"/>
  <c r="P1724" i="2"/>
  <c r="P1638" i="2"/>
  <c r="P1553" i="2"/>
  <c r="P1468" i="2"/>
  <c r="P1382" i="2"/>
  <c r="P1297" i="2"/>
  <c r="P1212" i="2"/>
  <c r="P1126" i="2"/>
  <c r="P1041" i="2"/>
  <c r="P956" i="2"/>
  <c r="P870" i="2"/>
  <c r="P785" i="2"/>
  <c r="P700" i="2"/>
  <c r="P614" i="2"/>
  <c r="P535" i="2"/>
  <c r="P471" i="2"/>
  <c r="P407" i="2"/>
  <c r="P343" i="2"/>
  <c r="P279" i="2"/>
  <c r="P215" i="2"/>
  <c r="P151" i="2"/>
  <c r="P6236" i="2"/>
  <c r="P4661" i="2"/>
  <c r="P3594" i="2"/>
  <c r="P3122" i="2"/>
  <c r="P2781" i="2"/>
  <c r="P2440" i="2"/>
  <c r="P2098" i="2"/>
  <c r="P1757" i="2"/>
  <c r="P1416" i="2"/>
  <c r="P1074" i="2"/>
  <c r="P733" i="2"/>
  <c r="P432" i="2"/>
  <c r="P296" i="2"/>
  <c r="P208" i="2"/>
  <c r="P124" i="2"/>
  <c r="P56" i="2"/>
  <c r="P8240" i="2"/>
  <c r="P6439" i="2"/>
  <c r="P5791" i="2"/>
  <c r="P5445" i="2"/>
  <c r="P5104" i="2"/>
  <c r="P4763" i="2"/>
  <c r="P4438" i="2"/>
  <c r="P4182" i="2"/>
  <c r="P3926" i="2"/>
  <c r="P3670" i="2"/>
  <c r="P3414" i="2"/>
  <c r="P3318" i="2"/>
  <c r="P3233" i="2"/>
  <c r="P3148" i="2"/>
  <c r="P3062" i="2"/>
  <c r="P2977" i="2"/>
  <c r="P2892" i="2"/>
  <c r="P2806" i="2"/>
  <c r="P2721" i="2"/>
  <c r="P2636" i="2"/>
  <c r="P2550" i="2"/>
  <c r="P2465" i="2"/>
  <c r="P2380" i="2"/>
  <c r="P2294" i="2"/>
  <c r="P2209" i="2"/>
  <c r="P2124" i="2"/>
  <c r="P2038" i="2"/>
  <c r="P1953" i="2"/>
  <c r="P1868" i="2"/>
  <c r="P12539" i="2"/>
  <c r="P12589" i="2"/>
  <c r="P12915" i="2"/>
  <c r="P12944" i="2"/>
  <c r="P12653" i="2"/>
  <c r="P12667" i="2"/>
  <c r="P12851" i="2"/>
  <c r="P12890" i="2"/>
  <c r="R3" i="2"/>
  <c r="P12831" i="2"/>
  <c r="P12595" i="2"/>
  <c r="P12881" i="2"/>
  <c r="P12888" i="2"/>
  <c r="P12787" i="2"/>
  <c r="P12818" i="2"/>
  <c r="P12427" i="2"/>
  <c r="P12870" i="2"/>
  <c r="R24" i="2"/>
  <c r="P12933" i="2"/>
  <c r="P12639" i="2"/>
  <c r="P12820" i="2"/>
  <c r="P12674" i="2"/>
  <c r="P12895" i="2"/>
  <c r="P12901" i="2"/>
  <c r="P12471" i="2"/>
  <c r="P12727" i="2"/>
  <c r="P12764" i="2"/>
  <c r="R20" i="2"/>
  <c r="P12600" i="2"/>
  <c r="P13" i="2"/>
  <c r="P77" i="2"/>
  <c r="P141" i="2"/>
  <c r="P217" i="2"/>
  <c r="P305" i="2"/>
  <c r="P417" i="2"/>
  <c r="P713" i="2"/>
  <c r="P1054" i="2"/>
  <c r="P1396" i="2"/>
  <c r="P1737" i="2"/>
  <c r="P2078" i="2"/>
  <c r="P2420" i="2"/>
  <c r="P2761" i="2"/>
  <c r="P3102" i="2"/>
  <c r="P3534" i="2"/>
  <c r="P4581" i="2"/>
  <c r="P6076" i="2"/>
  <c r="P146" i="2"/>
  <c r="P402" i="2"/>
  <c r="P693" i="2"/>
  <c r="P1034" i="2"/>
  <c r="P1376" i="2"/>
  <c r="P1717" i="2"/>
  <c r="P2058" i="2"/>
  <c r="P2400" i="2"/>
  <c r="P2741" i="2"/>
  <c r="P3082" i="2"/>
  <c r="P3474" i="2"/>
  <c r="P4501" i="2"/>
  <c r="P5916" i="2"/>
  <c r="P12699" i="2"/>
  <c r="P12874" i="2"/>
  <c r="P12754" i="2"/>
  <c r="R22" i="2"/>
  <c r="P12948" i="2"/>
  <c r="P12917" i="2"/>
  <c r="P12922" i="2"/>
  <c r="P12487" i="2"/>
  <c r="P12743" i="2"/>
  <c r="P12780" i="2"/>
  <c r="R36" i="2"/>
  <c r="P12578" i="2"/>
  <c r="P17" i="2"/>
  <c r="P81" i="2"/>
  <c r="P145" i="2"/>
  <c r="P225" i="2"/>
  <c r="P309" i="2"/>
  <c r="P433" i="2"/>
  <c r="P734" i="2"/>
  <c r="P1076" i="2"/>
  <c r="P1417" i="2"/>
  <c r="P1758" i="2"/>
  <c r="P2100" i="2"/>
  <c r="P2441" i="2"/>
  <c r="P2782" i="2"/>
  <c r="P3124" i="2"/>
  <c r="P3598" i="2"/>
  <c r="P4667" i="2"/>
  <c r="P6247" i="2"/>
  <c r="P162" i="2"/>
  <c r="P418" i="2"/>
  <c r="P714" i="2"/>
  <c r="P1056" i="2"/>
  <c r="P1397" i="2"/>
  <c r="P1738" i="2"/>
  <c r="P2080" i="2"/>
  <c r="P2421" i="2"/>
  <c r="P2762" i="2"/>
  <c r="P3104" i="2"/>
  <c r="P3538" i="2"/>
  <c r="P4587" i="2"/>
  <c r="P6087" i="2"/>
  <c r="P12379" i="2"/>
  <c r="P12883" i="2"/>
  <c r="R32" i="2"/>
  <c r="P12848" i="2"/>
  <c r="P12798" i="2"/>
  <c r="P12747" i="2"/>
  <c r="P12680" i="2"/>
  <c r="R18" i="2"/>
  <c r="P12804" i="2"/>
  <c r="P12938" i="2"/>
  <c r="P12627" i="2"/>
  <c r="P12923" i="2"/>
  <c r="P12920" i="2"/>
  <c r="P12733" i="2"/>
  <c r="P12748" i="2"/>
  <c r="P12475" i="2"/>
  <c r="P12934" i="2"/>
  <c r="P12979" i="2"/>
  <c r="P12997" i="2"/>
  <c r="P12687" i="2"/>
  <c r="P12868" i="2"/>
  <c r="P12610" i="2"/>
  <c r="P12959" i="2"/>
  <c r="P12943" i="2"/>
  <c r="P12503" i="2"/>
  <c r="P12759" i="2"/>
  <c r="P12796" i="2"/>
  <c r="R33" i="2"/>
  <c r="P12557" i="2"/>
  <c r="P21" i="2"/>
  <c r="P85" i="2"/>
  <c r="P149" i="2"/>
  <c r="P229" i="2"/>
  <c r="P313" i="2"/>
  <c r="P449" i="2"/>
  <c r="P756" i="2"/>
  <c r="P1097" i="2"/>
  <c r="P1438" i="2"/>
  <c r="P1780" i="2"/>
  <c r="P2121" i="2"/>
  <c r="P2462" i="2"/>
  <c r="P2804" i="2"/>
  <c r="P3145" i="2"/>
  <c r="P3662" i="2"/>
  <c r="P4752" i="2"/>
  <c r="P6417" i="2"/>
  <c r="P178" i="2"/>
  <c r="P434" i="2"/>
  <c r="P736" i="2"/>
  <c r="P1077" i="2"/>
  <c r="P1418" i="2"/>
  <c r="P1760" i="2"/>
  <c r="P2101" i="2"/>
  <c r="P2442" i="2"/>
  <c r="P2784" i="2"/>
  <c r="P3125" i="2"/>
  <c r="P3602" i="2"/>
  <c r="P4672" i="2"/>
  <c r="P6257" i="2"/>
  <c r="P12906" i="2"/>
  <c r="P12932" i="2"/>
  <c r="P12968" i="2"/>
  <c r="R41" i="2"/>
  <c r="R44" i="2"/>
  <c r="P12619" i="2"/>
  <c r="P12937" i="2"/>
  <c r="P12847" i="2"/>
  <c r="P12961" i="2"/>
  <c r="P12767" i="2"/>
  <c r="P12579" i="2"/>
  <c r="P12859" i="2"/>
  <c r="P12872" i="2"/>
  <c r="P12830" i="2"/>
  <c r="P12861" i="2"/>
  <c r="P12395" i="2"/>
  <c r="P12827" i="2"/>
  <c r="R8" i="2"/>
  <c r="P12911" i="2"/>
  <c r="P12607" i="2"/>
  <c r="P12788" i="2"/>
  <c r="P12717" i="2"/>
  <c r="P12853" i="2"/>
  <c r="P12879" i="2"/>
  <c r="P12455" i="2"/>
  <c r="P12711" i="2"/>
  <c r="R35" i="2"/>
  <c r="R4" i="2"/>
  <c r="P12621" i="2"/>
  <c r="P9" i="2"/>
  <c r="P73" i="2"/>
  <c r="P137" i="2"/>
  <c r="P213" i="2"/>
  <c r="P297" i="2"/>
  <c r="P401" i="2"/>
  <c r="P692" i="2"/>
  <c r="P1033" i="2"/>
  <c r="P1374" i="2"/>
  <c r="P1716" i="2"/>
  <c r="P2057" i="2"/>
  <c r="P2398" i="2"/>
  <c r="P2740" i="2"/>
  <c r="P3081" i="2"/>
  <c r="P3470" i="2"/>
  <c r="P4496" i="2"/>
  <c r="P5905" i="2"/>
  <c r="P130" i="2"/>
  <c r="P386" i="2"/>
  <c r="P672" i="2"/>
  <c r="P1013" i="2"/>
  <c r="P1354" i="2"/>
  <c r="P1696" i="2"/>
  <c r="P2037" i="2"/>
  <c r="P2378" i="2"/>
  <c r="P2720" i="2"/>
  <c r="P3061" i="2"/>
  <c r="P3410" i="2"/>
  <c r="P4434" i="2"/>
  <c r="P5783" i="2"/>
  <c r="P119" i="2"/>
  <c r="P221" i="2"/>
  <c r="P285" i="2"/>
  <c r="P349" i="2"/>
  <c r="P413" i="2"/>
  <c r="P477" i="2"/>
  <c r="P541" i="2"/>
  <c r="P622" i="2"/>
  <c r="P708" i="2"/>
  <c r="P793" i="2"/>
  <c r="P878" i="2"/>
  <c r="P964" i="2"/>
  <c r="P1049" i="2"/>
  <c r="P1134" i="2"/>
  <c r="P1220" i="2"/>
  <c r="P1305" i="2"/>
  <c r="P1390" i="2"/>
  <c r="P1476" i="2"/>
  <c r="P1561" i="2"/>
  <c r="P1646" i="2"/>
  <c r="P1732" i="2"/>
  <c r="P1817" i="2"/>
  <c r="P1902" i="2"/>
  <c r="P1988" i="2"/>
  <c r="P2073" i="2"/>
  <c r="P2158" i="2"/>
  <c r="P2244" i="2"/>
  <c r="P2329" i="2"/>
  <c r="P2414" i="2"/>
  <c r="P2500" i="2"/>
  <c r="P2585" i="2"/>
  <c r="P2670" i="2"/>
  <c r="P2756" i="2"/>
  <c r="P2841" i="2"/>
  <c r="P2926" i="2"/>
  <c r="P3012" i="2"/>
  <c r="P3097" i="2"/>
  <c r="P3182" i="2"/>
  <c r="P3268" i="2"/>
  <c r="P3353" i="2"/>
  <c r="P3518" i="2"/>
  <c r="P3774" i="2"/>
  <c r="P4030" i="2"/>
  <c r="P4286" i="2"/>
  <c r="P4560" i="2"/>
  <c r="P4901" i="2"/>
  <c r="P5243" i="2"/>
  <c r="P5584" i="2"/>
  <c r="P6033" i="2"/>
  <c r="P6716" i="2"/>
  <c r="P14" i="2"/>
  <c r="P78" i="2"/>
  <c r="P142" i="2"/>
  <c r="P206" i="2"/>
  <c r="P270" i="2"/>
  <c r="P334" i="2"/>
  <c r="P398" i="2"/>
  <c r="P462" i="2"/>
  <c r="P526" i="2"/>
  <c r="P602" i="2"/>
  <c r="P688" i="2"/>
  <c r="P773" i="2"/>
  <c r="P858" i="2"/>
  <c r="P944" i="2"/>
  <c r="P1029" i="2"/>
  <c r="P1114" i="2"/>
  <c r="P1200" i="2"/>
  <c r="P1285" i="2"/>
  <c r="P1370" i="2"/>
  <c r="P1456" i="2"/>
  <c r="P1541" i="2"/>
  <c r="P1626" i="2"/>
  <c r="P1712" i="2"/>
  <c r="P1797" i="2"/>
  <c r="P1882" i="2"/>
  <c r="P1968" i="2"/>
  <c r="P2053" i="2"/>
  <c r="P2138" i="2"/>
  <c r="P2224" i="2"/>
  <c r="P2309" i="2"/>
  <c r="P2394" i="2"/>
  <c r="P2480" i="2"/>
  <c r="P2565" i="2"/>
  <c r="P2650" i="2"/>
  <c r="P2736" i="2"/>
  <c r="P2821" i="2"/>
  <c r="P2906" i="2"/>
  <c r="P2992" i="2"/>
  <c r="P3077" i="2"/>
  <c r="P3162" i="2"/>
  <c r="P3248" i="2"/>
  <c r="P3333" i="2"/>
  <c r="P3458" i="2"/>
  <c r="P3714" i="2"/>
  <c r="P3970" i="2"/>
  <c r="P4226" i="2"/>
  <c r="P4482" i="2"/>
  <c r="P4821" i="2"/>
  <c r="P5163" i="2"/>
  <c r="P5504" i="2"/>
  <c r="P5873" i="2"/>
  <c r="P6556" i="2"/>
  <c r="P3" i="2"/>
  <c r="P67" i="2"/>
  <c r="P131" i="2"/>
  <c r="P195" i="2"/>
  <c r="P259" i="2"/>
  <c r="P323" i="2"/>
  <c r="P387" i="2"/>
  <c r="P451" i="2"/>
  <c r="P515" i="2"/>
  <c r="P588" i="2"/>
  <c r="P673" i="2"/>
  <c r="P758" i="2"/>
  <c r="P844" i="2"/>
  <c r="P929" i="2"/>
  <c r="P1014" i="2"/>
  <c r="P1100" i="2"/>
  <c r="P1185" i="2"/>
  <c r="P1270" i="2"/>
  <c r="P1356" i="2"/>
  <c r="P1441" i="2"/>
  <c r="P1526" i="2"/>
  <c r="P1612" i="2"/>
  <c r="P1697" i="2"/>
  <c r="P1932" i="2"/>
  <c r="P12816" i="2"/>
  <c r="P12547" i="2"/>
  <c r="P12946" i="2"/>
  <c r="P12616" i="2"/>
  <c r="P12863" i="2"/>
  <c r="P12849" i="2"/>
  <c r="P12573" i="2"/>
  <c r="P12399" i="2"/>
  <c r="P12884" i="2"/>
  <c r="P12339" i="2"/>
  <c r="P12659" i="2"/>
  <c r="P12966" i="2"/>
  <c r="P12952" i="2"/>
  <c r="P12690" i="2"/>
  <c r="P12705" i="2"/>
  <c r="P12523" i="2"/>
  <c r="P12998" i="2"/>
  <c r="P12809" i="2"/>
  <c r="P12335" i="2"/>
  <c r="P12735" i="2"/>
  <c r="P12916" i="2"/>
  <c r="R42" i="2"/>
  <c r="R23" i="2"/>
  <c r="P12986" i="2"/>
  <c r="P12535" i="2"/>
  <c r="P12801" i="2"/>
  <c r="P12828" i="2"/>
  <c r="P12947" i="2"/>
  <c r="P12978" i="2"/>
  <c r="P29" i="2"/>
  <c r="P93" i="2"/>
  <c r="P157" i="2"/>
  <c r="P241" i="2"/>
  <c r="P325" i="2"/>
  <c r="P481" i="2"/>
  <c r="P798" i="2"/>
  <c r="P1140" i="2"/>
  <c r="P1481" i="2"/>
  <c r="P1822" i="2"/>
  <c r="P2164" i="2"/>
  <c r="P2505" i="2"/>
  <c r="P2846" i="2"/>
  <c r="P3188" i="2"/>
  <c r="P3790" i="2"/>
  <c r="P4923" i="2"/>
  <c r="P6759" i="2"/>
  <c r="P210" i="2"/>
  <c r="P466" i="2"/>
  <c r="P778" i="2"/>
  <c r="P1120" i="2"/>
  <c r="P1461" i="2"/>
  <c r="P1802" i="2"/>
  <c r="P2144" i="2"/>
  <c r="P2485" i="2"/>
  <c r="P2826" i="2"/>
  <c r="P3168" i="2"/>
  <c r="P3730" i="2"/>
  <c r="P4843" i="2"/>
  <c r="P6599" i="2"/>
  <c r="P12744" i="2"/>
  <c r="P12611" i="2"/>
  <c r="P12775" i="2"/>
  <c r="P12975" i="2"/>
  <c r="P12999" i="2"/>
  <c r="R45" i="2"/>
  <c r="R7" i="2"/>
  <c r="P12551" i="2"/>
  <c r="P12822" i="2"/>
  <c r="P12844" i="2"/>
  <c r="P12905" i="2"/>
  <c r="P12935" i="2"/>
  <c r="P33" i="2"/>
  <c r="P97" i="2"/>
  <c r="P161" i="2"/>
  <c r="P245" i="2"/>
  <c r="P329" i="2"/>
  <c r="P497" i="2"/>
  <c r="P820" i="2"/>
  <c r="P1161" i="2"/>
  <c r="P1502" i="2"/>
  <c r="P1844" i="2"/>
  <c r="P2185" i="2"/>
  <c r="P2526" i="2"/>
  <c r="P2868" i="2"/>
  <c r="P3209" i="2"/>
  <c r="P3854" i="2"/>
  <c r="P5008" i="2"/>
  <c r="P7132" i="2"/>
  <c r="P226" i="2"/>
  <c r="P482" i="2"/>
  <c r="P800" i="2"/>
  <c r="P1141" i="2"/>
  <c r="P1482" i="2"/>
  <c r="P1824" i="2"/>
  <c r="P2165" i="2"/>
  <c r="P2506" i="2"/>
  <c r="P2848" i="2"/>
  <c r="P3189" i="2"/>
  <c r="P3794" i="2"/>
  <c r="P4928" i="2"/>
  <c r="P6780" i="2"/>
  <c r="P12992" i="2"/>
  <c r="P12467" i="2"/>
  <c r="P12584" i="2"/>
  <c r="P12826" i="2"/>
  <c r="P12970" i="2"/>
  <c r="P12955" i="2"/>
  <c r="P12925" i="2"/>
  <c r="P12495" i="2"/>
  <c r="P12980" i="2"/>
  <c r="P12403" i="2"/>
  <c r="P12691" i="2"/>
  <c r="R9" i="2"/>
  <c r="P12984" i="2"/>
  <c r="P12648" i="2"/>
  <c r="P12821" i="2"/>
  <c r="P12587" i="2"/>
  <c r="P12768" i="2"/>
  <c r="P12722" i="2"/>
  <c r="P12383" i="2"/>
  <c r="P12790" i="2"/>
  <c r="P12964" i="2"/>
  <c r="P12914" i="2"/>
  <c r="P12355" i="2"/>
  <c r="R29" i="2"/>
  <c r="P12567" i="2"/>
  <c r="P12843" i="2"/>
  <c r="P12860" i="2"/>
  <c r="P12862" i="2"/>
  <c r="P12893" i="2"/>
  <c r="P37" i="2"/>
  <c r="P101" i="2"/>
  <c r="P165" i="2"/>
  <c r="P249" i="2"/>
  <c r="P337" i="2"/>
  <c r="P513" i="2"/>
  <c r="P841" i="2"/>
  <c r="P1182" i="2"/>
  <c r="P1524" i="2"/>
  <c r="P1865" i="2"/>
  <c r="P2206" i="2"/>
  <c r="P2548" i="2"/>
  <c r="P2889" i="2"/>
  <c r="P3230" i="2"/>
  <c r="P3918" i="2"/>
  <c r="P5093" i="2"/>
  <c r="P7984" i="2"/>
  <c r="P242" i="2"/>
  <c r="P498" i="2"/>
  <c r="P821" i="2"/>
  <c r="P1162" i="2"/>
  <c r="P1504" i="2"/>
  <c r="P1845" i="2"/>
  <c r="P2186" i="2"/>
  <c r="P2528" i="2"/>
  <c r="P2869" i="2"/>
  <c r="P3210" i="2"/>
  <c r="P3858" i="2"/>
  <c r="P5013" i="2"/>
  <c r="P7160" i="2"/>
  <c r="P12913" i="2"/>
  <c r="P12371" i="2"/>
  <c r="P12669" i="2"/>
  <c r="P12766" i="2"/>
  <c r="P12799" i="2"/>
  <c r="P12806" i="2"/>
  <c r="P12637" i="2"/>
  <c r="P12351" i="2"/>
  <c r="P12836" i="2"/>
  <c r="R2" i="2"/>
  <c r="P12643" i="2"/>
  <c r="P12945" i="2"/>
  <c r="P12936" i="2"/>
  <c r="P12712" i="2"/>
  <c r="P12726" i="2"/>
  <c r="P12491" i="2"/>
  <c r="P12977" i="2"/>
  <c r="P12894" i="2"/>
  <c r="R39" i="2"/>
  <c r="P12703" i="2"/>
  <c r="P12900" i="2"/>
  <c r="P12568" i="2"/>
  <c r="P12981" i="2"/>
  <c r="P12965" i="2"/>
  <c r="P12519" i="2"/>
  <c r="P12779" i="2"/>
  <c r="P12812" i="2"/>
  <c r="P12990" i="2"/>
  <c r="R21" i="2"/>
  <c r="P25" i="2"/>
  <c r="P89" i="2"/>
  <c r="P153" i="2"/>
  <c r="P233" i="2"/>
  <c r="P321" i="2"/>
  <c r="P465" i="2"/>
  <c r="P777" i="2"/>
  <c r="P1118" i="2"/>
  <c r="P1460" i="2"/>
  <c r="P1801" i="2"/>
  <c r="P2142" i="2"/>
  <c r="P2484" i="2"/>
  <c r="P2825" i="2"/>
  <c r="P3166" i="2"/>
  <c r="P3726" i="2"/>
  <c r="P4837" i="2"/>
  <c r="P6588" i="2"/>
  <c r="P194" i="2"/>
  <c r="P450" i="2"/>
  <c r="P757" i="2"/>
  <c r="P1098" i="2"/>
  <c r="P1440" i="2"/>
  <c r="P1781" i="2"/>
  <c r="P2122" i="2"/>
  <c r="P2464" i="2"/>
  <c r="P2805" i="2"/>
  <c r="P3146" i="2"/>
  <c r="P3666" i="2"/>
  <c r="P4757" i="2"/>
  <c r="P6428" i="2"/>
  <c r="P173" i="2"/>
  <c r="P237" i="2"/>
  <c r="P301" i="2"/>
  <c r="P365" i="2"/>
  <c r="P429" i="2"/>
  <c r="P493" i="2"/>
  <c r="P558" i="2"/>
  <c r="P644" i="2"/>
  <c r="P729" i="2"/>
  <c r="P814" i="2"/>
  <c r="P900" i="2"/>
  <c r="P985" i="2"/>
  <c r="P1070" i="2"/>
  <c r="P1156" i="2"/>
  <c r="P1241" i="2"/>
  <c r="P1326" i="2"/>
  <c r="P1412" i="2"/>
  <c r="P1497" i="2"/>
  <c r="P1582" i="2"/>
  <c r="P1668" i="2"/>
  <c r="P1753" i="2"/>
  <c r="P1838" i="2"/>
  <c r="P1924" i="2"/>
  <c r="P2009" i="2"/>
  <c r="P2094" i="2"/>
  <c r="P2180" i="2"/>
  <c r="P2265" i="2"/>
  <c r="P2350" i="2"/>
  <c r="P2436" i="2"/>
  <c r="P2521" i="2"/>
  <c r="P2606" i="2"/>
  <c r="P2692" i="2"/>
  <c r="P2777" i="2"/>
  <c r="P2862" i="2"/>
  <c r="P2948" i="2"/>
  <c r="P3033" i="2"/>
  <c r="P3118" i="2"/>
  <c r="P3204" i="2"/>
  <c r="P3289" i="2"/>
  <c r="P3374" i="2"/>
  <c r="P3582" i="2"/>
  <c r="P3838" i="2"/>
  <c r="P4094" i="2"/>
  <c r="P4350" i="2"/>
  <c r="P4645" i="2"/>
  <c r="P4987" i="2"/>
  <c r="P5328" i="2"/>
  <c r="P5669" i="2"/>
  <c r="P6204" i="2"/>
  <c r="P7019" i="2"/>
  <c r="P30" i="2"/>
  <c r="P94" i="2"/>
  <c r="P158" i="2"/>
  <c r="P222" i="2"/>
  <c r="P286" i="2"/>
  <c r="P350" i="2"/>
  <c r="P414" i="2"/>
  <c r="P478" i="2"/>
  <c r="P542" i="2"/>
  <c r="P624" i="2"/>
  <c r="P709" i="2"/>
  <c r="P794" i="2"/>
  <c r="P880" i="2"/>
  <c r="P965" i="2"/>
  <c r="P1050" i="2"/>
  <c r="P1136" i="2"/>
  <c r="P1221" i="2"/>
  <c r="P1306" i="2"/>
  <c r="P1392" i="2"/>
  <c r="P1477" i="2"/>
  <c r="P1562" i="2"/>
  <c r="P1648" i="2"/>
  <c r="P1733" i="2"/>
  <c r="P1818" i="2"/>
  <c r="P1904" i="2"/>
  <c r="P1989" i="2"/>
  <c r="P2074" i="2"/>
  <c r="P2160" i="2"/>
  <c r="P2245" i="2"/>
  <c r="P2330" i="2"/>
  <c r="P2416" i="2"/>
  <c r="P2501" i="2"/>
  <c r="P2586" i="2"/>
  <c r="P2672" i="2"/>
  <c r="P2757" i="2"/>
  <c r="P2842" i="2"/>
  <c r="P2928" i="2"/>
  <c r="P3013" i="2"/>
  <c r="P3098" i="2"/>
  <c r="P3184" i="2"/>
  <c r="P3269" i="2"/>
  <c r="P3354" i="2"/>
  <c r="P3522" i="2"/>
  <c r="P3778" i="2"/>
  <c r="P4034" i="2"/>
  <c r="P4290" i="2"/>
  <c r="P4565" i="2"/>
  <c r="P4907" i="2"/>
  <c r="P5248" i="2"/>
  <c r="P5589" i="2"/>
  <c r="P6044" i="2"/>
  <c r="P6727" i="2"/>
  <c r="P19" i="2"/>
  <c r="P83" i="2"/>
  <c r="P147" i="2"/>
  <c r="P211" i="2"/>
  <c r="P275" i="2"/>
  <c r="P339" i="2"/>
  <c r="P403" i="2"/>
  <c r="P467" i="2"/>
  <c r="P531" i="2"/>
  <c r="P609" i="2"/>
  <c r="P694" i="2"/>
  <c r="P780" i="2"/>
  <c r="P865" i="2"/>
  <c r="P950" i="2"/>
  <c r="P1036" i="2"/>
  <c r="P1121" i="2"/>
  <c r="P1206" i="2"/>
  <c r="P1292" i="2"/>
  <c r="P1377" i="2"/>
  <c r="P1462" i="2"/>
  <c r="P1548" i="2"/>
  <c r="P1633" i="2"/>
  <c r="P1761" i="2"/>
  <c r="P2017" i="2"/>
  <c r="M2" i="13"/>
  <c r="W7" i="21"/>
  <c r="B85" i="15" l="1"/>
  <c r="A18" i="30"/>
  <c r="O18" i="9"/>
  <c r="B24" i="9"/>
  <c r="C17" i="6" s="1"/>
  <c r="F23" i="9"/>
  <c r="E16" i="6" s="1"/>
  <c r="F24" i="9"/>
  <c r="E17" i="6" s="1"/>
  <c r="B23" i="9"/>
  <c r="C16" i="6" s="1"/>
  <c r="Q279" i="2"/>
  <c r="Q294" i="2"/>
  <c r="Q33" i="2"/>
  <c r="Q183" i="2"/>
  <c r="Q164" i="2"/>
  <c r="Q420" i="2"/>
  <c r="Q334" i="2"/>
  <c r="Q137" i="2"/>
  <c r="Q72" i="2"/>
  <c r="Q63" i="2"/>
  <c r="Q165" i="2"/>
  <c r="Q223" i="2"/>
  <c r="Q14" i="2"/>
  <c r="Q474" i="2"/>
  <c r="Q258" i="2"/>
  <c r="Q103" i="2"/>
  <c r="Q401" i="2"/>
  <c r="Q411" i="2"/>
  <c r="Q396" i="2"/>
  <c r="Q35" i="2"/>
  <c r="Q464" i="2"/>
  <c r="Q233" i="2"/>
  <c r="Q166" i="2"/>
  <c r="Q86" i="2"/>
  <c r="Q56" i="2"/>
  <c r="Q85" i="2"/>
  <c r="Q140" i="2"/>
  <c r="Q122" i="2"/>
  <c r="Q141" i="2"/>
  <c r="Q461" i="2"/>
  <c r="Q208" i="2"/>
  <c r="Q362" i="2"/>
  <c r="Q242" i="2"/>
  <c r="Q499" i="2"/>
  <c r="Q389" i="2"/>
  <c r="Q332" i="2"/>
  <c r="Q68" i="2"/>
  <c r="Q475" i="2"/>
  <c r="Q290" i="2"/>
  <c r="Q423" i="2"/>
  <c r="Q249" i="2"/>
  <c r="Q144" i="2"/>
  <c r="Q479" i="2"/>
  <c r="Q400" i="2"/>
  <c r="Q273" i="2"/>
  <c r="Q94" i="2"/>
  <c r="Q37" i="2"/>
  <c r="Q87" i="2"/>
  <c r="Q100" i="2"/>
  <c r="Q421" i="2"/>
  <c r="Q356" i="2"/>
  <c r="Q12" i="2"/>
  <c r="Q326" i="2"/>
  <c r="Q369" i="2"/>
  <c r="Q434" i="2"/>
  <c r="Q29" i="2"/>
  <c r="Q50" i="2"/>
  <c r="Q75" i="2"/>
  <c r="Q387" i="2"/>
  <c r="Q277" i="2"/>
  <c r="Q248" i="2"/>
  <c r="Q470" i="2"/>
  <c r="Q139" i="2"/>
  <c r="Q312" i="2"/>
  <c r="Q62" i="2"/>
  <c r="Q201" i="2"/>
  <c r="Q218" i="2"/>
  <c r="Q204" i="2"/>
  <c r="Q460" i="2"/>
  <c r="Q41" i="2"/>
  <c r="Q6" i="2"/>
  <c r="Q98" i="2"/>
  <c r="Q99" i="2"/>
  <c r="Q419" i="2"/>
  <c r="Q309" i="2"/>
  <c r="Q272" i="2"/>
  <c r="Q342" i="2"/>
  <c r="Q203" i="2"/>
  <c r="Q79" i="2"/>
  <c r="Q74" i="2"/>
  <c r="Q361" i="2"/>
  <c r="Q250" i="2"/>
  <c r="Q228" i="2"/>
  <c r="Q484" i="2"/>
  <c r="Q491" i="2"/>
  <c r="Q370" i="2"/>
  <c r="Q301" i="2"/>
  <c r="Q254" i="2"/>
  <c r="Q226" i="2"/>
  <c r="Q359" i="2"/>
  <c r="Q217" i="2"/>
  <c r="Q120" i="2"/>
  <c r="Q447" i="2"/>
  <c r="Q376" i="2"/>
  <c r="Q353" i="2"/>
  <c r="Q473" i="2"/>
  <c r="Q407" i="2"/>
  <c r="Q371" i="2"/>
  <c r="Q303" i="2"/>
  <c r="Q268" i="2"/>
  <c r="Q363" i="2"/>
  <c r="Q145" i="2"/>
  <c r="Q134" i="2"/>
  <c r="Q253" i="2"/>
  <c r="Q163" i="2"/>
  <c r="Q80" i="2"/>
  <c r="Q394" i="2"/>
  <c r="Q336" i="2"/>
  <c r="Q60" i="2"/>
  <c r="Q438" i="2"/>
  <c r="Q457" i="2"/>
  <c r="Q391" i="2"/>
  <c r="Q446" i="2"/>
  <c r="Q335" i="2"/>
  <c r="Q292" i="2"/>
  <c r="Q235" i="2"/>
  <c r="Q310" i="2"/>
  <c r="Q159" i="2"/>
  <c r="Q106" i="2"/>
  <c r="Q262" i="2"/>
  <c r="Q397" i="2"/>
  <c r="Q11" i="2"/>
  <c r="Q302" i="2"/>
  <c r="Q191" i="2"/>
  <c r="Q184" i="2"/>
  <c r="Q440" i="2"/>
  <c r="Q374" i="2"/>
  <c r="Q157" i="2"/>
  <c r="Q126" i="2"/>
  <c r="Q327" i="2"/>
  <c r="Q265" i="2"/>
  <c r="Q92" i="2"/>
  <c r="Q239" i="2"/>
  <c r="Q410" i="2"/>
  <c r="Q220" i="2"/>
  <c r="Q348" i="2"/>
  <c r="Q476" i="2"/>
  <c r="Q36" i="2"/>
  <c r="Q9" i="2"/>
  <c r="Q390" i="2"/>
  <c r="Q38" i="2"/>
  <c r="Q333" i="2"/>
  <c r="Q130" i="2"/>
  <c r="Q466" i="2"/>
  <c r="Q115" i="2"/>
  <c r="Q270" i="2"/>
  <c r="Q441" i="2"/>
  <c r="Q160" i="2"/>
  <c r="Q330" i="2"/>
  <c r="Q501" i="2"/>
  <c r="Q288" i="2"/>
  <c r="Q416" i="2"/>
  <c r="Q257" i="2"/>
  <c r="Q187" i="2"/>
  <c r="Q8" i="2"/>
  <c r="Q199" i="2"/>
  <c r="Q143" i="2"/>
  <c r="Q46" i="2"/>
  <c r="Q138" i="2"/>
  <c r="Q119" i="2"/>
  <c r="Q382" i="2"/>
  <c r="Q116" i="2"/>
  <c r="Q271" i="2"/>
  <c r="Q442" i="2"/>
  <c r="Q244" i="2"/>
  <c r="Q372" i="2"/>
  <c r="Q500" i="2"/>
  <c r="Q422" i="2"/>
  <c r="Q97" i="2"/>
  <c r="Q93" i="2"/>
  <c r="Q493" i="2"/>
  <c r="Q198" i="2"/>
  <c r="Q386" i="2"/>
  <c r="Q7" i="2"/>
  <c r="Q339" i="2"/>
  <c r="Q20" i="2"/>
  <c r="Q269" i="2"/>
  <c r="Q82" i="2"/>
  <c r="Q402" i="2"/>
  <c r="Q91" i="2"/>
  <c r="Q238" i="2"/>
  <c r="Q409" i="2"/>
  <c r="Q136" i="2"/>
  <c r="Q298" i="2"/>
  <c r="Q469" i="2"/>
  <c r="Q264" i="2"/>
  <c r="Q328" i="2"/>
  <c r="Q456" i="2"/>
  <c r="Q76" i="2"/>
  <c r="Q49" i="2"/>
  <c r="Q417" i="2"/>
  <c r="Q498" i="2"/>
  <c r="Q95" i="2"/>
  <c r="Q393" i="2"/>
  <c r="Q156" i="2"/>
  <c r="Q325" i="2"/>
  <c r="Q495" i="2"/>
  <c r="Q284" i="2"/>
  <c r="Q412" i="2"/>
  <c r="Q278" i="2"/>
  <c r="Q209" i="2"/>
  <c r="Q289" i="2"/>
  <c r="Q77" i="2"/>
  <c r="Q167" i="2"/>
  <c r="Q2" i="2"/>
  <c r="Q295" i="2"/>
  <c r="Q51" i="2"/>
  <c r="Q185" i="2"/>
  <c r="Q355" i="2"/>
  <c r="Q96" i="2"/>
  <c r="Q245" i="2"/>
  <c r="Q415" i="2"/>
  <c r="Q224" i="2"/>
  <c r="Q352" i="2"/>
  <c r="Q480" i="2"/>
  <c r="Q28" i="2"/>
  <c r="Q161" i="2"/>
  <c r="Q182" i="2"/>
  <c r="Q285" i="2"/>
  <c r="Q454" i="2"/>
  <c r="Q343" i="2"/>
  <c r="Q477" i="2"/>
  <c r="Q275" i="2"/>
  <c r="Q467" i="2"/>
  <c r="Q186" i="2"/>
  <c r="Q357" i="2"/>
  <c r="Q180" i="2"/>
  <c r="Q308" i="2"/>
  <c r="Q436" i="2"/>
  <c r="Q153" i="2"/>
  <c r="Q101" i="2"/>
  <c r="Q459" i="2"/>
  <c r="Q450" i="2"/>
  <c r="Q222" i="2"/>
  <c r="Q78" i="2"/>
  <c r="Q173" i="2"/>
  <c r="Q135" i="2"/>
  <c r="Q177" i="2"/>
  <c r="Q118" i="2"/>
  <c r="Q439" i="2"/>
  <c r="Q231" i="2"/>
  <c r="Q27" i="2"/>
  <c r="Q155" i="2"/>
  <c r="Q323" i="2"/>
  <c r="Q494" i="2"/>
  <c r="Q213" i="2"/>
  <c r="Q383" i="2"/>
  <c r="Q200" i="2"/>
  <c r="Q392" i="2"/>
  <c r="Q385" i="2"/>
  <c r="Q315" i="2"/>
  <c r="Q225" i="2"/>
  <c r="Q53" i="2"/>
  <c r="Q237" i="2"/>
  <c r="Q90" i="2"/>
  <c r="Q455" i="2"/>
  <c r="Q127" i="2"/>
  <c r="Q286" i="2"/>
  <c r="Q414" i="2"/>
  <c r="Q108" i="2"/>
  <c r="Q175" i="2"/>
  <c r="Q261" i="2"/>
  <c r="Q346" i="2"/>
  <c r="Q431" i="2"/>
  <c r="Q172" i="2"/>
  <c r="Q236" i="2"/>
  <c r="Q300" i="2"/>
  <c r="Q364" i="2"/>
  <c r="Q428" i="2"/>
  <c r="Q492" i="2"/>
  <c r="Q193" i="2"/>
  <c r="Q465" i="2"/>
  <c r="Q133" i="2"/>
  <c r="Q246" i="2"/>
  <c r="Q40" i="2"/>
  <c r="Q305" i="2"/>
  <c r="Q45" i="2"/>
  <c r="Q70" i="2"/>
  <c r="Q210" i="2"/>
  <c r="Q375" i="2"/>
  <c r="Q34" i="2"/>
  <c r="Q162" i="2"/>
  <c r="Q338" i="2"/>
  <c r="Q3" i="2"/>
  <c r="Q67" i="2"/>
  <c r="Q131" i="2"/>
  <c r="Q206" i="2"/>
  <c r="Q291" i="2"/>
  <c r="Q377" i="2"/>
  <c r="Q462" i="2"/>
  <c r="Q112" i="2"/>
  <c r="Q181" i="2"/>
  <c r="Q266" i="2"/>
  <c r="Q351" i="2"/>
  <c r="Q437" i="2"/>
  <c r="Q176" i="2"/>
  <c r="Q240" i="2"/>
  <c r="Q304" i="2"/>
  <c r="Q368" i="2"/>
  <c r="Q432" i="2"/>
  <c r="Q496" i="2"/>
  <c r="Q171" i="2"/>
  <c r="Q443" i="2"/>
  <c r="Q117" i="2"/>
  <c r="Q481" i="2"/>
  <c r="Q113" i="2"/>
  <c r="Q241" i="2"/>
  <c r="Q365" i="2"/>
  <c r="Q413" i="2"/>
  <c r="Q243" i="2"/>
  <c r="Q283" i="2"/>
  <c r="Q110" i="2"/>
  <c r="Q429" i="2"/>
  <c r="Q221" i="2"/>
  <c r="Q23" i="2"/>
  <c r="Q151" i="2"/>
  <c r="Q297" i="2"/>
  <c r="Q403" i="2"/>
  <c r="Q489" i="2"/>
  <c r="Q132" i="2"/>
  <c r="Q207" i="2"/>
  <c r="Q293" i="2"/>
  <c r="Q378" i="2"/>
  <c r="Q463" i="2"/>
  <c r="Q196" i="2"/>
  <c r="Q260" i="2"/>
  <c r="Q324" i="2"/>
  <c r="Q388" i="2"/>
  <c r="Q452" i="2"/>
  <c r="Q406" i="2"/>
  <c r="Q89" i="2"/>
  <c r="Q337" i="2"/>
  <c r="Q57" i="2"/>
  <c r="Q395" i="2"/>
  <c r="Q129" i="2"/>
  <c r="Q30" i="2"/>
  <c r="Q58" i="2"/>
  <c r="Q47" i="2"/>
  <c r="Q307" i="2"/>
  <c r="Q69" i="2"/>
  <c r="Q142" i="2"/>
  <c r="Q471" i="2"/>
  <c r="Q263" i="2"/>
  <c r="Q39" i="2"/>
  <c r="Q169" i="2"/>
  <c r="Q433" i="2"/>
  <c r="Q109" i="2"/>
  <c r="Q22" i="2"/>
  <c r="Q150" i="2"/>
  <c r="Q311" i="2"/>
  <c r="Q482" i="2"/>
  <c r="Q114" i="2"/>
  <c r="Q274" i="2"/>
  <c r="Q445" i="2"/>
  <c r="Q43" i="2"/>
  <c r="Q107" i="2"/>
  <c r="Q174" i="2"/>
  <c r="Q259" i="2"/>
  <c r="Q345" i="2"/>
  <c r="Q430" i="2"/>
  <c r="Q88" i="2"/>
  <c r="Q152" i="2"/>
  <c r="Q234" i="2"/>
  <c r="Q319" i="2"/>
  <c r="Q405" i="2"/>
  <c r="Q490" i="2"/>
  <c r="Q216" i="2"/>
  <c r="Q280" i="2"/>
  <c r="Q344" i="2"/>
  <c r="Q408" i="2"/>
  <c r="Q472" i="2"/>
  <c r="Q299" i="2"/>
  <c r="Q44" i="2"/>
  <c r="Q230" i="2"/>
  <c r="Q17" i="2"/>
  <c r="Q16" i="2"/>
  <c r="Q497" i="2"/>
  <c r="Q4" i="2"/>
  <c r="Q322" i="2"/>
  <c r="Q154" i="2"/>
  <c r="Q15" i="2"/>
  <c r="Q179" i="2"/>
  <c r="Q350" i="2"/>
  <c r="Q478" i="2"/>
  <c r="Q124" i="2"/>
  <c r="Q197" i="2"/>
  <c r="Q282" i="2"/>
  <c r="Q367" i="2"/>
  <c r="Q453" i="2"/>
  <c r="Q188" i="2"/>
  <c r="Q252" i="2"/>
  <c r="Q316" i="2"/>
  <c r="Q380" i="2"/>
  <c r="Q444" i="2"/>
  <c r="Q449" i="2"/>
  <c r="Q121" i="2"/>
  <c r="Q379" i="2"/>
  <c r="Q73" i="2"/>
  <c r="Q24" i="2"/>
  <c r="Q267" i="2"/>
  <c r="Q219" i="2"/>
  <c r="Q13" i="2"/>
  <c r="Q102" i="2"/>
  <c r="Q247" i="2"/>
  <c r="Q418" i="2"/>
  <c r="Q66" i="2"/>
  <c r="Q205" i="2"/>
  <c r="Q381" i="2"/>
  <c r="Q19" i="2"/>
  <c r="Q83" i="2"/>
  <c r="Q147" i="2"/>
  <c r="Q227" i="2"/>
  <c r="Q313" i="2"/>
  <c r="Q398" i="2"/>
  <c r="Q483" i="2"/>
  <c r="Q128" i="2"/>
  <c r="Q202" i="2"/>
  <c r="Q287" i="2"/>
  <c r="Q373" i="2"/>
  <c r="Q458" i="2"/>
  <c r="Q192" i="2"/>
  <c r="Q256" i="2"/>
  <c r="Q320" i="2"/>
  <c r="Q384" i="2"/>
  <c r="Q448" i="2"/>
  <c r="Q427" i="2"/>
  <c r="Q105" i="2"/>
  <c r="Q358" i="2"/>
  <c r="Q65" i="2"/>
  <c r="Q81" i="2"/>
  <c r="Q32" i="2"/>
  <c r="Q21" i="2"/>
  <c r="Q26" i="2"/>
  <c r="Q31" i="2"/>
  <c r="Q329" i="2"/>
  <c r="Q125" i="2"/>
  <c r="Q178" i="2"/>
  <c r="Q10" i="2"/>
  <c r="Q306" i="2"/>
  <c r="Q55" i="2"/>
  <c r="Q190" i="2"/>
  <c r="Q318" i="2"/>
  <c r="Q425" i="2"/>
  <c r="Q84" i="2"/>
  <c r="Q148" i="2"/>
  <c r="Q229" i="2"/>
  <c r="Q314" i="2"/>
  <c r="Q399" i="2"/>
  <c r="Q485" i="2"/>
  <c r="Q212" i="2"/>
  <c r="Q276" i="2"/>
  <c r="Q340" i="2"/>
  <c r="Q404" i="2"/>
  <c r="Q468" i="2"/>
  <c r="Q321" i="2"/>
  <c r="Q52" i="2"/>
  <c r="Q251" i="2"/>
  <c r="Q25" i="2"/>
  <c r="Q48" i="2"/>
  <c r="Q64" i="2"/>
  <c r="Q158" i="2"/>
  <c r="Q194" i="2"/>
  <c r="Q111" i="2"/>
  <c r="Q435" i="2"/>
  <c r="Q5" i="2"/>
  <c r="Q215" i="2"/>
  <c r="Q42" i="2"/>
  <c r="Q349" i="2"/>
  <c r="Q71" i="2"/>
  <c r="Q211" i="2"/>
  <c r="Q347" i="2"/>
  <c r="Q61" i="2"/>
  <c r="Q54" i="2"/>
  <c r="Q189" i="2"/>
  <c r="Q354" i="2"/>
  <c r="Q18" i="2"/>
  <c r="Q146" i="2"/>
  <c r="Q317" i="2"/>
  <c r="Q487" i="2"/>
  <c r="Q59" i="2"/>
  <c r="Q123" i="2"/>
  <c r="Q195" i="2"/>
  <c r="Q281" i="2"/>
  <c r="Q366" i="2"/>
  <c r="Q451" i="2"/>
  <c r="Q104" i="2"/>
  <c r="Q170" i="2"/>
  <c r="Q255" i="2"/>
  <c r="Q341" i="2"/>
  <c r="Q426" i="2"/>
  <c r="Q168" i="2"/>
  <c r="Q232" i="2"/>
  <c r="Q296" i="2"/>
  <c r="Q360" i="2"/>
  <c r="Q424" i="2"/>
  <c r="Q488" i="2"/>
  <c r="Q214" i="2"/>
  <c r="Q486" i="2"/>
  <c r="Q149" i="2"/>
  <c r="Q331" i="2"/>
  <c r="E12" i="6"/>
  <c r="F21" i="9"/>
  <c r="E14" i="6" s="1"/>
  <c r="F22" i="9"/>
  <c r="E15" i="6" s="1"/>
  <c r="F20" i="9"/>
  <c r="E13" i="6" s="1"/>
  <c r="B20" i="9"/>
  <c r="C13" i="6" s="1"/>
  <c r="B21" i="9"/>
  <c r="C14" i="6" s="1"/>
  <c r="B22" i="9"/>
  <c r="C15" i="6" s="1"/>
  <c r="B19" i="9"/>
  <c r="C12" i="6" s="1"/>
  <c r="B90" i="15" l="1"/>
  <c r="A19" i="30"/>
  <c r="O19" i="9"/>
  <c r="K5" i="15"/>
  <c r="Q4" i="26"/>
  <c r="B4" i="26" s="1"/>
  <c r="Q5" i="26"/>
  <c r="B11" i="26" s="1"/>
  <c r="Q6" i="26"/>
  <c r="B18" i="26" s="1"/>
  <c r="K6" i="15"/>
  <c r="B95" i="15" l="1"/>
  <c r="A20" i="30"/>
  <c r="O20" i="9"/>
  <c r="J3" i="30"/>
  <c r="AX5" i="15"/>
  <c r="B100" i="15" l="1"/>
  <c r="A21" i="30"/>
  <c r="O21" i="9"/>
  <c r="BA5" i="15"/>
  <c r="BA6" i="15"/>
  <c r="BA16" i="15"/>
  <c r="BA26" i="15"/>
  <c r="BA65" i="15"/>
  <c r="BA105" i="15"/>
  <c r="BA145" i="15"/>
  <c r="BA56" i="15"/>
  <c r="BA96" i="15"/>
  <c r="BA136" i="15"/>
  <c r="BA61" i="15"/>
  <c r="BA101" i="15"/>
  <c r="BA141" i="15"/>
  <c r="BA175" i="15"/>
  <c r="BA215" i="15"/>
  <c r="BA180" i="15"/>
  <c r="BA40" i="15"/>
  <c r="BA106" i="15"/>
  <c r="BA146" i="15"/>
  <c r="BA185" i="15"/>
  <c r="BA220" i="15"/>
  <c r="BA230" i="15"/>
  <c r="BA240" i="15"/>
  <c r="BA250" i="15"/>
  <c r="BA260" i="15"/>
  <c r="BA270" i="15"/>
  <c r="BA280" i="15"/>
  <c r="BA290" i="15"/>
  <c r="BA300" i="15"/>
  <c r="BA310" i="15"/>
  <c r="BA320" i="15"/>
  <c r="BA330" i="15"/>
  <c r="BA196" i="15"/>
  <c r="BA375" i="15"/>
  <c r="BA66" i="15"/>
  <c r="BA340" i="15"/>
  <c r="BA380" i="15"/>
  <c r="BA210" i="15"/>
  <c r="BA371" i="15"/>
  <c r="BA336" i="15"/>
  <c r="BA10" i="15"/>
  <c r="BA20" i="15"/>
  <c r="BA31" i="15"/>
  <c r="BA71" i="15"/>
  <c r="BA111" i="15"/>
  <c r="BA30" i="15"/>
  <c r="BA70" i="15"/>
  <c r="BA110" i="15"/>
  <c r="BA35" i="15"/>
  <c r="BA75" i="15"/>
  <c r="BA115" i="15"/>
  <c r="BA151" i="15"/>
  <c r="BA181" i="15"/>
  <c r="BA100" i="15"/>
  <c r="BA186" i="15"/>
  <c r="BA60" i="15"/>
  <c r="BA120" i="15"/>
  <c r="BA160" i="15"/>
  <c r="BA191" i="15"/>
  <c r="BA221" i="15"/>
  <c r="BA231" i="15"/>
  <c r="BA241" i="15"/>
  <c r="BA251" i="15"/>
  <c r="BA261" i="15"/>
  <c r="BA271" i="15"/>
  <c r="BA281" i="15"/>
  <c r="BA291" i="15"/>
  <c r="BA301" i="15"/>
  <c r="BA311" i="15"/>
  <c r="BA321" i="15"/>
  <c r="BA331" i="15"/>
  <c r="BA341" i="15"/>
  <c r="BA381" i="15"/>
  <c r="BA150" i="15"/>
  <c r="BA346" i="15"/>
  <c r="BA386" i="15"/>
  <c r="BA345" i="15"/>
  <c r="BA385" i="15"/>
  <c r="BA350" i="15"/>
  <c r="BA390" i="15"/>
  <c r="BA11" i="15"/>
  <c r="BA21" i="15"/>
  <c r="BA45" i="15"/>
  <c r="BA85" i="15"/>
  <c r="BA125" i="15"/>
  <c r="BA36" i="15"/>
  <c r="BA76" i="15"/>
  <c r="BA116" i="15"/>
  <c r="BA41" i="15"/>
  <c r="BA81" i="15"/>
  <c r="BA121" i="15"/>
  <c r="BA155" i="15"/>
  <c r="BA195" i="15"/>
  <c r="BA156" i="15"/>
  <c r="BA200" i="15"/>
  <c r="BA80" i="15"/>
  <c r="BA126" i="15"/>
  <c r="BA165" i="15"/>
  <c r="BA205" i="15"/>
  <c r="BA225" i="15"/>
  <c r="BA235" i="15"/>
  <c r="BA245" i="15"/>
  <c r="BA255" i="15"/>
  <c r="BA265" i="15"/>
  <c r="BA275" i="15"/>
  <c r="BA285" i="15"/>
  <c r="BA295" i="15"/>
  <c r="BA305" i="15"/>
  <c r="BA315" i="15"/>
  <c r="BA325" i="15"/>
  <c r="BA335" i="15"/>
  <c r="BA355" i="15"/>
  <c r="BA395" i="15"/>
  <c r="BA176" i="15"/>
  <c r="BA360" i="15"/>
  <c r="BA400" i="15"/>
  <c r="BA351" i="15"/>
  <c r="BA391" i="15"/>
  <c r="BA356" i="15"/>
  <c r="BA396" i="15"/>
  <c r="BA15" i="15"/>
  <c r="BA25" i="15"/>
  <c r="BA51" i="15"/>
  <c r="BA91" i="15"/>
  <c r="BA131" i="15"/>
  <c r="BA50" i="15"/>
  <c r="BA90" i="15"/>
  <c r="BA130" i="15"/>
  <c r="BA55" i="15"/>
  <c r="BA95" i="15"/>
  <c r="BA135" i="15"/>
  <c r="BA161" i="15"/>
  <c r="BA201" i="15"/>
  <c r="BA166" i="15"/>
  <c r="BA206" i="15"/>
  <c r="BA86" i="15"/>
  <c r="BA140" i="15"/>
  <c r="BA171" i="15"/>
  <c r="BA211" i="15"/>
  <c r="BA226" i="15"/>
  <c r="BA236" i="15"/>
  <c r="BA246" i="15"/>
  <c r="BA256" i="15"/>
  <c r="BA266" i="15"/>
  <c r="BA276" i="15"/>
  <c r="BA286" i="15"/>
  <c r="BA296" i="15"/>
  <c r="BA306" i="15"/>
  <c r="BA316" i="15"/>
  <c r="BA326" i="15"/>
  <c r="BA46" i="15"/>
  <c r="BA361" i="15"/>
  <c r="BA401" i="15"/>
  <c r="BA216" i="15"/>
  <c r="BA366" i="15"/>
  <c r="BA190" i="15"/>
  <c r="BA365" i="15"/>
  <c r="BA170" i="15"/>
  <c r="BA370" i="15"/>
  <c r="BA376" i="15"/>
  <c r="B105" i="15" l="1"/>
  <c r="A22" i="30"/>
  <c r="O22" i="9"/>
  <c r="B110" i="15" l="1"/>
  <c r="A23" i="30"/>
  <c r="O23" i="9"/>
  <c r="B115" i="15" l="1"/>
  <c r="A24" i="30"/>
  <c r="O24" i="9"/>
  <c r="B120" i="15" l="1"/>
  <c r="A25" i="30"/>
  <c r="O25" i="9"/>
  <c r="B125" i="15" l="1"/>
  <c r="A26" i="30"/>
  <c r="O26" i="9"/>
  <c r="B130" i="15" l="1"/>
  <c r="A27" i="30"/>
  <c r="O27" i="9"/>
  <c r="B135" i="15" l="1"/>
  <c r="A28" i="30"/>
  <c r="O28" i="9"/>
  <c r="B140" i="15" l="1"/>
  <c r="A29" i="30"/>
  <c r="O29" i="9"/>
  <c r="B145" i="15" l="1"/>
  <c r="A30" i="30"/>
  <c r="O30" i="9"/>
  <c r="B150" i="15" l="1"/>
  <c r="A31" i="30"/>
  <c r="O31" i="9"/>
  <c r="B155" i="15" l="1"/>
  <c r="A32" i="30"/>
  <c r="O32" i="9"/>
  <c r="B160" i="15" l="1"/>
  <c r="A33" i="30"/>
  <c r="O33" i="9"/>
  <c r="B165" i="15" l="1"/>
  <c r="A34" i="30"/>
  <c r="O34" i="9"/>
  <c r="B170" i="15" l="1"/>
  <c r="A35" i="30"/>
  <c r="O35" i="9"/>
  <c r="B175" i="15" l="1"/>
  <c r="A36" i="30"/>
  <c r="O36" i="9"/>
  <c r="B180" i="15" l="1"/>
  <c r="A37" i="30"/>
  <c r="O37" i="9"/>
  <c r="B185" i="15" l="1"/>
  <c r="A38" i="30"/>
  <c r="O38" i="9"/>
  <c r="B190" i="15" l="1"/>
  <c r="A39" i="30"/>
  <c r="O39" i="9"/>
  <c r="B195" i="15" l="1"/>
  <c r="A40" i="30"/>
  <c r="O40" i="9"/>
  <c r="B200" i="15" l="1"/>
  <c r="A41" i="30"/>
  <c r="O41" i="9"/>
  <c r="B205" i="15" l="1"/>
  <c r="A42" i="30"/>
  <c r="O42" i="9"/>
  <c r="B210" i="15" l="1"/>
  <c r="A43" i="30"/>
  <c r="O43" i="9"/>
  <c r="B215" i="15" l="1"/>
  <c r="A44" i="30"/>
  <c r="O44" i="9"/>
  <c r="B220" i="15" l="1"/>
  <c r="A45" i="30"/>
  <c r="O45" i="9"/>
  <c r="B225" i="15" l="1"/>
  <c r="A46" i="30"/>
  <c r="O46" i="9"/>
  <c r="B230" i="15" l="1"/>
  <c r="A47" i="30"/>
  <c r="O47" i="9"/>
  <c r="B235" i="15" l="1"/>
  <c r="A48" i="30"/>
  <c r="O48" i="9"/>
  <c r="B240" i="15" l="1"/>
  <c r="A49" i="30"/>
  <c r="O49" i="9"/>
  <c r="B245" i="15" l="1"/>
  <c r="A50" i="30"/>
  <c r="O50" i="9"/>
  <c r="B250" i="15" l="1"/>
  <c r="A51" i="30"/>
  <c r="O51" i="9"/>
  <c r="B255" i="15" l="1"/>
  <c r="A52" i="30"/>
  <c r="O52" i="9"/>
  <c r="B260" i="15" l="1"/>
  <c r="A53" i="30"/>
  <c r="O53" i="9"/>
  <c r="B265" i="15" l="1"/>
  <c r="A54" i="30"/>
  <c r="O54" i="9"/>
  <c r="B270" i="15" l="1"/>
  <c r="A55" i="30"/>
  <c r="O55" i="9"/>
  <c r="B275" i="15" l="1"/>
  <c r="A56" i="30"/>
  <c r="O56" i="9"/>
  <c r="B280" i="15" l="1"/>
  <c r="A57" i="30"/>
  <c r="O57" i="9"/>
  <c r="B285" i="15" l="1"/>
  <c r="A58" i="30"/>
  <c r="O58" i="9"/>
  <c r="B290" i="15" l="1"/>
  <c r="A59" i="30"/>
  <c r="O59" i="9"/>
  <c r="B295" i="15" l="1"/>
  <c r="A60" i="30"/>
  <c r="O60" i="9"/>
  <c r="B300" i="15" l="1"/>
  <c r="A61" i="30"/>
  <c r="O61" i="9"/>
  <c r="B305" i="15" l="1"/>
  <c r="A62" i="30"/>
  <c r="O62" i="9"/>
  <c r="B310" i="15" l="1"/>
  <c r="A63" i="30"/>
  <c r="O63" i="9"/>
  <c r="B315" i="15" l="1"/>
  <c r="A64" i="30"/>
  <c r="O64" i="9"/>
  <c r="B320" i="15" l="1"/>
  <c r="A65" i="30"/>
  <c r="O65" i="9"/>
  <c r="B325" i="15" l="1"/>
  <c r="A66" i="30"/>
  <c r="O66" i="9"/>
  <c r="B330" i="15" l="1"/>
  <c r="A67" i="30"/>
  <c r="O67" i="9"/>
  <c r="B335" i="15" l="1"/>
  <c r="A68" i="30"/>
  <c r="O68" i="9"/>
  <c r="B340" i="15" l="1"/>
  <c r="A69" i="30"/>
  <c r="O69" i="9"/>
  <c r="B345" i="15" l="1"/>
  <c r="A70" i="30"/>
  <c r="O70" i="9"/>
  <c r="B350" i="15" l="1"/>
  <c r="A71" i="30"/>
  <c r="O71" i="9"/>
  <c r="B355" i="15" l="1"/>
  <c r="A72" i="30"/>
  <c r="O72" i="9"/>
  <c r="B360" i="15" l="1"/>
  <c r="A73" i="30"/>
  <c r="O73" i="9"/>
  <c r="B365" i="15" l="1"/>
  <c r="A74" i="30"/>
  <c r="O74" i="9"/>
  <c r="B370" i="15" l="1"/>
  <c r="A75" i="30"/>
  <c r="O75" i="9"/>
  <c r="B375" i="15" l="1"/>
  <c r="A76" i="30"/>
  <c r="O76" i="9"/>
  <c r="B380" i="15" l="1"/>
  <c r="A77" i="30"/>
  <c r="O77" i="9"/>
  <c r="B385" i="15" l="1"/>
  <c r="A78" i="30"/>
  <c r="O78" i="9"/>
  <c r="B390" i="15" l="1"/>
  <c r="A79" i="30"/>
  <c r="O79" i="9"/>
  <c r="B395" i="15" l="1"/>
  <c r="A80" i="30"/>
  <c r="O80" i="9"/>
  <c r="B400" i="15" l="1"/>
  <c r="A81" i="30"/>
  <c r="O81" i="9"/>
  <c r="A82" i="30" l="1"/>
  <c r="O8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早稲田大学</author>
  </authors>
  <commentList>
    <comment ref="B2" authorId="0" shapeId="0" xr:uid="{00000000-0006-0000-0300-000001000000}">
      <text>
        <r>
          <rPr>
            <sz val="12"/>
            <color indexed="81"/>
            <rFont val="ＭＳ Ｐゴシック"/>
            <family val="3"/>
            <charset val="128"/>
          </rPr>
          <t>登録データからコピーし、貼り付けてください。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kgrr8</author>
  </authors>
  <commentList>
    <comment ref="E11" authorId="0" shapeId="0" xr:uid="{00000000-0006-0000-0700-000001000000}">
      <text>
        <r>
          <rPr>
            <b/>
            <sz val="10"/>
            <color indexed="81"/>
            <rFont val="ＭＳ Ｐゴシック"/>
            <family val="3"/>
            <charset val="128"/>
          </rPr>
          <t>学部生、院生混合メンバーでの記録は不可。</t>
        </r>
      </text>
    </comment>
    <comment ref="G11" authorId="0" shapeId="0" xr:uid="{00000000-0006-0000-0700-000002000000}">
      <text>
        <r>
          <rPr>
            <b/>
            <sz val="10"/>
            <color indexed="81"/>
            <rFont val="ＭＳ Ｐゴシック"/>
            <family val="3"/>
            <charset val="128"/>
          </rPr>
          <t>学部生、院生混合メンバーでの記録は不可。</t>
        </r>
      </text>
    </comment>
    <comment ref="E25" authorId="0" shapeId="0" xr:uid="{55A38F2B-A5B9-49A1-9B00-3E8FFB7F2BEC}">
      <text>
        <r>
          <rPr>
            <b/>
            <sz val="10"/>
            <color indexed="81"/>
            <rFont val="ＭＳ Ｐゴシック"/>
            <family val="3"/>
            <charset val="128"/>
          </rPr>
          <t>学部生、院生混合メンバーでの記録は不可。</t>
        </r>
      </text>
    </comment>
    <comment ref="G25" authorId="0" shapeId="0" xr:uid="{0F4E3AD2-0CC9-47FB-8306-21DFC6FC7F19}">
      <text>
        <r>
          <rPr>
            <b/>
            <sz val="10"/>
            <color indexed="81"/>
            <rFont val="ＭＳ Ｐゴシック"/>
            <family val="3"/>
            <charset val="128"/>
          </rPr>
          <t>学部生、院生混合メンバーでの記録は不可。</t>
        </r>
      </text>
    </comment>
    <comment ref="C37" authorId="0" shapeId="0" xr:uid="{00000000-0006-0000-0700-000003000000}">
      <text>
        <r>
          <rPr>
            <b/>
            <sz val="10"/>
            <color indexed="81"/>
            <rFont val="ＭＳ Ｐゴシック"/>
            <family val="3"/>
            <charset val="128"/>
          </rPr>
          <t>学部生、院生混合メンバーでの記録は不可。</t>
        </r>
      </text>
    </comment>
    <comment ref="E37" authorId="0" shapeId="0" xr:uid="{00000000-0006-0000-0700-000004000000}">
      <text>
        <r>
          <rPr>
            <b/>
            <sz val="10"/>
            <color indexed="81"/>
            <rFont val="ＭＳ Ｐゴシック"/>
            <family val="3"/>
            <charset val="128"/>
          </rPr>
          <t>学部生、院生混成メンバーでの記録は不可</t>
        </r>
        <r>
          <rPr>
            <b/>
            <sz val="9"/>
            <color indexed="81"/>
            <rFont val="ＭＳ Ｐゴシック"/>
            <family val="3"/>
            <charset val="128"/>
          </rPr>
          <t>。</t>
        </r>
      </text>
    </comment>
    <comment ref="G37" authorId="0" shapeId="0" xr:uid="{00000000-0006-0000-0700-000005000000}">
      <text>
        <r>
          <rPr>
            <b/>
            <sz val="10"/>
            <color indexed="81"/>
            <rFont val="ＭＳ Ｐゴシック"/>
            <family val="3"/>
            <charset val="128"/>
          </rPr>
          <t>学部生、院生混合メンバーでの記録は不可。</t>
        </r>
      </text>
    </comment>
    <comment ref="C51" authorId="0" shapeId="0" xr:uid="{4989EA45-2313-4459-9DD1-2FAD79572581}">
      <text>
        <r>
          <rPr>
            <b/>
            <sz val="10"/>
            <color indexed="81"/>
            <rFont val="ＭＳ Ｐゴシック"/>
            <family val="3"/>
            <charset val="128"/>
          </rPr>
          <t>学部生、院生混合メンバーでの記録は不可。</t>
        </r>
      </text>
    </comment>
    <comment ref="E51" authorId="0" shapeId="0" xr:uid="{C991C44E-CFC8-49C9-8D34-6E79E938C11D}">
      <text>
        <r>
          <rPr>
            <b/>
            <sz val="10"/>
            <color indexed="81"/>
            <rFont val="ＭＳ Ｐゴシック"/>
            <family val="3"/>
            <charset val="128"/>
          </rPr>
          <t>学部生、院生混成メンバーでの記録は不可</t>
        </r>
        <r>
          <rPr>
            <b/>
            <sz val="9"/>
            <color indexed="81"/>
            <rFont val="ＭＳ Ｐゴシック"/>
            <family val="3"/>
            <charset val="128"/>
          </rPr>
          <t>。</t>
        </r>
      </text>
    </comment>
    <comment ref="G51" authorId="0" shapeId="0" xr:uid="{9C53D427-A26A-4EC3-90B5-0D1A090C81B5}">
      <text>
        <r>
          <rPr>
            <b/>
            <sz val="10"/>
            <color indexed="81"/>
            <rFont val="ＭＳ Ｐゴシック"/>
            <family val="3"/>
            <charset val="128"/>
          </rPr>
          <t>学部生、院生混合メンバーでの記録は不可。</t>
        </r>
      </text>
    </comment>
  </commentList>
</comments>
</file>

<file path=xl/sharedStrings.xml><?xml version="1.0" encoding="utf-8"?>
<sst xmlns="http://schemas.openxmlformats.org/spreadsheetml/2006/main" count="47974" uniqueCount="14286">
  <si>
    <t>ナンバー</t>
    <phoneticPr fontId="1"/>
  </si>
  <si>
    <t>学年</t>
    <rPh sb="0" eb="2">
      <t>ガクネン</t>
    </rPh>
    <phoneticPr fontId="1"/>
  </si>
  <si>
    <t>出場種目</t>
    <rPh sb="0" eb="2">
      <t>シュツジョウ</t>
    </rPh>
    <rPh sb="2" eb="4">
      <t>シュモク</t>
    </rPh>
    <phoneticPr fontId="1"/>
  </si>
  <si>
    <t>標準記録</t>
    <rPh sb="0" eb="2">
      <t>ヒョウジュン</t>
    </rPh>
    <rPh sb="2" eb="4">
      <t>キロク</t>
    </rPh>
    <phoneticPr fontId="1"/>
  </si>
  <si>
    <t>資格記録</t>
    <rPh sb="0" eb="2">
      <t>シカク</t>
    </rPh>
    <rPh sb="2" eb="4">
      <t>キロク</t>
    </rPh>
    <phoneticPr fontId="1"/>
  </si>
  <si>
    <t>資格審査</t>
    <rPh sb="0" eb="2">
      <t>シカク</t>
    </rPh>
    <rPh sb="2" eb="4">
      <t>シンサ</t>
    </rPh>
    <phoneticPr fontId="1"/>
  </si>
  <si>
    <t>氏名</t>
    <rPh sb="0" eb="2">
      <t>シメイ</t>
    </rPh>
    <phoneticPr fontId="1"/>
  </si>
  <si>
    <t>登録陸協</t>
    <rPh sb="0" eb="2">
      <t>トウロク</t>
    </rPh>
    <rPh sb="2" eb="4">
      <t>リッキョウ</t>
    </rPh>
    <phoneticPr fontId="1"/>
  </si>
  <si>
    <t>トラック・フィールド</t>
    <phoneticPr fontId="1"/>
  </si>
  <si>
    <t>混成</t>
    <rPh sb="0" eb="2">
      <t>コンセイ</t>
    </rPh>
    <phoneticPr fontId="1"/>
  </si>
  <si>
    <t>樹立日</t>
    <rPh sb="0" eb="2">
      <t>ジュリツ</t>
    </rPh>
    <rPh sb="2" eb="3">
      <t>ビ</t>
    </rPh>
    <phoneticPr fontId="1"/>
  </si>
  <si>
    <t>樹立競技会</t>
    <rPh sb="0" eb="2">
      <t>ジュリツ</t>
    </rPh>
    <rPh sb="2" eb="5">
      <t>キョウギカイ</t>
    </rPh>
    <phoneticPr fontId="1"/>
  </si>
  <si>
    <t>記録証</t>
    <rPh sb="0" eb="2">
      <t>キロク</t>
    </rPh>
    <rPh sb="2" eb="3">
      <t>ショウ</t>
    </rPh>
    <phoneticPr fontId="1"/>
  </si>
  <si>
    <t>大会HPURL</t>
    <rPh sb="0" eb="2">
      <t>タイカイ</t>
    </rPh>
    <phoneticPr fontId="1"/>
  </si>
  <si>
    <t>番号①</t>
    <rPh sb="0" eb="2">
      <t>バンゴウ</t>
    </rPh>
    <phoneticPr fontId="1"/>
  </si>
  <si>
    <t>番号②</t>
    <rPh sb="0" eb="2">
      <t>バンゴウ</t>
    </rPh>
    <phoneticPr fontId="1"/>
  </si>
  <si>
    <t>記録</t>
    <rPh sb="0" eb="2">
      <t>キロク</t>
    </rPh>
    <phoneticPr fontId="1"/>
  </si>
  <si>
    <t>男子種目</t>
    <rPh sb="0" eb="2">
      <t>ダンシ</t>
    </rPh>
    <rPh sb="2" eb="4">
      <t>シュモク</t>
    </rPh>
    <phoneticPr fontId="1"/>
  </si>
  <si>
    <t>女子種目</t>
    <rPh sb="0" eb="2">
      <t>ジョシ</t>
    </rPh>
    <rPh sb="2" eb="4">
      <t>シュモク</t>
    </rPh>
    <phoneticPr fontId="1"/>
  </si>
  <si>
    <t>参加標準記録突破者一覧</t>
    <phoneticPr fontId="1"/>
  </si>
  <si>
    <t>樹立日①</t>
    <rPh sb="0" eb="2">
      <t>ジュリツ</t>
    </rPh>
    <rPh sb="2" eb="3">
      <t>ビ</t>
    </rPh>
    <phoneticPr fontId="1"/>
  </si>
  <si>
    <t>樹立日②</t>
    <rPh sb="0" eb="2">
      <t>ジュリツ</t>
    </rPh>
    <rPh sb="2" eb="3">
      <t>ビ</t>
    </rPh>
    <phoneticPr fontId="1"/>
  </si>
  <si>
    <t>樹立日③</t>
    <rPh sb="0" eb="2">
      <t>ジュリツ</t>
    </rPh>
    <rPh sb="2" eb="3">
      <t>ビ</t>
    </rPh>
    <phoneticPr fontId="1"/>
  </si>
  <si>
    <t>年</t>
    <rPh sb="0" eb="1">
      <t>ネン</t>
    </rPh>
    <phoneticPr fontId="1"/>
  </si>
  <si>
    <t>月</t>
    <rPh sb="0" eb="1">
      <t>ガツ</t>
    </rPh>
    <phoneticPr fontId="1"/>
  </si>
  <si>
    <t>月</t>
    <rPh sb="0" eb="1">
      <t>ゲツ</t>
    </rPh>
    <phoneticPr fontId="1"/>
  </si>
  <si>
    <t>日</t>
    <phoneticPr fontId="1"/>
  </si>
  <si>
    <t>01 北海道</t>
  </si>
  <si>
    <t>所属団体名</t>
    <rPh sb="0" eb="2">
      <t>ショゾク</t>
    </rPh>
    <rPh sb="2" eb="4">
      <t>ダンタイ</t>
    </rPh>
    <rPh sb="4" eb="5">
      <t>メイ</t>
    </rPh>
    <phoneticPr fontId="3"/>
  </si>
  <si>
    <t>所属団体名略称</t>
    <rPh sb="0" eb="2">
      <t>ショゾク</t>
    </rPh>
    <rPh sb="2" eb="4">
      <t>ダンタイ</t>
    </rPh>
    <rPh sb="4" eb="5">
      <t>メイ</t>
    </rPh>
    <rPh sb="5" eb="7">
      <t>リャクショウ</t>
    </rPh>
    <phoneticPr fontId="3"/>
  </si>
  <si>
    <t>ﾌﾘｶﾞﾅ</t>
    <phoneticPr fontId="3"/>
  </si>
  <si>
    <t>所属コード</t>
    <rPh sb="0" eb="2">
      <t>ショゾク</t>
    </rPh>
    <phoneticPr fontId="3"/>
  </si>
  <si>
    <t>監督名</t>
    <rPh sb="0" eb="2">
      <t>カントク</t>
    </rPh>
    <rPh sb="2" eb="3">
      <t>メイ</t>
    </rPh>
    <phoneticPr fontId="3"/>
  </si>
  <si>
    <t>入力責任者</t>
    <rPh sb="0" eb="2">
      <t>ニュウリョク</t>
    </rPh>
    <rPh sb="2" eb="5">
      <t>セキニンシャ</t>
    </rPh>
    <phoneticPr fontId="3"/>
  </si>
  <si>
    <t>郵便番号</t>
    <rPh sb="0" eb="4">
      <t>ユウビンバンゴウ</t>
    </rPh>
    <phoneticPr fontId="3"/>
  </si>
  <si>
    <t>住所</t>
    <rPh sb="0" eb="2">
      <t>ジュウショ</t>
    </rPh>
    <phoneticPr fontId="3"/>
  </si>
  <si>
    <t>当日連絡責任者</t>
    <rPh sb="0" eb="2">
      <t>トウジツ</t>
    </rPh>
    <rPh sb="2" eb="4">
      <t>レンラク</t>
    </rPh>
    <rPh sb="4" eb="7">
      <t>セキニンシャ</t>
    </rPh>
    <phoneticPr fontId="3"/>
  </si>
  <si>
    <t>登録陸協</t>
    <rPh sb="0" eb="2">
      <t>トウロク</t>
    </rPh>
    <rPh sb="2" eb="3">
      <t>リク</t>
    </rPh>
    <rPh sb="3" eb="4">
      <t>キョウ</t>
    </rPh>
    <phoneticPr fontId="1"/>
  </si>
  <si>
    <t>リレー種目</t>
    <rPh sb="3" eb="5">
      <t>シュモク</t>
    </rPh>
    <phoneticPr fontId="1"/>
  </si>
  <si>
    <t>男子標準</t>
    <rPh sb="0" eb="2">
      <t>ダンシ</t>
    </rPh>
    <rPh sb="2" eb="4">
      <t>ヒョウジュン</t>
    </rPh>
    <phoneticPr fontId="1"/>
  </si>
  <si>
    <t>女子標準</t>
    <rPh sb="0" eb="2">
      <t>ジョシ</t>
    </rPh>
    <rPh sb="2" eb="4">
      <t>ヒョウジュン</t>
    </rPh>
    <phoneticPr fontId="1"/>
  </si>
  <si>
    <t>002 100m</t>
    <phoneticPr fontId="1"/>
  </si>
  <si>
    <t>4×100mR</t>
    <phoneticPr fontId="1"/>
  </si>
  <si>
    <t>A標準</t>
    <rPh sb="1" eb="3">
      <t>ヒョウジュン</t>
    </rPh>
    <phoneticPr fontId="1"/>
  </si>
  <si>
    <t>02 青森</t>
    <phoneticPr fontId="1"/>
  </si>
  <si>
    <t>003 200m</t>
    <phoneticPr fontId="1"/>
  </si>
  <si>
    <t>4×400mR</t>
    <phoneticPr fontId="1"/>
  </si>
  <si>
    <t>B標準</t>
    <rPh sb="1" eb="3">
      <t>ヒョウジュン</t>
    </rPh>
    <phoneticPr fontId="1"/>
  </si>
  <si>
    <t>03 岩手</t>
    <phoneticPr fontId="1"/>
  </si>
  <si>
    <t>005 400m</t>
    <phoneticPr fontId="1"/>
  </si>
  <si>
    <t>10000m</t>
    <phoneticPr fontId="1"/>
  </si>
  <si>
    <t>3000m</t>
    <phoneticPr fontId="1"/>
  </si>
  <si>
    <t>04 宮城</t>
    <phoneticPr fontId="1"/>
  </si>
  <si>
    <t>006 800m</t>
    <phoneticPr fontId="1"/>
  </si>
  <si>
    <t>20km</t>
    <phoneticPr fontId="1"/>
  </si>
  <si>
    <t>5000m</t>
    <phoneticPr fontId="1"/>
  </si>
  <si>
    <t>05 秋田</t>
    <phoneticPr fontId="1"/>
  </si>
  <si>
    <t>008 1500m</t>
    <phoneticPr fontId="1"/>
  </si>
  <si>
    <t>ハーフ</t>
    <phoneticPr fontId="1"/>
  </si>
  <si>
    <t>06 山形</t>
    <phoneticPr fontId="1"/>
  </si>
  <si>
    <t>10000mW</t>
    <phoneticPr fontId="1"/>
  </si>
  <si>
    <t>07 福島</t>
    <phoneticPr fontId="1"/>
  </si>
  <si>
    <t>10kmW</t>
    <phoneticPr fontId="1"/>
  </si>
  <si>
    <t>08 茨城</t>
    <phoneticPr fontId="1"/>
  </si>
  <si>
    <t>044 100mH</t>
    <phoneticPr fontId="1"/>
  </si>
  <si>
    <t>20kmW</t>
    <phoneticPr fontId="1"/>
  </si>
  <si>
    <t>M1</t>
  </si>
  <si>
    <t>09 栃木</t>
    <phoneticPr fontId="1"/>
  </si>
  <si>
    <t>034 110mH</t>
    <phoneticPr fontId="1"/>
  </si>
  <si>
    <t>046 400mH</t>
    <phoneticPr fontId="1"/>
  </si>
  <si>
    <t>M2</t>
  </si>
  <si>
    <t>10 群馬</t>
    <phoneticPr fontId="1"/>
  </si>
  <si>
    <t>037 400mH</t>
    <phoneticPr fontId="1"/>
  </si>
  <si>
    <t>053 3000mSC</t>
    <phoneticPr fontId="1"/>
  </si>
  <si>
    <t>M3</t>
  </si>
  <si>
    <t>11 埼玉</t>
    <phoneticPr fontId="1"/>
  </si>
  <si>
    <t>D1</t>
  </si>
  <si>
    <t>12 千葉</t>
    <phoneticPr fontId="1"/>
  </si>
  <si>
    <t>071 走高跳</t>
    <rPh sb="4" eb="5">
      <t>ハシ</t>
    </rPh>
    <rPh sb="5" eb="7">
      <t>タカトビ</t>
    </rPh>
    <phoneticPr fontId="1"/>
  </si>
  <si>
    <t>D2</t>
  </si>
  <si>
    <t>13 東京</t>
    <phoneticPr fontId="1"/>
  </si>
  <si>
    <t>072 棒高跳</t>
    <rPh sb="4" eb="7">
      <t>ボウタカト</t>
    </rPh>
    <phoneticPr fontId="1"/>
  </si>
  <si>
    <t>D3</t>
  </si>
  <si>
    <t>14 神奈川</t>
    <phoneticPr fontId="1"/>
  </si>
  <si>
    <t>073 走幅跳</t>
    <rPh sb="4" eb="5">
      <t>ハシ</t>
    </rPh>
    <rPh sb="5" eb="7">
      <t>ハバトビ</t>
    </rPh>
    <phoneticPr fontId="1"/>
  </si>
  <si>
    <t>D4</t>
  </si>
  <si>
    <t>15 新潟</t>
    <phoneticPr fontId="1"/>
  </si>
  <si>
    <t>074 三段跳</t>
    <rPh sb="4" eb="7">
      <t>サンダント</t>
    </rPh>
    <phoneticPr fontId="1"/>
  </si>
  <si>
    <t>D5</t>
  </si>
  <si>
    <t>16 富山</t>
    <phoneticPr fontId="1"/>
  </si>
  <si>
    <t>084 砲丸投</t>
    <rPh sb="4" eb="7">
      <t>ホウガンナ</t>
    </rPh>
    <phoneticPr fontId="1"/>
  </si>
  <si>
    <t>S1</t>
  </si>
  <si>
    <t>17 石川</t>
    <phoneticPr fontId="1"/>
  </si>
  <si>
    <t>081 砲丸投</t>
    <rPh sb="4" eb="6">
      <t>ホウガン</t>
    </rPh>
    <rPh sb="6" eb="7">
      <t>ナ</t>
    </rPh>
    <phoneticPr fontId="1"/>
  </si>
  <si>
    <t>088 円盤投</t>
    <rPh sb="4" eb="6">
      <t>エンバン</t>
    </rPh>
    <rPh sb="6" eb="7">
      <t>ナ</t>
    </rPh>
    <phoneticPr fontId="1"/>
  </si>
  <si>
    <t>S2</t>
  </si>
  <si>
    <t>18 福井</t>
    <phoneticPr fontId="1"/>
  </si>
  <si>
    <t>086 円盤投</t>
    <rPh sb="4" eb="6">
      <t>エンバン</t>
    </rPh>
    <rPh sb="6" eb="7">
      <t>ナ</t>
    </rPh>
    <phoneticPr fontId="1"/>
  </si>
  <si>
    <t>094 ハンマー投</t>
    <rPh sb="8" eb="9">
      <t>ナ</t>
    </rPh>
    <phoneticPr fontId="1"/>
  </si>
  <si>
    <t>19 山梨</t>
    <phoneticPr fontId="1"/>
  </si>
  <si>
    <t>093 やり投</t>
    <rPh sb="6" eb="7">
      <t>ナ</t>
    </rPh>
    <phoneticPr fontId="1"/>
  </si>
  <si>
    <t>20 長野</t>
    <phoneticPr fontId="1"/>
  </si>
  <si>
    <t>092 やり投</t>
    <rPh sb="6" eb="7">
      <t>ナ</t>
    </rPh>
    <phoneticPr fontId="1"/>
  </si>
  <si>
    <t>202 七種競技</t>
    <rPh sb="4" eb="6">
      <t>ナナシュ</t>
    </rPh>
    <rPh sb="6" eb="8">
      <t>キョウギ</t>
    </rPh>
    <phoneticPr fontId="1"/>
  </si>
  <si>
    <t>21 岐阜</t>
    <phoneticPr fontId="1"/>
  </si>
  <si>
    <t>201 十種競技</t>
    <rPh sb="4" eb="6">
      <t>ジュッシュ</t>
    </rPh>
    <rPh sb="6" eb="8">
      <t>キョウギ</t>
    </rPh>
    <phoneticPr fontId="1"/>
  </si>
  <si>
    <t>22 静岡</t>
    <phoneticPr fontId="1"/>
  </si>
  <si>
    <t>23 愛知</t>
    <phoneticPr fontId="1"/>
  </si>
  <si>
    <t>24 三重</t>
    <phoneticPr fontId="1"/>
  </si>
  <si>
    <t>25 滋賀</t>
    <phoneticPr fontId="1"/>
  </si>
  <si>
    <t>26 京都</t>
    <phoneticPr fontId="1"/>
  </si>
  <si>
    <t>27 大阪</t>
    <phoneticPr fontId="1"/>
  </si>
  <si>
    <t>28 兵庫</t>
    <phoneticPr fontId="1"/>
  </si>
  <si>
    <t>29 奈良</t>
    <phoneticPr fontId="1"/>
  </si>
  <si>
    <t>30 和歌山</t>
    <phoneticPr fontId="1"/>
  </si>
  <si>
    <t>31 鳥取</t>
    <phoneticPr fontId="1"/>
  </si>
  <si>
    <t>32 島根</t>
    <phoneticPr fontId="1"/>
  </si>
  <si>
    <t>33 岡山</t>
    <phoneticPr fontId="1"/>
  </si>
  <si>
    <t>34 広島</t>
    <phoneticPr fontId="1"/>
  </si>
  <si>
    <t>35 山口</t>
    <phoneticPr fontId="1"/>
  </si>
  <si>
    <t>36 徳島</t>
    <phoneticPr fontId="1"/>
  </si>
  <si>
    <t>37 香川</t>
    <phoneticPr fontId="1"/>
  </si>
  <si>
    <t>38 愛媛</t>
    <phoneticPr fontId="1"/>
  </si>
  <si>
    <t>39 高知</t>
    <phoneticPr fontId="1"/>
  </si>
  <si>
    <t>40 福岡</t>
    <phoneticPr fontId="1"/>
  </si>
  <si>
    <t>41 佐賀</t>
    <phoneticPr fontId="1"/>
  </si>
  <si>
    <t>42 長崎</t>
    <phoneticPr fontId="1"/>
  </si>
  <si>
    <t>43 熊本</t>
    <phoneticPr fontId="1"/>
  </si>
  <si>
    <t>44 大分</t>
    <phoneticPr fontId="1"/>
  </si>
  <si>
    <t>45 宮崎</t>
    <phoneticPr fontId="1"/>
  </si>
  <si>
    <t>46 鹿児島</t>
    <phoneticPr fontId="1"/>
  </si>
  <si>
    <t>47 沖縄</t>
    <phoneticPr fontId="1"/>
  </si>
  <si>
    <t>風</t>
    <rPh sb="0" eb="1">
      <t>カゼ</t>
    </rPh>
    <phoneticPr fontId="1"/>
  </si>
  <si>
    <t>走幅跳</t>
    <rPh sb="0" eb="3">
      <t>ハシリハバトビ</t>
    </rPh>
    <phoneticPr fontId="1"/>
  </si>
  <si>
    <t>砲丸投</t>
    <rPh sb="0" eb="3">
      <t>ホウガンナゲ</t>
    </rPh>
    <phoneticPr fontId="1"/>
  </si>
  <si>
    <t>走高跳</t>
    <rPh sb="0" eb="3">
      <t>ハシリタカトビ</t>
    </rPh>
    <phoneticPr fontId="1"/>
  </si>
  <si>
    <t>円盤投</t>
    <rPh sb="0" eb="3">
      <t>エンバンナゲ</t>
    </rPh>
    <phoneticPr fontId="1"/>
  </si>
  <si>
    <t>棒高跳</t>
    <rPh sb="0" eb="3">
      <t>ボウタカト</t>
    </rPh>
    <phoneticPr fontId="1"/>
  </si>
  <si>
    <t>やり投</t>
    <rPh sb="2" eb="3">
      <t>ナゲ</t>
    </rPh>
    <phoneticPr fontId="1"/>
  </si>
  <si>
    <t>所属団体名</t>
    <rPh sb="0" eb="2">
      <t>ショゾク</t>
    </rPh>
    <rPh sb="2" eb="4">
      <t>ダンタイ</t>
    </rPh>
    <rPh sb="4" eb="5">
      <t>メイ</t>
    </rPh>
    <phoneticPr fontId="5"/>
  </si>
  <si>
    <t>種目</t>
    <rPh sb="0" eb="2">
      <t>シュモク</t>
    </rPh>
    <phoneticPr fontId="5"/>
  </si>
  <si>
    <t>ﾌﾘｶﾞﾅ</t>
    <phoneticPr fontId="5"/>
  </si>
  <si>
    <t>所属コード</t>
    <rPh sb="0" eb="2">
      <t>ショゾク</t>
    </rPh>
    <phoneticPr fontId="5"/>
  </si>
  <si>
    <t>資格記録</t>
    <rPh sb="0" eb="2">
      <t>シカク</t>
    </rPh>
    <rPh sb="2" eb="4">
      <t>キロク</t>
    </rPh>
    <phoneticPr fontId="5"/>
  </si>
  <si>
    <t>氏名</t>
    <rPh sb="0" eb="2">
      <t>シメイ</t>
    </rPh>
    <phoneticPr fontId="5"/>
  </si>
  <si>
    <t>分</t>
    <rPh sb="0" eb="1">
      <t>フン</t>
    </rPh>
    <phoneticPr fontId="5"/>
  </si>
  <si>
    <t>秒</t>
    <rPh sb="0" eb="1">
      <t>ビョウ</t>
    </rPh>
    <phoneticPr fontId="5"/>
  </si>
  <si>
    <t>①</t>
    <phoneticPr fontId="5"/>
  </si>
  <si>
    <t>②</t>
    <phoneticPr fontId="5"/>
  </si>
  <si>
    <t>③</t>
    <phoneticPr fontId="5"/>
  </si>
  <si>
    <t>④</t>
    <phoneticPr fontId="5"/>
  </si>
  <si>
    <t>⑤</t>
    <phoneticPr fontId="5"/>
  </si>
  <si>
    <t>⑥</t>
    <phoneticPr fontId="5"/>
  </si>
  <si>
    <t>ﾌﾘｶﾞﾅ</t>
    <phoneticPr fontId="5"/>
  </si>
  <si>
    <t>記録</t>
    <rPh sb="0" eb="2">
      <t>キロク</t>
    </rPh>
    <phoneticPr fontId="5"/>
  </si>
  <si>
    <t>　　　　※組・レーン、走順、ナンバー、監督署名は、大会当日に配付するリレーオーダー用紙に</t>
    <rPh sb="41" eb="43">
      <t>ヨウシ</t>
    </rPh>
    <phoneticPr fontId="1"/>
  </si>
  <si>
    <t>　　　　　記入してください。</t>
    <phoneticPr fontId="1"/>
  </si>
  <si>
    <t>予選</t>
    <rPh sb="0" eb="2">
      <t>ヨセン</t>
    </rPh>
    <phoneticPr fontId="1"/>
  </si>
  <si>
    <t>組　　レーン</t>
    <rPh sb="0" eb="1">
      <t>クミ</t>
    </rPh>
    <phoneticPr fontId="1"/>
  </si>
  <si>
    <t>決勝</t>
    <rPh sb="0" eb="2">
      <t>ケッショウ</t>
    </rPh>
    <phoneticPr fontId="1"/>
  </si>
  <si>
    <t>走順</t>
    <rPh sb="0" eb="1">
      <t>ハシ</t>
    </rPh>
    <rPh sb="1" eb="2">
      <t>ジュン</t>
    </rPh>
    <phoneticPr fontId="1"/>
  </si>
  <si>
    <t>ナンバー</t>
    <phoneticPr fontId="1"/>
  </si>
  <si>
    <t>ﾌﾘｶﾞﾅ</t>
    <phoneticPr fontId="1"/>
  </si>
  <si>
    <t>出場種目／レーン</t>
    <rPh sb="0" eb="2">
      <t>シュツジョウ</t>
    </rPh>
    <rPh sb="2" eb="4">
      <t>シュモク</t>
    </rPh>
    <phoneticPr fontId="1"/>
  </si>
  <si>
    <t>監督署名(予選)　</t>
    <rPh sb="0" eb="2">
      <t>カントク</t>
    </rPh>
    <rPh sb="2" eb="4">
      <t>ショメイ</t>
    </rPh>
    <rPh sb="5" eb="7">
      <t>ヨセン</t>
    </rPh>
    <phoneticPr fontId="1"/>
  </si>
  <si>
    <t>監督署名(決勝)　</t>
    <rPh sb="0" eb="2">
      <t>カントク</t>
    </rPh>
    <rPh sb="2" eb="4">
      <t>ショメイ</t>
    </rPh>
    <rPh sb="5" eb="7">
      <t>ケッショウ</t>
    </rPh>
    <phoneticPr fontId="1"/>
  </si>
  <si>
    <r>
      <t>　　　　</t>
    </r>
    <r>
      <rPr>
        <b/>
        <sz val="12"/>
        <rFont val="HG丸ｺﾞｼｯｸM-PRO"/>
        <family val="3"/>
        <charset val="128"/>
      </rPr>
      <t>氏名・ﾌﾘｶﾞﾅの欄</t>
    </r>
    <r>
      <rPr>
        <sz val="12"/>
        <rFont val="HG丸ｺﾞｼｯｸM-PRO"/>
        <family val="3"/>
        <charset val="128"/>
      </rPr>
      <t>のみ、間違いがないか確認してください。</t>
    </r>
    <phoneticPr fontId="1"/>
  </si>
  <si>
    <t>※　備考欄</t>
    <rPh sb="2" eb="4">
      <t>ビコウ</t>
    </rPh>
    <rPh sb="4" eb="5">
      <t>ラン</t>
    </rPh>
    <phoneticPr fontId="1"/>
  </si>
  <si>
    <t>01</t>
    <phoneticPr fontId="1"/>
  </si>
  <si>
    <t>02</t>
    <phoneticPr fontId="1"/>
  </si>
  <si>
    <t>03</t>
    <phoneticPr fontId="1"/>
  </si>
  <si>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</si>
  <si>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</si>
  <si>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</si>
  <si>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</si>
  <si>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</si>
  <si>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</si>
  <si>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</si>
  <si>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</si>
  <si>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</si>
  <si>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</si>
  <si>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</si>
  <si>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</si>
  <si>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</si>
  <si>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</si>
  <si>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</si>
  <si>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</si>
  <si>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</si>
  <si>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</si>
  <si>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</si>
  <si>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</si>
  <si>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</si>
  <si>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</si>
  <si>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</si>
  <si>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</si>
  <si>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</si>
  <si>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</si>
  <si>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</si>
  <si>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</si>
  <si>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</si>
  <si>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</si>
  <si>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</si>
  <si>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</si>
  <si>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</si>
  <si>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</si>
  <si>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</si>
  <si>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</si>
  <si>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</si>
  <si>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</si>
  <si>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</si>
  <si>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</si>
  <si>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</si>
  <si>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</si>
  <si>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</si>
  <si>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</si>
  <si>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</si>
  <si>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</si>
  <si>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</si>
  <si>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</si>
  <si>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</si>
  <si>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</si>
  <si>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</si>
  <si>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</si>
  <si>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</si>
  <si>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</si>
  <si>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</si>
  <si>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</si>
  <si>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</si>
  <si>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</si>
  <si>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</si>
  <si>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</si>
  <si>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</si>
  <si>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</si>
  <si>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</si>
  <si>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</si>
  <si>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</si>
  <si>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</si>
  <si>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</si>
  <si>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</si>
  <si>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</si>
  <si>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</si>
  <si>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</si>
  <si>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</si>
  <si>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</si>
  <si>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</si>
  <si>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</si>
  <si>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</si>
  <si>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</si>
  <si>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</si>
  <si>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</si>
  <si>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</si>
  <si>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</si>
  <si>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</si>
  <si>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</si>
  <si>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</si>
  <si>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</si>
  <si>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</si>
  <si>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</si>
  <si>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</si>
  <si>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</si>
  <si>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</si>
  <si>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</si>
  <si>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</si>
  <si>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</si>
  <si>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</si>
  <si>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</si>
  <si>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</si>
  <si>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phoneticPr fontId="1"/>
  </si>
  <si>
    <t>1</t>
    <phoneticPr fontId="1"/>
  </si>
  <si>
    <t>2</t>
  </si>
  <si>
    <t>3</t>
  </si>
  <si>
    <t>4</t>
  </si>
  <si>
    <t>5</t>
  </si>
  <si>
    <t>6</t>
  </si>
  <si>
    <t>7</t>
  </si>
  <si>
    <t>8</t>
  </si>
  <si>
    <t>9</t>
  </si>
  <si>
    <t>0</t>
    <phoneticPr fontId="1"/>
  </si>
  <si>
    <t>時間</t>
    <rPh sb="0" eb="2">
      <t>ジカン</t>
    </rPh>
    <phoneticPr fontId="1"/>
  </si>
  <si>
    <t>分/m</t>
    <rPh sb="0" eb="1">
      <t>フン</t>
    </rPh>
    <phoneticPr fontId="1"/>
  </si>
  <si>
    <t>秒/cm</t>
    <rPh sb="0" eb="1">
      <t>ビョウ</t>
    </rPh>
    <phoneticPr fontId="1"/>
  </si>
  <si>
    <t>4×100mR</t>
  </si>
  <si>
    <t>4×400mR</t>
  </si>
  <si>
    <t>新規登録</t>
    <rPh sb="0" eb="2">
      <t>シンキ</t>
    </rPh>
    <rPh sb="2" eb="4">
      <t>トウロク</t>
    </rPh>
    <phoneticPr fontId="1"/>
  </si>
  <si>
    <t>突破者一覧
有／無</t>
    <rPh sb="0" eb="2">
      <t>トッパ</t>
    </rPh>
    <rPh sb="2" eb="3">
      <t>シャ</t>
    </rPh>
    <rPh sb="3" eb="5">
      <t>イチラン</t>
    </rPh>
    <rPh sb="6" eb="7">
      <t>アリ</t>
    </rPh>
    <rPh sb="8" eb="9">
      <t>ナ</t>
    </rPh>
    <phoneticPr fontId="1"/>
  </si>
  <si>
    <t>登録番号</t>
    <rPh sb="0" eb="2">
      <t>トウロク</t>
    </rPh>
    <rPh sb="2" eb="4">
      <t>バンゴウ</t>
    </rPh>
    <phoneticPr fontId="1"/>
  </si>
  <si>
    <t>所属</t>
    <rPh sb="0" eb="2">
      <t>ショゾク</t>
    </rPh>
    <phoneticPr fontId="1"/>
  </si>
  <si>
    <t>006 800m</t>
  </si>
  <si>
    <t>012 10000m</t>
  </si>
  <si>
    <t>005 400m</t>
  </si>
  <si>
    <t>002 100m</t>
  </si>
  <si>
    <t>003 200m</t>
  </si>
  <si>
    <t>053 3000mSC</t>
  </si>
  <si>
    <t>011 5000m</t>
  </si>
  <si>
    <t>008 1500m</t>
  </si>
  <si>
    <t>流通経済大学</t>
  </si>
  <si>
    <t>地区
コード</t>
    <rPh sb="0" eb="2">
      <t>チク</t>
    </rPh>
    <phoneticPr fontId="2"/>
  </si>
  <si>
    <t>団体
コード</t>
    <rPh sb="0" eb="2">
      <t>ダンタイ</t>
    </rPh>
    <phoneticPr fontId="2"/>
  </si>
  <si>
    <t>団体名</t>
    <rPh sb="0" eb="3">
      <t>ダンタイメイ</t>
    </rPh>
    <phoneticPr fontId="2"/>
  </si>
  <si>
    <t>登　録
の種類</t>
    <rPh sb="0" eb="1">
      <t>ノボル</t>
    </rPh>
    <rPh sb="2" eb="3">
      <t>ロク</t>
    </rPh>
    <rPh sb="5" eb="7">
      <t>シュルイ</t>
    </rPh>
    <phoneticPr fontId="2"/>
  </si>
  <si>
    <t>登録番号</t>
    <rPh sb="0" eb="2">
      <t>トウロク</t>
    </rPh>
    <rPh sb="2" eb="4">
      <t>バンゴウ</t>
    </rPh>
    <phoneticPr fontId="2"/>
  </si>
  <si>
    <t>氏名</t>
    <rPh sb="0" eb="2">
      <t>シメイ</t>
    </rPh>
    <phoneticPr fontId="2"/>
  </si>
  <si>
    <t>カナ氏名</t>
    <rPh sb="2" eb="4">
      <t>シメイ</t>
    </rPh>
    <phoneticPr fontId="2"/>
  </si>
  <si>
    <t>生年月日</t>
    <rPh sb="0" eb="2">
      <t>セイネン</t>
    </rPh>
    <rPh sb="2" eb="4">
      <t>ガッピ</t>
    </rPh>
    <phoneticPr fontId="2"/>
  </si>
  <si>
    <t>年齢</t>
    <rPh sb="0" eb="2">
      <t>ネンレイ</t>
    </rPh>
    <phoneticPr fontId="2"/>
  </si>
  <si>
    <t>出身高校
都道府県</t>
    <rPh sb="0" eb="2">
      <t>シュッシン</t>
    </rPh>
    <rPh sb="2" eb="4">
      <t>コウコウ</t>
    </rPh>
    <rPh sb="5" eb="9">
      <t>トドウフケン</t>
    </rPh>
    <phoneticPr fontId="2"/>
  </si>
  <si>
    <t>出身高校名</t>
    <rPh sb="0" eb="2">
      <t>シュッシン</t>
    </rPh>
    <rPh sb="2" eb="5">
      <t>コウコウメイ</t>
    </rPh>
    <phoneticPr fontId="2"/>
  </si>
  <si>
    <t>学部</t>
    <rPh sb="0" eb="2">
      <t>ガクブ</t>
    </rPh>
    <phoneticPr fontId="2"/>
  </si>
  <si>
    <t>学年</t>
    <rPh sb="0" eb="2">
      <t>ガクネン</t>
    </rPh>
    <phoneticPr fontId="2"/>
  </si>
  <si>
    <t>審判
資格</t>
    <rPh sb="0" eb="2">
      <t>シンパン</t>
    </rPh>
    <rPh sb="3" eb="5">
      <t>シカク</t>
    </rPh>
    <phoneticPr fontId="2"/>
  </si>
  <si>
    <t>郵便番号</t>
    <rPh sb="0" eb="2">
      <t>ユウビン</t>
    </rPh>
    <rPh sb="2" eb="4">
      <t>バンゴウ</t>
    </rPh>
    <phoneticPr fontId="2"/>
  </si>
  <si>
    <t>住　　所
都道府県</t>
    <rPh sb="0" eb="1">
      <t>ジュウ</t>
    </rPh>
    <rPh sb="3" eb="4">
      <t>ショ</t>
    </rPh>
    <rPh sb="5" eb="9">
      <t>トドウフケン</t>
    </rPh>
    <phoneticPr fontId="2"/>
  </si>
  <si>
    <t>住所</t>
    <rPh sb="0" eb="2">
      <t>ジュウショ</t>
    </rPh>
    <phoneticPr fontId="2"/>
  </si>
  <si>
    <t>陸協</t>
    <rPh sb="0" eb="2">
      <t>リッキョウ</t>
    </rPh>
    <phoneticPr fontId="2"/>
  </si>
  <si>
    <t>登録日</t>
    <rPh sb="0" eb="3">
      <t>トウロクビ</t>
    </rPh>
    <phoneticPr fontId="2"/>
  </si>
  <si>
    <t>備考</t>
    <rPh sb="0" eb="2">
      <t>ビコウ</t>
    </rPh>
    <phoneticPr fontId="2"/>
  </si>
  <si>
    <t>種目</t>
    <rPh sb="0" eb="2">
      <t>シュモク</t>
    </rPh>
    <phoneticPr fontId="10"/>
  </si>
  <si>
    <t>資格審査</t>
    <rPh sb="0" eb="2">
      <t>シカク</t>
    </rPh>
    <rPh sb="2" eb="4">
      <t>シンサ</t>
    </rPh>
    <phoneticPr fontId="10"/>
  </si>
  <si>
    <t>参考URL
（資格審査：「大会HPURL」の場合）</t>
    <rPh sb="0" eb="2">
      <t>サンコウ</t>
    </rPh>
    <rPh sb="7" eb="9">
      <t>シカク</t>
    </rPh>
    <rPh sb="9" eb="11">
      <t>シンサ</t>
    </rPh>
    <rPh sb="13" eb="15">
      <t>タイカイ</t>
    </rPh>
    <rPh sb="22" eb="24">
      <t>バアイ</t>
    </rPh>
    <phoneticPr fontId="10"/>
  </si>
  <si>
    <t>氏名-種目</t>
    <rPh sb="0" eb="2">
      <t>シメイ</t>
    </rPh>
    <rPh sb="3" eb="5">
      <t>シュモク</t>
    </rPh>
    <phoneticPr fontId="10"/>
  </si>
  <si>
    <t>標準記録
突破種目</t>
    <rPh sb="0" eb="2">
      <t>ヒョウジュン</t>
    </rPh>
    <rPh sb="2" eb="4">
      <t>キロク</t>
    </rPh>
    <rPh sb="5" eb="7">
      <t>トッパ</t>
    </rPh>
    <rPh sb="7" eb="9">
      <t>シュモク</t>
    </rPh>
    <phoneticPr fontId="10"/>
  </si>
  <si>
    <t>整理
番号</t>
    <rPh sb="0" eb="2">
      <t>セイリ</t>
    </rPh>
    <rPh sb="3" eb="5">
      <t>バンゴウ</t>
    </rPh>
    <phoneticPr fontId="2"/>
  </si>
  <si>
    <t>生年月日</t>
    <rPh sb="0" eb="2">
      <t>セイネン</t>
    </rPh>
    <rPh sb="2" eb="4">
      <t>ガッピ</t>
    </rPh>
    <phoneticPr fontId="1"/>
  </si>
  <si>
    <t>登録番号</t>
    <rPh sb="0" eb="2">
      <t>トウロク</t>
    </rPh>
    <rPh sb="2" eb="4">
      <t>バンゴウ</t>
    </rPh>
    <phoneticPr fontId="1"/>
  </si>
  <si>
    <t>整理番号</t>
    <rPh sb="0" eb="2">
      <t>セイリ</t>
    </rPh>
    <rPh sb="2" eb="4">
      <t>バンゴウ</t>
    </rPh>
    <phoneticPr fontId="1"/>
  </si>
  <si>
    <t>樹立年月日</t>
    <rPh sb="0" eb="2">
      <t>ジュリツ</t>
    </rPh>
    <rPh sb="2" eb="5">
      <t>ネンガッピ</t>
    </rPh>
    <phoneticPr fontId="10"/>
  </si>
  <si>
    <t>年</t>
    <rPh sb="0" eb="1">
      <t>ネン</t>
    </rPh>
    <phoneticPr fontId="10"/>
  </si>
  <si>
    <t>月</t>
    <rPh sb="0" eb="1">
      <t>ツキ</t>
    </rPh>
    <phoneticPr fontId="10"/>
  </si>
  <si>
    <t>日</t>
    <rPh sb="0" eb="1">
      <t>ニチ</t>
    </rPh>
    <phoneticPr fontId="10"/>
  </si>
  <si>
    <t>107 ハーフマラソン</t>
  </si>
  <si>
    <t>062 10000mW</t>
  </si>
  <si>
    <t>標準記録
突破種目</t>
    <rPh sb="0" eb="2">
      <t>ヒョウジュン</t>
    </rPh>
    <rPh sb="2" eb="4">
      <t>キロク</t>
    </rPh>
    <rPh sb="5" eb="7">
      <t>トッパ</t>
    </rPh>
    <rPh sb="7" eb="9">
      <t>シュモク</t>
    </rPh>
    <phoneticPr fontId="1"/>
  </si>
  <si>
    <t>種目</t>
    <rPh sb="0" eb="2">
      <t>シュモク</t>
    </rPh>
    <phoneticPr fontId="19"/>
  </si>
  <si>
    <t>A標準</t>
    <rPh sb="1" eb="3">
      <t>ヒョウジュン</t>
    </rPh>
    <phoneticPr fontId="19"/>
  </si>
  <si>
    <t>B標準</t>
    <rPh sb="1" eb="3">
      <t>ヒョウジュン</t>
    </rPh>
    <phoneticPr fontId="19"/>
  </si>
  <si>
    <t>T or F</t>
    <phoneticPr fontId="19"/>
  </si>
  <si>
    <t>T</t>
    <phoneticPr fontId="19"/>
  </si>
  <si>
    <t>F</t>
    <phoneticPr fontId="19"/>
  </si>
  <si>
    <t>大学名</t>
    <rPh sb="0" eb="3">
      <t>ダイガクメイ</t>
    </rPh>
    <phoneticPr fontId="19"/>
  </si>
  <si>
    <t>略称</t>
    <rPh sb="0" eb="2">
      <t>リャクショウ</t>
    </rPh>
    <phoneticPr fontId="19"/>
  </si>
  <si>
    <t>ﾌﾘｶﾞﾅ</t>
    <phoneticPr fontId="19"/>
  </si>
  <si>
    <t>コード</t>
    <phoneticPr fontId="19"/>
  </si>
  <si>
    <t>印</t>
    <rPh sb="0" eb="1">
      <t>イン</t>
    </rPh>
    <phoneticPr fontId="5"/>
  </si>
  <si>
    <t>年</t>
    <rPh sb="0" eb="1">
      <t>ネン</t>
    </rPh>
    <phoneticPr fontId="5"/>
  </si>
  <si>
    <t>月</t>
    <rPh sb="0" eb="1">
      <t>ガツ</t>
    </rPh>
    <phoneticPr fontId="5"/>
  </si>
  <si>
    <t>日</t>
    <rPh sb="0" eb="1">
      <t>ニチ</t>
    </rPh>
    <phoneticPr fontId="5"/>
  </si>
  <si>
    <t>ナンバー</t>
    <phoneticPr fontId="5"/>
  </si>
  <si>
    <t>ナンバー</t>
    <phoneticPr fontId="5"/>
  </si>
  <si>
    <t>4×100mR</t>
    <phoneticPr fontId="5"/>
  </si>
  <si>
    <t>4×400mR</t>
    <phoneticPr fontId="5"/>
  </si>
  <si>
    <t>井藤　醍醐</t>
    <rPh sb="0" eb="2">
      <t>イトウ</t>
    </rPh>
    <rPh sb="3" eb="5">
      <t>ダイゴ</t>
    </rPh>
    <phoneticPr fontId="10"/>
  </si>
  <si>
    <t>071　走高跳</t>
    <rPh sb="4" eb="7">
      <t>ハシリタカトビ</t>
    </rPh>
    <phoneticPr fontId="10"/>
  </si>
  <si>
    <t>学連大学記録会</t>
    <rPh sb="0" eb="2">
      <t>ガクレン</t>
    </rPh>
    <rPh sb="2" eb="4">
      <t>ダイガク</t>
    </rPh>
    <rPh sb="4" eb="6">
      <t>キロク</t>
    </rPh>
    <rPh sb="6" eb="7">
      <t>カイ</t>
    </rPh>
    <phoneticPr fontId="10"/>
  </si>
  <si>
    <t>PBの時の各種目の記録</t>
    <rPh sb="3" eb="4">
      <t>トキ</t>
    </rPh>
    <rPh sb="5" eb="6">
      <t>カク</t>
    </rPh>
    <rPh sb="6" eb="8">
      <t>シュモク</t>
    </rPh>
    <rPh sb="9" eb="11">
      <t>キロク</t>
    </rPh>
    <phoneticPr fontId="1"/>
  </si>
  <si>
    <t>100m</t>
    <phoneticPr fontId="1"/>
  </si>
  <si>
    <t>400m</t>
    <phoneticPr fontId="1"/>
  </si>
  <si>
    <t>110mH</t>
    <phoneticPr fontId="1"/>
  </si>
  <si>
    <t>1500m</t>
    <phoneticPr fontId="1"/>
  </si>
  <si>
    <t>各種目のPB</t>
    <rPh sb="0" eb="1">
      <t>カク</t>
    </rPh>
    <rPh sb="1" eb="3">
      <t>シュモク</t>
    </rPh>
    <phoneticPr fontId="1"/>
  </si>
  <si>
    <t>資格記録樹立競技会名</t>
    <rPh sb="0" eb="2">
      <t>シカク</t>
    </rPh>
    <rPh sb="2" eb="4">
      <t>キロク</t>
    </rPh>
    <rPh sb="4" eb="6">
      <t>ジュリツ</t>
    </rPh>
    <rPh sb="6" eb="9">
      <t>キョウギカイ</t>
    </rPh>
    <rPh sb="9" eb="10">
      <t>メイ</t>
    </rPh>
    <phoneticPr fontId="5"/>
  </si>
  <si>
    <t>資格記録樹立年月日</t>
    <rPh sb="0" eb="2">
      <t>シカク</t>
    </rPh>
    <rPh sb="2" eb="4">
      <t>キロク</t>
    </rPh>
    <rPh sb="4" eb="6">
      <t>ジュリツ</t>
    </rPh>
    <rPh sb="6" eb="9">
      <t>ネンガッピ</t>
    </rPh>
    <phoneticPr fontId="5"/>
  </si>
  <si>
    <t>印</t>
    <rPh sb="0" eb="1">
      <t>イン</t>
    </rPh>
    <phoneticPr fontId="5"/>
  </si>
  <si>
    <t>携帯電話番号</t>
    <rPh sb="0" eb="2">
      <t>ケイタイ</t>
    </rPh>
    <rPh sb="2" eb="4">
      <t>デンワ</t>
    </rPh>
    <rPh sb="4" eb="6">
      <t>バンゴウ</t>
    </rPh>
    <phoneticPr fontId="3"/>
  </si>
  <si>
    <t>PCﾒｰﾙｱﾄﾞﾚｽ</t>
    <phoneticPr fontId="3"/>
  </si>
  <si>
    <t>順天堂大学</t>
  </si>
  <si>
    <t>国際武道大学</t>
  </si>
  <si>
    <t>山梨学院大学</t>
  </si>
  <si>
    <t>城西大学</t>
  </si>
  <si>
    <t>東京学芸大学</t>
  </si>
  <si>
    <t>慶應義塾大学</t>
  </si>
  <si>
    <t>法政大学</t>
  </si>
  <si>
    <t>東洋大学</t>
  </si>
  <si>
    <t>一橋大学</t>
  </si>
  <si>
    <t>筑波大学</t>
  </si>
  <si>
    <t>平成国際大学</t>
  </si>
  <si>
    <t>工学院大学</t>
  </si>
  <si>
    <t>高崎経済大学</t>
  </si>
  <si>
    <t>創価大学</t>
  </si>
  <si>
    <t>日本体育大学</t>
  </si>
  <si>
    <t>早稲田大学</t>
  </si>
  <si>
    <t>中央大学</t>
  </si>
  <si>
    <t>青山学院大学</t>
  </si>
  <si>
    <t>大東文化大学</t>
  </si>
  <si>
    <t>東海大学</t>
  </si>
  <si>
    <t>清和大学</t>
  </si>
  <si>
    <t>国士舘大学</t>
  </si>
  <si>
    <t>白鷗大学</t>
  </si>
  <si>
    <t>亜細亜大学</t>
  </si>
  <si>
    <t>拓殖大学</t>
  </si>
  <si>
    <t>学習院大学</t>
  </si>
  <si>
    <t>上武大学</t>
  </si>
  <si>
    <t>中央学院大学</t>
  </si>
  <si>
    <t>横浜市立大学</t>
  </si>
  <si>
    <t>國學院大學</t>
  </si>
  <si>
    <t>神奈川工科大学</t>
  </si>
  <si>
    <t>東京経済大学</t>
  </si>
  <si>
    <t>埼玉大学</t>
  </si>
  <si>
    <t>北里大学</t>
  </si>
  <si>
    <t>埼玉医科大学</t>
  </si>
  <si>
    <t>群馬大学</t>
  </si>
  <si>
    <t>関東学院大学</t>
  </si>
  <si>
    <t>明海大学</t>
  </si>
  <si>
    <t>作新学院大学</t>
  </si>
  <si>
    <t>東京理科大学</t>
  </si>
  <si>
    <t>東京大学</t>
  </si>
  <si>
    <t>桐蔭横浜大学</t>
  </si>
  <si>
    <t>武蔵大学</t>
  </si>
  <si>
    <t>防衛大学校</t>
  </si>
  <si>
    <t>千葉大学</t>
  </si>
  <si>
    <t>神奈川大学</t>
  </si>
  <si>
    <t>帝京大学</t>
  </si>
  <si>
    <t>明治学院大学</t>
  </si>
  <si>
    <t>横浜国立大学</t>
  </si>
  <si>
    <t>成蹊大学</t>
  </si>
  <si>
    <t>聖学院大学</t>
  </si>
  <si>
    <t>日本大学</t>
  </si>
  <si>
    <t>立教大学</t>
  </si>
  <si>
    <t>明治大学</t>
  </si>
  <si>
    <t>宇都宮大学</t>
  </si>
  <si>
    <t>城西国際大学</t>
  </si>
  <si>
    <t>芝浦工業大学</t>
  </si>
  <si>
    <t>駿河台大学</t>
  </si>
  <si>
    <t>駒澤大学</t>
  </si>
  <si>
    <t>文教大学</t>
  </si>
  <si>
    <t>武蔵野学院大学</t>
  </si>
  <si>
    <t>千葉工業大学</t>
  </si>
  <si>
    <t>桜美林大学</t>
  </si>
  <si>
    <t>明星大学</t>
  </si>
  <si>
    <t>東京農工大学</t>
  </si>
  <si>
    <t>東京農業大学</t>
  </si>
  <si>
    <t>玉川大学</t>
  </si>
  <si>
    <t>電気通信大学</t>
  </si>
  <si>
    <t>山梨大学</t>
  </si>
  <si>
    <t>東京情報大学</t>
  </si>
  <si>
    <t>成城大学</t>
  </si>
  <si>
    <t>尚美学園大学</t>
  </si>
  <si>
    <t>東京薬科大学</t>
  </si>
  <si>
    <t>獨協大学</t>
  </si>
  <si>
    <t>国際基督教大学</t>
  </si>
  <si>
    <t>東京工業大学</t>
  </si>
  <si>
    <t>東京外国語大学</t>
  </si>
  <si>
    <t>東京電機大学</t>
  </si>
  <si>
    <t>千葉商科大学</t>
  </si>
  <si>
    <t>麗澤大学</t>
  </si>
  <si>
    <t>茨城大学</t>
  </si>
  <si>
    <t>立正大学</t>
  </si>
  <si>
    <t>帝京平成大学</t>
  </si>
  <si>
    <t>専修大学</t>
  </si>
  <si>
    <t>上智大学</t>
  </si>
  <si>
    <t>東京都市大学</t>
  </si>
  <si>
    <t>都留文科大学</t>
  </si>
  <si>
    <t>杏林大学</t>
  </si>
  <si>
    <t>東京海洋大学</t>
  </si>
  <si>
    <t>日本ウェルネススポーツ大学</t>
  </si>
  <si>
    <t>＜注意＞このリレーオーダー申込は、当日のオーダー用紙として使用します。</t>
    <phoneticPr fontId="1"/>
  </si>
  <si>
    <t>フリガナ</t>
    <phoneticPr fontId="1"/>
  </si>
  <si>
    <t>水上　俊太</t>
    <rPh sb="0" eb="1">
      <t>ミズ</t>
    </rPh>
    <rPh sb="1" eb="2">
      <t>カミ</t>
    </rPh>
    <rPh sb="3" eb="5">
      <t>シュンタ</t>
    </rPh>
    <phoneticPr fontId="10"/>
  </si>
  <si>
    <t>062　10000mW</t>
    <phoneticPr fontId="10"/>
  </si>
  <si>
    <t>10000mW</t>
    <phoneticPr fontId="10"/>
  </si>
  <si>
    <t>月</t>
    <rPh sb="0" eb="1">
      <t>ゲツ</t>
    </rPh>
    <phoneticPr fontId="10"/>
  </si>
  <si>
    <t>日</t>
    <rPh sb="0" eb="1">
      <t>ニチ</t>
    </rPh>
    <phoneticPr fontId="10"/>
  </si>
  <si>
    <t>関東学連主催大会</t>
    <rPh sb="0" eb="2">
      <t>カントウ</t>
    </rPh>
    <rPh sb="2" eb="4">
      <t>ガクレン</t>
    </rPh>
    <rPh sb="4" eb="6">
      <t>シュサイ</t>
    </rPh>
    <rPh sb="6" eb="8">
      <t>タイカイ</t>
    </rPh>
    <phoneticPr fontId="10"/>
  </si>
  <si>
    <t>記録証</t>
    <phoneticPr fontId="10"/>
  </si>
  <si>
    <t>PB</t>
    <phoneticPr fontId="19"/>
  </si>
  <si>
    <t>SB</t>
    <phoneticPr fontId="19"/>
  </si>
  <si>
    <t>SBの時の各種目の記録</t>
    <rPh sb="3" eb="4">
      <t>トキ</t>
    </rPh>
    <rPh sb="5" eb="6">
      <t>カク</t>
    </rPh>
    <rPh sb="6" eb="8">
      <t>シュモク</t>
    </rPh>
    <rPh sb="9" eb="11">
      <t>キロク</t>
    </rPh>
    <phoneticPr fontId="1"/>
  </si>
  <si>
    <t>各種目のSB</t>
    <rPh sb="0" eb="1">
      <t>カク</t>
    </rPh>
    <rPh sb="1" eb="3">
      <t>シュモク</t>
    </rPh>
    <phoneticPr fontId="1"/>
  </si>
  <si>
    <t>PB</t>
    <phoneticPr fontId="1"/>
  </si>
  <si>
    <t>大学記録の入力について</t>
    <rPh sb="0" eb="2">
      <t>ダイガク</t>
    </rPh>
    <rPh sb="2" eb="4">
      <t>キロク</t>
    </rPh>
    <rPh sb="5" eb="7">
      <t>ニュウリョク</t>
    </rPh>
    <phoneticPr fontId="19"/>
  </si>
  <si>
    <t>記録入力欄</t>
    <rPh sb="0" eb="2">
      <t>キロク</t>
    </rPh>
    <rPh sb="2" eb="4">
      <t>ニュウリョク</t>
    </rPh>
    <rPh sb="4" eb="5">
      <t>ラン</t>
    </rPh>
    <phoneticPr fontId="1"/>
  </si>
  <si>
    <t>TR</t>
    <phoneticPr fontId="1"/>
  </si>
  <si>
    <t>24</t>
    <phoneticPr fontId="10"/>
  </si>
  <si>
    <t>なし</t>
    <phoneticPr fontId="1"/>
  </si>
  <si>
    <t>防衛医科大学校</t>
  </si>
  <si>
    <t>武蔵丘短期大学</t>
  </si>
  <si>
    <t>帝京科学大学</t>
  </si>
  <si>
    <t>育英大学</t>
  </si>
  <si>
    <t>放送大学</t>
  </si>
  <si>
    <t>大学記録</t>
    <rPh sb="0" eb="2">
      <t>ダイガク</t>
    </rPh>
    <rPh sb="2" eb="4">
      <t>キロク</t>
    </rPh>
    <phoneticPr fontId="5"/>
  </si>
  <si>
    <t>平成30年度関東学連春季オープン競技会</t>
    <rPh sb="0" eb="2">
      <t>ヘイセイ</t>
    </rPh>
    <rPh sb="4" eb="6">
      <t>ネンド</t>
    </rPh>
    <rPh sb="6" eb="8">
      <t>カントウ</t>
    </rPh>
    <rPh sb="8" eb="10">
      <t>ガクレン</t>
    </rPh>
    <rPh sb="10" eb="12">
      <t>シュンキ</t>
    </rPh>
    <rPh sb="16" eb="19">
      <t>キョウギカイ</t>
    </rPh>
    <phoneticPr fontId="10"/>
  </si>
  <si>
    <t>常磐大学</t>
  </si>
  <si>
    <t>秀明大学</t>
  </si>
  <si>
    <t>東京慈恵会医科大学</t>
  </si>
  <si>
    <t>佐藤　真優</t>
  </si>
  <si>
    <t>共栄大学</t>
  </si>
  <si>
    <t>東京都立大学</t>
  </si>
  <si>
    <t>東邦大学</t>
  </si>
  <si>
    <t>960801</t>
  </si>
  <si>
    <t>980515</t>
  </si>
  <si>
    <t>990324</t>
  </si>
  <si>
    <t>980909</t>
  </si>
  <si>
    <t>980920</t>
  </si>
  <si>
    <t>981215</t>
  </si>
  <si>
    <t>980729</t>
  </si>
  <si>
    <t>981123</t>
  </si>
  <si>
    <t>980928</t>
  </si>
  <si>
    <t>990129</t>
  </si>
  <si>
    <t>980522</t>
  </si>
  <si>
    <t>981110</t>
  </si>
  <si>
    <t>980714</t>
  </si>
  <si>
    <t>990304</t>
  </si>
  <si>
    <t>990901</t>
  </si>
  <si>
    <t>991202</t>
  </si>
  <si>
    <t>990513</t>
  </si>
  <si>
    <t>991113</t>
  </si>
  <si>
    <t>980613</t>
  </si>
  <si>
    <t>000102</t>
  </si>
  <si>
    <t>980908</t>
  </si>
  <si>
    <t>000222</t>
  </si>
  <si>
    <t>991119</t>
  </si>
  <si>
    <t>990818</t>
  </si>
  <si>
    <t>990524</t>
  </si>
  <si>
    <t>000225</t>
  </si>
  <si>
    <t>990425</t>
  </si>
  <si>
    <t>990501</t>
  </si>
  <si>
    <t>990928</t>
  </si>
  <si>
    <t>991010</t>
  </si>
  <si>
    <t>981028</t>
  </si>
  <si>
    <t>991129</t>
  </si>
  <si>
    <t>990713</t>
  </si>
  <si>
    <t>980503</t>
  </si>
  <si>
    <t>990521</t>
  </si>
  <si>
    <t>000120</t>
  </si>
  <si>
    <t>990123</t>
  </si>
  <si>
    <t>990902</t>
  </si>
  <si>
    <t>991211</t>
  </si>
  <si>
    <t>990827</t>
  </si>
  <si>
    <t>000404</t>
  </si>
  <si>
    <t>000628</t>
  </si>
  <si>
    <t>001011</t>
  </si>
  <si>
    <t>010310</t>
  </si>
  <si>
    <t>000704</t>
  </si>
  <si>
    <t>000423</t>
  </si>
  <si>
    <t>001001</t>
  </si>
  <si>
    <t>001020</t>
  </si>
  <si>
    <t>000902</t>
  </si>
  <si>
    <t>000627</t>
  </si>
  <si>
    <t>000805</t>
  </si>
  <si>
    <t>000706</t>
  </si>
  <si>
    <t>000724</t>
  </si>
  <si>
    <t>000517</t>
  </si>
  <si>
    <t>000515</t>
  </si>
  <si>
    <t>000801</t>
  </si>
  <si>
    <t>020319</t>
  </si>
  <si>
    <t>010707</t>
  </si>
  <si>
    <t>010408</t>
  </si>
  <si>
    <t>980430</t>
  </si>
  <si>
    <t>990709</t>
  </si>
  <si>
    <t>000309</t>
  </si>
  <si>
    <t>990921</t>
  </si>
  <si>
    <t>000914</t>
  </si>
  <si>
    <t>010315</t>
  </si>
  <si>
    <t>980622</t>
  </si>
  <si>
    <t>990401</t>
  </si>
  <si>
    <t>981218</t>
  </si>
  <si>
    <t>981001</t>
  </si>
  <si>
    <t>980831</t>
  </si>
  <si>
    <t>990624</t>
  </si>
  <si>
    <t>990409</t>
  </si>
  <si>
    <t>990807</t>
  </si>
  <si>
    <t>990518</t>
  </si>
  <si>
    <t>990408</t>
  </si>
  <si>
    <t>010103</t>
  </si>
  <si>
    <t>000830</t>
  </si>
  <si>
    <t>010130</t>
  </si>
  <si>
    <t>000822</t>
  </si>
  <si>
    <t>000609</t>
  </si>
  <si>
    <t>001213</t>
  </si>
  <si>
    <t>001031</t>
  </si>
  <si>
    <t>000422</t>
  </si>
  <si>
    <t>000727</t>
  </si>
  <si>
    <t>010624</t>
  </si>
  <si>
    <t>011110</t>
  </si>
  <si>
    <t>010823</t>
  </si>
  <si>
    <t>010720</t>
  </si>
  <si>
    <t>011012</t>
  </si>
  <si>
    <t>010911</t>
  </si>
  <si>
    <t>011224</t>
  </si>
  <si>
    <t>980824</t>
  </si>
  <si>
    <t>980806</t>
  </si>
  <si>
    <t>981114</t>
  </si>
  <si>
    <t>981016</t>
  </si>
  <si>
    <t>980618</t>
  </si>
  <si>
    <t>981007</t>
  </si>
  <si>
    <t>980410</t>
  </si>
  <si>
    <t>980731</t>
  </si>
  <si>
    <t>981031</t>
  </si>
  <si>
    <t>980502</t>
  </si>
  <si>
    <t>980715</t>
  </si>
  <si>
    <t>990301</t>
  </si>
  <si>
    <t>991229</t>
  </si>
  <si>
    <t>990617</t>
  </si>
  <si>
    <t>990929</t>
  </si>
  <si>
    <t>000318</t>
  </si>
  <si>
    <t>990819</t>
  </si>
  <si>
    <t>990505</t>
  </si>
  <si>
    <t>000126</t>
  </si>
  <si>
    <t>991109</t>
  </si>
  <si>
    <t>000315</t>
  </si>
  <si>
    <t>990528</t>
  </si>
  <si>
    <t>000321</t>
  </si>
  <si>
    <t>990717</t>
  </si>
  <si>
    <t>990610</t>
  </si>
  <si>
    <t>990602</t>
  </si>
  <si>
    <t>990722</t>
  </si>
  <si>
    <t>990707</t>
  </si>
  <si>
    <t>000119</t>
  </si>
  <si>
    <t>010116</t>
  </si>
  <si>
    <t>000919</t>
  </si>
  <si>
    <t>000707</t>
  </si>
  <si>
    <t>010325</t>
  </si>
  <si>
    <t>010101</t>
  </si>
  <si>
    <t>000603</t>
  </si>
  <si>
    <t>001124</t>
  </si>
  <si>
    <t>000815</t>
  </si>
  <si>
    <t>000523</t>
  </si>
  <si>
    <t>000824</t>
  </si>
  <si>
    <t>001214</t>
  </si>
  <si>
    <t>000726</t>
  </si>
  <si>
    <t>000405</t>
  </si>
  <si>
    <t>000618</t>
  </si>
  <si>
    <t>990805</t>
  </si>
  <si>
    <t>000928</t>
  </si>
  <si>
    <t>011213</t>
  </si>
  <si>
    <t>010617</t>
  </si>
  <si>
    <t>011106</t>
  </si>
  <si>
    <t>010619</t>
  </si>
  <si>
    <t>010515</t>
  </si>
  <si>
    <t>010926</t>
  </si>
  <si>
    <t>010815</t>
  </si>
  <si>
    <t>011015</t>
  </si>
  <si>
    <t>010521</t>
  </si>
  <si>
    <t>011105</t>
  </si>
  <si>
    <t>011017</t>
  </si>
  <si>
    <t>980625</t>
  </si>
  <si>
    <t>990111</t>
  </si>
  <si>
    <t>980918</t>
  </si>
  <si>
    <t>990917</t>
  </si>
  <si>
    <t>000128</t>
  </si>
  <si>
    <t>990502</t>
  </si>
  <si>
    <t>990719</t>
  </si>
  <si>
    <t>990930</t>
  </si>
  <si>
    <t>000105</t>
  </si>
  <si>
    <t>010329</t>
  </si>
  <si>
    <t>000912</t>
  </si>
  <si>
    <t>020206</t>
  </si>
  <si>
    <t>981217</t>
  </si>
  <si>
    <t>980906</t>
  </si>
  <si>
    <t>980830</t>
  </si>
  <si>
    <t>980721</t>
  </si>
  <si>
    <t>980601</t>
  </si>
  <si>
    <t>990110</t>
  </si>
  <si>
    <t>980709</t>
  </si>
  <si>
    <t>000311</t>
  </si>
  <si>
    <t>991210</t>
  </si>
  <si>
    <t>990708</t>
  </si>
  <si>
    <t>990618</t>
  </si>
  <si>
    <t>991029</t>
  </si>
  <si>
    <t>990525</t>
  </si>
  <si>
    <t>990516</t>
  </si>
  <si>
    <t>010202</t>
  </si>
  <si>
    <t>001220</t>
  </si>
  <si>
    <t>000522</t>
  </si>
  <si>
    <t>000828</t>
  </si>
  <si>
    <t>001205</t>
  </si>
  <si>
    <t>000731</t>
  </si>
  <si>
    <t>010115</t>
  </si>
  <si>
    <t>000818</t>
  </si>
  <si>
    <t>010222</t>
  </si>
  <si>
    <t>011027</t>
  </si>
  <si>
    <t>010917</t>
  </si>
  <si>
    <t>020117</t>
  </si>
  <si>
    <t>020111</t>
  </si>
  <si>
    <t>011028</t>
  </si>
  <si>
    <t>010414</t>
  </si>
  <si>
    <t>010927</t>
  </si>
  <si>
    <t>010510</t>
  </si>
  <si>
    <t>980915</t>
  </si>
  <si>
    <t>980930</t>
  </si>
  <si>
    <t>990706</t>
  </si>
  <si>
    <t>000210</t>
  </si>
  <si>
    <t>991102</t>
  </si>
  <si>
    <t>980513</t>
  </si>
  <si>
    <t>980910</t>
  </si>
  <si>
    <t>980606</t>
  </si>
  <si>
    <t>980804</t>
  </si>
  <si>
    <t>980808</t>
  </si>
  <si>
    <t>980418</t>
  </si>
  <si>
    <t>980403</t>
  </si>
  <si>
    <t>991126</t>
  </si>
  <si>
    <t>990519</t>
  </si>
  <si>
    <t>990614</t>
  </si>
  <si>
    <t>000302</t>
  </si>
  <si>
    <t>990520</t>
  </si>
  <si>
    <t>990416</t>
  </si>
  <si>
    <t>001217</t>
  </si>
  <si>
    <t>010110</t>
  </si>
  <si>
    <t>000710</t>
  </si>
  <si>
    <t>001023</t>
  </si>
  <si>
    <t>001227</t>
  </si>
  <si>
    <t>001113</t>
  </si>
  <si>
    <t>000506</t>
  </si>
  <si>
    <t>010104</t>
  </si>
  <si>
    <t>000825</t>
  </si>
  <si>
    <t>000409</t>
  </si>
  <si>
    <t>000701</t>
  </si>
  <si>
    <t>960718</t>
  </si>
  <si>
    <t>010924</t>
  </si>
  <si>
    <t>980924</t>
  </si>
  <si>
    <t>980907</t>
  </si>
  <si>
    <t>980702</t>
  </si>
  <si>
    <t>990109</t>
  </si>
  <si>
    <t>980819</t>
  </si>
  <si>
    <t>980929</t>
  </si>
  <si>
    <t>980925</t>
  </si>
  <si>
    <t>991007</t>
  </si>
  <si>
    <t>000112</t>
  </si>
  <si>
    <t>990615</t>
  </si>
  <si>
    <t>990403</t>
  </si>
  <si>
    <t>000428</t>
  </si>
  <si>
    <t>000721</t>
  </si>
  <si>
    <t>001009</t>
  </si>
  <si>
    <t>000424</t>
  </si>
  <si>
    <t>001127</t>
  </si>
  <si>
    <t>000816</t>
  </si>
  <si>
    <t>011026</t>
  </si>
  <si>
    <t>000109</t>
  </si>
  <si>
    <t>020313</t>
  </si>
  <si>
    <t>020227</t>
  </si>
  <si>
    <t>010419</t>
  </si>
  <si>
    <t>010421</t>
  </si>
  <si>
    <t>011206</t>
  </si>
  <si>
    <t>010609</t>
  </si>
  <si>
    <t>010114</t>
  </si>
  <si>
    <t>000601</t>
  </si>
  <si>
    <t>991019</t>
  </si>
  <si>
    <t>980706</t>
  </si>
  <si>
    <t>000620</t>
  </si>
  <si>
    <t>981201</t>
  </si>
  <si>
    <t>020304</t>
  </si>
  <si>
    <t>981127</t>
  </si>
  <si>
    <t>981104</t>
  </si>
  <si>
    <t>981029</t>
  </si>
  <si>
    <t>980605</t>
  </si>
  <si>
    <t>980726</t>
  </si>
  <si>
    <t>990428</t>
  </si>
  <si>
    <t>990715</t>
  </si>
  <si>
    <t>991205</t>
  </si>
  <si>
    <t>991224</t>
  </si>
  <si>
    <t>991228</t>
  </si>
  <si>
    <t>000207</t>
  </si>
  <si>
    <t>000115</t>
  </si>
  <si>
    <t>000502</t>
  </si>
  <si>
    <t>000711</t>
  </si>
  <si>
    <t>000421</t>
  </si>
  <si>
    <t>000403</t>
  </si>
  <si>
    <t>000414</t>
  </si>
  <si>
    <t>000920</t>
  </si>
  <si>
    <t>010225</t>
  </si>
  <si>
    <t>000810</t>
  </si>
  <si>
    <t>000513</t>
  </si>
  <si>
    <t>000708</t>
  </si>
  <si>
    <t>990509</t>
  </si>
  <si>
    <t>010124</t>
  </si>
  <si>
    <t>010810</t>
  </si>
  <si>
    <t>010628</t>
  </si>
  <si>
    <t>011101</t>
  </si>
  <si>
    <t>981129</t>
  </si>
  <si>
    <t>980413</t>
  </si>
  <si>
    <t>980409</t>
  </si>
  <si>
    <t>990311</t>
  </si>
  <si>
    <t>980730</t>
  </si>
  <si>
    <t>980604</t>
  </si>
  <si>
    <t>990119</t>
  </si>
  <si>
    <t>990607</t>
  </si>
  <si>
    <t>000216</t>
  </si>
  <si>
    <t>991009</t>
  </si>
  <si>
    <t>990621</t>
  </si>
  <si>
    <t>991117</t>
  </si>
  <si>
    <t>000313</t>
  </si>
  <si>
    <t>991130</t>
  </si>
  <si>
    <t>990419</t>
  </si>
  <si>
    <t>991212</t>
  </si>
  <si>
    <t>991125</t>
  </si>
  <si>
    <t>991030</t>
  </si>
  <si>
    <t>000218</t>
  </si>
  <si>
    <t>990613</t>
  </si>
  <si>
    <t>991012</t>
  </si>
  <si>
    <t>981121</t>
  </si>
  <si>
    <t>000903</t>
  </si>
  <si>
    <t>000927</t>
  </si>
  <si>
    <t>001012</t>
  </si>
  <si>
    <t>001208</t>
  </si>
  <si>
    <t>001222</t>
  </si>
  <si>
    <t>000621</t>
  </si>
  <si>
    <t>001102</t>
  </si>
  <si>
    <t>000426</t>
  </si>
  <si>
    <t>010109</t>
  </si>
  <si>
    <t>000525</t>
  </si>
  <si>
    <t>990118</t>
  </si>
  <si>
    <t>980810</t>
  </si>
  <si>
    <t>980701</t>
  </si>
  <si>
    <t>980821</t>
  </si>
  <si>
    <t>980926</t>
  </si>
  <si>
    <t>981207</t>
  </si>
  <si>
    <t>990209</t>
  </si>
  <si>
    <t>980423</t>
  </si>
  <si>
    <t>981020</t>
  </si>
  <si>
    <t>990126</t>
  </si>
  <si>
    <t>990510</t>
  </si>
  <si>
    <t>000113</t>
  </si>
  <si>
    <t>990412</t>
  </si>
  <si>
    <t>990604</t>
  </si>
  <si>
    <t>990430</t>
  </si>
  <si>
    <t>990421</t>
  </si>
  <si>
    <t>991127</t>
  </si>
  <si>
    <t>990727</t>
  </si>
  <si>
    <t>990512</t>
  </si>
  <si>
    <t>990911</t>
  </si>
  <si>
    <t>001104</t>
  </si>
  <si>
    <t>000418</t>
  </si>
  <si>
    <t>001210</t>
  </si>
  <si>
    <t>010129</t>
  </si>
  <si>
    <t>010208</t>
  </si>
  <si>
    <t>010322</t>
  </si>
  <si>
    <t>001228</t>
  </si>
  <si>
    <t>000518</t>
  </si>
  <si>
    <t>000922</t>
  </si>
  <si>
    <t>000718</t>
  </si>
  <si>
    <t>001204</t>
  </si>
  <si>
    <t>020204</t>
  </si>
  <si>
    <t>010715</t>
  </si>
  <si>
    <t>010725</t>
  </si>
  <si>
    <t>011120</t>
  </si>
  <si>
    <t>020118</t>
  </si>
  <si>
    <t>020124</t>
  </si>
  <si>
    <t>981011</t>
  </si>
  <si>
    <t>980428</t>
  </si>
  <si>
    <t>980705</t>
  </si>
  <si>
    <t>981204</t>
  </si>
  <si>
    <t>980812</t>
  </si>
  <si>
    <t>981006</t>
  </si>
  <si>
    <t>991027</t>
  </si>
  <si>
    <t>990407</t>
  </si>
  <si>
    <t>990426</t>
  </si>
  <si>
    <t>991015</t>
  </si>
  <si>
    <t>990926</t>
  </si>
  <si>
    <t>010328</t>
  </si>
  <si>
    <t>000429</t>
  </si>
  <si>
    <t>001118</t>
  </si>
  <si>
    <t>010308</t>
  </si>
  <si>
    <t>000610</t>
  </si>
  <si>
    <t>000420</t>
  </si>
  <si>
    <t>001230</t>
  </si>
  <si>
    <t>010921</t>
  </si>
  <si>
    <t>020310</t>
  </si>
  <si>
    <t>020112</t>
  </si>
  <si>
    <t>011022</t>
  </si>
  <si>
    <t>010920</t>
  </si>
  <si>
    <t>020327</t>
  </si>
  <si>
    <t>011204</t>
  </si>
  <si>
    <t>011020</t>
  </si>
  <si>
    <t>011219</t>
  </si>
  <si>
    <t>010424</t>
  </si>
  <si>
    <t>980922</t>
  </si>
  <si>
    <t>981004</t>
  </si>
  <si>
    <t>000114</t>
  </si>
  <si>
    <t>990927</t>
  </si>
  <si>
    <t>000728</t>
  </si>
  <si>
    <t>001013</t>
  </si>
  <si>
    <t>980415</t>
  </si>
  <si>
    <t>981203</t>
  </si>
  <si>
    <t>980507</t>
  </si>
  <si>
    <t>980903</t>
  </si>
  <si>
    <t>980519</t>
  </si>
  <si>
    <t>000131</t>
  </si>
  <si>
    <t>990801</t>
  </si>
  <si>
    <t>990427</t>
  </si>
  <si>
    <t>991017</t>
  </si>
  <si>
    <t>000813</t>
  </si>
  <si>
    <t>010218</t>
  </si>
  <si>
    <t>000913</t>
  </si>
  <si>
    <t>001229</t>
  </si>
  <si>
    <t>001006</t>
  </si>
  <si>
    <t>010530</t>
  </si>
  <si>
    <t>981005</t>
  </si>
  <si>
    <t>990322</t>
  </si>
  <si>
    <t>970423</t>
  </si>
  <si>
    <t>990515</t>
  </si>
  <si>
    <t>991006</t>
  </si>
  <si>
    <t>981024</t>
  </si>
  <si>
    <t>990414</t>
  </si>
  <si>
    <t>990410</t>
  </si>
  <si>
    <t>990221</t>
  </si>
  <si>
    <t>991008</t>
  </si>
  <si>
    <t>981213</t>
  </si>
  <si>
    <t>990907</t>
  </si>
  <si>
    <t>000514</t>
  </si>
  <si>
    <t>000812</t>
  </si>
  <si>
    <t>000829</t>
  </si>
  <si>
    <t>000410</t>
  </si>
  <si>
    <t>000924</t>
  </si>
  <si>
    <t>000630</t>
  </si>
  <si>
    <t>010827</t>
  </si>
  <si>
    <t>011003</t>
  </si>
  <si>
    <t>990723</t>
  </si>
  <si>
    <t>001130</t>
  </si>
  <si>
    <t>010201</t>
  </si>
  <si>
    <t>000811</t>
  </si>
  <si>
    <t>990630</t>
  </si>
  <si>
    <t>011117</t>
  </si>
  <si>
    <t>011225</t>
  </si>
  <si>
    <t>980611</t>
  </si>
  <si>
    <t>990609</t>
  </si>
  <si>
    <t>010326</t>
  </si>
  <si>
    <t>000103</t>
  </si>
  <si>
    <t>980629</t>
  </si>
  <si>
    <t>960405</t>
  </si>
  <si>
    <t>010820</t>
  </si>
  <si>
    <t>980514</t>
  </si>
  <si>
    <t>980516</t>
  </si>
  <si>
    <t>990116</t>
  </si>
  <si>
    <t>990914</t>
  </si>
  <si>
    <t>990506</t>
  </si>
  <si>
    <t>991013</t>
  </si>
  <si>
    <t>000303</t>
  </si>
  <si>
    <t>990611</t>
  </si>
  <si>
    <t>990605</t>
  </si>
  <si>
    <t>991203</t>
  </si>
  <si>
    <t>990601</t>
  </si>
  <si>
    <t>990503</t>
  </si>
  <si>
    <t>000905</t>
  </si>
  <si>
    <t>000809</t>
  </si>
  <si>
    <t>000629</t>
  </si>
  <si>
    <t>990810</t>
  </si>
  <si>
    <t>010327</t>
  </si>
  <si>
    <t>000616</t>
  </si>
  <si>
    <t>001002</t>
  </si>
  <si>
    <t>001019</t>
  </si>
  <si>
    <t>000911</t>
  </si>
  <si>
    <t>010802</t>
  </si>
  <si>
    <t>011216</t>
  </si>
  <si>
    <t>010923</t>
  </si>
  <si>
    <t>011006</t>
  </si>
  <si>
    <t>980501</t>
  </si>
  <si>
    <t>980427</t>
  </si>
  <si>
    <t>990317</t>
  </si>
  <si>
    <t>000330</t>
  </si>
  <si>
    <t>991208</t>
  </si>
  <si>
    <t>990808</t>
  </si>
  <si>
    <t>000220</t>
  </si>
  <si>
    <t>000416</t>
  </si>
  <si>
    <t>001110</t>
  </si>
  <si>
    <t>001003</t>
  </si>
  <si>
    <t>010205</t>
  </si>
  <si>
    <t>010212</t>
  </si>
  <si>
    <t>000430</t>
  </si>
  <si>
    <t>000906</t>
  </si>
  <si>
    <t>000607</t>
  </si>
  <si>
    <t>010217</t>
  </si>
  <si>
    <t>010125</t>
  </si>
  <si>
    <t>010429</t>
  </si>
  <si>
    <t>011024</t>
  </si>
  <si>
    <t>011112</t>
  </si>
  <si>
    <t>010528</t>
  </si>
  <si>
    <t>020218</t>
  </si>
  <si>
    <t>010801</t>
  </si>
  <si>
    <t>010118</t>
  </si>
  <si>
    <t>011123</t>
  </si>
  <si>
    <t>990217</t>
  </si>
  <si>
    <t>980506</t>
  </si>
  <si>
    <t>000804</t>
  </si>
  <si>
    <t>011222</t>
  </si>
  <si>
    <t>000930</t>
  </si>
  <si>
    <t>980624</t>
  </si>
  <si>
    <t>981225</t>
  </si>
  <si>
    <t>991115</t>
  </si>
  <si>
    <t>991206</t>
  </si>
  <si>
    <t>000814</t>
  </si>
  <si>
    <t>000925</t>
  </si>
  <si>
    <t>000806</t>
  </si>
  <si>
    <t>010221</t>
  </si>
  <si>
    <t>001116</t>
  </si>
  <si>
    <t>981022</t>
  </si>
  <si>
    <t>990701</t>
  </si>
  <si>
    <t>991025</t>
  </si>
  <si>
    <t>990811</t>
  </si>
  <si>
    <t>990823</t>
  </si>
  <si>
    <t>991031</t>
  </si>
  <si>
    <t>991005</t>
  </si>
  <si>
    <t>991021</t>
  </si>
  <si>
    <t>991118</t>
  </si>
  <si>
    <t>990712</t>
  </si>
  <si>
    <t>000122</t>
  </si>
  <si>
    <t>991018</t>
  </si>
  <si>
    <t>000306</t>
  </si>
  <si>
    <t>000229</t>
  </si>
  <si>
    <t>990331</t>
  </si>
  <si>
    <t>990925</t>
  </si>
  <si>
    <t>990511</t>
  </si>
  <si>
    <t>980911</t>
  </si>
  <si>
    <t>980628</t>
  </si>
  <si>
    <t>980904</t>
  </si>
  <si>
    <t>981113</t>
  </si>
  <si>
    <t>980407</t>
  </si>
  <si>
    <t>990114</t>
  </si>
  <si>
    <t>981014</t>
  </si>
  <si>
    <t>981002</t>
  </si>
  <si>
    <t>000526</t>
  </si>
  <si>
    <t>001030</t>
  </si>
  <si>
    <t>000413</t>
  </si>
  <si>
    <t>000720</t>
  </si>
  <si>
    <t>010207</t>
  </si>
  <si>
    <t>000615</t>
  </si>
  <si>
    <t>000703</t>
  </si>
  <si>
    <t>001108</t>
  </si>
  <si>
    <t>001027</t>
  </si>
  <si>
    <t>000529</t>
  </si>
  <si>
    <t>010502</t>
  </si>
  <si>
    <t>020315</t>
  </si>
  <si>
    <t>020210</t>
  </si>
  <si>
    <t>011029</t>
  </si>
  <si>
    <t>020305</t>
  </si>
  <si>
    <t>981120</t>
  </si>
  <si>
    <t>981013</t>
  </si>
  <si>
    <t>990527</t>
  </si>
  <si>
    <t>000223</t>
  </si>
  <si>
    <t>990714</t>
  </si>
  <si>
    <t>000716</t>
  </si>
  <si>
    <t>011201</t>
  </si>
  <si>
    <t>011031</t>
  </si>
  <si>
    <t>010620</t>
  </si>
  <si>
    <t>010519</t>
  </si>
  <si>
    <t>980424</t>
  </si>
  <si>
    <t>981117</t>
  </si>
  <si>
    <t>990312</t>
  </si>
  <si>
    <t>981102</t>
  </si>
  <si>
    <t>000227</t>
  </si>
  <si>
    <t>990402</t>
  </si>
  <si>
    <t>990730</t>
  </si>
  <si>
    <t>990625</t>
  </si>
  <si>
    <t>990716</t>
  </si>
  <si>
    <t>990622</t>
  </si>
  <si>
    <t>001219</t>
  </si>
  <si>
    <t>010305</t>
  </si>
  <si>
    <t>000917</t>
  </si>
  <si>
    <t>000427</t>
  </si>
  <si>
    <t>980531</t>
  </si>
  <si>
    <t>980803</t>
  </si>
  <si>
    <t>991207</t>
  </si>
  <si>
    <t>990903</t>
  </si>
  <si>
    <t>991103</t>
  </si>
  <si>
    <t>990916</t>
  </si>
  <si>
    <t>010304</t>
  </si>
  <si>
    <t>000713</t>
  </si>
  <si>
    <t>970305</t>
  </si>
  <si>
    <t>980707</t>
  </si>
  <si>
    <t>990122</t>
  </si>
  <si>
    <t>990923</t>
  </si>
  <si>
    <t>000725</t>
  </si>
  <si>
    <t>001018</t>
  </si>
  <si>
    <t>980727</t>
  </si>
  <si>
    <t>980718</t>
  </si>
  <si>
    <t>990106</t>
  </si>
  <si>
    <t>990112</t>
  </si>
  <si>
    <t>981230</t>
  </si>
  <si>
    <t>981222</t>
  </si>
  <si>
    <t>990628</t>
  </si>
  <si>
    <t>990517</t>
  </si>
  <si>
    <t>991214</t>
  </si>
  <si>
    <t>000307</t>
  </si>
  <si>
    <t>000107</t>
  </si>
  <si>
    <t>000821</t>
  </si>
  <si>
    <t>000909</t>
  </si>
  <si>
    <t>980807</t>
  </si>
  <si>
    <t>010316</t>
  </si>
  <si>
    <t>980521</t>
  </si>
  <si>
    <t>980425</t>
  </si>
  <si>
    <t>980914</t>
  </si>
  <si>
    <t>991101</t>
  </si>
  <si>
    <t>010319</t>
  </si>
  <si>
    <t>000402</t>
  </si>
  <si>
    <t>990318</t>
  </si>
  <si>
    <t>990418</t>
  </si>
  <si>
    <t>010311</t>
  </si>
  <si>
    <t>001010</t>
  </si>
  <si>
    <t>980720</t>
  </si>
  <si>
    <t>990125</t>
  </si>
  <si>
    <t>010216</t>
  </si>
  <si>
    <t>980820</t>
  </si>
  <si>
    <t>990721</t>
  </si>
  <si>
    <t>990530</t>
  </si>
  <si>
    <t>990504</t>
  </si>
  <si>
    <t>001025</t>
  </si>
  <si>
    <t>000613</t>
  </si>
  <si>
    <t>001125</t>
  </si>
  <si>
    <t>001111</t>
  </si>
  <si>
    <t>990219</t>
  </si>
  <si>
    <t>980623</t>
  </si>
  <si>
    <t>990720</t>
  </si>
  <si>
    <t>991002</t>
  </si>
  <si>
    <t>001212</t>
  </si>
  <si>
    <t>011202</t>
  </si>
  <si>
    <t>020107</t>
  </si>
  <si>
    <t>011128</t>
  </si>
  <si>
    <t>980527</t>
  </si>
  <si>
    <t>990619</t>
  </si>
  <si>
    <t>000221</t>
  </si>
  <si>
    <t>000817</t>
  </si>
  <si>
    <t>010106</t>
  </si>
  <si>
    <t>010824</t>
  </si>
  <si>
    <t>010711</t>
  </si>
  <si>
    <t>010709</t>
  </si>
  <si>
    <t>980603</t>
  </si>
  <si>
    <t>981116</t>
  </si>
  <si>
    <t>991108</t>
  </si>
  <si>
    <t>991230</t>
  </si>
  <si>
    <t>991218</t>
  </si>
  <si>
    <t>991120</t>
  </si>
  <si>
    <t>010112</t>
  </si>
  <si>
    <t>000625</t>
  </si>
  <si>
    <t>000528</t>
  </si>
  <si>
    <t>990306</t>
  </si>
  <si>
    <t>981221</t>
  </si>
  <si>
    <t>991022</t>
  </si>
  <si>
    <t>000527</t>
  </si>
  <si>
    <t>000512</t>
  </si>
  <si>
    <t>980921</t>
  </si>
  <si>
    <t>990404</t>
  </si>
  <si>
    <t>991204</t>
  </si>
  <si>
    <t>990922</t>
  </si>
  <si>
    <t>001024</t>
  </si>
  <si>
    <t>010301</t>
  </si>
  <si>
    <t>970402</t>
  </si>
  <si>
    <t>980716</t>
  </si>
  <si>
    <t>981027</t>
  </si>
  <si>
    <t>990406</t>
  </si>
  <si>
    <t>000213</t>
  </si>
  <si>
    <t>991221</t>
  </si>
  <si>
    <t>991209</t>
  </si>
  <si>
    <t>010111</t>
  </si>
  <si>
    <t>001224</t>
  </si>
  <si>
    <t>981008</t>
  </si>
  <si>
    <t>980616</t>
  </si>
  <si>
    <t>990812</t>
  </si>
  <si>
    <t>000322</t>
  </si>
  <si>
    <t>000301</t>
  </si>
  <si>
    <t>001117</t>
  </si>
  <si>
    <t>000411</t>
  </si>
  <si>
    <t>020214</t>
  </si>
  <si>
    <t>010914</t>
  </si>
  <si>
    <t>010505</t>
  </si>
  <si>
    <t>020115</t>
  </si>
  <si>
    <t>010826</t>
  </si>
  <si>
    <t>010831</t>
  </si>
  <si>
    <t>980902</t>
  </si>
  <si>
    <t>000203</t>
  </si>
  <si>
    <t>000508</t>
  </si>
  <si>
    <t>981208</t>
  </si>
  <si>
    <t>990623</t>
  </si>
  <si>
    <t>010108</t>
  </si>
  <si>
    <t>980802</t>
  </si>
  <si>
    <t>981025</t>
  </si>
  <si>
    <t>991123</t>
  </si>
  <si>
    <t>980724</t>
  </si>
  <si>
    <t>990804</t>
  </si>
  <si>
    <t>000104</t>
  </si>
  <si>
    <t>001114</t>
  </si>
  <si>
    <t>981107</t>
  </si>
  <si>
    <t>990128</t>
  </si>
  <si>
    <t>980919</t>
  </si>
  <si>
    <t>980518</t>
  </si>
  <si>
    <t>000116</t>
  </si>
  <si>
    <t>990729</t>
  </si>
  <si>
    <t>000820</t>
  </si>
  <si>
    <t>000831</t>
  </si>
  <si>
    <t>010214</t>
  </si>
  <si>
    <t>001106</t>
  </si>
  <si>
    <t>980525</t>
  </si>
  <si>
    <t>980916</t>
  </si>
  <si>
    <t>981109</t>
  </si>
  <si>
    <t>000622</t>
  </si>
  <si>
    <t>000819</t>
  </si>
  <si>
    <t>010722</t>
  </si>
  <si>
    <t>010413</t>
  </si>
  <si>
    <t>010706</t>
  </si>
  <si>
    <t>011107</t>
  </si>
  <si>
    <t>001105</t>
  </si>
  <si>
    <t>010117</t>
  </si>
  <si>
    <t>010417</t>
  </si>
  <si>
    <t>010915</t>
  </si>
  <si>
    <t>010423</t>
  </si>
  <si>
    <t>010821</t>
  </si>
  <si>
    <t>981021</t>
  </si>
  <si>
    <t>991023</t>
  </si>
  <si>
    <t>980722</t>
  </si>
  <si>
    <t>000417</t>
  </si>
  <si>
    <t>000604</t>
  </si>
  <si>
    <t>001029</t>
  </si>
  <si>
    <t>011005</t>
  </si>
  <si>
    <t>010607</t>
  </si>
  <si>
    <t>010913</t>
  </si>
  <si>
    <t>020323</t>
  </si>
  <si>
    <t>010615</t>
  </si>
  <si>
    <t>011228</t>
  </si>
  <si>
    <t>010901</t>
  </si>
  <si>
    <t>010610</t>
  </si>
  <si>
    <t>010509</t>
  </si>
  <si>
    <t>991227</t>
  </si>
  <si>
    <t>970516</t>
  </si>
  <si>
    <t>990226</t>
  </si>
  <si>
    <t>990305</t>
  </si>
  <si>
    <t>010405</t>
  </si>
  <si>
    <t>011215</t>
  </si>
  <si>
    <t>010912</t>
  </si>
  <si>
    <t>020307</t>
  </si>
  <si>
    <t>980602</t>
  </si>
  <si>
    <t>981128</t>
  </si>
  <si>
    <t>000507</t>
  </si>
  <si>
    <t>010318</t>
  </si>
  <si>
    <t>000509</t>
  </si>
  <si>
    <t>981009</t>
  </si>
  <si>
    <t>000901</t>
  </si>
  <si>
    <t>001107</t>
  </si>
  <si>
    <t>980422</t>
  </si>
  <si>
    <t>990411</t>
  </si>
  <si>
    <t>001014</t>
  </si>
  <si>
    <t>011207</t>
  </si>
  <si>
    <t>010816</t>
  </si>
  <si>
    <t>010313</t>
  </si>
  <si>
    <t>000331</t>
  </si>
  <si>
    <t>980826</t>
  </si>
  <si>
    <t>991122</t>
  </si>
  <si>
    <t>000907</t>
  </si>
  <si>
    <t>980612</t>
  </si>
  <si>
    <t>980719</t>
  </si>
  <si>
    <t>990315</t>
  </si>
  <si>
    <t>000730</t>
  </si>
  <si>
    <t>010228</t>
  </si>
  <si>
    <t>020311</t>
  </si>
  <si>
    <t>981205</t>
  </si>
  <si>
    <t>001211</t>
  </si>
  <si>
    <t>980814</t>
  </si>
  <si>
    <t>981212</t>
  </si>
  <si>
    <t>991226</t>
  </si>
  <si>
    <t>990523</t>
  </si>
  <si>
    <t>990802</t>
  </si>
  <si>
    <t>991011</t>
  </si>
  <si>
    <t>001207</t>
  </si>
  <si>
    <t>001122</t>
  </si>
  <si>
    <t>010307</t>
  </si>
  <si>
    <t>000611</t>
  </si>
  <si>
    <t>010904</t>
  </si>
  <si>
    <t>010627</t>
  </si>
  <si>
    <t>020317</t>
  </si>
  <si>
    <t>981111</t>
  </si>
  <si>
    <t>000226</t>
  </si>
  <si>
    <t>000208</t>
  </si>
  <si>
    <t>020306</t>
  </si>
  <si>
    <t>010817</t>
  </si>
  <si>
    <t>010508</t>
  </si>
  <si>
    <t>011116</t>
  </si>
  <si>
    <t>010613</t>
  </si>
  <si>
    <t>010804</t>
  </si>
  <si>
    <t>990130</t>
  </si>
  <si>
    <t>990526</t>
  </si>
  <si>
    <t>001218</t>
  </si>
  <si>
    <t>010604</t>
  </si>
  <si>
    <t>011223</t>
  </si>
  <si>
    <t>980813</t>
  </si>
  <si>
    <t>980704</t>
  </si>
  <si>
    <t>980416</t>
  </si>
  <si>
    <t>990920</t>
  </si>
  <si>
    <t>990702</t>
  </si>
  <si>
    <t>010411</t>
  </si>
  <si>
    <t>011203</t>
  </si>
  <si>
    <t>010618</t>
  </si>
  <si>
    <t>010206</t>
  </si>
  <si>
    <t>980703</t>
  </si>
  <si>
    <t>981130</t>
  </si>
  <si>
    <t>990728</t>
  </si>
  <si>
    <t>991124</t>
  </si>
  <si>
    <t>000926</t>
  </si>
  <si>
    <t>010213</t>
  </si>
  <si>
    <t>000712</t>
  </si>
  <si>
    <t>000624</t>
  </si>
  <si>
    <t>980829</t>
  </si>
  <si>
    <t>990223</t>
  </si>
  <si>
    <t>981126</t>
  </si>
  <si>
    <t>981019</t>
  </si>
  <si>
    <t>980419</t>
  </si>
  <si>
    <t>990608</t>
  </si>
  <si>
    <t>000910</t>
  </si>
  <si>
    <t>010309</t>
  </si>
  <si>
    <t>000929</t>
  </si>
  <si>
    <t>001017</t>
  </si>
  <si>
    <t>010113</t>
  </si>
  <si>
    <t>980420</t>
  </si>
  <si>
    <t>991110</t>
  </si>
  <si>
    <t>011021</t>
  </si>
  <si>
    <t>010526</t>
  </si>
  <si>
    <t>981010</t>
  </si>
  <si>
    <t>990224</t>
  </si>
  <si>
    <t>990310</t>
  </si>
  <si>
    <t>981101</t>
  </si>
  <si>
    <t>000606</t>
  </si>
  <si>
    <t>010211</t>
  </si>
  <si>
    <t>990806</t>
  </si>
  <si>
    <t>991026</t>
  </si>
  <si>
    <t>001008</t>
  </si>
  <si>
    <t>000201</t>
  </si>
  <si>
    <t>011014</t>
  </si>
  <si>
    <t>020110</t>
  </si>
  <si>
    <t>980717</t>
  </si>
  <si>
    <t>001129</t>
  </si>
  <si>
    <t>000511</t>
  </si>
  <si>
    <t>990825</t>
  </si>
  <si>
    <t>000823</t>
  </si>
  <si>
    <t>001119</t>
  </si>
  <si>
    <t>980708</t>
  </si>
  <si>
    <t>991112</t>
  </si>
  <si>
    <t>000923</t>
  </si>
  <si>
    <t>980106</t>
  </si>
  <si>
    <t>000117</t>
  </si>
  <si>
    <t>990508</t>
  </si>
  <si>
    <t>020122</t>
  </si>
  <si>
    <t>001120</t>
  </si>
  <si>
    <t>000314</t>
  </si>
  <si>
    <t>971014</t>
  </si>
  <si>
    <t>990328</t>
  </si>
  <si>
    <t>980713</t>
  </si>
  <si>
    <t>010331</t>
  </si>
  <si>
    <t>000918</t>
  </si>
  <si>
    <t>000608</t>
  </si>
  <si>
    <t>000425</t>
  </si>
  <si>
    <t>020325</t>
  </si>
  <si>
    <t>010529</t>
  </si>
  <si>
    <t>020329</t>
  </si>
  <si>
    <t>020203</t>
  </si>
  <si>
    <t>990531</t>
  </si>
  <si>
    <t>011125</t>
  </si>
  <si>
    <t>010713</t>
  </si>
  <si>
    <t>020314</t>
  </si>
  <si>
    <t>011030</t>
  </si>
  <si>
    <t>000617</t>
  </si>
  <si>
    <t>001103</t>
  </si>
  <si>
    <t>011004</t>
  </si>
  <si>
    <t>000826</t>
  </si>
  <si>
    <t>000521</t>
  </si>
  <si>
    <t>991215</t>
  </si>
  <si>
    <t>000217</t>
  </si>
  <si>
    <t>990420</t>
  </si>
  <si>
    <t>010102</t>
  </si>
  <si>
    <t>000501</t>
  </si>
  <si>
    <t>001112</t>
  </si>
  <si>
    <t>020108</t>
  </si>
  <si>
    <t>001203</t>
  </si>
  <si>
    <t>990215</t>
  </si>
  <si>
    <t>000325</t>
  </si>
  <si>
    <t>990815</t>
  </si>
  <si>
    <t>990206</t>
  </si>
  <si>
    <t>020303</t>
  </si>
  <si>
    <t>010704</t>
  </si>
  <si>
    <t>020215</t>
  </si>
  <si>
    <t>010803</t>
  </si>
  <si>
    <t>000516</t>
  </si>
  <si>
    <t>000204</t>
  </si>
  <si>
    <t>990104</t>
  </si>
  <si>
    <t>010513</t>
  </si>
  <si>
    <t>990124</t>
  </si>
  <si>
    <t>001126</t>
  </si>
  <si>
    <t>000310</t>
  </si>
  <si>
    <t>010430</t>
  </si>
  <si>
    <t>011130</t>
  </si>
  <si>
    <t>010608</t>
  </si>
  <si>
    <t>010527</t>
  </si>
  <si>
    <t>010806</t>
  </si>
  <si>
    <t>010916</t>
  </si>
  <si>
    <t>010808</t>
  </si>
  <si>
    <t>010930</t>
  </si>
  <si>
    <t>020128</t>
  </si>
  <si>
    <t>010807</t>
  </si>
  <si>
    <t>010123</t>
  </si>
  <si>
    <t>010605</t>
  </si>
  <si>
    <t>020209</t>
  </si>
  <si>
    <t>010531</t>
  </si>
  <si>
    <t>010416</t>
  </si>
  <si>
    <t>010320</t>
  </si>
  <si>
    <t>010525</t>
  </si>
  <si>
    <t>010602</t>
  </si>
  <si>
    <t>010422</t>
  </si>
  <si>
    <t>980627</t>
  </si>
  <si>
    <t>1</t>
  </si>
  <si>
    <t>２</t>
  </si>
  <si>
    <t>１</t>
  </si>
  <si>
    <t>AKIYAMA Yuki</t>
  </si>
  <si>
    <t>TANAKA Hikaru</t>
  </si>
  <si>
    <t>WATANABE Yuma</t>
  </si>
  <si>
    <t>HIRAI Hinata</t>
  </si>
  <si>
    <t>ONO Shion</t>
  </si>
  <si>
    <t>YOSHIDA Ruka</t>
  </si>
  <si>
    <t>SATO Haruki</t>
  </si>
  <si>
    <t>英語表記</t>
    <rPh sb="0" eb="2">
      <t>エイゴ</t>
    </rPh>
    <rPh sb="2" eb="4">
      <t>ヒョウキ</t>
    </rPh>
    <phoneticPr fontId="1"/>
  </si>
  <si>
    <t>国籍
(3レター)</t>
    <rPh sb="0" eb="2">
      <t>コクセキ</t>
    </rPh>
    <phoneticPr fontId="1"/>
  </si>
  <si>
    <t>3レター</t>
    <phoneticPr fontId="11"/>
  </si>
  <si>
    <t>JPN</t>
  </si>
  <si>
    <t>KEN</t>
  </si>
  <si>
    <t>CHN</t>
  </si>
  <si>
    <t xml:space="preserve">JPN </t>
  </si>
  <si>
    <t>Data</t>
  </si>
  <si>
    <t>基本情報</t>
    <rPh sb="0" eb="2">
      <t>キホン</t>
    </rPh>
    <rPh sb="2" eb="4">
      <t>ジョウホウ</t>
    </rPh>
    <phoneticPr fontId="20"/>
  </si>
  <si>
    <t>登録番号</t>
    <rPh sb="0" eb="2">
      <t>トウロク</t>
    </rPh>
    <rPh sb="2" eb="4">
      <t>バンゴウ</t>
    </rPh>
    <phoneticPr fontId="20"/>
  </si>
  <si>
    <t>氏名</t>
    <rPh sb="0" eb="2">
      <t>シメイ</t>
    </rPh>
    <phoneticPr fontId="20"/>
  </si>
  <si>
    <t>ﾌﾘｶﾞﾅ(英語表記)</t>
    <rPh sb="6" eb="8">
      <t>エイゴ</t>
    </rPh>
    <rPh sb="8" eb="10">
      <t>ヒョウキ</t>
    </rPh>
    <phoneticPr fontId="20"/>
  </si>
  <si>
    <t>所属コード</t>
    <rPh sb="0" eb="2">
      <t>ショゾク</t>
    </rPh>
    <phoneticPr fontId="20"/>
  </si>
  <si>
    <t>学年</t>
    <rPh sb="0" eb="2">
      <t>ガクネン</t>
    </rPh>
    <phoneticPr fontId="20"/>
  </si>
  <si>
    <t>登録陸協</t>
    <rPh sb="0" eb="2">
      <t>トウロク</t>
    </rPh>
    <rPh sb="2" eb="3">
      <t>リク</t>
    </rPh>
    <rPh sb="3" eb="4">
      <t>キョウ</t>
    </rPh>
    <phoneticPr fontId="20"/>
  </si>
  <si>
    <t>国籍(3レター)</t>
    <rPh sb="0" eb="2">
      <t>コクセキ</t>
    </rPh>
    <phoneticPr fontId="20"/>
  </si>
  <si>
    <t>種目１</t>
    <rPh sb="0" eb="2">
      <t>シュモク</t>
    </rPh>
    <phoneticPr fontId="20"/>
  </si>
  <si>
    <t>有効記録１</t>
    <rPh sb="0" eb="2">
      <t>ユウコウ</t>
    </rPh>
    <rPh sb="2" eb="4">
      <t>キロク</t>
    </rPh>
    <phoneticPr fontId="20"/>
  </si>
  <si>
    <t>TR</t>
    <phoneticPr fontId="19"/>
  </si>
  <si>
    <t>※このシートは印刷し、捺印したものをスキャンしてデータ化すること</t>
    <rPh sb="7" eb="9">
      <t>インサツ</t>
    </rPh>
    <rPh sb="11" eb="13">
      <t>ナツイン</t>
    </rPh>
    <rPh sb="27" eb="28">
      <t>カ</t>
    </rPh>
    <phoneticPr fontId="5"/>
  </si>
  <si>
    <t>※スキャンデータはメールにて提出すること(エントリーマニュアル参照)</t>
    <rPh sb="14" eb="16">
      <t>テイシュツ</t>
    </rPh>
    <rPh sb="31" eb="33">
      <t>サンショウ</t>
    </rPh>
    <phoneticPr fontId="5"/>
  </si>
  <si>
    <t>第99回関東学生陸上競技対校選手権大会</t>
    <rPh sb="17" eb="19">
      <t>タイカイ</t>
    </rPh>
    <phoneticPr fontId="3"/>
  </si>
  <si>
    <t>(男子2部)</t>
    <phoneticPr fontId="19"/>
  </si>
  <si>
    <t>第99回関東学生陸上競技対校選手権大会</t>
    <rPh sb="0" eb="1">
      <t>ダイ</t>
    </rPh>
    <rPh sb="3" eb="4">
      <t>カイ</t>
    </rPh>
    <rPh sb="4" eb="6">
      <t>カントウ</t>
    </rPh>
    <rPh sb="6" eb="8">
      <t>ガクセイ</t>
    </rPh>
    <rPh sb="8" eb="10">
      <t>リクジョウ</t>
    </rPh>
    <rPh sb="10" eb="12">
      <t>キョウギ</t>
    </rPh>
    <rPh sb="12" eb="14">
      <t>タイコウ</t>
    </rPh>
    <rPh sb="14" eb="17">
      <t>センシュケン</t>
    </rPh>
    <rPh sb="17" eb="19">
      <t>タイカイ</t>
    </rPh>
    <phoneticPr fontId="1"/>
  </si>
  <si>
    <t>東京女子体育大学</t>
  </si>
  <si>
    <t>津田塾大学</t>
  </si>
  <si>
    <t>日本女子体育大学</t>
  </si>
  <si>
    <t>茨城キリスト教大学</t>
  </si>
  <si>
    <t>松蔭大学</t>
  </si>
  <si>
    <t>お茶の水女子大学</t>
  </si>
  <si>
    <t>筑波大学大学院</t>
    <rPh sb="4" eb="7">
      <t>ダイガクイン</t>
    </rPh>
    <phoneticPr fontId="11"/>
  </si>
  <si>
    <t>順天堂大学大学院</t>
    <rPh sb="5" eb="8">
      <t>ダイガクイン</t>
    </rPh>
    <phoneticPr fontId="11"/>
  </si>
  <si>
    <t>東京大学大学院</t>
    <rPh sb="4" eb="7">
      <t>ダイガクイン</t>
    </rPh>
    <phoneticPr fontId="11"/>
  </si>
  <si>
    <t>大東文化大学大学院</t>
    <rPh sb="6" eb="9">
      <t>ダイガクイン</t>
    </rPh>
    <phoneticPr fontId="11"/>
  </si>
  <si>
    <t>横浜国立大学大学院</t>
    <rPh sb="6" eb="9">
      <t>ダイガクイン</t>
    </rPh>
    <phoneticPr fontId="11"/>
  </si>
  <si>
    <t>日本体育大学大学院</t>
    <rPh sb="6" eb="9">
      <t>ダイガクイン</t>
    </rPh>
    <phoneticPr fontId="11"/>
  </si>
  <si>
    <t>東京理科大学大学院</t>
    <rPh sb="6" eb="9">
      <t>ダイガクイン</t>
    </rPh>
    <phoneticPr fontId="11"/>
  </si>
  <si>
    <t>群馬大学大学院</t>
    <rPh sb="4" eb="7">
      <t>ダイガクイン</t>
    </rPh>
    <phoneticPr fontId="11"/>
  </si>
  <si>
    <t>埼玉大学大学院</t>
    <rPh sb="4" eb="7">
      <t>ダイガクイン</t>
    </rPh>
    <phoneticPr fontId="11"/>
  </si>
  <si>
    <t>青学大</t>
  </si>
  <si>
    <t>ｱｵﾔﾏｶﾞｸｲﾝﾀﾞｲｶﾞｸ</t>
  </si>
  <si>
    <t>亜大</t>
  </si>
  <si>
    <t>ｱｼﾞｱﾀﾞｲｶﾞｸ</t>
  </si>
  <si>
    <t>茨城キリスト教大</t>
    <rPh sb="7" eb="8">
      <t>ダイ</t>
    </rPh>
    <phoneticPr fontId="1"/>
  </si>
  <si>
    <t>ｲﾊﾞﾗｷｷﾘｽﾄｷｮｳﾀﾞｲｶﾞｸ</t>
  </si>
  <si>
    <t>茨城大</t>
  </si>
  <si>
    <t>ｲﾊﾞﾗｷﾀﾞｲｶﾞｸ</t>
  </si>
  <si>
    <t>宇都宮大</t>
  </si>
  <si>
    <t>ｳﾂﾉﾐﾔﾀﾞｲｶﾞｸ</t>
  </si>
  <si>
    <t>桜美林大</t>
  </si>
  <si>
    <t>ｵｳﾋﾞﾘﾝﾀﾞｲｶﾞｸ</t>
  </si>
  <si>
    <t>お茶女大</t>
  </si>
  <si>
    <t>ｵﾁｬﾉﾐｽﾞｼﾞｮｼﾀﾞｲｶﾞｸ</t>
  </si>
  <si>
    <t>小山工業高等専門学校</t>
    <rPh sb="0" eb="2">
      <t>オヤマ</t>
    </rPh>
    <rPh sb="2" eb="4">
      <t>コウギョウ</t>
    </rPh>
    <rPh sb="4" eb="6">
      <t>コウトウ</t>
    </rPh>
    <rPh sb="6" eb="8">
      <t>センモン</t>
    </rPh>
    <rPh sb="8" eb="10">
      <t>ガッコウ</t>
    </rPh>
    <phoneticPr fontId="1"/>
  </si>
  <si>
    <t>小山高専</t>
  </si>
  <si>
    <t>ｵﾔﾏｺｳｷﾞｮｳｾﾝﾓﾝｶﾞｯｺｳ</t>
  </si>
  <si>
    <t>学習院女子大学</t>
    <rPh sb="0" eb="3">
      <t>ガクシュウイン</t>
    </rPh>
    <rPh sb="3" eb="5">
      <t>ジョシ</t>
    </rPh>
    <rPh sb="5" eb="7">
      <t>ダイガク</t>
    </rPh>
    <phoneticPr fontId="1"/>
  </si>
  <si>
    <t>学習院女大</t>
  </si>
  <si>
    <t>ｶﾞｸｼｭｳｲﾝｼﾞｮｼﾀﾞｲｶﾞｸ</t>
  </si>
  <si>
    <t>学習院大</t>
  </si>
  <si>
    <t>ｶﾞｸｼｭｳｲﾝﾀﾞｲｶﾞｸ</t>
  </si>
  <si>
    <t>神奈川県立保健福祉大学</t>
  </si>
  <si>
    <t>保健福祉大</t>
    <rPh sb="2" eb="4">
      <t>フクシ</t>
    </rPh>
    <rPh sb="4" eb="5">
      <t>ダイ</t>
    </rPh>
    <phoneticPr fontId="1"/>
  </si>
  <si>
    <t>ｶﾅｶﾞﾜｹﾝﾘﾂﾎｹﾝﾌｸｼﾀﾞｲｶﾞｸ</t>
  </si>
  <si>
    <t>神奈川工大</t>
  </si>
  <si>
    <t>ｶﾅｶﾞﾜｺｳｶﾀﾞｲｶﾞｸ</t>
  </si>
  <si>
    <t>神奈川大</t>
  </si>
  <si>
    <t>ｶﾅｶﾞﾜﾀﾞｲｶﾞｸ</t>
  </si>
  <si>
    <t>鎌倉女子大学</t>
  </si>
  <si>
    <t>鎌倉女大</t>
  </si>
  <si>
    <t>ｶﾏｸﾗｼﾞｮｼﾀﾞｲｶﾞｸ</t>
  </si>
  <si>
    <t>関東学院大</t>
  </si>
  <si>
    <t>ｶﾝﾄｳｶﾞｸｲﾝﾀﾞｲｶﾞｸ</t>
  </si>
  <si>
    <t>関東学園大学</t>
    <rPh sb="3" eb="4">
      <t>エン</t>
    </rPh>
    <phoneticPr fontId="1"/>
  </si>
  <si>
    <t>関東学園大</t>
  </si>
  <si>
    <t>ｶﾝﾄｳｶﾞｸｴﾝﾀﾞｲｶﾞｸ</t>
  </si>
  <si>
    <t>木更津工業高等専門学校</t>
    <rPh sb="0" eb="3">
      <t>キサラヅ</t>
    </rPh>
    <rPh sb="3" eb="5">
      <t>コウギョウ</t>
    </rPh>
    <rPh sb="5" eb="7">
      <t>コウトウ</t>
    </rPh>
    <rPh sb="7" eb="9">
      <t>センモン</t>
    </rPh>
    <rPh sb="9" eb="11">
      <t>ガッコウ</t>
    </rPh>
    <phoneticPr fontId="1"/>
  </si>
  <si>
    <t>木更津高専</t>
  </si>
  <si>
    <t>ｷｻﾗﾂﾞｺｳｷﾞｮｳｺｳﾄｳｾﾝﾓﾝｶﾞｯｺｳ</t>
  </si>
  <si>
    <t>北里大</t>
  </si>
  <si>
    <t>ｷﾀｻﾄﾀﾞｲｶﾞｸ</t>
  </si>
  <si>
    <t>杏林大学</t>
    <rPh sb="0" eb="2">
      <t>キョウリン</t>
    </rPh>
    <rPh sb="2" eb="4">
      <t>ダイガク</t>
    </rPh>
    <phoneticPr fontId="1"/>
  </si>
  <si>
    <t>杏林大</t>
  </si>
  <si>
    <t>ｷｮｳﾘﾝﾀﾞｲｶﾞｸ</t>
  </si>
  <si>
    <t>群大</t>
  </si>
  <si>
    <t>ｸﾞﾝﾏﾀﾞｲｶﾞｸ</t>
  </si>
  <si>
    <t>敬愛大学</t>
    <rPh sb="0" eb="2">
      <t>ケイアイ</t>
    </rPh>
    <rPh sb="2" eb="4">
      <t>ダイガク</t>
    </rPh>
    <phoneticPr fontId="1"/>
  </si>
  <si>
    <t>敬愛大</t>
  </si>
  <si>
    <t>ｹｲｱｲﾀﾞｲｶﾞｸ</t>
  </si>
  <si>
    <t>慶大</t>
  </si>
  <si>
    <t>ｹｲｵｳｷﾞｼﾞｭｸﾀﾞｲｶﾞｸ</t>
  </si>
  <si>
    <t>工学院大</t>
  </si>
  <si>
    <t>ｺｳｶﾞｸｲﾝﾀﾞｲｶﾞｸ</t>
  </si>
  <si>
    <t>國學院大</t>
  </si>
  <si>
    <t>ｺｸｶﾞｸｲﾝﾀﾞｲｶﾞｸ</t>
  </si>
  <si>
    <t>国際基督教大学</t>
    <rPh sb="0" eb="2">
      <t>コクサイ</t>
    </rPh>
    <rPh sb="2" eb="5">
      <t>キリストキョウ</t>
    </rPh>
    <rPh sb="5" eb="7">
      <t>ダイガク</t>
    </rPh>
    <phoneticPr fontId="1"/>
  </si>
  <si>
    <t>ICU</t>
  </si>
  <si>
    <t>ｺｸｻｲｷﾘｽﾄｷｮｳﾀﾞｲｶﾞｸ</t>
  </si>
  <si>
    <t>国武大</t>
  </si>
  <si>
    <t>ｺｸｻｲﾌﾞﾄﾞｳﾀﾞｲｶﾞｸ</t>
  </si>
  <si>
    <t>国士大</t>
  </si>
  <si>
    <t>ｺｸｼｶﾝﾀﾞｲｶﾞｸ</t>
  </si>
  <si>
    <t>駒大</t>
  </si>
  <si>
    <t>ｺﾏｻﾞﾜﾀﾞｲｶﾞｸ</t>
  </si>
  <si>
    <t>埼玉医科大学</t>
    <rPh sb="0" eb="2">
      <t>サイタマ</t>
    </rPh>
    <rPh sb="2" eb="4">
      <t>イカ</t>
    </rPh>
    <rPh sb="4" eb="6">
      <t>ダイガク</t>
    </rPh>
    <phoneticPr fontId="1"/>
  </si>
  <si>
    <t>埼玉医大</t>
  </si>
  <si>
    <t>ｻｲﾀﾏｲｶﾀﾞｲｶﾞｸ</t>
  </si>
  <si>
    <t>埼玉県立大学</t>
    <rPh sb="2" eb="4">
      <t>ケンリツ</t>
    </rPh>
    <rPh sb="4" eb="6">
      <t>ダイガク</t>
    </rPh>
    <phoneticPr fontId="1"/>
  </si>
  <si>
    <t>埼玉県立大</t>
  </si>
  <si>
    <t>ｻｲﾀﾏｹﾝﾘﾂﾀﾞｲｶﾞｸ</t>
  </si>
  <si>
    <t>埼大</t>
  </si>
  <si>
    <t>ｻｲﾀﾏﾀﾞｲｶﾞｸ</t>
  </si>
  <si>
    <t>相模女子大学</t>
    <rPh sb="0" eb="2">
      <t>サガミ</t>
    </rPh>
    <rPh sb="2" eb="4">
      <t>ジョシ</t>
    </rPh>
    <rPh sb="4" eb="6">
      <t>ダイガク</t>
    </rPh>
    <phoneticPr fontId="1"/>
  </si>
  <si>
    <t>相模女大</t>
  </si>
  <si>
    <t>ｻｶﾞﾐｼﾞｮｼﾀﾞｲｶﾞｸ</t>
  </si>
  <si>
    <t>作新学大</t>
  </si>
  <si>
    <t>ｻｸｼﾝｶﾞｸｲﾝﾀﾞｲｶﾞｸ</t>
  </si>
  <si>
    <t>サレジオ工業高等専門学校</t>
    <rPh sb="4" eb="6">
      <t>コウギョウ</t>
    </rPh>
    <rPh sb="6" eb="8">
      <t>コウトウ</t>
    </rPh>
    <rPh sb="8" eb="10">
      <t>センモン</t>
    </rPh>
    <rPh sb="10" eb="12">
      <t>ガッコウ</t>
    </rPh>
    <phoneticPr fontId="1"/>
  </si>
  <si>
    <t>サレジオ高専</t>
  </si>
  <si>
    <t>ｻﾚｼﾞｵｺｳｷﾞｮｳｺｳﾄｳｾﾝﾓﾝｶﾞｯｺｳ</t>
  </si>
  <si>
    <t>自治医科大学</t>
    <rPh sb="0" eb="2">
      <t>ジチ</t>
    </rPh>
    <rPh sb="2" eb="5">
      <t>イカダイ</t>
    </rPh>
    <rPh sb="5" eb="6">
      <t>ガク</t>
    </rPh>
    <phoneticPr fontId="1"/>
  </si>
  <si>
    <t>自治医大</t>
  </si>
  <si>
    <t>ｼﾞﾁｲｶﾀﾞｲｶﾞｸ</t>
  </si>
  <si>
    <t>芝浦工大</t>
  </si>
  <si>
    <t>ｼﾊﾞｳﾗｺｳｷﾞｮｳﾀﾞｲｶﾞｸ</t>
  </si>
  <si>
    <t>順大</t>
  </si>
  <si>
    <t>ｼﾞｭﾝﾃﾝﾄﾞｳﾀﾞｲｶﾞｸ</t>
  </si>
  <si>
    <t>松蔭大</t>
  </si>
  <si>
    <t>ｼｮｳｲﾝﾀﾞｲｶﾞｸ</t>
  </si>
  <si>
    <t>城西国大</t>
  </si>
  <si>
    <t>ｼﾞｮｳｻｲｺｸｻｲﾀﾞｲｶﾞｸ</t>
  </si>
  <si>
    <t>城西大</t>
  </si>
  <si>
    <t>ｼﾞｮｳｻｲﾀﾞｲｶﾞｸ</t>
  </si>
  <si>
    <t>上智大</t>
  </si>
  <si>
    <t>ｼﾞｮｳﾁﾀﾞｲｶﾞｸ</t>
  </si>
  <si>
    <t>尚美学大</t>
  </si>
  <si>
    <t>ｼｮｳﾋﾞｶﾞｸｴﾝﾀﾞｲｶﾞｸ</t>
  </si>
  <si>
    <t>上武大</t>
  </si>
  <si>
    <t>ｼﾞｮｳﾌﾞﾀﾞｲｶﾞｸ</t>
  </si>
  <si>
    <t>昭和大学</t>
    <rPh sb="0" eb="2">
      <t>ショウワ</t>
    </rPh>
    <rPh sb="2" eb="4">
      <t>ダイガク</t>
    </rPh>
    <phoneticPr fontId="1"/>
  </si>
  <si>
    <t>昭和大</t>
  </si>
  <si>
    <t>ｼｮｳﾜﾀﾞｲｶﾞｸ</t>
  </si>
  <si>
    <t>昭和薬科大学</t>
    <rPh sb="0" eb="2">
      <t>ショウワ</t>
    </rPh>
    <rPh sb="2" eb="4">
      <t>ヤッカ</t>
    </rPh>
    <rPh sb="4" eb="6">
      <t>ダイガク</t>
    </rPh>
    <phoneticPr fontId="1"/>
  </si>
  <si>
    <t>昭和薬大</t>
  </si>
  <si>
    <t>ｼｮｳﾜﾔｯｶﾀﾞｲｶﾞｸ</t>
  </si>
  <si>
    <t>駿河台大</t>
  </si>
  <si>
    <t>ｽﾙｶﾞﾀﾞｲﾀﾞｲｶﾞｸ</t>
  </si>
  <si>
    <t>聖学院大</t>
  </si>
  <si>
    <t>ｾｲｶﾞｸｲﾝﾀﾞｲｶﾞｸ</t>
  </si>
  <si>
    <t>成蹊大</t>
  </si>
  <si>
    <t>ｾｲｹｲﾀﾞｲｶﾞｸ</t>
  </si>
  <si>
    <t>星槎大学</t>
    <rPh sb="0" eb="2">
      <t>セイサ</t>
    </rPh>
    <rPh sb="2" eb="4">
      <t>ダイガク</t>
    </rPh>
    <phoneticPr fontId="1"/>
  </si>
  <si>
    <t>星槎大</t>
    <rPh sb="0" eb="2">
      <t>セイサ</t>
    </rPh>
    <rPh sb="2" eb="3">
      <t>ダイ</t>
    </rPh>
    <phoneticPr fontId="1"/>
  </si>
  <si>
    <t>ｾｲｻﾀﾞｲｶﾞｸ</t>
  </si>
  <si>
    <t>成城大</t>
  </si>
  <si>
    <t>ｾｲｼﾞｮｳﾀﾞｲｶﾞｸ</t>
  </si>
  <si>
    <t>聖徳大学</t>
    <rPh sb="0" eb="2">
      <t>セイトク</t>
    </rPh>
    <rPh sb="2" eb="4">
      <t>ダイガク</t>
    </rPh>
    <phoneticPr fontId="1"/>
  </si>
  <si>
    <t>聖徳大</t>
  </si>
  <si>
    <t>ｾｲﾄｸﾀﾞｲｶﾞｸ</t>
  </si>
  <si>
    <t>聖マリアンナ医科大学</t>
  </si>
  <si>
    <t>聖ﾏﾘｱﾝﾅ医大</t>
  </si>
  <si>
    <t>ｾｲﾏﾘｱﾝﾅｲｶﾀﾞｲｶﾞｸ</t>
  </si>
  <si>
    <t>清和大学</t>
    <rPh sb="0" eb="2">
      <t>セイワ</t>
    </rPh>
    <rPh sb="2" eb="4">
      <t>ダイガク</t>
    </rPh>
    <phoneticPr fontId="1"/>
  </si>
  <si>
    <t>清和大</t>
  </si>
  <si>
    <t>ｾｲﾜﾀﾞｲｶﾞｸ</t>
  </si>
  <si>
    <t>専大</t>
  </si>
  <si>
    <t>ｾﾝｼｭｳﾀﾞｲｶﾞｸ</t>
  </si>
  <si>
    <t>創価大</t>
  </si>
  <si>
    <t>ｿｳｶﾀﾞｲｶﾞｸ</t>
  </si>
  <si>
    <t>創造学園大学</t>
  </si>
  <si>
    <t>創学大</t>
  </si>
  <si>
    <t>ｿｳｿﾞｳｶﾞｸｴﾝﾀﾞｲｶﾞｸ</t>
  </si>
  <si>
    <t>大正大学</t>
    <rPh sb="0" eb="2">
      <t>タイショウ</t>
    </rPh>
    <rPh sb="2" eb="4">
      <t>ダイガク</t>
    </rPh>
    <phoneticPr fontId="1"/>
  </si>
  <si>
    <t>大正大</t>
  </si>
  <si>
    <t>ﾀｲｼｮｳﾀﾞｲｶﾞｸ</t>
  </si>
  <si>
    <t>大東大</t>
  </si>
  <si>
    <t>ﾀﾞｲﾄｳﾌﾞﾝｶﾀﾞｲｶﾞｸ</t>
  </si>
  <si>
    <t>高崎経大</t>
  </si>
  <si>
    <t>ﾀｶｻｷｹｲｻﾞｲﾀﾞｲｶﾞｸ</t>
  </si>
  <si>
    <t>高崎健康福祉大学</t>
    <rPh sb="0" eb="2">
      <t>タカサキ</t>
    </rPh>
    <rPh sb="2" eb="4">
      <t>ケンコウ</t>
    </rPh>
    <rPh sb="4" eb="6">
      <t>フクシ</t>
    </rPh>
    <rPh sb="6" eb="8">
      <t>ダイガク</t>
    </rPh>
    <phoneticPr fontId="1"/>
  </si>
  <si>
    <t>高崎健大</t>
  </si>
  <si>
    <t>ﾀｶｻｷｹﾝｺｳﾌｸｼﾀﾞｲｶﾞｸ</t>
  </si>
  <si>
    <t>拓大</t>
  </si>
  <si>
    <t>ﾀｸｼｮｸﾀﾞｲｶﾞｸ</t>
  </si>
  <si>
    <t>玉川大</t>
  </si>
  <si>
    <t>ﾀﾏｶﾞﾜﾀﾞｲｶﾞｸ</t>
  </si>
  <si>
    <t>千葉県立保健医療大学</t>
    <rPh sb="0" eb="2">
      <t>チバ</t>
    </rPh>
    <rPh sb="2" eb="4">
      <t>ケンリツ</t>
    </rPh>
    <rPh sb="4" eb="6">
      <t>ホケン</t>
    </rPh>
    <rPh sb="6" eb="8">
      <t>イリョウ</t>
    </rPh>
    <rPh sb="8" eb="10">
      <t>ダイガク</t>
    </rPh>
    <phoneticPr fontId="1"/>
  </si>
  <si>
    <t>千葉保健医療大</t>
    <rPh sb="0" eb="2">
      <t>チバ</t>
    </rPh>
    <rPh sb="2" eb="4">
      <t>ホケン</t>
    </rPh>
    <rPh sb="4" eb="6">
      <t>イリョウ</t>
    </rPh>
    <rPh sb="6" eb="7">
      <t>ダイ</t>
    </rPh>
    <phoneticPr fontId="1"/>
  </si>
  <si>
    <t>ﾁﾊﾞｹﾝﾘﾂﾎｹﾝｲﾘｮｳﾀﾞｲｶﾞｸ</t>
  </si>
  <si>
    <t>千工大</t>
  </si>
  <si>
    <t>ﾁﾊﾞｺｳｷﾞｮｳﾀﾞｲｶﾞｸ</t>
  </si>
  <si>
    <t>千商大</t>
  </si>
  <si>
    <t>ﾁﾊﾞｼｮｳｶﾀﾞｲｶﾞｸ</t>
  </si>
  <si>
    <t>千葉大</t>
  </si>
  <si>
    <t>ﾁﾊﾞﾀﾞｲｶﾞｸ</t>
  </si>
  <si>
    <t>中央学大</t>
  </si>
  <si>
    <t>ﾁｭｳｵｳｶﾞｸｲﾝﾀﾞｲｶﾞｸ</t>
  </si>
  <si>
    <t>中大</t>
  </si>
  <si>
    <t>ﾁｭｳｵｳﾀﾞｲｶﾞｸ</t>
  </si>
  <si>
    <t>筑波大</t>
  </si>
  <si>
    <t>ﾂｸﾊﾞﾀﾞｲｶﾞｸ</t>
  </si>
  <si>
    <t>津田塾大</t>
  </si>
  <si>
    <t>ﾂﾀﾞｼﾞｭｸﾀﾞｲｶﾞｸ</t>
  </si>
  <si>
    <t>都留文大</t>
  </si>
  <si>
    <t>ﾂﾙﾌﾞﾝｶﾀﾞｲｶﾞｸ</t>
  </si>
  <si>
    <t>帝科大</t>
  </si>
  <si>
    <t>ﾃｲｷｮｳｶｶﾞｸﾀﾞｲｶﾞｸ</t>
  </si>
  <si>
    <t>帝京大</t>
  </si>
  <si>
    <t>ﾃｲｷｮｳﾀﾞｲｶﾞｸ</t>
  </si>
  <si>
    <t>帝京平大</t>
  </si>
  <si>
    <t>ﾃｲｷｮｳﾍｲｾｲﾀﾞｲｶﾞｸ</t>
  </si>
  <si>
    <t>電通大</t>
  </si>
  <si>
    <t>ﾃﾞﾝｷﾂｳｼﾝﾀﾞｲｶﾞｸ</t>
  </si>
  <si>
    <t>桐蔭大</t>
  </si>
  <si>
    <t>ﾄｳｲﾝﾖｺﾊﾏﾀﾞｲｶﾞｸ</t>
  </si>
  <si>
    <t>東海大</t>
  </si>
  <si>
    <t>ﾄｳｶｲﾀﾞｲｶﾞｸ</t>
  </si>
  <si>
    <t>東京医科歯科大学</t>
    <rPh sb="0" eb="2">
      <t>トウキョウ</t>
    </rPh>
    <rPh sb="2" eb="4">
      <t>イカ</t>
    </rPh>
    <rPh sb="4" eb="6">
      <t>シカ</t>
    </rPh>
    <rPh sb="6" eb="8">
      <t>ダイガク</t>
    </rPh>
    <phoneticPr fontId="1"/>
  </si>
  <si>
    <t>東京医歯大</t>
  </si>
  <si>
    <t>ﾄｳｷｮｳｲｶｼｶﾀﾞｲｶﾞｸ</t>
  </si>
  <si>
    <t>東京外大</t>
  </si>
  <si>
    <t>ﾄｳｷｮｳｶﾞｲｺｸｺﾞﾀﾞｲｶﾞｸ</t>
  </si>
  <si>
    <t>東京海大</t>
  </si>
  <si>
    <t>ﾄｳｷｮｳｶｲﾖｳﾀﾞｲｶﾞｸ</t>
  </si>
  <si>
    <t>東学大</t>
  </si>
  <si>
    <t>ﾄｳｷｮｳｶﾞｸｹﾞｲﾀﾞｲｶﾞｸ</t>
  </si>
  <si>
    <t>東経大</t>
  </si>
  <si>
    <t>ﾄｳｷｮｳｹｲｻﾞｲﾀﾞｲｶﾞｸ</t>
  </si>
  <si>
    <t>東京工科大学</t>
  </si>
  <si>
    <t>東工科大</t>
  </si>
  <si>
    <t>ﾄｳｷｮｳｺｳｶﾀﾞｲｶﾞｸ</t>
  </si>
  <si>
    <t>東工大</t>
  </si>
  <si>
    <t>ﾄｳｷｮｳｺｳｷﾞｮｳﾀﾞｲｶﾞｸ</t>
  </si>
  <si>
    <t>東京工芸大学</t>
    <rPh sb="0" eb="2">
      <t>トウキョウ</t>
    </rPh>
    <rPh sb="2" eb="4">
      <t>コウゲイ</t>
    </rPh>
    <rPh sb="4" eb="6">
      <t>ダイガク</t>
    </rPh>
    <phoneticPr fontId="1"/>
  </si>
  <si>
    <t>東工芸大</t>
  </si>
  <si>
    <t>ﾄｳｷｮｳｺｳｹﾞｲﾀﾞｲｶﾞｸ</t>
  </si>
  <si>
    <t>東京国際大学</t>
    <rPh sb="0" eb="2">
      <t>トウキョウ</t>
    </rPh>
    <rPh sb="2" eb="4">
      <t>コクサイ</t>
    </rPh>
    <rPh sb="4" eb="6">
      <t>ダイガク</t>
    </rPh>
    <phoneticPr fontId="1"/>
  </si>
  <si>
    <t>東国大</t>
  </si>
  <si>
    <t>ﾄｳｷｮｳｺｸｻｲﾀﾞｲｶﾞｸ</t>
  </si>
  <si>
    <t>東情大</t>
  </si>
  <si>
    <t>ﾄｳｷｮｳｼﾞｮｳﾎｳﾀﾞｲｶﾞｸ</t>
  </si>
  <si>
    <t>東女体大</t>
  </si>
  <si>
    <t>ﾄｳｷｮｳｼﾞｮｼﾀｲｲｸﾀﾞｲｶﾞｸ</t>
  </si>
  <si>
    <t>東大</t>
  </si>
  <si>
    <t>ﾄｳｷｮｳﾀﾞｲｶﾞｸ</t>
  </si>
  <si>
    <t>東電大</t>
  </si>
  <si>
    <t>ﾄｳｷｮｳﾃﾞﾝｷﾀﾞｲｶﾞｸ</t>
  </si>
  <si>
    <t>都市大</t>
  </si>
  <si>
    <t>ﾄｳｷｮｳﾄｼﾀﾞｲｶﾞｸ</t>
  </si>
  <si>
    <t>東農大</t>
  </si>
  <si>
    <t>ﾄｳｷｮｳﾉｳｷﾞｮｳﾀﾞｲｶﾞｸ</t>
  </si>
  <si>
    <t>東農工大</t>
  </si>
  <si>
    <t>ﾄｳｷｮｳﾉｳｺｳﾀﾞｲｶﾞｸ</t>
  </si>
  <si>
    <t>東京福祉大学</t>
  </si>
  <si>
    <t>東福大</t>
  </si>
  <si>
    <t>ﾄｳｷｮｳﾌｸｼﾀﾞｲｶﾞｸ</t>
  </si>
  <si>
    <t>東京薬大</t>
  </si>
  <si>
    <t>ﾄｳｷｮｳﾔｯｶﾀﾞｲｶﾞｸ</t>
  </si>
  <si>
    <t>東理大</t>
  </si>
  <si>
    <t>ﾄｳｷｮｳﾘｶﾀﾞｲｶﾞｸ</t>
  </si>
  <si>
    <t>東邦大</t>
  </si>
  <si>
    <t>ﾄｳﾎｳﾀﾞｲｶﾞｸ</t>
  </si>
  <si>
    <t>東洋大</t>
  </si>
  <si>
    <t>ﾄｳﾖｳﾀﾞｲｶﾞｸ</t>
  </si>
  <si>
    <t>獨協大</t>
  </si>
  <si>
    <t>ﾄﾞｯｷｮｳﾀﾞｲｶﾞｸ</t>
  </si>
  <si>
    <t>日本工業大学</t>
    <rPh sb="0" eb="2">
      <t>ニホン</t>
    </rPh>
    <rPh sb="2" eb="4">
      <t>コウギョウ</t>
    </rPh>
    <rPh sb="4" eb="6">
      <t>ダイガク</t>
    </rPh>
    <phoneticPr fontId="1"/>
  </si>
  <si>
    <t>日工大</t>
  </si>
  <si>
    <t>ﾆｯﾎﾟﾝｺｳｷﾞﾖｳﾀﾞｲｶﾞｸ</t>
  </si>
  <si>
    <t>日体大</t>
  </si>
  <si>
    <t>ﾆｯﾎﾟﾝﾀｲｲｸﾀﾞｲｶﾞｸ</t>
  </si>
  <si>
    <t>日本体育大学専攻科</t>
    <rPh sb="0" eb="2">
      <t>ニホン</t>
    </rPh>
    <rPh sb="6" eb="8">
      <t>センコウ</t>
    </rPh>
    <rPh sb="8" eb="9">
      <t>カ</t>
    </rPh>
    <phoneticPr fontId="1"/>
  </si>
  <si>
    <t>日体大専</t>
    <rPh sb="0" eb="3">
      <t>ニッタイダイ</t>
    </rPh>
    <rPh sb="3" eb="4">
      <t>アツム</t>
    </rPh>
    <phoneticPr fontId="1"/>
  </si>
  <si>
    <t>ﾆｯﾎﾟﾝﾀｲｲｸﾀﾞｲｶﾞｸｾﾝｺｳｶ</t>
  </si>
  <si>
    <t>日本ウェルネススポーツ大学</t>
    <rPh sb="0" eb="2">
      <t>ニホン</t>
    </rPh>
    <rPh sb="11" eb="13">
      <t>ダイガク</t>
    </rPh>
    <phoneticPr fontId="1"/>
  </si>
  <si>
    <t>ウェルネス大</t>
    <rPh sb="5" eb="6">
      <t>ダイ</t>
    </rPh>
    <phoneticPr fontId="1"/>
  </si>
  <si>
    <t>ﾆﾎﾝｳｪﾙﾈｽｽﾎﾟｰﾂﾀﾞｲｶﾞｸ</t>
  </si>
  <si>
    <t>日女体大</t>
  </si>
  <si>
    <t>ﾆﾎﾝｼﾞｮｼﾀｲｲｸﾀﾞｲｶﾞｸ</t>
  </si>
  <si>
    <t>日本女子大学</t>
  </si>
  <si>
    <t>日女大</t>
  </si>
  <si>
    <t>ﾆﾎﾝｼﾞｮｼﾀﾞｲｶﾞｸ</t>
  </si>
  <si>
    <t>日大</t>
  </si>
  <si>
    <t>ﾆﾎﾝﾀﾞｲｶﾞｸ</t>
  </si>
  <si>
    <t>日本橋学館大学</t>
    <rPh sb="0" eb="3">
      <t>ニホンバシ</t>
    </rPh>
    <rPh sb="3" eb="5">
      <t>ガッカン</t>
    </rPh>
    <rPh sb="5" eb="7">
      <t>ダイガク</t>
    </rPh>
    <phoneticPr fontId="1"/>
  </si>
  <si>
    <t>日本橋学大</t>
  </si>
  <si>
    <t>ﾆﾎﾝﾊﾞｼｶﾞﾂｶﾝﾀﾞｲｶﾞｸ</t>
  </si>
  <si>
    <t>日本薬科大学</t>
    <rPh sb="0" eb="2">
      <t>ニホン</t>
    </rPh>
    <rPh sb="2" eb="4">
      <t>ヤッカ</t>
    </rPh>
    <rPh sb="4" eb="6">
      <t>ダイガク</t>
    </rPh>
    <phoneticPr fontId="1"/>
  </si>
  <si>
    <t>日薬大</t>
  </si>
  <si>
    <t>ﾆﾎﾝﾔｯｶﾀﾞｲｶﾞｸ</t>
  </si>
  <si>
    <t>人間総合科学大学</t>
  </si>
  <si>
    <t>人総科大</t>
  </si>
  <si>
    <t>ﾆﾝｹﾞﾝｿｳｺﾞｳｶｶﾞｸﾀﾞｲｶﾞｸ</t>
  </si>
  <si>
    <t>白鷗大</t>
  </si>
  <si>
    <t>ﾊｸｵｳﾀﾞｲｶﾞｸ</t>
  </si>
  <si>
    <t>一橋大</t>
  </si>
  <si>
    <t>ﾋﾄﾂﾊﾞｼﾀﾞｲｶﾞｸ</t>
  </si>
  <si>
    <t>文教大</t>
  </si>
  <si>
    <t>ﾌﾞﾝｷｮｳﾀﾞｲｶﾞｸ</t>
  </si>
  <si>
    <t>平成国大</t>
  </si>
  <si>
    <t>ﾍｲｾｲｺｸｻｲﾀﾞｲｶﾞｸ</t>
  </si>
  <si>
    <t>防衛医科大学校</t>
    <rPh sb="2" eb="4">
      <t>イカ</t>
    </rPh>
    <phoneticPr fontId="1"/>
  </si>
  <si>
    <t>防衛医大</t>
  </si>
  <si>
    <t>ﾎﾞｳｴｲｲｶﾀﾞｲｶﾞｯｺｳ</t>
  </si>
  <si>
    <t>防大</t>
  </si>
  <si>
    <t>ﾎﾞｳｴｲﾀﾞｲｶﾞｯｺｳ</t>
  </si>
  <si>
    <t>法大</t>
  </si>
  <si>
    <t>ﾎｳｾｲﾀﾞｲｶﾞｸ</t>
  </si>
  <si>
    <t>放送大</t>
  </si>
  <si>
    <t>ﾎｳｿｳﾀﾞｲｶﾞｸ</t>
  </si>
  <si>
    <t>星薬科大学</t>
    <rPh sb="0" eb="1">
      <t>ホシ</t>
    </rPh>
    <rPh sb="1" eb="3">
      <t>ヤッカ</t>
    </rPh>
    <rPh sb="3" eb="5">
      <t>ダイガク</t>
    </rPh>
    <phoneticPr fontId="1"/>
  </si>
  <si>
    <t>星薬大</t>
  </si>
  <si>
    <t>ﾎｼﾔｯｶﾀﾞｲｶﾞｸ</t>
  </si>
  <si>
    <t>武蔵丘短期大学</t>
    <rPh sb="0" eb="3">
      <t>ムサシガオカ</t>
    </rPh>
    <rPh sb="3" eb="5">
      <t>タンキ</t>
    </rPh>
    <rPh sb="5" eb="7">
      <t>ダイガク</t>
    </rPh>
    <phoneticPr fontId="1"/>
  </si>
  <si>
    <t>武蔵丘短大</t>
  </si>
  <si>
    <t>ﾑｻｼｶﾞｵｶﾀﾝｷﾀﾞｲｶﾞｸ</t>
  </si>
  <si>
    <t>武蔵大</t>
  </si>
  <si>
    <t>ﾑｻｼﾀﾞｲｶﾞｸ</t>
  </si>
  <si>
    <t>武蔵野学大</t>
  </si>
  <si>
    <t>ﾑｻｼﾉｶﾞｸｲﾝﾀﾞｲｶﾞｸ</t>
  </si>
  <si>
    <t>武蔵野大学</t>
    <rPh sb="2" eb="3">
      <t>ノ</t>
    </rPh>
    <phoneticPr fontId="1"/>
  </si>
  <si>
    <t>武蔵野大</t>
  </si>
  <si>
    <t>ﾑｻｼﾉﾀﾞｲｶﾞｸ</t>
  </si>
  <si>
    <t>明海大</t>
  </si>
  <si>
    <t>ﾒｲｶｲﾀﾞｲｶﾞｸ</t>
  </si>
  <si>
    <t>明学大</t>
  </si>
  <si>
    <t>ﾒｲｼﾞｶﾞｸｲﾝﾀﾞｲｶﾞｸ</t>
  </si>
  <si>
    <t>明大</t>
  </si>
  <si>
    <t>ﾒｲｼﾞﾀﾞｲｶﾞｸ</t>
  </si>
  <si>
    <t>明治薬科大学</t>
  </si>
  <si>
    <t>明治薬大</t>
  </si>
  <si>
    <t>ﾒｲｼﾞﾔｯｶﾀﾞｲｶﾞｸ</t>
  </si>
  <si>
    <t>明星大学</t>
    <rPh sb="0" eb="2">
      <t>メイセイ</t>
    </rPh>
    <rPh sb="2" eb="4">
      <t>ダイガク</t>
    </rPh>
    <phoneticPr fontId="1"/>
  </si>
  <si>
    <t>明星大</t>
  </si>
  <si>
    <t>ﾒｲｾｲﾀﾞｲｶﾞｸ</t>
  </si>
  <si>
    <t>山梨英和大学</t>
    <rPh sb="0" eb="2">
      <t>ヤマナシ</t>
    </rPh>
    <rPh sb="2" eb="4">
      <t>エイワ</t>
    </rPh>
    <rPh sb="4" eb="6">
      <t>ダイガク</t>
    </rPh>
    <phoneticPr fontId="1"/>
  </si>
  <si>
    <t>英和大</t>
  </si>
  <si>
    <t>ﾔﾏﾅｼｴｲﾜﾀﾞｲｶﾞｸ</t>
  </si>
  <si>
    <t>山梨学大</t>
  </si>
  <si>
    <t>ﾔﾏﾅｼｶﾞｸｲﾝﾀﾞｲｶﾞｸ</t>
  </si>
  <si>
    <t>山梨大</t>
  </si>
  <si>
    <t>ﾔﾏﾅｼﾀﾞｲｶﾞｸ</t>
  </si>
  <si>
    <t>横市大</t>
  </si>
  <si>
    <t>ﾖｺﾊﾏｲﾁﾘﾂﾀﾞｲｶﾞｸ</t>
  </si>
  <si>
    <t>横国大</t>
  </si>
  <si>
    <t>ﾖｺﾊﾏｺｸﾘﾂﾀﾞｲｶﾞｸ</t>
  </si>
  <si>
    <t>立大</t>
  </si>
  <si>
    <t>ﾘｯｷｮｳﾀﾞｲｶﾞｸ</t>
  </si>
  <si>
    <t>立正大</t>
  </si>
  <si>
    <t>ﾘｯｼｮｳﾀﾞｲｶﾞｸ</t>
  </si>
  <si>
    <t>流経大</t>
  </si>
  <si>
    <t>ﾘｭｳﾂｳｹｲｻﾞｲﾀﾞｲｶﾞｸ</t>
  </si>
  <si>
    <t>了德寺大学</t>
  </si>
  <si>
    <t>了德寺大</t>
  </si>
  <si>
    <t>ﾘｮｳﾄｸｼﾞﾀﾞｲｶﾞｸ</t>
  </si>
  <si>
    <t>麗澤大</t>
  </si>
  <si>
    <t>ﾚｲﾀｸﾀﾞｲｶﾞｸ</t>
  </si>
  <si>
    <t>和光大学</t>
  </si>
  <si>
    <t>和光大</t>
  </si>
  <si>
    <t>ﾜｺｳﾀﾞｲｶﾞｸ</t>
  </si>
  <si>
    <t>早大</t>
  </si>
  <si>
    <t>ﾜｾﾀﾞﾀﾞｲｶﾞｸ</t>
  </si>
  <si>
    <t>044 100mH</t>
  </si>
  <si>
    <t>046 400mH</t>
  </si>
  <si>
    <t>062 10000mW10000mW</t>
  </si>
  <si>
    <t>062 10000mW10kmW</t>
  </si>
  <si>
    <t>062 10000mW20kmW</t>
  </si>
  <si>
    <t>012 10000m5000m</t>
    <phoneticPr fontId="1"/>
  </si>
  <si>
    <t>012 10000m10000m</t>
    <phoneticPr fontId="19"/>
  </si>
  <si>
    <t>011 5000m</t>
    <phoneticPr fontId="19"/>
  </si>
  <si>
    <r>
      <rPr>
        <sz val="20"/>
        <color theme="1"/>
        <rFont val="HG丸ｺﾞｼｯｸM-PRO"/>
        <family val="3"/>
        <charset val="128"/>
      </rPr>
      <t>エントリーシート</t>
    </r>
    <r>
      <rPr>
        <sz val="18"/>
        <color theme="1"/>
        <rFont val="HG丸ｺﾞｼｯｸM-PRO"/>
        <family val="3"/>
        <charset val="128"/>
      </rPr>
      <t>　(男子OP種目・混成種目用)</t>
    </r>
    <rPh sb="10" eb="12">
      <t>ダンシ</t>
    </rPh>
    <rPh sb="14" eb="16">
      <t>シュモク</t>
    </rPh>
    <rPh sb="17" eb="19">
      <t>コンセイ</t>
    </rPh>
    <rPh sb="19" eb="21">
      <t>シュモク</t>
    </rPh>
    <rPh sb="21" eb="22">
      <t>ヨウ</t>
    </rPh>
    <phoneticPr fontId="3"/>
  </si>
  <si>
    <t>男子OP　リレー</t>
    <rPh sb="0" eb="2">
      <t>ダンシ</t>
    </rPh>
    <phoneticPr fontId="5"/>
  </si>
  <si>
    <t>男子OP　リレーオーダー用紙</t>
    <rPh sb="0" eb="2">
      <t>ダンシ</t>
    </rPh>
    <rPh sb="12" eb="14">
      <t>ヨウシ</t>
    </rPh>
    <phoneticPr fontId="1"/>
  </si>
  <si>
    <t>青山学院大学大学院</t>
    <rPh sb="6" eb="9">
      <t>ダイガクイン</t>
    </rPh>
    <phoneticPr fontId="1"/>
  </si>
  <si>
    <t>青学大院</t>
  </si>
  <si>
    <t>ｱｵﾔﾏｶﾞｸｲﾝﾀﾞｲｶﾞｸﾀﾞｲｶﾞｸｲﾝ</t>
  </si>
  <si>
    <t>茨城大学大学院</t>
    <rPh sb="4" eb="6">
      <t>ダイガク</t>
    </rPh>
    <rPh sb="6" eb="7">
      <t>イン</t>
    </rPh>
    <phoneticPr fontId="1"/>
  </si>
  <si>
    <t>茨城大院</t>
  </si>
  <si>
    <t>ｲﾊﾞﾗｷﾀﾞｲｶﾞｸﾀﾞｲｶﾞｸｲﾝ</t>
  </si>
  <si>
    <t>宇都宮大学大学院</t>
    <rPh sb="5" eb="8">
      <t>ダイガクイン</t>
    </rPh>
    <phoneticPr fontId="1"/>
  </si>
  <si>
    <t>宇都宮大院</t>
  </si>
  <si>
    <t>ｳﾂﾉﾐﾔﾀﾞｲｶﾞｸﾀﾞｲｶﾞｸｲﾝ</t>
  </si>
  <si>
    <t>桜美林大学大学院</t>
    <rPh sb="5" eb="8">
      <t>ダイガクイン</t>
    </rPh>
    <phoneticPr fontId="1"/>
  </si>
  <si>
    <t>桜美林大院</t>
  </si>
  <si>
    <t>ｵｳﾋﾞﾘﾝﾀﾞｲｶﾞｸﾀﾞｲｶﾞｸｲﾝ</t>
  </si>
  <si>
    <t>北里大学大学院</t>
    <rPh sb="4" eb="7">
      <t>ダイガクイン</t>
    </rPh>
    <phoneticPr fontId="1"/>
  </si>
  <si>
    <t>北里大院</t>
  </si>
  <si>
    <t>ｷﾀｻﾄﾀﾞｲｶﾞｸﾀﾞｲｶﾞｸｲﾝ</t>
  </si>
  <si>
    <t>群馬大学大学院</t>
    <rPh sb="4" eb="7">
      <t>ダイガクイン</t>
    </rPh>
    <phoneticPr fontId="1"/>
  </si>
  <si>
    <t>群大院</t>
  </si>
  <si>
    <t>ｸﾞﾝﾏﾀﾞｲｶﾞｸﾀﾞｲｶﾞｸｲﾝ</t>
  </si>
  <si>
    <t>慶應義塾大学大学院</t>
    <rPh sb="6" eb="9">
      <t>ダイガクイン</t>
    </rPh>
    <phoneticPr fontId="1"/>
  </si>
  <si>
    <t>慶大院</t>
  </si>
  <si>
    <t>ｹｲｵｳｷﾞｼﾞｭｸﾀﾞｲｶﾞｸﾀﾞｲｶﾞｸｲﾝ</t>
  </si>
  <si>
    <t>工学院大学大学院</t>
    <rPh sb="5" eb="8">
      <t>ダイガクイン</t>
    </rPh>
    <phoneticPr fontId="1"/>
  </si>
  <si>
    <t>工学院大院</t>
  </si>
  <si>
    <t>ｺｳｶﾞｸｲﾝﾀﾞｲｶﾞｸﾀﾞｲｶﾞｸｲﾝ</t>
  </si>
  <si>
    <t>国際武道大学大学院</t>
    <rPh sb="6" eb="9">
      <t>ダイガクイン</t>
    </rPh>
    <phoneticPr fontId="1"/>
  </si>
  <si>
    <t>国武大院</t>
  </si>
  <si>
    <t>ｺｸｻｲﾌﾞﾄﾞｳﾀﾞｲｶﾞｸﾀﾞｲｶﾞｸｲﾝ</t>
  </si>
  <si>
    <t>国士舘大学大学院</t>
    <rPh sb="5" eb="8">
      <t>ダイガクイン</t>
    </rPh>
    <phoneticPr fontId="1"/>
  </si>
  <si>
    <t>国士大院</t>
  </si>
  <si>
    <t>ｺｸｼｶﾝﾀﾞｲｶﾞｸﾀﾞｲｶﾞｸｲﾝ</t>
  </si>
  <si>
    <t>埼玉大学大学院</t>
    <rPh sb="4" eb="7">
      <t>ダイガクイン</t>
    </rPh>
    <phoneticPr fontId="1"/>
  </si>
  <si>
    <t>埼大院</t>
  </si>
  <si>
    <t>ｻｲﾀﾏﾀﾞｲｶﾞｸﾀﾞｲｶﾞｸｲﾝ</t>
  </si>
  <si>
    <t>順天堂大学大学院</t>
    <rPh sb="5" eb="8">
      <t>ダイガクイン</t>
    </rPh>
    <phoneticPr fontId="1"/>
  </si>
  <si>
    <t>順大院</t>
  </si>
  <si>
    <t>ｼﾞｭﾝﾃﾝﾄﾞｳﾀﾞｲｶﾞｸﾀﾞｲｶﾞｸｲﾝ</t>
  </si>
  <si>
    <t>上智大学大学院</t>
    <rPh sb="4" eb="7">
      <t>ダイガクイン</t>
    </rPh>
    <phoneticPr fontId="1"/>
  </si>
  <si>
    <t>上智大院</t>
  </si>
  <si>
    <t>ｼﾞｮｳﾁﾀﾞｲｶﾞｸﾀﾞｲｶﾞｸｲﾝ</t>
  </si>
  <si>
    <t>上武大学大学院</t>
    <rPh sb="4" eb="7">
      <t>ダイガクイン</t>
    </rPh>
    <phoneticPr fontId="1"/>
  </si>
  <si>
    <t>上武大院</t>
  </si>
  <si>
    <t>ｼﾞｮｳﾌﾞﾀﾞｲｶﾞｸﾀﾞｲｶﾞｸｲﾝ</t>
  </si>
  <si>
    <t>大東文化大学大学院</t>
    <rPh sb="0" eb="2">
      <t>ダイトウ</t>
    </rPh>
    <rPh sb="2" eb="4">
      <t>ブンカ</t>
    </rPh>
    <rPh sb="6" eb="9">
      <t>ダイガクイン</t>
    </rPh>
    <phoneticPr fontId="1"/>
  </si>
  <si>
    <t>大東大院</t>
  </si>
  <si>
    <t>ﾀﾞｲﾄｳﾌﾞﾝｶﾀﾞｲｶﾞｸﾀﾞｲｶﾞｸｲﾝ</t>
  </si>
  <si>
    <t>千葉大学大学院</t>
    <rPh sb="4" eb="7">
      <t>ダイガクイン</t>
    </rPh>
    <phoneticPr fontId="1"/>
  </si>
  <si>
    <t>千葉大院</t>
  </si>
  <si>
    <t>ﾁﾊﾞﾀﾞｲｶﾞｸﾀﾞｲｶﾞｸｲﾝ</t>
  </si>
  <si>
    <t>筑波大学大学院</t>
    <rPh sb="4" eb="7">
      <t>ダイガクイン</t>
    </rPh>
    <phoneticPr fontId="1"/>
  </si>
  <si>
    <t>筑波大院</t>
  </si>
  <si>
    <t>ﾂｸﾊﾞﾀﾞｲｶﾞｸﾀﾞｲｶﾞｸｲﾝ</t>
  </si>
  <si>
    <t>電気通信大学大学院</t>
    <rPh sb="6" eb="9">
      <t>ダイガクイン</t>
    </rPh>
    <phoneticPr fontId="1"/>
  </si>
  <si>
    <t>電通大院</t>
  </si>
  <si>
    <t>ﾃﾞﾝｷﾂｳｼﾝﾀﾞｲｶﾞｸﾀﾞｲｶﾞｸｲﾝ</t>
  </si>
  <si>
    <t>東海大学大学院</t>
    <rPh sb="4" eb="7">
      <t>ダイガクイン</t>
    </rPh>
    <phoneticPr fontId="1"/>
  </si>
  <si>
    <t>東海大院</t>
  </si>
  <si>
    <t>ﾄｳｶｲﾀﾞｲｶﾞｸﾀﾞｲｶﾞｸｲﾝ</t>
  </si>
  <si>
    <t>東京外国語大学大学院</t>
    <rPh sb="7" eb="10">
      <t>ダイガクイン</t>
    </rPh>
    <phoneticPr fontId="1"/>
  </si>
  <si>
    <t>東京外大院</t>
  </si>
  <si>
    <t>ﾄｳｷｮｳｶﾞｲｺｸｺﾞﾀﾞｲｶﾞｸﾀﾞｲｶﾞｸｲﾝ</t>
  </si>
  <si>
    <t>東京海洋大学大学院</t>
    <rPh sb="6" eb="9">
      <t>ダイガクイン</t>
    </rPh>
    <phoneticPr fontId="1"/>
  </si>
  <si>
    <t>東京海大院</t>
  </si>
  <si>
    <t>ﾄｳｷｮｳｶｲﾖｳﾀﾞｲｶﾞｸﾀﾞｲｶﾞｸｲﾝ</t>
  </si>
  <si>
    <t>東京学芸大学大学院</t>
    <rPh sb="6" eb="9">
      <t>ダイガクイン</t>
    </rPh>
    <phoneticPr fontId="1"/>
  </si>
  <si>
    <t>東学大院</t>
  </si>
  <si>
    <t>ﾄｳｷｮｳｶﾞｸｹﾞｲﾀﾞｲｶﾞｸﾀﾞｲｶﾞｸｲﾝ</t>
  </si>
  <si>
    <t>東京工業大学大学院</t>
    <rPh sb="6" eb="9">
      <t>ダイガクイン</t>
    </rPh>
    <phoneticPr fontId="1"/>
  </si>
  <si>
    <t>東工大院</t>
  </si>
  <si>
    <t>ﾄｳｷｮｳｺｳｷﾞｮｳﾀﾞｲｶﾞｸﾀﾞｲｶﾞｸｲﾝ</t>
  </si>
  <si>
    <t>東京大学大学院</t>
    <rPh sb="4" eb="7">
      <t>ダイガクイン</t>
    </rPh>
    <phoneticPr fontId="1"/>
  </si>
  <si>
    <t>東大院</t>
  </si>
  <si>
    <t>ﾄｳｷｮｳﾀﾞｲｶﾞｸﾀﾞｲｶﾞｸｲﾝ</t>
  </si>
  <si>
    <t>東京電機大学大学院</t>
    <rPh sb="6" eb="9">
      <t>ダイガクイン</t>
    </rPh>
    <phoneticPr fontId="1"/>
  </si>
  <si>
    <t>東電大院</t>
  </si>
  <si>
    <t>ﾄｳｷｮｳﾃﾞﾝｷﾀﾞｲｶﾞｸﾀﾞｲｶﾞｸｲﾝ</t>
  </si>
  <si>
    <t>東京都市大学大学院</t>
    <rPh sb="6" eb="9">
      <t>ダイガクイン</t>
    </rPh>
    <phoneticPr fontId="1"/>
  </si>
  <si>
    <t>都市大院</t>
  </si>
  <si>
    <t>ﾄｳｷｮｳﾄｼﾀﾞｲｶﾞｸﾀﾞｲｶﾞｸｲﾝ</t>
  </si>
  <si>
    <t>東京農工大学大学院</t>
    <rPh sb="6" eb="9">
      <t>ダイガクイン</t>
    </rPh>
    <phoneticPr fontId="1"/>
  </si>
  <si>
    <t>東農工大院</t>
  </si>
  <si>
    <t>ﾄｳｷｮｳﾉｳｺｳﾀﾞｲｶﾞｸﾀﾞｲｶﾞｸｲﾝ</t>
  </si>
  <si>
    <t>東京薬科大学大学院</t>
    <rPh sb="6" eb="9">
      <t>ダイガクイン</t>
    </rPh>
    <phoneticPr fontId="1"/>
  </si>
  <si>
    <t>東京薬大院</t>
  </si>
  <si>
    <t>ﾄｳｷｮｳﾔｯｶﾀﾞｲｶﾞｸﾀﾞｲｶﾞｸｲﾝ</t>
  </si>
  <si>
    <t>東京理科大学大学院</t>
    <rPh sb="6" eb="9">
      <t>ダイガクイン</t>
    </rPh>
    <phoneticPr fontId="1"/>
  </si>
  <si>
    <t>東理大院</t>
  </si>
  <si>
    <t>ﾄｳｷｮｳﾘｶﾀﾞｲｶﾞｸﾀﾞｲｶﾞｸｲﾝ</t>
  </si>
  <si>
    <t>東邦大学大学院</t>
    <rPh sb="4" eb="7">
      <t>ダイガクイン</t>
    </rPh>
    <phoneticPr fontId="1"/>
  </si>
  <si>
    <t>東邦大院</t>
  </si>
  <si>
    <t>ﾄｳﾎｳﾀﾞｲｶﾞｸﾀﾞｲｶﾞｸｲﾝ</t>
  </si>
  <si>
    <t>日本体育大学大学院</t>
    <rPh sb="0" eb="2">
      <t>ニホン</t>
    </rPh>
    <rPh sb="6" eb="9">
      <t>ダイガクイン</t>
    </rPh>
    <phoneticPr fontId="1"/>
  </si>
  <si>
    <t>日体大院</t>
  </si>
  <si>
    <t>ﾆｯﾎﾟﾝﾀｲｲｸﾀﾞｲｶﾞｸﾀﾞｲｶﾞｸｲﾝ</t>
  </si>
  <si>
    <t>日本女子体育大学大学院</t>
    <rPh sb="8" eb="11">
      <t>ダイガクイン</t>
    </rPh>
    <phoneticPr fontId="1"/>
  </si>
  <si>
    <t>日女体大院</t>
  </si>
  <si>
    <t>ﾆﾎﾝｼﾞｮｼﾀｲｲｸﾀﾞｲｶﾞｸﾀﾞｲｶﾞｸｲﾝ</t>
  </si>
  <si>
    <t>日本大学大学院</t>
    <rPh sb="4" eb="7">
      <t>ダイガクイン</t>
    </rPh>
    <phoneticPr fontId="1"/>
  </si>
  <si>
    <t>日大院</t>
  </si>
  <si>
    <t>ﾆﾎﾝﾀﾞｲｶﾞｸﾀﾞｲｶﾞｸｲﾝ</t>
  </si>
  <si>
    <t>平成国際大学大学院</t>
    <rPh sb="6" eb="9">
      <t>ダイガクイン</t>
    </rPh>
    <phoneticPr fontId="1"/>
  </si>
  <si>
    <t>平成国大院</t>
  </si>
  <si>
    <t>ﾍｲｾｲｺｸｻｲﾀﾞｲｶﾞｸﾀﾞｲｶﾞｸｲﾝ</t>
  </si>
  <si>
    <t>明海大学大学院</t>
    <rPh sb="4" eb="7">
      <t>ダイガクイン</t>
    </rPh>
    <phoneticPr fontId="1"/>
  </si>
  <si>
    <t>明海大院</t>
  </si>
  <si>
    <t>ﾒｲｶｲﾀﾞｲｶﾞｸﾀﾞｲｶﾞｸｲﾝ</t>
  </si>
  <si>
    <t>明治薬科大学大学院</t>
    <rPh sb="0" eb="2">
      <t>メイジ</t>
    </rPh>
    <rPh sb="2" eb="4">
      <t>ヤッカ</t>
    </rPh>
    <rPh sb="6" eb="9">
      <t>ダイガクイン</t>
    </rPh>
    <phoneticPr fontId="1"/>
  </si>
  <si>
    <t>明治薬大院</t>
  </si>
  <si>
    <t>ﾒｲｼﾞﾔｯｶﾀﾞｲｶﾞｸﾀﾞｲｶﾞｸｲﾝ</t>
  </si>
  <si>
    <t>山梨大学大学院</t>
    <rPh sb="4" eb="7">
      <t>ダイガクイン</t>
    </rPh>
    <phoneticPr fontId="1"/>
  </si>
  <si>
    <t>山梨大院</t>
  </si>
  <si>
    <t>ﾔﾏﾅｼﾀﾞｲｶﾞｸﾀﾞｲｶﾞｸｲﾝ</t>
  </si>
  <si>
    <t>横浜市立大学大学院</t>
    <rPh sb="6" eb="9">
      <t>ダイガクイン</t>
    </rPh>
    <phoneticPr fontId="1"/>
  </si>
  <si>
    <t>横市大院</t>
  </si>
  <si>
    <t>ﾖｺﾊﾏｲﾁﾘﾂﾀﾞｲｶﾞｸﾀﾞｲｶﾞｸｲﾝ</t>
  </si>
  <si>
    <t>横浜国立大学大学院</t>
    <rPh sb="6" eb="9">
      <t>ダイガクイン</t>
    </rPh>
    <phoneticPr fontId="1"/>
  </si>
  <si>
    <t>横国大院</t>
  </si>
  <si>
    <t>ﾖｺﾊﾏｺｸﾘﾂﾀﾞｲｶﾞｸﾀﾞｲｶﾞｸｲﾝ</t>
  </si>
  <si>
    <t>流通経済大学大学院</t>
    <rPh sb="6" eb="9">
      <t>ダイガクイン</t>
    </rPh>
    <phoneticPr fontId="1"/>
  </si>
  <si>
    <t>流経大院</t>
  </si>
  <si>
    <t>ﾘｭｳﾂｳｹｲｻﾞｲﾀﾞｲｶﾞｸﾀﾞｲｶﾞｸｲﾝ</t>
  </si>
  <si>
    <t>早稲田大学大学院</t>
    <rPh sb="5" eb="8">
      <t>ダイガクイン</t>
    </rPh>
    <phoneticPr fontId="1"/>
  </si>
  <si>
    <t>早大院</t>
  </si>
  <si>
    <t>ﾜｾﾀﾞﾀﾞｲｶﾞｸﾀﾞｲｶﾞｸｲﾝ</t>
  </si>
  <si>
    <t>久保田　剛史</t>
  </si>
  <si>
    <t>KUBOTA Takeshi</t>
  </si>
  <si>
    <t>慶應義塾大学大学院</t>
    <rPh sb="6" eb="9">
      <t>ダイガクイン</t>
    </rPh>
    <phoneticPr fontId="11"/>
  </si>
  <si>
    <t>14 神奈川</t>
  </si>
  <si>
    <t>小林　児太朗</t>
  </si>
  <si>
    <t>KOBAYASHI Kotaro</t>
  </si>
  <si>
    <t>960223</t>
  </si>
  <si>
    <t>坂内　航也</t>
  </si>
  <si>
    <t>BANNAI Koya</t>
  </si>
  <si>
    <t>960521</t>
  </si>
  <si>
    <t>堀井　亮太</t>
  </si>
  <si>
    <t>HORII Ryota</t>
  </si>
  <si>
    <t>13 東京</t>
  </si>
  <si>
    <t>960809</t>
  </si>
  <si>
    <t>宮澤　剛史</t>
  </si>
  <si>
    <t>MIYAZAWA Tsuyoshi</t>
  </si>
  <si>
    <t>960613</t>
  </si>
  <si>
    <t>大谷　尚文</t>
  </si>
  <si>
    <t>OYA Naofumi</t>
  </si>
  <si>
    <t>24 三重</t>
  </si>
  <si>
    <t>970704</t>
  </si>
  <si>
    <t>大野　聖悟</t>
  </si>
  <si>
    <t>ONO Shogo</t>
  </si>
  <si>
    <t>10 群馬</t>
  </si>
  <si>
    <t>990101</t>
  </si>
  <si>
    <t>荻野　凜太郎</t>
  </si>
  <si>
    <t>OGINO Rintaro</t>
  </si>
  <si>
    <t>金子　大将</t>
  </si>
  <si>
    <t>KANEKO Daisuke</t>
  </si>
  <si>
    <t>980809</t>
  </si>
  <si>
    <t>河本　英樹</t>
  </si>
  <si>
    <t>KAWAMOTO Hideki</t>
  </si>
  <si>
    <t>栗生　雅基</t>
  </si>
  <si>
    <t>KURYU Masaki</t>
  </si>
  <si>
    <t>12 千葉</t>
  </si>
  <si>
    <t>小山　虎南</t>
  </si>
  <si>
    <t>KOYAMA Konan</t>
  </si>
  <si>
    <t>齋藤　広樹</t>
  </si>
  <si>
    <t>SAITO Hiroki</t>
  </si>
  <si>
    <t>坂本　捷人</t>
  </si>
  <si>
    <t xml:space="preserve">SAKAMOTO  Hayato </t>
  </si>
  <si>
    <t>40 福岡</t>
  </si>
  <si>
    <t>高橋　貴一</t>
  </si>
  <si>
    <t>TAKAHASHI Kiichi</t>
  </si>
  <si>
    <t>981206</t>
  </si>
  <si>
    <t>富岡　達人</t>
  </si>
  <si>
    <t>TOMIOKA Tatsuto</t>
  </si>
  <si>
    <t>27 大阪</t>
  </si>
  <si>
    <t>富山　弘貴</t>
  </si>
  <si>
    <t>TOMIYAMA Hiroki</t>
  </si>
  <si>
    <t>34 広島</t>
  </si>
  <si>
    <t>980404</t>
  </si>
  <si>
    <t>友金　ジェイムス</t>
  </si>
  <si>
    <t>TOMOKANE James</t>
  </si>
  <si>
    <t>中野　敬太</t>
  </si>
  <si>
    <t>NAKANO  Keita</t>
  </si>
  <si>
    <t>藤村　大生</t>
  </si>
  <si>
    <t>FUJIMURA Daiki</t>
  </si>
  <si>
    <t>970929</t>
  </si>
  <si>
    <t>渕脇　慶伍</t>
  </si>
  <si>
    <t>FUCHIWAKI Keigo</t>
  </si>
  <si>
    <t>古谷　泰</t>
  </si>
  <si>
    <t>FURUYA Tai</t>
  </si>
  <si>
    <t>980202</t>
  </si>
  <si>
    <t>三浦　天道</t>
  </si>
  <si>
    <t>MIURA Takamichi</t>
  </si>
  <si>
    <t>05 秋田</t>
  </si>
  <si>
    <t>山口　大輝</t>
  </si>
  <si>
    <t>YAMAGUCHI Daiki</t>
  </si>
  <si>
    <t>山本　明良</t>
  </si>
  <si>
    <t>YAMAMOTO Akira</t>
  </si>
  <si>
    <t>970728</t>
  </si>
  <si>
    <t>吉田　拓矢</t>
  </si>
  <si>
    <t>YOSHIDA Takuya</t>
  </si>
  <si>
    <t>義永　優樹</t>
  </si>
  <si>
    <t>YOSHINAGA Yuki</t>
  </si>
  <si>
    <t>981017</t>
  </si>
  <si>
    <t>青見　聖</t>
  </si>
  <si>
    <t>AOMI Hijiri</t>
  </si>
  <si>
    <t>980912</t>
  </si>
  <si>
    <t>赤松　拓実</t>
  </si>
  <si>
    <t>AKAMATSU Takumi</t>
  </si>
  <si>
    <t>28 兵庫</t>
  </si>
  <si>
    <t>阿川　公希</t>
  </si>
  <si>
    <t>AGAWA Koki</t>
  </si>
  <si>
    <t>32 島根</t>
  </si>
  <si>
    <t>畦地　将史</t>
  </si>
  <si>
    <t>AZECHI Masafumi</t>
  </si>
  <si>
    <t>阿部　一輝</t>
  </si>
  <si>
    <t>ABE Kazuki</t>
  </si>
  <si>
    <t>石川　淳</t>
  </si>
  <si>
    <t>ISHIKAWA Jun</t>
  </si>
  <si>
    <t>伊藤　拓朗</t>
  </si>
  <si>
    <t>ITO Takuro</t>
  </si>
  <si>
    <t>今西　優太</t>
  </si>
  <si>
    <t>IMANISHI Yuta</t>
  </si>
  <si>
    <t>980805</t>
  </si>
  <si>
    <t>岩政　亮汰</t>
  </si>
  <si>
    <t>IWAMASA Ryota</t>
  </si>
  <si>
    <t>印藤　剛</t>
  </si>
  <si>
    <t>INDO Tsuyoshi</t>
  </si>
  <si>
    <t>大島　瑠星</t>
  </si>
  <si>
    <t>OSHIMA Ryusei</t>
  </si>
  <si>
    <t>小澤　亮太</t>
  </si>
  <si>
    <t>OZAWA Ryota</t>
  </si>
  <si>
    <t>11 埼玉</t>
  </si>
  <si>
    <t>990629</t>
  </si>
  <si>
    <t>小野　友生</t>
  </si>
  <si>
    <t>ONO Yuki</t>
  </si>
  <si>
    <t>04 宮城</t>
  </si>
  <si>
    <t>鐘ヶ江 周</t>
  </si>
  <si>
    <t>KANEGAE Amane</t>
  </si>
  <si>
    <t>42 長崎</t>
  </si>
  <si>
    <t>神林　竜平</t>
  </si>
  <si>
    <t>KAMBAYASHI Ryuhei</t>
  </si>
  <si>
    <t>990507</t>
  </si>
  <si>
    <t>紀平　陸</t>
  </si>
  <si>
    <t>KIHIRA Riku</t>
  </si>
  <si>
    <t>越宗　洋暁</t>
  </si>
  <si>
    <t>KOSHIMUNE Hiroaki</t>
  </si>
  <si>
    <t>33 岡山</t>
  </si>
  <si>
    <t>近藤　壮真</t>
  </si>
  <si>
    <t>KONDO Akimasa</t>
  </si>
  <si>
    <t>22 静岡</t>
  </si>
  <si>
    <t>981223</t>
  </si>
  <si>
    <t>酒井　由吾</t>
  </si>
  <si>
    <t>SAKAI Yugo</t>
  </si>
  <si>
    <t>坂口　天城</t>
  </si>
  <si>
    <t>SAKAGUCHI Tenki</t>
  </si>
  <si>
    <t>司代　隼</t>
  </si>
  <si>
    <t>SHIDAI Jun</t>
  </si>
  <si>
    <t>柴田　有仁</t>
  </si>
  <si>
    <t>SHIBATA Yuto</t>
  </si>
  <si>
    <t>23 愛知</t>
  </si>
  <si>
    <t>島崎　健一郎</t>
  </si>
  <si>
    <t>SHIMAZAKI Kenichiro</t>
  </si>
  <si>
    <t>清水　拓哉</t>
  </si>
  <si>
    <t>SHIMIZU Takuya</t>
  </si>
  <si>
    <t>000215</t>
  </si>
  <si>
    <t>新藤　史也</t>
  </si>
  <si>
    <t>SHINDO Fumiya</t>
  </si>
  <si>
    <t>980828</t>
  </si>
  <si>
    <t>杉浦　慧</t>
  </si>
  <si>
    <t>SUGIURA Kei</t>
  </si>
  <si>
    <t>鈴木　輝</t>
  </si>
  <si>
    <t>SUZUKI Hikaru</t>
  </si>
  <si>
    <t>関　汰玖真</t>
  </si>
  <si>
    <t>SEKI Takuma</t>
  </si>
  <si>
    <t>武政　龍之介</t>
  </si>
  <si>
    <t>TAKEMASA Ryunosuke</t>
  </si>
  <si>
    <t>39 高知</t>
  </si>
  <si>
    <t>内藤　拓海</t>
  </si>
  <si>
    <t>NAITO Takumi</t>
  </si>
  <si>
    <t>中西　立樹</t>
  </si>
  <si>
    <t>NAKANISHI Riki</t>
  </si>
  <si>
    <t>前田　大河</t>
  </si>
  <si>
    <t>MAEDA Taiga</t>
  </si>
  <si>
    <t>15 新潟</t>
  </si>
  <si>
    <t>980818</t>
  </si>
  <si>
    <t>前田　拓海</t>
  </si>
  <si>
    <t>MAEDA Takumi</t>
  </si>
  <si>
    <t>宮野　勉</t>
  </si>
  <si>
    <t xml:space="preserve">MIYANO Tsutomu </t>
  </si>
  <si>
    <t>向吉　未来也</t>
  </si>
  <si>
    <t>MUKOYOSHI Mikiya</t>
  </si>
  <si>
    <t>980321</t>
  </si>
  <si>
    <t>村上　倫太郎</t>
  </si>
  <si>
    <t>MURAKAMI Rintaro</t>
  </si>
  <si>
    <t>38 愛媛</t>
  </si>
  <si>
    <t>990703</t>
  </si>
  <si>
    <t>森　柳</t>
  </si>
  <si>
    <t>MORI Yanagi</t>
  </si>
  <si>
    <t>17 石川</t>
  </si>
  <si>
    <t>八尋　優</t>
  </si>
  <si>
    <t>YAHIRO Yu</t>
  </si>
  <si>
    <t>990413</t>
  </si>
  <si>
    <t>朝倉　万響</t>
  </si>
  <si>
    <t>ASAKURA Maoto</t>
  </si>
  <si>
    <t>阿部　翼</t>
  </si>
  <si>
    <t>ABE Tsubasa</t>
  </si>
  <si>
    <t>池田　欣弘</t>
  </si>
  <si>
    <t>IKEDA  Yoshihiro</t>
  </si>
  <si>
    <t>000406</t>
  </si>
  <si>
    <t>井関　亮太朗</t>
  </si>
  <si>
    <t>ISEKI Ryotaro</t>
  </si>
  <si>
    <t>伊藤　大雅</t>
  </si>
  <si>
    <t>ITO Taiga</t>
  </si>
  <si>
    <t>梅沢　龍輝</t>
  </si>
  <si>
    <t>UMEZAWA Tatsuki</t>
  </si>
  <si>
    <t>09 栃木</t>
  </si>
  <si>
    <t>大上　椋輔</t>
  </si>
  <si>
    <t>OUE Ryosuke</t>
  </si>
  <si>
    <t>21 岐阜</t>
  </si>
  <si>
    <t>大川　裕也</t>
  </si>
  <si>
    <t>OKAWA Yuya</t>
  </si>
  <si>
    <t>大澤　太我</t>
  </si>
  <si>
    <t>OSAWA Taiga</t>
  </si>
  <si>
    <t>貝川　裕亮</t>
  </si>
  <si>
    <t>KAIGAWA Yusuke</t>
  </si>
  <si>
    <t>風間　諒</t>
  </si>
  <si>
    <t>KAZAMA Makoto</t>
  </si>
  <si>
    <t>川嶋　昴</t>
  </si>
  <si>
    <t>KAWASHIMA Subaru</t>
  </si>
  <si>
    <t>木部　湧斗</t>
  </si>
  <si>
    <t>KIBE Yuto</t>
  </si>
  <si>
    <t>櫛野　公資</t>
  </si>
  <si>
    <t>KUSHINO Kosuke</t>
  </si>
  <si>
    <t>000729</t>
  </si>
  <si>
    <t>河野　慶太</t>
  </si>
  <si>
    <t>KONO Keita</t>
  </si>
  <si>
    <t>44 大分</t>
  </si>
  <si>
    <t>新名　宏太朗</t>
  </si>
  <si>
    <t>SHINMYO Kotaro</t>
  </si>
  <si>
    <t>37 香川</t>
  </si>
  <si>
    <t>須崎　在</t>
  </si>
  <si>
    <t>SUZAKI  Aru</t>
  </si>
  <si>
    <t>田村　颯斗</t>
  </si>
  <si>
    <t>TAMURA Hayato</t>
  </si>
  <si>
    <t>藤木　健人</t>
  </si>
  <si>
    <t>FUJIKI Kento</t>
  </si>
  <si>
    <t>前原　裕磨</t>
  </si>
  <si>
    <t>MAEHARA Yuma</t>
  </si>
  <si>
    <t>松元　泰治</t>
  </si>
  <si>
    <t>MATSUMOTO Taichi</t>
  </si>
  <si>
    <t>森田　剛史</t>
  </si>
  <si>
    <t>MORITA  Tsuyoshi</t>
  </si>
  <si>
    <t>000719</t>
  </si>
  <si>
    <t>横山　竜也</t>
  </si>
  <si>
    <t>YOKOYAMA Tatsuya</t>
  </si>
  <si>
    <t>大木　啓矢</t>
  </si>
  <si>
    <t>OKI Hiroya</t>
  </si>
  <si>
    <t>黒澤　瑛紀</t>
  </si>
  <si>
    <t>KUROSAWA Eiki</t>
  </si>
  <si>
    <t>齊藤　凛太郎</t>
  </si>
  <si>
    <t>SAITO Rintaro</t>
  </si>
  <si>
    <t>02 青森</t>
  </si>
  <si>
    <t>011121</t>
  </si>
  <si>
    <t>林　亮太</t>
  </si>
  <si>
    <t>HAYASHI Ryota</t>
  </si>
  <si>
    <t>20 長野</t>
  </si>
  <si>
    <t>谷口　拓己</t>
  </si>
  <si>
    <t>TANIGUCHI TAKUMI</t>
  </si>
  <si>
    <t>970726</t>
  </si>
  <si>
    <t>中村　亮介</t>
  </si>
  <si>
    <t>NAKAMURA Ryosuke</t>
  </si>
  <si>
    <t>赤城　健太</t>
  </si>
  <si>
    <t>AKAGI Kenta</t>
  </si>
  <si>
    <t>岩瀬　貴寛</t>
  </si>
  <si>
    <t>IWASE Takahiro</t>
  </si>
  <si>
    <t>川口　潤</t>
  </si>
  <si>
    <t>KAWAGUCHI Jun</t>
  </si>
  <si>
    <t>980619</t>
  </si>
  <si>
    <t>外川　太一</t>
  </si>
  <si>
    <t>TOGAWA Taichi</t>
  </si>
  <si>
    <t>990725</t>
  </si>
  <si>
    <t>福元　陸王</t>
  </si>
  <si>
    <t>FUKUMOTO Rikuoh</t>
  </si>
  <si>
    <t>山下　泰河</t>
  </si>
  <si>
    <t>YAMASHITA Taiga</t>
  </si>
  <si>
    <t>990822</t>
  </si>
  <si>
    <t>渡邊　恭介</t>
  </si>
  <si>
    <t>WATANABE Kyosuke</t>
  </si>
  <si>
    <t>990705</t>
  </si>
  <si>
    <t>井上　雄斗</t>
  </si>
  <si>
    <t>INOUE Yuto</t>
  </si>
  <si>
    <t>林　優樹</t>
  </si>
  <si>
    <t>HAYASHI Yuki</t>
  </si>
  <si>
    <t>竹石　尚人</t>
  </si>
  <si>
    <t>TAKEISHI Naoto</t>
  </si>
  <si>
    <t>970701</t>
  </si>
  <si>
    <t>市川　唯人</t>
  </si>
  <si>
    <t>ICHIKAWA Yuito</t>
  </si>
  <si>
    <t>岩見　秀哉</t>
  </si>
  <si>
    <t>IWAMI Shuya</t>
  </si>
  <si>
    <t>大藏　洋人</t>
  </si>
  <si>
    <t>OKURA Hiroto</t>
  </si>
  <si>
    <t>43 熊本</t>
  </si>
  <si>
    <t>神林　勇太</t>
  </si>
  <si>
    <t>KAMBAYASHI Yuta</t>
  </si>
  <si>
    <t>980508</t>
  </si>
  <si>
    <t>新号　健志</t>
  </si>
  <si>
    <t>SHINGO Takeshi</t>
  </si>
  <si>
    <t>中山　大樹</t>
  </si>
  <si>
    <t>NAKAYAMA Hiroki</t>
  </si>
  <si>
    <t>松葉　慶太</t>
  </si>
  <si>
    <t>MATSUBA Keita</t>
  </si>
  <si>
    <t>森川　弘康</t>
  </si>
  <si>
    <t>MORIKAWA Hiroyasu</t>
  </si>
  <si>
    <t>吉田　圭太</t>
  </si>
  <si>
    <t>YOSHIDA Keita</t>
  </si>
  <si>
    <t>飯田　貴之</t>
  </si>
  <si>
    <t>IIDA Takayuki</t>
  </si>
  <si>
    <t>石鍋　颯一</t>
  </si>
  <si>
    <t>ISHINABE Soichi</t>
  </si>
  <si>
    <t>990612</t>
  </si>
  <si>
    <t>久留戸　黛良</t>
  </si>
  <si>
    <t>KURUTO Tyler</t>
  </si>
  <si>
    <t>近藤　海太</t>
  </si>
  <si>
    <t>KONDO Kaita</t>
  </si>
  <si>
    <t>髙橋　勇輝</t>
  </si>
  <si>
    <t>TAKAHASHI Yuki</t>
  </si>
  <si>
    <t>990904</t>
  </si>
  <si>
    <t>能島　翼</t>
  </si>
  <si>
    <t>NOJIMA Tsubasa</t>
  </si>
  <si>
    <t>早田　祥也</t>
  </si>
  <si>
    <t>HAYATA Shoya</t>
  </si>
  <si>
    <t>湯原　慶吾</t>
  </si>
  <si>
    <t>YUHARA Keigo</t>
  </si>
  <si>
    <t>08 茨城</t>
  </si>
  <si>
    <t>000206</t>
  </si>
  <si>
    <t>渡辺　大地</t>
  </si>
  <si>
    <t>WATANABE Daichi</t>
  </si>
  <si>
    <t>畦地　貴斗</t>
  </si>
  <si>
    <t>AZECHI Takato</t>
  </si>
  <si>
    <t>45 宮崎</t>
  </si>
  <si>
    <t>大澤　佑介</t>
  </si>
  <si>
    <t>OSAWA Yusuke</t>
  </si>
  <si>
    <t>岸本　大紀</t>
  </si>
  <si>
    <t>KISHIMOTO Hironori</t>
  </si>
  <si>
    <t>001007</t>
  </si>
  <si>
    <t>近藤　幸太郎</t>
  </si>
  <si>
    <t>KONDO Kotaro</t>
  </si>
  <si>
    <t>関口　雄大</t>
  </si>
  <si>
    <t>SEKIGUCHI Takehiro</t>
  </si>
  <si>
    <t>中倉　啓敦</t>
  </si>
  <si>
    <t>NAKAKURA Hironobu</t>
  </si>
  <si>
    <t>000921</t>
  </si>
  <si>
    <t>中村　唯翔</t>
  </si>
  <si>
    <t>NAKAMURA Yuito</t>
  </si>
  <si>
    <t>西川　魁星</t>
  </si>
  <si>
    <t>NISHIKAWA Kaisei</t>
  </si>
  <si>
    <t>西久保　遼</t>
  </si>
  <si>
    <t>NISHIKUBO Ryo</t>
  </si>
  <si>
    <t>41 佐賀</t>
  </si>
  <si>
    <t>保手濱　涼介</t>
  </si>
  <si>
    <t>HOTEHAMA Ryosuke</t>
  </si>
  <si>
    <t>000605</t>
  </si>
  <si>
    <t>宮坂　大器</t>
  </si>
  <si>
    <t>MIYASAKA Taiki</t>
  </si>
  <si>
    <t>001004</t>
  </si>
  <si>
    <t>目片　将大</t>
  </si>
  <si>
    <t>MEKATA Masahiro</t>
  </si>
  <si>
    <t>010223</t>
  </si>
  <si>
    <t>横田　俊吾</t>
  </si>
  <si>
    <t>YOKOTA Shungo</t>
  </si>
  <si>
    <t>脇田　幸太朗</t>
  </si>
  <si>
    <t>WAKITA Kotaro</t>
  </si>
  <si>
    <t>赤坂　匠</t>
  </si>
  <si>
    <t>AKASAKA Takumi</t>
  </si>
  <si>
    <t>011231</t>
  </si>
  <si>
    <t>池田　知史</t>
  </si>
  <si>
    <t>IKEDA Tomoｆumi</t>
  </si>
  <si>
    <t>小原　響</t>
  </si>
  <si>
    <t>OBARA Hibiki</t>
  </si>
  <si>
    <t>倉本　玄太</t>
  </si>
  <si>
    <t>KURAMOTO Genta</t>
  </si>
  <si>
    <t>佐々木　塁</t>
  </si>
  <si>
    <t>SASAKI Rui</t>
  </si>
  <si>
    <t>03 岩手</t>
  </si>
  <si>
    <t>佐藤　一世</t>
  </si>
  <si>
    <t>SATO Issei</t>
  </si>
  <si>
    <t>010721</t>
  </si>
  <si>
    <t>志貴　勇斗</t>
  </si>
  <si>
    <t>SHIKI Hayato</t>
  </si>
  <si>
    <t>06 山形</t>
  </si>
  <si>
    <t>011227</t>
  </si>
  <si>
    <t>鈴木　竜太朗</t>
  </si>
  <si>
    <t>SUZUKI Ryutaro</t>
  </si>
  <si>
    <t>010410</t>
  </si>
  <si>
    <t>多田　奏太</t>
  </si>
  <si>
    <t>TADA Kanata</t>
  </si>
  <si>
    <t>松並　昂勢</t>
  </si>
  <si>
    <t>MATSUNAMI Kosei</t>
  </si>
  <si>
    <t>山内　健登</t>
  </si>
  <si>
    <t>YAMAUCHI Kento</t>
  </si>
  <si>
    <t>46 鹿児島</t>
  </si>
  <si>
    <t>山下　悠河</t>
  </si>
  <si>
    <t>YAMASHITA Yuga</t>
  </si>
  <si>
    <t>18 福井</t>
  </si>
  <si>
    <t>011229</t>
  </si>
  <si>
    <t>伊深　愛生</t>
  </si>
  <si>
    <t>IBUKA Manaki</t>
  </si>
  <si>
    <t>奥田　信太郎</t>
  </si>
  <si>
    <t>OKUDA  Shintaro</t>
  </si>
  <si>
    <t>亀井　直弥</t>
  </si>
  <si>
    <t>KAMEI Naoya</t>
  </si>
  <si>
    <t>長塚　柊真</t>
  </si>
  <si>
    <t>NAGATSUKA Shuma</t>
  </si>
  <si>
    <t>981023</t>
  </si>
  <si>
    <t>樋口　一馬</t>
  </si>
  <si>
    <t>HIGUCHI Kazuma</t>
  </si>
  <si>
    <t>前田　秀悟</t>
  </si>
  <si>
    <t>MAEDA Shugo</t>
  </si>
  <si>
    <t>𠮷間　海斗</t>
  </si>
  <si>
    <t>YOSHIMA Kaito</t>
  </si>
  <si>
    <t>980426</t>
  </si>
  <si>
    <t>奥山　智広</t>
  </si>
  <si>
    <t>OKUYAMA Tomohiro</t>
  </si>
  <si>
    <t>981119</t>
  </si>
  <si>
    <t>糟谷　勇輝</t>
  </si>
  <si>
    <t>KASUYA Yuki</t>
  </si>
  <si>
    <t>980524</t>
  </si>
  <si>
    <t>児玉　天晴</t>
  </si>
  <si>
    <t>KODAMA Tensei</t>
  </si>
  <si>
    <t>鈴木　快</t>
  </si>
  <si>
    <t>SUZUKI Kai</t>
  </si>
  <si>
    <t>田辺　佑典</t>
  </si>
  <si>
    <t>TANABE Yusuke</t>
  </si>
  <si>
    <t>長澤　圭馬</t>
  </si>
  <si>
    <t>NAGASAWA Keima</t>
  </si>
  <si>
    <t>中村　雅史</t>
  </si>
  <si>
    <t>NAKAMURA Masafumi</t>
  </si>
  <si>
    <t>古海　航</t>
  </si>
  <si>
    <t>FURUMI Wataru</t>
  </si>
  <si>
    <t>伊藤　優吾</t>
  </si>
  <si>
    <t>ITO Yugo</t>
  </si>
  <si>
    <t>981105</t>
  </si>
  <si>
    <t>中村　友哉</t>
  </si>
  <si>
    <t>NAKAMURA Tomaya</t>
  </si>
  <si>
    <t>浜　佑太</t>
  </si>
  <si>
    <t>HAMA Yuta</t>
  </si>
  <si>
    <t>980509</t>
  </si>
  <si>
    <t>北條　大和</t>
  </si>
  <si>
    <t>HOJYO Yamato</t>
  </si>
  <si>
    <t>980511</t>
  </si>
  <si>
    <t>宮下　大輝</t>
  </si>
  <si>
    <t>MIYASHITA Taiki</t>
  </si>
  <si>
    <t>矢羽　健一郎</t>
  </si>
  <si>
    <t>YABA Kenichiro</t>
  </si>
  <si>
    <t>990329</t>
  </si>
  <si>
    <t>遠藤　和之</t>
  </si>
  <si>
    <t>ENDO Kazuyuki</t>
  </si>
  <si>
    <t>須藤　拓海</t>
  </si>
  <si>
    <t>SUTO Takumi</t>
  </si>
  <si>
    <t>寺沢　玄</t>
  </si>
  <si>
    <t>TERAZAWA Gen</t>
  </si>
  <si>
    <t>日吉　陸斗</t>
  </si>
  <si>
    <t>HIYOSHI Rikuto</t>
  </si>
  <si>
    <t>981030</t>
  </si>
  <si>
    <t>江藤　拓都</t>
  </si>
  <si>
    <t>ETO Takuto</t>
  </si>
  <si>
    <t>971009</t>
  </si>
  <si>
    <t>勝瀬　健大</t>
  </si>
  <si>
    <t>KATSUSE Kendai</t>
  </si>
  <si>
    <t>970625</t>
  </si>
  <si>
    <t>淺利　玖朗人</t>
  </si>
  <si>
    <t>ASARI Kurodo</t>
  </si>
  <si>
    <t>井戸　貴裕</t>
  </si>
  <si>
    <t>IDO Takahiro</t>
  </si>
  <si>
    <t>桑田　成仁</t>
  </si>
  <si>
    <t>KUWATA Naruhito</t>
  </si>
  <si>
    <t>齊藤　一樹</t>
  </si>
  <si>
    <t>SAITO Kazuki</t>
  </si>
  <si>
    <t>澤田　夏輝</t>
  </si>
  <si>
    <t>SAWADA  Natsuki</t>
  </si>
  <si>
    <t>樋口　陸人</t>
  </si>
  <si>
    <t>HIGUCHI Rikuto</t>
  </si>
  <si>
    <t>29 奈良</t>
  </si>
  <si>
    <t>日髙　修杜</t>
  </si>
  <si>
    <t>HIDAKA Shuto</t>
  </si>
  <si>
    <t>990918</t>
  </si>
  <si>
    <t>鎌田　航生</t>
  </si>
  <si>
    <t>KAMATA Koki</t>
  </si>
  <si>
    <t>河野　祥哉</t>
  </si>
  <si>
    <t>KAWANO Shoya</t>
  </si>
  <si>
    <t>991225</t>
  </si>
  <si>
    <t>久納　碧</t>
  </si>
  <si>
    <t>KUNO Aoi</t>
  </si>
  <si>
    <t>07 福島</t>
  </si>
  <si>
    <t>齊木　淳人</t>
  </si>
  <si>
    <t>SAIKI Atsuhito</t>
  </si>
  <si>
    <t>清家　陸</t>
  </si>
  <si>
    <t>SEIKE Riku</t>
  </si>
  <si>
    <t>田中　大稀</t>
  </si>
  <si>
    <t>TANAKA Daiki</t>
  </si>
  <si>
    <t>35 山口</t>
  </si>
  <si>
    <t>中光　捷</t>
  </si>
  <si>
    <t>NAKAMITSU Satoshi</t>
  </si>
  <si>
    <t>人見　昂誠</t>
  </si>
  <si>
    <t>HITOMI Kosei</t>
  </si>
  <si>
    <t>平野　康太郎</t>
  </si>
  <si>
    <t>HIRANO Kotaro</t>
  </si>
  <si>
    <t>守角　隼</t>
  </si>
  <si>
    <t>MORIZUMI Hayato</t>
  </si>
  <si>
    <t>山本　燎</t>
  </si>
  <si>
    <t>YAMAMOTO Ryo</t>
  </si>
  <si>
    <t>足立　太陽</t>
  </si>
  <si>
    <t>ADACHI Taiyo</t>
  </si>
  <si>
    <t>荒川　大輝</t>
  </si>
  <si>
    <t>ARAKAWA Daiki</t>
  </si>
  <si>
    <t>伊藤　将大</t>
  </si>
  <si>
    <t>ITO Masahiro</t>
  </si>
  <si>
    <t>990603</t>
  </si>
  <si>
    <t>大塚　壮真</t>
  </si>
  <si>
    <t>OTSUKA Takemasa</t>
  </si>
  <si>
    <t>名城　勇輝</t>
  </si>
  <si>
    <t>NASHIRO Yuki</t>
  </si>
  <si>
    <t>990803</t>
  </si>
  <si>
    <t>丹羽　勇人</t>
  </si>
  <si>
    <t>NIWA Hayato</t>
  </si>
  <si>
    <t>990809</t>
  </si>
  <si>
    <t>原田　歩</t>
  </si>
  <si>
    <t>HARADA Aru</t>
  </si>
  <si>
    <t>山田　直樹</t>
  </si>
  <si>
    <t>YAMADA Naoki</t>
  </si>
  <si>
    <t>秋山　裕樹</t>
  </si>
  <si>
    <t>001109</t>
  </si>
  <si>
    <t>池田　一貴</t>
  </si>
  <si>
    <t>IKEDA Kazuki</t>
  </si>
  <si>
    <t>内田　隼太</t>
  </si>
  <si>
    <t>UCHIDA Shunta</t>
  </si>
  <si>
    <t>扇　育</t>
  </si>
  <si>
    <t>OGI Hagumi</t>
  </si>
  <si>
    <t>岡内　雅矢</t>
  </si>
  <si>
    <t>OKAUCHI Masaya</t>
  </si>
  <si>
    <t>川上　有生</t>
  </si>
  <si>
    <t>KAWAKAMI Yuki</t>
  </si>
  <si>
    <t>河田　太一平</t>
  </si>
  <si>
    <t>KAWADA Taihei</t>
  </si>
  <si>
    <t>児玉　悠作</t>
  </si>
  <si>
    <t>KODAMA Yusaku</t>
  </si>
  <si>
    <t>001216</t>
  </si>
  <si>
    <t>白井　一央</t>
  </si>
  <si>
    <t>SHIRAI Kazuhiro</t>
  </si>
  <si>
    <t>001022</t>
  </si>
  <si>
    <t>中園　慎太朗</t>
  </si>
  <si>
    <t>NAKAZONO Shintaro</t>
  </si>
  <si>
    <t>竹川　泰生</t>
  </si>
  <si>
    <t>TAKEKAWA Taisei</t>
  </si>
  <si>
    <t>徳永　裕樹</t>
  </si>
  <si>
    <t>TOKUNAGA Yuki</t>
  </si>
  <si>
    <t>松本　康汰</t>
  </si>
  <si>
    <t>MATSUMOTO Kota</t>
  </si>
  <si>
    <t>村石　怜司</t>
  </si>
  <si>
    <t>MURAISHI Reiji</t>
  </si>
  <si>
    <t>山路　康太郎</t>
  </si>
  <si>
    <t>YAMAJI Kotaro</t>
  </si>
  <si>
    <t>山本　恭澄</t>
  </si>
  <si>
    <t>YAMAMOTO Takazumi</t>
  </si>
  <si>
    <t>010210</t>
  </si>
  <si>
    <t>横地　大雅</t>
  </si>
  <si>
    <t>YOKOCHI Taiga</t>
  </si>
  <si>
    <t>石渡　雄也</t>
  </si>
  <si>
    <t>ISHIWATARI Yuya</t>
  </si>
  <si>
    <t>緒方　陽也</t>
  </si>
  <si>
    <t>OGATA Haruya</t>
  </si>
  <si>
    <t>宍戸　龍太郎</t>
  </si>
  <si>
    <t>SHISHIDO Ryutaro</t>
  </si>
  <si>
    <t>松浦　謙聖</t>
  </si>
  <si>
    <t>MATSUURA Kensei</t>
  </si>
  <si>
    <t>000531</t>
  </si>
  <si>
    <t>松永　裕希</t>
  </si>
  <si>
    <t>MATSUNAGA Yuki</t>
  </si>
  <si>
    <t>松本　一晟</t>
  </si>
  <si>
    <t>MATSUMOTO Issei</t>
  </si>
  <si>
    <t>松本　純弥</t>
  </si>
  <si>
    <t>MATSUMOTO Junya</t>
  </si>
  <si>
    <t>山本　祐大</t>
  </si>
  <si>
    <t>YAMAMOTO Yudai</t>
  </si>
  <si>
    <t>001016</t>
  </si>
  <si>
    <t>植野　諒豪</t>
  </si>
  <si>
    <t>UENO Ryogo</t>
  </si>
  <si>
    <t>010626</t>
  </si>
  <si>
    <t>上脇　琉雅</t>
  </si>
  <si>
    <t>UEWAKI Ryuga</t>
  </si>
  <si>
    <t>010724</t>
  </si>
  <si>
    <t>石川　凌羽</t>
  </si>
  <si>
    <t>ISHIKAWA Ryo</t>
  </si>
  <si>
    <t>010425</t>
  </si>
  <si>
    <t>稲毛　崇斗</t>
  </si>
  <si>
    <t>INAGE Takato</t>
  </si>
  <si>
    <t>010420</t>
  </si>
  <si>
    <t>緒方　春斗</t>
  </si>
  <si>
    <t>OGATA Haruto</t>
  </si>
  <si>
    <t>黒川　和樹</t>
  </si>
  <si>
    <t>KUROKAWA Kazuki</t>
  </si>
  <si>
    <t>笹　敦博</t>
  </si>
  <si>
    <t>SASA Atsuhiro</t>
  </si>
  <si>
    <t>26 京都</t>
  </si>
  <si>
    <t>011214</t>
  </si>
  <si>
    <t>高須賀　大勢</t>
  </si>
  <si>
    <t>TAKASUKA Taisei</t>
  </si>
  <si>
    <t>地主　直央</t>
  </si>
  <si>
    <t>JINUSHI Naohiro</t>
  </si>
  <si>
    <t>010712</t>
  </si>
  <si>
    <t>富田　大智</t>
  </si>
  <si>
    <t>TOMITA Daichi</t>
  </si>
  <si>
    <t>010708</t>
  </si>
  <si>
    <t>富田　陸空</t>
  </si>
  <si>
    <t>TOMITA Riku</t>
  </si>
  <si>
    <t>宗像　直輝</t>
  </si>
  <si>
    <t>MUNAKATA Naoki</t>
  </si>
  <si>
    <t>林　哉太</t>
  </si>
  <si>
    <t>HAYASHI Kanata</t>
  </si>
  <si>
    <t>東原　愛斗</t>
  </si>
  <si>
    <t>HIGASHIBARA Manato</t>
  </si>
  <si>
    <t>細迫　海気</t>
  </si>
  <si>
    <t>HOSOSAKO Kaiki</t>
  </si>
  <si>
    <t>松永　伶</t>
  </si>
  <si>
    <t>MATSUNAGA Rei</t>
  </si>
  <si>
    <t>010612</t>
  </si>
  <si>
    <t>三原　伶王</t>
  </si>
  <si>
    <t>MIHARA Reo</t>
  </si>
  <si>
    <t>石橋　新大</t>
  </si>
  <si>
    <t>ISHIBASHI Arata</t>
  </si>
  <si>
    <t>010719</t>
  </si>
  <si>
    <t>笠原　翔衣</t>
  </si>
  <si>
    <t>KASAHARA Shoi</t>
  </si>
  <si>
    <t>010407</t>
  </si>
  <si>
    <t>北野　大輔</t>
  </si>
  <si>
    <t>KITANO Daisuke</t>
  </si>
  <si>
    <t>長橋　悠真</t>
  </si>
  <si>
    <t>NAGAHASHI Yuma</t>
  </si>
  <si>
    <t>西沢　康平</t>
  </si>
  <si>
    <t>NISHIZAWA Kohei</t>
  </si>
  <si>
    <t>濱野　兼多</t>
  </si>
  <si>
    <t>HAMANO Kenta</t>
  </si>
  <si>
    <t>蛭田　哲平</t>
  </si>
  <si>
    <t>HIRUTA Teppei</t>
  </si>
  <si>
    <t>水口　海</t>
  </si>
  <si>
    <t>MIZUGUCHI Kai</t>
  </si>
  <si>
    <t>010825</t>
  </si>
  <si>
    <t>宮沢　柊</t>
  </si>
  <si>
    <t>MIYAZAWA Shu</t>
  </si>
  <si>
    <t>010710</t>
  </si>
  <si>
    <t>宮本　稜平</t>
  </si>
  <si>
    <t>MIYAMOTO Ryohei</t>
  </si>
  <si>
    <t>佐道　隼矢</t>
  </si>
  <si>
    <t>SADO Junya</t>
  </si>
  <si>
    <t>東海大学大学院</t>
    <rPh sb="4" eb="7">
      <t>ダイガクイン</t>
    </rPh>
    <phoneticPr fontId="11"/>
  </si>
  <si>
    <t>16 富山</t>
  </si>
  <si>
    <t>970117</t>
  </si>
  <si>
    <t>工藤　辰郎</t>
  </si>
  <si>
    <t>KUDO Tatsuro</t>
  </si>
  <si>
    <t>960422</t>
  </si>
  <si>
    <t>岩佐　隆時</t>
  </si>
  <si>
    <t>IWASA Ryuji</t>
  </si>
  <si>
    <t>980630</t>
  </si>
  <si>
    <t>菊池　颯太</t>
  </si>
  <si>
    <t>KIKUCHI Sota</t>
  </si>
  <si>
    <t>佐藤　勇樹</t>
  </si>
  <si>
    <t>SATO Yuki</t>
  </si>
  <si>
    <t>981026</t>
  </si>
  <si>
    <t>仲村　治岐</t>
  </si>
  <si>
    <t>NAKAMURA Haruki</t>
  </si>
  <si>
    <t>今井　謙汰</t>
  </si>
  <si>
    <t>IMAI Kenta</t>
  </si>
  <si>
    <t>陶山　雄太</t>
  </si>
  <si>
    <t>SUYAMA Yuta</t>
  </si>
  <si>
    <t>元木　虎太郎</t>
  </si>
  <si>
    <t>MOTOKI Kotaro</t>
  </si>
  <si>
    <t>大畑　瑞照</t>
  </si>
  <si>
    <t>OHATA Mizuki</t>
  </si>
  <si>
    <t>飛川　龍雅</t>
  </si>
  <si>
    <t>TOBIKAWA Ryoga</t>
  </si>
  <si>
    <t>25 滋賀</t>
  </si>
  <si>
    <t>甲斐　達也</t>
  </si>
  <si>
    <t>KAI Tatsuya</t>
  </si>
  <si>
    <t>小林　雄士</t>
  </si>
  <si>
    <t>KOBAYASHI Yuji</t>
  </si>
  <si>
    <t>佐竹　真琴</t>
  </si>
  <si>
    <t>SATAKE Makoto</t>
  </si>
  <si>
    <t>長谷川　陸</t>
  </si>
  <si>
    <t>HASEGAWA Riku</t>
  </si>
  <si>
    <t>山口　智弘</t>
  </si>
  <si>
    <t>YAMAGUCHI Tomohiro</t>
  </si>
  <si>
    <t>奥野　柊</t>
  </si>
  <si>
    <t>OKUNO Syu</t>
  </si>
  <si>
    <t>奥垣内　崇史</t>
  </si>
  <si>
    <t>OKUGAITO Takahumi</t>
  </si>
  <si>
    <t>夏井　勇輝</t>
  </si>
  <si>
    <t>NATSUI Yuki</t>
  </si>
  <si>
    <t>000916</t>
  </si>
  <si>
    <t>泊　美裕</t>
  </si>
  <si>
    <t>TOMARI Yoshihiro</t>
  </si>
  <si>
    <t>001115</t>
  </si>
  <si>
    <t>原　慎一</t>
  </si>
  <si>
    <t>HARA Shinichi</t>
  </si>
  <si>
    <t>上野　天詩</t>
  </si>
  <si>
    <t>UENO Takashi</t>
  </si>
  <si>
    <t>佐藤　慧</t>
  </si>
  <si>
    <t>SATO Kei</t>
  </si>
  <si>
    <t>煙山　力輝斗</t>
  </si>
  <si>
    <t>KEMURIYAMA Rikito</t>
  </si>
  <si>
    <t>宮崎　剛瑠</t>
  </si>
  <si>
    <t>MIYAZAKI Takeru</t>
  </si>
  <si>
    <t>鴨澤　青海</t>
  </si>
  <si>
    <t>KAMOZAWA Omi</t>
  </si>
  <si>
    <t>010728</t>
  </si>
  <si>
    <t>坂　耀介</t>
  </si>
  <si>
    <t>BAN Yosuke</t>
  </si>
  <si>
    <t>上村　亮太</t>
  </si>
  <si>
    <t>UEMURA Ryota</t>
  </si>
  <si>
    <t>990227</t>
  </si>
  <si>
    <t>塩澤　稀夕</t>
  </si>
  <si>
    <t>SHIOZAWA Kiseki</t>
  </si>
  <si>
    <t>鈴木　恒介</t>
  </si>
  <si>
    <t>SUZUKI Kosuke</t>
  </si>
  <si>
    <t>鈴木　雄太</t>
  </si>
  <si>
    <t>SUZUKI Yuta</t>
  </si>
  <si>
    <t>名取　燎太</t>
  </si>
  <si>
    <t>NATORI Ryota</t>
  </si>
  <si>
    <t>西田　壮志</t>
  </si>
  <si>
    <t>NISHIDA Takeshi</t>
  </si>
  <si>
    <t>布川　理稀雄</t>
  </si>
  <si>
    <t>NUNOKAWA Rikio</t>
  </si>
  <si>
    <t>三浦　創太</t>
  </si>
  <si>
    <t>MIURA Sota</t>
  </si>
  <si>
    <t>米田　智哉</t>
  </si>
  <si>
    <t>YONEDA Tomoya</t>
  </si>
  <si>
    <t>阿部　歩</t>
  </si>
  <si>
    <t>ABE Ayumu</t>
  </si>
  <si>
    <t>950613</t>
  </si>
  <si>
    <t>池田　一成</t>
  </si>
  <si>
    <t>IKEDA Issei</t>
  </si>
  <si>
    <t>市村　朋樹</t>
  </si>
  <si>
    <t>ICHIMURA Tomoki</t>
  </si>
  <si>
    <t>牛澤　昂大</t>
  </si>
  <si>
    <t>USHIZAWA Kodai</t>
  </si>
  <si>
    <t>000214</t>
  </si>
  <si>
    <t>河西　俊輔</t>
  </si>
  <si>
    <t>KASAI Shunsuke</t>
  </si>
  <si>
    <t>杉本　雄月</t>
  </si>
  <si>
    <t>SUGIMOTO Yutsuki</t>
  </si>
  <si>
    <t>田中　康靖</t>
  </si>
  <si>
    <t>TANAKA Kosei</t>
  </si>
  <si>
    <t>千原　涼雅</t>
  </si>
  <si>
    <t>CHIHARA Ryoga</t>
  </si>
  <si>
    <t>中嶋　貴哉</t>
  </si>
  <si>
    <t>NAKASHIMA Takaya</t>
  </si>
  <si>
    <t>000121</t>
  </si>
  <si>
    <t>長田　駿佑</t>
  </si>
  <si>
    <t>NAGATA Shunsuke</t>
  </si>
  <si>
    <t>本間　敬大</t>
  </si>
  <si>
    <t>HOMMA Keita</t>
  </si>
  <si>
    <t>松﨑　健悟</t>
  </si>
  <si>
    <t>MATSUZAKI Kengo</t>
  </si>
  <si>
    <t>守田　彗登</t>
  </si>
  <si>
    <t>MORITA Keito</t>
  </si>
  <si>
    <t>吉冨　裕太</t>
  </si>
  <si>
    <t>YOSHITOMI Yuta</t>
  </si>
  <si>
    <t>飯澤　千翔</t>
  </si>
  <si>
    <t>IIZAWA Kazuto</t>
  </si>
  <si>
    <t>今村　真路</t>
  </si>
  <si>
    <t>IMAMURA Maro</t>
  </si>
  <si>
    <t>宇留田　竜希</t>
  </si>
  <si>
    <t>URUTA Ryuki</t>
  </si>
  <si>
    <t>長壁　佳輝</t>
  </si>
  <si>
    <t>OSAKABE Yoshiki</t>
  </si>
  <si>
    <t>010306</t>
  </si>
  <si>
    <t>金澤　有真</t>
  </si>
  <si>
    <t>KANAZAWA Yuma</t>
  </si>
  <si>
    <t>000612</t>
  </si>
  <si>
    <t>川上　竜也</t>
  </si>
  <si>
    <t>KAWAKAMI Tatsuya</t>
  </si>
  <si>
    <t>川上　勇士</t>
  </si>
  <si>
    <t>KAWAKAMI Yuji</t>
  </si>
  <si>
    <t>國分　駿一</t>
  </si>
  <si>
    <t>KOKUBUN Shunichi</t>
  </si>
  <si>
    <t>米山　哲弘</t>
  </si>
  <si>
    <t>KOMEYAMA Tetsuhiro</t>
  </si>
  <si>
    <t>000408</t>
  </si>
  <si>
    <t>佐藤　俊輔</t>
  </si>
  <si>
    <t>SATO Shunsuke</t>
  </si>
  <si>
    <t>杉本　将太</t>
  </si>
  <si>
    <t>SUGIMOTO Shota</t>
  </si>
  <si>
    <t>010303</t>
  </si>
  <si>
    <t>竹村　拓真</t>
  </si>
  <si>
    <t>TAKEMURA Takuma</t>
  </si>
  <si>
    <t>竹元　祐人</t>
  </si>
  <si>
    <t>TAKEMOTO Yuto</t>
  </si>
  <si>
    <t>花牟礼　隆太</t>
  </si>
  <si>
    <t>HANAMURE Ryuta</t>
  </si>
  <si>
    <t>濵地　進之介</t>
  </si>
  <si>
    <t>HAMACHI Shinnosuke</t>
  </si>
  <si>
    <t>松崎　咲人</t>
  </si>
  <si>
    <t>MATSUZAKI Sakito</t>
  </si>
  <si>
    <t>脇坂　進之介</t>
  </si>
  <si>
    <t>WAKIZAKA Shinnosuke</t>
  </si>
  <si>
    <t>安倍　優紀</t>
  </si>
  <si>
    <t>AMBAI Masanori</t>
  </si>
  <si>
    <t>010718</t>
  </si>
  <si>
    <t>石原　翔太郎</t>
  </si>
  <si>
    <t>ISHIHARA Shotaro</t>
  </si>
  <si>
    <t>020104</t>
  </si>
  <si>
    <t>入田　優希</t>
  </si>
  <si>
    <t>IRITA Yuki</t>
  </si>
  <si>
    <t>浮田　直弥</t>
  </si>
  <si>
    <t>UKITA Naoya</t>
  </si>
  <si>
    <t>折口　雄紀</t>
  </si>
  <si>
    <t>ORIKUCHI Yuki</t>
  </si>
  <si>
    <t>30 和歌山</t>
  </si>
  <si>
    <t>010822</t>
  </si>
  <si>
    <t>金子　鉄平</t>
  </si>
  <si>
    <t>KANEKO Teppei</t>
  </si>
  <si>
    <t>神薗　竜馬</t>
  </si>
  <si>
    <t>KAMIZONO Ryoma</t>
  </si>
  <si>
    <t>011111</t>
  </si>
  <si>
    <t>岸本　琉生弥</t>
  </si>
  <si>
    <t>KISHIMOTO Rukiya</t>
  </si>
  <si>
    <t>喜早　駿介</t>
  </si>
  <si>
    <t>KISO Shunsuke</t>
  </si>
  <si>
    <t>木原　大地</t>
  </si>
  <si>
    <t>KIHARA Daichi</t>
  </si>
  <si>
    <t>佐伯　陽生</t>
  </si>
  <si>
    <t>SAEKI Yosei</t>
  </si>
  <si>
    <t>011010</t>
  </si>
  <si>
    <t>中込　大裕</t>
  </si>
  <si>
    <t>NAKAGOME Daisuke</t>
  </si>
  <si>
    <t>永洞　和季</t>
  </si>
  <si>
    <t>NAGAHORA Kazuki</t>
  </si>
  <si>
    <t>010729</t>
  </si>
  <si>
    <t>丹羽　祐太</t>
  </si>
  <si>
    <t>NIWA Yuta</t>
  </si>
  <si>
    <t>020126</t>
  </si>
  <si>
    <t>橋本　修弥</t>
  </si>
  <si>
    <t>HASHIMOTO Shuya</t>
  </si>
  <si>
    <t>松尾　昂来</t>
  </si>
  <si>
    <t>MATSUO Koki</t>
  </si>
  <si>
    <t>丸山　真孝</t>
  </si>
  <si>
    <t>MARUYAMA Masataka</t>
  </si>
  <si>
    <t>011002</t>
  </si>
  <si>
    <t>溝口　仁</t>
  </si>
  <si>
    <t>MIZOGUCHI Jin</t>
  </si>
  <si>
    <t>亀田　稔</t>
  </si>
  <si>
    <t>KAMEDA Minoru</t>
  </si>
  <si>
    <t>小池　旭徳</t>
  </si>
  <si>
    <t>KOIKE Terunori</t>
  </si>
  <si>
    <t>大江　和暉</t>
  </si>
  <si>
    <t>OE Kazuki</t>
  </si>
  <si>
    <t>土井　健輔</t>
  </si>
  <si>
    <t>DOI Kensuke</t>
  </si>
  <si>
    <t>山口　順平</t>
  </si>
  <si>
    <t>YAMAGUCHI Jumpei</t>
  </si>
  <si>
    <t>千原　蓮也</t>
  </si>
  <si>
    <t>CHIHARA Renya</t>
  </si>
  <si>
    <t>布野　暖生</t>
  </si>
  <si>
    <t>FUNO Haruku</t>
  </si>
  <si>
    <t>011016</t>
  </si>
  <si>
    <t>高橋　佳五</t>
  </si>
  <si>
    <t>TAKAHASHI Keigo</t>
  </si>
  <si>
    <t>980725</t>
  </si>
  <si>
    <t>山口　裕之</t>
  </si>
  <si>
    <t>YAMAGUCHI Hiroyuki</t>
  </si>
  <si>
    <t>鬼沢　晃太朗</t>
  </si>
  <si>
    <t>ONIZAWA Kotaro</t>
  </si>
  <si>
    <t>小宮　拓郎</t>
  </si>
  <si>
    <t>KOMIYA Takuro</t>
  </si>
  <si>
    <t>森田　海斗</t>
  </si>
  <si>
    <t>MORITA Kaito</t>
  </si>
  <si>
    <t>鈴木　寛人</t>
  </si>
  <si>
    <t>SUZUKI Hiroto</t>
  </si>
  <si>
    <t>米森　亮</t>
  </si>
  <si>
    <t>YONEMORI Ryo</t>
  </si>
  <si>
    <t>伊藤　孝太郎</t>
  </si>
  <si>
    <t>ITO Kotaro</t>
  </si>
  <si>
    <t>武田　一将</t>
  </si>
  <si>
    <t>TAKEDA Kazumasa</t>
  </si>
  <si>
    <t>980517</t>
  </si>
  <si>
    <t>中尾　瑠夏</t>
  </si>
  <si>
    <t>NAKAO Ruka</t>
  </si>
  <si>
    <t>980822</t>
  </si>
  <si>
    <t>増田　虎介</t>
  </si>
  <si>
    <t>MASUDA Kosuke</t>
  </si>
  <si>
    <t>阿部　光紀</t>
  </si>
  <si>
    <t>ABE Koki</t>
  </si>
  <si>
    <t>山口　信之介</t>
  </si>
  <si>
    <t>YAMAGUCHI Shinnosuke</t>
  </si>
  <si>
    <t>990205</t>
  </si>
  <si>
    <t>竹石　賢人</t>
  </si>
  <si>
    <t>TAKEISHI Kento</t>
  </si>
  <si>
    <t>一戸　和成</t>
  </si>
  <si>
    <t>ICHINOHE Kazunari</t>
  </si>
  <si>
    <t>西村　恒太</t>
  </si>
  <si>
    <t>NISHIMURA Kota</t>
  </si>
  <si>
    <t>星野　航汰</t>
  </si>
  <si>
    <t>HOSHINO Kota</t>
  </si>
  <si>
    <t>森口　諒也</t>
  </si>
  <si>
    <t>MORIGUCHI Ryoya</t>
  </si>
  <si>
    <t>980520</t>
  </si>
  <si>
    <t>渡辺　尚</t>
  </si>
  <si>
    <t>WATANABE Syo</t>
  </si>
  <si>
    <t>青木　乾人</t>
  </si>
  <si>
    <t>AOKI Kento</t>
  </si>
  <si>
    <t>富田　直行</t>
  </si>
  <si>
    <t>TOMITA Naoyuki</t>
  </si>
  <si>
    <t>000124</t>
  </si>
  <si>
    <t>村松　優</t>
  </si>
  <si>
    <t>MURAMATSU Yu</t>
  </si>
  <si>
    <t>林　飛優</t>
  </si>
  <si>
    <t>HAYASHI Hyu</t>
  </si>
  <si>
    <t>久保倉　佳吾</t>
  </si>
  <si>
    <t>KUBOKURA Keigo</t>
  </si>
  <si>
    <t>佐々木　幹斗</t>
  </si>
  <si>
    <t>SASAKI Mikito</t>
  </si>
  <si>
    <t>是枝　翔太</t>
  </si>
  <si>
    <t>KOREEDA Syota</t>
  </si>
  <si>
    <t>大島　武瑠</t>
  </si>
  <si>
    <t>OSHIMA Takeru</t>
  </si>
  <si>
    <t>中嶋　成</t>
  </si>
  <si>
    <t>NAKASHIMA Zyo</t>
  </si>
  <si>
    <t>990913</t>
  </si>
  <si>
    <t>石川　龍佑</t>
  </si>
  <si>
    <t>ISHIKAWA Ryusuke</t>
  </si>
  <si>
    <t>990924</t>
  </si>
  <si>
    <t>冨田　健人</t>
  </si>
  <si>
    <t>TOMITA Kento</t>
  </si>
  <si>
    <t>綿引　翔</t>
  </si>
  <si>
    <t>WATAHIKI Tsubasa</t>
  </si>
  <si>
    <t>山本　竜暉</t>
  </si>
  <si>
    <t>YAMAMOTO Tatsuki</t>
  </si>
  <si>
    <t>平川　雄大</t>
  </si>
  <si>
    <t>HIRAKAWA Yuta</t>
  </si>
  <si>
    <t>伊藤　健斗</t>
  </si>
  <si>
    <t>ITO Kento</t>
  </si>
  <si>
    <t>赤松　辰哉</t>
  </si>
  <si>
    <t>AKAMATSU Tatsuya</t>
  </si>
  <si>
    <t>石野　健人</t>
  </si>
  <si>
    <t>ISHINO Kento</t>
  </si>
  <si>
    <t>001021</t>
  </si>
  <si>
    <t>梶ヶ谷　一星</t>
  </si>
  <si>
    <t>KAJIGAYA Issei</t>
  </si>
  <si>
    <t>高橋　聡平</t>
  </si>
  <si>
    <t>TAKAHASHI Sohei</t>
  </si>
  <si>
    <t>川﨑　海渡</t>
  </si>
  <si>
    <t>KAWASAKI Kaito</t>
  </si>
  <si>
    <t>加藤　楓</t>
  </si>
  <si>
    <t>KATO Kaede</t>
  </si>
  <si>
    <t>近藤　蒼依</t>
  </si>
  <si>
    <t>KONDO Aoi</t>
  </si>
  <si>
    <t>須田　優人</t>
  </si>
  <si>
    <t>SUDA Yuto</t>
  </si>
  <si>
    <t>001005</t>
  </si>
  <si>
    <t>今岡　佑介</t>
  </si>
  <si>
    <t>IMAOKA Yusuke</t>
  </si>
  <si>
    <t>石塚　大輔</t>
  </si>
  <si>
    <t>ISHIZUKA Daisuke</t>
  </si>
  <si>
    <t>吉田　悠哉</t>
  </si>
  <si>
    <t>YOSHIDA Yuya</t>
  </si>
  <si>
    <t>大橋　拓馬</t>
  </si>
  <si>
    <t>OHASHI Takuma</t>
  </si>
  <si>
    <t>長瀬　篤生</t>
  </si>
  <si>
    <t>NAGASE Atsuki</t>
  </si>
  <si>
    <t>齋藤　優太</t>
  </si>
  <si>
    <t>SAITO Yuta</t>
  </si>
  <si>
    <t>畠山　剛</t>
  </si>
  <si>
    <t>HATAKEYAMA Tsuyoshi</t>
  </si>
  <si>
    <t>森谷　彰太</t>
  </si>
  <si>
    <t>MORIYA Syota</t>
  </si>
  <si>
    <t>駒井　斗馬</t>
  </si>
  <si>
    <t>KOMAI Toma</t>
  </si>
  <si>
    <t>長澤　拓輝</t>
  </si>
  <si>
    <t>NAGASAWA Takuki</t>
  </si>
  <si>
    <t>渡辺　颯介</t>
  </si>
  <si>
    <t>WATANABE Sasuke</t>
  </si>
  <si>
    <t>井関　慶人</t>
  </si>
  <si>
    <t>ISEKI Yoshito</t>
  </si>
  <si>
    <t>池野　竜正</t>
  </si>
  <si>
    <t>IKENO Ryusei</t>
  </si>
  <si>
    <t>𠮷井　来斗</t>
  </si>
  <si>
    <t>YOSHII Raito</t>
  </si>
  <si>
    <t>吉田　昂央</t>
  </si>
  <si>
    <t>YOSHIDA Takahiro</t>
  </si>
  <si>
    <t>970509</t>
  </si>
  <si>
    <t>田村　紀樹</t>
  </si>
  <si>
    <t>TAMURA Kazuki</t>
  </si>
  <si>
    <t>北谷　直輝</t>
  </si>
  <si>
    <t>KITADANI Naoki</t>
  </si>
  <si>
    <t>981112</t>
  </si>
  <si>
    <t>藤原　功規</t>
  </si>
  <si>
    <t>FUJIWARA Koki</t>
  </si>
  <si>
    <t>981220</t>
  </si>
  <si>
    <t>保坂　蒼志</t>
  </si>
  <si>
    <t>HOSAKA Aoshi</t>
  </si>
  <si>
    <t>河嶋　亮太</t>
  </si>
  <si>
    <t>KAWASHIMA Ryota</t>
  </si>
  <si>
    <t>990319</t>
  </si>
  <si>
    <t>金澤　昌敏</t>
  </si>
  <si>
    <t>KANAZAWA Masatoshi</t>
  </si>
  <si>
    <t>菊地　宏汰</t>
  </si>
  <si>
    <t>KIKUCHI Kota</t>
  </si>
  <si>
    <t>大窪　琢弥</t>
  </si>
  <si>
    <t>OKUBO Takumi</t>
  </si>
  <si>
    <t>980610</t>
  </si>
  <si>
    <t>寺岡　優作</t>
  </si>
  <si>
    <t>TERAOKA Yusaku</t>
  </si>
  <si>
    <t>尻屋　友誠</t>
  </si>
  <si>
    <t>SHIRIYA Yusei</t>
  </si>
  <si>
    <t>影山　周平</t>
  </si>
  <si>
    <t>KAGEYAMA Shuhei</t>
  </si>
  <si>
    <t>松本　悠雅</t>
  </si>
  <si>
    <t>MATSUMOTO Yuga</t>
  </si>
  <si>
    <t>花田　シオン</t>
  </si>
  <si>
    <t>HANATA Shion</t>
  </si>
  <si>
    <t>井本　佳伸</t>
  </si>
  <si>
    <t>IMOTO Yoshinobu</t>
  </si>
  <si>
    <t>990731</t>
  </si>
  <si>
    <t>梅谷　穂志亜</t>
  </si>
  <si>
    <t>UMETANI Hoshia</t>
  </si>
  <si>
    <t>991001</t>
  </si>
  <si>
    <t>川上　明日麻</t>
  </si>
  <si>
    <t>KAWAKAMI Asuma</t>
  </si>
  <si>
    <t>990826</t>
  </si>
  <si>
    <t>デーデー ブルーノ 　チクヮド 凌</t>
  </si>
  <si>
    <t>DEDEBRUNO Chikwadoryo</t>
  </si>
  <si>
    <t>海老原　拓哉</t>
  </si>
  <si>
    <t>EBIHARA Takuya</t>
  </si>
  <si>
    <t>喜納　周吾朗</t>
  </si>
  <si>
    <t>KINA Shugoro</t>
  </si>
  <si>
    <t>990718</t>
  </si>
  <si>
    <t>鈴木　祐成</t>
  </si>
  <si>
    <t>SUZUKI Yusei</t>
  </si>
  <si>
    <t>三浦　隆聖</t>
  </si>
  <si>
    <t>MIURA Ryusei</t>
  </si>
  <si>
    <t>髙橋　智也</t>
  </si>
  <si>
    <t>TAKAHASHI Tomoya</t>
  </si>
  <si>
    <t>齋藤　祐斗</t>
  </si>
  <si>
    <t>SAITO Yuto</t>
  </si>
  <si>
    <t>野村　健成</t>
  </si>
  <si>
    <t>NOMURA Kensei</t>
  </si>
  <si>
    <t>小島　匡人</t>
  </si>
  <si>
    <t>KOJIMA Masato</t>
  </si>
  <si>
    <t>990423</t>
  </si>
  <si>
    <t>村瀬　大輔</t>
  </si>
  <si>
    <t>MURASE Daisuke</t>
  </si>
  <si>
    <t>000619</t>
  </si>
  <si>
    <t>石田　憲志</t>
  </si>
  <si>
    <t>ISHIDA Kenshi</t>
  </si>
  <si>
    <t>岩崎　泰作</t>
  </si>
  <si>
    <t>IWASAKI Taisaku</t>
  </si>
  <si>
    <t>白井　遊戯</t>
  </si>
  <si>
    <t>SHIRAI Yugi</t>
  </si>
  <si>
    <t>000419</t>
  </si>
  <si>
    <t>岡本　祥</t>
  </si>
  <si>
    <t>OKAMOTO Sho</t>
  </si>
  <si>
    <t>天岳　直樹</t>
  </si>
  <si>
    <t>AMAOKA Naoki</t>
  </si>
  <si>
    <t>001015</t>
  </si>
  <si>
    <t>久保田　竜成</t>
  </si>
  <si>
    <t>KUBOTA Ryusei</t>
  </si>
  <si>
    <t>瀬川　竜平</t>
  </si>
  <si>
    <t>SEGAWA Ryuhei</t>
  </si>
  <si>
    <t>岩渕　颯耶</t>
  </si>
  <si>
    <t>IWABUCHI Soya</t>
  </si>
  <si>
    <t>加地　勇樹</t>
  </si>
  <si>
    <t>KAJI Yuki</t>
  </si>
  <si>
    <t>恩田　颯人</t>
  </si>
  <si>
    <t>ONDA Hayato</t>
  </si>
  <si>
    <t>010120</t>
  </si>
  <si>
    <t>平田　悠一郎</t>
    <rPh sb="5" eb="6">
      <t>ロウ</t>
    </rPh>
    <phoneticPr fontId="3"/>
  </si>
  <si>
    <t>HIRATA Yuichiro</t>
  </si>
  <si>
    <t>河本　明日雅</t>
  </si>
  <si>
    <t>KOMOTO Asuka</t>
  </si>
  <si>
    <t>小坂　晃大</t>
  </si>
  <si>
    <t>KOSAKA Akihiro</t>
  </si>
  <si>
    <t>富樫　真生</t>
  </si>
  <si>
    <t>TOGASHI Mao</t>
  </si>
  <si>
    <t>園田　竜治</t>
  </si>
  <si>
    <t>SONODA Ryuji</t>
  </si>
  <si>
    <t>深川　優樹</t>
  </si>
  <si>
    <t>FUKAGAWA Yuki</t>
  </si>
  <si>
    <t>中村　航</t>
  </si>
  <si>
    <t>NAKAMURA Wataru</t>
  </si>
  <si>
    <t>山本　陽太</t>
  </si>
  <si>
    <t>YAMAMOTO Hinata</t>
  </si>
  <si>
    <t>土谷　遥輝</t>
  </si>
  <si>
    <t>TSUCHIYA Haruki</t>
  </si>
  <si>
    <t>下地　駿麻</t>
  </si>
  <si>
    <t>SHIMOJI Shumma</t>
  </si>
  <si>
    <t>47 沖縄</t>
  </si>
  <si>
    <t>髙橋　航平</t>
  </si>
  <si>
    <t>TAKAHASHI Kohei</t>
  </si>
  <si>
    <t>河本　直弥</t>
  </si>
  <si>
    <t>KAWAMOTO Naoya</t>
  </si>
  <si>
    <t>山口　凜也</t>
  </si>
  <si>
    <t>YAMAGUCHI Rinya</t>
  </si>
  <si>
    <t>010629</t>
  </si>
  <si>
    <t>富沢　亮介</t>
  </si>
  <si>
    <t>TOMIZAWA Ryosuke</t>
  </si>
  <si>
    <t>熊田　竜也</t>
  </si>
  <si>
    <t>KUMADA Tatsuya</t>
  </si>
  <si>
    <t>石井　慎也</t>
  </si>
  <si>
    <t>ISHII Shinya</t>
  </si>
  <si>
    <t>鈴木　英司</t>
  </si>
  <si>
    <t>SUZUKI Eiji</t>
  </si>
  <si>
    <t>竹内　悠</t>
  </si>
  <si>
    <t>TAKEUTI Yu</t>
  </si>
  <si>
    <t>石戸　瑠汰</t>
  </si>
  <si>
    <t>ISHIDO Ryuta</t>
  </si>
  <si>
    <t>010403</t>
  </si>
  <si>
    <t>田村　海斗</t>
  </si>
  <si>
    <t>TAMURA Kaito</t>
  </si>
  <si>
    <t>980901</t>
  </si>
  <si>
    <t>山本　亮太</t>
  </si>
  <si>
    <t>YAMAMOTO Ryota</t>
  </si>
  <si>
    <t>金関　直希</t>
  </si>
  <si>
    <t>KANESEKI Naoki</t>
  </si>
  <si>
    <t>滝口　輝一</t>
  </si>
  <si>
    <t>TAKIGUTI Kiiti</t>
  </si>
  <si>
    <t>古田　真也</t>
  </si>
  <si>
    <t>HURUTA Shinya</t>
  </si>
  <si>
    <t>川端　駿介</t>
  </si>
  <si>
    <t>KAWABATA Shunsuke</t>
  </si>
  <si>
    <t>飯田　晃大</t>
  </si>
  <si>
    <t>IIDA Kodai</t>
  </si>
  <si>
    <t>990213</t>
  </si>
  <si>
    <t>稲田　光希</t>
  </si>
  <si>
    <t>INADA Koki</t>
  </si>
  <si>
    <t>岡田　和大</t>
  </si>
  <si>
    <t>OKADA Kazuhiro</t>
  </si>
  <si>
    <t>小袖　英人</t>
  </si>
  <si>
    <t>KOSODE Hideto</t>
  </si>
  <si>
    <t>980505</t>
  </si>
  <si>
    <t>坂井　大我</t>
  </si>
  <si>
    <t>SAKAI Taiga</t>
  </si>
  <si>
    <t>酒井　耀史</t>
  </si>
  <si>
    <t>SAKAI Yoji</t>
  </si>
  <si>
    <t>大保　海士</t>
  </si>
  <si>
    <t>DAIHO Kaishi</t>
  </si>
  <si>
    <t>寺前　友喜</t>
  </si>
  <si>
    <t>TERAMAE Yuki</t>
  </si>
  <si>
    <t>980405</t>
  </si>
  <si>
    <t>長倉　奨美</t>
  </si>
  <si>
    <t>NAGAKURA Masami</t>
  </si>
  <si>
    <t>990327</t>
  </si>
  <si>
    <t>樋口　大介</t>
  </si>
  <si>
    <t>HIGUCHI Daisuke</t>
  </si>
  <si>
    <t>前田　舜平</t>
  </si>
  <si>
    <t>MAEDA Shumpei</t>
  </si>
  <si>
    <t>村尾　宥稀</t>
  </si>
  <si>
    <t>MURAO Yuki</t>
  </si>
  <si>
    <t>村上　純大</t>
  </si>
  <si>
    <t>MURAKAMI Jundai</t>
  </si>
  <si>
    <t>渡部　侑輝</t>
  </si>
  <si>
    <t>WATANABE Yuki</t>
  </si>
  <si>
    <t>石河　将</t>
  </si>
  <si>
    <t>ISHIKAWA Sho</t>
  </si>
  <si>
    <t>中里　昌広</t>
  </si>
  <si>
    <t>NAKAZATO Masahiro</t>
  </si>
  <si>
    <t>971006</t>
  </si>
  <si>
    <t>石川　雅也</t>
  </si>
  <si>
    <t>ISHIKAWA Masaya</t>
  </si>
  <si>
    <t>植田　雅弘</t>
  </si>
  <si>
    <t>UETA Masahiro</t>
  </si>
  <si>
    <t>大西　理久</t>
  </si>
  <si>
    <t>ONISHI Riku</t>
  </si>
  <si>
    <t>000209</t>
  </si>
  <si>
    <t>金橋　佳佑</t>
  </si>
  <si>
    <t>KANAHASHI Keisuke</t>
  </si>
  <si>
    <t>古賀　友太</t>
  </si>
  <si>
    <t>KOGA Yuta</t>
  </si>
  <si>
    <t>佐久間　秀徳</t>
  </si>
  <si>
    <t>SAKUMA Hidenori</t>
  </si>
  <si>
    <t>鈴木　聖人</t>
  </si>
  <si>
    <t>SUZUKI Kiyoto</t>
  </si>
  <si>
    <t>手嶋　杏丞</t>
  </si>
  <si>
    <t>TESHIMA Kyosuke</t>
  </si>
  <si>
    <t>中嶋　大樹</t>
  </si>
  <si>
    <t>NAKAJIMA Taiki</t>
  </si>
  <si>
    <t>名合　治紀</t>
  </si>
  <si>
    <t>NAGO Haruki</t>
  </si>
  <si>
    <t>990828</t>
  </si>
  <si>
    <t>橋元　優成</t>
  </si>
  <si>
    <t>HASHIMOTO Yusei</t>
  </si>
  <si>
    <t>平賀　健太郎</t>
  </si>
  <si>
    <t>HIRAGA Kentaro</t>
  </si>
  <si>
    <t>丸山　幸輝</t>
  </si>
  <si>
    <t>MARUYAMA　 Koki</t>
  </si>
  <si>
    <t>990910</t>
  </si>
  <si>
    <t>佐藤　泰星</t>
  </si>
  <si>
    <t>SATO Taisei</t>
  </si>
  <si>
    <t>村松　璃久</t>
  </si>
  <si>
    <t>MURAMATSU Riku</t>
  </si>
  <si>
    <t>田村　圭</t>
  </si>
  <si>
    <t>TAMURA Kei</t>
  </si>
  <si>
    <t>松尾　尚輝</t>
  </si>
  <si>
    <t>MATSUO Naoki</t>
  </si>
  <si>
    <t>991217</t>
  </si>
  <si>
    <t>梅谷　寛大</t>
  </si>
  <si>
    <t>UMEYA　 Kanta</t>
  </si>
  <si>
    <t>橋本　大輝</t>
  </si>
  <si>
    <t>HASHIMOTO Hiroki</t>
  </si>
  <si>
    <t>991213</t>
  </si>
  <si>
    <t>渡邊　颯一郎</t>
  </si>
  <si>
    <t>WATANABE Soichiro</t>
  </si>
  <si>
    <t>近藤　亨</t>
  </si>
  <si>
    <t>KONDO Toru</t>
  </si>
  <si>
    <t>野口　航平</t>
  </si>
  <si>
    <t>NOGUCHI Kohei</t>
  </si>
  <si>
    <t>櫛田　佳希</t>
  </si>
  <si>
    <t>KUSHIDA Yoshiki</t>
  </si>
  <si>
    <t>下條　乃將</t>
  </si>
  <si>
    <t>SHIMOJO Daisuke</t>
  </si>
  <si>
    <t>勝浦　小太郎</t>
  </si>
  <si>
    <t>KATSUURA Kotaro</t>
  </si>
  <si>
    <t>三上　晋弥</t>
  </si>
  <si>
    <t>MIKAMI Shinya</t>
  </si>
  <si>
    <t>富田　峻平</t>
  </si>
  <si>
    <t>TOMITA Shumpei</t>
  </si>
  <si>
    <t>加藤　大誠</t>
  </si>
  <si>
    <t>KATO Taisei</t>
  </si>
  <si>
    <t>漆畑　瑠人</t>
  </si>
  <si>
    <t>URUSHIBATA Ryuto</t>
  </si>
  <si>
    <t>中元　颯馬</t>
  </si>
  <si>
    <t>NAKAMOTO Soma</t>
  </si>
  <si>
    <t>001231</t>
  </si>
  <si>
    <t>小林　枚也</t>
  </si>
  <si>
    <t>KOBAYASHI Maiya</t>
  </si>
  <si>
    <t>000415</t>
  </si>
  <si>
    <t>濱西　諒</t>
  </si>
  <si>
    <t>HAMANISHI Ryo</t>
  </si>
  <si>
    <t>小澤　大輝</t>
  </si>
  <si>
    <t>OZAWA Daiki</t>
  </si>
  <si>
    <t>杉本　龍陽</t>
  </si>
  <si>
    <t>SUGIMOTO Ryuki</t>
  </si>
  <si>
    <t>櫻井　陽向</t>
  </si>
  <si>
    <t>SAKURAI Hinata</t>
  </si>
  <si>
    <t>井上　雄太郎</t>
  </si>
  <si>
    <t>INOUE Yutaro</t>
  </si>
  <si>
    <t>鈴木　憲伸</t>
  </si>
  <si>
    <t>SUZUKI Kenshin</t>
  </si>
  <si>
    <t>黒髪　悠太郎</t>
  </si>
  <si>
    <t>KUROKAMI Yutaro</t>
  </si>
  <si>
    <t>000530</t>
  </si>
  <si>
    <t>鹿瀬島　佑太</t>
  </si>
  <si>
    <t>KASEJIMA Yuta</t>
  </si>
  <si>
    <t>吉川　陽</t>
  </si>
  <si>
    <t>YOSHIKAWA Hinata</t>
  </si>
  <si>
    <t>安部　柚作</t>
  </si>
  <si>
    <t>ABE Yusaku</t>
  </si>
  <si>
    <t>010905</t>
  </si>
  <si>
    <t>城戸　洸輝</t>
  </si>
  <si>
    <t>KIDO Koki</t>
  </si>
  <si>
    <t>020102</t>
  </si>
  <si>
    <t>木村　颯太</t>
  </si>
  <si>
    <t>KIMURA Futa</t>
  </si>
  <si>
    <t>木村　稜</t>
  </si>
  <si>
    <t>KIMURA Ryo</t>
  </si>
  <si>
    <t>児玉　真輝</t>
  </si>
  <si>
    <t>KODAMA Masaki</t>
  </si>
  <si>
    <t>020103</t>
  </si>
  <si>
    <t>小林　亮太</t>
  </si>
  <si>
    <t>KOBAYASHI Ryota</t>
  </si>
  <si>
    <t>010830</t>
  </si>
  <si>
    <t>斎藤　拓海</t>
  </si>
  <si>
    <t>SAITO Takumi</t>
  </si>
  <si>
    <t>清水　海地</t>
  </si>
  <si>
    <t>SHIMIZU Kaichi</t>
  </si>
  <si>
    <t>杉　彩文海</t>
  </si>
  <si>
    <t>SUGI Safumi</t>
  </si>
  <si>
    <t>杉田　真英</t>
  </si>
  <si>
    <t>SUGITA Masahide</t>
  </si>
  <si>
    <t>011008</t>
  </si>
  <si>
    <t>角南　隆行</t>
  </si>
  <si>
    <t>SUNAMI Ryuko</t>
  </si>
  <si>
    <t>橋本　基紀</t>
  </si>
  <si>
    <t>HASHIMOTO Motoki</t>
  </si>
  <si>
    <t>馬場　勇一郎</t>
  </si>
  <si>
    <t>BABA Yuichiro</t>
  </si>
  <si>
    <t>宮川　颯太</t>
  </si>
  <si>
    <t>MIYAGAWA Sota</t>
  </si>
  <si>
    <t>小此木　雅之</t>
  </si>
  <si>
    <t>OKONOGI Masayuki</t>
  </si>
  <si>
    <t>小野里　徹</t>
  </si>
  <si>
    <t>ONOZATO Toru</t>
  </si>
  <si>
    <t>菊地　尚之</t>
  </si>
  <si>
    <t>KIKUCHI Naoyuki</t>
  </si>
  <si>
    <t>木村　隆清</t>
  </si>
  <si>
    <t>KIMURA Ryusei</t>
  </si>
  <si>
    <t>清長　亮太</t>
  </si>
  <si>
    <t>KIYONAGA Ryota</t>
  </si>
  <si>
    <t>小宮　尭</t>
  </si>
  <si>
    <t>KOMIYA Takeru</t>
  </si>
  <si>
    <t>990121</t>
  </si>
  <si>
    <t>佐野　拓人</t>
  </si>
  <si>
    <t>SANO Takuto</t>
  </si>
  <si>
    <t>庄司　圭汰</t>
  </si>
  <si>
    <t>SHOJI Keita</t>
  </si>
  <si>
    <t>寺井　翔哉</t>
  </si>
  <si>
    <t>TERAI Shoya</t>
  </si>
  <si>
    <t>畠山　大知</t>
  </si>
  <si>
    <t>HATAKEYAMA Daichi</t>
  </si>
  <si>
    <t>981210</t>
  </si>
  <si>
    <t>松渕　建太郎</t>
  </si>
  <si>
    <t>MATSUBUCHI Kentaro</t>
  </si>
  <si>
    <t>山口　拓馬</t>
  </si>
  <si>
    <t>YAMAGUCHI Takuma</t>
  </si>
  <si>
    <t>山本　雅大</t>
  </si>
  <si>
    <t>YAMAMOTO Masahiro</t>
  </si>
  <si>
    <t>渡海　陽介</t>
  </si>
  <si>
    <t>WATAKAI Yosuke</t>
  </si>
  <si>
    <t>五十嵐　伶音</t>
  </si>
  <si>
    <t>IGARASHI Reon</t>
  </si>
  <si>
    <t>990626</t>
  </si>
  <si>
    <t>石井　和希</t>
  </si>
  <si>
    <t>ISHII Kazuki</t>
  </si>
  <si>
    <t>稲葉　有亮</t>
  </si>
  <si>
    <t>INABA Yusuke</t>
  </si>
  <si>
    <t>伊代野　佑斗</t>
  </si>
  <si>
    <t>IYONO Yuto</t>
  </si>
  <si>
    <t>大賀　美輝</t>
  </si>
  <si>
    <t>OGA Yoshiki</t>
  </si>
  <si>
    <t>大谷　直人</t>
  </si>
  <si>
    <t>OYA Naoto</t>
  </si>
  <si>
    <t>小形　海星</t>
  </si>
  <si>
    <t>OGATA Kaisei</t>
  </si>
  <si>
    <t>片岡　輝</t>
  </si>
  <si>
    <t>KATAOKA Hikaru</t>
  </si>
  <si>
    <t>加藤　裕旺</t>
  </si>
  <si>
    <t>KATO Hiroaki</t>
  </si>
  <si>
    <t>990616</t>
  </si>
  <si>
    <t>亀﨑　晴</t>
  </si>
  <si>
    <t>KAMEZAKI Haru</t>
  </si>
  <si>
    <t>菊地　秀輝</t>
  </si>
  <si>
    <t>KIKUCHI Shuki</t>
  </si>
  <si>
    <t>990829</t>
  </si>
  <si>
    <t>岸本　勇次</t>
  </si>
  <si>
    <t>KISHIMOTO Yuji</t>
  </si>
  <si>
    <t>木内　颯太</t>
  </si>
  <si>
    <t>KINOCHI Sota</t>
  </si>
  <si>
    <t>小海　秀剛</t>
  </si>
  <si>
    <t>KOMI Hidetake</t>
  </si>
  <si>
    <t>佐伯　誠人</t>
  </si>
  <si>
    <t>SAEKI Makoto</t>
  </si>
  <si>
    <t>佐々木　孝介</t>
  </si>
  <si>
    <t>SASAKI Kosuke</t>
  </si>
  <si>
    <t>島田　哲平</t>
  </si>
  <si>
    <t>SHIMADA Teppei</t>
  </si>
  <si>
    <t>千葉　孝太郎</t>
  </si>
  <si>
    <t>CHIBA Kotaro</t>
  </si>
  <si>
    <t>000108</t>
  </si>
  <si>
    <t>中野　怜</t>
  </si>
  <si>
    <t>NAKANO Rei</t>
  </si>
  <si>
    <t>長谷川　蓮</t>
  </si>
  <si>
    <t>HASEGAWA Ren</t>
  </si>
  <si>
    <t>濱田　一</t>
  </si>
  <si>
    <t>HAMADA Hajime</t>
  </si>
  <si>
    <t>990814</t>
  </si>
  <si>
    <t>濵田　政信</t>
  </si>
  <si>
    <t>HAMADA Masanobu</t>
  </si>
  <si>
    <t>藤崎　桂司</t>
  </si>
  <si>
    <t>FUJISAKI Keiji</t>
  </si>
  <si>
    <t>眞井　涼雅</t>
  </si>
  <si>
    <t>MANAI Ryoga</t>
  </si>
  <si>
    <t>991105</t>
  </si>
  <si>
    <t>若松　拓来</t>
  </si>
  <si>
    <t>WAKAMATSU Taku</t>
  </si>
  <si>
    <t>赤間　雄太郎</t>
  </si>
  <si>
    <t>AKAMA Yutaro</t>
  </si>
  <si>
    <t>石岡　将</t>
  </si>
  <si>
    <t>ISHIOKA Sho</t>
  </si>
  <si>
    <t>井上　龍斗</t>
  </si>
  <si>
    <t>INOUE Ryuto</t>
  </si>
  <si>
    <t>上原　悠代</t>
  </si>
  <si>
    <t>UEHARA Yudai</t>
  </si>
  <si>
    <t>遠藤　稜生</t>
  </si>
  <si>
    <t>ENDO Rio</t>
  </si>
  <si>
    <t>大橋　駿音</t>
  </si>
  <si>
    <t>OHASHI Hayato</t>
  </si>
  <si>
    <t>鴨志田　直紀</t>
  </si>
  <si>
    <t>KAMOSHIDA Naoki</t>
  </si>
  <si>
    <t>010401</t>
  </si>
  <si>
    <t>川西　隼司</t>
  </si>
  <si>
    <t>KAWANISHI Shunji</t>
  </si>
  <si>
    <t>清野　凌平</t>
  </si>
  <si>
    <t>KIYONO Ryohei</t>
  </si>
  <si>
    <t>010312</t>
  </si>
  <si>
    <t>佐野　立弥</t>
  </si>
  <si>
    <t>SANO Ritsuya</t>
  </si>
  <si>
    <t>19 山梨</t>
  </si>
  <si>
    <t>000802</t>
  </si>
  <si>
    <t>髙科　貴寛</t>
  </si>
  <si>
    <t>TAKASHINA Atsuhito</t>
  </si>
  <si>
    <t>髙取　由臣</t>
  </si>
  <si>
    <t>TAKATORI Yushin</t>
  </si>
  <si>
    <t>髙取　由征</t>
  </si>
  <si>
    <t>TAKATORI Yusei</t>
  </si>
  <si>
    <t>高橋　哲</t>
  </si>
  <si>
    <t>TAKAHASHI Satoru</t>
  </si>
  <si>
    <t>髙見　颯</t>
  </si>
  <si>
    <t>TAKAMI Hayate</t>
  </si>
  <si>
    <t>田野　禎貴</t>
  </si>
  <si>
    <t>TANO Yoshiki</t>
  </si>
  <si>
    <t>林　晃生</t>
  </si>
  <si>
    <t>HAYASHI Koki</t>
  </si>
  <si>
    <t>山本　義毅</t>
  </si>
  <si>
    <t>YAMAMOTO Yoshiki</t>
  </si>
  <si>
    <t>湯澤　秀太</t>
  </si>
  <si>
    <t>YUZAWA Shuta</t>
  </si>
  <si>
    <t>000626</t>
  </si>
  <si>
    <t>浅海　雄太</t>
  </si>
  <si>
    <t>ASAUMI Yuta</t>
  </si>
  <si>
    <t>池上　健太</t>
  </si>
  <si>
    <t>IKEGAMI Kenta</t>
  </si>
  <si>
    <t>981012</t>
  </si>
  <si>
    <t>馬越　啓</t>
  </si>
  <si>
    <t>UMAKOSHI Kei</t>
  </si>
  <si>
    <t>990207</t>
  </si>
  <si>
    <t>岡島　慶典</t>
  </si>
  <si>
    <t>OKAJIMA Keisuke</t>
  </si>
  <si>
    <t>梶山　拓郎</t>
  </si>
  <si>
    <t>KAJIYAMA Takuro</t>
  </si>
  <si>
    <t>981202</t>
  </si>
  <si>
    <t>古宮　直樹</t>
  </si>
  <si>
    <t>KOMIYA Naoki</t>
  </si>
  <si>
    <t>齋藤　昂大</t>
  </si>
  <si>
    <t>SAITO Kodai</t>
  </si>
  <si>
    <t>渋江　海斗</t>
  </si>
  <si>
    <t>SHIBUE Kaito</t>
  </si>
  <si>
    <t>下園　伸一郎</t>
  </si>
  <si>
    <t>SHIMOZONO Shinichiro</t>
  </si>
  <si>
    <t>新　昂大</t>
  </si>
  <si>
    <t>SHIN Kodai</t>
  </si>
  <si>
    <t>鈴木　壮馬</t>
  </si>
  <si>
    <t>SUZUKI Soma</t>
  </si>
  <si>
    <t>990204</t>
  </si>
  <si>
    <t>須藤　泰暢</t>
  </si>
  <si>
    <t>SUDO Yasunobu</t>
  </si>
  <si>
    <t>辻　卓史</t>
  </si>
  <si>
    <t>TSUJI Takumi</t>
  </si>
  <si>
    <t>西田　楓</t>
  </si>
  <si>
    <t>NISHIDA Kaede</t>
  </si>
  <si>
    <t>三上　航</t>
  </si>
  <si>
    <t>MIKAMI Wataru</t>
  </si>
  <si>
    <t>水柿　岳大</t>
  </si>
  <si>
    <t>MIZUGAKI Takehiro</t>
  </si>
  <si>
    <t>980816</t>
  </si>
  <si>
    <t>水谷　彰利</t>
  </si>
  <si>
    <t>MIZUTANI Akitoshi</t>
  </si>
  <si>
    <t>980827</t>
  </si>
  <si>
    <t>吉田　将基</t>
  </si>
  <si>
    <t>YOSHIDA Masaki</t>
  </si>
  <si>
    <t>一ノ瀬　涼太</t>
  </si>
  <si>
    <t>ICHINOSE Ryota</t>
  </si>
  <si>
    <t>大場　麻央</t>
  </si>
  <si>
    <t>OBA Mahiro</t>
  </si>
  <si>
    <t>小野　悠人</t>
  </si>
  <si>
    <t>ONO Yuto</t>
  </si>
  <si>
    <t>991220</t>
  </si>
  <si>
    <t>木村　永遠</t>
  </si>
  <si>
    <t>KIMURA Towa</t>
  </si>
  <si>
    <t>熊田　翔太</t>
  </si>
  <si>
    <t>KUMADA Shota</t>
  </si>
  <si>
    <t>小島　聡太</t>
  </si>
  <si>
    <t>KOJIMA Sota</t>
  </si>
  <si>
    <t>高橋　登也</t>
  </si>
  <si>
    <t>TAKAHASHI Toya</t>
  </si>
  <si>
    <t>竹上　世那</t>
  </si>
  <si>
    <t>TAKEGAMI Sena</t>
  </si>
  <si>
    <t>芥切　樹</t>
  </si>
  <si>
    <t>CHIRIGIRI Itsuki</t>
  </si>
  <si>
    <t>出口　晃平</t>
  </si>
  <si>
    <t>DEGUCHI Kohei</t>
  </si>
  <si>
    <t>中根　翔也</t>
  </si>
  <si>
    <t>NAKANE Shoya</t>
  </si>
  <si>
    <t>仲野　克海</t>
  </si>
  <si>
    <t>NAKANO Katsumi</t>
  </si>
  <si>
    <t>福冨　園太郎</t>
  </si>
  <si>
    <t>HUKUTOMI Entaro</t>
  </si>
  <si>
    <t>31 鳥取</t>
  </si>
  <si>
    <t>古川　太一</t>
  </si>
  <si>
    <t>HURUKAWA Taichi</t>
  </si>
  <si>
    <t>松澤　朗宏</t>
  </si>
  <si>
    <t>MATSUZAWA Akihiro</t>
  </si>
  <si>
    <t>宮下　意大</t>
  </si>
  <si>
    <t>MIYASHITA Okito</t>
  </si>
  <si>
    <t>宮下　資大</t>
  </si>
  <si>
    <t>MIYASHITA Yorito</t>
  </si>
  <si>
    <t>横森　駿介</t>
  </si>
  <si>
    <t>YOKOMORI Shunsuke</t>
  </si>
  <si>
    <t>池澤　将汰</t>
  </si>
  <si>
    <t>IKEZAWA Shota</t>
  </si>
  <si>
    <t>市村　駿</t>
  </si>
  <si>
    <t>ICHIMURA Syun</t>
  </si>
  <si>
    <t>001226</t>
  </si>
  <si>
    <t>梅谷　康太</t>
  </si>
  <si>
    <t>UMETANI Kota</t>
  </si>
  <si>
    <t>000807</t>
  </si>
  <si>
    <t>大杉　竜太</t>
  </si>
  <si>
    <t>OSUGI Ryuta</t>
  </si>
  <si>
    <t>岡山　晃大</t>
  </si>
  <si>
    <t>OKAYAMA Kodai</t>
  </si>
  <si>
    <t>尾関　竜望</t>
  </si>
  <si>
    <t>OZEKI Tatsumi</t>
  </si>
  <si>
    <t>尾関　燿匡</t>
  </si>
  <si>
    <t>OZEKI Terumasa</t>
  </si>
  <si>
    <t>倉田　昂大</t>
  </si>
  <si>
    <t>KURATA Kodai</t>
  </si>
  <si>
    <t>小島　柊平</t>
  </si>
  <si>
    <t>KOJIMA Shuhei</t>
  </si>
  <si>
    <t>001223</t>
  </si>
  <si>
    <t>澤瀬　尚弥</t>
  </si>
  <si>
    <t>SAWASE Naoya</t>
  </si>
  <si>
    <t>塩尻　大河</t>
  </si>
  <si>
    <t>SHIOJIRI Taiga</t>
  </si>
  <si>
    <t>嶋田　翔太</t>
  </si>
  <si>
    <t>SHIMADA Shota</t>
  </si>
  <si>
    <t>010220</t>
  </si>
  <si>
    <t>新　康生</t>
  </si>
  <si>
    <t>SHIN Kosei</t>
  </si>
  <si>
    <t>泉水　良太</t>
  </si>
  <si>
    <t>SENSUI Ryota</t>
  </si>
  <si>
    <t>高橋　春輝</t>
  </si>
  <si>
    <t>TAKAHASHI Haruki</t>
  </si>
  <si>
    <t>高山　翔太</t>
  </si>
  <si>
    <t>TAKAYAMA Shota</t>
  </si>
  <si>
    <t>田代　照</t>
  </si>
  <si>
    <t>TASHIRO Teru</t>
  </si>
  <si>
    <t>中川　裕斗</t>
  </si>
  <si>
    <t>NAKAGAWA Hiroto</t>
  </si>
  <si>
    <t>西川　大亮</t>
  </si>
  <si>
    <t>NISHIKAWA Daisuke</t>
  </si>
  <si>
    <t>西谷　陸斗</t>
  </si>
  <si>
    <t>NISHIYA Rikuto</t>
  </si>
  <si>
    <t>平賀　光貴</t>
  </si>
  <si>
    <t>HIRAGA Koki</t>
  </si>
  <si>
    <t>茂木　悟</t>
  </si>
  <si>
    <t>MOTEGI Satoru</t>
  </si>
  <si>
    <t>門間　大輔</t>
  </si>
  <si>
    <t>MONMA Daisuke</t>
  </si>
  <si>
    <t>山縣　俊平</t>
  </si>
  <si>
    <t>YAMAGATA Shunpei</t>
  </si>
  <si>
    <t>横尾　真輝斗</t>
  </si>
  <si>
    <t>YOKOO Makito</t>
  </si>
  <si>
    <t>荒井　良太</t>
  </si>
  <si>
    <t>ARAI Ryota</t>
  </si>
  <si>
    <t>010603</t>
  </si>
  <si>
    <t>安藤　拓哉</t>
  </si>
  <si>
    <t>ANDO Takuya</t>
  </si>
  <si>
    <t>010517</t>
  </si>
  <si>
    <t>井口　怜音</t>
  </si>
  <si>
    <t>INOKUCHI Reon</t>
  </si>
  <si>
    <t>池田　季京</t>
  </si>
  <si>
    <t>IKEDA Kikyo</t>
  </si>
  <si>
    <t>猪野　秀斗</t>
  </si>
  <si>
    <t>INO Shuto</t>
  </si>
  <si>
    <t>020225</t>
  </si>
  <si>
    <t>沖田　稜平</t>
  </si>
  <si>
    <t>OKITA Ryohei</t>
  </si>
  <si>
    <t>020322</t>
  </si>
  <si>
    <t>鎌形　駿也</t>
  </si>
  <si>
    <t>KAMAGATA Shunya</t>
  </si>
  <si>
    <t>鎌田　歩夢</t>
  </si>
  <si>
    <t>KAMATA Ayumu</t>
  </si>
  <si>
    <t>木下　広夢</t>
  </si>
  <si>
    <t>KINOSHITA Hiromu</t>
  </si>
  <si>
    <t>小西　壮</t>
  </si>
  <si>
    <t>KONISHI So</t>
  </si>
  <si>
    <t>010829</t>
  </si>
  <si>
    <t>佐藤　龍昇</t>
  </si>
  <si>
    <t>SATO Ryusyo</t>
  </si>
  <si>
    <t>塩田　翔己</t>
  </si>
  <si>
    <t>SHIODA Shogo</t>
  </si>
  <si>
    <t>杉田　力斗</t>
  </si>
  <si>
    <t>SUGITA Rikito</t>
  </si>
  <si>
    <t>杉本　翔</t>
  </si>
  <si>
    <t>SUGIMOTO Kakeru</t>
  </si>
  <si>
    <t>高藤　陽樹</t>
  </si>
  <si>
    <t>TAKATO Haruki</t>
  </si>
  <si>
    <t>010909</t>
  </si>
  <si>
    <t>永野　智也</t>
  </si>
  <si>
    <t>NAGANO Tomoya</t>
  </si>
  <si>
    <t>畠山　大空</t>
  </si>
  <si>
    <t>HATAKEYAMA Sora</t>
  </si>
  <si>
    <t>馬場　涼平</t>
  </si>
  <si>
    <t>BABA Ryohei</t>
  </si>
  <si>
    <t>010727</t>
  </si>
  <si>
    <t>松本　稜也</t>
  </si>
  <si>
    <t>MATSUMOTO Ryoya</t>
  </si>
  <si>
    <t>三田　洸</t>
  </si>
  <si>
    <t>MITA Hikaru</t>
  </si>
  <si>
    <t>991231</t>
  </si>
  <si>
    <t>森　いつき</t>
  </si>
  <si>
    <t>MORI Itsuki</t>
  </si>
  <si>
    <t>010511</t>
  </si>
  <si>
    <t>横田　悠斗</t>
  </si>
  <si>
    <t>YOKOTA Yuto</t>
  </si>
  <si>
    <t>010512</t>
  </si>
  <si>
    <t>芳口　悠大</t>
  </si>
  <si>
    <t>YOSHIGUCHI Yudai</t>
  </si>
  <si>
    <t>飯島　圭吾</t>
  </si>
  <si>
    <t>IIJIMA Keigo</t>
  </si>
  <si>
    <t>大澤　駿</t>
  </si>
  <si>
    <t>OSAWA Shun</t>
  </si>
  <si>
    <t>大森　龍之介</t>
  </si>
  <si>
    <t>OMORI Ryunosuke</t>
  </si>
  <si>
    <t>岡里　彰大</t>
  </si>
  <si>
    <t>OKAZATO Shota</t>
  </si>
  <si>
    <t>小倉　知也</t>
  </si>
  <si>
    <t>OGURA Tomoya</t>
  </si>
  <si>
    <t>小田　太賀</t>
  </si>
  <si>
    <t>ODA Taiga</t>
  </si>
  <si>
    <t>杉村　宗哉</t>
  </si>
  <si>
    <t>SUGIMURA Soya</t>
  </si>
  <si>
    <t>田中　龍誠</t>
  </si>
  <si>
    <t>TANAKA Ryusei</t>
  </si>
  <si>
    <t>田上　建</t>
  </si>
  <si>
    <t>TANOUE Takeru</t>
  </si>
  <si>
    <t>中西　唯斗</t>
  </si>
  <si>
    <t>NAKANISHI Yuito</t>
  </si>
  <si>
    <t>西山　和弥</t>
  </si>
  <si>
    <t>NISHIYAMA Kazuya</t>
  </si>
  <si>
    <t>野口　英希</t>
  </si>
  <si>
    <t>NOGUCHI  Hideki</t>
  </si>
  <si>
    <t>990326</t>
  </si>
  <si>
    <t>三宅　優太</t>
  </si>
  <si>
    <t>MIYAKE Yuta</t>
  </si>
  <si>
    <t>980817</t>
  </si>
  <si>
    <t>𠮷川　洋次</t>
  </si>
  <si>
    <t>YOSHIKAWA Hirotsugu</t>
  </si>
  <si>
    <t>980609</t>
  </si>
  <si>
    <t>吉田　梢</t>
  </si>
  <si>
    <t>YOSHIDA Sho</t>
  </si>
  <si>
    <t>齋藤　和希</t>
  </si>
  <si>
    <t>981209</t>
  </si>
  <si>
    <t>柴田　隆平</t>
  </si>
  <si>
    <t>SHIBATA Ryuhei</t>
  </si>
  <si>
    <t>池田　向希</t>
  </si>
  <si>
    <t>IKEDA Koki</t>
  </si>
  <si>
    <t>川野　将虎</t>
  </si>
  <si>
    <t>KAWANO Masatora</t>
  </si>
  <si>
    <t>成岡　大輝</t>
  </si>
  <si>
    <t>NARUOKA Taiki</t>
  </si>
  <si>
    <t>980417</t>
  </si>
  <si>
    <t>石川　龍之介</t>
  </si>
  <si>
    <t>ISHIKAWA Ryunosuke</t>
  </si>
  <si>
    <t>990422</t>
  </si>
  <si>
    <t>蝦夷森　章太</t>
  </si>
  <si>
    <t>EZOMORI Shota</t>
  </si>
  <si>
    <t>腰塚　遥人</t>
  </si>
  <si>
    <t>KOSHIZUKA Haruto</t>
  </si>
  <si>
    <t>990820</t>
  </si>
  <si>
    <t>清水　寛大</t>
  </si>
  <si>
    <t>SHIMIZU Kanta</t>
  </si>
  <si>
    <t>鈴木　宗孝</t>
  </si>
  <si>
    <t>SUZUKI Munetaka</t>
  </si>
  <si>
    <t>藤城　裕大</t>
  </si>
  <si>
    <t>FUJISHIRO Yudai</t>
  </si>
  <si>
    <t>松島　彰吾</t>
  </si>
  <si>
    <t>MATSUSHIMA Shogo</t>
  </si>
  <si>
    <t>宮下　隼人</t>
  </si>
  <si>
    <t>MIYASHITA Hayato</t>
  </si>
  <si>
    <t>山本　瑛平</t>
  </si>
  <si>
    <t>YAMAMOTO Yohei</t>
  </si>
  <si>
    <t>坂本　陸</t>
  </si>
  <si>
    <t>SAKAMOTO Riku</t>
  </si>
  <si>
    <t>長山　達彦</t>
  </si>
  <si>
    <t>NAGAYAMA Tatsuhiko</t>
  </si>
  <si>
    <t>荒生　実慧</t>
  </si>
  <si>
    <t>ARAO Masato</t>
  </si>
  <si>
    <t>及川　瑠音</t>
  </si>
  <si>
    <t>OIKAWA Ruon</t>
  </si>
  <si>
    <t>大沼　翼</t>
  </si>
  <si>
    <t>ONUMA Tsubasa</t>
  </si>
  <si>
    <t>柏　優吾</t>
  </si>
  <si>
    <t>KASHIWA Yugo</t>
  </si>
  <si>
    <t>柏木　滉平</t>
  </si>
  <si>
    <t>KASHIWAGI Kohei</t>
  </si>
  <si>
    <t>木本　大地</t>
  </si>
  <si>
    <t>KIMOTO Daichi</t>
  </si>
  <si>
    <t>久保田　悠月</t>
  </si>
  <si>
    <t>KUBOTA Yuzuki</t>
  </si>
  <si>
    <t>児玉　悠輔</t>
  </si>
  <si>
    <t>KODAMA Yusuke</t>
  </si>
  <si>
    <t>清野　太雅</t>
  </si>
  <si>
    <t>SEINO Taiga</t>
  </si>
  <si>
    <t>田中　智也</t>
  </si>
  <si>
    <t>TANAKA Tomoya</t>
  </si>
  <si>
    <t>長尾　大輝</t>
  </si>
  <si>
    <t>NAGAO Taiki</t>
  </si>
  <si>
    <t>野村　貴祐</t>
  </si>
  <si>
    <t>NOMURA Takahiro</t>
  </si>
  <si>
    <t>古川　隼</t>
  </si>
  <si>
    <t>FURUKAWA Hayato</t>
  </si>
  <si>
    <t>000505</t>
  </si>
  <si>
    <t>前田　義弘</t>
  </si>
  <si>
    <t>MAEDA Yoshihiro</t>
  </si>
  <si>
    <t>町　桟吾</t>
  </si>
  <si>
    <t>MACHI Sango</t>
  </si>
  <si>
    <t>安川　元気</t>
  </si>
  <si>
    <t>YASUKAWA Genki</t>
  </si>
  <si>
    <t>山田　和輝</t>
  </si>
  <si>
    <t>YAMADA Kazuki</t>
  </si>
  <si>
    <t>横山　登頼</t>
  </si>
  <si>
    <t>YOKOYAMA Torai</t>
  </si>
  <si>
    <t>010330</t>
  </si>
  <si>
    <t>野村　成希</t>
  </si>
  <si>
    <t>NOMURA Naruki</t>
  </si>
  <si>
    <t>家吉　新大</t>
  </si>
  <si>
    <t>IEYOSHI Arata</t>
  </si>
  <si>
    <t>石川　心</t>
  </si>
  <si>
    <t>ISHIKAWA Kokoro</t>
  </si>
  <si>
    <t>010514</t>
  </si>
  <si>
    <t>伊東　卓駿</t>
  </si>
  <si>
    <t>ITO Takeru</t>
  </si>
  <si>
    <t>岡田　朋也</t>
  </si>
  <si>
    <t>OKADA Tomoya</t>
  </si>
  <si>
    <t>010522</t>
  </si>
  <si>
    <t>奥山　輝</t>
  </si>
  <si>
    <t>OKUYAMA Hikaru</t>
  </si>
  <si>
    <t>梶野　稜太郎</t>
  </si>
  <si>
    <t>KAJINO Ryotaro</t>
  </si>
  <si>
    <t>011019</t>
  </si>
  <si>
    <t>兼原　尚也</t>
  </si>
  <si>
    <t>KANEHARA Naoya</t>
  </si>
  <si>
    <t>010426</t>
  </si>
  <si>
    <t>九嶋　恵舜</t>
  </si>
  <si>
    <t>KUSHIMA Keishun</t>
  </si>
  <si>
    <t>熊崎　貴哉</t>
  </si>
  <si>
    <t>KUMAZAKI Takaya</t>
  </si>
  <si>
    <t>SATO Mahiro</t>
  </si>
  <si>
    <t>十文字　優一</t>
  </si>
  <si>
    <t>JUMONJI Yuichi</t>
  </si>
  <si>
    <t>菅野　大輝</t>
  </si>
  <si>
    <t>SUGANO Hiroki</t>
  </si>
  <si>
    <t>松山　和希</t>
  </si>
  <si>
    <t>MATSUYAMA Kazuki</t>
  </si>
  <si>
    <t>村上　太一</t>
  </si>
  <si>
    <t>MURAKAMI Taichi</t>
  </si>
  <si>
    <t>010506</t>
  </si>
  <si>
    <t>渡邉　響太</t>
  </si>
  <si>
    <t>WATANABE Kyota</t>
  </si>
  <si>
    <t>010623</t>
  </si>
  <si>
    <t>渡辺　亮太</t>
  </si>
  <si>
    <t>WATANABE Ryota</t>
  </si>
  <si>
    <t>藤原　広翔</t>
  </si>
  <si>
    <t>FUJIWARA Hiroto</t>
  </si>
  <si>
    <t>石田　理人</t>
  </si>
  <si>
    <t>ISHIDA Rihito</t>
  </si>
  <si>
    <t>宮原　空哉</t>
  </si>
  <si>
    <t>MIYAHARA Koya</t>
  </si>
  <si>
    <t>安保　旺祐</t>
  </si>
  <si>
    <t>AMBO Osuke</t>
  </si>
  <si>
    <t>堀　達貴</t>
  </si>
  <si>
    <t>HORI Tatsuki</t>
  </si>
  <si>
    <t>東洋大学大学院</t>
    <rPh sb="4" eb="7">
      <t>ダイガクイン</t>
    </rPh>
    <phoneticPr fontId="11"/>
  </si>
  <si>
    <t>971216</t>
  </si>
  <si>
    <t>戸塚　翔吾</t>
  </si>
  <si>
    <t>TOZUKA Syougo</t>
  </si>
  <si>
    <t>山田　颯太</t>
  </si>
  <si>
    <t>YAMADA Hayata</t>
  </si>
  <si>
    <t>36 徳島</t>
  </si>
  <si>
    <t>竹田　了礼</t>
  </si>
  <si>
    <t>TAKEDA Akinori</t>
  </si>
  <si>
    <t>高橋　雄大</t>
  </si>
  <si>
    <t>TAKAHASHI Yudai</t>
  </si>
  <si>
    <t>小檜山　利輝</t>
  </si>
  <si>
    <t>KOBIYAMA Riki</t>
  </si>
  <si>
    <t>滝瀬　竣也</t>
  </si>
  <si>
    <t>TAKISE Syunya</t>
  </si>
  <si>
    <t>後藤　彪吾</t>
  </si>
  <si>
    <t>GOTO Hyogo</t>
  </si>
  <si>
    <t>小峯　樹</t>
  </si>
  <si>
    <t>KOMINE Tatsuki</t>
  </si>
  <si>
    <t>永峯　笙</t>
  </si>
  <si>
    <t>NAGAMINE Sho</t>
  </si>
  <si>
    <t>後藤　アトム</t>
  </si>
  <si>
    <t>GOTO Atomu</t>
  </si>
  <si>
    <t>001215</t>
  </si>
  <si>
    <t>菊地　梓巳</t>
  </si>
  <si>
    <t>KIKUCHI Azumi</t>
  </si>
  <si>
    <t>010107</t>
  </si>
  <si>
    <t>酒井　龍一</t>
  </si>
  <si>
    <t>SAKAI Ryuichi</t>
  </si>
  <si>
    <t>松本　樹大</t>
  </si>
  <si>
    <t>MATSUMOTO Mikihiro</t>
  </si>
  <si>
    <t>廣岡　侑也</t>
  </si>
  <si>
    <t>HIROOKA Yuya</t>
  </si>
  <si>
    <t>川北　大喜</t>
  </si>
  <si>
    <t>KAWAKITA Daiki</t>
  </si>
  <si>
    <t>熊谷　育海</t>
  </si>
  <si>
    <t>KUMAGAI Ikumi</t>
  </si>
  <si>
    <t>仲嶺　吉朗</t>
  </si>
  <si>
    <t>NAKAMINE Yoshirou</t>
  </si>
  <si>
    <t>岩川　祐介</t>
  </si>
  <si>
    <t>IWAKAWA  Yusuke</t>
  </si>
  <si>
    <t>大橋　尚之</t>
  </si>
  <si>
    <t>OHASHI Naoyuki</t>
  </si>
  <si>
    <t>齊藤　旬亮</t>
  </si>
  <si>
    <t>SAITO Shunsuke</t>
  </si>
  <si>
    <t>980402</t>
  </si>
  <si>
    <t>杉山　孟示</t>
  </si>
  <si>
    <t>SUGIYAMA Takeshi</t>
  </si>
  <si>
    <t>種綿　崚</t>
  </si>
  <si>
    <t>TANEWATA Ryo</t>
  </si>
  <si>
    <t>増子　雄太</t>
  </si>
  <si>
    <t>MASHIKO Yuta</t>
  </si>
  <si>
    <t>松尾　隆雅</t>
  </si>
  <si>
    <t>MATSUO Ryuga</t>
  </si>
  <si>
    <t>安永　尚斗</t>
  </si>
  <si>
    <t>YASUNAGA Naoto</t>
  </si>
  <si>
    <t>980512</t>
  </si>
  <si>
    <t>吉川　光</t>
  </si>
  <si>
    <t>YOSHIKAWA Hikaru</t>
  </si>
  <si>
    <t>吉津　拓歩</t>
  </si>
  <si>
    <t>YOSHIZU Takuho</t>
  </si>
  <si>
    <t>吉藤　直希</t>
  </si>
  <si>
    <t>YOSHIFUJI Naoki</t>
  </si>
  <si>
    <t>渡邉　陵</t>
  </si>
  <si>
    <t>WATANABE Ryo</t>
  </si>
  <si>
    <t>和田　瑞輝</t>
  </si>
  <si>
    <t>WADA Mizuki</t>
  </si>
  <si>
    <t>相澤　海斗</t>
  </si>
  <si>
    <t>AIZAWA Kaito</t>
  </si>
  <si>
    <t>伊藤　羅生</t>
  </si>
  <si>
    <t>ITO Raiki</t>
  </si>
  <si>
    <t>小板橋　良太</t>
  </si>
  <si>
    <t>KOITABASHI Ryota</t>
  </si>
  <si>
    <t>000304</t>
  </si>
  <si>
    <t>坂下　大哉</t>
  </si>
  <si>
    <t>SAKASHITA Daiya</t>
  </si>
  <si>
    <t>柴崎　悠斗</t>
  </si>
  <si>
    <t>SHIBASAKI Yuto</t>
  </si>
  <si>
    <t>世良田　基暉</t>
  </si>
  <si>
    <t>SERATA Motoki</t>
  </si>
  <si>
    <t>990417</t>
  </si>
  <si>
    <t>田中　拓海</t>
  </si>
  <si>
    <t>TANAKA Takumi</t>
  </si>
  <si>
    <t>野尻　瞬</t>
  </si>
  <si>
    <t>NOJIRI Shun</t>
  </si>
  <si>
    <t>宮本　大輔</t>
  </si>
  <si>
    <t>MIYAMOTO Daisuke</t>
  </si>
  <si>
    <t>上島　大輝</t>
  </si>
  <si>
    <t>KAMIJIMA Hiroki</t>
  </si>
  <si>
    <t>兒玉　浩明</t>
  </si>
  <si>
    <t>KODAMA Hiroaki</t>
  </si>
  <si>
    <t>尾上　泰暉</t>
  </si>
  <si>
    <t>ONOE Taiki</t>
  </si>
  <si>
    <t>片山　裕樹</t>
  </si>
  <si>
    <t>KATAYAMA Yuki</t>
  </si>
  <si>
    <t>川上　聡太</t>
  </si>
  <si>
    <t>KAWAKAMI Sota</t>
  </si>
  <si>
    <t>木立　夢優人</t>
  </si>
  <si>
    <t>KIDACHI Muto</t>
  </si>
  <si>
    <t>小笹　龍世</t>
  </si>
  <si>
    <t>KOZASA Ryusei</t>
  </si>
  <si>
    <t>眞田　大地</t>
  </si>
  <si>
    <t>SANADA Daichi</t>
  </si>
  <si>
    <t>杉林　大地</t>
  </si>
  <si>
    <t>SUGIBAYASHI Daichi</t>
  </si>
  <si>
    <t>000519</t>
  </si>
  <si>
    <t>塚本　ジャスティン惇平</t>
  </si>
  <si>
    <t>TSUKAMOTO Jasutein Jumpei</t>
  </si>
  <si>
    <t>前田　拓夢</t>
  </si>
  <si>
    <t>MAEDA Takumu</t>
  </si>
  <si>
    <t>000915</t>
  </si>
  <si>
    <t>モーティマー　悟</t>
  </si>
  <si>
    <t>MORTIMER Satoru</t>
  </si>
  <si>
    <t>山﨑　玲真</t>
  </si>
  <si>
    <t>YAMAZAKI Reima</t>
  </si>
  <si>
    <t>和田　遼</t>
  </si>
  <si>
    <t>WADA Ryo</t>
  </si>
  <si>
    <t>西村　陽杜</t>
  </si>
  <si>
    <t>NISHIMURA Haruto</t>
  </si>
  <si>
    <t>設楽　王我</t>
  </si>
  <si>
    <t>SHITARA Oga</t>
  </si>
  <si>
    <t>柴崎　駿希</t>
  </si>
  <si>
    <t>SHIBASAKI Shunki</t>
  </si>
  <si>
    <t>鈴木　碧斗</t>
  </si>
  <si>
    <t>SUZUKI Aoto</t>
  </si>
  <si>
    <t>中島　佑気ジョセフ</t>
  </si>
  <si>
    <t>NAKAJIMA Yuki Joseph</t>
  </si>
  <si>
    <t>020330</t>
  </si>
  <si>
    <t>中村　彰太</t>
  </si>
  <si>
    <t>NAKAMURA Shota</t>
  </si>
  <si>
    <t>010601</t>
  </si>
  <si>
    <t>井上　翔遥</t>
  </si>
  <si>
    <t>INOUE Shoyo</t>
  </si>
  <si>
    <t>980504</t>
  </si>
  <si>
    <t>大越　崇浩</t>
  </si>
  <si>
    <t>OGOSHI Takahiro</t>
  </si>
  <si>
    <t>岡田　和士</t>
  </si>
  <si>
    <t>OKADA Kazushi</t>
  </si>
  <si>
    <t>加藤　拓馬</t>
  </si>
  <si>
    <t>KATO Takuma</t>
  </si>
  <si>
    <t>齊藤　勇真</t>
  </si>
  <si>
    <t>SAITO Yuma</t>
  </si>
  <si>
    <t>清水　勇輝</t>
  </si>
  <si>
    <t>SHIMIZU Yuki</t>
  </si>
  <si>
    <t>高橋　優作</t>
  </si>
  <si>
    <t>TAKAHASHI Yusaku</t>
  </si>
  <si>
    <t>980528</t>
  </si>
  <si>
    <t>野々川　善己</t>
  </si>
  <si>
    <t>NONOKAWA Yoshiki</t>
  </si>
  <si>
    <t>堀　健人</t>
  </si>
  <si>
    <t>HORI Kento</t>
  </si>
  <si>
    <t>990113</t>
  </si>
  <si>
    <t>安田　駿</t>
  </si>
  <si>
    <t>YASUDA Shun</t>
  </si>
  <si>
    <t>971031</t>
  </si>
  <si>
    <t>山中　翔平</t>
  </si>
  <si>
    <t>YAMANAKA Shohei</t>
  </si>
  <si>
    <t>荒川　大暉</t>
  </si>
  <si>
    <t>ARAKAWA Hiroki</t>
  </si>
  <si>
    <t>生亀　幸輝</t>
  </si>
  <si>
    <t>IKIKAME Koki</t>
  </si>
  <si>
    <t>伊藤　悠貴</t>
  </si>
  <si>
    <t>ITO Yuki</t>
  </si>
  <si>
    <t>江口　輝</t>
  </si>
  <si>
    <t>EGUCHI Hikari</t>
  </si>
  <si>
    <t>枝川　岳史</t>
  </si>
  <si>
    <t>EDAGAWA Takeshi</t>
  </si>
  <si>
    <t>小野　遼秋</t>
  </si>
  <si>
    <t>ONO Haruaki</t>
  </si>
  <si>
    <t>仲井　陽大</t>
  </si>
  <si>
    <t>NAKAI Hinata</t>
  </si>
  <si>
    <t>松尾　脩平</t>
  </si>
  <si>
    <t>MATSUO Shuhei</t>
  </si>
  <si>
    <t>関口　大輝</t>
  </si>
  <si>
    <t>SEKIGUCHI Daiki</t>
  </si>
  <si>
    <t>阿部　龍斗</t>
  </si>
  <si>
    <t>ABE Ryuto</t>
  </si>
  <si>
    <t>000503</t>
  </si>
  <si>
    <t>伊藤　海斗</t>
  </si>
  <si>
    <t>ITO Kaito</t>
  </si>
  <si>
    <t>000504</t>
  </si>
  <si>
    <t>久保田　太一</t>
  </si>
  <si>
    <t>KUBOTA Taichi</t>
  </si>
  <si>
    <t>桑野　拓海</t>
  </si>
  <si>
    <t>KUWANO Takumi</t>
  </si>
  <si>
    <t>辰巳　新</t>
  </si>
  <si>
    <t>TATSUMI Arata</t>
  </si>
  <si>
    <t>塩川　大輔</t>
  </si>
  <si>
    <t>SHIOKAWA Daisuke</t>
  </si>
  <si>
    <t>池田　成諒</t>
  </si>
  <si>
    <t>IKEDA Seiryo</t>
  </si>
  <si>
    <t>020213</t>
  </si>
  <si>
    <t>薬師寺　亮</t>
  </si>
  <si>
    <t>YAKUSHIJI Ryo</t>
  </si>
  <si>
    <t>950625</t>
  </si>
  <si>
    <t>宮下　大河</t>
  </si>
  <si>
    <t>MIYASHITA Taiga</t>
  </si>
  <si>
    <t xml:space="preserve">M2 </t>
  </si>
  <si>
    <t>960714</t>
  </si>
  <si>
    <t>新城　雄基</t>
  </si>
  <si>
    <t>SHINJO Yuki</t>
  </si>
  <si>
    <t>970101</t>
  </si>
  <si>
    <t>吉川　崚</t>
  </si>
  <si>
    <t>YOSHIKAWA Ryo</t>
  </si>
  <si>
    <t>今泉　堅貴</t>
  </si>
  <si>
    <t>IMAIZUMI Kenki</t>
  </si>
  <si>
    <t>安藤　慎悟</t>
  </si>
  <si>
    <t>ANDO Shingo</t>
  </si>
  <si>
    <t>伊東　翔吾</t>
  </si>
  <si>
    <t>ITO Shogo</t>
  </si>
  <si>
    <t>伊藤　直哉</t>
  </si>
  <si>
    <t>ITO Naoya</t>
  </si>
  <si>
    <t>上迫　彬岳</t>
  </si>
  <si>
    <t>UESAKO Akitake</t>
  </si>
  <si>
    <t>薄田　健太郎</t>
  </si>
  <si>
    <t>USUDA Kentaro</t>
  </si>
  <si>
    <t>大土手　嵩</t>
  </si>
  <si>
    <t>ODOTE Shu</t>
  </si>
  <si>
    <t>児玉　朋大</t>
  </si>
  <si>
    <t>KODAMA Tomoki</t>
  </si>
  <si>
    <t>猿橋　拓己</t>
  </si>
  <si>
    <t>SARUHASHI Takumi</t>
  </si>
  <si>
    <t>重山　源斗</t>
  </si>
  <si>
    <t>SHIGEYAMA Gento</t>
  </si>
  <si>
    <t>相馬　崇史</t>
  </si>
  <si>
    <t>SOMA Takashi</t>
  </si>
  <si>
    <t>田川　昇太</t>
  </si>
  <si>
    <t>TAGAWA Shota</t>
  </si>
  <si>
    <t>980607</t>
  </si>
  <si>
    <t>西　研人</t>
  </si>
  <si>
    <t>NISHI Kento</t>
  </si>
  <si>
    <t>山口　航平</t>
  </si>
  <si>
    <t>YAMAGUCHI Kohei</t>
  </si>
  <si>
    <t>970410</t>
  </si>
  <si>
    <t>山下　和希</t>
  </si>
  <si>
    <t>YAMASHITA Kazuki</t>
  </si>
  <si>
    <t>山本　隼汰</t>
  </si>
  <si>
    <t>YAMAMOTO Hayata</t>
  </si>
  <si>
    <t>981124</t>
  </si>
  <si>
    <t>渡辺　珠生</t>
  </si>
  <si>
    <t>WATANABE Tamaki</t>
  </si>
  <si>
    <t>井内　優輔</t>
  </si>
  <si>
    <t>INOUCHI Yusuke</t>
  </si>
  <si>
    <t>伊藤　太貴</t>
  </si>
  <si>
    <t>ITO Taiki</t>
  </si>
  <si>
    <t>河合　俊太朗</t>
  </si>
  <si>
    <t>KAWAI Shuntaro</t>
  </si>
  <si>
    <t>杉山　魁声</t>
  </si>
  <si>
    <t>SUGIYAMA Kaisei</t>
  </si>
  <si>
    <t>991028</t>
  </si>
  <si>
    <t>幟立　晃汰</t>
  </si>
  <si>
    <t>NOBORITATE Kota</t>
  </si>
  <si>
    <t>有松　憧</t>
  </si>
  <si>
    <t>ARIMATSU Sho</t>
  </si>
  <si>
    <t>岡島　広周</t>
  </si>
  <si>
    <t>OKAJIMA Hirochika</t>
  </si>
  <si>
    <t>木塚　宙敬</t>
  </si>
  <si>
    <t>KIZUKA Hirotaka</t>
  </si>
  <si>
    <t>鈴木　博貴</t>
  </si>
  <si>
    <t>SUZUKI Hirotaka</t>
  </si>
  <si>
    <t>田中　蒼大</t>
  </si>
  <si>
    <t>TANAKA Sota</t>
  </si>
  <si>
    <t>寺岡　秀真</t>
  </si>
  <si>
    <t>TERAOKA Hidemasa</t>
  </si>
  <si>
    <t>遠田　悠人</t>
  </si>
  <si>
    <t>TODA Yuto</t>
  </si>
  <si>
    <t>林　祥太朗</t>
  </si>
  <si>
    <t>HAYASHI Shotaro</t>
  </si>
  <si>
    <t>971021</t>
  </si>
  <si>
    <t>深澤　優希</t>
  </si>
  <si>
    <t>FUKAZAWA Yuki</t>
  </si>
  <si>
    <t>深澤　陸</t>
  </si>
  <si>
    <t>FUKASAWA Riku</t>
  </si>
  <si>
    <t>不二　黎人</t>
  </si>
  <si>
    <t>FUJI Taketo</t>
  </si>
  <si>
    <t>991104</t>
  </si>
  <si>
    <t>本多　創一郎</t>
  </si>
  <si>
    <t>HONDA Soichiro</t>
  </si>
  <si>
    <t>増田　悠</t>
  </si>
  <si>
    <t>MASUDA Yu</t>
  </si>
  <si>
    <t>森本　風太</t>
  </si>
  <si>
    <t>MORIMOTO Futa</t>
  </si>
  <si>
    <t>森山　敦喜</t>
  </si>
  <si>
    <t>MORIYAMA Atsuyuki</t>
  </si>
  <si>
    <t>薮下　温司</t>
  </si>
  <si>
    <t>YABUSHITA Atsushi</t>
  </si>
  <si>
    <t>990710</t>
  </si>
  <si>
    <t>山本　尊仁</t>
  </si>
  <si>
    <t>YAMAMOTO Takahito</t>
  </si>
  <si>
    <t>吉川　右門</t>
  </si>
  <si>
    <t>YOSHIKAWA Umon</t>
  </si>
  <si>
    <t>阿藤　紘己</t>
  </si>
  <si>
    <t>ATO Hiroki</t>
  </si>
  <si>
    <t>五十嵐　優汰</t>
  </si>
  <si>
    <t>IGARASHI Yuta</t>
  </si>
  <si>
    <t>001123</t>
  </si>
  <si>
    <t>小林　竜也</t>
  </si>
  <si>
    <t>KOBAYASHI Tatsuya</t>
  </si>
  <si>
    <t>永山　龍吉</t>
  </si>
  <si>
    <t>NAGAYAMA Tatsukichi</t>
  </si>
  <si>
    <t>福谷　颯太</t>
  </si>
  <si>
    <t>FUKUTANI Sota</t>
  </si>
  <si>
    <t>松村　匡悟</t>
  </si>
  <si>
    <t>MATSUMURA Kyogo</t>
  </si>
  <si>
    <t>笹野　友希</t>
  </si>
  <si>
    <t>SASANO Tomoki</t>
  </si>
  <si>
    <t>村田　修作</t>
  </si>
  <si>
    <t>MURATA Shusaku</t>
  </si>
  <si>
    <t>坂見　一将</t>
  </si>
  <si>
    <t>SAKAMI Kazumasa</t>
  </si>
  <si>
    <t>岩佐　一楽</t>
  </si>
  <si>
    <t>IWASA Kazumoto</t>
  </si>
  <si>
    <t>國井　辰磨</t>
  </si>
  <si>
    <t>KUNII Tatsuma</t>
  </si>
  <si>
    <t>武藤　陽</t>
  </si>
  <si>
    <t>MUTO Haru</t>
  </si>
  <si>
    <t>井海　雅之</t>
  </si>
  <si>
    <t>IKAI Masayuki</t>
  </si>
  <si>
    <t>三戸部　聡大</t>
  </si>
  <si>
    <t>MITOBE Sodai</t>
  </si>
  <si>
    <t>990908</t>
  </si>
  <si>
    <t>森　康太朗</t>
  </si>
  <si>
    <t>MORI Kotaro</t>
  </si>
  <si>
    <t>小丸　未来</t>
  </si>
  <si>
    <t>KOMARU Mirai</t>
  </si>
  <si>
    <t>工藤　優太</t>
  </si>
  <si>
    <t>KUDO Yuta</t>
  </si>
  <si>
    <t>上原　佑太</t>
  </si>
  <si>
    <t>UEHARA Yuto</t>
  </si>
  <si>
    <t>南田　航希</t>
  </si>
  <si>
    <t>MINAMIDA Koki</t>
  </si>
  <si>
    <t>010415</t>
  </si>
  <si>
    <t>大塚　陸渡</t>
  </si>
  <si>
    <t>OTSUKA Rikuto</t>
  </si>
  <si>
    <t>平山　大雅</t>
  </si>
  <si>
    <t>HIRAYAMA Taiga</t>
  </si>
  <si>
    <t>川瀬　宙夢</t>
  </si>
  <si>
    <t>KAWASE Hiromu</t>
  </si>
  <si>
    <t>950915</t>
  </si>
  <si>
    <t>吉成　祐人</t>
  </si>
  <si>
    <t>YOSHINARI Yuto</t>
  </si>
  <si>
    <t>930512</t>
  </si>
  <si>
    <t>池川　博史</t>
  </si>
  <si>
    <t>IKEGAWA Hiroshi</t>
  </si>
  <si>
    <t>奥田　大樹</t>
  </si>
  <si>
    <t>OKUDA Daiki</t>
  </si>
  <si>
    <t>小山　水晶</t>
  </si>
  <si>
    <t>KOYAMA Mizuki</t>
  </si>
  <si>
    <t>970519</t>
  </si>
  <si>
    <t>髙橋　史門</t>
  </si>
  <si>
    <t>TAKAHASHI Shimon</t>
  </si>
  <si>
    <t>谷村　陸</t>
  </si>
  <si>
    <t>TANIMURA Riku</t>
  </si>
  <si>
    <t>富永　天平</t>
  </si>
  <si>
    <t>TOMINAGA Tempei</t>
  </si>
  <si>
    <t>羽生田　智</t>
  </si>
  <si>
    <t>HANYUDA Satoshi</t>
  </si>
  <si>
    <t>矢ヶ部　晃大</t>
  </si>
  <si>
    <t>YAKABE Akihiro</t>
  </si>
  <si>
    <t>970909</t>
  </si>
  <si>
    <t>小林　裕季</t>
  </si>
  <si>
    <t>KOBAYASHI Yuki</t>
  </si>
  <si>
    <t>杉山　駿介</t>
  </si>
  <si>
    <t>SUGIYAMA Shunsuke</t>
  </si>
  <si>
    <t>松田　貫汰</t>
  </si>
  <si>
    <t>MATSUDA Kanta</t>
  </si>
  <si>
    <t>斎藤　如月</t>
  </si>
  <si>
    <t>SAITO Kisaragi</t>
  </si>
  <si>
    <t>佐々木　幸太朗</t>
  </si>
  <si>
    <t>SASAKI Kotaro</t>
  </si>
  <si>
    <t>000808</t>
  </si>
  <si>
    <t>橋本　昇悟</t>
  </si>
  <si>
    <t>HASHIMOTO Shougo</t>
  </si>
  <si>
    <t>渡邊　寛之</t>
  </si>
  <si>
    <t>WATANABE Hiroyuki</t>
  </si>
  <si>
    <t>髙橋　秀徳</t>
  </si>
  <si>
    <t>TAKAHASHI Hidenori</t>
  </si>
  <si>
    <t>石原　唯斗</t>
  </si>
  <si>
    <t>ISHIHARA Yuito</t>
  </si>
  <si>
    <t>執行　大地</t>
  </si>
  <si>
    <t>SHIGYO Daichi</t>
  </si>
  <si>
    <t>岩田　知大</t>
  </si>
  <si>
    <t>IWATA Tomohiro</t>
  </si>
  <si>
    <t>971122</t>
  </si>
  <si>
    <t>竹入　聡一郎</t>
  </si>
  <si>
    <t>TAKEIRI Soichiro</t>
  </si>
  <si>
    <t>勝田　輝</t>
  </si>
  <si>
    <t>KATSUDA Hikaru</t>
  </si>
  <si>
    <t>980608</t>
  </si>
  <si>
    <t>小林　昌生</t>
  </si>
  <si>
    <t>KOBAYASHI Masaki</t>
  </si>
  <si>
    <t>981122</t>
  </si>
  <si>
    <t>丹治　憲治</t>
  </si>
  <si>
    <t>TANNJI Noriharu</t>
  </si>
  <si>
    <t>内山　朋也</t>
  </si>
  <si>
    <t>UCHIYAMA Tomoya</t>
  </si>
  <si>
    <t>藤森　俊秀</t>
  </si>
  <si>
    <t>FUJIMORI Toshihide</t>
  </si>
  <si>
    <t>藤内　雄大</t>
  </si>
  <si>
    <t>TONAI Yudai</t>
  </si>
  <si>
    <t>平賀　勇輝</t>
  </si>
  <si>
    <t>HIRAGA Yuki</t>
  </si>
  <si>
    <t>971118</t>
  </si>
  <si>
    <t>兒玉　直之</t>
  </si>
  <si>
    <t>KODAMA Naoyuki</t>
  </si>
  <si>
    <t>田中　洋行</t>
  </si>
  <si>
    <t>TANAKA Hiroyuki</t>
  </si>
  <si>
    <t>菅　颯一郎</t>
  </si>
  <si>
    <t>KAN Soichiro</t>
  </si>
  <si>
    <t>柴田　涼太郎</t>
  </si>
  <si>
    <t>SHIBATA Ryotaro</t>
  </si>
  <si>
    <t>000520</t>
  </si>
  <si>
    <t>松田　基</t>
  </si>
  <si>
    <t>MATSUDA Motoki</t>
  </si>
  <si>
    <t>001225</t>
  </si>
  <si>
    <t>山口　泰生</t>
  </si>
  <si>
    <t>YAMAGUCHI Taisei</t>
  </si>
  <si>
    <t>竹内　哲大</t>
  </si>
  <si>
    <t>TAKEUCHI Tetta</t>
  </si>
  <si>
    <t>000702</t>
  </si>
  <si>
    <t>藤井　稜真</t>
  </si>
  <si>
    <t>FUJII Ryoma</t>
  </si>
  <si>
    <t>大熊　建</t>
  </si>
  <si>
    <t>OGUMA Takeshi</t>
  </si>
  <si>
    <t>尾関　航平</t>
  </si>
  <si>
    <t>OZEKI Kohei</t>
  </si>
  <si>
    <t>010105</t>
  </si>
  <si>
    <t>伊藤　鴻児</t>
  </si>
  <si>
    <t>ITO Koji</t>
  </si>
  <si>
    <t>小谷 柊太</t>
  </si>
  <si>
    <t>ODANI Shuta</t>
  </si>
  <si>
    <t>河野　禅</t>
  </si>
  <si>
    <t>KONO Satoru</t>
  </si>
  <si>
    <t>山本　祐麻</t>
  </si>
  <si>
    <t>YAMAMOTO Yuma</t>
  </si>
  <si>
    <t>岸井　貴春</t>
  </si>
  <si>
    <t>KISHII Takaharu</t>
  </si>
  <si>
    <t>吉武　誠司</t>
  </si>
  <si>
    <t>YOSHITAKE Seiji</t>
  </si>
  <si>
    <t>940820</t>
  </si>
  <si>
    <t>高橋　辰壽</t>
  </si>
  <si>
    <t>TAKAHASHI Shinju</t>
  </si>
  <si>
    <t>大井　悠</t>
  </si>
  <si>
    <t>OI Haruka</t>
  </si>
  <si>
    <t>松井　駿斗</t>
  </si>
  <si>
    <t>MATSUI Shunto</t>
  </si>
  <si>
    <t>松岡　修平</t>
  </si>
  <si>
    <t>MATSUOKA Shuhei</t>
  </si>
  <si>
    <t>961002</t>
  </si>
  <si>
    <t>宮内　勝史</t>
  </si>
  <si>
    <t>MIYAUCHI Masashi</t>
  </si>
  <si>
    <t>980204</t>
  </si>
  <si>
    <t>植松　海理</t>
  </si>
  <si>
    <t>UEMATSU Kairi</t>
  </si>
  <si>
    <t>970710</t>
  </si>
  <si>
    <t>芝井　良太</t>
  </si>
  <si>
    <t>SHIBAI Ryota</t>
  </si>
  <si>
    <t>970522</t>
  </si>
  <si>
    <t>中野　涼介</t>
  </si>
  <si>
    <t>NAKANO Ryosuke</t>
  </si>
  <si>
    <t>960922</t>
  </si>
  <si>
    <t>木下　亮真</t>
  </si>
  <si>
    <t>KINOSHITA Ryoma</t>
  </si>
  <si>
    <t>960627</t>
  </si>
  <si>
    <t>阿曽　央和</t>
  </si>
  <si>
    <t>ASO Hirokazu</t>
  </si>
  <si>
    <t>970618</t>
  </si>
  <si>
    <t>伊東　利来也</t>
  </si>
  <si>
    <t>ITO Rikuya</t>
  </si>
  <si>
    <t>折田　歩夢</t>
  </si>
  <si>
    <t>ORITA Ayumu</t>
  </si>
  <si>
    <t>川島　滉平</t>
  </si>
  <si>
    <t>KAWASHIMA Kohei</t>
  </si>
  <si>
    <t>黒田　賢</t>
  </si>
  <si>
    <t>KURODA Masashi</t>
  </si>
  <si>
    <t>小久保　友裕</t>
  </si>
  <si>
    <t>KOKUBO Tomohiro</t>
  </si>
  <si>
    <t>宍倉　健浩</t>
  </si>
  <si>
    <t>SHISHIKURA Takehiro</t>
  </si>
  <si>
    <t>下平　健正</t>
  </si>
  <si>
    <t>SHIMOTAI Kensei</t>
  </si>
  <si>
    <t>住吉　宙樹</t>
  </si>
  <si>
    <t>SUMIYOSHI Hiroki</t>
  </si>
  <si>
    <t>武士　文哉</t>
  </si>
  <si>
    <t>TAKESHI Fumiya</t>
  </si>
  <si>
    <t>辻本　活哉</t>
  </si>
  <si>
    <t>TSUJIMOTO Katsuya</t>
  </si>
  <si>
    <t>渕田　拓臣</t>
  </si>
  <si>
    <t>FUCHIDA Takumi</t>
  </si>
  <si>
    <t>本郷　諒</t>
  </si>
  <si>
    <t>HONGO Ryo</t>
  </si>
  <si>
    <t>南山　義輝</t>
  </si>
  <si>
    <t>MINAMIYAMA Yoshiki</t>
  </si>
  <si>
    <t>村木　渉真</t>
  </si>
  <si>
    <t>MURAKI Shoma</t>
  </si>
  <si>
    <t>森田　将平</t>
  </si>
  <si>
    <t>MORITA Shohei</t>
  </si>
  <si>
    <t>吉田　匠</t>
  </si>
  <si>
    <t>YOSHIDA Takumi</t>
  </si>
  <si>
    <t>990325</t>
  </si>
  <si>
    <t>山下　和也</t>
  </si>
  <si>
    <t>YAMASHITA Kazuya</t>
  </si>
  <si>
    <t>青栁　柾希</t>
  </si>
  <si>
    <t>AOYAGI Masaki</t>
  </si>
  <si>
    <t>990711</t>
  </si>
  <si>
    <t>浅見　龍生</t>
  </si>
  <si>
    <t>ASAMI Ryusei</t>
  </si>
  <si>
    <t>岩井　郁也</t>
  </si>
  <si>
    <t>IWAI Fumiya</t>
  </si>
  <si>
    <t>江本　亘</t>
  </si>
  <si>
    <t>EMOTO Wataru</t>
  </si>
  <si>
    <t>000110</t>
  </si>
  <si>
    <t>太田　直希</t>
  </si>
  <si>
    <t>OTA Naoki</t>
  </si>
  <si>
    <t>小野　想太</t>
  </si>
  <si>
    <t>ONO Sota</t>
  </si>
  <si>
    <t>勝田　築</t>
  </si>
  <si>
    <t>KATTA Kizuki</t>
  </si>
  <si>
    <t>河合　陽平</t>
  </si>
  <si>
    <t>KAWAI Yohei</t>
  </si>
  <si>
    <t>久保　広季</t>
  </si>
  <si>
    <t>KUBO Hiroki</t>
  </si>
  <si>
    <t>小竹　理恩</t>
  </si>
  <si>
    <t>KOTAKE Leon</t>
  </si>
  <si>
    <t>佐藤　恵介</t>
  </si>
  <si>
    <t>SATO Keisuke</t>
  </si>
  <si>
    <t>佐藤　皓星</t>
  </si>
  <si>
    <t>SATO Kosei</t>
  </si>
  <si>
    <t>佐野　陽</t>
  </si>
  <si>
    <t>SANO Hinata</t>
  </si>
  <si>
    <t>島村　英治</t>
  </si>
  <si>
    <t>SHIMAMURA Eiji</t>
  </si>
  <si>
    <t>970718</t>
  </si>
  <si>
    <t>高柿　裕斗</t>
  </si>
  <si>
    <t>TAKAGAKI Yuto</t>
  </si>
  <si>
    <t>千明　龍之佑</t>
  </si>
  <si>
    <t>CHIGIRA Ryunosuke</t>
  </si>
  <si>
    <t>中谷　雄飛</t>
  </si>
  <si>
    <t>NAKAYA Yuhi</t>
  </si>
  <si>
    <t>林　裕之</t>
  </si>
  <si>
    <t>HAYASHI Hiroyuki</t>
  </si>
  <si>
    <t>半澤　黎斗</t>
  </si>
  <si>
    <t>HANZAWA Reito</t>
  </si>
  <si>
    <t>松本　朗</t>
  </si>
  <si>
    <t>MATSUMOTO Akira</t>
  </si>
  <si>
    <t>向井　悠介</t>
  </si>
  <si>
    <t>MUKAI Yusuke</t>
  </si>
  <si>
    <t>室伏　祐吾</t>
  </si>
  <si>
    <t>MUROFUSHI Yugo</t>
  </si>
  <si>
    <t>茂木　凜平</t>
  </si>
  <si>
    <t>MOGI Rimpei</t>
  </si>
  <si>
    <t>茂原　將悟</t>
  </si>
  <si>
    <t>MOHARA Shogo</t>
  </si>
  <si>
    <t>森戸　信陽</t>
  </si>
  <si>
    <t>MORITO Nobuaki</t>
  </si>
  <si>
    <t>990415</t>
  </si>
  <si>
    <t>山内　大夢</t>
  </si>
  <si>
    <t>YAMAUCHI Hiromu</t>
  </si>
  <si>
    <t>990824</t>
  </si>
  <si>
    <t>山口　賢助</t>
  </si>
  <si>
    <t>YAMAGUCHI Kensuke</t>
  </si>
  <si>
    <t>井川　龍人</t>
  </si>
  <si>
    <t>IGAWA Ryuto</t>
  </si>
  <si>
    <t>井上　開登</t>
  </si>
  <si>
    <t>INOUE Kaito</t>
  </si>
  <si>
    <t>植田　航太</t>
  </si>
  <si>
    <t>UEDA Kota</t>
  </si>
  <si>
    <t>小指　卓也</t>
  </si>
  <si>
    <t>KOZASU Takuya</t>
  </si>
  <si>
    <t>後藤　颯汰</t>
  </si>
  <si>
    <t>GOTO Hayata</t>
  </si>
  <si>
    <t>坂本　大晟</t>
  </si>
  <si>
    <t>SAKAMOTO Taisei</t>
  </si>
  <si>
    <t>澤　大地</t>
  </si>
  <si>
    <t>SAWA Daichi</t>
  </si>
  <si>
    <t>白井　航平</t>
  </si>
  <si>
    <t>SHIRAI Kohei</t>
  </si>
  <si>
    <t>鈴木　創士</t>
  </si>
  <si>
    <t>SUZUKI Soshi</t>
  </si>
  <si>
    <t>徳永　啄磨</t>
  </si>
  <si>
    <t>TOKUNAGA Takuma</t>
  </si>
  <si>
    <t>000623</t>
  </si>
  <si>
    <t>野口　友希</t>
  </si>
  <si>
    <t>NOGUCHI Yuki</t>
  </si>
  <si>
    <t>東　陸央</t>
  </si>
  <si>
    <t>HIGASHI Rikuo</t>
  </si>
  <si>
    <t>平川　巧</t>
  </si>
  <si>
    <t>HIRAKAWA Takumi</t>
  </si>
  <si>
    <t>三浦　励央奈</t>
  </si>
  <si>
    <t>MIURA Reona</t>
  </si>
  <si>
    <t>000510</t>
  </si>
  <si>
    <t>八木　颯太</t>
  </si>
  <si>
    <t>YAGI Sota</t>
  </si>
  <si>
    <t>安田　博登</t>
  </si>
  <si>
    <t>YASUDA Hiroto</t>
  </si>
  <si>
    <t>山下　諒祐</t>
  </si>
  <si>
    <t>YAMASHITA Ryosuke</t>
  </si>
  <si>
    <t>新井　公貴</t>
  </si>
  <si>
    <t>ARAI Koki</t>
  </si>
  <si>
    <t>池淵　秀</t>
  </si>
  <si>
    <t>IKEFUCHI Hide</t>
  </si>
  <si>
    <t>稲毛　碧</t>
  </si>
  <si>
    <t>INAGE  Aoi</t>
  </si>
  <si>
    <t>010406</t>
  </si>
  <si>
    <t>北村　光</t>
  </si>
  <si>
    <t>KITAMURA Hikaru</t>
  </si>
  <si>
    <t>佐藤　航希</t>
  </si>
  <si>
    <t>SATO Koki</t>
  </si>
  <si>
    <t>菖蒲　敦司</t>
  </si>
  <si>
    <t>SHOBU Atsushi</t>
  </si>
  <si>
    <t>新上　健太</t>
  </si>
  <si>
    <t>SHINJO Kenta</t>
  </si>
  <si>
    <t>田中　天智龍</t>
  </si>
  <si>
    <t>TANAKA Tenjiro</t>
  </si>
  <si>
    <t>010717</t>
  </si>
  <si>
    <t>辻　文哉</t>
  </si>
  <si>
    <t>TSUJI Fumiya</t>
  </si>
  <si>
    <t>秀島　来</t>
  </si>
  <si>
    <t>HIDESHIMA Rai</t>
  </si>
  <si>
    <t>藤好　駿太</t>
  </si>
  <si>
    <t>FUJIYOSHI Shunta</t>
  </si>
  <si>
    <t>諸冨　湧</t>
  </si>
  <si>
    <t>MOROTOMI Waku</t>
  </si>
  <si>
    <t>栁本　匡哉</t>
  </si>
  <si>
    <t>YANAGIMOTO Masaya</t>
  </si>
  <si>
    <t>山田　泰誠</t>
  </si>
  <si>
    <t>YAMADA Taisei</t>
  </si>
  <si>
    <t>荒井　祐人</t>
  </si>
  <si>
    <t>ARAI  Yuto</t>
  </si>
  <si>
    <t>安藤　主税</t>
  </si>
  <si>
    <t>ANDO Chikara</t>
  </si>
  <si>
    <t>遠藤　悠紀</t>
  </si>
  <si>
    <t>ENDO  Yuki</t>
  </si>
  <si>
    <t>大迫　太雅</t>
  </si>
  <si>
    <t>OSAKO Taiga</t>
  </si>
  <si>
    <t>980710</t>
  </si>
  <si>
    <t>黒木　みひろ</t>
  </si>
  <si>
    <t>KUROKI Mihiro</t>
  </si>
  <si>
    <t>990105</t>
  </si>
  <si>
    <t>小西　耕生</t>
  </si>
  <si>
    <t>KONISHI Koki</t>
  </si>
  <si>
    <t>齋藤　有栄</t>
  </si>
  <si>
    <t>SAITO Naoharu</t>
  </si>
  <si>
    <t>鈴木　春記</t>
  </si>
  <si>
    <t>SUZUKI Haruki</t>
  </si>
  <si>
    <t>瀬戸　祐希</t>
  </si>
  <si>
    <t>SETO Yuki</t>
  </si>
  <si>
    <t>瀬戸口　大地</t>
  </si>
  <si>
    <t>SETOGUCHI Daichi</t>
  </si>
  <si>
    <t>田矢　聖弥</t>
  </si>
  <si>
    <t>TAYA Seiya</t>
  </si>
  <si>
    <t>轟木　太郎</t>
  </si>
  <si>
    <t>TODOROKI Taro</t>
  </si>
  <si>
    <t>日影　優哉</t>
  </si>
  <si>
    <t>HIKAGE Yuya</t>
  </si>
  <si>
    <t>森山　真伍</t>
  </si>
  <si>
    <t>MORIYAMA Shingo</t>
  </si>
  <si>
    <t>吉田　巧</t>
  </si>
  <si>
    <t>青沼　瑞季</t>
  </si>
  <si>
    <t>AONUMA Mizuki</t>
  </si>
  <si>
    <t>川口　航士郎</t>
  </si>
  <si>
    <t>KAWAGUCHI Koshiro</t>
  </si>
  <si>
    <t>991016</t>
  </si>
  <si>
    <t>閑念　拓臣</t>
  </si>
  <si>
    <t>KANNEN Takumi</t>
  </si>
  <si>
    <t>識名　黄羅</t>
  </si>
  <si>
    <t>SHIKINA Kira</t>
  </si>
  <si>
    <t>000323</t>
  </si>
  <si>
    <t>坪井　海門</t>
  </si>
  <si>
    <t>TSUBOI Kaito</t>
  </si>
  <si>
    <t>成毛　志優</t>
  </si>
  <si>
    <t>NARUGE Shu</t>
  </si>
  <si>
    <t>000308</t>
  </si>
  <si>
    <t>槇原　洸槻</t>
  </si>
  <si>
    <t>MAKIHARA Koki</t>
  </si>
  <si>
    <t>松倉　唯斗</t>
  </si>
  <si>
    <t>MATSUKURA Yuito</t>
  </si>
  <si>
    <t>矢島　洸一</t>
  </si>
  <si>
    <t>YAJIMA Koichi</t>
  </si>
  <si>
    <t>990627</t>
  </si>
  <si>
    <t>山田　亮汰</t>
  </si>
  <si>
    <t>YAMADA Ryota</t>
  </si>
  <si>
    <t>渡邊　晶紀</t>
  </si>
  <si>
    <t>WATANABE Aki</t>
  </si>
  <si>
    <t>Paul　Onyiego</t>
  </si>
  <si>
    <t>PAUL Onyiego</t>
  </si>
  <si>
    <t>足立　一己</t>
  </si>
  <si>
    <t>ADACHI Kazuki</t>
  </si>
  <si>
    <t>石部　夏希</t>
  </si>
  <si>
    <t>ISHIBE Natsuki</t>
  </si>
  <si>
    <t>市川　俊道</t>
  </si>
  <si>
    <t>ICHIKAWA Toshimichi</t>
  </si>
  <si>
    <t>伊東　大暉</t>
  </si>
  <si>
    <t>ITO Daiki</t>
  </si>
  <si>
    <t>岩谷　翼</t>
  </si>
  <si>
    <t>IWAYA Tsubasa</t>
  </si>
  <si>
    <t>永地　泰貴</t>
  </si>
  <si>
    <t>EIJI Taiki</t>
  </si>
  <si>
    <t>小野寺　陣</t>
  </si>
  <si>
    <t>ONODERA Jin</t>
  </si>
  <si>
    <t>加藤　大成</t>
  </si>
  <si>
    <t>橘田　大河</t>
  </si>
  <si>
    <t>KITTA Taiga</t>
  </si>
  <si>
    <t>木山　克哉</t>
  </si>
  <si>
    <t>KIYAMA Katsuya</t>
  </si>
  <si>
    <t>木山　達哉</t>
  </si>
  <si>
    <t>KIYAMA Tatsuya</t>
  </si>
  <si>
    <t>栗原　光弘</t>
  </si>
  <si>
    <t>KURIHARA Mitsuhiro</t>
  </si>
  <si>
    <t>佐久間　紀史</t>
  </si>
  <si>
    <t>SAKUMA Norifumi</t>
  </si>
  <si>
    <t>010119</t>
  </si>
  <si>
    <t>佐々木　歩夢</t>
  </si>
  <si>
    <t>SASAKI Ayumu</t>
  </si>
  <si>
    <t>佐藤　奨之進</t>
  </si>
  <si>
    <t>SATO Shonoshin</t>
  </si>
  <si>
    <t>篠原　楓</t>
  </si>
  <si>
    <t>SHINOHARA Kaede</t>
  </si>
  <si>
    <t>下園　秀明</t>
  </si>
  <si>
    <t>SHIMOZONO Hideaki</t>
  </si>
  <si>
    <t>鈴木　優允</t>
  </si>
  <si>
    <t>SUZUKI Yusuke</t>
  </si>
  <si>
    <t>田村　莉玖</t>
  </si>
  <si>
    <t>TAMURA Riku</t>
  </si>
  <si>
    <t>000827</t>
  </si>
  <si>
    <t>都築　勇貴</t>
  </si>
  <si>
    <t>TSUZUKI Yuki</t>
  </si>
  <si>
    <t>東　海斗</t>
  </si>
  <si>
    <t>HIGASHI Kaito</t>
  </si>
  <si>
    <t>笛木　慎之輔</t>
  </si>
  <si>
    <t>FUEKI Shinnosuke</t>
  </si>
  <si>
    <t>福島　碧海</t>
  </si>
  <si>
    <t>FUKUSHIMA Aoi</t>
  </si>
  <si>
    <t>星野　一平</t>
  </si>
  <si>
    <t>HOSHINO Ippei</t>
  </si>
  <si>
    <t>001206</t>
  </si>
  <si>
    <t>村本　龍彦</t>
  </si>
  <si>
    <t>MURAMOTO Tatsuhiko</t>
  </si>
  <si>
    <t>森田　和希</t>
  </si>
  <si>
    <t>MORITA Kazuki</t>
  </si>
  <si>
    <t>山田　大成</t>
  </si>
  <si>
    <t>Bonifes　Mulwa</t>
  </si>
  <si>
    <t>BONIFES Mulwa</t>
  </si>
  <si>
    <t>赤坂　優人</t>
  </si>
  <si>
    <t>AKASAKA Yuto</t>
  </si>
  <si>
    <t>020318</t>
  </si>
  <si>
    <t>岡本　歩夢</t>
  </si>
  <si>
    <t>OKAMOTO Ayumu</t>
  </si>
  <si>
    <t>川原　正輝</t>
  </si>
  <si>
    <t>KAWAHARA Masaki</t>
  </si>
  <si>
    <t>北村　淳生</t>
  </si>
  <si>
    <t>KITAMURA Sunao</t>
  </si>
  <si>
    <t>熊井　凌誠</t>
  </si>
  <si>
    <t>KUMAI Ryosei</t>
  </si>
  <si>
    <t>小瀧　未久登</t>
  </si>
  <si>
    <t>KODAKI Mikuto</t>
  </si>
  <si>
    <t>010906</t>
  </si>
  <si>
    <t>島津　裕太</t>
  </si>
  <si>
    <t>SHIMATSU Yuta</t>
  </si>
  <si>
    <t>010928</t>
  </si>
  <si>
    <t>新本　駿</t>
  </si>
  <si>
    <t>SHINMOTO Shun</t>
  </si>
  <si>
    <t>020131</t>
  </si>
  <si>
    <t>関野　稜介</t>
  </si>
  <si>
    <t>SEKINO Ryosuke</t>
  </si>
  <si>
    <t>髙木　駿太</t>
  </si>
  <si>
    <t>TAKAKI Syunta</t>
  </si>
  <si>
    <t>髙木　翔瑛</t>
  </si>
  <si>
    <t>TAKAKI Syoei</t>
  </si>
  <si>
    <t>010925</t>
  </si>
  <si>
    <t>塚田　翔伍</t>
  </si>
  <si>
    <t>TSUKADA Syogo</t>
  </si>
  <si>
    <t>中込　空</t>
  </si>
  <si>
    <t>NAKAGOMI Sora</t>
  </si>
  <si>
    <t>福田　夢将</t>
  </si>
  <si>
    <t>FUKUDA Yukichi</t>
  </si>
  <si>
    <t>011126</t>
  </si>
  <si>
    <t>松浦　太郎</t>
  </si>
  <si>
    <t>MATSURA Taro</t>
  </si>
  <si>
    <t>山田　蒼志郎</t>
  </si>
  <si>
    <t>YAMADA Soshiro</t>
  </si>
  <si>
    <t>山本　新汰</t>
  </si>
  <si>
    <t>YAMAMOTO Arata</t>
  </si>
  <si>
    <t>横山　竜之介</t>
  </si>
  <si>
    <t>YOKOYAMA Ryunosuke</t>
  </si>
  <si>
    <t>餘多分　亮雅</t>
  </si>
  <si>
    <t>YOTABUN Ryoga</t>
  </si>
  <si>
    <t>遠山　航平</t>
  </si>
  <si>
    <t>TOYAMA Kohei</t>
  </si>
  <si>
    <t>980510</t>
  </si>
  <si>
    <t>山本　龍太郎</t>
  </si>
  <si>
    <t>YAMAMOTO Ryutaro</t>
  </si>
  <si>
    <t>980917</t>
  </si>
  <si>
    <t>川端　脩也</t>
  </si>
  <si>
    <t>KAWABATA Naoya</t>
  </si>
  <si>
    <t>海老原　健太</t>
  </si>
  <si>
    <t>EBIHARA Kenta</t>
  </si>
  <si>
    <t>椋木　駿也</t>
  </si>
  <si>
    <t>MUKUNOKI Shunya</t>
  </si>
  <si>
    <t>芳澤　一星</t>
  </si>
  <si>
    <t>YOSHIZAWA Issei</t>
  </si>
  <si>
    <t>西林　晴流</t>
  </si>
  <si>
    <t>NISHIBAYASHI Seiryu</t>
  </si>
  <si>
    <t>010705</t>
  </si>
  <si>
    <t>姫野　稀央</t>
  </si>
  <si>
    <t>HIMENO Kio</t>
  </si>
  <si>
    <t>松本　祐翔</t>
  </si>
  <si>
    <t>MATSUMOTO Yuto</t>
  </si>
  <si>
    <t>三好　凛</t>
  </si>
  <si>
    <t>MIYOSHI Rin</t>
  </si>
  <si>
    <t>横田　浩人</t>
  </si>
  <si>
    <t>YOKOTA Hiroto</t>
  </si>
  <si>
    <t>011115</t>
  </si>
  <si>
    <t>飯尾　亮平</t>
  </si>
  <si>
    <t>IIO Ryohei</t>
  </si>
  <si>
    <t>上田　賢太</t>
  </si>
  <si>
    <t>UEDA Kenta</t>
  </si>
  <si>
    <t>小野塚　玄</t>
  </si>
  <si>
    <t>ONOZUKA Gen</t>
  </si>
  <si>
    <t>小川　崇人</t>
  </si>
  <si>
    <t>OGAWA Takato</t>
  </si>
  <si>
    <t>亀山　基輝</t>
  </si>
  <si>
    <t>KAMEYAMA Motoki</t>
  </si>
  <si>
    <t>熊谷　哲志</t>
  </si>
  <si>
    <t>KUMAGAI Tetsushi</t>
  </si>
  <si>
    <t>黒須　航平</t>
  </si>
  <si>
    <t>KUROSU Kohei</t>
  </si>
  <si>
    <t>小林　憲太</t>
  </si>
  <si>
    <t>KOBAYASHI Kenta</t>
  </si>
  <si>
    <t>小林　汰介</t>
  </si>
  <si>
    <t>KOBAYASHI Taisuke</t>
  </si>
  <si>
    <t>辻　弘嗣</t>
  </si>
  <si>
    <t>TSUJI Koji</t>
  </si>
  <si>
    <t>中沢　航大</t>
  </si>
  <si>
    <t>NAKAZAWA Kodai</t>
  </si>
  <si>
    <t>990302</t>
  </si>
  <si>
    <t>花田　雄大</t>
  </si>
  <si>
    <t>HANADA Katsuhiro</t>
  </si>
  <si>
    <t>本松　凌輔</t>
  </si>
  <si>
    <t>MOTOMATSU Ryosuke</t>
  </si>
  <si>
    <t>米野　航成</t>
  </si>
  <si>
    <t>YONENO Kosei</t>
  </si>
  <si>
    <t>990211</t>
  </si>
  <si>
    <t>畠山　大陸</t>
  </si>
  <si>
    <t>HATAKEYAMA Riku</t>
  </si>
  <si>
    <t>松居　和輝</t>
  </si>
  <si>
    <t>MATSUI Kazuki</t>
  </si>
  <si>
    <t>000205</t>
  </si>
  <si>
    <t>上出　怜生</t>
  </si>
  <si>
    <t>KAMIDE Reo</t>
  </si>
  <si>
    <t>志水　昂太</t>
  </si>
  <si>
    <t>SHIMIZU Kota</t>
  </si>
  <si>
    <t>中谷　有富</t>
  </si>
  <si>
    <t>NAKATANI Aruto</t>
  </si>
  <si>
    <t>初田　龍星</t>
  </si>
  <si>
    <t>HATSUDA Ryusei</t>
  </si>
  <si>
    <t>和田　輝</t>
  </si>
  <si>
    <t>WADA Hikaru</t>
  </si>
  <si>
    <t>大﨑　聖太郎</t>
  </si>
  <si>
    <t>OSAKI Seitaro</t>
  </si>
  <si>
    <t>川仁　稜平</t>
  </si>
  <si>
    <t>KAWANI Ryohei</t>
  </si>
  <si>
    <t>020114</t>
  </si>
  <si>
    <t>河内　優</t>
  </si>
  <si>
    <t>KOCHI Yu</t>
  </si>
  <si>
    <t>澤田　啓</t>
  </si>
  <si>
    <t>SAWADA Kei</t>
  </si>
  <si>
    <t>長谷川　空</t>
  </si>
  <si>
    <t>HASEGAWA Sora</t>
  </si>
  <si>
    <t>前田　新太</t>
  </si>
  <si>
    <t>MAEDA Arata</t>
  </si>
  <si>
    <t>田畑　昌寛</t>
  </si>
  <si>
    <t>TABATA Akihiro</t>
  </si>
  <si>
    <t>森　健太郎</t>
  </si>
  <si>
    <t>MORI Kentaro</t>
  </si>
  <si>
    <t>遠藤　雅也</t>
  </si>
  <si>
    <t>ENDO Masaya</t>
  </si>
  <si>
    <t>大江　樹生</t>
  </si>
  <si>
    <t>OE Tatsuki</t>
  </si>
  <si>
    <t>高瀬　智</t>
  </si>
  <si>
    <t>TAKASE Satoshi</t>
  </si>
  <si>
    <t>原田　航也</t>
  </si>
  <si>
    <t>HARADA Koki</t>
  </si>
  <si>
    <t>石倉　翔</t>
  </si>
  <si>
    <t>ISHIKURA Kakeru</t>
  </si>
  <si>
    <t>依田　侑大</t>
  </si>
  <si>
    <t>YODA Yudai</t>
  </si>
  <si>
    <t>990208</t>
  </si>
  <si>
    <t>菊地　拓磨</t>
  </si>
  <si>
    <t>KIKUCHI Takuma</t>
  </si>
  <si>
    <t>秀　英門</t>
  </si>
  <si>
    <t>HIDE Eito</t>
  </si>
  <si>
    <t>杉田　稜</t>
  </si>
  <si>
    <t>SUGITA Ryo</t>
  </si>
  <si>
    <t>森　貫太朗</t>
  </si>
  <si>
    <t>MORI Kantaro</t>
  </si>
  <si>
    <t>小幡　隆史</t>
  </si>
  <si>
    <t>OBATA Takashi</t>
  </si>
  <si>
    <t>川路　武</t>
  </si>
  <si>
    <t>KAWAJI Takeru</t>
  </si>
  <si>
    <t>荒井　基宏</t>
  </si>
  <si>
    <t>ARAI  Motohiro</t>
  </si>
  <si>
    <t>990821</t>
  </si>
  <si>
    <t>中村　僚</t>
  </si>
  <si>
    <t>NAKAMURA Ryo</t>
  </si>
  <si>
    <t>平山　陽大</t>
  </si>
  <si>
    <t>HIRAYAMA Minato</t>
  </si>
  <si>
    <t>藤村　恒平</t>
  </si>
  <si>
    <t>FUJIMURA Kohei</t>
  </si>
  <si>
    <t>川越　春来</t>
  </si>
  <si>
    <t>KAWAGOE Haruki</t>
  </si>
  <si>
    <t>000212</t>
  </si>
  <si>
    <t>川越　健生</t>
  </si>
  <si>
    <t>KAWAGOE Kensei</t>
  </si>
  <si>
    <t>宮澤　優斗</t>
  </si>
  <si>
    <t>MIYAZAWA Yuto</t>
  </si>
  <si>
    <t>990514</t>
  </si>
  <si>
    <t>長尾　行浩</t>
  </si>
  <si>
    <t>NAGAO Yukihiro</t>
  </si>
  <si>
    <t>甲斐　竜太</t>
  </si>
  <si>
    <t>KAI Ryuta</t>
  </si>
  <si>
    <t>水越　将司</t>
  </si>
  <si>
    <t>MIZUKOSHI Masashi</t>
  </si>
  <si>
    <t>堂坂　日向</t>
  </si>
  <si>
    <t>DOSAKA Hyuga</t>
  </si>
  <si>
    <t>栗山　颯人</t>
  </si>
  <si>
    <t>KURIYAMA Hayato</t>
  </si>
  <si>
    <t>加藤　大虎</t>
  </si>
  <si>
    <t>KATO Daigo</t>
  </si>
  <si>
    <t>野口　怜恩</t>
  </si>
  <si>
    <t>NOGUCHI Reon</t>
  </si>
  <si>
    <t>大久保　海</t>
  </si>
  <si>
    <t>OKUBO Kai</t>
  </si>
  <si>
    <t>西澤　雅志</t>
  </si>
  <si>
    <t>NISHIZAWA Masashi</t>
  </si>
  <si>
    <t>000412</t>
  </si>
  <si>
    <t>山岡　竜太朗</t>
  </si>
  <si>
    <t>YAMAOKA Ryutaro</t>
  </si>
  <si>
    <t>境　宏真</t>
  </si>
  <si>
    <t>SAKAI Hiromasa</t>
  </si>
  <si>
    <t>伊藤　陸</t>
  </si>
  <si>
    <t>ITO Riku</t>
  </si>
  <si>
    <t>中島　秀斗</t>
  </si>
  <si>
    <t>NAKAJIMA Shuto</t>
  </si>
  <si>
    <t>渡邊　聖矢</t>
  </si>
  <si>
    <t>WATANABE Seiya</t>
  </si>
  <si>
    <t>斉藤　廉</t>
  </si>
  <si>
    <t>SAITO Ren</t>
  </si>
  <si>
    <t>赤司　健槙</t>
  </si>
  <si>
    <t>AKASHI Kenshin</t>
  </si>
  <si>
    <t>麻生　幹雄</t>
  </si>
  <si>
    <t>ASO Mikio</t>
  </si>
  <si>
    <t>油屋　圭吾</t>
  </si>
  <si>
    <t>ABURAYA Keigo</t>
  </si>
  <si>
    <t>石川　諒</t>
  </si>
  <si>
    <t>ISHIKAWA Makoto</t>
  </si>
  <si>
    <t>泉谷　駿介</t>
  </si>
  <si>
    <t>IZUMIYA Shunsuke</t>
  </si>
  <si>
    <t>岩崎　匠海</t>
  </si>
  <si>
    <t>IWASAKI Takumi</t>
  </si>
  <si>
    <t>岩嵜　友也</t>
  </si>
  <si>
    <t>IWASAKI Tomoya</t>
  </si>
  <si>
    <t>榎本　大倭</t>
  </si>
  <si>
    <t>ENOMOTO Yamato</t>
  </si>
  <si>
    <t>小穴　英気</t>
  </si>
  <si>
    <t>OANA Eiki</t>
  </si>
  <si>
    <t>奥　吏玖</t>
  </si>
  <si>
    <t>OKU Riku</t>
  </si>
  <si>
    <t>小野寺　将太</t>
  </si>
  <si>
    <t>ONODERA Shota</t>
  </si>
  <si>
    <t>991216</t>
  </si>
  <si>
    <t>蔭山　和敬</t>
  </si>
  <si>
    <t>KAGEYAMA Kazuyuki</t>
  </si>
  <si>
    <t>北山　智大</t>
  </si>
  <si>
    <t>KITAYAMA Tomohiro</t>
  </si>
  <si>
    <t>小島　優作</t>
  </si>
  <si>
    <t>KOJIMA Yusaku</t>
  </si>
  <si>
    <t>小林　大起</t>
  </si>
  <si>
    <t>KOBAYASHI Daiki</t>
  </si>
  <si>
    <t>近藤　悠大</t>
  </si>
  <si>
    <t>KONDO Yudai</t>
  </si>
  <si>
    <t>近藤　亮太</t>
  </si>
  <si>
    <t>KONDO Ryota</t>
  </si>
  <si>
    <t>佐々木　蓮</t>
  </si>
  <si>
    <t>SASAKI Ren</t>
  </si>
  <si>
    <t>篠﨑　亮介</t>
  </si>
  <si>
    <t>SHINOZAKI Ryosuke</t>
  </si>
  <si>
    <t>住所　大翔</t>
  </si>
  <si>
    <t>JUSHO Hiroto</t>
  </si>
  <si>
    <t>000111</t>
  </si>
  <si>
    <t>白尾　悠祐</t>
  </si>
  <si>
    <t>SHIRAO Yusuke</t>
  </si>
  <si>
    <t>進藤　魁人</t>
  </si>
  <si>
    <t>SHINDO Kaito</t>
  </si>
  <si>
    <t>鈴木　尚輝</t>
  </si>
  <si>
    <t>SUZUKI Naoki</t>
  </si>
  <si>
    <t>髙野　寛之</t>
  </si>
  <si>
    <t>TAKANO Hiroyuki</t>
  </si>
  <si>
    <t>髙橋　侃矢</t>
  </si>
  <si>
    <t>TAKAHASHI Kanya</t>
  </si>
  <si>
    <t>髙橋　宗聖</t>
  </si>
  <si>
    <t>TAKAHASHI Motokiyo</t>
  </si>
  <si>
    <t>竹内　辰徳</t>
  </si>
  <si>
    <t>TAKEUCHI Tatsunori</t>
  </si>
  <si>
    <t>立岩　和大</t>
  </si>
  <si>
    <t>TATEIWA Kazuhiro</t>
  </si>
  <si>
    <t>津田　将希</t>
  </si>
  <si>
    <t>TSUDA Masaki</t>
  </si>
  <si>
    <t>出口　航輝</t>
  </si>
  <si>
    <t>DEGUCHI Koki</t>
  </si>
  <si>
    <t>富永　琢磨</t>
  </si>
  <si>
    <t>TOMINAGA Takuma</t>
  </si>
  <si>
    <t>中田　英駿</t>
  </si>
  <si>
    <t>NAKATA Hidetoshi</t>
  </si>
  <si>
    <t>新津　大地</t>
  </si>
  <si>
    <t>NIITSU Daichi</t>
  </si>
  <si>
    <t>根本　大輝</t>
  </si>
  <si>
    <t>NEMOTO Daiki</t>
  </si>
  <si>
    <t>原田　凌輔</t>
  </si>
  <si>
    <t>HARADA Ryosuke</t>
  </si>
  <si>
    <t>人見　隆之</t>
  </si>
  <si>
    <t>HITOMI Takayuki</t>
  </si>
  <si>
    <t>牧瀬　圭斗</t>
  </si>
  <si>
    <t>MAKISE Keito</t>
  </si>
  <si>
    <t>松尾　陸</t>
  </si>
  <si>
    <t>MATSUO Riku</t>
  </si>
  <si>
    <t>990817</t>
  </si>
  <si>
    <t>松田　太一</t>
  </si>
  <si>
    <t>MATSUDA Taichi</t>
  </si>
  <si>
    <t>的場　亮太</t>
  </si>
  <si>
    <t>MATOBA Ryota</t>
  </si>
  <si>
    <t>丸山　脩太</t>
  </si>
  <si>
    <t>MARUYAMA Shuta</t>
  </si>
  <si>
    <t>三浦　琢磨</t>
  </si>
  <si>
    <t>MIURA Takuma</t>
  </si>
  <si>
    <t>村上　陸人</t>
  </si>
  <si>
    <t>MURAKAMI Rikuto</t>
  </si>
  <si>
    <t>横堀　凌也</t>
  </si>
  <si>
    <t>YOKOBORI Ryoya</t>
  </si>
  <si>
    <t>991219</t>
  </si>
  <si>
    <t>吉井　道歩</t>
  </si>
  <si>
    <t>YOSHII Michito</t>
  </si>
  <si>
    <t>吉岡　智輝</t>
  </si>
  <si>
    <t>YOSHIOKA Tomoki</t>
  </si>
  <si>
    <t>吉田　尚矢</t>
  </si>
  <si>
    <t>YOSHIDA Naoya</t>
  </si>
  <si>
    <t>鷲尾　智樹</t>
  </si>
  <si>
    <t>WASHIO Tomoki</t>
  </si>
  <si>
    <t>石戸　大夢</t>
  </si>
  <si>
    <t>ISHITO Hiromu</t>
  </si>
  <si>
    <t>石丸　颯太</t>
  </si>
  <si>
    <t>ISHIMARU Sota</t>
  </si>
  <si>
    <t>井上　昂明</t>
  </si>
  <si>
    <t>INOUE Komei</t>
  </si>
  <si>
    <t>猪瀬　和希</t>
  </si>
  <si>
    <t>INOSE Kazuki</t>
  </si>
  <si>
    <t>981219</t>
  </si>
  <si>
    <t>今井　淳平</t>
  </si>
  <si>
    <t>IMAI Jumpei</t>
  </si>
  <si>
    <t>内山　将志</t>
  </si>
  <si>
    <t>UCHIYAMA Masashi</t>
  </si>
  <si>
    <t>大坂　智哉</t>
  </si>
  <si>
    <t>OSAKA Tomoya</t>
  </si>
  <si>
    <t>小原　大輝</t>
  </si>
  <si>
    <t>OBARA Daiki</t>
  </si>
  <si>
    <t>小俣　洋</t>
  </si>
  <si>
    <t>OMATA Yo</t>
  </si>
  <si>
    <t>樫浦　健人</t>
  </si>
  <si>
    <t>KASHIURA Kento</t>
  </si>
  <si>
    <t>北村　友也</t>
  </si>
  <si>
    <t>KITAMURA Tomoya</t>
  </si>
  <si>
    <t>981003</t>
  </si>
  <si>
    <t>木下　裕貴</t>
  </si>
  <si>
    <t>KINOSHITA Yuki</t>
  </si>
  <si>
    <t>980712</t>
  </si>
  <si>
    <t>澤藤　響</t>
  </si>
  <si>
    <t>SAWAFUJI Hibiki</t>
  </si>
  <si>
    <t>塩田　哲平</t>
  </si>
  <si>
    <t>SHIOTA Teppei</t>
  </si>
  <si>
    <t>柴田　一瞬</t>
  </si>
  <si>
    <t>SHIBATA Hitotoki</t>
  </si>
  <si>
    <t>清水　颯大</t>
  </si>
  <si>
    <t>SHIMIZU Sodai</t>
  </si>
  <si>
    <t>鈴木　顕人</t>
  </si>
  <si>
    <t>SUZUKI Akihito</t>
  </si>
  <si>
    <t>鈴木　崇広</t>
  </si>
  <si>
    <t>SUZUKI Takahiro</t>
  </si>
  <si>
    <t>鈴木　匠</t>
  </si>
  <si>
    <t>SUZUKI Takumi</t>
  </si>
  <si>
    <t>髙野　一路</t>
  </si>
  <si>
    <t>TAKANO Ichiro</t>
  </si>
  <si>
    <t>瀧谷　京輔</t>
  </si>
  <si>
    <t>TAKITANI Kyosuke</t>
  </si>
  <si>
    <t>竹之内　優汰</t>
  </si>
  <si>
    <t>TAKENOUCHI Yuta</t>
  </si>
  <si>
    <t>多久和　能広</t>
  </si>
  <si>
    <t>TAKUWA Yoshihiro</t>
  </si>
  <si>
    <t>都鳥　一樹</t>
  </si>
  <si>
    <t>TODORI Kazuki</t>
  </si>
  <si>
    <t>中川　暁博</t>
  </si>
  <si>
    <t>NAKAGAWA Akihiro</t>
  </si>
  <si>
    <t>981015</t>
  </si>
  <si>
    <t>中村　僚真</t>
  </si>
  <si>
    <t>NAKAMURA Ryoma</t>
  </si>
  <si>
    <t>980411</t>
  </si>
  <si>
    <t>根井　勇哉</t>
  </si>
  <si>
    <t>NENOI Yuya</t>
  </si>
  <si>
    <t>根本　万大</t>
  </si>
  <si>
    <t>NEMOTO Mahiro</t>
  </si>
  <si>
    <t>野口　雄大</t>
  </si>
  <si>
    <t>NOGUCHI Yudai</t>
  </si>
  <si>
    <t>野中　廉也</t>
  </si>
  <si>
    <t>NONAKA Renya</t>
  </si>
  <si>
    <t>990313</t>
  </si>
  <si>
    <t>原田　宗広</t>
  </si>
  <si>
    <t>HARADA Munehiro</t>
  </si>
  <si>
    <t>藤田　祥平</t>
  </si>
  <si>
    <t>FUJITA Shohei</t>
  </si>
  <si>
    <t>藤本　圭吾</t>
  </si>
  <si>
    <t>FUJIMOTO Keigo</t>
  </si>
  <si>
    <t>990203</t>
  </si>
  <si>
    <t>前田　智広</t>
  </si>
  <si>
    <t>MAEDA Tomohiro</t>
  </si>
  <si>
    <t>真砂　春希</t>
  </si>
  <si>
    <t>MASAGO Haruki</t>
  </si>
  <si>
    <t>三上　椋平</t>
  </si>
  <si>
    <t>MIKAMI Ryohei</t>
  </si>
  <si>
    <t>980408</t>
  </si>
  <si>
    <t>宮田　諄一</t>
  </si>
  <si>
    <t>MIYATA Junichi</t>
  </si>
  <si>
    <t>三好　蓮</t>
  </si>
  <si>
    <t>MIYOSHI Ren</t>
  </si>
  <si>
    <t>村冨　浩太朗</t>
  </si>
  <si>
    <t>MURATOMI Kotaro</t>
  </si>
  <si>
    <t>村山　裕太郎</t>
  </si>
  <si>
    <t>MURAYAMA Yutaro</t>
  </si>
  <si>
    <t>森　壮大</t>
  </si>
  <si>
    <t>MORI Sodai</t>
  </si>
  <si>
    <t>森下　舜也</t>
  </si>
  <si>
    <t>MORISHITA Shunya</t>
  </si>
  <si>
    <t>八代　貢輝</t>
  </si>
  <si>
    <t>YASHIRO Koki</t>
  </si>
  <si>
    <t>矢野　直幹</t>
  </si>
  <si>
    <t>YANO Naoki</t>
  </si>
  <si>
    <t>980823</t>
  </si>
  <si>
    <t>山口　大我</t>
  </si>
  <si>
    <t>YAMAGUCHI Taiga</t>
  </si>
  <si>
    <t>天野　伊織</t>
  </si>
  <si>
    <t>AMANO Iori</t>
  </si>
  <si>
    <t>荒木　勇人</t>
  </si>
  <si>
    <t>ARAKI Hayato</t>
  </si>
  <si>
    <t>石坂　奨真</t>
  </si>
  <si>
    <t>ISHIZAKA Shoma</t>
  </si>
  <si>
    <t>今井　朋樹</t>
  </si>
  <si>
    <t>IMAI Tomoki</t>
  </si>
  <si>
    <t>伊豫田　達弥</t>
  </si>
  <si>
    <t>IYODA Tatsuya</t>
  </si>
  <si>
    <t>鵜澤　葉月</t>
  </si>
  <si>
    <t>UZAWA Hazuki</t>
  </si>
  <si>
    <t>大坂　望月</t>
  </si>
  <si>
    <t>OSAKA Mizuki</t>
  </si>
  <si>
    <t>片岡　龍也</t>
  </si>
  <si>
    <t>KATAOKA Ryuya</t>
  </si>
  <si>
    <t>000705</t>
  </si>
  <si>
    <t>金光　剛志</t>
  </si>
  <si>
    <t>KANAMITSU Takeshi</t>
  </si>
  <si>
    <t>金田　理希</t>
  </si>
  <si>
    <t>KANEDA Riki</t>
  </si>
  <si>
    <t>川合　隆誠</t>
  </si>
  <si>
    <t>KAWAI Ryusei</t>
  </si>
  <si>
    <t>坂元　志成</t>
  </si>
  <si>
    <t>SAKAMOTO Yukinari</t>
  </si>
  <si>
    <t>笹木　駿佑</t>
  </si>
  <si>
    <t>SASAKI Shunsuke</t>
  </si>
  <si>
    <t>000715</t>
  </si>
  <si>
    <t>佐田　征義</t>
  </si>
  <si>
    <t>SATA Seigi</t>
  </si>
  <si>
    <t>四釜　峻佑</t>
  </si>
  <si>
    <t>SHIKAMA Shunsuke</t>
  </si>
  <si>
    <t>清水　陽斗</t>
  </si>
  <si>
    <t>SHIMIZU Haruto</t>
  </si>
  <si>
    <t>白鳥　優人</t>
  </si>
  <si>
    <t>SHIRATORI Yuto</t>
  </si>
  <si>
    <t>000717</t>
  </si>
  <si>
    <t>鈴木　真央</t>
  </si>
  <si>
    <t>SUZUKI  Mao</t>
  </si>
  <si>
    <t>瀬尾　英明</t>
  </si>
  <si>
    <t>SEO Hideaki</t>
  </si>
  <si>
    <t>曽波　祐我</t>
  </si>
  <si>
    <t>SONAMI Yuga</t>
  </si>
  <si>
    <t>平　駿介</t>
  </si>
  <si>
    <t>TAIRA Shunsuke</t>
  </si>
  <si>
    <t>田﨑　太智</t>
  </si>
  <si>
    <t>TASAKI Taichi</t>
  </si>
  <si>
    <t>田中　亮伍</t>
  </si>
  <si>
    <t>TANAKA Ryogo</t>
  </si>
  <si>
    <t>柄　光高</t>
  </si>
  <si>
    <t>TSUKA Mitsutaka</t>
  </si>
  <si>
    <t>津藤　広夢</t>
  </si>
  <si>
    <t>TSUTO Hiromu</t>
  </si>
  <si>
    <t>外所　晴貴</t>
  </si>
  <si>
    <t>TODOKORO Haruki</t>
  </si>
  <si>
    <t>豊田　葵</t>
  </si>
  <si>
    <t>TOYOTA Aoi</t>
  </si>
  <si>
    <t>010226</t>
  </si>
  <si>
    <t>中山　健介</t>
  </si>
  <si>
    <t>NAKAYAMA Kensuke</t>
  </si>
  <si>
    <t>長山　勇貴</t>
  </si>
  <si>
    <t>NAGAYAMA Yuki</t>
  </si>
  <si>
    <t>錦織　岳</t>
  </si>
  <si>
    <t>NISHIKIORI Takeru</t>
  </si>
  <si>
    <t>西澤　侑真</t>
  </si>
  <si>
    <t>NISHIZAWA Yuma</t>
  </si>
  <si>
    <t>野村　優作</t>
  </si>
  <si>
    <t>NOMURA Yusaku</t>
  </si>
  <si>
    <t>福岡　駿</t>
  </si>
  <si>
    <t>FUKUOKA Suguru</t>
  </si>
  <si>
    <t>堀内　郁哉</t>
  </si>
  <si>
    <t>HORIUCHI Fumiya</t>
  </si>
  <si>
    <t>堀江　優也</t>
  </si>
  <si>
    <t>HORIE Yuya</t>
  </si>
  <si>
    <t>松岡　知紀</t>
  </si>
  <si>
    <t>MATSUOKA Tomoki</t>
  </si>
  <si>
    <t>森田　翔音</t>
  </si>
  <si>
    <t>MORITA Kanon</t>
  </si>
  <si>
    <t>山﨑　稔侍</t>
  </si>
  <si>
    <t>YAMASAKI Nenji</t>
  </si>
  <si>
    <t>安田　凌眞</t>
  </si>
  <si>
    <t>YASUDA Ryoma</t>
  </si>
  <si>
    <t>吉野　晋平</t>
  </si>
  <si>
    <t>YOSHINO Shimpei</t>
  </si>
  <si>
    <t>米永　大和</t>
  </si>
  <si>
    <t>YONENAGA Yamato</t>
  </si>
  <si>
    <t>田上　駿</t>
  </si>
  <si>
    <t>TAUE Shun</t>
  </si>
  <si>
    <t>970530</t>
  </si>
  <si>
    <t>有上　優祐</t>
  </si>
  <si>
    <t>ARIGAMI Yusuke</t>
  </si>
  <si>
    <t>石井　一希</t>
  </si>
  <si>
    <t>011230</t>
  </si>
  <si>
    <t>内田　征冶</t>
  </si>
  <si>
    <t>UCHIDA Masaya</t>
  </si>
  <si>
    <t>宇野　勝翔</t>
  </si>
  <si>
    <t>UNO Shoto</t>
  </si>
  <si>
    <t>齋藤　祥太郎</t>
  </si>
  <si>
    <t>SAITO Shotaro</t>
  </si>
  <si>
    <t>011122</t>
  </si>
  <si>
    <t>菅谷　拓海</t>
  </si>
  <si>
    <t>SUGAYA Takumi</t>
  </si>
  <si>
    <t>田中　宏祐</t>
  </si>
  <si>
    <t>TANAKA Kosuke</t>
  </si>
  <si>
    <t>柘植　航太</t>
  </si>
  <si>
    <t>TSUGE Kota</t>
  </si>
  <si>
    <t>020316</t>
  </si>
  <si>
    <t>出口　静之心</t>
  </si>
  <si>
    <t>DEGUCHI Jonoshin</t>
  </si>
  <si>
    <t>011217</t>
  </si>
  <si>
    <t>出口　晴翔</t>
  </si>
  <si>
    <t>DEGUCHI Haruto</t>
  </si>
  <si>
    <t>中野　隼斗</t>
  </si>
  <si>
    <t>NAKANO Hayato</t>
  </si>
  <si>
    <t>馬場園　怜生</t>
  </si>
  <si>
    <t>BABAZONO Rei</t>
  </si>
  <si>
    <t>服部　尊</t>
  </si>
  <si>
    <t>HATTORI Takeru</t>
  </si>
  <si>
    <t>藤原　優希</t>
  </si>
  <si>
    <t>FUJIWARA Yuki</t>
  </si>
  <si>
    <t>萬壽　春輝</t>
  </si>
  <si>
    <t>MANJU Haruki</t>
  </si>
  <si>
    <t>三浦　龍司</t>
  </si>
  <si>
    <t>MIURA Ryuji</t>
  </si>
  <si>
    <t>020211</t>
  </si>
  <si>
    <t>三好　雄大</t>
  </si>
  <si>
    <t>MIYOSHI Yudai</t>
  </si>
  <si>
    <t>村竹　ラシッド</t>
  </si>
  <si>
    <t>MURATAKE Rashiddo</t>
  </si>
  <si>
    <t>森澤　翔尉</t>
  </si>
  <si>
    <t>MORISAWA Shoi</t>
  </si>
  <si>
    <t>吉田　龍生</t>
  </si>
  <si>
    <t>YOSHIDA Tatsuki</t>
  </si>
  <si>
    <t>晄　眞空</t>
  </si>
  <si>
    <t>HIKARI Maaku</t>
  </si>
  <si>
    <t>010630</t>
  </si>
  <si>
    <t>葛󠄀西　蔵輝</t>
  </si>
  <si>
    <t>KASAI Kuraki</t>
  </si>
  <si>
    <t>古場　凜太郎</t>
  </si>
  <si>
    <t>KOBA Rintaro</t>
  </si>
  <si>
    <t>931019</t>
  </si>
  <si>
    <t>川島　鶴槙</t>
  </si>
  <si>
    <t>KAWASHIMA Tazuma</t>
  </si>
  <si>
    <t>960816</t>
  </si>
  <si>
    <t>髙瀬　維宣</t>
  </si>
  <si>
    <t>TAKASE Yukinobu</t>
  </si>
  <si>
    <t>960409</t>
  </si>
  <si>
    <t>田中　光</t>
  </si>
  <si>
    <t>960722</t>
  </si>
  <si>
    <t>谷場　雅之</t>
  </si>
  <si>
    <t>TANIBA Masayuki</t>
  </si>
  <si>
    <t>960328</t>
  </si>
  <si>
    <t>野中　渓人</t>
  </si>
  <si>
    <t>NONAKA Keito</t>
  </si>
  <si>
    <t>960810</t>
  </si>
  <si>
    <t>大里　凌央</t>
  </si>
  <si>
    <t>OSATO Ryo</t>
  </si>
  <si>
    <t>梶川　由稀</t>
  </si>
  <si>
    <t>KAJIKAWA Yoshiki</t>
  </si>
  <si>
    <t>菊地　駿弥</t>
  </si>
  <si>
    <t>KIKUCHI Shunya</t>
  </si>
  <si>
    <t>貴田　勇斗</t>
  </si>
  <si>
    <t>KIDA Yuto</t>
  </si>
  <si>
    <t>雲井　崚太</t>
  </si>
  <si>
    <t>KUMOI Ryota</t>
  </si>
  <si>
    <t>小鷹　優介</t>
  </si>
  <si>
    <t>KODAKA Yusuke</t>
  </si>
  <si>
    <t>菅原　伊織</t>
  </si>
  <si>
    <t>SUGAWARA Iori</t>
  </si>
  <si>
    <t>990323</t>
  </si>
  <si>
    <t>田部　雄作</t>
  </si>
  <si>
    <t>TANABE Yusaku</t>
  </si>
  <si>
    <t>野上　亮祐</t>
  </si>
  <si>
    <t>NOGAMI Ryosuke</t>
  </si>
  <si>
    <t>ルベル　斗磨</t>
  </si>
  <si>
    <t>RUBERU Toma</t>
  </si>
  <si>
    <t>池主　悠太</t>
  </si>
  <si>
    <t>IKENUSHI Yuta</t>
  </si>
  <si>
    <t>石松　明</t>
  </si>
  <si>
    <t>ISHIMATSU Akira</t>
  </si>
  <si>
    <t>北村　歩夢</t>
  </si>
  <si>
    <t>KITAMURA Ayumu</t>
  </si>
  <si>
    <t>佐藤　亜央人</t>
  </si>
  <si>
    <t>SATO Aoto</t>
  </si>
  <si>
    <t>志賀　颯太</t>
  </si>
  <si>
    <t>SHIGA Sota</t>
  </si>
  <si>
    <t>砂岡　拓磨</t>
  </si>
  <si>
    <t>SUNAOKA Takuma</t>
  </si>
  <si>
    <t>竹林　宏斗</t>
  </si>
  <si>
    <t>TAKEBAYASHI Hiroto</t>
  </si>
  <si>
    <t>當山　凌司</t>
  </si>
  <si>
    <t>TOYAMA Ryoji</t>
  </si>
  <si>
    <t>福島　正訓</t>
  </si>
  <si>
    <t>FUKUSHIMA Masanori</t>
  </si>
  <si>
    <t>990912</t>
  </si>
  <si>
    <t>松尾　鴻雅</t>
  </si>
  <si>
    <t>MATSUO Koga</t>
  </si>
  <si>
    <t>宮下　璃久</t>
  </si>
  <si>
    <t>MIYASHITA Riku</t>
  </si>
  <si>
    <t>山本　嵐</t>
  </si>
  <si>
    <t>YAMAMOTO Arashi</t>
  </si>
  <si>
    <t>伊藤　駿人</t>
  </si>
  <si>
    <t>ITO Hayato</t>
  </si>
  <si>
    <t>熊谷　奨</t>
  </si>
  <si>
    <t>KUMAGAE Sho</t>
  </si>
  <si>
    <t>小島　拓</t>
  </si>
  <si>
    <t>KOJIMA Taku</t>
  </si>
  <si>
    <t>001101</t>
  </si>
  <si>
    <t>佐藤　礼旺</t>
  </si>
  <si>
    <t>SATO Reo</t>
  </si>
  <si>
    <t>000524</t>
  </si>
  <si>
    <t>鈴木　魁</t>
  </si>
  <si>
    <t>藤井　正斗</t>
  </si>
  <si>
    <t>FUJII Masato</t>
  </si>
  <si>
    <t>古川　道斗</t>
  </si>
  <si>
    <t>FURUKAWA Michito</t>
  </si>
  <si>
    <t>010126</t>
  </si>
  <si>
    <t>新井　颯人</t>
  </si>
  <si>
    <t>ARAI Hayato</t>
  </si>
  <si>
    <t>五十嵐　堅太郎</t>
  </si>
  <si>
    <t>IGARASHI Kentaro</t>
  </si>
  <si>
    <t>岩井　駿介</t>
  </si>
  <si>
    <t>IWAI Shunsuke</t>
  </si>
  <si>
    <t>010813</t>
  </si>
  <si>
    <t>小島　大輝</t>
  </si>
  <si>
    <t>KOJIMA Hiroki</t>
  </si>
  <si>
    <t>小島　優輝</t>
  </si>
  <si>
    <t>KOJIMA Yuki</t>
  </si>
  <si>
    <t>中田　侑希</t>
  </si>
  <si>
    <t>NAKATA Yuki</t>
  </si>
  <si>
    <t>成田　龍之介</t>
  </si>
  <si>
    <t>NARITA Ryunosuke</t>
  </si>
  <si>
    <t>野村　颯斗</t>
  </si>
  <si>
    <t>NOMURA Hayato</t>
  </si>
  <si>
    <t>011001</t>
  </si>
  <si>
    <t>堀越　大地</t>
  </si>
  <si>
    <t>HORIKOSHI Daichi</t>
  </si>
  <si>
    <t>前田　陸</t>
  </si>
  <si>
    <t>MAEDA Riku</t>
  </si>
  <si>
    <t>010625</t>
  </si>
  <si>
    <t>山下　空良</t>
  </si>
  <si>
    <t>YAMASHITA Sora</t>
  </si>
  <si>
    <t>山中　秀真</t>
  </si>
  <si>
    <t>YAMANAKA Shuma</t>
  </si>
  <si>
    <t>山本　樹</t>
  </si>
  <si>
    <t>YAMAMOTO Itsuki</t>
  </si>
  <si>
    <t>山本　唯翔</t>
  </si>
  <si>
    <t>YAMAMOTO Yuito</t>
  </si>
  <si>
    <t>010516</t>
  </si>
  <si>
    <t>沖舘　孝紀</t>
  </si>
  <si>
    <t>OKITATE Koki</t>
  </si>
  <si>
    <t>金子　恋寿</t>
  </si>
  <si>
    <t>KANEKO Renju</t>
  </si>
  <si>
    <t>神山　健太</t>
  </si>
  <si>
    <t>KAMIYAMA  Kenta</t>
  </si>
  <si>
    <t>970924</t>
  </si>
  <si>
    <t>川口　憧</t>
  </si>
  <si>
    <t>KAWAGUCHI Sho</t>
  </si>
  <si>
    <t>齊籐　斗把</t>
  </si>
  <si>
    <t>SAITO Towa</t>
  </si>
  <si>
    <t>鈴木　渉</t>
  </si>
  <si>
    <t>SUZUKI Wataru</t>
  </si>
  <si>
    <t>瀬野　尚吾</t>
  </si>
  <si>
    <t>SENO Shougo</t>
  </si>
  <si>
    <t>中山　碧</t>
  </si>
  <si>
    <t>NAKAYAMA  Aoi</t>
  </si>
  <si>
    <t>浜尾　京太</t>
  </si>
  <si>
    <t>HAMAO Kyota</t>
  </si>
  <si>
    <t>原島　拓真</t>
  </si>
  <si>
    <t>HARASHIMA Takuma</t>
  </si>
  <si>
    <t>990115</t>
  </si>
  <si>
    <t>堀　澪伊</t>
  </si>
  <si>
    <t>HORI Rei</t>
  </si>
  <si>
    <t>松村　五壽</t>
  </si>
  <si>
    <t>MATSUMURA Goju</t>
  </si>
  <si>
    <t>水久保　漱至</t>
  </si>
  <si>
    <t>MIZUKUBO Soshi</t>
  </si>
  <si>
    <t>山崎　久徳</t>
  </si>
  <si>
    <t>YAMAZAKI Hisanori</t>
  </si>
  <si>
    <t>990210</t>
  </si>
  <si>
    <t>飯野　勇</t>
  </si>
  <si>
    <t>IINO Isamu</t>
  </si>
  <si>
    <t>伊倉　慶斗</t>
  </si>
  <si>
    <t>IGURA  Yoshito</t>
  </si>
  <si>
    <t>000106</t>
  </si>
  <si>
    <t>一瀬　星和</t>
  </si>
  <si>
    <t>ICHINOSE Seiwa</t>
  </si>
  <si>
    <t>乾　俊介</t>
  </si>
  <si>
    <t>INUI Shunsuke</t>
  </si>
  <si>
    <t>内山　力哉</t>
  </si>
  <si>
    <t>UCHIYAMA Rikiya</t>
  </si>
  <si>
    <t>草野　留維</t>
  </si>
  <si>
    <t>KUSANO Rui</t>
  </si>
  <si>
    <t>小西　凱</t>
  </si>
  <si>
    <t>KONISHI Gai</t>
  </si>
  <si>
    <t>小林　周平</t>
  </si>
  <si>
    <t>KOBAYASHI Shuhei</t>
  </si>
  <si>
    <t>小村　逸</t>
  </si>
  <si>
    <t>KOMURA Suguru</t>
  </si>
  <si>
    <t>柴谷　匠</t>
  </si>
  <si>
    <t>SHIBAYA Takumi</t>
  </si>
  <si>
    <t>清水　僚太</t>
  </si>
  <si>
    <t>SHIMIZU Ryota</t>
  </si>
  <si>
    <t>菅井　啓佑</t>
  </si>
  <si>
    <t>SUGAI Keisuke</t>
  </si>
  <si>
    <t>鈴木　涼太</t>
  </si>
  <si>
    <t>SUZUKI Ryota</t>
  </si>
  <si>
    <t>瀧　晃也</t>
  </si>
  <si>
    <t>TAKI Kouya</t>
  </si>
  <si>
    <t>竹村　和夢</t>
  </si>
  <si>
    <t>TAKEMURA Kazumu</t>
  </si>
  <si>
    <t>辰巳　智広</t>
  </si>
  <si>
    <t>TATSUMI Tomohiro</t>
  </si>
  <si>
    <t>田宮　竜希</t>
  </si>
  <si>
    <t>TAMIYA Ryuki</t>
  </si>
  <si>
    <t>直井　一樹</t>
  </si>
  <si>
    <t>NAOI  Kazuki</t>
  </si>
  <si>
    <t>中井　準登</t>
  </si>
  <si>
    <t>NAKAI Junto</t>
  </si>
  <si>
    <t>西在家　亮</t>
  </si>
  <si>
    <t>NISHIZAIKE Ryo</t>
  </si>
  <si>
    <t>西野　圭佑</t>
  </si>
  <si>
    <t>NISHINO Keisuke</t>
  </si>
  <si>
    <t>蛭間　雄也</t>
  </si>
  <si>
    <t>HIRUMA  Yuya</t>
  </si>
  <si>
    <t>古畑　貴規</t>
  </si>
  <si>
    <t>FURUHATA Takaki</t>
  </si>
  <si>
    <t>吉川　湧人</t>
  </si>
  <si>
    <t>YOSHIKAWA Yuto</t>
  </si>
  <si>
    <t>伊奈　颯太</t>
  </si>
  <si>
    <t>INA Sota</t>
  </si>
  <si>
    <t>小野　海斗</t>
  </si>
  <si>
    <t xml:space="preserve">ONO Kaito </t>
  </si>
  <si>
    <t>001121</t>
  </si>
  <si>
    <t>佐々木　理</t>
  </si>
  <si>
    <t>SASAKI Osamu</t>
  </si>
  <si>
    <t>塩崎　元汰</t>
  </si>
  <si>
    <t>SHIOZAKI Genta</t>
  </si>
  <si>
    <t>菅原　巧</t>
  </si>
  <si>
    <t xml:space="preserve">SUGAWARA Takumi </t>
  </si>
  <si>
    <t>竹内　滉一</t>
  </si>
  <si>
    <t>TAKEUCHI Koichi</t>
  </si>
  <si>
    <t>中村　文哉</t>
  </si>
  <si>
    <t>NAKAMURA  Fumiya</t>
  </si>
  <si>
    <t>中山　泰成</t>
  </si>
  <si>
    <t>NAKAYAMA  Taisei</t>
  </si>
  <si>
    <t>西谷　美輝</t>
  </si>
  <si>
    <t>NISHITANI Miki</t>
  </si>
  <si>
    <t>沼田　充広</t>
  </si>
  <si>
    <t>NUMATA Mitsuhiro</t>
  </si>
  <si>
    <t>佐竹　俊哉</t>
  </si>
  <si>
    <t>SATAKE Shunya</t>
  </si>
  <si>
    <t>960516</t>
  </si>
  <si>
    <t>赤塚　智弥</t>
  </si>
  <si>
    <t>AKATSUKA Tomoya</t>
  </si>
  <si>
    <t>971219</t>
  </si>
  <si>
    <t>松田　光陽</t>
  </si>
  <si>
    <t>MATSUDA Koyo</t>
  </si>
  <si>
    <t>971024</t>
  </si>
  <si>
    <t>箕輪　創太</t>
  </si>
  <si>
    <t>MINOWA Sota</t>
  </si>
  <si>
    <t>970525</t>
  </si>
  <si>
    <t>額田　裕己</t>
  </si>
  <si>
    <t>NUKATA Yuki</t>
  </si>
  <si>
    <t>970720</t>
  </si>
  <si>
    <t>石田　駿平</t>
  </si>
  <si>
    <t xml:space="preserve"> ISHIDA Shumpei</t>
  </si>
  <si>
    <t>井上　昴</t>
  </si>
  <si>
    <t>INOUE Subaru</t>
  </si>
  <si>
    <t>970505</t>
  </si>
  <si>
    <t>岩﨑　誠倫</t>
  </si>
  <si>
    <t>IWASAKI Masamichi</t>
  </si>
  <si>
    <t>太田　優成</t>
  </si>
  <si>
    <t>OTA Yusei</t>
  </si>
  <si>
    <t>大西　嘉祐</t>
  </si>
  <si>
    <t>ONISHI Yoshisuke</t>
  </si>
  <si>
    <t>980111</t>
  </si>
  <si>
    <t>大庭　帆貴</t>
  </si>
  <si>
    <t>OBA Hotaka</t>
  </si>
  <si>
    <t>柏木　龍太</t>
  </si>
  <si>
    <t>KASHIWAGI Ryuta</t>
  </si>
  <si>
    <t>990127</t>
  </si>
  <si>
    <t>金井　琳</t>
  </si>
  <si>
    <t>KANAI Rin</t>
  </si>
  <si>
    <t>木崎　健太</t>
  </si>
  <si>
    <t>KISAKI Kenta</t>
  </si>
  <si>
    <t>岸田　祐馬</t>
  </si>
  <si>
    <t>KISHIDA Yuma</t>
  </si>
  <si>
    <t>聲高　健吾</t>
  </si>
  <si>
    <t>KOETAKA Kengo</t>
  </si>
  <si>
    <t>近藤　哲太</t>
  </si>
  <si>
    <t>KONDO Tetsuta</t>
  </si>
  <si>
    <t>千菊　智也</t>
  </si>
  <si>
    <t>SENGIKU Tomoya</t>
  </si>
  <si>
    <t>滝口　直弥</t>
  </si>
  <si>
    <t>TAKIGUCHI Naoya</t>
  </si>
  <si>
    <t>玉木　諒秀</t>
  </si>
  <si>
    <t>TAMAKI Masahide</t>
  </si>
  <si>
    <t>友藤　彰紀</t>
  </si>
  <si>
    <t>TOMOFUJI Akinori</t>
  </si>
  <si>
    <t>970607</t>
  </si>
  <si>
    <t>直川　史寛</t>
  </si>
  <si>
    <t>NAOKAWA Fumihiro</t>
  </si>
  <si>
    <t>970903</t>
  </si>
  <si>
    <t>中田　健人</t>
  </si>
  <si>
    <t>NAKADA Kento</t>
  </si>
  <si>
    <t>970424</t>
  </si>
  <si>
    <t>中村　優太</t>
  </si>
  <si>
    <t>NAKAMURA Yuta</t>
  </si>
  <si>
    <t>970504</t>
  </si>
  <si>
    <t>本田　洋平</t>
  </si>
  <si>
    <t>HONDA Yohei</t>
  </si>
  <si>
    <t>970502</t>
  </si>
  <si>
    <t>桝村　浩行</t>
  </si>
  <si>
    <t>MASUMURA Hiroyuki</t>
  </si>
  <si>
    <t>松本　郁也</t>
  </si>
  <si>
    <t>MATSUMOTO Fumiya</t>
  </si>
  <si>
    <t>980119</t>
  </si>
  <si>
    <t>永嶋　祐安</t>
  </si>
  <si>
    <t>NAGASHIMA Yoshiyasu</t>
  </si>
  <si>
    <t>980308</t>
  </si>
  <si>
    <t>厚川　大亮</t>
  </si>
  <si>
    <t>ATSUKAWA Daisuke</t>
  </si>
  <si>
    <t>池野　諒</t>
  </si>
  <si>
    <t>IKENO Makoto</t>
  </si>
  <si>
    <t>990724</t>
  </si>
  <si>
    <t>石飛　峻樹</t>
  </si>
  <si>
    <t>ISHITOBI Shunki</t>
  </si>
  <si>
    <t>岩室　真央</t>
  </si>
  <si>
    <t>IWAMURO Mao</t>
  </si>
  <si>
    <t>植松　光一</t>
  </si>
  <si>
    <t>UEMATSU Koichi</t>
  </si>
  <si>
    <t>馬上　凌</t>
  </si>
  <si>
    <t>UMAGAMI Ryo</t>
  </si>
  <si>
    <t>000224</t>
  </si>
  <si>
    <t>小河　弘樹</t>
  </si>
  <si>
    <t>OGAWA Koki</t>
  </si>
  <si>
    <t>小川　大智</t>
  </si>
  <si>
    <t>OGAWA Daichi</t>
  </si>
  <si>
    <t>加藤　泰斗</t>
  </si>
  <si>
    <t>KATO Taito</t>
  </si>
  <si>
    <t>加藤　悠生</t>
  </si>
  <si>
    <t>KATO Yuki</t>
  </si>
  <si>
    <t>川脇　優輝</t>
  </si>
  <si>
    <t>KAWAWAKI Yuki</t>
  </si>
  <si>
    <t>鬼頭　壮平</t>
  </si>
  <si>
    <t>KITO Sohei</t>
  </si>
  <si>
    <t>佐藤　魁</t>
  </si>
  <si>
    <t>SATO Kai</t>
  </si>
  <si>
    <t>助川　皓洸</t>
  </si>
  <si>
    <t>SUKEGAWA Hirotake</t>
  </si>
  <si>
    <t>高村　直也</t>
  </si>
  <si>
    <t>TAKAMURA Naoya</t>
  </si>
  <si>
    <t>戸部　隆登</t>
  </si>
  <si>
    <t>TOBE Ryuto</t>
  </si>
  <si>
    <t>永本　裕貴</t>
  </si>
  <si>
    <t>NAGAMOTO Yuki</t>
  </si>
  <si>
    <t>西村　尚</t>
  </si>
  <si>
    <t>NISHIMURA Sho</t>
  </si>
  <si>
    <t>丹羽　皐乃</t>
  </si>
  <si>
    <t>NIWA Sena</t>
  </si>
  <si>
    <t>久田　淳司</t>
  </si>
  <si>
    <t>HISADA Atsushi</t>
  </si>
  <si>
    <t>星野　祐輝</t>
  </si>
  <si>
    <t>HOSHINO Yuki</t>
  </si>
  <si>
    <t>増田　多聞</t>
  </si>
  <si>
    <t>MASUDA Tamon</t>
  </si>
  <si>
    <t>松原　亘希</t>
  </si>
  <si>
    <t>MATSUBARA Koki</t>
  </si>
  <si>
    <t>三浦　勁士</t>
  </si>
  <si>
    <t>MIURA Tsuyoshi</t>
  </si>
  <si>
    <t>道岡　聖</t>
  </si>
  <si>
    <t>MICHIOKA Hiｊiri</t>
  </si>
  <si>
    <t>保田　亜久利</t>
  </si>
  <si>
    <t>YASUDA Aguri</t>
  </si>
  <si>
    <t>990131</t>
  </si>
  <si>
    <t>山崎　拓海</t>
  </si>
  <si>
    <t>YAMASAKI Takumi</t>
  </si>
  <si>
    <t>吉田　悠生</t>
  </si>
  <si>
    <t>YOSHIDA Yusei</t>
  </si>
  <si>
    <t>980406</t>
  </si>
  <si>
    <t>渡部　智博</t>
  </si>
  <si>
    <t>WATANABE Tomohiro</t>
  </si>
  <si>
    <t>赤尾　優介</t>
  </si>
  <si>
    <t>AKAO Yusuke</t>
  </si>
  <si>
    <t>新井　雅樹</t>
  </si>
  <si>
    <t>ARAI Masaki</t>
  </si>
  <si>
    <t>石田　紘大</t>
  </si>
  <si>
    <t>ISHIDA Kota</t>
  </si>
  <si>
    <t>石丸　智也</t>
  </si>
  <si>
    <t>ISHIMARU Tomoya</t>
  </si>
  <si>
    <t>伊藤　奨真</t>
  </si>
  <si>
    <t>ITO Shoma</t>
  </si>
  <si>
    <t>伊藤　洸規</t>
  </si>
  <si>
    <t>ITO Hiroki</t>
  </si>
  <si>
    <t>伊藤　黎</t>
  </si>
  <si>
    <t>ITO Rei</t>
  </si>
  <si>
    <t>上野　和雅</t>
  </si>
  <si>
    <t>UENO Kazumasa</t>
  </si>
  <si>
    <t>岡﨑　翔</t>
  </si>
  <si>
    <t>OKAZAKI Sho</t>
  </si>
  <si>
    <t>香月　翔太</t>
  </si>
  <si>
    <t>KATSUKI Shota</t>
  </si>
  <si>
    <t>兼田　竜昇</t>
  </si>
  <si>
    <t>KANEDA Tatsunori</t>
  </si>
  <si>
    <t>河﨑　駿也</t>
  </si>
  <si>
    <t>KAWASAKI Shunya</t>
  </si>
  <si>
    <t>後藤　拓己</t>
  </si>
  <si>
    <t>GOTO Takumi</t>
  </si>
  <si>
    <t>991201</t>
  </si>
  <si>
    <t>瀬川　莉玖</t>
  </si>
  <si>
    <t>SEGAWA Riku</t>
  </si>
  <si>
    <t>000316</t>
  </si>
  <si>
    <t>先崎　俊亮</t>
  </si>
  <si>
    <t>SENZAKI Shunsuke</t>
  </si>
  <si>
    <t>990915</t>
  </si>
  <si>
    <t>田中　亮也</t>
  </si>
  <si>
    <t>TANAKA Ryoya</t>
  </si>
  <si>
    <t>谷　知典</t>
  </si>
  <si>
    <t>TANI Tomonori</t>
  </si>
  <si>
    <t>000714</t>
  </si>
  <si>
    <t>豊﨑　晃平</t>
  </si>
  <si>
    <t>TOYOSAKI Kohei</t>
  </si>
  <si>
    <t>中根　美七海</t>
  </si>
  <si>
    <t>NAKANE Minami</t>
  </si>
  <si>
    <t>西岡　健伸</t>
  </si>
  <si>
    <t>NISHIOKA Kenshin</t>
  </si>
  <si>
    <t>深田　祥太郎</t>
  </si>
  <si>
    <t>FUKADA Shotaro</t>
  </si>
  <si>
    <t>宮田　一馬</t>
  </si>
  <si>
    <t>MIYATA Kazuma</t>
  </si>
  <si>
    <t>森本　聡</t>
  </si>
  <si>
    <t>MORIMOTO Satoshi</t>
  </si>
  <si>
    <t>柳澤　悠貴</t>
  </si>
  <si>
    <t>YANAGISAWA Yuki</t>
  </si>
  <si>
    <t>芳野　剛汰</t>
  </si>
  <si>
    <t>YOSHINO Gota</t>
  </si>
  <si>
    <t>玉木　献人</t>
  </si>
  <si>
    <t>TAMAKI Kento</t>
  </si>
  <si>
    <t>伊藤　慎</t>
  </si>
  <si>
    <t>ITO Shin</t>
  </si>
  <si>
    <t>950606</t>
  </si>
  <si>
    <t>長田　将</t>
  </si>
  <si>
    <t>OSADA Masaru</t>
  </si>
  <si>
    <t>970321</t>
  </si>
  <si>
    <t>小林　龍史</t>
  </si>
  <si>
    <t>KOBAYASHI Tatsushi</t>
  </si>
  <si>
    <t>960827</t>
  </si>
  <si>
    <t>佐藤　悠介</t>
  </si>
  <si>
    <t>SATO Yusuke</t>
  </si>
  <si>
    <t>951016</t>
  </si>
  <si>
    <t>杉本　恭一</t>
  </si>
  <si>
    <t>SUGIMOTO Kyoichi</t>
  </si>
  <si>
    <t>951022</t>
  </si>
  <si>
    <t>山田　純平</t>
  </si>
  <si>
    <t>YAMADA Jumpei</t>
  </si>
  <si>
    <t>油井　星羅</t>
  </si>
  <si>
    <t>YUI Seira</t>
  </si>
  <si>
    <t>941213</t>
  </si>
  <si>
    <t>阿久津　大貴</t>
  </si>
  <si>
    <t>AKUTSU Daiki</t>
  </si>
  <si>
    <t>961106</t>
  </si>
  <si>
    <t>阿部　飛雄馬</t>
  </si>
  <si>
    <t>ABE Hyuma</t>
  </si>
  <si>
    <t>960826</t>
  </si>
  <si>
    <t>遠藤　正陽</t>
  </si>
  <si>
    <t>ENDO Masaharu</t>
  </si>
  <si>
    <t>960423</t>
  </si>
  <si>
    <t>影山　優輔</t>
  </si>
  <si>
    <t>KAGEYAMA Yusuke</t>
  </si>
  <si>
    <t>980130</t>
  </si>
  <si>
    <t>古賀　淳平</t>
  </si>
  <si>
    <t>KOGA Jumpei</t>
  </si>
  <si>
    <t>971204</t>
  </si>
  <si>
    <t>後藤　潤平</t>
  </si>
  <si>
    <t>GOTO Jumpei</t>
  </si>
  <si>
    <t>近藤　弘樹</t>
  </si>
  <si>
    <t>KONDO Hiroki</t>
  </si>
  <si>
    <t>960416</t>
  </si>
  <si>
    <t>坂口　諒</t>
  </si>
  <si>
    <t>SAKAGUCHI Ryo</t>
  </si>
  <si>
    <t>960928</t>
  </si>
  <si>
    <t>西脇　友哉</t>
  </si>
  <si>
    <t>NISHIWAKI Tomoya</t>
  </si>
  <si>
    <t>970603</t>
  </si>
  <si>
    <t>平島　敬也</t>
  </si>
  <si>
    <t>HIRASHIMA Keiya</t>
  </si>
  <si>
    <t>960701</t>
  </si>
  <si>
    <t>村井　輝</t>
  </si>
  <si>
    <t>MURAI Hikaru</t>
  </si>
  <si>
    <t>961021</t>
  </si>
  <si>
    <t>太田　耕作</t>
  </si>
  <si>
    <t>OTA Kosaku</t>
  </si>
  <si>
    <t>910829</t>
  </si>
  <si>
    <t>廣田　敏</t>
  </si>
  <si>
    <t>HIROTA Bin</t>
  </si>
  <si>
    <t>930203</t>
  </si>
  <si>
    <t>寳田　雅治</t>
  </si>
  <si>
    <t>TAKARADA Masaharu</t>
  </si>
  <si>
    <t>950127</t>
  </si>
  <si>
    <t>松本　啓岐</t>
  </si>
  <si>
    <t>MATSUMOTO Hiroki</t>
  </si>
  <si>
    <t>941006</t>
  </si>
  <si>
    <t>渡邉　拓也</t>
  </si>
  <si>
    <t>WATANABE  Takuya</t>
  </si>
  <si>
    <t>881013</t>
  </si>
  <si>
    <t>渡辺　祥</t>
  </si>
  <si>
    <t>WATANABE Sho</t>
  </si>
  <si>
    <t>931004</t>
  </si>
  <si>
    <t>高橋　創</t>
  </si>
  <si>
    <t>TAKAHASHI So</t>
  </si>
  <si>
    <t>一戸　雅矢</t>
  </si>
  <si>
    <t>ICHINOHE Masaya</t>
  </si>
  <si>
    <t>小島　一輝</t>
  </si>
  <si>
    <t>KOJIMA Kazuki</t>
  </si>
  <si>
    <t>長島　大貴</t>
  </si>
  <si>
    <t>NAGASHIMA Daiki</t>
  </si>
  <si>
    <t>長谷川　遼亮</t>
  </si>
  <si>
    <t>HASEGAWA Ryosuke</t>
  </si>
  <si>
    <t>半田　理玖</t>
  </si>
  <si>
    <t>HANDA Riku</t>
  </si>
  <si>
    <t>渡邉　雅矢</t>
  </si>
  <si>
    <t>WATANABE Masaya</t>
  </si>
  <si>
    <t>佐藤　駆</t>
  </si>
  <si>
    <t>SATO Kakeru</t>
  </si>
  <si>
    <t>市村　光毅</t>
  </si>
  <si>
    <t>ICHIMURA Koki</t>
  </si>
  <si>
    <t>黒木　洋輔</t>
  </si>
  <si>
    <t>KUROGI Yosuke</t>
  </si>
  <si>
    <t>静井　優斗</t>
  </si>
  <si>
    <t>SHIZUI Yuto</t>
  </si>
  <si>
    <t>白鳥　慧</t>
  </si>
  <si>
    <t>SHIRATORI Kei</t>
  </si>
  <si>
    <t>000904</t>
  </si>
  <si>
    <t>村尾　祐樹</t>
  </si>
  <si>
    <t>小熊　尚也</t>
  </si>
  <si>
    <t>OGUMA Naoya</t>
  </si>
  <si>
    <t>篠﨑　翔</t>
  </si>
  <si>
    <t>SHINOZAKI Kakeru</t>
  </si>
  <si>
    <t>髙橋　諒</t>
  </si>
  <si>
    <t>TAKAHASHI Ryo</t>
  </si>
  <si>
    <t>丹野　和輝</t>
  </si>
  <si>
    <t>TANNO Kazuki</t>
  </si>
  <si>
    <t>981227</t>
  </si>
  <si>
    <t>岡部　翔真</t>
  </si>
  <si>
    <t>OKABE Shoma</t>
  </si>
  <si>
    <t>平賀　凌人</t>
  </si>
  <si>
    <t>HIRAGA Ryoto</t>
  </si>
  <si>
    <t>藤原　大覚</t>
  </si>
  <si>
    <t>FUJIWARA Hiroaki</t>
  </si>
  <si>
    <t>保倉　敏樹</t>
  </si>
  <si>
    <t>HOKURA Toshiki</t>
  </si>
  <si>
    <t>市川　大地</t>
  </si>
  <si>
    <t>ICHIKAWA Daichi</t>
  </si>
  <si>
    <t>大友　健瑠</t>
  </si>
  <si>
    <t>OTOMO Takeru</t>
  </si>
  <si>
    <t>大橋　直也</t>
  </si>
  <si>
    <t>OHASHI Naoya</t>
  </si>
  <si>
    <t>角嶋　大貴</t>
  </si>
  <si>
    <t>KAKUSHIMA Daiki</t>
  </si>
  <si>
    <t>桑原　俊貴</t>
  </si>
  <si>
    <t>KUWABARA Toshiki</t>
  </si>
  <si>
    <t>定平　瑞希</t>
  </si>
  <si>
    <t>SADAHIRA Mizuki</t>
  </si>
  <si>
    <t>寺田　享平</t>
  </si>
  <si>
    <t>TERADA Kyohei</t>
  </si>
  <si>
    <t>中島　涼</t>
  </si>
  <si>
    <t>NAKAJIMA Ryo</t>
  </si>
  <si>
    <t>丸山　哲平</t>
  </si>
  <si>
    <t>MARUYAMA Teppei</t>
  </si>
  <si>
    <t>青葉　瞭</t>
  </si>
  <si>
    <t>AOBA Ryo</t>
  </si>
  <si>
    <t>991014</t>
  </si>
  <si>
    <t>安里　晃也</t>
  </si>
  <si>
    <t>ASATO Koya</t>
  </si>
  <si>
    <t>井田　龍之介</t>
  </si>
  <si>
    <t>IDA Ryunosuke</t>
  </si>
  <si>
    <t>井上　大海</t>
  </si>
  <si>
    <t>INOUE Hiromi</t>
  </si>
  <si>
    <t>山本　航大</t>
  </si>
  <si>
    <t>YAMAMOTO Kodai</t>
  </si>
  <si>
    <t>東　唯斗</t>
  </si>
  <si>
    <t>AZUMA Yuito</t>
  </si>
  <si>
    <t>井上　大雅</t>
  </si>
  <si>
    <t>INOUE Taiga</t>
  </si>
  <si>
    <t>古谷　新太</t>
  </si>
  <si>
    <t>KOTANI Arata</t>
  </si>
  <si>
    <t>谷口　寛樹</t>
  </si>
  <si>
    <t>TANIGUCHI Hiroki</t>
  </si>
  <si>
    <t>眞邉　竜基</t>
  </si>
  <si>
    <t>MANABE Ryuto</t>
  </si>
  <si>
    <t>青栁　亮太</t>
  </si>
  <si>
    <t>AOYAGI Ryota</t>
  </si>
  <si>
    <t>阿部　泰輔</t>
  </si>
  <si>
    <t>ABE Taisuke</t>
  </si>
  <si>
    <t>飯嶌　将治</t>
  </si>
  <si>
    <t>IIJIMA Shoji</t>
  </si>
  <si>
    <t>大久保　太智</t>
  </si>
  <si>
    <t>OKUBO Taichi</t>
  </si>
  <si>
    <t>貝澤　裕太</t>
  </si>
  <si>
    <t>KAIZAWA Yuta</t>
  </si>
  <si>
    <t>金子　芳輝</t>
  </si>
  <si>
    <t>KANEKO Yoshiki</t>
  </si>
  <si>
    <t>境田　翔</t>
  </si>
  <si>
    <t>SAKAIDA Tsubasa</t>
  </si>
  <si>
    <t>竹村　地智</t>
  </si>
  <si>
    <t>TAKEMURA Chisato</t>
  </si>
  <si>
    <t>980414</t>
  </si>
  <si>
    <t>山本　翔也</t>
  </si>
  <si>
    <t>YAMAMOTO Shoya</t>
  </si>
  <si>
    <t>井野　大亮</t>
  </si>
  <si>
    <t>INO Daisuke</t>
  </si>
  <si>
    <t>金丸　龍昇</t>
  </si>
  <si>
    <t>KANAMARU Ryusei</t>
  </si>
  <si>
    <t>木村　知紀</t>
  </si>
  <si>
    <t>KIMURA Tomonori</t>
  </si>
  <si>
    <t>佐藤　大輔</t>
  </si>
  <si>
    <t>SATO Daisuke</t>
  </si>
  <si>
    <t>高橋　龍平</t>
  </si>
  <si>
    <t>TAKAHASHI Ryuhei</t>
  </si>
  <si>
    <t>長瀬　卓也</t>
  </si>
  <si>
    <t>NAGASE Takuya</t>
  </si>
  <si>
    <t>西多　徳義</t>
  </si>
  <si>
    <t>NISHIDA Noriyoshi</t>
  </si>
  <si>
    <t>兵頭　奏翔</t>
  </si>
  <si>
    <t>HYODO Kanata</t>
  </si>
  <si>
    <t>山下　順一郎</t>
  </si>
  <si>
    <t>YAMASHITA Junichiro</t>
  </si>
  <si>
    <t>小川　倖弥</t>
  </si>
  <si>
    <t>OGAWA Koya</t>
  </si>
  <si>
    <t>齋藤　峻広</t>
  </si>
  <si>
    <t>SAITO Takahiro</t>
  </si>
  <si>
    <t>佐藤　弘人</t>
  </si>
  <si>
    <t>SATO Hiroto</t>
  </si>
  <si>
    <t>関　優作</t>
  </si>
  <si>
    <t>SEKI Yusaku</t>
  </si>
  <si>
    <t>鷹尾　駿</t>
  </si>
  <si>
    <t>TAKAO Shun</t>
  </si>
  <si>
    <t>010131</t>
  </si>
  <si>
    <t>高橋　剛</t>
  </si>
  <si>
    <t>TAKAHASHI Tsuyoshi</t>
  </si>
  <si>
    <t>成瀬　勇気</t>
  </si>
  <si>
    <t>NARUSE Yuki</t>
  </si>
  <si>
    <t>010323</t>
  </si>
  <si>
    <t>二宮　康輔</t>
  </si>
  <si>
    <t>NINOMIYA Kosuke</t>
  </si>
  <si>
    <t>小林　ﾄｰﾏｽ周平</t>
  </si>
  <si>
    <t>KOBAYASHI Thomasshuhei</t>
  </si>
  <si>
    <t>大塚　敏央</t>
  </si>
  <si>
    <t>OTSUKA Toshihiro</t>
  </si>
  <si>
    <t>伊藤　和真</t>
  </si>
  <si>
    <t>ITO Kazuma</t>
  </si>
  <si>
    <t>久保　勇貴</t>
  </si>
  <si>
    <t>KUBO Yuki</t>
  </si>
  <si>
    <t>小枝　友樹</t>
  </si>
  <si>
    <t>KOEDA Tomoki</t>
  </si>
  <si>
    <t>角田　龍一</t>
  </si>
  <si>
    <t>TSUNODA Ryuichi</t>
  </si>
  <si>
    <t>小浜　大明</t>
  </si>
  <si>
    <t>KOHAMA Hiroaki</t>
  </si>
  <si>
    <t>山本　祐士</t>
  </si>
  <si>
    <t>YAMAMOTO Yuji</t>
  </si>
  <si>
    <t>岩瀬　将弥</t>
  </si>
  <si>
    <t>IWASE Masaya</t>
  </si>
  <si>
    <t>尾形　悠</t>
  </si>
  <si>
    <t>OGATA Yu</t>
  </si>
  <si>
    <t>窪田　大輝</t>
  </si>
  <si>
    <t>KUBOTA Hiroki</t>
  </si>
  <si>
    <t>齋藤　莞太</t>
  </si>
  <si>
    <t>SAITO Kanta</t>
  </si>
  <si>
    <t>鈴木　智成</t>
  </si>
  <si>
    <t>SUZUKI Tomonari</t>
  </si>
  <si>
    <t>野村　翔太</t>
  </si>
  <si>
    <t>NOMURA Shota</t>
  </si>
  <si>
    <t>971101</t>
  </si>
  <si>
    <t>米田　豪輝</t>
  </si>
  <si>
    <t>MAITA Goki</t>
  </si>
  <si>
    <t>宮本　隼汰</t>
  </si>
  <si>
    <t>MIYAMOTO Hayata</t>
  </si>
  <si>
    <t>山城　猛</t>
  </si>
  <si>
    <t>YAMASHIRO Takeru</t>
  </si>
  <si>
    <t>吉田　智也</t>
  </si>
  <si>
    <t>YOSHIDA Tomoya</t>
  </si>
  <si>
    <t>阿利　喜多留</t>
  </si>
  <si>
    <t>ARI Kitaru</t>
  </si>
  <si>
    <t>入慶田本　朝哉</t>
  </si>
  <si>
    <t>IRIKEDAMOTO Asaya</t>
  </si>
  <si>
    <t>江連　俊哉</t>
  </si>
  <si>
    <t>EZURE Toshiya</t>
  </si>
  <si>
    <t>000219</t>
  </si>
  <si>
    <t>工藤　大靖</t>
  </si>
  <si>
    <t>KUDO Taisei</t>
  </si>
  <si>
    <t>高橋　隼生</t>
  </si>
  <si>
    <t>TAKAHASHI Toshiki</t>
  </si>
  <si>
    <t>990405</t>
  </si>
  <si>
    <t>松本　茜</t>
  </si>
  <si>
    <t>MATSUMOTO Akane</t>
  </si>
  <si>
    <t>三宅　樹</t>
  </si>
  <si>
    <t>MIYAKE Tatsuki</t>
  </si>
  <si>
    <t>岡田　大誠</t>
  </si>
  <si>
    <t>OKADA Taisei</t>
  </si>
  <si>
    <t>小野　響暉</t>
  </si>
  <si>
    <t>ONO Hibiki</t>
  </si>
  <si>
    <t>海藤　崚二</t>
  </si>
  <si>
    <t>KAITO Ryoji</t>
  </si>
  <si>
    <t>河原　龍臣</t>
  </si>
  <si>
    <t>KAWAHARA Ryushin</t>
  </si>
  <si>
    <t>川満　聖士</t>
  </si>
  <si>
    <t>KAWAMITSU Seiji</t>
  </si>
  <si>
    <t>関川　翔英</t>
  </si>
  <si>
    <t>SEKIKAWA Shoei</t>
  </si>
  <si>
    <t>佐々木　隆良</t>
  </si>
  <si>
    <t>SASAKI Takara</t>
  </si>
  <si>
    <t>嶋田　充志</t>
  </si>
  <si>
    <t>SHIMADA Atsushi</t>
  </si>
  <si>
    <t>砂川　凌太朗</t>
  </si>
  <si>
    <t>SUNAKAWA Ryotaro</t>
  </si>
  <si>
    <t>塚本　宙央</t>
  </si>
  <si>
    <t>TSUKAMOTO Michihiro</t>
  </si>
  <si>
    <t>長濱　柊斗</t>
  </si>
  <si>
    <t>NAGAHAMA Shuto</t>
  </si>
  <si>
    <t>日脇　裕次郎</t>
  </si>
  <si>
    <t>HIWAKI Yujiro</t>
  </si>
  <si>
    <t>山浦　渓斗</t>
  </si>
  <si>
    <t>YAMAURA Keito</t>
  </si>
  <si>
    <t>吉野　俊介</t>
  </si>
  <si>
    <t>YOSHINO Shunsuke</t>
  </si>
  <si>
    <t>杉山　徹</t>
  </si>
  <si>
    <t>SUGIYAMA Toru</t>
  </si>
  <si>
    <t>下地　美仁</t>
  </si>
  <si>
    <t>SHIMOZI Yoshihito</t>
  </si>
  <si>
    <t>外川　天寿</t>
  </si>
  <si>
    <t>TOGAWA Tenju</t>
  </si>
  <si>
    <t>970108</t>
  </si>
  <si>
    <t>奥口　歩夢</t>
  </si>
  <si>
    <t>OKUGUCHI Ayumu</t>
  </si>
  <si>
    <t>松本　晃道</t>
  </si>
  <si>
    <t>MATSUMOTO Akimichi</t>
  </si>
  <si>
    <t>宮越　晃一</t>
  </si>
  <si>
    <t>MIYAKOSHI Koichi</t>
  </si>
  <si>
    <t>池内　亮太</t>
  </si>
  <si>
    <t>IKEUCHI Ryota</t>
  </si>
  <si>
    <t>水間　穂</t>
  </si>
  <si>
    <t>MIZUMA Minoru</t>
  </si>
  <si>
    <t>森戸　雄也</t>
  </si>
  <si>
    <t>MORITO Yuya</t>
  </si>
  <si>
    <t>五十嵐　友宝</t>
  </si>
  <si>
    <t>IGARASHI Yuho</t>
  </si>
  <si>
    <t>三枝　渉</t>
  </si>
  <si>
    <t>SAEGUSA Ayumu</t>
  </si>
  <si>
    <t>天野　規朝</t>
  </si>
  <si>
    <t>AMANO Noritomo</t>
  </si>
  <si>
    <t>清水　来希</t>
  </si>
  <si>
    <t>SHIMIZU Raiki</t>
  </si>
  <si>
    <t>松井　泰成</t>
  </si>
  <si>
    <t>MATSUI Taisei</t>
  </si>
  <si>
    <t>大久保　孝乙</t>
  </si>
  <si>
    <t>OKUBO Takatsugu</t>
  </si>
  <si>
    <t>村上　友介</t>
  </si>
  <si>
    <t>MURAKAMI Yusuke</t>
  </si>
  <si>
    <t>石河　太希</t>
  </si>
  <si>
    <t>ISHIKAWA Taiki</t>
  </si>
  <si>
    <t>草野　宏穂</t>
  </si>
  <si>
    <t>KUSANO Atsuho</t>
  </si>
  <si>
    <t>小杉　翔真</t>
  </si>
  <si>
    <t>KOSUGI Shoma</t>
  </si>
  <si>
    <t>鈴木　脩斗</t>
  </si>
  <si>
    <t>SUZUKI Shuto</t>
  </si>
  <si>
    <t>石井　健介</t>
  </si>
  <si>
    <t>ISHII Kensuke</t>
  </si>
  <si>
    <t>窪田　章吾</t>
  </si>
  <si>
    <t>KUBOTA Syogo</t>
  </si>
  <si>
    <t>東京学芸大学大学院</t>
    <rPh sb="6" eb="9">
      <t>ダイガクイン</t>
    </rPh>
    <phoneticPr fontId="11"/>
  </si>
  <si>
    <t>960415</t>
  </si>
  <si>
    <t>松田　一輝</t>
  </si>
  <si>
    <t>MATSUDA Kazuki</t>
  </si>
  <si>
    <t>見澤　卓</t>
  </si>
  <si>
    <t>MISAWA Suguru</t>
  </si>
  <si>
    <t>960424</t>
  </si>
  <si>
    <t>𠮷田　京平</t>
  </si>
  <si>
    <t>YOSHIDA Kyohei</t>
  </si>
  <si>
    <t>971012</t>
  </si>
  <si>
    <t>中山　広洋</t>
  </si>
  <si>
    <t>NAKAYAMA Koyo</t>
  </si>
  <si>
    <t>970417</t>
  </si>
  <si>
    <t>内田　将太</t>
  </si>
  <si>
    <t>UTHIDA Syota</t>
  </si>
  <si>
    <t>小坪　聖人</t>
  </si>
  <si>
    <t>KOTSUBO Masato</t>
  </si>
  <si>
    <t>980801</t>
  </si>
  <si>
    <t>狩野　遼太郎</t>
  </si>
  <si>
    <t>KANO Ryotaro</t>
  </si>
  <si>
    <t>齋藤　真</t>
  </si>
  <si>
    <t>SAITO Makoto</t>
  </si>
  <si>
    <t>980825</t>
  </si>
  <si>
    <t>佐々木　嵩</t>
  </si>
  <si>
    <t>SASAKI Takashi</t>
  </si>
  <si>
    <t>990228</t>
  </si>
  <si>
    <t>滝口　康成</t>
  </si>
  <si>
    <t>TAKIGUCHI Kosei</t>
  </si>
  <si>
    <t>971017</t>
  </si>
  <si>
    <t>杉山　雅俊</t>
  </si>
  <si>
    <t>SUGIYAMA Masatoshi</t>
  </si>
  <si>
    <t>ムーア　アレクサンダー海</t>
  </si>
  <si>
    <t>MOORE Alexanderkai</t>
  </si>
  <si>
    <t>望月　大暉</t>
  </si>
  <si>
    <t>MOCHIZUKI Hiroki</t>
  </si>
  <si>
    <t>970722</t>
  </si>
  <si>
    <t>宮坂　駿吾</t>
  </si>
  <si>
    <t>MIYASAKA Syungo</t>
  </si>
  <si>
    <t>吉沢　智貴</t>
  </si>
  <si>
    <t>YOSHIZAWA Tomoki</t>
  </si>
  <si>
    <t>和泉　飛鳥</t>
  </si>
  <si>
    <t>IZUMI Asuka</t>
  </si>
  <si>
    <t>伊藤　魁文</t>
  </si>
  <si>
    <t>ITO Kaiya</t>
  </si>
  <si>
    <t>高崎　蒼生</t>
  </si>
  <si>
    <t>TAKASAKI Aoi</t>
  </si>
  <si>
    <t>000129</t>
  </si>
  <si>
    <t>岩本　崚</t>
  </si>
  <si>
    <t>IWAMOTO Ryo</t>
  </si>
  <si>
    <t>濵道　健</t>
  </si>
  <si>
    <t>HAMAMICHI Takeru</t>
  </si>
  <si>
    <t>池内　祐貴</t>
  </si>
  <si>
    <t>IKEUCHI Yuki</t>
  </si>
  <si>
    <t>好永　雄統</t>
  </si>
  <si>
    <t>YOSHINAGA Yuto</t>
  </si>
  <si>
    <t>大原　健太郎</t>
  </si>
  <si>
    <t>OHARA Kentaro</t>
  </si>
  <si>
    <t>中田　健太</t>
  </si>
  <si>
    <t>NAKADA Kenta</t>
  </si>
  <si>
    <t>久保木　春佑</t>
  </si>
  <si>
    <t>KUBOKI Shunsuke</t>
  </si>
  <si>
    <t>田邊　ジョー</t>
  </si>
  <si>
    <t>TANABE Jo</t>
  </si>
  <si>
    <t>北村　一真</t>
  </si>
  <si>
    <t>KITAMURA Kazuma</t>
  </si>
  <si>
    <t>遠藤　幹康</t>
  </si>
  <si>
    <t>ENDO Mikiyasu</t>
  </si>
  <si>
    <t>雨宮　大樹</t>
  </si>
  <si>
    <t>AMEMIYA Taiki</t>
  </si>
  <si>
    <t>朝霧　純稀</t>
  </si>
  <si>
    <t>ASAGIRI Junki</t>
  </si>
  <si>
    <t>巖　翔真</t>
  </si>
  <si>
    <t>IWAO Shoma</t>
  </si>
  <si>
    <t>001026</t>
  </si>
  <si>
    <t>大芝　健人</t>
  </si>
  <si>
    <t>OSHIBA Taketo</t>
  </si>
  <si>
    <t>筧田　涼介</t>
  </si>
  <si>
    <t>KAKEIDA Ryosuke</t>
  </si>
  <si>
    <t>土井　颯馬</t>
  </si>
  <si>
    <t>DOI Soma</t>
  </si>
  <si>
    <t>外村　直之</t>
  </si>
  <si>
    <t>TONOMURA Naoyuki</t>
  </si>
  <si>
    <t>豊嶋　琉久</t>
  </si>
  <si>
    <t>TOYOSHIMA Riku</t>
  </si>
  <si>
    <t>中野　龍星</t>
  </si>
  <si>
    <t>NAKANO Ryusei</t>
  </si>
  <si>
    <t>NAKAMURA Fumiya</t>
  </si>
  <si>
    <t>奈良　歩夢</t>
  </si>
  <si>
    <t>NARA Ayumu</t>
  </si>
  <si>
    <t>穂苅　康人</t>
  </si>
  <si>
    <t>HOKARI Yasuto</t>
  </si>
  <si>
    <t>村手　光樹</t>
  </si>
  <si>
    <t>MURATE MITSUKI</t>
  </si>
  <si>
    <t>倉橋　啓人</t>
  </si>
  <si>
    <t>KURAHASHI KEITO</t>
  </si>
  <si>
    <t>吉川　絢斗</t>
  </si>
  <si>
    <t>YOSHIKAWA Ayato</t>
  </si>
  <si>
    <t>010809</t>
  </si>
  <si>
    <t>岩坂　柊人</t>
    <rPh sb="4" eb="5">
      <t>ヒト</t>
    </rPh>
    <phoneticPr fontId="3"/>
  </si>
  <si>
    <t>IWASAKA Syuto</t>
  </si>
  <si>
    <t>清水　将貴</t>
  </si>
  <si>
    <t>SIMIZU Masaki</t>
  </si>
  <si>
    <t>020219</t>
  </si>
  <si>
    <t>曽我　賢太郎</t>
  </si>
  <si>
    <t>SOGA Kentaro</t>
  </si>
  <si>
    <t>西銘　健人</t>
  </si>
  <si>
    <t>NISHIME Taketo</t>
  </si>
  <si>
    <t>吉井　龍太郎</t>
  </si>
  <si>
    <t>YOSHII Ryutaro</t>
  </si>
  <si>
    <t>阿比留　魁</t>
  </si>
  <si>
    <t>ABIRU Kai</t>
  </si>
  <si>
    <t>980927</t>
  </si>
  <si>
    <t>稲留　涼斗</t>
  </si>
  <si>
    <t>INADOME Ryoto</t>
  </si>
  <si>
    <t>小原　睦史</t>
  </si>
  <si>
    <t>OBARA Tomofumi</t>
  </si>
  <si>
    <t>武田　将樹</t>
  </si>
  <si>
    <t>TAKEDA Shoki</t>
  </si>
  <si>
    <t>土本　剣汰郎</t>
  </si>
  <si>
    <t>TSUCHIMOTO Kentaro</t>
  </si>
  <si>
    <t>福羅　大湧</t>
  </si>
  <si>
    <t>FUKURA Daiyu</t>
  </si>
  <si>
    <t>松尾　晃汰</t>
  </si>
  <si>
    <t>MATSUO Kota</t>
  </si>
  <si>
    <t>三ツ星　翔</t>
  </si>
  <si>
    <t>MITSUBOSHI Sho</t>
  </si>
  <si>
    <t>佐藤　陸</t>
  </si>
  <si>
    <t>SATO Riku</t>
  </si>
  <si>
    <t>浅野　成海</t>
  </si>
  <si>
    <t>ASANO Narumi</t>
  </si>
  <si>
    <t>片根　洋平</t>
  </si>
  <si>
    <t>KATANE Yohei</t>
  </si>
  <si>
    <t>北川　慎一郎</t>
  </si>
  <si>
    <t>KITAGAWA Shinichiro</t>
  </si>
  <si>
    <t>大後　歩太</t>
  </si>
  <si>
    <t>DAIGO Ayuta</t>
  </si>
  <si>
    <t>服部　奏斗</t>
  </si>
  <si>
    <t>HATTORI Kayato</t>
  </si>
  <si>
    <t>991106</t>
  </si>
  <si>
    <t>藤崎　将匡</t>
  </si>
  <si>
    <t>FUJISAKI Shoma</t>
  </si>
  <si>
    <t>船倉　悠希</t>
  </si>
  <si>
    <t>FUNAKURA Yuki</t>
  </si>
  <si>
    <t>谷萩　由歩</t>
  </si>
  <si>
    <t>YAHAGI Yukiho</t>
  </si>
  <si>
    <t>山内　滉士郎</t>
  </si>
  <si>
    <t>YAMAUCHI Koshiro</t>
  </si>
  <si>
    <t>井田　春</t>
  </si>
  <si>
    <t>IDA Shun</t>
  </si>
  <si>
    <t>大野　陽人</t>
  </si>
  <si>
    <t>ONO Haruto</t>
  </si>
  <si>
    <t>金田　龍心</t>
  </si>
  <si>
    <t>KANADA Ryushin</t>
  </si>
  <si>
    <t>蟹江　翔太</t>
  </si>
  <si>
    <t>KANIE Shota</t>
  </si>
  <si>
    <t>000614</t>
  </si>
  <si>
    <t>木山　凌</t>
  </si>
  <si>
    <t>KIYAMA Ryo</t>
  </si>
  <si>
    <t>倉田　蓮</t>
  </si>
  <si>
    <t>KURATA Ren</t>
  </si>
  <si>
    <t>小林　裕輝</t>
  </si>
  <si>
    <t>塩田　祥梧</t>
  </si>
  <si>
    <t>SHIOTA Shogo</t>
  </si>
  <si>
    <t>谷口　辰煕</t>
  </si>
  <si>
    <t>TANIGUCHI Tatsuhiro</t>
  </si>
  <si>
    <t>横原　琉星</t>
  </si>
  <si>
    <t>YOKOHARA Ryusei</t>
  </si>
  <si>
    <t>伊東　翔梧</t>
  </si>
  <si>
    <t>020308</t>
  </si>
  <si>
    <t>尾田　崇侑</t>
  </si>
  <si>
    <t>ODA Takayuki</t>
  </si>
  <si>
    <t>菊地　駿介</t>
  </si>
  <si>
    <t>KIKUCHI Shunsuke</t>
  </si>
  <si>
    <t>久保田　徹</t>
  </si>
  <si>
    <t>KUBOTA Toru</t>
  </si>
  <si>
    <t>佐竹　勇樹</t>
  </si>
  <si>
    <t>SATAKE Yuki</t>
  </si>
  <si>
    <t>鷹谷　雅久</t>
  </si>
  <si>
    <t>TAKAYA Masahisa</t>
  </si>
  <si>
    <t>敦賀　優雅</t>
  </si>
  <si>
    <t>TSURUGA Yuga</t>
  </si>
  <si>
    <t>長島　玲音</t>
  </si>
  <si>
    <t>NAGASHIMA Reoto</t>
  </si>
  <si>
    <t>010702</t>
  </si>
  <si>
    <t>松村　晴生</t>
  </si>
  <si>
    <t>MATSUMURA Haruki</t>
  </si>
  <si>
    <t>010907</t>
  </si>
  <si>
    <t>森　洸晴</t>
  </si>
  <si>
    <t>MORI Kosei</t>
  </si>
  <si>
    <t>020324</t>
  </si>
  <si>
    <t>山本　柊介</t>
  </si>
  <si>
    <t>YAMAMOTO Shusuke</t>
  </si>
  <si>
    <t>寺田　健太郎</t>
  </si>
  <si>
    <t>TERADA Kentaro</t>
  </si>
  <si>
    <t>古屋　佳之</t>
  </si>
  <si>
    <t>KOYA Yoshiyuki</t>
  </si>
  <si>
    <t>齋藤　壮太</t>
  </si>
  <si>
    <t>SAITO Sota</t>
  </si>
  <si>
    <t>清水　光</t>
  </si>
  <si>
    <t>SHIMIZU Hikaru</t>
  </si>
  <si>
    <t>田口　浩平</t>
  </si>
  <si>
    <t>TAGUCHI Kohei</t>
  </si>
  <si>
    <t>田中　宏季</t>
  </si>
  <si>
    <t>TANAKA Hiroki</t>
  </si>
  <si>
    <t>富岡　優也</t>
  </si>
  <si>
    <t>TOMIOKA Yuya</t>
  </si>
  <si>
    <t>長尾　隆太郎</t>
  </si>
  <si>
    <t>NAGAO Ryutaro</t>
  </si>
  <si>
    <t>中村　蒼太</t>
  </si>
  <si>
    <t>NAKAMURA Sota</t>
  </si>
  <si>
    <t>東　凌我</t>
  </si>
  <si>
    <t>HIGASHI Ryoga</t>
  </si>
  <si>
    <t>藤原　広夏</t>
  </si>
  <si>
    <t>FUJIWARA Hirona</t>
  </si>
  <si>
    <t>吉野　颯太</t>
  </si>
  <si>
    <t>YOSHINO Sota</t>
  </si>
  <si>
    <t>香取　直樹</t>
  </si>
  <si>
    <t>KATORI Naoki</t>
  </si>
  <si>
    <t>久保塚　高志</t>
  </si>
  <si>
    <t>KUBOZUKA Takashi</t>
  </si>
  <si>
    <t>齋藤　諒平</t>
  </si>
  <si>
    <t>SAITO Ryohei</t>
  </si>
  <si>
    <t>相馬　啓人</t>
  </si>
  <si>
    <t>SOMA Keito</t>
  </si>
  <si>
    <t>髙橋　一樹</t>
  </si>
  <si>
    <t>TAKAHASHI Kazuki</t>
  </si>
  <si>
    <t>名子　寛司</t>
  </si>
  <si>
    <t>NAGO Hiroshi</t>
  </si>
  <si>
    <t>成田　竣哉</t>
  </si>
  <si>
    <t>NARITA Shunya</t>
  </si>
  <si>
    <t>細井　ブライアン</t>
  </si>
  <si>
    <t>HOSOI Braian</t>
  </si>
  <si>
    <t>安田　圭吾</t>
  </si>
  <si>
    <t>YASUDA Keigo</t>
  </si>
  <si>
    <t>假屋　直幹</t>
  </si>
  <si>
    <t>KARIYA Naoki</t>
  </si>
  <si>
    <t>齊藤　光来</t>
  </si>
  <si>
    <t>SAITO Mirai</t>
  </si>
  <si>
    <t>佐藤　駿平</t>
  </si>
  <si>
    <t>SATO Shunpei</t>
  </si>
  <si>
    <t>菅原　悠太</t>
  </si>
  <si>
    <t>SUGAHARA Yuta</t>
  </si>
  <si>
    <t>須藤　涼太</t>
  </si>
  <si>
    <t>SUTO Ryota</t>
  </si>
  <si>
    <t>髙瀬　光</t>
  </si>
  <si>
    <t>TAKASE Hikaru</t>
  </si>
  <si>
    <t>竹内　璃生</t>
  </si>
  <si>
    <t>TAKEUCHI Rio</t>
  </si>
  <si>
    <t>中谷　駿</t>
  </si>
  <si>
    <t>NAKAYA Shun</t>
  </si>
  <si>
    <t>010302</t>
  </si>
  <si>
    <t>平野　翔大</t>
  </si>
  <si>
    <t>HIRANO Shodai</t>
  </si>
  <si>
    <t>松岡　晃輝</t>
  </si>
  <si>
    <t>MATSUOKA Koki</t>
  </si>
  <si>
    <t>師田　誠也</t>
  </si>
  <si>
    <t>MOROTA Seiya</t>
  </si>
  <si>
    <t>南澤　俊望</t>
  </si>
  <si>
    <t>MINAMIZAWA Masami</t>
  </si>
  <si>
    <t>大舘　健人</t>
  </si>
  <si>
    <t>ODATE Kento</t>
  </si>
  <si>
    <t>小野寺　潤</t>
  </si>
  <si>
    <t>ONODERA Jun</t>
  </si>
  <si>
    <t>倉林　雄大</t>
  </si>
  <si>
    <t>KURABAYASHI Yudai</t>
  </si>
  <si>
    <t>篠崎　学</t>
  </si>
  <si>
    <t>SHINOZAKI Gaku</t>
  </si>
  <si>
    <t>010428</t>
  </si>
  <si>
    <t>高橋　直也</t>
  </si>
  <si>
    <t>TAKAHASHI Naoya</t>
  </si>
  <si>
    <t>朝長　勘介</t>
  </si>
  <si>
    <t>TOMONAGA Kansuke</t>
  </si>
  <si>
    <t>深川　真平</t>
  </si>
  <si>
    <t>FUKAGAWA Shimpei</t>
  </si>
  <si>
    <t>堀田　竣斗</t>
  </si>
  <si>
    <t>HOTTA Shunto</t>
  </si>
  <si>
    <t>溝口　塁生</t>
  </si>
  <si>
    <t>MIZOGUCHI Ruiki</t>
  </si>
  <si>
    <t>010731</t>
  </si>
  <si>
    <t>村松　康生</t>
  </si>
  <si>
    <t>MURAMATSU Kosei</t>
  </si>
  <si>
    <t>山本　淳生</t>
  </si>
  <si>
    <t>YAMAMOTO Junki</t>
  </si>
  <si>
    <t>吉田　有佑</t>
  </si>
  <si>
    <t>YOSHIDA Yusuke</t>
  </si>
  <si>
    <t>010723</t>
  </si>
  <si>
    <t>渡邉　彰太</t>
  </si>
  <si>
    <t>WATANABE Shota</t>
  </si>
  <si>
    <t>011212</t>
  </si>
  <si>
    <t>霜鳥　佑</t>
  </si>
  <si>
    <t>SHIMOTORI Yu</t>
  </si>
  <si>
    <t>950730</t>
  </si>
  <si>
    <t>太田　匡哉</t>
  </si>
  <si>
    <t>OTA Masaya</t>
  </si>
  <si>
    <t xml:space="preserve">M1 </t>
  </si>
  <si>
    <t>980115</t>
  </si>
  <si>
    <t>愛敬　虎之介</t>
  </si>
  <si>
    <t>AIKYO Toranosuke</t>
  </si>
  <si>
    <t>会田　拓海</t>
  </si>
  <si>
    <t>AITA Takumi</t>
  </si>
  <si>
    <t>麻生　陸</t>
  </si>
  <si>
    <t>ASO Riku</t>
  </si>
  <si>
    <t>岩本　淳平</t>
  </si>
  <si>
    <t>IWAMOTO Jumpei</t>
  </si>
  <si>
    <t>980529</t>
  </si>
  <si>
    <t>鵜池　優至</t>
  </si>
  <si>
    <t>UIKE Yushi</t>
  </si>
  <si>
    <t>川原　和也</t>
  </si>
  <si>
    <t>KAWAHARA Kazuya</t>
  </si>
  <si>
    <t>970611</t>
  </si>
  <si>
    <t>小山　駿介</t>
  </si>
  <si>
    <t>KOYAMA Shunsuke</t>
  </si>
  <si>
    <t>小泉　拓海</t>
  </si>
  <si>
    <t>KOIZUMI Takumi</t>
  </si>
  <si>
    <t>沢井　智也</t>
  </si>
  <si>
    <t>SAWAI Tomoya</t>
  </si>
  <si>
    <t>中根　昂輝</t>
  </si>
  <si>
    <t>NAKANE Koki</t>
  </si>
  <si>
    <t>花田　達也</t>
  </si>
  <si>
    <t>HANADA Tatsuya</t>
  </si>
  <si>
    <t>古田　廉</t>
  </si>
  <si>
    <t>FURUTA Ren</t>
  </si>
  <si>
    <t>990214</t>
  </si>
  <si>
    <t>前田　凌</t>
  </si>
  <si>
    <t>MAEDA Ryo</t>
  </si>
  <si>
    <t>三浦　隆寛</t>
  </si>
  <si>
    <t>MIURA Takahiro</t>
  </si>
  <si>
    <t>田中　佑典</t>
  </si>
  <si>
    <t>TANAKA Yusuke</t>
  </si>
  <si>
    <t>望月　宏太郎</t>
  </si>
  <si>
    <t>MOCHIDUKI Kotaro</t>
  </si>
  <si>
    <t>道下　巧也</t>
  </si>
  <si>
    <t>MICHISHITA Takuya</t>
  </si>
  <si>
    <t>村上　亮人</t>
  </si>
  <si>
    <t>MURAKAMI Ryoto</t>
  </si>
  <si>
    <t>山田　翔雅</t>
  </si>
  <si>
    <t>YAMADA Shoga</t>
  </si>
  <si>
    <t>井上　大地</t>
  </si>
  <si>
    <t>INOUE Daichi</t>
  </si>
  <si>
    <t>黒木　心貴</t>
  </si>
  <si>
    <t>KUROKI Motoki</t>
  </si>
  <si>
    <t>高橋　謙介</t>
  </si>
  <si>
    <t>TAKAHASHI Kensuke</t>
  </si>
  <si>
    <t>入江　亮輔</t>
  </si>
  <si>
    <t>IRIE Ryosuke</t>
  </si>
  <si>
    <t>田口　雄貴</t>
  </si>
  <si>
    <t>TAGUCHI Yuki</t>
  </si>
  <si>
    <t>山田　那衆</t>
  </si>
  <si>
    <t>YAMADA Nash</t>
  </si>
  <si>
    <t>𠮷田　光佑</t>
  </si>
  <si>
    <t>YOSHIDA Kosuke</t>
  </si>
  <si>
    <t>好岡　龍太朗</t>
  </si>
  <si>
    <t>YOSHIOKA Ryutaro</t>
  </si>
  <si>
    <t>有阪　朋貴</t>
  </si>
  <si>
    <t>ARISAKA Tomoki</t>
  </si>
  <si>
    <t>柴田　瑠維</t>
  </si>
  <si>
    <t>SHIBATA Rui</t>
  </si>
  <si>
    <t>田中　洋平</t>
  </si>
  <si>
    <t>TANAKA Yohei</t>
  </si>
  <si>
    <t>大串　弦徳</t>
  </si>
  <si>
    <t>OGUSHI Gentoku</t>
  </si>
  <si>
    <t>渡辺　将人</t>
  </si>
  <si>
    <t>WATANABE Yukito</t>
  </si>
  <si>
    <t>小田　颯良</t>
  </si>
  <si>
    <t>ODA Sora</t>
  </si>
  <si>
    <t>四反田　遼馬</t>
  </si>
  <si>
    <t>SHITANDA Ryoma</t>
  </si>
  <si>
    <t>高山　裕樹</t>
  </si>
  <si>
    <t>TAKAYAMA Yuki</t>
  </si>
  <si>
    <t>國吉　尭胤</t>
  </si>
  <si>
    <t>KUNIYOSHI Akitsugu</t>
  </si>
  <si>
    <t>990905</t>
  </si>
  <si>
    <t>小久保　友寿</t>
  </si>
  <si>
    <t>KOKUBO Tomohisa</t>
  </si>
  <si>
    <t>尾関　理應</t>
  </si>
  <si>
    <t>OZEKI Rio</t>
  </si>
  <si>
    <t>佐々木　耀</t>
  </si>
  <si>
    <t>SASAKI Hikaru</t>
  </si>
  <si>
    <t>畠山　真平</t>
  </si>
  <si>
    <t>HATAKEYAMA Shimpei</t>
  </si>
  <si>
    <t>990216</t>
  </si>
  <si>
    <t>渡辺　和紀</t>
  </si>
  <si>
    <t>WATANABE Kazuki</t>
  </si>
  <si>
    <t>飯塚　魁晟</t>
  </si>
  <si>
    <t>IIDUKA Kaisei</t>
  </si>
  <si>
    <t>岡村　州紘</t>
  </si>
  <si>
    <t>OKAMURA Kunihiro</t>
  </si>
  <si>
    <t>森　皓平</t>
  </si>
  <si>
    <t>MORI Kohei</t>
  </si>
  <si>
    <t>柴田　優太郎</t>
  </si>
  <si>
    <t>SHIBATA Yutaro</t>
  </si>
  <si>
    <t>荘司　晃佑</t>
  </si>
  <si>
    <t>SHOJI Kosuke</t>
  </si>
  <si>
    <t>可児　将大</t>
  </si>
  <si>
    <t>KANI Shota</t>
  </si>
  <si>
    <t>奥山　誉也</t>
  </si>
  <si>
    <t>OKUYAMA Takaya</t>
  </si>
  <si>
    <t>池上　翔</t>
  </si>
  <si>
    <t>IKEGAMI Sho</t>
  </si>
  <si>
    <t>宮井　陽三</t>
  </si>
  <si>
    <t>MIYAI Yozo</t>
  </si>
  <si>
    <t>村里　春樹</t>
  </si>
  <si>
    <t>MURASATO Haruki</t>
  </si>
  <si>
    <t>岩﨑　航大</t>
  </si>
  <si>
    <t>IWASAKI Kota</t>
  </si>
  <si>
    <t>甲斐　叶夢</t>
  </si>
  <si>
    <t>KAI Kanan</t>
  </si>
  <si>
    <t>陰山　彩大</t>
  </si>
  <si>
    <t>KAGEYAMA Ayata</t>
  </si>
  <si>
    <t>001128</t>
  </si>
  <si>
    <t>斎藤　孝太朗</t>
  </si>
  <si>
    <t>SAITO Kotaro</t>
  </si>
  <si>
    <t>齋藤　陸人</t>
  </si>
  <si>
    <t>SAITO Rikuto</t>
  </si>
  <si>
    <t>柴田　賢吾</t>
  </si>
  <si>
    <t>SHIBATA Kengo</t>
  </si>
  <si>
    <t>溝邊　耀佑</t>
  </si>
  <si>
    <t>MIZOBE Yosuke</t>
  </si>
  <si>
    <t>山本　悠太</t>
  </si>
  <si>
    <t>YAMAMOTO Yuta</t>
  </si>
  <si>
    <t>加藤　翔太</t>
  </si>
  <si>
    <t>KATO Shota</t>
  </si>
  <si>
    <t>石川　玲</t>
  </si>
  <si>
    <t>ISHIKAWA Rei</t>
  </si>
  <si>
    <t>平山　和樹</t>
  </si>
  <si>
    <t>HIRAYAMA Kazuki</t>
  </si>
  <si>
    <t>田中　健太</t>
  </si>
  <si>
    <t>TANAKA Kenta</t>
  </si>
  <si>
    <t>江島　雅紀</t>
  </si>
  <si>
    <t>EJIMA Masaki</t>
  </si>
  <si>
    <t>稲垣　遥</t>
  </si>
  <si>
    <t>INAGAKI Haruka</t>
  </si>
  <si>
    <t>河野　裕人</t>
  </si>
  <si>
    <t>KONO Yuto</t>
  </si>
  <si>
    <t>甲羽　ウィルソン貴士</t>
  </si>
  <si>
    <t>KOHA Wilsontakashi</t>
  </si>
  <si>
    <t>柴崎　健司</t>
  </si>
  <si>
    <t>SHIBASAKI Kenji</t>
  </si>
  <si>
    <t>谷藤　克樹</t>
  </si>
  <si>
    <t>TANIFUJI Katsuki</t>
  </si>
  <si>
    <t>橋岡　優輝</t>
  </si>
  <si>
    <t>HASHIOKA Yuki</t>
  </si>
  <si>
    <t>畑中　慎也</t>
  </si>
  <si>
    <t>HATANAKA Shinya</t>
  </si>
  <si>
    <t>丸山　優真</t>
  </si>
  <si>
    <t>MARUYAMA Yuma</t>
  </si>
  <si>
    <t>水谷　司</t>
  </si>
  <si>
    <t>MIZUTANI Tsukasa</t>
  </si>
  <si>
    <t>吉田　賢明</t>
  </si>
  <si>
    <t>YOSHIDA Takaaki</t>
  </si>
  <si>
    <t>990218</t>
  </si>
  <si>
    <t>明石　宗一郎</t>
  </si>
  <si>
    <t>AKASHI Soichiro</t>
  </si>
  <si>
    <t>今岡　海斗</t>
  </si>
  <si>
    <t>IMAOKA Kaito</t>
  </si>
  <si>
    <t>川西　紘生</t>
  </si>
  <si>
    <t>KAWANISHI Koki</t>
  </si>
  <si>
    <t>瀬川　大樹</t>
  </si>
  <si>
    <t>SEGAWA Daiki</t>
  </si>
  <si>
    <t>高橋　竜輝</t>
  </si>
  <si>
    <t>TAKAHASHI Ryuki</t>
  </si>
  <si>
    <t>前田　悠斗</t>
  </si>
  <si>
    <t>MAEDA Yuto</t>
  </si>
  <si>
    <t>豊田　翼</t>
  </si>
  <si>
    <t>TOYODA Tsubasa</t>
  </si>
  <si>
    <t>渡邊　宥磨</t>
  </si>
  <si>
    <t>一瀬　輝星</t>
  </si>
  <si>
    <t>ICHINOSE Akise</t>
  </si>
  <si>
    <t>石川　星河</t>
  </si>
  <si>
    <t>ISHIKAWA Seiga</t>
  </si>
  <si>
    <t>010227</t>
  </si>
  <si>
    <t>水野　遥人</t>
  </si>
  <si>
    <t>MIZUNO Haruto</t>
  </si>
  <si>
    <t>中野　裕仁</t>
  </si>
  <si>
    <t>NAKANO Yuto</t>
  </si>
  <si>
    <t>川﨑　航太</t>
  </si>
  <si>
    <t>KAWASAKI Kota</t>
  </si>
  <si>
    <t>中村　陵太</t>
  </si>
  <si>
    <t>NAKAMURA Ryota</t>
  </si>
  <si>
    <t>井上　竜誓</t>
  </si>
  <si>
    <t>INOUE Ryusei</t>
  </si>
  <si>
    <t>吉川　隆太</t>
  </si>
  <si>
    <t>YOSHIKAWA Ryuta</t>
  </si>
  <si>
    <t>岩崎　秀星</t>
  </si>
  <si>
    <t>IWASAKI Shusei</t>
  </si>
  <si>
    <t>山下　朋紀</t>
  </si>
  <si>
    <t>YAMASHITA Tomoki</t>
  </si>
  <si>
    <t>海鋒　泰輝</t>
  </si>
  <si>
    <t>KAIHOKO Koki</t>
  </si>
  <si>
    <t>稲田　涼</t>
  </si>
  <si>
    <t>INADA Ryo</t>
  </si>
  <si>
    <t>門田　大輝</t>
  </si>
  <si>
    <t>KADOTA Daiki</t>
  </si>
  <si>
    <t>白藤　聖陽</t>
  </si>
  <si>
    <t>SHIRAFUJI Kiyoharu</t>
  </si>
  <si>
    <t>高良　エリック英樹</t>
  </si>
  <si>
    <t>TAKARA Erikhideki</t>
  </si>
  <si>
    <t>中村　京平</t>
  </si>
  <si>
    <t>NAKAMURA Kyohei</t>
  </si>
  <si>
    <t>畑　知博</t>
  </si>
  <si>
    <t>HATA Tomohiro</t>
  </si>
  <si>
    <t>981214</t>
  </si>
  <si>
    <t>眞鍋　大生</t>
  </si>
  <si>
    <t>MANABE Daiki</t>
  </si>
  <si>
    <t>山本　令央</t>
  </si>
  <si>
    <t>YAMAMOTO Reo</t>
  </si>
  <si>
    <t>阿部　敏明</t>
  </si>
  <si>
    <t>ABE Toshiaki</t>
  </si>
  <si>
    <t>岩本　高希</t>
  </si>
  <si>
    <t>IWAMOTO Takaki</t>
  </si>
  <si>
    <t>蒲谷　淳志</t>
  </si>
  <si>
    <t>KABAYA Atsushi</t>
  </si>
  <si>
    <t>國司　裕通</t>
  </si>
  <si>
    <t>KUNISHI Hiroyuki</t>
  </si>
  <si>
    <t>菊池　翔太</t>
  </si>
  <si>
    <t>KIKUCHI Shota</t>
  </si>
  <si>
    <t>佐藤　皓人</t>
  </si>
  <si>
    <t>武田　瑛大</t>
  </si>
  <si>
    <t>TAKEDA Akihiro</t>
  </si>
  <si>
    <t>殿岡　正吉</t>
  </si>
  <si>
    <t>TONOOKA Shokichi</t>
  </si>
  <si>
    <t>山本　一樹</t>
  </si>
  <si>
    <t>YAMAMOTO Kazuki</t>
  </si>
  <si>
    <t>渡邉　智成</t>
  </si>
  <si>
    <t>WATANABE Tomonari</t>
  </si>
  <si>
    <t>福田　翔大</t>
  </si>
  <si>
    <t>FUKUDA Shota</t>
  </si>
  <si>
    <t>丸山　裕己</t>
  </si>
  <si>
    <t>MARUYAMA Yuki</t>
  </si>
  <si>
    <t>藤井　瑞樹</t>
  </si>
  <si>
    <t>FUJI Mizuki</t>
  </si>
  <si>
    <t>新垣　大輝</t>
  </si>
  <si>
    <t>ARAKAKI Daiki</t>
  </si>
  <si>
    <t>久門　大起</t>
  </si>
  <si>
    <t>KUMON Daiki</t>
  </si>
  <si>
    <t>冨永　翔太</t>
  </si>
  <si>
    <t>TOMINAGA Shota</t>
  </si>
  <si>
    <t>尾本　龍志朗</t>
  </si>
  <si>
    <t>OMOTO Ryushiro</t>
  </si>
  <si>
    <t>末柄　輝希</t>
  </si>
  <si>
    <t>SUEGARA Koki</t>
  </si>
  <si>
    <t>加瀬　雄大</t>
  </si>
  <si>
    <t>KASE Yudai</t>
  </si>
  <si>
    <t>黒田　佳祐</t>
  </si>
  <si>
    <t>KURODA Keisuke</t>
  </si>
  <si>
    <t>日本大学大学院</t>
    <rPh sb="4" eb="7">
      <t>ダイガクイン</t>
    </rPh>
    <phoneticPr fontId="11"/>
  </si>
  <si>
    <t>山本　竜大</t>
  </si>
  <si>
    <t>YAMAMOTO Tatsuhiro</t>
  </si>
  <si>
    <t>高山　倭</t>
  </si>
  <si>
    <t>TAKAYAMA Yamato</t>
  </si>
  <si>
    <t>970605</t>
  </si>
  <si>
    <t>平塚　玄空</t>
  </si>
  <si>
    <t>HIRATSUKA Genku</t>
  </si>
  <si>
    <t>村上　大雅</t>
  </si>
  <si>
    <t>MURAKAMI Taiga</t>
  </si>
  <si>
    <t>池田　亜久里</t>
  </si>
  <si>
    <t>IKEDA Aguri</t>
  </si>
  <si>
    <t>上杉　智哉</t>
  </si>
  <si>
    <t>UESUGI Tomoya</t>
  </si>
  <si>
    <t>遠田　光太郎</t>
  </si>
  <si>
    <t>ENTA Kotaro</t>
  </si>
  <si>
    <t>980526</t>
  </si>
  <si>
    <t>大塚　史也</t>
  </si>
  <si>
    <t>OTSUKA Fumiya</t>
  </si>
  <si>
    <t>海瀬　大介</t>
  </si>
  <si>
    <t>KAISE Daisuke</t>
  </si>
  <si>
    <t>川上　瑠美梨</t>
  </si>
  <si>
    <t>KAWAKAMI Rumina</t>
  </si>
  <si>
    <t>木田　元春</t>
  </si>
  <si>
    <t>KIDA Motoharu</t>
  </si>
  <si>
    <t>小林　陸大</t>
  </si>
  <si>
    <t>KOBAYASHI Riku</t>
  </si>
  <si>
    <t>佐藤　伸哉</t>
  </si>
  <si>
    <t>SATO Shinya</t>
  </si>
  <si>
    <t>佐藤　友哉</t>
  </si>
  <si>
    <t>SATO Yuya</t>
  </si>
  <si>
    <t>関沼　和暁</t>
  </si>
  <si>
    <t>SEKINUMA Kazuaki</t>
  </si>
  <si>
    <t>高信　清人</t>
  </si>
  <si>
    <t>TAKANOBU Kiyohito</t>
  </si>
  <si>
    <t>髙橋　佐介</t>
  </si>
  <si>
    <t>TAKAHASHI Sasuke</t>
  </si>
  <si>
    <t>武田　悠太郎</t>
  </si>
  <si>
    <t>TAKEDA Yutaro</t>
  </si>
  <si>
    <t>竹元　亮太</t>
  </si>
  <si>
    <t>TAKEMOTO Ryota</t>
  </si>
  <si>
    <t>野田　啓太</t>
  </si>
  <si>
    <t>NODA Keita</t>
  </si>
  <si>
    <t>水玉　康太</t>
  </si>
  <si>
    <t>MIZUTAMA Kota</t>
  </si>
  <si>
    <t>宮﨑　佑喜</t>
  </si>
  <si>
    <t>MIYAZAKI Yuki</t>
  </si>
  <si>
    <t>桃川　翔大</t>
  </si>
  <si>
    <t>MOMOKAWA Shota</t>
  </si>
  <si>
    <t>横山　徹</t>
  </si>
  <si>
    <t>YOKOYAMA Tetsu</t>
  </si>
  <si>
    <t>阿部　拓弥</t>
  </si>
  <si>
    <t>ABE Takuya</t>
  </si>
  <si>
    <t>天野　竜汰</t>
  </si>
  <si>
    <t>AMANO Ryuta</t>
  </si>
  <si>
    <t>榎木　雅也</t>
  </si>
  <si>
    <t>ENOKI Masaya</t>
  </si>
  <si>
    <t>大池　竜紀</t>
  </si>
  <si>
    <t>OIKE Tatsunori</t>
  </si>
  <si>
    <t>大倉　真亜玖</t>
  </si>
  <si>
    <t>OKURA Maaku</t>
  </si>
  <si>
    <t>小坂　友我</t>
  </si>
  <si>
    <t>KOSAKA Yuga</t>
  </si>
  <si>
    <t>鈴木　康平</t>
  </si>
  <si>
    <t>SUZUKI Kohei</t>
  </si>
  <si>
    <t>橋口　大希</t>
  </si>
  <si>
    <t>HASHIGUCHI Hiroki</t>
  </si>
  <si>
    <t>疋田　和直</t>
  </si>
  <si>
    <t>HIKITA Kazunao</t>
  </si>
  <si>
    <t>福島　匠吾</t>
  </si>
  <si>
    <t>FUKUSHIMA Shogo</t>
  </si>
  <si>
    <t>船越　陸</t>
  </si>
  <si>
    <t>FUNAKOSHI Riku</t>
  </si>
  <si>
    <t>八重畑　龍和</t>
  </si>
  <si>
    <t>YAEHATA Ryowa</t>
  </si>
  <si>
    <t>山本　起弘</t>
  </si>
  <si>
    <t>YAMAMOTO Kazuhiro</t>
  </si>
  <si>
    <t>蘆田　佑樹</t>
  </si>
  <si>
    <t>ASHIDA Yuki</t>
  </si>
  <si>
    <t>井口　駆</t>
  </si>
  <si>
    <t>IGUCHI Kakeru</t>
  </si>
  <si>
    <t>岩城　亮介</t>
  </si>
  <si>
    <t>IWAKI Ryosuke</t>
  </si>
  <si>
    <t>岩本　宙</t>
  </si>
  <si>
    <t>IWAMOTO Sora</t>
  </si>
  <si>
    <t>内堀　太一</t>
  </si>
  <si>
    <t>UCHIBORI Taichi</t>
  </si>
  <si>
    <t>小野　修平</t>
  </si>
  <si>
    <t>ONO Shuhei</t>
  </si>
  <si>
    <t>宍戸　来嘉</t>
  </si>
  <si>
    <t>SHISHIDO Raika</t>
  </si>
  <si>
    <t>清水上　諒</t>
  </si>
  <si>
    <t>SHIMIZUGAMI Makoto</t>
  </si>
  <si>
    <t>CHARLES Ndungu</t>
  </si>
  <si>
    <t>960220</t>
  </si>
  <si>
    <t>永野　大志</t>
  </si>
  <si>
    <t>NAGANO Taishi</t>
  </si>
  <si>
    <t>濱田　祐知</t>
  </si>
  <si>
    <t>HAMADA Yuto</t>
  </si>
  <si>
    <t>樋口　翔太</t>
  </si>
  <si>
    <t>HIGUCHI Shota</t>
  </si>
  <si>
    <t>松岡　竜矢</t>
  </si>
  <si>
    <t>MATSUOKA Tatsuya</t>
  </si>
  <si>
    <t>八木　志樹</t>
  </si>
  <si>
    <t>YAGI Motoki</t>
  </si>
  <si>
    <t>若山　岳</t>
  </si>
  <si>
    <t>WAKAYAMA Gaku</t>
  </si>
  <si>
    <t>榊原　颯音</t>
  </si>
  <si>
    <t>SAKAKIBARA Hayato</t>
  </si>
  <si>
    <t>杉村　大輔</t>
  </si>
  <si>
    <t>SUGIMURA Daisuke</t>
  </si>
  <si>
    <t>小池　真郁</t>
  </si>
  <si>
    <t>KOIKE Maiku</t>
  </si>
  <si>
    <t>971028</t>
  </si>
  <si>
    <t>福岡　葉平</t>
  </si>
  <si>
    <t>FUKUOKA Yohei</t>
  </si>
  <si>
    <t>971218</t>
  </si>
  <si>
    <t>船越　翔太</t>
  </si>
  <si>
    <t>FUNAKOSHI Shota</t>
  </si>
  <si>
    <t>染谷　佳大</t>
  </si>
  <si>
    <t>SOMEYA Yoshihiro</t>
  </si>
  <si>
    <t>藤堂　誉志</t>
  </si>
  <si>
    <t>TODO Takashi</t>
  </si>
  <si>
    <t>中村　拳</t>
  </si>
  <si>
    <t>NAKAMURA Ken</t>
  </si>
  <si>
    <t>980923</t>
  </si>
  <si>
    <t>堀場　廉</t>
  </si>
  <si>
    <t>HORIBA  Ren</t>
  </si>
  <si>
    <t>飯塚　拓巳</t>
  </si>
  <si>
    <t>IIZUKA Takumi</t>
  </si>
  <si>
    <t>981108</t>
  </si>
  <si>
    <t>鈴木　彗太</t>
  </si>
  <si>
    <t>SUZUKI Keita</t>
  </si>
  <si>
    <t>廣田　淳</t>
  </si>
  <si>
    <t>HIROTA Atsushi</t>
  </si>
  <si>
    <t>石山　翔瑛</t>
  </si>
  <si>
    <t>ISHIYAMA Shoei</t>
  </si>
  <si>
    <t>齋藤　光紀</t>
  </si>
  <si>
    <t>SAITO Koki</t>
  </si>
  <si>
    <t>坂元　勇太</t>
  </si>
  <si>
    <t>SAKAMOTO Yuta</t>
  </si>
  <si>
    <t>長明　泰成</t>
  </si>
  <si>
    <t>NAGAAKI Taisei</t>
  </si>
  <si>
    <t>池田　勘汰</t>
  </si>
  <si>
    <t>IKEDA Kanta</t>
  </si>
  <si>
    <t>980905</t>
  </si>
  <si>
    <t>畝　拓夢</t>
  </si>
  <si>
    <t>UNE Takumu</t>
  </si>
  <si>
    <t>岩原　智昭</t>
  </si>
  <si>
    <t>IWAHARA Chiaki</t>
  </si>
  <si>
    <t>990320</t>
  </si>
  <si>
    <t>大森　太楽</t>
  </si>
  <si>
    <t>OMORI Taira</t>
  </si>
  <si>
    <t>加井　虎造</t>
  </si>
  <si>
    <t>KAI Torazo</t>
  </si>
  <si>
    <t>川崎　新太郎</t>
  </si>
  <si>
    <t>KAWASAKI Shintaro</t>
  </si>
  <si>
    <t>眞田　翼</t>
  </si>
  <si>
    <t>SANADA Tsubasa</t>
  </si>
  <si>
    <t>萩原　璃来</t>
  </si>
  <si>
    <t>HAGIWARA Riku</t>
  </si>
  <si>
    <t>981224</t>
  </si>
  <si>
    <t>三須　健乃介</t>
  </si>
  <si>
    <t>MISU Kennosuke</t>
  </si>
  <si>
    <t>矢野　郁人</t>
  </si>
  <si>
    <t>YANO Fumito</t>
  </si>
  <si>
    <t>天城　陽太</t>
  </si>
  <si>
    <t>AMAGI Yota</t>
  </si>
  <si>
    <t>倉田　信太郎</t>
  </si>
  <si>
    <t>KURATA Shintaro</t>
  </si>
  <si>
    <t>落合　廉</t>
  </si>
  <si>
    <t>OCHIAI Ren</t>
  </si>
  <si>
    <t>野崎　俊伍</t>
  </si>
  <si>
    <t>NOZAKI Shungo</t>
  </si>
  <si>
    <t>本間　諒太</t>
  </si>
  <si>
    <t>HONMA Ryota</t>
  </si>
  <si>
    <t>中村　隼士</t>
  </si>
  <si>
    <t>NAKAMURA Hayato</t>
  </si>
  <si>
    <t>神戸　鴻朗希</t>
  </si>
  <si>
    <t>KAMBE Hiroki</t>
  </si>
  <si>
    <t>内山　夏生</t>
  </si>
  <si>
    <t>UCHIYAMA Natsuki</t>
  </si>
  <si>
    <t>宇野　大地</t>
  </si>
  <si>
    <t>UNO Daichi</t>
  </si>
  <si>
    <t>野田　大河</t>
  </si>
  <si>
    <t>NODA Taiga</t>
  </si>
  <si>
    <t>山口　直槻</t>
  </si>
  <si>
    <t>YAMAGUCHI Naoki</t>
  </si>
  <si>
    <t>宇野　佑亮</t>
  </si>
  <si>
    <t>UNO Yusuke</t>
  </si>
  <si>
    <t>西村　遼平</t>
  </si>
  <si>
    <t>NISHIMURA Ryohei</t>
  </si>
  <si>
    <t>平野　涼太</t>
  </si>
  <si>
    <t>HIRANO Ryota</t>
  </si>
  <si>
    <t>板垣　拓実</t>
  </si>
  <si>
    <t>ITAGAKI Takumi</t>
  </si>
  <si>
    <t>西　丈澄</t>
  </si>
  <si>
    <t>NISHI Takesumi</t>
  </si>
  <si>
    <t>高木　航志</t>
  </si>
  <si>
    <t>TAKAGI Koshi</t>
  </si>
  <si>
    <t>石田　光輝</t>
  </si>
  <si>
    <t>ISHIDA Koki</t>
  </si>
  <si>
    <t>井上　大輝</t>
  </si>
  <si>
    <t>INOUE Daiki</t>
  </si>
  <si>
    <t>谷澤　竜弥</t>
  </si>
  <si>
    <t>TANIZAWA Ryuya</t>
  </si>
  <si>
    <t>手島　駿</t>
  </si>
  <si>
    <t>TESHIMA Shun</t>
  </si>
  <si>
    <t>森　智哉</t>
  </si>
  <si>
    <t>MORI Tomoya</t>
  </si>
  <si>
    <t>森　凪也</t>
  </si>
  <si>
    <t>MORI Nagiya</t>
  </si>
  <si>
    <t>三浦 拓朗</t>
  </si>
  <si>
    <t>MIURA Takuro</t>
  </si>
  <si>
    <t>倉田　健太</t>
  </si>
  <si>
    <t>KURATA Kenta</t>
  </si>
  <si>
    <t>南後　海里</t>
  </si>
  <si>
    <t>NANGO Kairi</t>
  </si>
  <si>
    <t>藤井　拓輝</t>
  </si>
  <si>
    <t>FUJII Hiroki</t>
  </si>
  <si>
    <t>中島　先覚</t>
  </si>
  <si>
    <t>NAKASHIMA Yukisato</t>
  </si>
  <si>
    <t>山本　未来</t>
  </si>
  <si>
    <t>YAMAMOTO Mirai</t>
  </si>
  <si>
    <t>金澤　和志</t>
  </si>
  <si>
    <t>KANAZAWA Kazushi</t>
  </si>
  <si>
    <t>小久保　大地</t>
  </si>
  <si>
    <t>KOKUBO Daichi</t>
  </si>
  <si>
    <t>鳥居　風樹</t>
  </si>
  <si>
    <t>TORII Fuki</t>
  </si>
  <si>
    <t>平岡　昌敏</t>
  </si>
  <si>
    <t>HIRAOKA Masatoshi</t>
  </si>
  <si>
    <t>森　周志</t>
  </si>
  <si>
    <t>MORI Shuji</t>
  </si>
  <si>
    <t>本所　蓮治</t>
  </si>
  <si>
    <t>HONJO Renji</t>
  </si>
  <si>
    <t>藤村　燦太</t>
  </si>
  <si>
    <t>FUJIMURA Santa</t>
  </si>
  <si>
    <t>江川　雅人</t>
  </si>
  <si>
    <t>EKAWA Masato</t>
  </si>
  <si>
    <t>010209</t>
  </si>
  <si>
    <t>高木　悠圭</t>
  </si>
  <si>
    <t>TAKAGI Yuki</t>
  </si>
  <si>
    <t>小木曽　竜盛</t>
  </si>
  <si>
    <t>OGISO Ryusei</t>
  </si>
  <si>
    <t>黒須　優翔</t>
  </si>
  <si>
    <t>KUROSU Yuto</t>
  </si>
  <si>
    <t>梶山　林太郎</t>
  </si>
  <si>
    <t>KAJIYAMA Rintaro</t>
  </si>
  <si>
    <t>010219</t>
  </si>
  <si>
    <t>助川　拓海</t>
  </si>
  <si>
    <t>SUKEGAWA Takumi</t>
  </si>
  <si>
    <t>小林　龍太</t>
  </si>
  <si>
    <t>KOBAYASHI Ryuta</t>
  </si>
  <si>
    <t>田井野　悠介</t>
  </si>
  <si>
    <t>TAINO Yusuke</t>
  </si>
  <si>
    <t>若林　陽大</t>
  </si>
  <si>
    <t>WAKABAYASHI Haruto</t>
  </si>
  <si>
    <t>千守　倫央</t>
  </si>
  <si>
    <t>CHIMORI Tomohiro</t>
  </si>
  <si>
    <t>中澤　雄大</t>
  </si>
  <si>
    <t>NAKAZAWA Yudai</t>
  </si>
  <si>
    <t>吉居　大和</t>
  </si>
  <si>
    <t>YOSHII Yamato</t>
  </si>
  <si>
    <t>中野　翔太</t>
  </si>
  <si>
    <t>NAKANO Shota</t>
  </si>
  <si>
    <t>山田　俊輝</t>
  </si>
  <si>
    <t>YAMADA Toshiki</t>
  </si>
  <si>
    <t>植村　優人</t>
  </si>
  <si>
    <t>UMEMURA Yuto</t>
  </si>
  <si>
    <t>湯浅　仁</t>
  </si>
  <si>
    <t>YUASA Jin</t>
  </si>
  <si>
    <t>伊藤　大翔</t>
  </si>
  <si>
    <t>ITO Hiroto</t>
  </si>
  <si>
    <t>羽藤　隆成</t>
  </si>
  <si>
    <t>HATO Ryusei</t>
  </si>
  <si>
    <t>園木　大斗</t>
  </si>
  <si>
    <t>SONOKI Daito</t>
  </si>
  <si>
    <t>居田　優太</t>
  </si>
  <si>
    <t>IDA Yuta</t>
  </si>
  <si>
    <t>大澤　健人</t>
  </si>
  <si>
    <t>OSAWA Kento</t>
  </si>
  <si>
    <t>小松　航</t>
  </si>
  <si>
    <t>KOMATSU Wataru</t>
  </si>
  <si>
    <t>土屋　健太郎</t>
  </si>
  <si>
    <t>TSUCHIYA Kentaro</t>
  </si>
  <si>
    <t>宮﨑　匠</t>
  </si>
  <si>
    <t>MIYAZAKI Takumi</t>
  </si>
  <si>
    <t>三好　涼太</t>
  </si>
  <si>
    <t>MIYOSHI Ryota</t>
  </si>
  <si>
    <t>ボンド　レオ翔</t>
  </si>
  <si>
    <t>BONDO Reosho</t>
  </si>
  <si>
    <t>小宮山　拓</t>
  </si>
  <si>
    <t>KOMIYAMA Taku</t>
  </si>
  <si>
    <t>011118</t>
  </si>
  <si>
    <t>金子　魅玖斗</t>
  </si>
  <si>
    <t>KANEKO Mikuto</t>
  </si>
  <si>
    <t>百田　仁成</t>
  </si>
  <si>
    <t>MOMOTA Hitonari</t>
  </si>
  <si>
    <t>木下　凜太郎</t>
  </si>
  <si>
    <t>KINOSHITA Rintaro</t>
  </si>
  <si>
    <t>中山　睦喜</t>
  </si>
  <si>
    <t>NAKAYAMA Mutsuki</t>
  </si>
  <si>
    <t>中央大学大学院</t>
    <rPh sb="4" eb="7">
      <t>ダイガクイン</t>
    </rPh>
    <phoneticPr fontId="11"/>
  </si>
  <si>
    <t>940629</t>
  </si>
  <si>
    <t>窪田　雄人</t>
  </si>
  <si>
    <t>KUBOTA Yuto</t>
  </si>
  <si>
    <t>鈴木　琢矢</t>
  </si>
  <si>
    <t>SUZUKI Takuya</t>
  </si>
  <si>
    <t>970418</t>
  </si>
  <si>
    <t>磯部　晃太郎</t>
  </si>
  <si>
    <t>ISOBE Kotaro</t>
  </si>
  <si>
    <t>佐藤　悠斗</t>
  </si>
  <si>
    <t>SATO Yuto</t>
  </si>
  <si>
    <t>髙木　舜斗</t>
  </si>
  <si>
    <t>TAKAGI Shunto</t>
  </si>
  <si>
    <t>井上　幹</t>
  </si>
  <si>
    <t>INOUE Motoki</t>
  </si>
  <si>
    <t>日尾　悠人</t>
  </si>
  <si>
    <t>HIO Yuto</t>
  </si>
  <si>
    <t>土屋　俊貴</t>
  </si>
  <si>
    <t>TSUCHIYA Toshiki</t>
  </si>
  <si>
    <t>藤木　柊成</t>
  </si>
  <si>
    <t>FUJIKI Shusei</t>
  </si>
  <si>
    <t>谷田　晴信</t>
  </si>
  <si>
    <t>YATA Harunobu</t>
  </si>
  <si>
    <t>前田　優太朗</t>
  </si>
  <si>
    <t>MAEDA Yutaro</t>
  </si>
  <si>
    <t>渡邊　薫</t>
  </si>
  <si>
    <t>WATANABE Kaoru</t>
  </si>
  <si>
    <t>加太　宏明</t>
  </si>
  <si>
    <t>KATA Hiroaki</t>
  </si>
  <si>
    <t>910810</t>
  </si>
  <si>
    <t>青栁　良英</t>
  </si>
  <si>
    <t>AOYAGI Yoshihide</t>
  </si>
  <si>
    <t>951104</t>
  </si>
  <si>
    <t>下山　翔平</t>
  </si>
  <si>
    <t>SHIMOYAMA Shohei</t>
  </si>
  <si>
    <t>宇佐美 亮児</t>
  </si>
  <si>
    <t>USAMI Ryoji</t>
  </si>
  <si>
    <t>960602</t>
  </si>
  <si>
    <t>佐藤　駿介</t>
  </si>
  <si>
    <t>中野　彬徳</t>
  </si>
  <si>
    <t>NAKANO Yoshinori</t>
  </si>
  <si>
    <t>960920</t>
  </si>
  <si>
    <t>中村　拓真</t>
  </si>
  <si>
    <t>NAKAMURA Takuma</t>
  </si>
  <si>
    <t>中　麟太郎</t>
  </si>
  <si>
    <t>NAKA Rintaro</t>
  </si>
  <si>
    <t>971125</t>
  </si>
  <si>
    <t>会田　智哉</t>
  </si>
  <si>
    <t>AIDA Tomoya</t>
  </si>
  <si>
    <t>島津　叡作</t>
  </si>
  <si>
    <t>SHIMATSU Eisaku</t>
  </si>
  <si>
    <t>伊藤　陽</t>
  </si>
  <si>
    <t>ITO Yo</t>
  </si>
  <si>
    <t>高須　莉喜</t>
  </si>
  <si>
    <t>TAKASU Riki</t>
  </si>
  <si>
    <t>960621</t>
  </si>
  <si>
    <t>大郷　達也</t>
  </si>
  <si>
    <t>OGO Tatsuya</t>
  </si>
  <si>
    <t>矢口　優介</t>
  </si>
  <si>
    <t>YAGUCHI Yusuke</t>
  </si>
  <si>
    <t>971231</t>
  </si>
  <si>
    <t>豊田　凌士</t>
  </si>
  <si>
    <t>TOYODA Ryoji</t>
  </si>
  <si>
    <t>中島　伶</t>
  </si>
  <si>
    <t>NAKASHIMA  Rei</t>
  </si>
  <si>
    <t>久保　源輝</t>
  </si>
  <si>
    <t>KUBO Motoki</t>
  </si>
  <si>
    <t>瀬川　京祐</t>
  </si>
  <si>
    <t>SEGAWA Keisuke</t>
  </si>
  <si>
    <t>970602</t>
  </si>
  <si>
    <t>斎藤　知樹</t>
  </si>
  <si>
    <t>SAITO Tomoki</t>
  </si>
  <si>
    <t>大原　未楠</t>
  </si>
  <si>
    <t>OHARA Minami</t>
  </si>
  <si>
    <t>蒲生　弘毅</t>
  </si>
  <si>
    <t>GAMO Koki</t>
  </si>
  <si>
    <t>鵜之沢　敦志</t>
  </si>
  <si>
    <t>UNOSAWA Atsushi</t>
  </si>
  <si>
    <t>960511</t>
  </si>
  <si>
    <t>吉田 宗谷</t>
  </si>
  <si>
    <t>YOSHIDA  Soya</t>
  </si>
  <si>
    <t>小栁津　瑛斗</t>
  </si>
  <si>
    <t>OYAIZU Eito</t>
  </si>
  <si>
    <t>森　遼河</t>
  </si>
  <si>
    <t>MORI Ryoga</t>
  </si>
  <si>
    <t>石川　昌樹</t>
  </si>
  <si>
    <t>ISHIKAWA Masaki</t>
  </si>
  <si>
    <t>藤岡　哲也</t>
  </si>
  <si>
    <t>FUJIOKA  Tetsuya</t>
  </si>
  <si>
    <t>誉田　碧</t>
  </si>
  <si>
    <t>HONDA Ao</t>
  </si>
  <si>
    <t>香山　優太</t>
  </si>
  <si>
    <t>KOYAMA Yuta</t>
  </si>
  <si>
    <t>塩﨑　将司</t>
  </si>
  <si>
    <t>SHIOZAKI Masashi</t>
  </si>
  <si>
    <t>981125</t>
  </si>
  <si>
    <t>山田　裕斗</t>
  </si>
  <si>
    <t>YAMADA Hiroto</t>
  </si>
  <si>
    <t>大峽　和</t>
  </si>
  <si>
    <t>OBA Izumi</t>
  </si>
  <si>
    <t>木内　祥太</t>
  </si>
  <si>
    <t>KIUCHI Shota</t>
  </si>
  <si>
    <t>茨城大学大学院</t>
    <rPh sb="4" eb="7">
      <t>ダイガクイン</t>
    </rPh>
    <phoneticPr fontId="11"/>
  </si>
  <si>
    <t>960916</t>
  </si>
  <si>
    <t>木内　智也</t>
  </si>
  <si>
    <t>KIUCHI Tomoya</t>
  </si>
  <si>
    <t>小谷野　陽平</t>
  </si>
  <si>
    <t>KOYANO Yohei</t>
  </si>
  <si>
    <t>970724</t>
  </si>
  <si>
    <t>坂根　領斗</t>
  </si>
  <si>
    <t>SAKANE Ryoto</t>
  </si>
  <si>
    <t>住田　光駿</t>
  </si>
  <si>
    <t>SUMIDA Mitsutoshi</t>
  </si>
  <si>
    <t>小久井　健将</t>
  </si>
  <si>
    <t>KOKUI Kensuke</t>
  </si>
  <si>
    <t>古川　裕隆</t>
  </si>
  <si>
    <t>FURUKAWA Hirotaka</t>
  </si>
  <si>
    <t>980421</t>
  </si>
  <si>
    <t>前川　凜太朗</t>
  </si>
  <si>
    <t>MAEKAWA Rintaro</t>
  </si>
  <si>
    <t>小澤　舜</t>
  </si>
  <si>
    <t>KOZAWA Shun</t>
  </si>
  <si>
    <t>980523</t>
  </si>
  <si>
    <t>牧原　大信</t>
  </si>
  <si>
    <t>MAKIHARA Daishin</t>
  </si>
  <si>
    <t>嶋崎　拓海</t>
  </si>
  <si>
    <t>SHIMAZAKI Takumi</t>
  </si>
  <si>
    <t>980815</t>
  </si>
  <si>
    <t>石崎　浩太郎</t>
  </si>
  <si>
    <t>ISHIZAKI Kotaro</t>
  </si>
  <si>
    <t>中島　康太</t>
  </si>
  <si>
    <t>NAKASHIMA Kota</t>
  </si>
  <si>
    <t>金子　暖慈</t>
  </si>
  <si>
    <t>KANEKO Danji</t>
  </si>
  <si>
    <t>飯島　一史</t>
  </si>
  <si>
    <t>IIJIMA Kazufumi</t>
  </si>
  <si>
    <t>小林　朗人</t>
  </si>
  <si>
    <t>KOBAYASHI Akito</t>
  </si>
  <si>
    <t>北條　大地</t>
  </si>
  <si>
    <t>HOJO Daichi</t>
  </si>
  <si>
    <t>小磯　裕人</t>
  </si>
  <si>
    <t>KOISO Hiroto</t>
  </si>
  <si>
    <t>上山　翔大</t>
  </si>
  <si>
    <t>UEYAMA Shota</t>
  </si>
  <si>
    <t>小林　洋大</t>
  </si>
  <si>
    <t>KOBAYASHI Yodai</t>
  </si>
  <si>
    <t>安達　宗次郎</t>
  </si>
  <si>
    <t>ADACHI Sojiro</t>
  </si>
  <si>
    <t>松本　直人</t>
  </si>
  <si>
    <t>MATSUMOTO Naoto</t>
  </si>
  <si>
    <t>石井　達之</t>
  </si>
  <si>
    <t>ISHII Satoshi</t>
  </si>
  <si>
    <t>中野　雅弥</t>
  </si>
  <si>
    <t>NAKANO Masaya</t>
  </si>
  <si>
    <t>原田　大地</t>
  </si>
  <si>
    <t>HARADA Daichi</t>
  </si>
  <si>
    <t>平山　広大</t>
  </si>
  <si>
    <t>HIRAYAMA Kodai</t>
  </si>
  <si>
    <t>小野瀬　樹</t>
  </si>
  <si>
    <t>ONOSE Itsuki</t>
  </si>
  <si>
    <t>小滝　丈慈</t>
  </si>
  <si>
    <t>KOTAKI Joji</t>
  </si>
  <si>
    <t>下山　静樹</t>
  </si>
  <si>
    <t>SHIMOYAMA Shizuki</t>
  </si>
  <si>
    <t>滝本　康生</t>
  </si>
  <si>
    <t>TAKIMOTO Kosei</t>
  </si>
  <si>
    <t>西條　友博</t>
  </si>
  <si>
    <t>SAIJO Tomohiro</t>
  </si>
  <si>
    <t>小堀　優太</t>
  </si>
  <si>
    <t>KOBORI Yuta</t>
  </si>
  <si>
    <t>原　龍正</t>
  </si>
  <si>
    <t>HARA Ryusei</t>
  </si>
  <si>
    <t>浅間　優太</t>
  </si>
  <si>
    <t>ASAMA Yuta</t>
  </si>
  <si>
    <t>臼井　健太</t>
  </si>
  <si>
    <t>USUI Kenta</t>
  </si>
  <si>
    <t>門田　秀利</t>
  </si>
  <si>
    <t>KADOTA Hidetoshi</t>
  </si>
  <si>
    <t>河上　雄哉</t>
  </si>
  <si>
    <t>KAWAKAMI Yuya</t>
  </si>
  <si>
    <t>河東　寛大</t>
  </si>
  <si>
    <t>KAWAHIGASHI Kandai</t>
  </si>
  <si>
    <t>木下　巧</t>
  </si>
  <si>
    <t>KINOSHITA Takumi</t>
  </si>
  <si>
    <t>高嶌　凌也</t>
  </si>
  <si>
    <t>TAKASHIMA Ryoya</t>
  </si>
  <si>
    <t>田川　良昌</t>
  </si>
  <si>
    <t>TAGAWA  Yoshimasa</t>
  </si>
  <si>
    <t>徳備　大輔</t>
  </si>
  <si>
    <t>TOKUBI Daisuke</t>
  </si>
  <si>
    <t>藤村　遼河</t>
  </si>
  <si>
    <t>FUJIMURA Ryoga</t>
  </si>
  <si>
    <t>森　秀翔</t>
  </si>
  <si>
    <t>MORI Shuto</t>
  </si>
  <si>
    <t>栁田　大輔</t>
  </si>
  <si>
    <t>YANAGIDA Daisuke</t>
  </si>
  <si>
    <t>相澤　龍明</t>
  </si>
  <si>
    <t>AIZAWA Ryomei</t>
  </si>
  <si>
    <t>甘利　大祐</t>
  </si>
  <si>
    <t>AMARI Daisuke</t>
  </si>
  <si>
    <t>石川　航平</t>
  </si>
  <si>
    <t>ISHIKAWA Kohei</t>
  </si>
  <si>
    <t>伊藤　宏高</t>
  </si>
  <si>
    <t>ITO Hirotaka</t>
  </si>
  <si>
    <t>木付　琳</t>
  </si>
  <si>
    <t>KITSUKI Rin</t>
  </si>
  <si>
    <t>櫛渕　皓介</t>
  </si>
  <si>
    <t>KUSHIBUCHI Kosuke</t>
  </si>
  <si>
    <t>島﨑　慎愛</t>
  </si>
  <si>
    <t>SHIMAZAKI Yoshinori</t>
  </si>
  <si>
    <t>殿地　琢朗</t>
  </si>
  <si>
    <t>DONJI Takuro</t>
  </si>
  <si>
    <t>原　拓巨</t>
  </si>
  <si>
    <t>HARA Takumi</t>
  </si>
  <si>
    <t>藤木　宏太</t>
  </si>
  <si>
    <t>FUJIKI Kota</t>
  </si>
  <si>
    <t>古川　礼穏</t>
  </si>
  <si>
    <t>FURUKAWA Reon</t>
  </si>
  <si>
    <t>松延　大誠</t>
  </si>
  <si>
    <t>MATSUNOBU Taisei</t>
  </si>
  <si>
    <t>阿久津　佑介</t>
  </si>
  <si>
    <t>AKUTSU Yusuke</t>
  </si>
  <si>
    <t>出浦　慎也</t>
  </si>
  <si>
    <t>IDEURA Shinya</t>
  </si>
  <si>
    <t>伊野　一輝</t>
  </si>
  <si>
    <t>INO Kazuki</t>
  </si>
  <si>
    <t>川﨑　康生</t>
  </si>
  <si>
    <t>KAWASAKI Kosei</t>
  </si>
  <si>
    <t>坂本　健悟</t>
  </si>
  <si>
    <t>SAKAMOTO Kengo</t>
  </si>
  <si>
    <t>中西　大翔</t>
  </si>
  <si>
    <t>NAKANISHI Taiga</t>
  </si>
  <si>
    <t>中西　唯翔</t>
  </si>
  <si>
    <t>永谷　連太郎</t>
  </si>
  <si>
    <t>NAGAYA Rentaro</t>
  </si>
  <si>
    <t>西田　琉唯</t>
  </si>
  <si>
    <t>NISHIDA Rui</t>
  </si>
  <si>
    <t>西槇　優祐</t>
  </si>
  <si>
    <t>NISHIMAKI Yusuke</t>
  </si>
  <si>
    <t>藤本　竜</t>
  </si>
  <si>
    <t>FUJIMOTO Ryo</t>
  </si>
  <si>
    <t>宮本　大生</t>
  </si>
  <si>
    <t>MIYAMOTO Taiki</t>
  </si>
  <si>
    <t>村野　裕次郎</t>
  </si>
  <si>
    <t>MURANO Yujiro</t>
  </si>
  <si>
    <t>足立　悠登</t>
  </si>
  <si>
    <t>ADACHI Yuto</t>
  </si>
  <si>
    <t>厚海　勇</t>
  </si>
  <si>
    <t>ATSUMI Yu</t>
  </si>
  <si>
    <t>伊藤　勇輝</t>
  </si>
  <si>
    <t>岡崎　雅太</t>
  </si>
  <si>
    <t>OKAZAKI Masata</t>
  </si>
  <si>
    <t>菊池　将吾</t>
  </si>
  <si>
    <t>KIKUCHI Shogo</t>
  </si>
  <si>
    <t>佐々木　亮介</t>
  </si>
  <si>
    <t>SASAKI Ryosuke</t>
  </si>
  <si>
    <t>971005</t>
  </si>
  <si>
    <t>鈴木　伊織</t>
  </si>
  <si>
    <t>SUZUKI Iori</t>
  </si>
  <si>
    <t>林　将貴</t>
  </si>
  <si>
    <t>HAYASHI Masataka</t>
  </si>
  <si>
    <t>宮野　健音</t>
  </si>
  <si>
    <t>MIYANO Kiyoto</t>
  </si>
  <si>
    <t>阿久津　隼平</t>
  </si>
  <si>
    <t>AKUTSU Jumpei</t>
  </si>
  <si>
    <t>栗原　颯太</t>
  </si>
  <si>
    <t>KURIHARA Sota</t>
  </si>
  <si>
    <t>齋藤　卓人</t>
  </si>
  <si>
    <t>SAITO Takuto</t>
  </si>
  <si>
    <t>990620</t>
  </si>
  <si>
    <t>堺谷　龍太</t>
  </si>
  <si>
    <t>SAKAITANI Ryuta</t>
  </si>
  <si>
    <t>矢沢　大智</t>
  </si>
  <si>
    <t>YAZAWA Daichi</t>
  </si>
  <si>
    <t>大内　庸平</t>
  </si>
  <si>
    <t>OUCHI Yohei</t>
  </si>
  <si>
    <t>木下　虎之介</t>
  </si>
  <si>
    <t>KINOSHITA Toranosuke</t>
  </si>
  <si>
    <t>沼尻　章吾</t>
  </si>
  <si>
    <t>NUMAJIRI Shogo</t>
  </si>
  <si>
    <t>平田　大叶</t>
  </si>
  <si>
    <t>HIRATA Hiroto</t>
  </si>
  <si>
    <t>横山　勝大</t>
  </si>
  <si>
    <t>YOKOYAMA Katsuhiro</t>
  </si>
  <si>
    <t>浅井　大登</t>
  </si>
  <si>
    <t>ASAI Hiroto</t>
  </si>
  <si>
    <t>010730</t>
  </si>
  <si>
    <t>阿部　優樹</t>
  </si>
  <si>
    <t>ABE Yuki</t>
  </si>
  <si>
    <t>新井　俊祐</t>
  </si>
  <si>
    <t>ARAI Shunsuke</t>
  </si>
  <si>
    <t>010524</t>
  </si>
  <si>
    <t>伊地知　賢造</t>
  </si>
  <si>
    <t>IJICHI Kenzo</t>
  </si>
  <si>
    <t>大呂　恵雨</t>
  </si>
  <si>
    <t>ORO Keiu</t>
  </si>
  <si>
    <t>加藤　優弥</t>
  </si>
  <si>
    <t>KATO Yuya</t>
  </si>
  <si>
    <t>020326</t>
  </si>
  <si>
    <t>河野　友誠</t>
  </si>
  <si>
    <t>KAWANO Yusei</t>
  </si>
  <si>
    <t>河野　涼太</t>
  </si>
  <si>
    <t>KONO Ryota</t>
  </si>
  <si>
    <t>佐藤　駿人</t>
  </si>
  <si>
    <t>SATO Hayato</t>
  </si>
  <si>
    <t>櫻井　拓海</t>
  </si>
  <si>
    <t>SAKURAI Takumi</t>
  </si>
  <si>
    <t>杉浦　大輔</t>
  </si>
  <si>
    <t>SUGIURA Daisuke</t>
  </si>
  <si>
    <t>鈴木　景仁</t>
  </si>
  <si>
    <t>SUZUKI Keito</t>
  </si>
  <si>
    <t>瀬尾　秀介</t>
  </si>
  <si>
    <t>SEO Shusuke</t>
  </si>
  <si>
    <t>田高　永輝</t>
  </si>
  <si>
    <t>TADAKA Eiki</t>
  </si>
  <si>
    <t>力石　暁</t>
  </si>
  <si>
    <t>CHIKARAISHI Satoru</t>
  </si>
  <si>
    <t>西山　哲平</t>
  </si>
  <si>
    <t>NISHIYAMA Teppei</t>
  </si>
  <si>
    <t>020105</t>
  </si>
  <si>
    <t>日高　龍之介</t>
  </si>
  <si>
    <t>HIDAKA Ryunosuke</t>
  </si>
  <si>
    <t>伊東　颯汰</t>
  </si>
  <si>
    <t>ITO Sota</t>
  </si>
  <si>
    <t>江口　大雅</t>
  </si>
  <si>
    <t>EGUCHI Taiga</t>
  </si>
  <si>
    <t>小島　海斗</t>
  </si>
  <si>
    <t>OJIMA Kaito</t>
  </si>
  <si>
    <t>小原　拓未</t>
  </si>
  <si>
    <t>OBARA Takumi</t>
  </si>
  <si>
    <t>加藤　淳</t>
  </si>
  <si>
    <t>KATO Atsushi</t>
  </si>
  <si>
    <t>狩野　未基</t>
  </si>
  <si>
    <t>KARINO Misaki</t>
  </si>
  <si>
    <t>神戸　駿介</t>
  </si>
  <si>
    <t>KAMBE Syunsuke</t>
  </si>
  <si>
    <t>小林　歩</t>
  </si>
  <si>
    <t>KOBAYASHI Ayumu</t>
  </si>
  <si>
    <t>若林　大輝</t>
  </si>
  <si>
    <t>WAKABAYASHI Daiki</t>
  </si>
  <si>
    <t>石川　拓慎</t>
  </si>
  <si>
    <t>ISHIKAWA Takuma</t>
  </si>
  <si>
    <t>大西　峻平</t>
  </si>
  <si>
    <t>ONISHI Syunpei</t>
  </si>
  <si>
    <t>荻原　颯太</t>
  </si>
  <si>
    <t>OGIWARA Sota</t>
  </si>
  <si>
    <t>新矢　連士</t>
  </si>
  <si>
    <t>SHINYA Renshi</t>
  </si>
  <si>
    <t>佃　康平</t>
  </si>
  <si>
    <t>TSUKUDA Kohei</t>
  </si>
  <si>
    <t>花崎　悠紀</t>
  </si>
  <si>
    <t>HANASAKI Yuki</t>
  </si>
  <si>
    <t>久綱　一輝</t>
  </si>
  <si>
    <t>HISATSUNA Kazuki</t>
  </si>
  <si>
    <t>町田　将光</t>
  </si>
  <si>
    <t>MACHIDA Masamitsu</t>
  </si>
  <si>
    <t>大坪　幸太</t>
  </si>
  <si>
    <t>OTSUBO Kota</t>
  </si>
  <si>
    <t>小野　恵崇</t>
  </si>
  <si>
    <t>ONO Keishu</t>
  </si>
  <si>
    <t>北　厚</t>
  </si>
  <si>
    <t>KITA Atsushi</t>
  </si>
  <si>
    <t>酒井　亮太</t>
  </si>
  <si>
    <t>SAKAI Ryota</t>
  </si>
  <si>
    <t>高見　真拓</t>
  </si>
  <si>
    <t>TAKAMI Mahiro</t>
  </si>
  <si>
    <t>田澤　廉</t>
  </si>
  <si>
    <t>TAZAWA Ren</t>
  </si>
  <si>
    <t>円　健介</t>
  </si>
  <si>
    <t>TSUBURA Kensuke</t>
  </si>
  <si>
    <t>中島　隆太</t>
  </si>
  <si>
    <t>NAKAJIMA Ryuta</t>
  </si>
  <si>
    <t>東山　静也</t>
  </si>
  <si>
    <t>HIGASHIYAMA Shizuya</t>
  </si>
  <si>
    <t>藤本　優太</t>
  </si>
  <si>
    <t>FUJIMOTO Yuta</t>
  </si>
  <si>
    <t>前垣内　皓大</t>
  </si>
  <si>
    <t>MAEGAICHI Kota</t>
  </si>
  <si>
    <t>皆木　晴</t>
  </si>
  <si>
    <t>MINAKI Haru</t>
  </si>
  <si>
    <t>宮内　斗輝</t>
  </si>
  <si>
    <t>MIYAUCHI Toki</t>
  </si>
  <si>
    <t>山野　力</t>
  </si>
  <si>
    <t>YAMANO Chikara</t>
  </si>
  <si>
    <t>青柿　響</t>
  </si>
  <si>
    <t>AOGAKI Hibiki</t>
  </si>
  <si>
    <t>020320</t>
  </si>
  <si>
    <t>赤津　勇進</t>
  </si>
  <si>
    <t>AKATSU Yushin</t>
  </si>
  <si>
    <t>赤星　雄斗</t>
  </si>
  <si>
    <t>AKAHOSHI Yuto</t>
  </si>
  <si>
    <t>片渕　良太</t>
  </si>
  <si>
    <t>KATABUCHI Ryota</t>
  </si>
  <si>
    <t>010616</t>
  </si>
  <si>
    <t>金子　伊吹</t>
  </si>
  <si>
    <t>KANEKO Ibuki</t>
  </si>
  <si>
    <t>011011</t>
  </si>
  <si>
    <t>唐澤　拓海</t>
  </si>
  <si>
    <t>KARASAWA Takumi</t>
  </si>
  <si>
    <t>篠川　史隆</t>
  </si>
  <si>
    <t>SHINOKAWA Fumitaka</t>
  </si>
  <si>
    <t>白鳥　哲汰</t>
  </si>
  <si>
    <t>SHIRATORI Tetta</t>
  </si>
  <si>
    <t>鈴木　芽吹</t>
  </si>
  <si>
    <t>SUZUKI Mebuki</t>
  </si>
  <si>
    <t>中洞　将</t>
  </si>
  <si>
    <t>NAKABORA Sho</t>
  </si>
  <si>
    <t>服部　和空</t>
  </si>
  <si>
    <t>HATTORI Waku</t>
  </si>
  <si>
    <t>011009</t>
  </si>
  <si>
    <t>花尾　恭輔</t>
  </si>
  <si>
    <t>HANAO Kyosuke</t>
  </si>
  <si>
    <t>011220</t>
  </si>
  <si>
    <t>藤山　龍誠</t>
  </si>
  <si>
    <t>FUJIYAMA Ryusei</t>
  </si>
  <si>
    <t>安原　太陽</t>
  </si>
  <si>
    <t>YASUHARA Taiyo</t>
  </si>
  <si>
    <t>山本　蓮</t>
  </si>
  <si>
    <t>YAMAMOTO Ren</t>
  </si>
  <si>
    <t>阿﨑　時生</t>
  </si>
  <si>
    <t>AZAKI Toi</t>
  </si>
  <si>
    <t>石塚　瑛士</t>
  </si>
  <si>
    <t>ISHIZUKA Eiji</t>
  </si>
  <si>
    <t>岩井　幸暉</t>
  </si>
  <si>
    <t>IWAI Koki</t>
  </si>
  <si>
    <t>大嶋　凌生</t>
  </si>
  <si>
    <t>OSHIMA Ryousei</t>
  </si>
  <si>
    <t>大谷　蒼</t>
  </si>
  <si>
    <t>OTANI So</t>
  </si>
  <si>
    <t>岡本　直樹</t>
  </si>
  <si>
    <t>OKAMOTO Naoki</t>
  </si>
  <si>
    <t>櫻井　大雅</t>
  </si>
  <si>
    <t>SAKURAI Taiga</t>
  </si>
  <si>
    <t>980711</t>
  </si>
  <si>
    <t>横地　彦人</t>
  </si>
  <si>
    <t>YOKOCHI Hiroto</t>
  </si>
  <si>
    <t>渡辺　健太</t>
  </si>
  <si>
    <t>WATANABE Kenta</t>
  </si>
  <si>
    <t>赤井　滉太郎</t>
  </si>
  <si>
    <t>AKAI Kotaro</t>
  </si>
  <si>
    <t>芦野　遼</t>
  </si>
  <si>
    <t>ASHINO Ryo</t>
  </si>
  <si>
    <t>窪田　達也</t>
  </si>
  <si>
    <t>KUBOTA Tatsuya</t>
  </si>
  <si>
    <t>小菅　慎也</t>
  </si>
  <si>
    <t>KOSUGE Shinya</t>
  </si>
  <si>
    <t>白岩　純一</t>
  </si>
  <si>
    <t>SHIRAIWA Junichi</t>
  </si>
  <si>
    <t>BRA</t>
  </si>
  <si>
    <t>住谷　稜</t>
  </si>
  <si>
    <t>SUMIYA Ryo</t>
  </si>
  <si>
    <t>曽我　憲伸</t>
  </si>
  <si>
    <t>SOGA Kenshin</t>
  </si>
  <si>
    <t>武田　純平</t>
  </si>
  <si>
    <t>TAKEDA Jumpei</t>
  </si>
  <si>
    <t>田﨑　涼平</t>
  </si>
  <si>
    <t>TASAKI Ryohei</t>
  </si>
  <si>
    <t>原沢　一輝</t>
  </si>
  <si>
    <t>HARASAWA Kazuki</t>
  </si>
  <si>
    <t>三澤　翼人</t>
  </si>
  <si>
    <t>MISAWA Yokuto</t>
  </si>
  <si>
    <t>山崎　塁</t>
  </si>
  <si>
    <t>YAMAZAKI Rui</t>
  </si>
  <si>
    <t>山本　健太</t>
  </si>
  <si>
    <t>YAMAMOTO Kenta</t>
  </si>
  <si>
    <t>伊藤　尚之</t>
  </si>
  <si>
    <t>ITO Naoyuki</t>
  </si>
  <si>
    <t>上薗　柊二</t>
  </si>
  <si>
    <t>UEZONO Shuji</t>
  </si>
  <si>
    <t>内海　幸斗</t>
  </si>
  <si>
    <t>UCHIUMI Yukito</t>
  </si>
  <si>
    <t>000908</t>
  </si>
  <si>
    <t>近藤　友紀</t>
  </si>
  <si>
    <t>KONDO Tomoki</t>
  </si>
  <si>
    <t>済間　大誠</t>
  </si>
  <si>
    <t>SAIMA Taisei</t>
  </si>
  <si>
    <t>佐藤　裕輝</t>
  </si>
  <si>
    <t>高橋　侃志</t>
  </si>
  <si>
    <t>TAKAHASHI Kanji</t>
  </si>
  <si>
    <t>宮川　蓮</t>
  </si>
  <si>
    <t>MIYAGAWA Ren</t>
  </si>
  <si>
    <t>001201</t>
  </si>
  <si>
    <t>宮澤　優大</t>
  </si>
  <si>
    <t>MIYAZAWA Yudai</t>
  </si>
  <si>
    <t>村上　峻一</t>
  </si>
  <si>
    <t>MURAKAMI Shunichi</t>
  </si>
  <si>
    <t>岩崎　大洋</t>
  </si>
  <si>
    <t>IWASAKI Taiyo</t>
  </si>
  <si>
    <t>田波　修</t>
  </si>
  <si>
    <t>TANAMI Osamu</t>
  </si>
  <si>
    <t>980621</t>
  </si>
  <si>
    <t>松倉　頼人</t>
  </si>
  <si>
    <t>MATSUKURA Raito</t>
  </si>
  <si>
    <t>堺　健太郎</t>
  </si>
  <si>
    <t>SAKAI Kentaro</t>
  </si>
  <si>
    <t>981228</t>
  </si>
  <si>
    <t>坂本　貫登</t>
  </si>
  <si>
    <t>SAKAMOTO Kanto</t>
  </si>
  <si>
    <t>山口　和樹</t>
  </si>
  <si>
    <t>YAMAGUCHI Kazuki</t>
  </si>
  <si>
    <t>西井　翔馬</t>
  </si>
  <si>
    <t>NISHII Shoma</t>
  </si>
  <si>
    <t>大久保　樹</t>
  </si>
  <si>
    <t>OKUBO Itsuki</t>
  </si>
  <si>
    <t>岡本　大地</t>
  </si>
  <si>
    <t>OKAMOTO Daichi</t>
  </si>
  <si>
    <t>實川　将大</t>
  </si>
  <si>
    <t>JITSUKAWA Masahiro</t>
  </si>
  <si>
    <t>田仲　海翔</t>
  </si>
  <si>
    <t>TANAKA Kaito</t>
  </si>
  <si>
    <t>伊神　航</t>
  </si>
  <si>
    <t>IKAMI Wataru</t>
  </si>
  <si>
    <t>鈴木　崇也</t>
  </si>
  <si>
    <t>SUZUKI Takaya</t>
  </si>
  <si>
    <t>吉田　勇大</t>
  </si>
  <si>
    <t>YOSHIDA Yudai</t>
  </si>
  <si>
    <t>小澤　健太郎</t>
  </si>
  <si>
    <t>OZAWA Kentaro</t>
  </si>
  <si>
    <t>神田　滉人</t>
  </si>
  <si>
    <t>KANDA Hiroto</t>
  </si>
  <si>
    <t>鈴木　流世</t>
  </si>
  <si>
    <t>SUZUKI Ryusei</t>
  </si>
  <si>
    <t>990424</t>
  </si>
  <si>
    <t>正木　誠</t>
  </si>
  <si>
    <t>MASAKI Makoto</t>
  </si>
  <si>
    <t>湯本　樹</t>
  </si>
  <si>
    <t>YUMOTO Itsuki</t>
  </si>
  <si>
    <t>渡辺　一輝</t>
  </si>
  <si>
    <t>小川　圭斗</t>
  </si>
  <si>
    <t>OGAWA Keito</t>
  </si>
  <si>
    <t>加藤　ジョン</t>
  </si>
  <si>
    <t>KATO Jon</t>
  </si>
  <si>
    <t>菅　一生</t>
  </si>
  <si>
    <t>KAN Issei</t>
  </si>
  <si>
    <t>源川　竜也</t>
  </si>
  <si>
    <t>GENKAWA Ryuya</t>
  </si>
  <si>
    <t>000319</t>
  </si>
  <si>
    <t>内藤　宗昌</t>
  </si>
  <si>
    <t>NAITO Soma</t>
  </si>
  <si>
    <t>西村　暉</t>
  </si>
  <si>
    <t>NISHIMURA Hikaru</t>
  </si>
  <si>
    <t>鉄川　歩</t>
  </si>
  <si>
    <t>TETSUKAWA Ayumi</t>
  </si>
  <si>
    <t>徳野　秀飛</t>
  </si>
  <si>
    <t>TOKUNO Shuto</t>
  </si>
  <si>
    <t>青木　大也</t>
  </si>
  <si>
    <t>AOKI Hiroya</t>
  </si>
  <si>
    <t>奥野　祥</t>
  </si>
  <si>
    <t>OKUNO Sho</t>
  </si>
  <si>
    <t>木村　海翔</t>
  </si>
  <si>
    <t>KIMURA Kaito</t>
  </si>
  <si>
    <t>五藤　英明</t>
  </si>
  <si>
    <t>GOTO Hideaki</t>
  </si>
  <si>
    <t>芝崎　伊武希</t>
  </si>
  <si>
    <t>SHIBASAKI Ibuki</t>
  </si>
  <si>
    <t>中井　悠斗</t>
  </si>
  <si>
    <t>NAKAI Yuto</t>
  </si>
  <si>
    <t>中川　孝介</t>
  </si>
  <si>
    <t>NAKAGAWA Kosuke</t>
  </si>
  <si>
    <t>中島　駿佑</t>
  </si>
  <si>
    <t>NAKAJIMA Shunsuke</t>
  </si>
  <si>
    <t>茂木　拓実</t>
  </si>
  <si>
    <t>MOGI Takumi</t>
  </si>
  <si>
    <t>今泉　祐哉</t>
  </si>
  <si>
    <t>IMAIZUMI Yuya</t>
  </si>
  <si>
    <t>000602</t>
  </si>
  <si>
    <t>生方　竣也</t>
  </si>
  <si>
    <t>UBUKATA Shunya</t>
  </si>
  <si>
    <t>丸山　大輝</t>
  </si>
  <si>
    <t>MARUYAMA Daiki</t>
  </si>
  <si>
    <t>村上　航大</t>
  </si>
  <si>
    <t>MURAKAMI Kodai</t>
  </si>
  <si>
    <t>阿部　爽真</t>
  </si>
  <si>
    <t>ABE Soma</t>
  </si>
  <si>
    <t>石田　竜也</t>
  </si>
  <si>
    <t>ISHIDA Tatsuya</t>
  </si>
  <si>
    <t>上本　青空</t>
  </si>
  <si>
    <t>UEMOTO Sora</t>
  </si>
  <si>
    <t>後閑　将太</t>
  </si>
  <si>
    <t>GOKAN Shota</t>
  </si>
  <si>
    <t>小島　勇気</t>
  </si>
  <si>
    <t>近藤　惇平</t>
  </si>
  <si>
    <t>KONDO Jumpei</t>
  </si>
  <si>
    <t>滋野　拓海</t>
  </si>
  <si>
    <t>SHIGENO Takumi</t>
  </si>
  <si>
    <t>馬立　航太朗</t>
  </si>
  <si>
    <t>MADATE Kotaro</t>
  </si>
  <si>
    <t>三浦　祐真</t>
  </si>
  <si>
    <t>MIURA Yuma</t>
  </si>
  <si>
    <t>山口　星大</t>
  </si>
  <si>
    <t>YAMAGUCHI Seita</t>
  </si>
  <si>
    <t>青山　澪</t>
  </si>
  <si>
    <t>AOYAMA Rei</t>
  </si>
  <si>
    <t>浅井　大夢</t>
  </si>
  <si>
    <t>ASAI Hiromu</t>
  </si>
  <si>
    <t>淺田　大世</t>
  </si>
  <si>
    <t>ASADA Taisei</t>
  </si>
  <si>
    <t>010812</t>
  </si>
  <si>
    <t>飯吉　拓斗</t>
  </si>
  <si>
    <t>IIYOSHI Takuto</t>
  </si>
  <si>
    <t>020129</t>
  </si>
  <si>
    <t>石井　秀典</t>
  </si>
  <si>
    <t>ISHII Hidenori</t>
  </si>
  <si>
    <t>井田　洸陽</t>
  </si>
  <si>
    <t>IDA Koyo</t>
  </si>
  <si>
    <t>上田　陽向</t>
  </si>
  <si>
    <t>UEDA Hyuga</t>
  </si>
  <si>
    <t>太田　蓮斗</t>
  </si>
  <si>
    <t>OTA Rento</t>
  </si>
  <si>
    <t>大沼　亨尭</t>
  </si>
  <si>
    <t>ONUMA Kotaka</t>
  </si>
  <si>
    <t>大本　樹</t>
  </si>
  <si>
    <t>OMOTO Itsuki</t>
  </si>
  <si>
    <t>甲斐　拓人</t>
  </si>
  <si>
    <t>KAI Takuto</t>
  </si>
  <si>
    <t>京谷　晃生</t>
  </si>
  <si>
    <t>KYOTANI Koki</t>
  </si>
  <si>
    <t>小見山　敦成</t>
  </si>
  <si>
    <t>KOMIYAMA Taisei</t>
  </si>
  <si>
    <t>桜内　新也</t>
  </si>
  <si>
    <t>SAKURAUCHI Shinya</t>
  </si>
  <si>
    <t>佐元　皐起</t>
  </si>
  <si>
    <t>SAMOTO Koki</t>
  </si>
  <si>
    <t>010523</t>
  </si>
  <si>
    <t>芝　大輔</t>
  </si>
  <si>
    <t>SHIBA Daisuke</t>
  </si>
  <si>
    <t>菅原　美紀</t>
  </si>
  <si>
    <t>SUGAHARA Yoshiki</t>
  </si>
  <si>
    <t>諏訪　大樹</t>
  </si>
  <si>
    <t>SUWA Hiroki</t>
  </si>
  <si>
    <t>高橋　樹也</t>
  </si>
  <si>
    <t>TAKAHASHI Tatsuya</t>
  </si>
  <si>
    <t>010427</t>
  </si>
  <si>
    <t>滝口　大河</t>
  </si>
  <si>
    <t>TAKIGUCHI Taiga</t>
  </si>
  <si>
    <t>千原　憂晟</t>
  </si>
  <si>
    <t>CHIHARA Yusei</t>
  </si>
  <si>
    <t>中野　清正</t>
  </si>
  <si>
    <t>NAKANO Kiyomasa</t>
  </si>
  <si>
    <t>楢﨑　隼人</t>
  </si>
  <si>
    <t>NARASAKI Hayato</t>
  </si>
  <si>
    <t>020302</t>
  </si>
  <si>
    <t>額賀　稜平</t>
  </si>
  <si>
    <t>NUKAGA Ryohei</t>
  </si>
  <si>
    <t>020401</t>
  </si>
  <si>
    <t>根岸　駿</t>
  </si>
  <si>
    <t>NEGISHI Shun</t>
  </si>
  <si>
    <t>松田　玲音</t>
  </si>
  <si>
    <t>MATSUDA Reon</t>
  </si>
  <si>
    <t>村重　亮達</t>
  </si>
  <si>
    <t>MURASHIGE Ryotatsu</t>
  </si>
  <si>
    <t>八島　優汰</t>
  </si>
  <si>
    <t>YASHIMA Yuta</t>
  </si>
  <si>
    <t>山林　レオ</t>
  </si>
  <si>
    <t>YAMABAYASHI Reo</t>
  </si>
  <si>
    <t>米林　悠斗</t>
  </si>
  <si>
    <t>YONEBAYASHI Yuto</t>
  </si>
  <si>
    <t>020208</t>
  </si>
  <si>
    <t>佐々木　竜海</t>
  </si>
  <si>
    <t>SASAKI Tatsumi</t>
  </si>
  <si>
    <t>RENDONHENOBI Josericardo</t>
  </si>
  <si>
    <t>上武大学大学院</t>
    <rPh sb="4" eb="7">
      <t>ダイガクイン</t>
    </rPh>
    <phoneticPr fontId="11"/>
  </si>
  <si>
    <t>PER</t>
  </si>
  <si>
    <t>井手　孝一</t>
  </si>
  <si>
    <t>IDE Koichi</t>
  </si>
  <si>
    <t>小笠原　峰士</t>
  </si>
  <si>
    <t>OGASAWARA Takashi</t>
  </si>
  <si>
    <t>菊池　夏規</t>
  </si>
  <si>
    <t>KIKUCHI Natsuki</t>
  </si>
  <si>
    <t>98072４</t>
  </si>
  <si>
    <t>北﨑　拓矢</t>
  </si>
  <si>
    <t>KITASAKI Takuya</t>
  </si>
  <si>
    <t>成瀬　隆一郎</t>
  </si>
  <si>
    <t>NARUSE Ryuichiro</t>
  </si>
  <si>
    <t>原塚　友貴</t>
  </si>
  <si>
    <t>HARAZUKA Yuki</t>
  </si>
  <si>
    <t>平塚　翔太</t>
  </si>
  <si>
    <t>HIRATSUKA Shota</t>
  </si>
  <si>
    <t>990108</t>
  </si>
  <si>
    <t>山田　幸輝</t>
  </si>
  <si>
    <t>YAMADA Koki</t>
  </si>
  <si>
    <t>落合　葵斗</t>
  </si>
  <si>
    <t>OCHIAI Aoto</t>
  </si>
  <si>
    <t>川口　慧</t>
  </si>
  <si>
    <t>KAWAGUCHI Kei</t>
  </si>
  <si>
    <t>991128</t>
  </si>
  <si>
    <t>近藤　聖人</t>
  </si>
  <si>
    <t>KONDO Masato</t>
  </si>
  <si>
    <t>000329</t>
  </si>
  <si>
    <t>高橋　祐哉</t>
  </si>
  <si>
    <t>TAKAHASHI Yuya</t>
  </si>
  <si>
    <t>990909</t>
  </si>
  <si>
    <t>西方　大珠</t>
  </si>
  <si>
    <t>NISHIKATA Taiju</t>
  </si>
  <si>
    <t>呑村　大樹</t>
  </si>
  <si>
    <t>NOMIMURA Daiki</t>
  </si>
  <si>
    <t>林田　聖</t>
  </si>
  <si>
    <t>HAYASHIDA Hijiri</t>
  </si>
  <si>
    <t>淵田　凌一</t>
  </si>
  <si>
    <t>FUCHIDA Ryoto</t>
  </si>
  <si>
    <t>三俣　友作</t>
  </si>
  <si>
    <t>MIMATA Yusaku</t>
  </si>
  <si>
    <t>安田　響</t>
  </si>
  <si>
    <t>YASUDA Hibiki</t>
  </si>
  <si>
    <t>横澤　清己</t>
  </si>
  <si>
    <t>YOKOSAWA Kiyoki</t>
  </si>
  <si>
    <t>有村　祐亮</t>
  </si>
  <si>
    <t>ARIMURA Yusuke</t>
  </si>
  <si>
    <t>桑山　稔隆</t>
  </si>
  <si>
    <t>KUWAYAMA Toshitaka</t>
  </si>
  <si>
    <t>島﨑　昇汰</t>
  </si>
  <si>
    <t>SHIMAZAKI Shota</t>
  </si>
  <si>
    <t>鈴木　玲央</t>
  </si>
  <si>
    <t>SUZUKI Reo</t>
  </si>
  <si>
    <t>谷本　勇陽</t>
  </si>
  <si>
    <t>TANIMOTO Yuhi</t>
  </si>
  <si>
    <t>000722</t>
  </si>
  <si>
    <t>端羽　星</t>
  </si>
  <si>
    <t>HASHIBA Sho</t>
  </si>
  <si>
    <t>古市　祐太</t>
  </si>
  <si>
    <t>FURUICHI Yuta</t>
  </si>
  <si>
    <t>山﨑　諒介</t>
  </si>
  <si>
    <t>YAMASAKI Ryosuke</t>
  </si>
  <si>
    <t>001221</t>
  </si>
  <si>
    <t>濱西　勇輔</t>
  </si>
  <si>
    <t>HAMANISHI Yusuke</t>
  </si>
  <si>
    <t>太田　直也</t>
  </si>
  <si>
    <t>OTA Naoya</t>
  </si>
  <si>
    <t>宇津野　篤</t>
  </si>
  <si>
    <t>UTSUNO Atsushi</t>
  </si>
  <si>
    <t>大泉　真尋</t>
  </si>
  <si>
    <t>OIZUMI Mahiro</t>
  </si>
  <si>
    <t>大岩　歩夢</t>
  </si>
  <si>
    <t>OIWA Ayumu</t>
  </si>
  <si>
    <t>尾方　馨斗</t>
  </si>
  <si>
    <t>OGATA Keito</t>
  </si>
  <si>
    <t>011023</t>
  </si>
  <si>
    <t>加藤　聡太</t>
  </si>
  <si>
    <t>KATO Sota</t>
  </si>
  <si>
    <t>國本　大生</t>
  </si>
  <si>
    <t>KUNIMOTO Daiki</t>
  </si>
  <si>
    <t>小林　篤貴</t>
  </si>
  <si>
    <t>KOBAYASHI Atsuki</t>
  </si>
  <si>
    <t>小林　政澄</t>
  </si>
  <si>
    <t>KOBAYASHI Masato</t>
  </si>
  <si>
    <t>佐々木　亮輔</t>
  </si>
  <si>
    <t>高橋　銀河</t>
  </si>
  <si>
    <t>TAKAHASHI Ginga</t>
  </si>
  <si>
    <t>谷本　星輝</t>
  </si>
  <si>
    <t>TANIMOTO Seiki</t>
  </si>
  <si>
    <t>原　賢吾</t>
  </si>
  <si>
    <t>HARA Kengo</t>
  </si>
  <si>
    <t>巻田　理空</t>
  </si>
  <si>
    <t>MAKITA Riku</t>
  </si>
  <si>
    <t>011102</t>
  </si>
  <si>
    <t>安達　祐太</t>
  </si>
  <si>
    <t>ADACHI Yuta</t>
  </si>
  <si>
    <t>加藤　拓実</t>
  </si>
  <si>
    <t>KATO Takumi</t>
  </si>
  <si>
    <t>安藤　透生</t>
  </si>
  <si>
    <t>ANDO Toi</t>
  </si>
  <si>
    <t>飯田　碧海</t>
  </si>
  <si>
    <t>IIDA Aoi</t>
  </si>
  <si>
    <t>猪野　漱一</t>
  </si>
  <si>
    <t>INO Soichi</t>
  </si>
  <si>
    <t>出水　継</t>
  </si>
  <si>
    <t>DEMIZU Hide</t>
  </si>
  <si>
    <t>橋本　優斗</t>
  </si>
  <si>
    <t>HASHIMOTO Yuto</t>
  </si>
  <si>
    <t>森田　正海</t>
  </si>
  <si>
    <t>MORITA Masami</t>
  </si>
  <si>
    <t>植村　太貴</t>
  </si>
  <si>
    <t>UEMURA Taiki</t>
  </si>
  <si>
    <t>森谷　倫太郎</t>
  </si>
  <si>
    <t>MORIYA Rintaro</t>
  </si>
  <si>
    <t>岡田　和也</t>
  </si>
  <si>
    <t>OKADA Kazuya</t>
  </si>
  <si>
    <t>980221</t>
  </si>
  <si>
    <t>松浦　史哉</t>
  </si>
  <si>
    <t xml:space="preserve">MATSUURA Fumiya </t>
  </si>
  <si>
    <t>越　一真</t>
  </si>
  <si>
    <t>KOSHI Kazuma</t>
  </si>
  <si>
    <t>山﨑　哲矢</t>
  </si>
  <si>
    <t>YAMAZAKI Tetsuya</t>
  </si>
  <si>
    <t>太田　零士</t>
  </si>
  <si>
    <t>OTA Reiji</t>
  </si>
  <si>
    <t>中口　匠</t>
  </si>
  <si>
    <t xml:space="preserve">NAKAGUCHI Takumi </t>
  </si>
  <si>
    <t>大野　佑太</t>
  </si>
  <si>
    <t>ONO Yuta</t>
  </si>
  <si>
    <t>片岡　拓海</t>
  </si>
  <si>
    <t xml:space="preserve">KATAOKA  Takumi </t>
  </si>
  <si>
    <t>安達　寿明</t>
  </si>
  <si>
    <t>ADACHI Toshiaki</t>
  </si>
  <si>
    <t>尾崎　遥斗</t>
  </si>
  <si>
    <t>OZAKI Haruto</t>
  </si>
  <si>
    <t>佐藤　愛大</t>
  </si>
  <si>
    <t>SATO Manato</t>
  </si>
  <si>
    <t>中村　智</t>
  </si>
  <si>
    <t>NAKAMURA Satoshi</t>
  </si>
  <si>
    <t>板垣　暢紘</t>
  </si>
  <si>
    <t xml:space="preserve">ITAGAKI  Nobuhiro </t>
  </si>
  <si>
    <t>柴田　彪琉</t>
  </si>
  <si>
    <t xml:space="preserve">SHIBATA Takeru </t>
  </si>
  <si>
    <t>010204</t>
  </si>
  <si>
    <t>伊藤　颯汰</t>
  </si>
  <si>
    <t xml:space="preserve">ITO Sota </t>
  </si>
  <si>
    <t>関口　尚暉</t>
  </si>
  <si>
    <t xml:space="preserve">SEKIGUCHI  Naoki </t>
  </si>
  <si>
    <t>正岡　惇</t>
  </si>
  <si>
    <t xml:space="preserve">MASAOKA  Atsushi </t>
  </si>
  <si>
    <t>本村　陸</t>
  </si>
  <si>
    <t>MOTOMURA  Riku</t>
  </si>
  <si>
    <t>中里　優介</t>
  </si>
  <si>
    <t xml:space="preserve">NAKAZATO Yusuke </t>
  </si>
  <si>
    <t>小坂元　真翔</t>
  </si>
  <si>
    <t>KOSAKAMOTO  Manato</t>
  </si>
  <si>
    <t>北村　岳史</t>
  </si>
  <si>
    <t>KITAMURA  Takefumi</t>
  </si>
  <si>
    <t>柴田　悠樹</t>
  </si>
  <si>
    <t>SHIBATA Yuki</t>
  </si>
  <si>
    <t>010409</t>
  </si>
  <si>
    <t>内山　幹太</t>
  </si>
  <si>
    <t>UCHIYAMA Kanta</t>
  </si>
  <si>
    <t>宮内　大介</t>
  </si>
  <si>
    <t xml:space="preserve">MIYAUCHI  Daisuke </t>
  </si>
  <si>
    <t>山中　銀二</t>
  </si>
  <si>
    <t xml:space="preserve">YAMANAKA Ginji </t>
  </si>
  <si>
    <t>大坪　拓斗</t>
  </si>
  <si>
    <t>OTSUBO Takuto</t>
  </si>
  <si>
    <t>坂本　凌</t>
  </si>
  <si>
    <t>SAKAMOTO Ryo</t>
  </si>
  <si>
    <t>髙橋　周平</t>
  </si>
  <si>
    <t>TAKAHASHI Shuhei</t>
  </si>
  <si>
    <t>970413</t>
  </si>
  <si>
    <t>山口　智也</t>
  </si>
  <si>
    <t>YAMAGUCHI Tomoya</t>
  </si>
  <si>
    <t>大西　達也</t>
  </si>
  <si>
    <t>ONISHI Tatsuya</t>
  </si>
  <si>
    <t>岡田　工平</t>
  </si>
  <si>
    <t>OKADA Kohei</t>
  </si>
  <si>
    <t>柿沼　祐亮</t>
  </si>
  <si>
    <t>KAKINUMA Yusuke</t>
  </si>
  <si>
    <t>木下　直樹</t>
  </si>
  <si>
    <t>KINOSHITA Naoki</t>
  </si>
  <si>
    <t>鈴木　理太</t>
  </si>
  <si>
    <t>SUZUKI Masataka</t>
  </si>
  <si>
    <t>木村　友哉</t>
  </si>
  <si>
    <t>KIMURA Tomoya</t>
  </si>
  <si>
    <t>神津　杏輔</t>
  </si>
  <si>
    <t>KOZU Kyosuke</t>
  </si>
  <si>
    <t>飯田　真至</t>
  </si>
  <si>
    <t>IITA Shinji</t>
  </si>
  <si>
    <t>増田　知大</t>
  </si>
  <si>
    <t>MASHIDA Chihiro</t>
  </si>
  <si>
    <t>山田　一慶</t>
  </si>
  <si>
    <t>YAMADA Ikkei</t>
  </si>
  <si>
    <t>青山　光生</t>
  </si>
  <si>
    <t>AOYAMA Mitsuki</t>
  </si>
  <si>
    <t>堀江　健吾</t>
  </si>
  <si>
    <t>HORIE Kengo</t>
  </si>
  <si>
    <t>福原　一将</t>
  </si>
  <si>
    <t>FUKUHARA Kazumasa</t>
  </si>
  <si>
    <t>980324</t>
  </si>
  <si>
    <t>阿部　拓己</t>
  </si>
  <si>
    <t>ABE Takumi</t>
  </si>
  <si>
    <t>河野　漢広</t>
  </si>
  <si>
    <t>KONO Kunihiro</t>
  </si>
  <si>
    <t>千葉大学大学院</t>
    <rPh sb="4" eb="7">
      <t>ダイガクイン</t>
    </rPh>
    <phoneticPr fontId="11"/>
  </si>
  <si>
    <t>960502</t>
  </si>
  <si>
    <t>川口　健人</t>
  </si>
  <si>
    <t>KAWAGUCHI Kento</t>
  </si>
  <si>
    <t>岡村　優太</t>
  </si>
  <si>
    <t>OKAMURA Yuta</t>
  </si>
  <si>
    <t>岩﨑　真輝</t>
  </si>
  <si>
    <t>IWASAKI Masaki</t>
  </si>
  <si>
    <t>岩戸　隼哉</t>
  </si>
  <si>
    <t>IWATO Shunya</t>
  </si>
  <si>
    <t>山田　陽太</t>
  </si>
  <si>
    <t>YAMADA Hinata</t>
  </si>
  <si>
    <t>980123</t>
  </si>
  <si>
    <t>仲田　燎平</t>
  </si>
  <si>
    <t>NAKADA Ryohei</t>
  </si>
  <si>
    <t>961030</t>
  </si>
  <si>
    <t>海老田　そら</t>
  </si>
  <si>
    <t>EBITA Sora</t>
  </si>
  <si>
    <t>遠藤　壮汰</t>
  </si>
  <si>
    <t>ENDO Sota</t>
  </si>
  <si>
    <t>門脇　凌</t>
  </si>
  <si>
    <t>KADOWAKI Ryo</t>
  </si>
  <si>
    <t>甲本　祟真</t>
  </si>
  <si>
    <t>KOMOTO Soma</t>
  </si>
  <si>
    <t>小野　弘貴</t>
  </si>
  <si>
    <t>ONO Hirotaka</t>
  </si>
  <si>
    <t>長谷川　迅平</t>
  </si>
  <si>
    <t>HASEGAWA Jimpei</t>
  </si>
  <si>
    <t>深谷　友亮</t>
  </si>
  <si>
    <t>FUKAYA Yusuke</t>
  </si>
  <si>
    <t>高井　隼大</t>
  </si>
  <si>
    <t>TAKAI Hayato</t>
  </si>
  <si>
    <t>都筑　悠佑</t>
  </si>
  <si>
    <t>TSUZUKU Yusuke</t>
  </si>
  <si>
    <t>大六野　貴希</t>
  </si>
  <si>
    <t>DAIROKUNO Takaki</t>
  </si>
  <si>
    <t>浜山　純一</t>
  </si>
  <si>
    <t>HAMAYAMA Junichi</t>
  </si>
  <si>
    <t>長嶋　寿樹</t>
  </si>
  <si>
    <t>NAGASHIMA Hiroki</t>
  </si>
  <si>
    <t>田邊　祐弥</t>
  </si>
  <si>
    <t>TANABE Yuya</t>
  </si>
  <si>
    <t>960802</t>
  </si>
  <si>
    <t>市村　友玖</t>
  </si>
  <si>
    <t>ICHIMURA Yuki</t>
  </si>
  <si>
    <t>980811</t>
  </si>
  <si>
    <t>安永　雄貴</t>
  </si>
  <si>
    <t>YASUNAGA Yuki</t>
  </si>
  <si>
    <t>黒田　雄太</t>
  </si>
  <si>
    <t>KURODA Yuta</t>
  </si>
  <si>
    <t>恩田　拓実</t>
  </si>
  <si>
    <t>ONDA Takumi</t>
  </si>
  <si>
    <t>宮嵜　将之介</t>
  </si>
  <si>
    <t>MIYAZAKI Shonosuke</t>
  </si>
  <si>
    <t>尾﨑　康太</t>
  </si>
  <si>
    <t>OZAKI Kota</t>
  </si>
  <si>
    <t>950415</t>
  </si>
  <si>
    <t>森　真希</t>
  </si>
  <si>
    <t>MORI Masaki</t>
  </si>
  <si>
    <t>山中　祐輝</t>
  </si>
  <si>
    <t>YAMANAKA Yuki</t>
  </si>
  <si>
    <t>木村　彰吾</t>
  </si>
  <si>
    <t>KIMURA Shogo</t>
  </si>
  <si>
    <t>本松　貫太</t>
  </si>
  <si>
    <t>MOTOMATSU Kanta</t>
  </si>
  <si>
    <t>石井　翔太</t>
  </si>
  <si>
    <t>ISHII Shota</t>
  </si>
  <si>
    <t>橋本　圭</t>
  </si>
  <si>
    <t>HASHIMOTO Kei</t>
  </si>
  <si>
    <t>今江　勇人</t>
  </si>
  <si>
    <t>IMAE Yuto</t>
  </si>
  <si>
    <t>980126</t>
  </si>
  <si>
    <t>山田　藍樹</t>
  </si>
  <si>
    <t>YAMADA Aiki</t>
  </si>
  <si>
    <t>潮田　裕亮</t>
  </si>
  <si>
    <t>USHIODA Yusuke</t>
  </si>
  <si>
    <t>河田　悠一</t>
  </si>
  <si>
    <t>KAWADA Yuichi</t>
  </si>
  <si>
    <t>960917</t>
  </si>
  <si>
    <t>古谷　勇人</t>
  </si>
  <si>
    <t>FURUYA Yuto</t>
  </si>
  <si>
    <t>980120</t>
  </si>
  <si>
    <t>林田　智博</t>
  </si>
  <si>
    <t>HAYASHIDA Tomohiro</t>
  </si>
  <si>
    <t>鈴木　伸和</t>
  </si>
  <si>
    <t>SUZUKI Nobukazu</t>
  </si>
  <si>
    <t>尾辻　颯</t>
  </si>
  <si>
    <t>OTSUJI Hayate</t>
  </si>
  <si>
    <t>工藤　颯</t>
  </si>
  <si>
    <t>KUDO Hayate</t>
  </si>
  <si>
    <t>桑原　匠矢</t>
  </si>
  <si>
    <t>KUWAHARA Takuya</t>
  </si>
  <si>
    <t>小山　日楓</t>
  </si>
  <si>
    <t>KOYAMA Nichika</t>
  </si>
  <si>
    <t>櫻井　亮也</t>
  </si>
  <si>
    <t>SAKURAI Ryoya</t>
  </si>
  <si>
    <t>徳永　翔三</t>
  </si>
  <si>
    <t>TOKUNAGA Shozo</t>
  </si>
  <si>
    <t>平井　陽大</t>
  </si>
  <si>
    <t>990314</t>
  </si>
  <si>
    <t>平間　大貴</t>
  </si>
  <si>
    <t>HIRAMA Taiki</t>
  </si>
  <si>
    <t>福脇　昭也</t>
  </si>
  <si>
    <t>FUKUWAKI Shoya</t>
  </si>
  <si>
    <t>山口　武</t>
  </si>
  <si>
    <t>YAMAGUCHI Takeru</t>
  </si>
  <si>
    <t>緒方　俊亮</t>
  </si>
  <si>
    <t>OGATA Shunsuke</t>
  </si>
  <si>
    <t>笹村　雄斗</t>
  </si>
  <si>
    <t>SASAMURA Yuto</t>
  </si>
  <si>
    <t>佐藤　海斗</t>
  </si>
  <si>
    <t>SATO Kaito</t>
  </si>
  <si>
    <t>繁村　和希</t>
  </si>
  <si>
    <t>SHIGEMURA Kazuki</t>
  </si>
  <si>
    <t>畠山　流大</t>
  </si>
  <si>
    <t>HATAKEYAMA Ryudai</t>
  </si>
  <si>
    <t>松坂　胆宥</t>
  </si>
  <si>
    <t>MATSUZAKA Tanyu</t>
  </si>
  <si>
    <t>盛田　和輝</t>
  </si>
  <si>
    <t>岩本　二千翔</t>
  </si>
  <si>
    <t>IWAMOTO Nichika</t>
  </si>
  <si>
    <t>大塚　稜介</t>
  </si>
  <si>
    <t>OTSUKA Ryosuke</t>
  </si>
  <si>
    <t>北田　大起</t>
  </si>
  <si>
    <t>KITADA Taiki</t>
  </si>
  <si>
    <t>杵渕　竜弥</t>
  </si>
  <si>
    <t>KINEBUCHI Ryuya</t>
  </si>
  <si>
    <t>小暮　輝</t>
  </si>
  <si>
    <t>KOGURE Hikaru</t>
  </si>
  <si>
    <t>小玉　歩葵</t>
  </si>
  <si>
    <t>KODAMA Ibuki</t>
  </si>
  <si>
    <t>田中　基秀</t>
  </si>
  <si>
    <t>TANAKA Motohide</t>
  </si>
  <si>
    <t>松田　真宙</t>
  </si>
  <si>
    <t>MATSUTA Mahiro</t>
  </si>
  <si>
    <t>水村　竜己</t>
  </si>
  <si>
    <t>MIZUMURA Ryuki</t>
  </si>
  <si>
    <t>山田　雄喜</t>
  </si>
  <si>
    <t>YAMADA Yuki</t>
  </si>
  <si>
    <t>971203</t>
  </si>
  <si>
    <t>米田　翔哉</t>
  </si>
  <si>
    <t>YONEDA Shoya</t>
  </si>
  <si>
    <t>浅海　崇志</t>
  </si>
  <si>
    <t>ASAUMI Takashi</t>
  </si>
  <si>
    <t>010726</t>
  </si>
  <si>
    <t>大和　李成</t>
  </si>
  <si>
    <t>OWA Risei</t>
  </si>
  <si>
    <t>奥田　祥弥</t>
  </si>
  <si>
    <t>OKUDA Yoshiya</t>
  </si>
  <si>
    <t>高槻　芳照</t>
  </si>
  <si>
    <t>TAKATSUKI Yoshiteru</t>
  </si>
  <si>
    <t>010518</t>
  </si>
  <si>
    <t>高塲　冬弥</t>
  </si>
  <si>
    <t>TAKABA Toya</t>
  </si>
  <si>
    <t>011211</t>
  </si>
  <si>
    <t>田中　莉生</t>
  </si>
  <si>
    <t>TANAKA Riki</t>
  </si>
  <si>
    <t>並木　寧音</t>
  </si>
  <si>
    <t>NAMIKI Neo</t>
  </si>
  <si>
    <t>長谷部　慎</t>
  </si>
  <si>
    <t>HASEBE Shin</t>
  </si>
  <si>
    <t>松本　虎太郎</t>
  </si>
  <si>
    <t>MATSUMOTO Kotaro</t>
  </si>
  <si>
    <t>吉村　颯斗</t>
  </si>
  <si>
    <t>YOSHIMURA Hayato</t>
  </si>
  <si>
    <t>秋山　大樹</t>
  </si>
  <si>
    <t>AKIYAMA Daiki</t>
  </si>
  <si>
    <t>飯田　遼太朗</t>
  </si>
  <si>
    <t>IIDA Ryotaro</t>
  </si>
  <si>
    <t>井口　雅貴</t>
  </si>
  <si>
    <t>IGUCHI Masaki</t>
  </si>
  <si>
    <t>大坪　未樹</t>
  </si>
  <si>
    <t>OTSUBO Miki</t>
  </si>
  <si>
    <t>小島　健晟</t>
  </si>
  <si>
    <t>KOJIMA Kenjyo</t>
  </si>
  <si>
    <t>990308</t>
  </si>
  <si>
    <t>小林　優介</t>
  </si>
  <si>
    <t>KOBAYASHI Yusuke</t>
  </si>
  <si>
    <t>藤田　峻登</t>
  </si>
  <si>
    <t>FUJITA Shunto</t>
  </si>
  <si>
    <t>伊原　達哉</t>
  </si>
  <si>
    <t>IHARA Tatsuya</t>
  </si>
  <si>
    <t>後藤　瑞貴</t>
  </si>
  <si>
    <t>GOTO Mizuki</t>
  </si>
  <si>
    <t>白石　幸大</t>
  </si>
  <si>
    <t>SHIRAISHI Yukihiro</t>
  </si>
  <si>
    <t>進藤　隼弥</t>
  </si>
  <si>
    <t>SHINDO Toshiya</t>
  </si>
  <si>
    <t>田村　健</t>
  </si>
  <si>
    <t>TAMURA Ken</t>
  </si>
  <si>
    <t>松田　佑矢</t>
  </si>
  <si>
    <t>MATSUDA Yuya</t>
  </si>
  <si>
    <t>望月　祐太朗</t>
  </si>
  <si>
    <t>MOCHIZUKI Yutaro</t>
  </si>
  <si>
    <t>吉武　知樹</t>
  </si>
  <si>
    <t>YOSHITAKE Tomoki</t>
  </si>
  <si>
    <t>伊藤　大貴</t>
  </si>
  <si>
    <t>岩下　千馬</t>
  </si>
  <si>
    <t>IWASHITA Kazuma</t>
  </si>
  <si>
    <t>加藤　健太</t>
  </si>
  <si>
    <t>KATO Kenta</t>
  </si>
  <si>
    <t>知野　竜斗</t>
  </si>
  <si>
    <t>CHINO Ryuto</t>
  </si>
  <si>
    <t>清水　響</t>
  </si>
  <si>
    <t>SHIMIZU Hibiki</t>
  </si>
  <si>
    <t>高梨　和真</t>
  </si>
  <si>
    <t>TAKANASHI Kazuma</t>
  </si>
  <si>
    <t>富田　涼太郎</t>
  </si>
  <si>
    <t>TOMITA Ryotaro</t>
  </si>
  <si>
    <t>山本　毅</t>
  </si>
  <si>
    <t>YAMAMOTO Takeru</t>
  </si>
  <si>
    <t>吉久　航平</t>
  </si>
  <si>
    <t>YOSHIHISA Kohei</t>
  </si>
  <si>
    <t>青柳　拓郎</t>
  </si>
  <si>
    <t>AOYAGI Takuro</t>
  </si>
  <si>
    <t>新井　祐太</t>
  </si>
  <si>
    <t>ARAI Yuta</t>
  </si>
  <si>
    <t>石川　佳樹</t>
  </si>
  <si>
    <t>ISHIKAWA Yoshiki</t>
  </si>
  <si>
    <t>加藤　優陽</t>
  </si>
  <si>
    <t>KATO Yuhi</t>
  </si>
  <si>
    <t>清松　拓真</t>
  </si>
  <si>
    <t>KIYOMATSU Takuma</t>
  </si>
  <si>
    <t>清水　崚汰</t>
  </si>
  <si>
    <t>平塚　ひかる</t>
  </si>
  <si>
    <t>HIRATSUKA Hikaru</t>
  </si>
  <si>
    <t>藤村　秦也</t>
  </si>
  <si>
    <t>FUJIMURA Shinya</t>
  </si>
  <si>
    <t>前田　晃伸</t>
  </si>
  <si>
    <t>MAEDA Akinobu</t>
  </si>
  <si>
    <t>松岡　涼真</t>
  </si>
  <si>
    <t>MATSUOKA Ryoma</t>
  </si>
  <si>
    <t>𠮷田　皓紀</t>
  </si>
  <si>
    <t>YOSHIDA Hiroki</t>
  </si>
  <si>
    <t>吉原　遼太郎</t>
  </si>
  <si>
    <t>YOSHIHARA Ryotaro</t>
  </si>
  <si>
    <t>新井　遼平</t>
  </si>
  <si>
    <t>ARAI Ryohei</t>
  </si>
  <si>
    <t>桐山　剛</t>
  </si>
  <si>
    <t>KIRIYAMA Go</t>
  </si>
  <si>
    <t>合田　椋</t>
  </si>
  <si>
    <t>GODA Ryo</t>
  </si>
  <si>
    <t>兒玉　陸斗</t>
  </si>
  <si>
    <t>KODAMA Rikuto</t>
  </si>
  <si>
    <t>佐藤　広夢</t>
  </si>
  <si>
    <t>SATO Hiromu</t>
  </si>
  <si>
    <t>990606</t>
  </si>
  <si>
    <t>澤田　大輝</t>
  </si>
  <si>
    <t>SAWADA Daiki</t>
  </si>
  <si>
    <t>須佐　多智</t>
  </si>
  <si>
    <t>SUSA Taichi</t>
  </si>
  <si>
    <t>990816</t>
  </si>
  <si>
    <t>髙橋　達彦</t>
  </si>
  <si>
    <t>TAKAHASHI Tatsuhiko</t>
  </si>
  <si>
    <t>竹蓋　草太</t>
  </si>
  <si>
    <t>TAKEBUTA Sota</t>
  </si>
  <si>
    <t>山﨑　晃志郎</t>
  </si>
  <si>
    <t>YAMASAKI Koshiro</t>
  </si>
  <si>
    <t>990529</t>
  </si>
  <si>
    <t>山下　友陽</t>
  </si>
  <si>
    <t>YAMASHITA Yuhi</t>
  </si>
  <si>
    <t>菅沼　蒼紫</t>
  </si>
  <si>
    <t>SUGANUMA Aoshi</t>
  </si>
  <si>
    <t>江口　清洋</t>
  </si>
  <si>
    <t>EGUCHI Kiyohiro</t>
  </si>
  <si>
    <t>工藤　翼</t>
  </si>
  <si>
    <t>KUDO Tsubasa</t>
  </si>
  <si>
    <t>後藤　拓磨</t>
  </si>
  <si>
    <t>GOTO Takuma</t>
  </si>
  <si>
    <t>佐々木　虎太郎</t>
  </si>
  <si>
    <t>城　拓磨</t>
  </si>
  <si>
    <t>JYO Takuma</t>
  </si>
  <si>
    <t>000407</t>
  </si>
  <si>
    <t>鈴木　啓磨</t>
  </si>
  <si>
    <t>SUZUKI Keima</t>
  </si>
  <si>
    <t>関根　大地</t>
  </si>
  <si>
    <t>SEKINE Daichi</t>
  </si>
  <si>
    <t>波多野　佑太</t>
  </si>
  <si>
    <t>HADANO Yuta</t>
  </si>
  <si>
    <t>原田　大希</t>
  </si>
  <si>
    <t>HARADA Hiroki</t>
  </si>
  <si>
    <t>原田　龍生</t>
  </si>
  <si>
    <t>HARADA Ryusei</t>
  </si>
  <si>
    <t>森　大志</t>
  </si>
  <si>
    <t>MORI Taishi</t>
  </si>
  <si>
    <t>山田　拓人</t>
  </si>
  <si>
    <t>YAMADA Takuto</t>
  </si>
  <si>
    <t>吉村　陸</t>
  </si>
  <si>
    <t>YOSHIMURA Riku</t>
  </si>
  <si>
    <t>緒方　微</t>
  </si>
  <si>
    <t>OGATA Soyogu</t>
  </si>
  <si>
    <t>JOSEPH　Razini</t>
  </si>
  <si>
    <t>JOSEPH Razini</t>
  </si>
  <si>
    <t>市毛　富士雄</t>
  </si>
  <si>
    <t>ICHIGE Fujio</t>
  </si>
  <si>
    <t>大城　義己</t>
  </si>
  <si>
    <t>OSHIRO Yoshiki</t>
  </si>
  <si>
    <t>柿木　郁人</t>
  </si>
  <si>
    <t>KAKIKI Ikuto</t>
  </si>
  <si>
    <t>兼次　祐希</t>
  </si>
  <si>
    <t>KANESHI Yuki</t>
  </si>
  <si>
    <t>北本　巧</t>
  </si>
  <si>
    <t>KITAMOTO Takumi</t>
  </si>
  <si>
    <t>木村　駿</t>
  </si>
  <si>
    <t>KIMURA Shun</t>
  </si>
  <si>
    <t>清水　豊</t>
  </si>
  <si>
    <t>SHIMIZU Yutaka</t>
  </si>
  <si>
    <t>千田　悠人</t>
  </si>
  <si>
    <t>CHIDA Yuto</t>
  </si>
  <si>
    <t>990309</t>
  </si>
  <si>
    <t>中川　侑斗</t>
  </si>
  <si>
    <t>NAKAGAWA Yuto</t>
  </si>
  <si>
    <t>990225</t>
  </si>
  <si>
    <t>浜崎　克己</t>
  </si>
  <si>
    <t xml:space="preserve">HAMASAKI Katsumi </t>
  </si>
  <si>
    <t>981118</t>
  </si>
  <si>
    <t>深澤　空良</t>
  </si>
  <si>
    <t xml:space="preserve">FUKASAWA Sora </t>
  </si>
  <si>
    <t>村山　光輝</t>
  </si>
  <si>
    <t>MURAYAMA Koki</t>
  </si>
  <si>
    <t>980617</t>
  </si>
  <si>
    <t>森木　優摩</t>
  </si>
  <si>
    <t>MORIKI Yuma</t>
  </si>
  <si>
    <t>保科　隼希</t>
  </si>
  <si>
    <t>HOSHINA Toshiki</t>
  </si>
  <si>
    <t>一瀬　達也</t>
  </si>
  <si>
    <t>ICHINOSE Tatsuya</t>
  </si>
  <si>
    <t>990726</t>
  </si>
  <si>
    <t>河村　悠</t>
  </si>
  <si>
    <t>KAWAMURA Haruka</t>
  </si>
  <si>
    <t>倉淵　大輔</t>
  </si>
  <si>
    <t xml:space="preserve">KURABUCHI Daisuke </t>
  </si>
  <si>
    <t>古口　直椰</t>
  </si>
  <si>
    <t xml:space="preserve">KOGUCHI Naoya </t>
  </si>
  <si>
    <t>宍戸　春</t>
  </si>
  <si>
    <t>SHISHIDO Haru</t>
  </si>
  <si>
    <t>高村　祐輔</t>
  </si>
  <si>
    <t>TAKAMURA Yusuke</t>
  </si>
  <si>
    <t>竹井　祐貴</t>
  </si>
  <si>
    <t>TAKEI Yuki</t>
  </si>
  <si>
    <t>外崎　志門</t>
  </si>
  <si>
    <t>TONOSAKI Shimon</t>
  </si>
  <si>
    <t>長谷部　航</t>
  </si>
  <si>
    <t>HASEBE Wataru</t>
  </si>
  <si>
    <t>樋瀬　光稀</t>
  </si>
  <si>
    <t>HISE Koki</t>
  </si>
  <si>
    <t>山元　創太</t>
  </si>
  <si>
    <t>YAMAMOTO Sota</t>
  </si>
  <si>
    <t>脇山　隼斗</t>
  </si>
  <si>
    <t>WAKIYAMA Hayato</t>
  </si>
  <si>
    <t>大迫　一樹</t>
  </si>
  <si>
    <t>OSAKO Kazuki</t>
  </si>
  <si>
    <t>海田　悠</t>
  </si>
  <si>
    <t>KAIDA Haruka</t>
  </si>
  <si>
    <t>佐藤　颯</t>
  </si>
  <si>
    <t>SATO Hayate</t>
  </si>
  <si>
    <t>瀬川　元気</t>
  </si>
  <si>
    <t>SEGAWA Genki</t>
  </si>
  <si>
    <t>野上　大貴</t>
  </si>
  <si>
    <t>NOGAMI Daiki</t>
  </si>
  <si>
    <t>山﨑　旅人</t>
  </si>
  <si>
    <t>YAMAZAKI Tabito</t>
  </si>
  <si>
    <t>藤田　寛大</t>
  </si>
  <si>
    <t>FUJITA Hiroto</t>
  </si>
  <si>
    <t>徳弘　直也</t>
  </si>
  <si>
    <t>TOKUHIRO Naoya</t>
  </si>
  <si>
    <t>横山　隼人</t>
  </si>
  <si>
    <t>YOKOYAMA Hayato</t>
  </si>
  <si>
    <t>八角　朋輝</t>
  </si>
  <si>
    <t>YASUMI Tomoki</t>
  </si>
  <si>
    <t>吉田　瑠樹</t>
  </si>
  <si>
    <t>YOSHIDA Ruki</t>
  </si>
  <si>
    <t>吉岡　竜希</t>
  </si>
  <si>
    <t>YOSHIOKA Ryuki</t>
  </si>
  <si>
    <t>吉岡　祥希</t>
  </si>
  <si>
    <t>YOSHIOKA  Shoki</t>
  </si>
  <si>
    <t>野村　純也</t>
  </si>
  <si>
    <t>NOMURA Junya</t>
  </si>
  <si>
    <t>高橋　幸嗣</t>
  </si>
  <si>
    <t>TAKAHASHI Koji</t>
  </si>
  <si>
    <t>齋藤　瑞希</t>
  </si>
  <si>
    <t>SAITO Mizuki</t>
  </si>
  <si>
    <t>古川　大翔</t>
  </si>
  <si>
    <t>FURUKAWA Takeru</t>
  </si>
  <si>
    <t>人見　淳生</t>
  </si>
  <si>
    <t>HITOMI Atsuki</t>
  </si>
  <si>
    <t>中岡　学土</t>
  </si>
  <si>
    <t>NAKAOKA Gakuto</t>
  </si>
  <si>
    <t>柿木　奎又</t>
  </si>
  <si>
    <t>KAKIKI Keiyu</t>
  </si>
  <si>
    <t>門田　雄誠</t>
  </si>
  <si>
    <t>KADOTA Yusei</t>
  </si>
  <si>
    <t>川原　拓真</t>
  </si>
  <si>
    <t>KAWAHARA Takuma</t>
  </si>
  <si>
    <t>011018</t>
  </si>
  <si>
    <t>鬼頭　神威</t>
  </si>
  <si>
    <t>KITO Kamui</t>
  </si>
  <si>
    <t>坂口　歩</t>
  </si>
  <si>
    <t>SAKAGUCHI Ayumu</t>
  </si>
  <si>
    <t>杉浦　樹</t>
  </si>
  <si>
    <t>SUGIURA Itsuki</t>
  </si>
  <si>
    <t>戸川　一輝</t>
  </si>
  <si>
    <t>TOGAWA Kazuki</t>
  </si>
  <si>
    <t>020120</t>
  </si>
  <si>
    <t>中西　勝輝</t>
  </si>
  <si>
    <t>NAKANISHI Shoki</t>
  </si>
  <si>
    <t>中島　一成</t>
  </si>
  <si>
    <t>NAKASHIMA Issei</t>
  </si>
  <si>
    <t>永井　康生</t>
  </si>
  <si>
    <t>NAGAI Kosei</t>
  </si>
  <si>
    <t>布目　蓮</t>
  </si>
  <si>
    <t>NUNOME Ren</t>
  </si>
  <si>
    <t>馬場　健斗</t>
  </si>
  <si>
    <t>BABA Kento</t>
  </si>
  <si>
    <t>外間　郁也</t>
  </si>
  <si>
    <t>HOKAMA Fumiya</t>
  </si>
  <si>
    <t>森澤　俊平</t>
  </si>
  <si>
    <t>MORISAWA Shumpei</t>
  </si>
  <si>
    <t>山田　蓮太</t>
  </si>
  <si>
    <t>YAMADA Renta</t>
  </si>
  <si>
    <t>山本　優希</t>
  </si>
  <si>
    <t>YAMAMOTO Yuki</t>
  </si>
  <si>
    <t>松崎　将蔵</t>
  </si>
  <si>
    <t>MATSUZAKI Shozo</t>
  </si>
  <si>
    <t>瀧澤　翔吾</t>
  </si>
  <si>
    <t>TAKIZAWA Shogo</t>
  </si>
  <si>
    <t>圷　渚里</t>
  </si>
  <si>
    <t>AKUTSU Nagisa</t>
  </si>
  <si>
    <t>長谷川　柊成</t>
  </si>
  <si>
    <t>HASEGAWA Shusei</t>
  </si>
  <si>
    <t>大島　将輝</t>
  </si>
  <si>
    <t>OSHIMA Masaki</t>
  </si>
  <si>
    <t>細田　龍利</t>
  </si>
  <si>
    <t>HOSODA Ryuto</t>
  </si>
  <si>
    <t>田嶋　柚希</t>
  </si>
  <si>
    <t>TAJIMA Yuzuki</t>
  </si>
  <si>
    <t>福地 進吾</t>
  </si>
  <si>
    <t>FUKUCHI Shingo</t>
  </si>
  <si>
    <t>中島　海斗</t>
  </si>
  <si>
    <t>NAKAJIMA Kaito</t>
  </si>
  <si>
    <t>笠田　大洋</t>
  </si>
  <si>
    <t>KASADA Taiyo</t>
  </si>
  <si>
    <t>伊藤　夏夢</t>
  </si>
  <si>
    <t>ITO Natsumu</t>
  </si>
  <si>
    <t>010703</t>
  </si>
  <si>
    <t>小堀　健斗</t>
  </si>
  <si>
    <t>KOHORI Kento</t>
  </si>
  <si>
    <t>安藤　卓也</t>
  </si>
  <si>
    <t>猪口　岳昭</t>
  </si>
  <si>
    <t>INOGUCHI Takaaki</t>
  </si>
  <si>
    <t>亀山　淳也</t>
  </si>
  <si>
    <t>KAMEYAMA Junya</t>
  </si>
  <si>
    <t>清水　健太郎</t>
  </si>
  <si>
    <t>SHIMIZU Kentaro</t>
  </si>
  <si>
    <t>関口　宗平</t>
  </si>
  <si>
    <t>SEKIGUCHI Sohei</t>
  </si>
  <si>
    <t>981226</t>
  </si>
  <si>
    <t>高木　昇</t>
  </si>
  <si>
    <t>TAKAKI Sho</t>
  </si>
  <si>
    <t>高木　大介</t>
  </si>
  <si>
    <t>TAKAKI Daisuke</t>
  </si>
  <si>
    <t>武本　雄大</t>
  </si>
  <si>
    <t>TAKEMOTO Yudai</t>
  </si>
  <si>
    <t>田淵　翔太</t>
  </si>
  <si>
    <t>TABUCHI Shota</t>
  </si>
  <si>
    <t>戸島　延真</t>
  </si>
  <si>
    <t>TOSHIMA Nobumasa</t>
  </si>
  <si>
    <t>中野　裕翔</t>
  </si>
  <si>
    <t>NAKANO Hiroto</t>
  </si>
  <si>
    <t>福田　健人</t>
  </si>
  <si>
    <t>FUKUDA Kento</t>
  </si>
  <si>
    <t>星野　蒼太</t>
  </si>
  <si>
    <t>HOSHINO Sota</t>
  </si>
  <si>
    <t>卜部　和喜</t>
  </si>
  <si>
    <t>URABE Kazuki</t>
  </si>
  <si>
    <t>大久保　育磨</t>
  </si>
  <si>
    <t>OKUBO Ikuma</t>
  </si>
  <si>
    <t>釼物　勇斗</t>
  </si>
  <si>
    <t>KENMOTSU Yuto</t>
  </si>
  <si>
    <t>小西　竜矢</t>
  </si>
  <si>
    <t>KONISHI Tatsuya</t>
  </si>
  <si>
    <t>西尾　祐一郎</t>
  </si>
  <si>
    <t>NISHIO Yuichiro</t>
  </si>
  <si>
    <t>宮田　共也</t>
  </si>
  <si>
    <t>MIYATA Tomoya</t>
  </si>
  <si>
    <t>森　陽向</t>
  </si>
  <si>
    <t>MORI Hinata</t>
  </si>
  <si>
    <t>平塚　心</t>
  </si>
  <si>
    <t>HIRATSUKA Shin</t>
  </si>
  <si>
    <t>平林　勇希</t>
  </si>
  <si>
    <t>HIRABAYASHI Yuki</t>
  </si>
  <si>
    <t>中野　弘久</t>
  </si>
  <si>
    <t>NAKANO Hirohisa</t>
  </si>
  <si>
    <t>中山　玄基</t>
  </si>
  <si>
    <t>NAKAYAMA Genki</t>
  </si>
  <si>
    <t>池田　匠</t>
  </si>
  <si>
    <t>IKEDA Takumi</t>
  </si>
  <si>
    <t>江崎　佑</t>
  </si>
  <si>
    <t>EZAKI Tasuku</t>
  </si>
  <si>
    <t>斎須　渓太</t>
  </si>
  <si>
    <t>SAISU Keita</t>
  </si>
  <si>
    <t>坂井　公亮</t>
  </si>
  <si>
    <t>SAKAI Kimiaki</t>
  </si>
  <si>
    <t>重田　一稀</t>
  </si>
  <si>
    <t>SHIGETA Kazuki</t>
  </si>
  <si>
    <t>柴田　遥平</t>
  </si>
  <si>
    <t>SHIBATA Yohei</t>
  </si>
  <si>
    <t>新屋　翔大</t>
  </si>
  <si>
    <t>SHINYA Shouta</t>
  </si>
  <si>
    <t>竹内　貫太</t>
  </si>
  <si>
    <t>TAKEUCHI Kanta</t>
  </si>
  <si>
    <t>竹本　琳</t>
  </si>
  <si>
    <t>TAKEMOTO Rin</t>
  </si>
  <si>
    <t>藤田　俊</t>
  </si>
  <si>
    <t>FUJITA Shun</t>
  </si>
  <si>
    <t>前川　寛棋</t>
  </si>
  <si>
    <t>MAEKAWA Hiroki</t>
  </si>
  <si>
    <t>松井　陸</t>
  </si>
  <si>
    <t>MATSUI Riku</t>
  </si>
  <si>
    <t>南　和希</t>
  </si>
  <si>
    <t>MINAMI Kazuki</t>
  </si>
  <si>
    <t>石井　慶太</t>
  </si>
  <si>
    <t>ISHII Keita</t>
  </si>
  <si>
    <t>市川　繁貴</t>
  </si>
  <si>
    <t>ICHIKAWA Shigeki</t>
  </si>
  <si>
    <t>井出　勇伍</t>
  </si>
  <si>
    <t>IDE Yugo</t>
  </si>
  <si>
    <t>加瀬　莉穏</t>
  </si>
  <si>
    <t>KASE Rion</t>
  </si>
  <si>
    <t>河守　大世</t>
  </si>
  <si>
    <t>KAWAMORI Taise</t>
  </si>
  <si>
    <t>吉良　大樹</t>
  </si>
  <si>
    <t xml:space="preserve">KIRA Hiroki </t>
  </si>
  <si>
    <t>関　颯介</t>
  </si>
  <si>
    <t>SEKI Sosuke</t>
  </si>
  <si>
    <t>樋田　侑司</t>
  </si>
  <si>
    <t>TOITA Yuji</t>
  </si>
  <si>
    <t>991020</t>
  </si>
  <si>
    <t>原川　凌</t>
  </si>
  <si>
    <t>HARAKAWA Ryo</t>
  </si>
  <si>
    <t>本多　陽斗</t>
  </si>
  <si>
    <t>HONDA Akito</t>
  </si>
  <si>
    <t>松下　公紀</t>
  </si>
  <si>
    <t>MATSUSHITA Yuki</t>
  </si>
  <si>
    <t>守谷　陸</t>
  </si>
  <si>
    <t>MORIYA Riku</t>
  </si>
  <si>
    <t>伊藤　絃</t>
  </si>
  <si>
    <t>ITO Gen</t>
  </si>
  <si>
    <t>今泉　文冶</t>
  </si>
  <si>
    <t>IMAIZUMI Fumiya</t>
  </si>
  <si>
    <t>岡田　未来</t>
  </si>
  <si>
    <t>OKADA Mirai</t>
  </si>
  <si>
    <t>石田　耀</t>
  </si>
  <si>
    <t xml:space="preserve">ISHIDA Hikaru </t>
  </si>
  <si>
    <t>小林　凌</t>
  </si>
  <si>
    <t>KOBAYASHI Ryou</t>
  </si>
  <si>
    <t>佐々木　陽</t>
  </si>
  <si>
    <t>SASAKI Ataru</t>
  </si>
  <si>
    <t>田畑　功之介</t>
  </si>
  <si>
    <t>TABATA Konosuke</t>
  </si>
  <si>
    <t>010128</t>
  </si>
  <si>
    <t>中村　健人</t>
  </si>
  <si>
    <t>NAKAMURA Kento</t>
  </si>
  <si>
    <t>仲　龍勢</t>
  </si>
  <si>
    <t>NAKA Ryusei</t>
  </si>
  <si>
    <t>町野　修平</t>
  </si>
  <si>
    <t>MACHINO Shohei</t>
  </si>
  <si>
    <t>松山　志成</t>
  </si>
  <si>
    <t>MATSUYAMA Shisei</t>
  </si>
  <si>
    <t>森田　将輝</t>
  </si>
  <si>
    <t>MORITA Masaki</t>
  </si>
  <si>
    <t>吉田　優大</t>
  </si>
  <si>
    <t>大川　歩夢</t>
  </si>
  <si>
    <t>OKAWA Ayumu</t>
  </si>
  <si>
    <t>岡崎　邦介</t>
  </si>
  <si>
    <t>OKAZAKI Tanisuke</t>
  </si>
  <si>
    <t>小池　彪</t>
  </si>
  <si>
    <t>KOIKE Akira</t>
  </si>
  <si>
    <t>島津　謙介</t>
  </si>
  <si>
    <t>SHIMAZU Kensuke</t>
  </si>
  <si>
    <t>下別府　耀</t>
  </si>
  <si>
    <t>SHIMOBEPPU Akira</t>
  </si>
  <si>
    <t>新城　龍祐</t>
  </si>
  <si>
    <t>ARASHIRO Ryusuke</t>
  </si>
  <si>
    <t>進藤　颯太</t>
  </si>
  <si>
    <t>SHINDO Sota</t>
  </si>
  <si>
    <t>中家　駿治</t>
  </si>
  <si>
    <t>NAKAIE Shunji</t>
  </si>
  <si>
    <t>中山　大地</t>
  </si>
  <si>
    <t>NAKAYAMA Daichi</t>
  </si>
  <si>
    <t>益子　翔太郎</t>
  </si>
  <si>
    <t>MASUKO Shotaro</t>
  </si>
  <si>
    <t>松澤　奨風</t>
  </si>
  <si>
    <t>MATSUZAWA Shobu</t>
  </si>
  <si>
    <t>松本　翼</t>
  </si>
  <si>
    <t>MATSUMOTO Tsubasa</t>
  </si>
  <si>
    <t>渡邉　礼恩</t>
  </si>
  <si>
    <t>WATANABE Reon</t>
  </si>
  <si>
    <t>小林　満照</t>
  </si>
  <si>
    <t>KOBAYASHI Mitsuteru</t>
  </si>
  <si>
    <t>小幡　克志</t>
  </si>
  <si>
    <t>OBATA Katsushi</t>
  </si>
  <si>
    <t>大沢　彩斗</t>
  </si>
  <si>
    <t>OSAWA Ayato</t>
  </si>
  <si>
    <t>柏木　優</t>
  </si>
  <si>
    <t>KASHIWAGI Yu</t>
  </si>
  <si>
    <t>山口　拓斗</t>
  </si>
  <si>
    <t>YAMAGUCHI Takuto</t>
  </si>
  <si>
    <t>渡辺　公己</t>
  </si>
  <si>
    <t>WATANABE Masaki</t>
  </si>
  <si>
    <t>小川　雄太朗</t>
  </si>
  <si>
    <t>OGAWA Yutaro</t>
  </si>
  <si>
    <t>荒木　福杜</t>
  </si>
  <si>
    <t>ARAKI Fukuto</t>
  </si>
  <si>
    <t>竹尾　泰哉</t>
  </si>
  <si>
    <t>TAKEO Soya</t>
  </si>
  <si>
    <t>福井　悠斗</t>
  </si>
  <si>
    <t>FUKUI Yuto</t>
  </si>
  <si>
    <t>石川　晃大</t>
  </si>
  <si>
    <t>ISHIKAWA Kota</t>
  </si>
  <si>
    <t>松浦　礼隠</t>
  </si>
  <si>
    <t>MATSUURA Reon</t>
  </si>
  <si>
    <t>村田　悠樹</t>
  </si>
  <si>
    <t>MURATA Yuki</t>
  </si>
  <si>
    <t>010902</t>
  </si>
  <si>
    <t>蟹江　達樹</t>
  </si>
  <si>
    <t>KANIE Tatsuki</t>
  </si>
  <si>
    <t>020116</t>
  </si>
  <si>
    <t>大石　刀馬</t>
  </si>
  <si>
    <t>OISHI Toma</t>
  </si>
  <si>
    <t>高橋　将英</t>
  </si>
  <si>
    <t>TAKAHASHI Shoei</t>
  </si>
  <si>
    <t>深沢　竜生</t>
  </si>
  <si>
    <t>FUKASAWA Ryusei</t>
  </si>
  <si>
    <t>名取　空悟</t>
  </si>
  <si>
    <t>NATORI Kugo</t>
  </si>
  <si>
    <t>磯野　友作</t>
  </si>
  <si>
    <t>ISONO Yusaku</t>
  </si>
  <si>
    <t>中島　哲平</t>
  </si>
  <si>
    <t>NAKAJIMA Teppei</t>
  </si>
  <si>
    <t>東京国際大学</t>
  </si>
  <si>
    <t>杉崎　翼</t>
  </si>
  <si>
    <t>SUGISAKI Tsubasa</t>
  </si>
  <si>
    <t>荒井　雄哉</t>
  </si>
  <si>
    <t>ARAI Yuya</t>
  </si>
  <si>
    <t>内田　光</t>
  </si>
  <si>
    <t>UCHIDA Hikaru</t>
  </si>
  <si>
    <t>菜原　伸吾</t>
  </si>
  <si>
    <t>NAHARA Shingo</t>
  </si>
  <si>
    <t>加藤　純平</t>
  </si>
  <si>
    <t>KATO Jumpei</t>
  </si>
  <si>
    <t>草場　大地</t>
  </si>
  <si>
    <t>KUSABA Daichi</t>
  </si>
  <si>
    <t>熊谷　真澄</t>
  </si>
  <si>
    <t>KUMAGAI Masumi</t>
  </si>
  <si>
    <t>981106</t>
  </si>
  <si>
    <t>前川　優月</t>
  </si>
  <si>
    <t>MAEKAWA Yuzuki</t>
  </si>
  <si>
    <t>佐伯　涼</t>
  </si>
  <si>
    <t>SAEKI Ryo</t>
  </si>
  <si>
    <t>大澤　春平</t>
  </si>
  <si>
    <t>OSAWA Shumpei</t>
  </si>
  <si>
    <t>宮村　翔馬</t>
  </si>
  <si>
    <t>MIYAMURA Shoma</t>
  </si>
  <si>
    <t>栗原　卓也</t>
  </si>
  <si>
    <t>KURIHARA Takuya</t>
  </si>
  <si>
    <t>塚田　貴秀</t>
  </si>
  <si>
    <t>TSUKADA Takahide</t>
  </si>
  <si>
    <t>渡邊　和也</t>
  </si>
  <si>
    <t>WATANABE Kazuya</t>
  </si>
  <si>
    <t>870707</t>
  </si>
  <si>
    <t>石井　俊哉</t>
  </si>
  <si>
    <t>ISHII Toshiya</t>
  </si>
  <si>
    <t>舩橋　飛尉</t>
  </si>
  <si>
    <t>FUNABASHI Toi</t>
  </si>
  <si>
    <t>980614</t>
  </si>
  <si>
    <t>芳賀　宏太郎</t>
  </si>
  <si>
    <t>HAGA Kotaro</t>
  </si>
  <si>
    <t>山本　昂佑</t>
  </si>
  <si>
    <t>YAMAMOTO Kosuke</t>
  </si>
  <si>
    <t>戸塚　恵登</t>
  </si>
  <si>
    <t>TOTSUKA Keito</t>
  </si>
  <si>
    <t>小林　峻也</t>
  </si>
  <si>
    <t>KOBAYASHI Shunya</t>
  </si>
  <si>
    <t>戸髙　健斗</t>
  </si>
  <si>
    <t>TODAKA Kento</t>
  </si>
  <si>
    <t>佐原　利都</t>
  </si>
  <si>
    <t>SAHARA Rito</t>
  </si>
  <si>
    <t>坂部　隼一朗</t>
  </si>
  <si>
    <t>SAKABE Junichiro</t>
  </si>
  <si>
    <t>渡邉　正紀</t>
  </si>
  <si>
    <t>WATANABE Masanori</t>
  </si>
  <si>
    <t>宮原　壮史</t>
  </si>
  <si>
    <t>MIYAHARA Soshi</t>
  </si>
  <si>
    <t>三浦　瞭太郎</t>
  </si>
  <si>
    <t>MIURA Ryotaro</t>
  </si>
  <si>
    <t>野澤　巧理</t>
  </si>
  <si>
    <t>NOZAWA Takumi</t>
  </si>
  <si>
    <t>柿山　龍大</t>
  </si>
  <si>
    <t>KAKIYAMA Ryudai</t>
  </si>
  <si>
    <t>冨本　優浩</t>
  </si>
  <si>
    <t>TOMIMOTO Masahiro</t>
  </si>
  <si>
    <t>富樫　勇斗</t>
  </si>
  <si>
    <t>TOGASHI Yuto</t>
  </si>
  <si>
    <t>紺野　颯志</t>
  </si>
  <si>
    <t>KONNO Soshi</t>
  </si>
  <si>
    <t>西田　貴裕</t>
  </si>
  <si>
    <t>NISHIDA Takahiro</t>
  </si>
  <si>
    <t>古畑　晴輝</t>
  </si>
  <si>
    <t>KOBATA Haruki</t>
  </si>
  <si>
    <t>丹所　健</t>
  </si>
  <si>
    <t>TANSHO Ken</t>
  </si>
  <si>
    <t>堀畑　佳吾</t>
  </si>
  <si>
    <t>HORIHATA Keigo</t>
  </si>
  <si>
    <t>大上　颯麻</t>
  </si>
  <si>
    <t>OUE Soma</t>
  </si>
  <si>
    <t>善田　修平</t>
  </si>
  <si>
    <t>ZENTA Shuhei</t>
  </si>
  <si>
    <t>宮崎　和樹</t>
  </si>
  <si>
    <t>MIYAZAKI Kazuya</t>
  </si>
  <si>
    <t>山谷　昌也</t>
  </si>
  <si>
    <t>YAMATANI Masaya</t>
  </si>
  <si>
    <t>坪田　開龍</t>
  </si>
  <si>
    <t>TSUBOTA Kairi</t>
  </si>
  <si>
    <t>宗像　聖</t>
  </si>
  <si>
    <t>MUNAKATA Hijiri</t>
  </si>
  <si>
    <t>島崎　元希</t>
  </si>
  <si>
    <t>SHIMAZAKI Genki</t>
  </si>
  <si>
    <t>奥村　辰徳</t>
  </si>
  <si>
    <t>OKUMURA Tatsunori</t>
  </si>
  <si>
    <t>良田　圭太</t>
  </si>
  <si>
    <t>松尾　凌和</t>
  </si>
  <si>
    <t>MATSUO Ryowa</t>
  </si>
  <si>
    <t>中村　昇太</t>
  </si>
  <si>
    <t>青山　一樹</t>
  </si>
  <si>
    <t>AOYAMA Kazuki</t>
  </si>
  <si>
    <t>佐藤　悠太</t>
  </si>
  <si>
    <t>SATO Yuta</t>
  </si>
  <si>
    <t>佐々木　玖弥</t>
  </si>
  <si>
    <t>SASAKI Kuya</t>
  </si>
  <si>
    <t>冨岡　昇真</t>
  </si>
  <si>
    <t>TOMIOKA Shoma</t>
  </si>
  <si>
    <t>成田　和也</t>
  </si>
  <si>
    <t>NARITA Kazuya</t>
  </si>
  <si>
    <t>LUKA Musembi</t>
  </si>
  <si>
    <t>YEGON　Vincent</t>
  </si>
  <si>
    <t>YEGON  Vincent</t>
  </si>
  <si>
    <t>生田　琉海</t>
  </si>
  <si>
    <t>IKUTA Ruka</t>
  </si>
  <si>
    <t>010507</t>
  </si>
  <si>
    <t>永岡　佑樹</t>
  </si>
  <si>
    <t>NAGAOKA Yuki</t>
  </si>
  <si>
    <t>荒武　真也</t>
  </si>
  <si>
    <t>ARATAKE Shinya</t>
  </si>
  <si>
    <t>藤井　翔琉</t>
  </si>
  <si>
    <t>FUJII Kakeru</t>
  </si>
  <si>
    <t>川畑　昇大</t>
  </si>
  <si>
    <t>KAWABATA Norihiro</t>
  </si>
  <si>
    <t>川端　拳史</t>
  </si>
  <si>
    <t>KAWABATA Kenshi</t>
  </si>
  <si>
    <t>林　優策</t>
  </si>
  <si>
    <t>HAYASHI Yusaku</t>
  </si>
  <si>
    <t>坂本　祥太</t>
  </si>
  <si>
    <t>SAKAMOTO Shota</t>
  </si>
  <si>
    <t>村松　敬哲</t>
  </si>
  <si>
    <t>MURAMATSU Hironori</t>
  </si>
  <si>
    <t>川村　怜央</t>
  </si>
  <si>
    <t>KAWAMURA Reo</t>
  </si>
  <si>
    <t>清野　温留</t>
  </si>
  <si>
    <t>SEINO Ataru</t>
  </si>
  <si>
    <t>鎌田　雅稀</t>
  </si>
  <si>
    <t>KAMATA Masaki</t>
  </si>
  <si>
    <t>武　純也</t>
  </si>
  <si>
    <t>TAKE Junya</t>
  </si>
  <si>
    <t>011103</t>
  </si>
  <si>
    <t>田中　駿祐</t>
  </si>
  <si>
    <t>TANAKA Shunsuke</t>
  </si>
  <si>
    <t>本田　一平</t>
  </si>
  <si>
    <t>HONDA Ippei</t>
  </si>
  <si>
    <t>浅井　海堂</t>
  </si>
  <si>
    <t>ASAI Kaido</t>
  </si>
  <si>
    <t>加藤　優斗</t>
  </si>
  <si>
    <t>KATO Yuto</t>
  </si>
  <si>
    <t>麓　逸希</t>
  </si>
  <si>
    <t>FUMOTO Itsuki</t>
  </si>
  <si>
    <t>020109</t>
  </si>
  <si>
    <t>吉田　陵雅</t>
  </si>
  <si>
    <t>YOSHIDA Ryoga</t>
  </si>
  <si>
    <t>桑名　碧人</t>
  </si>
  <si>
    <t>KUWANA Aoto</t>
  </si>
  <si>
    <t>板橋　遼大</t>
  </si>
  <si>
    <t>ITABASHI Haruto</t>
  </si>
  <si>
    <t>安達　理陽</t>
  </si>
  <si>
    <t>ADACHI Rio</t>
  </si>
  <si>
    <t>髙橋　翔也</t>
  </si>
  <si>
    <t>TAKAHASHI Shoya</t>
  </si>
  <si>
    <t>石綿　宏人</t>
  </si>
  <si>
    <t>ISHIWATA Hiroto</t>
  </si>
  <si>
    <t>戸口　豪琉</t>
  </si>
  <si>
    <t>TOGUCHI Takeru</t>
  </si>
  <si>
    <t>畝　歩夢</t>
  </si>
  <si>
    <t>UNE Ayumu</t>
  </si>
  <si>
    <t>川崎　耕平</t>
  </si>
  <si>
    <t>KAWASAKI Kohei</t>
  </si>
  <si>
    <t>松井　尚希</t>
  </si>
  <si>
    <t>MATSUI Naoki</t>
  </si>
  <si>
    <t>栗原　啓吾</t>
  </si>
  <si>
    <t>KURIHARA Keigo</t>
  </si>
  <si>
    <t>小野　一貴</t>
  </si>
  <si>
    <t>ONO Kazuki</t>
  </si>
  <si>
    <t>青柳　達也</t>
  </si>
  <si>
    <t>AOYAGI Tatsuya</t>
  </si>
  <si>
    <t>吉田　光汰</t>
  </si>
  <si>
    <t>YOSHIDA Kota</t>
  </si>
  <si>
    <t>糸井　春輝</t>
  </si>
  <si>
    <t>ITOI Haruki</t>
  </si>
  <si>
    <t>坂田　隼人</t>
  </si>
  <si>
    <t>SAKATA Hayato</t>
  </si>
  <si>
    <t>馬場　竜之介</t>
  </si>
  <si>
    <t>BABA Ryunosuke</t>
  </si>
  <si>
    <t>000326</t>
  </si>
  <si>
    <t>川﨑　博貴</t>
  </si>
  <si>
    <t>KAWASAKI Hirotaka</t>
  </si>
  <si>
    <t>廣中　拓磨</t>
  </si>
  <si>
    <t>HIRONAKA Takuma</t>
  </si>
  <si>
    <t>白鳥　航也</t>
  </si>
  <si>
    <t>SHIRATORI Koya</t>
  </si>
  <si>
    <t>小島　慎也</t>
  </si>
  <si>
    <t>KOJIMA Shinya</t>
  </si>
  <si>
    <t>武川　流以名</t>
  </si>
  <si>
    <t>BUKAWA Ruina</t>
  </si>
  <si>
    <t>中島　稜貴</t>
  </si>
  <si>
    <t>NAKAZIMA Ryoki</t>
  </si>
  <si>
    <t>米山　奏楽</t>
  </si>
  <si>
    <t>YONEYAMA Sora</t>
  </si>
  <si>
    <t>川田　啓仁</t>
  </si>
  <si>
    <t>KAWATA Akihito</t>
  </si>
  <si>
    <t>鈴木　吟河</t>
  </si>
  <si>
    <t>SUZUKI Ginga</t>
  </si>
  <si>
    <t>金井　一晟</t>
  </si>
  <si>
    <t>KANAI Issei</t>
  </si>
  <si>
    <t>000401</t>
  </si>
  <si>
    <t>鞍野　陸人</t>
  </si>
  <si>
    <t>KURANO Rikuto</t>
  </si>
  <si>
    <t>吉本　光希</t>
  </si>
  <si>
    <t>YOSHIMOTO Koki</t>
  </si>
  <si>
    <t>荻沼　直人</t>
  </si>
  <si>
    <t>OGINUMA Naoto</t>
  </si>
  <si>
    <t>白髭　一生</t>
  </si>
  <si>
    <t>SHIRAHIGE Issei</t>
  </si>
  <si>
    <t>前田　篤志</t>
  </si>
  <si>
    <t>MAEDA Atsushi</t>
  </si>
  <si>
    <t>上野　航平</t>
  </si>
  <si>
    <t>UENO Kohei</t>
  </si>
  <si>
    <t>山盛　翔大</t>
  </si>
  <si>
    <t>YAMAMORI Shota</t>
  </si>
  <si>
    <t>松島　匠</t>
  </si>
  <si>
    <t>MATSUSHIMA Sho</t>
  </si>
  <si>
    <t>島﨑　竜聖</t>
  </si>
  <si>
    <t>SHIMAZAKI Ryusei</t>
  </si>
  <si>
    <t>松尾　裕之</t>
  </si>
  <si>
    <t>MATSUO Hiroyuki</t>
  </si>
  <si>
    <t>伊藤　秀虎</t>
  </si>
  <si>
    <t>ITO Hidetora</t>
  </si>
  <si>
    <t>川崎　丞偉</t>
  </si>
  <si>
    <t>KAWASAKI Jhoi</t>
  </si>
  <si>
    <t>西田　歩</t>
  </si>
  <si>
    <t>NISHIDA Ayumu</t>
  </si>
  <si>
    <t>瀬沢　瑛洋</t>
  </si>
  <si>
    <t>SEZAWA Akihiro</t>
  </si>
  <si>
    <t>須藤　蓮</t>
  </si>
  <si>
    <t>SUTO Ren</t>
  </si>
  <si>
    <t>飯塚　達也</t>
  </si>
  <si>
    <t>IIZUKA Tatsuya</t>
  </si>
  <si>
    <t>久我　駿太</t>
  </si>
  <si>
    <t>KUGA Shunta</t>
  </si>
  <si>
    <t>有地　佑真</t>
  </si>
  <si>
    <t>ARICHI Yuma</t>
  </si>
  <si>
    <t>井澗　翔太</t>
  </si>
  <si>
    <t>ITANI Shota</t>
  </si>
  <si>
    <t>前田　啓汰</t>
  </si>
  <si>
    <t>MAEDA Keita</t>
  </si>
  <si>
    <t>010606</t>
  </si>
  <si>
    <t>谷口　唯翔</t>
  </si>
  <si>
    <t>TANIGUCHI Yuito</t>
  </si>
  <si>
    <t>前新城　羽信</t>
  </si>
  <si>
    <t>MAESHINJO Washin</t>
  </si>
  <si>
    <t>上野　南翔</t>
  </si>
  <si>
    <t>UENO Minato</t>
  </si>
  <si>
    <t>野口　槙斗</t>
  </si>
  <si>
    <t>NOGUCHI Makito</t>
  </si>
  <si>
    <t>福島　弦太郎</t>
  </si>
  <si>
    <t>FUKUSHIMA Gentaro</t>
  </si>
  <si>
    <t>野村　京太郎</t>
  </si>
  <si>
    <t>NOMURA Kyotaro</t>
  </si>
  <si>
    <t>石橋　和也</t>
  </si>
  <si>
    <t>ISHIBASHI Kazuya</t>
  </si>
  <si>
    <t>小林　賢佑</t>
  </si>
  <si>
    <t>KOBAYASHI Kenyu</t>
  </si>
  <si>
    <t>中山　仁</t>
  </si>
  <si>
    <t>NAKAYAMA Jin</t>
  </si>
  <si>
    <t>平野　迅人</t>
  </si>
  <si>
    <t>HIRANO Hayato</t>
  </si>
  <si>
    <t>中䑓　啓人</t>
  </si>
  <si>
    <t>NAKADAI Keito</t>
  </si>
  <si>
    <t>小安　凌生</t>
  </si>
  <si>
    <t>KOYASU Ryosei</t>
  </si>
  <si>
    <t>直井　綾汰</t>
  </si>
  <si>
    <t>NAOI Ryota</t>
  </si>
  <si>
    <t>飯嶋　駿</t>
  </si>
  <si>
    <t>IIJIMA Shun</t>
  </si>
  <si>
    <t>猪野　洸太</t>
  </si>
  <si>
    <t>INO Kota</t>
  </si>
  <si>
    <t>大槻　瑛一</t>
  </si>
  <si>
    <t>OTSUKI Eiichi</t>
  </si>
  <si>
    <t>960421</t>
  </si>
  <si>
    <t>京坂　拓実</t>
  </si>
  <si>
    <t>KYOSAKA Takumi</t>
  </si>
  <si>
    <t>小林　壮太</t>
  </si>
  <si>
    <t>KOBAYASHI Sota</t>
  </si>
  <si>
    <t>鈴木　郁弥</t>
  </si>
  <si>
    <t>SUZUKI Fumiya</t>
  </si>
  <si>
    <t>菅原　晋之介</t>
  </si>
  <si>
    <t>SUGAWARA Shinnosuke</t>
  </si>
  <si>
    <t>970819</t>
  </si>
  <si>
    <t>須藤　健介</t>
  </si>
  <si>
    <t>SUDO Kensuke</t>
  </si>
  <si>
    <t>中山　拓美</t>
  </si>
  <si>
    <t>NAKAYAMA Takumi</t>
  </si>
  <si>
    <t>980219</t>
  </si>
  <si>
    <t>デンプシージャスティン　昇</t>
  </si>
  <si>
    <t>DENPSYJASTIN Sho</t>
  </si>
  <si>
    <t>平野　力</t>
  </si>
  <si>
    <t>HIRANO Riki</t>
  </si>
  <si>
    <t>970916</t>
  </si>
  <si>
    <t>平林　卓朗</t>
  </si>
  <si>
    <t>HIRABAYASHI Takuro</t>
  </si>
  <si>
    <t>舟橋　英我</t>
  </si>
  <si>
    <t>FUNAHASHI Eiga</t>
  </si>
  <si>
    <t>増井　大介</t>
  </si>
  <si>
    <t>MASUI Daisuke</t>
  </si>
  <si>
    <t>宗仲　優汰</t>
  </si>
  <si>
    <t>MUNENAKA Yuta</t>
  </si>
  <si>
    <t>山口　東夏</t>
  </si>
  <si>
    <t>YAMAGUCHI Toka</t>
  </si>
  <si>
    <t>山田　耀介</t>
  </si>
  <si>
    <t>YAMADA Yosuke</t>
  </si>
  <si>
    <t>早田　光佑</t>
  </si>
  <si>
    <t>WASADA Kosuke</t>
  </si>
  <si>
    <t>臼井　悠真</t>
  </si>
  <si>
    <t>USUI Yuma</t>
  </si>
  <si>
    <t>井口　翔太</t>
  </si>
  <si>
    <t>IGUCHI Shota</t>
  </si>
  <si>
    <t>石鍋　拓海</t>
  </si>
  <si>
    <t>ISHINABE Takumi</t>
  </si>
  <si>
    <t>折山　景柊</t>
  </si>
  <si>
    <t>ORIYAMA Keishu</t>
  </si>
  <si>
    <t>加藤　大輔</t>
  </si>
  <si>
    <t>KATO Daisuke</t>
  </si>
  <si>
    <t>木村　尊</t>
  </si>
  <si>
    <t>KIMURA Takashi</t>
  </si>
  <si>
    <t>倉持　憲成</t>
  </si>
  <si>
    <t>KURAMOCHI Noriaki</t>
  </si>
  <si>
    <t>斎藤　俊輔</t>
  </si>
  <si>
    <t>991004</t>
  </si>
  <si>
    <t>定久　諒</t>
  </si>
  <si>
    <t>SADAHISA Ryo</t>
  </si>
  <si>
    <t>990522</t>
  </si>
  <si>
    <t>佐藤　優太</t>
  </si>
  <si>
    <t>瀧渕　亘弘</t>
  </si>
  <si>
    <t>TAKIBUCHI Nobuhiro</t>
  </si>
  <si>
    <t>利田　大紀</t>
  </si>
  <si>
    <t>TOSHIDA Taiki</t>
  </si>
  <si>
    <t>990831</t>
  </si>
  <si>
    <t>野村　一志</t>
  </si>
  <si>
    <t>NOMURA Kazushi</t>
  </si>
  <si>
    <t>馬場　勇希</t>
  </si>
  <si>
    <t>BABA Yuki</t>
  </si>
  <si>
    <t>板東　琉太</t>
  </si>
  <si>
    <t>BANDO Ryuta</t>
  </si>
  <si>
    <t>山中　崚</t>
  </si>
  <si>
    <t>YAMANAKA Ryo</t>
  </si>
  <si>
    <t>湯川　潤</t>
  </si>
  <si>
    <t>YUKAWA Jun</t>
  </si>
  <si>
    <t>山口　颯大</t>
  </si>
  <si>
    <t>YAMAGUCHI Sota</t>
  </si>
  <si>
    <t>吉田　啓輔</t>
  </si>
  <si>
    <t>YOSHIDA Keisuke</t>
  </si>
  <si>
    <t>渡部　剛士</t>
  </si>
  <si>
    <t>WATABE Tsuyoshi</t>
  </si>
  <si>
    <t>相川　麦太</t>
  </si>
  <si>
    <t>AIKAWA Mugita</t>
  </si>
  <si>
    <t>大森　公乃祐</t>
  </si>
  <si>
    <t>OMORI Konosuke</t>
  </si>
  <si>
    <t>金城　快</t>
  </si>
  <si>
    <t>KINJO Kai</t>
  </si>
  <si>
    <t>熊井　裕人</t>
  </si>
  <si>
    <t>KUMAI Yuto</t>
  </si>
  <si>
    <t>黒田　航世</t>
  </si>
  <si>
    <t>KURODA Kosei</t>
  </si>
  <si>
    <t>後藤　瞭太</t>
  </si>
  <si>
    <t>GOTO Ryota</t>
  </si>
  <si>
    <t>清水　悠斗</t>
  </si>
  <si>
    <t>SHIMIZU Yuto</t>
  </si>
  <si>
    <t>辻　京佑</t>
  </si>
  <si>
    <t>TSUJI Kyosuke</t>
  </si>
  <si>
    <t>頓所　雄大</t>
  </si>
  <si>
    <t>TONSHO Yudai</t>
  </si>
  <si>
    <t>西永　宇志</t>
  </si>
  <si>
    <t>NISHINAGA Takashi</t>
  </si>
  <si>
    <t>平野　壮太</t>
  </si>
  <si>
    <t>HIRANO Sota</t>
  </si>
  <si>
    <t>福井　優斗</t>
  </si>
  <si>
    <t>ミラー千本　真章</t>
  </si>
  <si>
    <t>MILLERCHIMOTO Max</t>
  </si>
  <si>
    <t>000803</t>
  </si>
  <si>
    <t>白瀬　賢也</t>
  </si>
  <si>
    <t>SHIRASE Kenya</t>
  </si>
  <si>
    <t>中村　大毅</t>
  </si>
  <si>
    <t>NAKAMURA Daiki</t>
  </si>
  <si>
    <t>市川　大輝</t>
  </si>
  <si>
    <t>ICHIKAWA Daiki</t>
  </si>
  <si>
    <t>中山　凜斗</t>
  </si>
  <si>
    <t>NAKAYAMA Rinto</t>
  </si>
  <si>
    <t>010611</t>
  </si>
  <si>
    <t>峯本　幸樹</t>
  </si>
  <si>
    <t>MINEMOTO Koki</t>
  </si>
  <si>
    <t>小池　耀大</t>
  </si>
  <si>
    <t>KOIKE Yota</t>
  </si>
  <si>
    <t>岸本　健太郎</t>
  </si>
  <si>
    <t>KISHIMOTO Kentaro</t>
  </si>
  <si>
    <t>関口　絢太</t>
  </si>
  <si>
    <t>SEKIGUCHI Kenta</t>
  </si>
  <si>
    <t>加藤　駆</t>
  </si>
  <si>
    <t>KATO Kakeru</t>
  </si>
  <si>
    <t>丸山　龍之介</t>
  </si>
  <si>
    <t>MARUYAMA Ryunosuke</t>
  </si>
  <si>
    <t>010910</t>
  </si>
  <si>
    <t>宮澤　徹</t>
  </si>
  <si>
    <t>MIYAZAWA Toru</t>
  </si>
  <si>
    <t>内田　賢利</t>
  </si>
  <si>
    <t>UCHIDA Kento</t>
  </si>
  <si>
    <t>010828</t>
  </si>
  <si>
    <t>服部　凱杏</t>
  </si>
  <si>
    <t>HATTORI Kaishin</t>
  </si>
  <si>
    <t>右田　時大</t>
  </si>
  <si>
    <t>MIGITA Tokihiro</t>
  </si>
  <si>
    <t>忠内　侑士</t>
  </si>
  <si>
    <t>TADAUCHI Yuji</t>
  </si>
  <si>
    <t>今川　深透</t>
  </si>
  <si>
    <t>IMAKAWA Mito</t>
  </si>
  <si>
    <t>日本薬科大学</t>
  </si>
  <si>
    <t>大倉　秀太</t>
  </si>
  <si>
    <t>OKURA Shuta</t>
  </si>
  <si>
    <t>時川　昌也</t>
  </si>
  <si>
    <t>TOKIGAWA Masaya</t>
  </si>
  <si>
    <t>970604</t>
  </si>
  <si>
    <t>石田　知也</t>
  </si>
  <si>
    <t>ISHIDA Tomoya</t>
  </si>
  <si>
    <t>岩坂　優志</t>
  </si>
  <si>
    <t>IWASAKA Yushi</t>
  </si>
  <si>
    <t>菅野　悠</t>
  </si>
  <si>
    <t>KANNO Yu</t>
  </si>
  <si>
    <t>下元　圭人</t>
  </si>
  <si>
    <t>SHIMOMOTO Keito</t>
  </si>
  <si>
    <t>冨永　開来</t>
  </si>
  <si>
    <t>TOMINAGA Kaira</t>
  </si>
  <si>
    <t>中川　竜大朗</t>
  </si>
  <si>
    <t>NAKAGAWA Ryotaro</t>
  </si>
  <si>
    <t>松澤　凜</t>
  </si>
  <si>
    <t>MATSUZAWA Rin</t>
  </si>
  <si>
    <t>山崎　洸真</t>
  </si>
  <si>
    <t>YAMAZAKI Koma</t>
  </si>
  <si>
    <t>吉田　鶴斗</t>
  </si>
  <si>
    <t>YOSHIDA Kakuto</t>
  </si>
  <si>
    <t>梶原　尊人</t>
  </si>
  <si>
    <t>KAJIWARA Takato</t>
  </si>
  <si>
    <t>袈裟丸　修也</t>
  </si>
  <si>
    <t>KESAMARU Shuya</t>
  </si>
  <si>
    <t>白石　大以夢</t>
  </si>
  <si>
    <t>SHIRAISHI Taimu</t>
  </si>
  <si>
    <t>谷口　蓮</t>
  </si>
  <si>
    <t>TANIGUCHI Ren</t>
  </si>
  <si>
    <t>中野　魁人</t>
  </si>
  <si>
    <t>NAKANO Kaito</t>
  </si>
  <si>
    <t>仲摩　夏樹</t>
  </si>
  <si>
    <t>NAKAMA Natsuki</t>
  </si>
  <si>
    <t>中山　雄太</t>
  </si>
  <si>
    <t>NAKAYAMA Yuta</t>
  </si>
  <si>
    <t>NOAH　Kiplimo</t>
  </si>
  <si>
    <t>NOAH Kiplimo</t>
  </si>
  <si>
    <t>青木　雄貴</t>
  </si>
  <si>
    <t>AOKI Yuki</t>
  </si>
  <si>
    <t>氏原　克仁</t>
  </si>
  <si>
    <t>UZIHARA Katsuto</t>
  </si>
  <si>
    <t>伊藤　優太</t>
  </si>
  <si>
    <t>ITO Yuta</t>
  </si>
  <si>
    <t>片山　拓海</t>
  </si>
  <si>
    <t>KATAYAMA Takumi</t>
  </si>
  <si>
    <t>佐藤　駿也</t>
  </si>
  <si>
    <t>SATO Shunya</t>
  </si>
  <si>
    <t>堤　真人</t>
  </si>
  <si>
    <t>TSUTSUMI Masato</t>
  </si>
  <si>
    <t>時任　一輝</t>
  </si>
  <si>
    <t>TOKITO Kazuki</t>
  </si>
  <si>
    <t>永田　大智</t>
  </si>
  <si>
    <t>NAGATA Daichi</t>
  </si>
  <si>
    <t>森野　滉</t>
  </si>
  <si>
    <t>MORINO Hiroshi</t>
  </si>
  <si>
    <t>幕田　直人</t>
  </si>
  <si>
    <t>MAKUTA Naoto</t>
  </si>
  <si>
    <t>宿村　勇希</t>
  </si>
  <si>
    <t>YADOMURA Yuki</t>
  </si>
  <si>
    <t>斉藤　隼</t>
  </si>
  <si>
    <t>SAITO Shun</t>
  </si>
  <si>
    <t>石川　拓海</t>
  </si>
  <si>
    <t>ISHIKAWA Takumi</t>
  </si>
  <si>
    <t>安部　京佑</t>
  </si>
  <si>
    <t>ABE Kyosuke</t>
  </si>
  <si>
    <t>金子　貴紀</t>
  </si>
  <si>
    <t>KANEKO Takanori</t>
  </si>
  <si>
    <t>平　流成</t>
  </si>
  <si>
    <t>TAIRA Ryusei</t>
  </si>
  <si>
    <t>荒牧　里駆</t>
  </si>
  <si>
    <t>ARAMAKI Riku</t>
  </si>
  <si>
    <t>岡崎　竜也</t>
  </si>
  <si>
    <t>OKAZAKI Tatsuya</t>
  </si>
  <si>
    <t>菊池　秦</t>
  </si>
  <si>
    <t>KIKUCHI Shin</t>
  </si>
  <si>
    <t>紺野　響生</t>
  </si>
  <si>
    <t>KONNO Hibiki</t>
  </si>
  <si>
    <t>佐藤　琉稀</t>
  </si>
  <si>
    <t>SATO Ryuki</t>
  </si>
  <si>
    <t>松本　航平</t>
  </si>
  <si>
    <t>MATSUMOTO Kohei</t>
  </si>
  <si>
    <t>山口　貴士</t>
  </si>
  <si>
    <t>YAMAGUCHI Takashi</t>
  </si>
  <si>
    <t>北脇　惇之介</t>
  </si>
  <si>
    <t>KITAWAKI Junnosuke</t>
  </si>
  <si>
    <t>浦田　尚之</t>
  </si>
  <si>
    <t>URATA Naoyuki</t>
  </si>
  <si>
    <t>濱田　拓光</t>
  </si>
  <si>
    <t>HAMADA Takumi</t>
  </si>
  <si>
    <t>田中　利明</t>
  </si>
  <si>
    <t>TANAKA Toshiaki</t>
  </si>
  <si>
    <t>松尾　一輝</t>
  </si>
  <si>
    <t>MATSUO Kazuki</t>
  </si>
  <si>
    <t>中嶋　健斗</t>
  </si>
  <si>
    <t>NAKAJIMA Kento</t>
  </si>
  <si>
    <t>西郷　翔</t>
  </si>
  <si>
    <t>SAIGO Sho</t>
  </si>
  <si>
    <t>野村　明豊</t>
  </si>
  <si>
    <t>NOMURA Minto</t>
  </si>
  <si>
    <t>浅子　有成</t>
  </si>
  <si>
    <t>ASAKO Tomonari</t>
  </si>
  <si>
    <t>原田　倖輔</t>
  </si>
  <si>
    <t>HARADA Kosuke</t>
  </si>
  <si>
    <t>高橋　佑生</t>
  </si>
  <si>
    <t>TAKAHASHI Yu</t>
  </si>
  <si>
    <t>川島　翔太</t>
  </si>
  <si>
    <t>KAWASHIMA Shota</t>
  </si>
  <si>
    <t>池田　碧生</t>
  </si>
  <si>
    <t>IKEDA Aoi</t>
  </si>
  <si>
    <t>八嶋 龍也</t>
  </si>
  <si>
    <t>YASHIMA Ryuya</t>
  </si>
  <si>
    <t>佐藤　諒一</t>
  </si>
  <si>
    <t>SATO Ryoichi</t>
  </si>
  <si>
    <t>畑山　大知</t>
  </si>
  <si>
    <t>浅見　厚希</t>
  </si>
  <si>
    <t>ASAMI Koki</t>
  </si>
  <si>
    <t>川村　大輔</t>
  </si>
  <si>
    <t>KAWAMURA Daisuke</t>
  </si>
  <si>
    <t>三浦　光司</t>
  </si>
  <si>
    <t>MIURA Koji</t>
  </si>
  <si>
    <t>野口　楓</t>
  </si>
  <si>
    <t>NOGUCHI So</t>
  </si>
  <si>
    <t>星川　優河</t>
  </si>
  <si>
    <t>HOSHIKAWA Yuga</t>
  </si>
  <si>
    <t>大倉　綾介</t>
  </si>
  <si>
    <t>OKURA Ryosuke</t>
  </si>
  <si>
    <t>大類　康靖</t>
  </si>
  <si>
    <t>ORUI Yasunobu</t>
  </si>
  <si>
    <t>薗田　拓望</t>
  </si>
  <si>
    <t>SONODA Takumi</t>
  </si>
  <si>
    <t>金子　皓希</t>
  </si>
  <si>
    <t>KANEKO Koki</t>
  </si>
  <si>
    <t>畠山　莉央</t>
  </si>
  <si>
    <t>HATAKEYAMA Rio</t>
  </si>
  <si>
    <t>土屋　雅也</t>
  </si>
  <si>
    <t>TSUCHIYA Masaya</t>
  </si>
  <si>
    <t>嶋津　宥太</t>
  </si>
  <si>
    <t>須藤　凌我</t>
  </si>
  <si>
    <t>SUDO Ryoga</t>
  </si>
  <si>
    <t>穴澤　友崇</t>
  </si>
  <si>
    <t>ANAZAWA Yutaka</t>
  </si>
  <si>
    <t>滝川　拓海</t>
  </si>
  <si>
    <t>TAKIGAWA Takumi</t>
  </si>
  <si>
    <t>010314</t>
  </si>
  <si>
    <t>川田　昇志</t>
  </si>
  <si>
    <t>KAWADA Shoji</t>
  </si>
  <si>
    <t>大島　一晟</t>
  </si>
  <si>
    <t>OSHIMA Issei</t>
  </si>
  <si>
    <t>本山　航暉</t>
  </si>
  <si>
    <t>MOTOYAMA Koki</t>
  </si>
  <si>
    <t>小船　和夢</t>
  </si>
  <si>
    <t>KOFUNE Wamu</t>
  </si>
  <si>
    <t>佐々木　太郎</t>
  </si>
  <si>
    <t>SASAKI Taro</t>
  </si>
  <si>
    <t>新井　由翔</t>
  </si>
  <si>
    <t>ARAI Yuito</t>
  </si>
  <si>
    <t>飯田　煕</t>
  </si>
  <si>
    <t>IIDA Hikaru</t>
  </si>
  <si>
    <t>田代　大智</t>
  </si>
  <si>
    <t>TASHIRO Daichi</t>
  </si>
  <si>
    <t>川崎　陸</t>
  </si>
  <si>
    <t>KAWASAKI Riku</t>
  </si>
  <si>
    <t>木村　太一</t>
  </si>
  <si>
    <t>KIMURA Taichi</t>
  </si>
  <si>
    <t>川島　鎌一</t>
  </si>
  <si>
    <t>KAWASHIMA Kenichi</t>
  </si>
  <si>
    <t>石渕　弘記</t>
  </si>
  <si>
    <t>ISHIBUCHI Hiroki</t>
  </si>
  <si>
    <t>荒井　佑輔</t>
  </si>
  <si>
    <t>ARAI Yusuke</t>
  </si>
  <si>
    <t>STEPHEN Kamau</t>
  </si>
  <si>
    <t>松本　侑哉</t>
  </si>
  <si>
    <t>MATSUMOTO Yuya</t>
  </si>
  <si>
    <t>伊藤　孝哉</t>
  </si>
  <si>
    <t>ITO Takaya</t>
  </si>
  <si>
    <t>和西　玲旺</t>
  </si>
  <si>
    <t>WANISHI Reo</t>
  </si>
  <si>
    <t>佐藤　杜登</t>
  </si>
  <si>
    <t>SATO Morito</t>
  </si>
  <si>
    <t>平井　健仁</t>
  </si>
  <si>
    <t>HIRAI Takehito</t>
  </si>
  <si>
    <t>原　伊吹</t>
  </si>
  <si>
    <t>HARA Ibuki</t>
  </si>
  <si>
    <t>髙橋　繁人</t>
  </si>
  <si>
    <t>TAKAHASHI Shigeto</t>
  </si>
  <si>
    <t>徳永　雅人</t>
  </si>
  <si>
    <t>TOKUNAGA Masato</t>
  </si>
  <si>
    <t>内山　裕智</t>
  </si>
  <si>
    <t>UCHIYAMA Hirotoshi</t>
  </si>
  <si>
    <t>鈴木　翔</t>
  </si>
  <si>
    <t>SUZUKI Sho</t>
  </si>
  <si>
    <t>半田　健太</t>
  </si>
  <si>
    <t>HANDA Kenta</t>
  </si>
  <si>
    <t>990107</t>
  </si>
  <si>
    <t>寺木　慎一朗</t>
  </si>
  <si>
    <t>TERAKI Shinichiro</t>
  </si>
  <si>
    <t>名倉　大悟</t>
  </si>
  <si>
    <t>NAGURA Daigo</t>
  </si>
  <si>
    <t>若山　陽</t>
  </si>
  <si>
    <t>WAKAYAMA Akira</t>
  </si>
  <si>
    <t>片山　豪人</t>
  </si>
  <si>
    <t>KATAYAMA Takehito</t>
  </si>
  <si>
    <t>塩澤　嵩之</t>
  </si>
  <si>
    <t>SHIOZAWA Takayuki</t>
  </si>
  <si>
    <t>下里　尚輝</t>
  </si>
  <si>
    <t>SHIMOSATO Naoki</t>
  </si>
  <si>
    <t>小濱　樹</t>
  </si>
  <si>
    <t>KOHAMA Itsuki</t>
  </si>
  <si>
    <t>田中　応治</t>
  </si>
  <si>
    <t>TANAKA Masaharu</t>
  </si>
  <si>
    <t>岡　海来</t>
  </si>
  <si>
    <t>OKA Mirai</t>
  </si>
  <si>
    <t>関　昌憲</t>
  </si>
  <si>
    <t>SEKI Masanori</t>
  </si>
  <si>
    <t>波立　巧望</t>
  </si>
  <si>
    <t>HARYU Takumi</t>
  </si>
  <si>
    <t>保角　翔真</t>
  </si>
  <si>
    <t>HOZUMI  Shoma</t>
  </si>
  <si>
    <t>松尾　優大</t>
  </si>
  <si>
    <t>MATSUO Yudai</t>
  </si>
  <si>
    <t>羽尾　拓海</t>
  </si>
  <si>
    <t>HAO Takumi</t>
  </si>
  <si>
    <t>三井　健志朗</t>
  </si>
  <si>
    <t>MITSUI Kenshiro</t>
  </si>
  <si>
    <t>平塚　涼</t>
  </si>
  <si>
    <t>HIRATSUKA Ryo</t>
  </si>
  <si>
    <t>大髙　翼</t>
  </si>
  <si>
    <t>OTAKA Tsubasa</t>
  </si>
  <si>
    <t>皆川　龍仁</t>
  </si>
  <si>
    <t>MINAKAWA Ryuto</t>
  </si>
  <si>
    <t>荒井　大賀</t>
  </si>
  <si>
    <t>ARAI Taiga</t>
  </si>
  <si>
    <t>寺澤　讓</t>
  </si>
  <si>
    <t>TERASAWA Yuzuru</t>
  </si>
  <si>
    <t>金　義之</t>
  </si>
  <si>
    <t>KON Yoshiyuki</t>
  </si>
  <si>
    <t>970630</t>
  </si>
  <si>
    <t>新井　純平</t>
  </si>
  <si>
    <t>ARAI Jumpei</t>
  </si>
  <si>
    <t>藤生セス　亘輝</t>
  </si>
  <si>
    <t>FUJUSESU Kouki</t>
  </si>
  <si>
    <t>渡邉　斗武</t>
  </si>
  <si>
    <t>WATANABE Tomu</t>
  </si>
  <si>
    <t>清宮　史貴</t>
  </si>
  <si>
    <t>SEIMIYA Fumitaka</t>
  </si>
  <si>
    <t>大藤　悠希</t>
  </si>
  <si>
    <t>OTO Yuki</t>
  </si>
  <si>
    <t>比嘉　綱大</t>
  </si>
  <si>
    <t>HIGA Kodai</t>
  </si>
  <si>
    <t>西川　翔茉</t>
  </si>
  <si>
    <t>NISHIKAWA Shoma</t>
  </si>
  <si>
    <t>藤田　雄大</t>
  </si>
  <si>
    <t>FUJITA Yudai</t>
  </si>
  <si>
    <t>増田　裕仁</t>
  </si>
  <si>
    <t>MASUDA Yuji</t>
  </si>
  <si>
    <t>土屋　拓斗</t>
  </si>
  <si>
    <t>TSUCHIYA Takuto</t>
  </si>
  <si>
    <t>升川　星河</t>
  </si>
  <si>
    <t>MASUKAWA Seiga</t>
  </si>
  <si>
    <t>平本　廉</t>
  </si>
  <si>
    <t>HIRAMOTO Ren</t>
  </si>
  <si>
    <t>村山　征海</t>
  </si>
  <si>
    <t>MURAYAMA Yukumi</t>
  </si>
  <si>
    <t>高橋　斗南</t>
  </si>
  <si>
    <t>TAKAHASHI Tonan</t>
  </si>
  <si>
    <t>上村　千裕</t>
  </si>
  <si>
    <t>KAMIMURA Chihiro</t>
  </si>
  <si>
    <t>犬走　淳人</t>
  </si>
  <si>
    <t>INUBASHIRI Atsuto</t>
  </si>
  <si>
    <t>小清水　悠介</t>
  </si>
  <si>
    <t>KOSHIMIZU Yusuke</t>
  </si>
  <si>
    <t>福野　陸</t>
  </si>
  <si>
    <t>FUKUNO Riku</t>
  </si>
  <si>
    <t>亀山　凌</t>
  </si>
  <si>
    <t>KAMEYAMA Ryo</t>
  </si>
  <si>
    <t>岡本　裕一朗</t>
  </si>
  <si>
    <t>OKAMOTO Yuichiro</t>
  </si>
  <si>
    <t>北藤　亮</t>
  </si>
  <si>
    <t>KITAFUJI Ryo</t>
  </si>
  <si>
    <t>佐藤　克樹</t>
  </si>
  <si>
    <t>SATO Katsuki</t>
  </si>
  <si>
    <t>阪上　将也</t>
  </si>
  <si>
    <t>SAKAUE Masaya</t>
  </si>
  <si>
    <t>長張　修也</t>
  </si>
  <si>
    <t>NAGAHARI Shuya</t>
  </si>
  <si>
    <t>宗像　拳志郎</t>
  </si>
  <si>
    <t>MUNAKATA Kenshiro</t>
  </si>
  <si>
    <t>遠藤　洸希</t>
  </si>
  <si>
    <t>ENDO Koki</t>
  </si>
  <si>
    <t>藤本　翔希</t>
  </si>
  <si>
    <t>FUJIMOTO Shoki</t>
  </si>
  <si>
    <t>高畠　成海</t>
  </si>
  <si>
    <t>TAKABATAKE Narumi</t>
  </si>
  <si>
    <t>大橋　拓武</t>
  </si>
  <si>
    <t>OHASHI Takumu</t>
  </si>
  <si>
    <t>991111</t>
  </si>
  <si>
    <t>小高　弘樹</t>
  </si>
  <si>
    <t>ODAKA Hiroki</t>
  </si>
  <si>
    <t>岡田　涼</t>
  </si>
  <si>
    <t>OKADA Ryo</t>
  </si>
  <si>
    <t>森下　頌世</t>
  </si>
  <si>
    <t>MORISHITA Nobuse</t>
  </si>
  <si>
    <t>加瀬　祥希</t>
  </si>
  <si>
    <t>KASE Yoshiki</t>
  </si>
  <si>
    <t>田村　桂</t>
  </si>
  <si>
    <t>本郷　翔大</t>
  </si>
  <si>
    <t>HONGO Shota</t>
  </si>
  <si>
    <t>直井　星汰</t>
  </si>
  <si>
    <t>NAOI Shota</t>
  </si>
  <si>
    <t>明石　昂樹</t>
  </si>
  <si>
    <t>AKASHI Koki</t>
  </si>
  <si>
    <t>三瓶　茉紘</t>
  </si>
  <si>
    <t>SAMPEI Mahiro</t>
  </si>
  <si>
    <t>森　茂一Jr</t>
  </si>
  <si>
    <t>MORI Shigekazujunior</t>
  </si>
  <si>
    <t>水野　太雅</t>
  </si>
  <si>
    <t>MIZUNO Taiga</t>
  </si>
  <si>
    <t>中嶋　達也</t>
  </si>
  <si>
    <t>NAKAZIMA Tatsuya</t>
  </si>
  <si>
    <t>野村　瑞生</t>
  </si>
  <si>
    <t>NOMURA Mizuki</t>
  </si>
  <si>
    <t>石田　賢太郎</t>
  </si>
  <si>
    <t>ISHIDA Kentaro</t>
  </si>
  <si>
    <t>浮貝　雅希</t>
  </si>
  <si>
    <t>UKIGAI Masaki</t>
  </si>
  <si>
    <t>呂比須　聖一</t>
  </si>
  <si>
    <t>LOPEZ Seiichi</t>
  </si>
  <si>
    <t>柳沢　直生</t>
  </si>
  <si>
    <t>YANAGISAWA Nao</t>
  </si>
  <si>
    <t>浅原　峻</t>
  </si>
  <si>
    <t>ASAHARA Shun</t>
  </si>
  <si>
    <t>荒谷　修平</t>
  </si>
  <si>
    <t>ARATANI Shuhei</t>
  </si>
  <si>
    <t>荻原　元</t>
  </si>
  <si>
    <t>OGIHARA Gen</t>
  </si>
  <si>
    <t>池田　成輝</t>
  </si>
  <si>
    <t>IKEDA Naruki</t>
  </si>
  <si>
    <t>青木　覚</t>
  </si>
  <si>
    <t>AOKI Satoru</t>
  </si>
  <si>
    <t>高橋　燦志郎</t>
  </si>
  <si>
    <t>TAKAHASHI Sanshiro</t>
  </si>
  <si>
    <t>菊池　翼裟</t>
  </si>
  <si>
    <t>KIKUCHI Tsubasa</t>
  </si>
  <si>
    <t>白鳥　涼</t>
  </si>
  <si>
    <t>SHIRATORI Ryo</t>
  </si>
  <si>
    <t>多川　恭輔</t>
  </si>
  <si>
    <t>TAGAWA Kyosuke</t>
  </si>
  <si>
    <t>設楽　和希</t>
  </si>
  <si>
    <t>SHITARA Kazuki</t>
  </si>
  <si>
    <t>西江　伊織</t>
  </si>
  <si>
    <t>NISHIE Iori</t>
  </si>
  <si>
    <t>宮田　智大</t>
  </si>
  <si>
    <t>MIYATA Tomohiro</t>
  </si>
  <si>
    <t>山下　竜也</t>
  </si>
  <si>
    <t>YAMASHITA Tatsuya</t>
  </si>
  <si>
    <t>尾崎　航</t>
  </si>
  <si>
    <t>OZAKI Ko</t>
  </si>
  <si>
    <t>越田　純一郎</t>
  </si>
  <si>
    <t>KOSHITA Junichiro</t>
  </si>
  <si>
    <t>五味　勇太</t>
  </si>
  <si>
    <t>GOMI Yuta</t>
  </si>
  <si>
    <t>寺戸　翼</t>
  </si>
  <si>
    <t>TERADO Tasuku</t>
  </si>
  <si>
    <t>松野　滉大</t>
  </si>
  <si>
    <t>MATSUNO Kodai</t>
  </si>
  <si>
    <t>増田　祥大</t>
  </si>
  <si>
    <t>MASUDA Yoshihiro</t>
  </si>
  <si>
    <t>井出　直哉</t>
  </si>
  <si>
    <t>IDE Naoya</t>
  </si>
  <si>
    <t>中山　幸大</t>
  </si>
  <si>
    <t>NAKAYAMA Kodai</t>
  </si>
  <si>
    <t>佐藤　駿多</t>
  </si>
  <si>
    <t>SATO Shunta</t>
  </si>
  <si>
    <t>筑田　甲斐</t>
  </si>
  <si>
    <t>TSUKUDA Kai</t>
  </si>
  <si>
    <t>岩井　康弘</t>
  </si>
  <si>
    <t>IWAI Yasuhiro</t>
  </si>
  <si>
    <t>志賀　優晟</t>
  </si>
  <si>
    <t>SHIGA Yusei</t>
  </si>
  <si>
    <t>高橋　陸</t>
  </si>
  <si>
    <t>TAKAHASHI Riku</t>
  </si>
  <si>
    <t>杉田　諒</t>
  </si>
  <si>
    <t>能仲　涼</t>
  </si>
  <si>
    <t>NONAKA Ryo</t>
  </si>
  <si>
    <t>高津　太陽</t>
  </si>
  <si>
    <t>KOUTSU Taiyo</t>
  </si>
  <si>
    <t>大沼　駿斗</t>
  </si>
  <si>
    <t>ONUMA Shunto</t>
  </si>
  <si>
    <t>秋濱　陸斗</t>
  </si>
  <si>
    <t>AKIHAMA Rikuto</t>
  </si>
  <si>
    <t>勝　優虎</t>
  </si>
  <si>
    <t>KATSU Yuto</t>
  </si>
  <si>
    <t>山路　智春</t>
  </si>
  <si>
    <t>YAMAJI Tomoharu</t>
  </si>
  <si>
    <t>010203</t>
  </si>
  <si>
    <t>堀内　弘輝</t>
  </si>
  <si>
    <t>HORIUCHI Hiroki</t>
  </si>
  <si>
    <t>石山　大輝</t>
  </si>
  <si>
    <t>ISHIYAMA Daiki</t>
  </si>
  <si>
    <t>大塚　勇輝</t>
  </si>
  <si>
    <t>OTSUKA Yuki</t>
  </si>
  <si>
    <t>鍵谷　希</t>
  </si>
  <si>
    <t>KAGIYA Nozomi</t>
  </si>
  <si>
    <t>河合　拓巳</t>
  </si>
  <si>
    <t>KAWAI Takumi</t>
  </si>
  <si>
    <t>高倉　渉</t>
  </si>
  <si>
    <t>TAKAKURA Wataru</t>
  </si>
  <si>
    <t>高田　海成</t>
  </si>
  <si>
    <t>TAKADA Kaisei</t>
  </si>
  <si>
    <t>吉里　駿</t>
  </si>
  <si>
    <t>YOSHIZATO Syun</t>
  </si>
  <si>
    <t>入江　泰世</t>
  </si>
  <si>
    <t>IRIE Taisei</t>
  </si>
  <si>
    <t>内沼　紗和生</t>
  </si>
  <si>
    <t>UCHINUMA Sawaki</t>
  </si>
  <si>
    <t>倉野　恭佑</t>
  </si>
  <si>
    <t>KURANO Kyosuke</t>
  </si>
  <si>
    <t>榊原　嵩史</t>
  </si>
  <si>
    <t>SAKAKIBARA Takafumi</t>
  </si>
  <si>
    <t>阪本　大貴</t>
  </si>
  <si>
    <t>SAKAMOTO Hiroki</t>
  </si>
  <si>
    <t>佐々木　匠太</t>
  </si>
  <si>
    <t>SASAKI Shota</t>
  </si>
  <si>
    <t>佐々木　佑馬</t>
  </si>
  <si>
    <t>SASAKI Yuma</t>
  </si>
  <si>
    <t>佐野　智哉</t>
  </si>
  <si>
    <t>SANO Tomoya</t>
  </si>
  <si>
    <t>鈴木　貫太</t>
  </si>
  <si>
    <t>SUZUKI Kanta</t>
  </si>
  <si>
    <t>高田　健太</t>
  </si>
  <si>
    <t>TAKADA Kenta</t>
  </si>
  <si>
    <t>田尻　健</t>
  </si>
  <si>
    <t>TAJIRI Ken</t>
  </si>
  <si>
    <t>生田目　大輔</t>
  </si>
  <si>
    <t>NAMATAME Daisuke</t>
  </si>
  <si>
    <t>JAMES Bunuka</t>
  </si>
  <si>
    <t>渡部　亮太</t>
  </si>
  <si>
    <t>岡田　龍聖</t>
  </si>
  <si>
    <t>OKADA Ryusei</t>
  </si>
  <si>
    <t>清野　太成</t>
  </si>
  <si>
    <t>KIYONO Taisei</t>
  </si>
  <si>
    <t>小泉　謙</t>
  </si>
  <si>
    <t>KOIZUMI Ken</t>
  </si>
  <si>
    <t>010215</t>
  </si>
  <si>
    <t>杉野　悠太</t>
  </si>
  <si>
    <t>SUGINO Yuta</t>
  </si>
  <si>
    <t>高橋　洋輝</t>
  </si>
  <si>
    <t>TAKAHASHI Hiroki</t>
  </si>
  <si>
    <t>出仙　龍之介</t>
  </si>
  <si>
    <t>DESEN Ryunosuke</t>
  </si>
  <si>
    <t>永井　竜二</t>
  </si>
  <si>
    <t>NAGAI Ryuji</t>
  </si>
  <si>
    <t>古澤　拓樹</t>
  </si>
  <si>
    <t>FURUSAWA Hiroki</t>
  </si>
  <si>
    <t>町田　康誠</t>
  </si>
  <si>
    <t>MACHIDA Kosei</t>
  </si>
  <si>
    <t>松岡　龍生</t>
  </si>
  <si>
    <t>MATSUOKA Ryuki</t>
  </si>
  <si>
    <t>松崎　涼佑</t>
  </si>
  <si>
    <t>MATSUZAKI Ryosuke</t>
  </si>
  <si>
    <t>松本　圭悟</t>
  </si>
  <si>
    <t>MATSUMOTO Keigo</t>
  </si>
  <si>
    <t>高橋　虎太郎</t>
  </si>
  <si>
    <t>TAKAHASHI Kotaro</t>
  </si>
  <si>
    <t>源河　夢叶</t>
  </si>
  <si>
    <t>GENKA Yu</t>
  </si>
  <si>
    <t>長嶺　龍之介</t>
  </si>
  <si>
    <t>NAGAMINE Ryunosuke</t>
  </si>
  <si>
    <t>荒木　魁仁</t>
  </si>
  <si>
    <t>ARAKI Kaito</t>
  </si>
  <si>
    <t>植野　泰生</t>
  </si>
  <si>
    <t>UENO Taiki</t>
  </si>
  <si>
    <t>上森　界児</t>
  </si>
  <si>
    <t>UEMORI Kaiji</t>
  </si>
  <si>
    <t>大道　隆之介</t>
  </si>
  <si>
    <t>OMICHI Ryunosuke</t>
  </si>
  <si>
    <t>011109</t>
  </si>
  <si>
    <t>柏俣　海斗</t>
  </si>
  <si>
    <t>KASHIWAMATA Kaito</t>
  </si>
  <si>
    <t>川名　皓詠</t>
  </si>
  <si>
    <t>KAWANA Koe</t>
  </si>
  <si>
    <t>金　悠斗</t>
  </si>
  <si>
    <t>KANE Yuto</t>
  </si>
  <si>
    <t>倉地　智哉</t>
  </si>
  <si>
    <t>KURACHI Tomoya</t>
  </si>
  <si>
    <t>小林　優心</t>
  </si>
  <si>
    <t>KOBAYASHI Yushin</t>
  </si>
  <si>
    <t>島岡　優</t>
  </si>
  <si>
    <t>SHIMAOKA Yu</t>
  </si>
  <si>
    <t>田島　龍聖</t>
  </si>
  <si>
    <t>TAJIMA Ryusei</t>
  </si>
  <si>
    <t>011127</t>
  </si>
  <si>
    <t>新山　舜心</t>
  </si>
  <si>
    <t>NIIYAMA Toshimune</t>
  </si>
  <si>
    <t>長谷部　巧人</t>
  </si>
  <si>
    <t>HASEBE Takuto</t>
  </si>
  <si>
    <t>福田　翔哉</t>
  </si>
  <si>
    <t>FUKUTA Shoya</t>
  </si>
  <si>
    <t>坂井　俊介</t>
  </si>
  <si>
    <t>SAKAI Shunsuke</t>
  </si>
  <si>
    <t>柏原　将人</t>
  </si>
  <si>
    <t>KASHIWABARA Masahito</t>
  </si>
  <si>
    <t>望月　一功</t>
  </si>
  <si>
    <t>MOCHIZUKI Ikko</t>
  </si>
  <si>
    <t>萩谷　優人</t>
  </si>
  <si>
    <t>HAGIYA Yuto</t>
  </si>
  <si>
    <t>島田　翔</t>
  </si>
  <si>
    <t>SHIMADA Sho</t>
  </si>
  <si>
    <t>秋元　廉</t>
  </si>
  <si>
    <t>AKIMOTO Ren</t>
  </si>
  <si>
    <t>市根井　翔</t>
  </si>
  <si>
    <t>ICHINEI Sho</t>
  </si>
  <si>
    <t>磯貝　海斗</t>
  </si>
  <si>
    <t>ISOGAI Kaito</t>
  </si>
  <si>
    <t>大田　健登</t>
  </si>
  <si>
    <t>OTA Kento</t>
  </si>
  <si>
    <t>大久保　雄平</t>
  </si>
  <si>
    <t>OKUBO Yuhei</t>
  </si>
  <si>
    <t>小野　浩介</t>
  </si>
  <si>
    <t>ONO Kosuke</t>
  </si>
  <si>
    <t>小泉　諒</t>
  </si>
  <si>
    <t>KOIZUMI Ryo</t>
  </si>
  <si>
    <t>佐々木　亮</t>
  </si>
  <si>
    <t>SASAKI Ryo</t>
  </si>
  <si>
    <t>坂田　育斗</t>
  </si>
  <si>
    <t>SAKATA Ikuto</t>
  </si>
  <si>
    <t>佐藤　弘崇</t>
  </si>
  <si>
    <t>SATO Hirotaka</t>
  </si>
  <si>
    <t>塩川　圭吾</t>
  </si>
  <si>
    <t>SHIOKAWA Keigo</t>
  </si>
  <si>
    <t>篠崎　泰成</t>
  </si>
  <si>
    <t>SHINOZAKI Taisei</t>
  </si>
  <si>
    <t>杉山　怜司</t>
  </si>
  <si>
    <t>SUGIYAMA Reiji</t>
  </si>
  <si>
    <t>鈴木　雄大</t>
  </si>
  <si>
    <t>SUZUKI Yudai</t>
  </si>
  <si>
    <t>田中　壮一郎</t>
  </si>
  <si>
    <t>TANAKA Soichiro</t>
  </si>
  <si>
    <t>田中　遥世</t>
  </si>
  <si>
    <t>TANAKA Haruto</t>
  </si>
  <si>
    <t>堤　馨太</t>
  </si>
  <si>
    <t>TSUTSUMI Keita</t>
  </si>
  <si>
    <t>藤村　祥太</t>
  </si>
  <si>
    <t>FUJIMURA Shota</t>
  </si>
  <si>
    <t>細井　哲平</t>
  </si>
  <si>
    <t>HOSOI Teppei</t>
  </si>
  <si>
    <t>松隈　光哲</t>
  </si>
  <si>
    <t>MATSUGUMA Akinori</t>
  </si>
  <si>
    <t>森　勇人</t>
  </si>
  <si>
    <t>MORI Yuto</t>
  </si>
  <si>
    <t>山手　勇一</t>
  </si>
  <si>
    <t>YAMATE Yuichi</t>
  </si>
  <si>
    <t>本間　一輝</t>
  </si>
  <si>
    <t>HOMMA Kazuki</t>
  </si>
  <si>
    <t>林　拓優</t>
  </si>
  <si>
    <t>HAYASHI Takuma</t>
  </si>
  <si>
    <t>植草　雄貴</t>
  </si>
  <si>
    <t>UEKUSA Yuki</t>
  </si>
  <si>
    <t>笠松　大聖</t>
  </si>
  <si>
    <t>KASAMATSU Taisei</t>
  </si>
  <si>
    <t>山村　直人</t>
  </si>
  <si>
    <t>YAMAMURA Naoto</t>
  </si>
  <si>
    <t>眞澤　敦貴</t>
  </si>
  <si>
    <t>MAZAWA Atsuki</t>
  </si>
  <si>
    <t>山本　陣</t>
  </si>
  <si>
    <t>YAMAMOTO Jin</t>
  </si>
  <si>
    <t>吉野　晃太</t>
  </si>
  <si>
    <t>YOSHINO Kota</t>
  </si>
  <si>
    <t>梅川　峻</t>
  </si>
  <si>
    <t>UMEKAWA Shun</t>
  </si>
  <si>
    <t>堤　健太朗</t>
  </si>
  <si>
    <t>TSUTSUMI Kentaro</t>
  </si>
  <si>
    <t>的場　翔大</t>
  </si>
  <si>
    <t>MATOBA Shota</t>
  </si>
  <si>
    <t>北木　裕太</t>
  </si>
  <si>
    <t>KITAKI Yuta</t>
  </si>
  <si>
    <t>宮本　哲志</t>
  </si>
  <si>
    <t>MIYAMOTO Tetsushi</t>
  </si>
  <si>
    <t>中村　稜</t>
  </si>
  <si>
    <t>小笠原　淳</t>
  </si>
  <si>
    <t>OGASAWARA Jun</t>
  </si>
  <si>
    <t>清水　大輔</t>
  </si>
  <si>
    <t>SHIMIZU Daisuke</t>
  </si>
  <si>
    <t>藤田　浩志</t>
  </si>
  <si>
    <t>FUJITA Koshi</t>
  </si>
  <si>
    <t>銭谷　昂</t>
  </si>
  <si>
    <t>ZENIYA Noboru</t>
  </si>
  <si>
    <t>齋藤　雅史</t>
  </si>
  <si>
    <t>SAITO Masafumi</t>
  </si>
  <si>
    <t>山田　泰雅</t>
  </si>
  <si>
    <t>YAMADA Masahiro</t>
  </si>
  <si>
    <t>古屋敷　律希</t>
  </si>
  <si>
    <t>KOYASHIKI Rituki</t>
  </si>
  <si>
    <t>安藤　郁</t>
  </si>
  <si>
    <t>ANDO Kaoru</t>
  </si>
  <si>
    <t>井開　泰輔</t>
  </si>
  <si>
    <t>IGAI Taisuke</t>
  </si>
  <si>
    <t>井澤　竜二</t>
  </si>
  <si>
    <t>IZAWA Ryoji</t>
  </si>
  <si>
    <t>石岡　祐斗</t>
  </si>
  <si>
    <t>ISHIOKA Yuto</t>
  </si>
  <si>
    <t>泉　遥斗</t>
  </si>
  <si>
    <t>IZUMI Haruto</t>
  </si>
  <si>
    <t>栄田　竜生</t>
  </si>
  <si>
    <t>EIDA Ryusei</t>
  </si>
  <si>
    <t>大平　隆文</t>
  </si>
  <si>
    <t>ODAIRA Takafumi</t>
  </si>
  <si>
    <t>大槻　陽大</t>
  </si>
  <si>
    <t>OTSUKI Akihiro</t>
  </si>
  <si>
    <t>大貫　竜之介</t>
  </si>
  <si>
    <t>ONUKI Ryunosuke</t>
  </si>
  <si>
    <t>大橋　泰輝</t>
  </si>
  <si>
    <t>OHASHI Taiki</t>
  </si>
  <si>
    <t>清住　遥斗</t>
  </si>
  <si>
    <t>KIYOZUMI Haruto</t>
  </si>
  <si>
    <t>小林　真之</t>
  </si>
  <si>
    <t>KOBAYASHI Masayuki</t>
  </si>
  <si>
    <t>小松　慎吾</t>
  </si>
  <si>
    <t>KOMATSU Shingo</t>
  </si>
  <si>
    <t>酒井　和馬</t>
  </si>
  <si>
    <t>SAKAI Kazuma</t>
  </si>
  <si>
    <t>笹原　拓歩</t>
  </si>
  <si>
    <t>SASAHARA Takumi</t>
  </si>
  <si>
    <t>新保　大和</t>
  </si>
  <si>
    <t>SHIMBO Yamato</t>
  </si>
  <si>
    <t>000723</t>
  </si>
  <si>
    <t>髙鍋　空登</t>
  </si>
  <si>
    <t>TAKANABE Sorato</t>
  </si>
  <si>
    <t>髙橋　竜成</t>
  </si>
  <si>
    <t>TAKAHASHI Tatsunari</t>
  </si>
  <si>
    <t>001209</t>
  </si>
  <si>
    <t>高橋　直生</t>
  </si>
  <si>
    <t>TAKAHASHI Naoki</t>
  </si>
  <si>
    <t>竹尾　晃太郎</t>
  </si>
  <si>
    <t>TAKEO Kotaro</t>
  </si>
  <si>
    <t>武田　和樹</t>
  </si>
  <si>
    <t>TAKEDA Kazuki</t>
  </si>
  <si>
    <t>田村　光</t>
  </si>
  <si>
    <t>TAMURA Hikaru</t>
  </si>
  <si>
    <t>寺町　達也</t>
  </si>
  <si>
    <t>TERAMACHI Tatsuya</t>
  </si>
  <si>
    <t>中島　健翔</t>
  </si>
  <si>
    <t>NAKASHIMA Kensho</t>
  </si>
  <si>
    <t>新田　勇斗</t>
  </si>
  <si>
    <t>NITTA Hayato</t>
  </si>
  <si>
    <t>福本　廉</t>
  </si>
  <si>
    <t>FUKUMOTO Ren</t>
  </si>
  <si>
    <t>増本　大吾</t>
  </si>
  <si>
    <t>MASUMOTO Daigo</t>
  </si>
  <si>
    <t>松下　祐也</t>
  </si>
  <si>
    <t>MATSUSHITA Yuya</t>
  </si>
  <si>
    <t>吉田　知樹</t>
  </si>
  <si>
    <t>YOSHIDA Kazushige</t>
  </si>
  <si>
    <t>大月　海世</t>
  </si>
  <si>
    <t>OTSUKI Kaisei</t>
  </si>
  <si>
    <t>加藤　洋杜</t>
  </si>
  <si>
    <t>KATO Hiroto</t>
  </si>
  <si>
    <t>菊吉　翔</t>
  </si>
  <si>
    <t>KIKUYOSHI Sho</t>
  </si>
  <si>
    <t>新美　颯</t>
  </si>
  <si>
    <t>NIIMI Hayate</t>
  </si>
  <si>
    <t>970614</t>
  </si>
  <si>
    <t>本多　慶紀</t>
  </si>
  <si>
    <t>HONDA Yoshiki</t>
  </si>
  <si>
    <t>浅場　れい</t>
  </si>
  <si>
    <t>ASABA Rei</t>
  </si>
  <si>
    <t>石場　健太</t>
  </si>
  <si>
    <t>ISHIBA Kenta</t>
  </si>
  <si>
    <t>佐藤　駿太</t>
  </si>
  <si>
    <t>永田　一真</t>
  </si>
  <si>
    <t>NAGATA Kazuma</t>
  </si>
  <si>
    <t>関口　渉友</t>
  </si>
  <si>
    <t>SEKIGUCHI Shoto</t>
  </si>
  <si>
    <t>石松　翔</t>
  </si>
  <si>
    <t>ISHIMATSU Sho</t>
  </si>
  <si>
    <t>畠山　龍大</t>
  </si>
  <si>
    <t>HATAKEYAMA Ryota</t>
  </si>
  <si>
    <t>小池　直己</t>
  </si>
  <si>
    <t>KOIKE Naomi</t>
  </si>
  <si>
    <t>廣澤　優斗</t>
  </si>
  <si>
    <t>HIROSAWA Yuto</t>
  </si>
  <si>
    <t>小貫　晴也</t>
  </si>
  <si>
    <t>ONUKI Haruya</t>
  </si>
  <si>
    <t>田中　廉人</t>
  </si>
  <si>
    <t>TANAKA Rento</t>
  </si>
  <si>
    <t>岩尾　謙信</t>
  </si>
  <si>
    <t>IWAO Kenshin</t>
  </si>
  <si>
    <t>青木　智宏</t>
  </si>
  <si>
    <t>AOKI Tomohiro</t>
  </si>
  <si>
    <t>安部　将人</t>
  </si>
  <si>
    <t>ABE Masato</t>
  </si>
  <si>
    <t>榎尾　珠莉</t>
  </si>
  <si>
    <t>ENO Jyuri</t>
  </si>
  <si>
    <t>勝嵜　大陽</t>
  </si>
  <si>
    <t>KATSUZAKI Asahi</t>
  </si>
  <si>
    <t>愛智　歩夢</t>
  </si>
  <si>
    <t>AICHI Ayumu</t>
  </si>
  <si>
    <t>000125</t>
  </si>
  <si>
    <t>加藤　樹</t>
  </si>
  <si>
    <t>KATO Tatuki</t>
  </si>
  <si>
    <t>香取　大輝</t>
  </si>
  <si>
    <t>KATORI Hiroki</t>
  </si>
  <si>
    <t>山田　舜</t>
  </si>
  <si>
    <t>YAMADA Shun</t>
  </si>
  <si>
    <t>M２</t>
  </si>
  <si>
    <t>960508</t>
  </si>
  <si>
    <t>阿比留　啓至</t>
  </si>
  <si>
    <t>ABIRU Satoshi</t>
  </si>
  <si>
    <t>片山　弘貴</t>
  </si>
  <si>
    <t>KATAYAMA Hiroki</t>
  </si>
  <si>
    <t>竹田　湧司</t>
  </si>
  <si>
    <t>TAKEDA Yuji</t>
  </si>
  <si>
    <t>筒井　悠斗</t>
  </si>
  <si>
    <t>TSUTSUI Yuto</t>
  </si>
  <si>
    <t>濵元　伸乃介</t>
  </si>
  <si>
    <t>HAMAMOTO Shinnosuke</t>
  </si>
  <si>
    <t>山下　直紀</t>
  </si>
  <si>
    <t>YAMASHITA Naoki</t>
  </si>
  <si>
    <t>金子　和平</t>
  </si>
  <si>
    <t>KANEKO Wahei</t>
  </si>
  <si>
    <t>紺野　岬</t>
  </si>
  <si>
    <t>KONNO Misaki</t>
  </si>
  <si>
    <t>崎谷　陽一</t>
  </si>
  <si>
    <t>SAKITANI Yoichi</t>
  </si>
  <si>
    <t>髙橋　斉昭</t>
  </si>
  <si>
    <t>TAKAHASHI Nariaki</t>
  </si>
  <si>
    <t>牧野　快士</t>
  </si>
  <si>
    <t>MAKINO Kaito</t>
  </si>
  <si>
    <t>藤森　佳伊</t>
  </si>
  <si>
    <t>FUJIMORI Kai</t>
  </si>
  <si>
    <t>KOR</t>
  </si>
  <si>
    <t>今井 慎太朗</t>
  </si>
  <si>
    <t>IMAI Shintaro</t>
  </si>
  <si>
    <t>大内　智喬</t>
  </si>
  <si>
    <t>OUCHI Tomotaka</t>
  </si>
  <si>
    <t>久保田　健斗</t>
  </si>
  <si>
    <t>KUBOTA Kento</t>
  </si>
  <si>
    <t>001202</t>
  </si>
  <si>
    <t>西林　新太郎</t>
  </si>
  <si>
    <t>NISHIBAYASHI Shintaro</t>
  </si>
  <si>
    <t>阿部　圭吾</t>
  </si>
  <si>
    <t>ABE Keigo</t>
  </si>
  <si>
    <t>飯野　公紀</t>
  </si>
  <si>
    <t>IINO Koki</t>
  </si>
  <si>
    <t>植村　五輪人</t>
  </si>
  <si>
    <t>UEMURA Sawato</t>
  </si>
  <si>
    <t>佐々木　大地</t>
  </si>
  <si>
    <t>SASAKI Daichi</t>
  </si>
  <si>
    <t>柴田　大輝</t>
  </si>
  <si>
    <t>SHIBATA Daiki</t>
  </si>
  <si>
    <t>須合　紘平</t>
  </si>
  <si>
    <t>SUGO Kohei</t>
  </si>
  <si>
    <t>髙野　隼人</t>
  </si>
  <si>
    <t>TAKANO Hayato</t>
  </si>
  <si>
    <t>田畑　龍正</t>
  </si>
  <si>
    <t>TABATA Ryusei</t>
  </si>
  <si>
    <t>戸祭　雄太</t>
  </si>
  <si>
    <t>TOMATSURI Yuta</t>
  </si>
  <si>
    <t>並岡　真生</t>
  </si>
  <si>
    <t>NAMIOKA Masaki</t>
  </si>
  <si>
    <t>宮川　誠</t>
  </si>
  <si>
    <t>MIYAGAWA Makoto</t>
  </si>
  <si>
    <t>宮川　泰明</t>
  </si>
  <si>
    <t>MIYAGAWA Taimei</t>
  </si>
  <si>
    <t>山田　大貴</t>
  </si>
  <si>
    <t>YAMADA Hirotaka</t>
  </si>
  <si>
    <t>尾﨑　駿翔</t>
  </si>
  <si>
    <t>OZAKI Shunto</t>
  </si>
  <si>
    <t>小俣　伊織</t>
  </si>
  <si>
    <t>KOMATA Iori</t>
  </si>
  <si>
    <t>相馬　奨之介</t>
  </si>
  <si>
    <t>SOMA Shonosuke</t>
  </si>
  <si>
    <t>野呂　惇人</t>
  </si>
  <si>
    <t>NORO Atsuto</t>
  </si>
  <si>
    <t>神澤　彩人</t>
  </si>
  <si>
    <t>KANZAWA Ayato</t>
  </si>
  <si>
    <t>鳥尾　宏樹</t>
  </si>
  <si>
    <t>TORIO Hiroki</t>
  </si>
  <si>
    <t>宮本　武</t>
  </si>
  <si>
    <t>MIYAMOTO Takeshi</t>
  </si>
  <si>
    <t>伊藤　敏康</t>
  </si>
  <si>
    <t>ITO Toshiyasu</t>
  </si>
  <si>
    <t>大崎　洋介</t>
  </si>
  <si>
    <t>OSAKI Yosuke</t>
  </si>
  <si>
    <t>小倉　玄暉</t>
  </si>
  <si>
    <t>OGURA Genki</t>
  </si>
  <si>
    <t>鈴木　大空</t>
  </si>
  <si>
    <t>SUZUKI Sora</t>
  </si>
  <si>
    <t>本多　歩高</t>
  </si>
  <si>
    <t>HONDA Hotaka</t>
  </si>
  <si>
    <t>宮川　開成</t>
  </si>
  <si>
    <t>MIYAGAWA Kaisei</t>
  </si>
  <si>
    <t>山上　雄己</t>
  </si>
  <si>
    <t>YAMAGAMI Yuki</t>
  </si>
  <si>
    <t>小林　稜平</t>
  </si>
  <si>
    <t>KOBAYASHI Ryohei</t>
  </si>
  <si>
    <t>池田　耀平</t>
  </si>
  <si>
    <t>IKEDA Yohei</t>
  </si>
  <si>
    <t>岩室　天輝</t>
  </si>
  <si>
    <t>IWAMURO Takaki</t>
  </si>
  <si>
    <t>大内　一輝</t>
  </si>
  <si>
    <t>OUCHI Kazuki</t>
  </si>
  <si>
    <t>大島　啓太</t>
  </si>
  <si>
    <t>OSHIMA Keita</t>
  </si>
  <si>
    <t>太田　哲朗</t>
  </si>
  <si>
    <t>OTA Tetsuro</t>
  </si>
  <si>
    <t>大野　桂嗣</t>
  </si>
  <si>
    <t>ONO Keiji</t>
  </si>
  <si>
    <t>亀田　優太朗</t>
  </si>
  <si>
    <t>KAMEDA Yutaro</t>
  </si>
  <si>
    <t>古謝　将大</t>
  </si>
  <si>
    <t>KOJA Masahiro</t>
  </si>
  <si>
    <t>小松　直生</t>
  </si>
  <si>
    <t>KOMATSU Naoki</t>
  </si>
  <si>
    <t>嶋野　太海</t>
  </si>
  <si>
    <t>SHIMANO Hiromi</t>
  </si>
  <si>
    <t>菅沼　隆佑</t>
  </si>
  <si>
    <t>SUGANUMA Ryusuke</t>
  </si>
  <si>
    <t>野上　翔大</t>
  </si>
  <si>
    <t>NOGAMI Shota</t>
  </si>
  <si>
    <t>野尻　康太郎</t>
  </si>
  <si>
    <t>NOJIRI Kotaro</t>
  </si>
  <si>
    <t>濱﨑　弘稜</t>
  </si>
  <si>
    <t>HAMASAKI Hirotaka</t>
  </si>
  <si>
    <t>福住　賢翔</t>
  </si>
  <si>
    <t>FUKUZUMI Kensho</t>
  </si>
  <si>
    <t>松尾　拓実</t>
  </si>
  <si>
    <t>MATSUO Takumi</t>
  </si>
  <si>
    <t>森下　滉太</t>
  </si>
  <si>
    <t>MORISHITA Kota</t>
  </si>
  <si>
    <t>宇都口　功樹</t>
  </si>
  <si>
    <t>UTOGUCHI Koki</t>
  </si>
  <si>
    <t>大内　宏樹</t>
  </si>
  <si>
    <t>OUCHI Koki</t>
  </si>
  <si>
    <t>大畑　怜士</t>
  </si>
  <si>
    <t>OHATA Reo</t>
  </si>
  <si>
    <t>岡嶋　翼</t>
  </si>
  <si>
    <t>OKAJIMA Tsubasa</t>
  </si>
  <si>
    <t>鬼塚　達義</t>
  </si>
  <si>
    <t>ONITSUKA Tatsuyoshi</t>
  </si>
  <si>
    <t>加藤　広之</t>
  </si>
  <si>
    <t>KATO Hiroyuki</t>
  </si>
  <si>
    <t>000328</t>
  </si>
  <si>
    <t>齋藤　晃太</t>
  </si>
  <si>
    <t>SAITO Kota</t>
  </si>
  <si>
    <t>坂口　仁</t>
  </si>
  <si>
    <t>SAKAGUCHI Jin</t>
  </si>
  <si>
    <t>佐藤　慎巴</t>
  </si>
  <si>
    <t>SATO Shimba</t>
  </si>
  <si>
    <t>續木　日向</t>
  </si>
  <si>
    <t>TSUZUKI Hinata</t>
  </si>
  <si>
    <t>中田　仁</t>
  </si>
  <si>
    <t>NAKADA Jin</t>
  </si>
  <si>
    <t>水口　裕斗</t>
  </si>
  <si>
    <t>MINAKUCHI Yuto</t>
  </si>
  <si>
    <t>森部　清陽</t>
  </si>
  <si>
    <t>MORIBE Kiyoharu</t>
  </si>
  <si>
    <t>山下　大志</t>
  </si>
  <si>
    <t>YAMASHITA Taishi</t>
  </si>
  <si>
    <t>奥山　恵親</t>
  </si>
  <si>
    <t>OKUYAMA Keishin</t>
  </si>
  <si>
    <t>北脇　秀人</t>
  </si>
  <si>
    <t>KITAWAKI Hideto</t>
  </si>
  <si>
    <t>金城　岳</t>
  </si>
  <si>
    <t>KINJO Gaku</t>
  </si>
  <si>
    <t>九嶋　大雅</t>
  </si>
  <si>
    <t>KUSHIMA Taiga</t>
  </si>
  <si>
    <t>鈴木　克彦</t>
  </si>
  <si>
    <t>SUZUKI Katsuhiko</t>
  </si>
  <si>
    <t>髙津　浩揮</t>
  </si>
  <si>
    <t>TAKATSU Hiroki</t>
  </si>
  <si>
    <t>髙橋　俊介</t>
  </si>
  <si>
    <t>TAKAHASHI Shunsuke</t>
  </si>
  <si>
    <t>武居　尚輝</t>
  </si>
  <si>
    <t>TAKESUE Naoki</t>
  </si>
  <si>
    <t>谷口　貴亮</t>
  </si>
  <si>
    <t>TANIGUCHI Takaaki</t>
  </si>
  <si>
    <t>七海　龍成</t>
  </si>
  <si>
    <t>NANAUMI Ryusei</t>
  </si>
  <si>
    <t>名村　樹哉</t>
  </si>
  <si>
    <t>NAMURA Tatsuya</t>
  </si>
  <si>
    <t>藤城　凌聖</t>
  </si>
  <si>
    <t>FUJISHIRO Ryosei</t>
  </si>
  <si>
    <t>藤本　珠輝</t>
  </si>
  <si>
    <t>FUJIMOTO Tamaki</t>
  </si>
  <si>
    <t>松浦　凜太郎</t>
  </si>
  <si>
    <t>MATSUURA Rintaro</t>
  </si>
  <si>
    <t>松永　悠吾</t>
  </si>
  <si>
    <t>MATSUNAGA Yugo</t>
  </si>
  <si>
    <t>三島　颯太</t>
  </si>
  <si>
    <t>MISHIMA Sota</t>
  </si>
  <si>
    <t>村越　凌太</t>
  </si>
  <si>
    <t>MURAKOSHI Ryota</t>
  </si>
  <si>
    <t>盛本　聖也</t>
  </si>
  <si>
    <t>MORIMOTO Seiya</t>
  </si>
  <si>
    <t>出藏　諒司</t>
  </si>
  <si>
    <t>DEKURA Masashi</t>
  </si>
  <si>
    <t>伊海　翔</t>
  </si>
  <si>
    <t>IKAI Kakeru</t>
  </si>
  <si>
    <t>大倉　太一</t>
  </si>
  <si>
    <t>OKURA Taichi</t>
  </si>
  <si>
    <t>栗原　航</t>
  </si>
  <si>
    <t>KURIHARA Wataru</t>
  </si>
  <si>
    <t>馬場　伊織</t>
  </si>
  <si>
    <t>BABA Iori</t>
  </si>
  <si>
    <t>木村　魁人</t>
  </si>
  <si>
    <t>KIMURA KAITO</t>
  </si>
  <si>
    <t>関東学園大学</t>
  </si>
  <si>
    <t>根岸　明人</t>
  </si>
  <si>
    <t>NEGISHI AKIHITO</t>
  </si>
  <si>
    <t>990429</t>
  </si>
  <si>
    <t>星野　諒馬</t>
  </si>
  <si>
    <t>HOSHINO RYOMA</t>
  </si>
  <si>
    <t>大山　一斗</t>
  </si>
  <si>
    <t>OYAMA KAZUTO</t>
  </si>
  <si>
    <t>新井　汰征</t>
  </si>
  <si>
    <t>ARAI TAISEI</t>
  </si>
  <si>
    <t>吉野　大貴</t>
  </si>
  <si>
    <t>YOSHINO DAIKI</t>
  </si>
  <si>
    <t>近江　清能</t>
  </si>
  <si>
    <t>OMI KIYOTAKA</t>
  </si>
  <si>
    <t>中島　聖夜</t>
  </si>
  <si>
    <t>NAKAJIMA SEIYA</t>
  </si>
  <si>
    <t>011007</t>
  </si>
  <si>
    <t>坂本　康輔</t>
  </si>
  <si>
    <t>SAKAMOTO KOSUKE</t>
  </si>
  <si>
    <t>芹澤　匡哉</t>
  </si>
  <si>
    <t>SERIZAWA MASAYA</t>
  </si>
  <si>
    <t>豊田　廉</t>
  </si>
  <si>
    <t>TOYOTA REN</t>
  </si>
  <si>
    <t>丸山　長輝</t>
  </si>
  <si>
    <t>MARUYAMA HISAKI</t>
  </si>
  <si>
    <t>010402</t>
  </si>
  <si>
    <t>朝田　航平</t>
  </si>
  <si>
    <t>ASADA Kohei</t>
  </si>
  <si>
    <t>池永　進之佑</t>
  </si>
  <si>
    <t>IKENAGA Shinnosuke</t>
  </si>
  <si>
    <t>萱原　亮太</t>
  </si>
  <si>
    <t>KAYAHARA Ryota</t>
  </si>
  <si>
    <t>佐々木　海</t>
  </si>
  <si>
    <t>SASAKI Kai</t>
  </si>
  <si>
    <t>佐藤　勇介</t>
  </si>
  <si>
    <t>清水　康太</t>
  </si>
  <si>
    <t>鈴木　健司</t>
  </si>
  <si>
    <t>SUZUKI Kenji</t>
  </si>
  <si>
    <t>田中　佑資</t>
  </si>
  <si>
    <t>田中　遼太郎</t>
  </si>
  <si>
    <t>TANAKA Ryotaro</t>
  </si>
  <si>
    <t>福澤　元己</t>
  </si>
  <si>
    <t>FUKUZAWA Motoki</t>
  </si>
  <si>
    <t>松戸　春樹</t>
  </si>
  <si>
    <t>MATSUDO Haruki</t>
  </si>
  <si>
    <t>毛利　陽人</t>
  </si>
  <si>
    <t>MORI Haruto</t>
  </si>
  <si>
    <t>若林　亮平</t>
  </si>
  <si>
    <t>WAKABAYASHI Ryohei</t>
  </si>
  <si>
    <t>金子　稜</t>
  </si>
  <si>
    <t>KANEKO Ryo</t>
  </si>
  <si>
    <t>清﨑　佑</t>
  </si>
  <si>
    <t>KIYOSAKI Yu</t>
  </si>
  <si>
    <t>倉嶋　崇</t>
  </si>
  <si>
    <t>KURASHIMA Takashi</t>
  </si>
  <si>
    <t>田中　一平</t>
  </si>
  <si>
    <t>TANAKA Ippei</t>
  </si>
  <si>
    <t>辻　智史</t>
  </si>
  <si>
    <t>TSUJI Satoshi</t>
  </si>
  <si>
    <t>津々　諒太</t>
  </si>
  <si>
    <t>TSUTSU Ryota</t>
  </si>
  <si>
    <t>寺田　倖太朗</t>
  </si>
  <si>
    <t>TERADA Kotaro</t>
  </si>
  <si>
    <t>長友　勇樹</t>
  </si>
  <si>
    <t>NAGATOMO Yuki</t>
  </si>
  <si>
    <t>林　航生</t>
  </si>
  <si>
    <t>HAYASHI Kosei</t>
  </si>
  <si>
    <t>福井　隆真</t>
  </si>
  <si>
    <t>FUKUI Ryuma</t>
  </si>
  <si>
    <t>000127</t>
  </si>
  <si>
    <t>小関　三四郎</t>
  </si>
  <si>
    <t>OZEKI Sanshiro</t>
  </si>
  <si>
    <t>金川　亮太</t>
  </si>
  <si>
    <t>KANAGAWA Ryota</t>
  </si>
  <si>
    <t>戸髙　裕太</t>
  </si>
  <si>
    <t>TODAKA Yuta</t>
  </si>
  <si>
    <t>中村　拓己</t>
  </si>
  <si>
    <t>NAKAMURA Takumi</t>
  </si>
  <si>
    <t>堀内　省吾</t>
  </si>
  <si>
    <t>HORIUCHI Shogo</t>
  </si>
  <si>
    <t>宮本　力</t>
  </si>
  <si>
    <t>MIYAMOTO Chikara</t>
  </si>
  <si>
    <t>宮本　龍二</t>
  </si>
  <si>
    <t>MIYAMOTO Ryuji</t>
  </si>
  <si>
    <t>長田　拓海</t>
  </si>
  <si>
    <t>NAGATA Takumi</t>
  </si>
  <si>
    <t>坂庭　主浩</t>
  </si>
  <si>
    <t>SAKANIWA Kazuhiro</t>
  </si>
  <si>
    <t>菊池　遼祐</t>
  </si>
  <si>
    <t>KIKUCHI Ryosuke</t>
  </si>
  <si>
    <t>山崎　宏斗</t>
  </si>
  <si>
    <t>YAMAZAKI Hiroto</t>
  </si>
  <si>
    <t>高橋　正樹</t>
  </si>
  <si>
    <t>TAKAHASHI Masaki</t>
  </si>
  <si>
    <t>小村　真史</t>
  </si>
  <si>
    <t>KOMURA Masafumi</t>
  </si>
  <si>
    <t>970826</t>
  </si>
  <si>
    <t>高木　大地</t>
  </si>
  <si>
    <t>TAKAGI Daichi</t>
  </si>
  <si>
    <t>980304</t>
  </si>
  <si>
    <t>米川　敦</t>
  </si>
  <si>
    <t>YONEKAWA Atsushi</t>
  </si>
  <si>
    <t>菊地　浩輔</t>
  </si>
  <si>
    <t>KIKUCHI Kosuke</t>
  </si>
  <si>
    <t>田邊　駿汰</t>
  </si>
  <si>
    <t>TANABE Hayata</t>
  </si>
  <si>
    <t>片岡　祐貴</t>
  </si>
  <si>
    <t>KATAOKA Yuki</t>
  </si>
  <si>
    <t>田中　達也</t>
  </si>
  <si>
    <t>TANAKA Tatsuya</t>
  </si>
  <si>
    <t>坂井　悠真</t>
  </si>
  <si>
    <t>SAKAI Yuma</t>
  </si>
  <si>
    <t>佐藤　稜真</t>
  </si>
  <si>
    <t>SATO Ryoma</t>
  </si>
  <si>
    <t>白崎　雄太郎</t>
  </si>
  <si>
    <t>SHIRASAKI Yutaro</t>
  </si>
  <si>
    <t>御木　太画</t>
  </si>
  <si>
    <t>MIKI Taiga</t>
  </si>
  <si>
    <t>繁澤　直弥</t>
  </si>
  <si>
    <t>HANZAWA Naoya</t>
  </si>
  <si>
    <t>川井　崇史</t>
  </si>
  <si>
    <t>KAWAI Takashi</t>
  </si>
  <si>
    <t>簑島　優樹</t>
  </si>
  <si>
    <t>MINOSHIMA Yuki</t>
  </si>
  <si>
    <t>今井　琉誠</t>
  </si>
  <si>
    <t>IMAI Ryusei</t>
  </si>
  <si>
    <t>小澤　創太</t>
  </si>
  <si>
    <t>OZAWA Sota</t>
  </si>
  <si>
    <t>髙橋　奎太</t>
  </si>
  <si>
    <t>TAKAHASHI Keita</t>
  </si>
  <si>
    <t>森田　健介</t>
  </si>
  <si>
    <t>MORITA Kensuke</t>
  </si>
  <si>
    <t>外山　結</t>
  </si>
  <si>
    <t>TOYAMA Yui</t>
  </si>
  <si>
    <t>岡野　勇太</t>
  </si>
  <si>
    <t>OKANO Yuta</t>
  </si>
  <si>
    <t>堀口　賢志</t>
  </si>
  <si>
    <t>HORIGUCHI Kenshi</t>
  </si>
  <si>
    <t>杉田　佑吾</t>
  </si>
  <si>
    <t>SUGITA Yugo</t>
  </si>
  <si>
    <t>赤坂　雄斗</t>
  </si>
  <si>
    <t>奥田　歩凪</t>
  </si>
  <si>
    <t>OKUDA Ayuna</t>
  </si>
  <si>
    <t>白﨑　真拓</t>
  </si>
  <si>
    <t>SHIRASAKI Mahiro</t>
  </si>
  <si>
    <t>滝　幸浩</t>
  </si>
  <si>
    <t>TAKI Yukihiro</t>
  </si>
  <si>
    <t>新田　颯</t>
  </si>
  <si>
    <t>NITTA Hayate</t>
  </si>
  <si>
    <t>宮田　謙太朗</t>
  </si>
  <si>
    <t>MIYATA Kentaro</t>
  </si>
  <si>
    <t>元村　航大</t>
  </si>
  <si>
    <t>MOTOMURA Kota</t>
  </si>
  <si>
    <t>諸星　颯大</t>
  </si>
  <si>
    <t>MOROHOSHI Sota</t>
  </si>
  <si>
    <t>谷地中　雄大</t>
  </si>
  <si>
    <t>YACHINAKA Yudai</t>
  </si>
  <si>
    <t>阿久澤　隆成</t>
  </si>
  <si>
    <t>AKUZAWA Ryusei</t>
  </si>
  <si>
    <t>森下　友暉</t>
  </si>
  <si>
    <t>MORISHITA Yuki</t>
  </si>
  <si>
    <t>山本　竜也</t>
  </si>
  <si>
    <t>YAMAMOTO Tatsuya</t>
  </si>
  <si>
    <t>小林　拓己</t>
  </si>
  <si>
    <t>KOBAYASHI Takumi</t>
  </si>
  <si>
    <t>南雲　善紀</t>
  </si>
  <si>
    <t>NAGUMO Yoshiki</t>
  </si>
  <si>
    <t>上野　海斗</t>
  </si>
  <si>
    <t>UENO Kaito</t>
  </si>
  <si>
    <t>河合　紀舟</t>
  </si>
  <si>
    <t>KAWAI Kishu</t>
  </si>
  <si>
    <t>嶌津　康平</t>
  </si>
  <si>
    <t>SHIMAZU Kohei</t>
  </si>
  <si>
    <t>011221</t>
  </si>
  <si>
    <t>田所　功妃</t>
  </si>
  <si>
    <t>TADOKORO Koki</t>
  </si>
  <si>
    <t>遠山　奨悟</t>
  </si>
  <si>
    <t>TOYAMA Shogo</t>
  </si>
  <si>
    <t>藤川　雅之</t>
  </si>
  <si>
    <t>FUJIKAWA Masayuki</t>
  </si>
  <si>
    <t>水谷　耀介</t>
  </si>
  <si>
    <t>MIZUYA Yosuke</t>
  </si>
  <si>
    <t>010622</t>
  </si>
  <si>
    <t>伊藤　悠介</t>
  </si>
  <si>
    <t>ITO Yusuke</t>
  </si>
  <si>
    <t>岩永　匠生</t>
  </si>
  <si>
    <t>IWANAGA Takuma</t>
  </si>
  <si>
    <t>岡林　雅也</t>
  </si>
  <si>
    <t>OKABAYASHI Masaya</t>
  </si>
  <si>
    <t>川島　大季</t>
  </si>
  <si>
    <t>KAWASHIMA Haruki</t>
  </si>
  <si>
    <t>清水　亮佑</t>
  </si>
  <si>
    <t>SHIMIZU Ryosuke</t>
  </si>
  <si>
    <t>下藤　誉司</t>
  </si>
  <si>
    <t>SHIMOFUJI Takashi</t>
  </si>
  <si>
    <t>友田　直浩</t>
  </si>
  <si>
    <t>TOMODA Naohiro</t>
  </si>
  <si>
    <t>中里　彪馬</t>
  </si>
  <si>
    <t>NAKAZATO Hyoma</t>
  </si>
  <si>
    <t>宮下　桜太</t>
  </si>
  <si>
    <t>MIYASHITA Ota</t>
  </si>
  <si>
    <t>香坂　俊光</t>
  </si>
  <si>
    <t>KOSAKA Toshimitsu</t>
  </si>
  <si>
    <t>長倉　光輝</t>
  </si>
  <si>
    <t>NAGAKURA Koki</t>
  </si>
  <si>
    <t>平田　耕志郎</t>
  </si>
  <si>
    <t>HIRATA Koshiro</t>
  </si>
  <si>
    <t>古川　海翔</t>
  </si>
  <si>
    <t>FURUKAWA Kaito</t>
  </si>
  <si>
    <t>松井　祐太朗</t>
  </si>
  <si>
    <t>MATSUI Yutaro</t>
  </si>
  <si>
    <t>井上　広貴</t>
  </si>
  <si>
    <t>INOUE Koki</t>
  </si>
  <si>
    <t>佐野川　洋</t>
  </si>
  <si>
    <t>SANOGAWA Yo</t>
  </si>
  <si>
    <t>971104</t>
  </si>
  <si>
    <t>清水　遼</t>
  </si>
  <si>
    <t>SHIMIZU Ryo</t>
  </si>
  <si>
    <t>971003</t>
  </si>
  <si>
    <t>鈴木　達也</t>
  </si>
  <si>
    <t>SUZUKI Tatsuya</t>
  </si>
  <si>
    <t>前田　理貴</t>
  </si>
  <si>
    <t>MAEDA Riki</t>
  </si>
  <si>
    <t>竹本　圭吾</t>
  </si>
  <si>
    <t>TAKEMOTO Keigo</t>
  </si>
  <si>
    <t>東京農工大学大学院</t>
    <rPh sb="6" eb="9">
      <t>ダイガクイン</t>
    </rPh>
    <phoneticPr fontId="11"/>
  </si>
  <si>
    <t>970129</t>
  </si>
  <si>
    <t>桝永　理気</t>
  </si>
  <si>
    <t>MASUNAGA Riki</t>
  </si>
  <si>
    <t>971225</t>
  </si>
  <si>
    <t>齋藤　倫久</t>
  </si>
  <si>
    <t>SAITO Tomohisa</t>
  </si>
  <si>
    <t>960609</t>
  </si>
  <si>
    <t>山口　誠司</t>
  </si>
  <si>
    <t>YAMAGUCHI Seiji</t>
  </si>
  <si>
    <t>960723</t>
  </si>
  <si>
    <t>袖山　大聖</t>
  </si>
  <si>
    <t>SODEYAMA Taisei</t>
  </si>
  <si>
    <t>武井　浩人</t>
  </si>
  <si>
    <t>TAKEI Hiroto</t>
  </si>
  <si>
    <t>古屋　祐樹</t>
  </si>
  <si>
    <t>FURUYA Yuki</t>
  </si>
  <si>
    <t>安田　有佑</t>
  </si>
  <si>
    <t>YASUDA Yusuke</t>
  </si>
  <si>
    <t>榎本　健太</t>
  </si>
  <si>
    <t>ENOMOTO Kenta</t>
  </si>
  <si>
    <t>上杉　健登</t>
  </si>
  <si>
    <t>UESUGI Taketo</t>
  </si>
  <si>
    <t>助川　健太</t>
  </si>
  <si>
    <t>SUKEGAWA Kenta</t>
  </si>
  <si>
    <t>内藤　海音</t>
  </si>
  <si>
    <t>NAITO Kaito</t>
  </si>
  <si>
    <t>永島　佑真</t>
  </si>
  <si>
    <t>NAGASHIMA Yuma</t>
  </si>
  <si>
    <t>野中　爽太郎</t>
  </si>
  <si>
    <t>NONAKA Sotaro</t>
  </si>
  <si>
    <t>池内　海斗</t>
  </si>
  <si>
    <t>IKEUCHI Kaito</t>
  </si>
  <si>
    <t>中鉢　夏輝</t>
  </si>
  <si>
    <t>CHUBACHI Natsuki</t>
  </si>
  <si>
    <t>970818</t>
  </si>
  <si>
    <t>小林　嶺介</t>
  </si>
  <si>
    <t>KOBAYASHI Ryosuke</t>
  </si>
  <si>
    <t>河原　一稀</t>
  </si>
  <si>
    <t>KAWAHARA Kazuki</t>
  </si>
  <si>
    <t>岸田　圭悟</t>
  </si>
  <si>
    <t>KISHIDA Keigo</t>
  </si>
  <si>
    <t>佐々木　諒</t>
  </si>
  <si>
    <t>冨田　亮輔</t>
  </si>
  <si>
    <t>TOMITA Ryosuke</t>
  </si>
  <si>
    <t>羽賀　淳貴</t>
  </si>
  <si>
    <t>HAGA Junki</t>
  </si>
  <si>
    <t>益田　啓暉</t>
  </si>
  <si>
    <t>MASUDA Hiroki</t>
  </si>
  <si>
    <t>谷口　僚佑</t>
  </si>
  <si>
    <t>TANIGUCHI Ryosuke</t>
  </si>
  <si>
    <t>961028</t>
  </si>
  <si>
    <t>田中　竜太</t>
  </si>
  <si>
    <t>TANAKA Ryuta</t>
  </si>
  <si>
    <t>佐曽利　凌</t>
  </si>
  <si>
    <t>SASORI Ryo</t>
  </si>
  <si>
    <t>福沢　甲斐</t>
  </si>
  <si>
    <t>FUKUSAWA Kai</t>
  </si>
  <si>
    <t>大平　京典</t>
  </si>
  <si>
    <t>OHIRA Kyosuke</t>
  </si>
  <si>
    <t>佐藤　研進</t>
  </si>
  <si>
    <t>SATO Kenshin</t>
  </si>
  <si>
    <t>田中　悠太</t>
  </si>
  <si>
    <t>TANAKA Yuta</t>
  </si>
  <si>
    <t>山崎　航平</t>
  </si>
  <si>
    <t>YAMAZAKI Kohei</t>
  </si>
  <si>
    <t>北村　尭之</t>
  </si>
  <si>
    <t>KITAMURA Takayuki</t>
  </si>
  <si>
    <t>小坂　健悟</t>
  </si>
  <si>
    <t>KOSAKA Kengo</t>
  </si>
  <si>
    <t>山中　雄太郎</t>
  </si>
  <si>
    <t>YAMANAKA Yutaro</t>
  </si>
  <si>
    <t>関　駿人</t>
  </si>
  <si>
    <t>SEKI Shunto</t>
  </si>
  <si>
    <t>松井　博揮</t>
  </si>
  <si>
    <t>MATSUI Hiroki</t>
  </si>
  <si>
    <t>松浦　直彦</t>
  </si>
  <si>
    <t>MATSUURA Naohiko</t>
  </si>
  <si>
    <t>麻田　悠馬</t>
  </si>
  <si>
    <t>ASADA Yuma</t>
  </si>
  <si>
    <t>冨樫　武聖</t>
  </si>
  <si>
    <t>TOGASHI Takekiyo</t>
  </si>
  <si>
    <t>980211</t>
  </si>
  <si>
    <t>梶山　拓真</t>
  </si>
  <si>
    <t>KAJIYAMA Takuma</t>
  </si>
  <si>
    <t>吉田　航太</t>
  </si>
  <si>
    <t>柚木﨑　正彦</t>
  </si>
  <si>
    <t>YUNOKIZAKI Masahiko</t>
  </si>
  <si>
    <t>小嶋　和幸</t>
  </si>
  <si>
    <t>KOJIMA Kazuyuki</t>
  </si>
  <si>
    <t>森嶋　瞬</t>
  </si>
  <si>
    <t>MORISHIMA Shun</t>
  </si>
  <si>
    <t>加藤　將</t>
  </si>
  <si>
    <t>KATO Sho</t>
  </si>
  <si>
    <t>杉野　建太</t>
  </si>
  <si>
    <t>SUGINO Kenta</t>
  </si>
  <si>
    <t>長谷川　樹</t>
  </si>
  <si>
    <t>HASEGAWA Tatsuki</t>
  </si>
  <si>
    <t>丸山　知己</t>
  </si>
  <si>
    <t>MARUYAMA Tomoki</t>
  </si>
  <si>
    <t>遠藤　颯人</t>
  </si>
  <si>
    <t>ENDO Hayato</t>
  </si>
  <si>
    <t>豊永　航平</t>
  </si>
  <si>
    <t>TOYONAGA Kohei</t>
  </si>
  <si>
    <t>篠﨑　智貴</t>
  </si>
  <si>
    <t>SHINOZAKI Tomoki</t>
  </si>
  <si>
    <t>茂手木　結友</t>
  </si>
  <si>
    <t>MOTEGI Yu</t>
  </si>
  <si>
    <t>福田　一輝</t>
  </si>
  <si>
    <t>FUKUDA Kazuki</t>
  </si>
  <si>
    <t>中野　康太郎</t>
  </si>
  <si>
    <t>NAKANO Kotaro</t>
  </si>
  <si>
    <t>田村　翔</t>
  </si>
  <si>
    <t>TAMURA Sho</t>
  </si>
  <si>
    <t>篠崎　竜輔</t>
  </si>
  <si>
    <t>SHINOZAKI Ryusuke</t>
  </si>
  <si>
    <t>新田　大輔</t>
  </si>
  <si>
    <t>NITTA Daisuke</t>
  </si>
  <si>
    <t>970823</t>
  </si>
  <si>
    <t>石井　大貴</t>
  </si>
  <si>
    <t>ISHII Daiki</t>
  </si>
  <si>
    <t>980412</t>
  </si>
  <si>
    <t>古谷　拓磨</t>
  </si>
  <si>
    <t>FURUYA Takuma</t>
  </si>
  <si>
    <t>諸岡　大輝</t>
  </si>
  <si>
    <t>MOROOKA Daiki</t>
  </si>
  <si>
    <t>990212</t>
  </si>
  <si>
    <t>岡田　拓也</t>
  </si>
  <si>
    <t>OKADA Takuya</t>
  </si>
  <si>
    <t>今野　太賀</t>
  </si>
  <si>
    <t>KONNO Taiga</t>
  </si>
  <si>
    <t>981229</t>
  </si>
  <si>
    <t>番井　佑海</t>
  </si>
  <si>
    <t>BANI Umi</t>
  </si>
  <si>
    <t>唐鎌　史明</t>
  </si>
  <si>
    <t>KARAKAMA Fumiaki</t>
  </si>
  <si>
    <t>古川　大基</t>
  </si>
  <si>
    <t>FURUKAWA Hiroki</t>
  </si>
  <si>
    <t>971206</t>
  </si>
  <si>
    <t>菊池　悠真</t>
  </si>
  <si>
    <t>KIKUCHI Yuma</t>
  </si>
  <si>
    <t>仲　春翔</t>
  </si>
  <si>
    <t>NAKA Haruto</t>
  </si>
  <si>
    <t>石本　孝二</t>
  </si>
  <si>
    <t>ISHIMOTO Koji</t>
  </si>
  <si>
    <t>大久保　航平</t>
  </si>
  <si>
    <t>OKUBO Kohei</t>
  </si>
  <si>
    <t>大原　一真</t>
  </si>
  <si>
    <t>OHARA Kazuma</t>
  </si>
  <si>
    <t>川良　昂世</t>
  </si>
  <si>
    <t>KAWARA Kosei</t>
  </si>
  <si>
    <t>草間　玲耶</t>
  </si>
  <si>
    <t>KUSAMA Reiya</t>
  </si>
  <si>
    <t>小松　勇太</t>
  </si>
  <si>
    <t>KOMATSU Yuta</t>
  </si>
  <si>
    <t>寺本　大希</t>
  </si>
  <si>
    <t>TERAMOTO Taiki</t>
  </si>
  <si>
    <t>渡辺　拓海</t>
  </si>
  <si>
    <t>WATANABE Takumi</t>
  </si>
  <si>
    <t>青田　楓祐</t>
  </si>
  <si>
    <t>AOTA Fusuke</t>
  </si>
  <si>
    <t>厚浦　大地</t>
  </si>
  <si>
    <t>ATSURA Daichi</t>
  </si>
  <si>
    <t>大塚　光司</t>
  </si>
  <si>
    <t>OTSUKA Koji</t>
  </si>
  <si>
    <t>大塚　紘平</t>
  </si>
  <si>
    <t>OTSUKA Kohei</t>
  </si>
  <si>
    <t>影山　奨</t>
  </si>
  <si>
    <t>KAGEYAMA Tasuku</t>
  </si>
  <si>
    <t>990813</t>
  </si>
  <si>
    <t>田中　龍之介</t>
  </si>
  <si>
    <t>TANAKA Ryunosuke</t>
  </si>
  <si>
    <t>保科　駿斗</t>
  </si>
  <si>
    <t>HOSHINA Hayato</t>
  </si>
  <si>
    <t>青﨑　僚雅</t>
  </si>
  <si>
    <t>AOSAKI Ryoga</t>
  </si>
  <si>
    <t>上田　桂悟</t>
  </si>
  <si>
    <t>UEDA Keigo</t>
  </si>
  <si>
    <t>上原　大和</t>
  </si>
  <si>
    <t>UEHARA Yamato</t>
  </si>
  <si>
    <t>北島　辰也</t>
  </si>
  <si>
    <t>KITAJIMA Tatsuya</t>
  </si>
  <si>
    <t>鈴木　健太</t>
  </si>
  <si>
    <t>SUZUKI Kenta</t>
  </si>
  <si>
    <t>野中　拓海</t>
  </si>
  <si>
    <t>NONAKA Takumi</t>
  </si>
  <si>
    <t>平井　康裕</t>
  </si>
  <si>
    <t>HIRAI Kosuke</t>
  </si>
  <si>
    <t>森屋　源太</t>
  </si>
  <si>
    <t>MORIYA Genta</t>
  </si>
  <si>
    <t>山田　龍</t>
  </si>
  <si>
    <t>YAMADA Ryu</t>
  </si>
  <si>
    <t>浅海　徹</t>
  </si>
  <si>
    <t>ASAUMI Toru</t>
  </si>
  <si>
    <t>内野　李彗</t>
  </si>
  <si>
    <t>UCHINO Risei</t>
  </si>
  <si>
    <t>金　泳勲</t>
  </si>
  <si>
    <t>KIM Younghun</t>
  </si>
  <si>
    <t>倉本　謙志</t>
  </si>
  <si>
    <t>KURAMOTO Kenshi</t>
  </si>
  <si>
    <t>小泉　大樹</t>
  </si>
  <si>
    <t>KOIZUMI Daiki</t>
  </si>
  <si>
    <t>小林　駿介</t>
  </si>
  <si>
    <t>KOBAYASHI Shunsuke</t>
  </si>
  <si>
    <t>仲井真　タイ剣人</t>
  </si>
  <si>
    <t>NAKAIMA Tyekento</t>
  </si>
  <si>
    <t>比嘉　真一</t>
  </si>
  <si>
    <t>HIGA Shinichi</t>
  </si>
  <si>
    <t>平川　豪流</t>
  </si>
  <si>
    <t>HIRAKAWA Takeru</t>
  </si>
  <si>
    <t>武藤　琉斗</t>
  </si>
  <si>
    <t>MUTO Ryuto</t>
  </si>
  <si>
    <t>釘町　凌太朗</t>
  </si>
  <si>
    <t>KUGIMACHI Ryotaro</t>
  </si>
  <si>
    <t>河邊　龍介</t>
  </si>
  <si>
    <t>KAWABE Ryusuke</t>
  </si>
  <si>
    <t>000118</t>
  </si>
  <si>
    <t>山口　颯土</t>
  </si>
  <si>
    <t>YAMAGUCHI Hayato</t>
  </si>
  <si>
    <t>臼井　恭介</t>
  </si>
  <si>
    <t>USUI Kyosuke</t>
  </si>
  <si>
    <t>上智大学大学院</t>
    <rPh sb="4" eb="7">
      <t>ダイガクイン</t>
    </rPh>
    <phoneticPr fontId="11"/>
  </si>
  <si>
    <t>961221</t>
  </si>
  <si>
    <t>千田　健介</t>
  </si>
  <si>
    <t>CHIDA Kensuke</t>
  </si>
  <si>
    <t>大木　勇人</t>
  </si>
  <si>
    <t>OKI Hayato</t>
  </si>
  <si>
    <t>茅根　將功</t>
  </si>
  <si>
    <t>CHINONE Masakatsu</t>
  </si>
  <si>
    <t>千葉　暉</t>
  </si>
  <si>
    <t>CHIBA Hikaru</t>
  </si>
  <si>
    <t>971121</t>
  </si>
  <si>
    <t>青木　孝輔</t>
  </si>
  <si>
    <t>AOKI Kosuke</t>
  </si>
  <si>
    <t>970521</t>
  </si>
  <si>
    <t>池田　凌斗</t>
  </si>
  <si>
    <t>IKEDA Ryoto</t>
  </si>
  <si>
    <t>宮澤　賢太</t>
  </si>
  <si>
    <t>MIYAZAWA Kenta</t>
  </si>
  <si>
    <t>志村 航</t>
  </si>
  <si>
    <t>SHIMURA Ko</t>
  </si>
  <si>
    <t>江口　耕大</t>
  </si>
  <si>
    <t>EGUCHI Kodai</t>
  </si>
  <si>
    <t>柳下　健二朗</t>
  </si>
  <si>
    <t>YAGISHITA Kenjiro</t>
  </si>
  <si>
    <t>山崎　大輝</t>
  </si>
  <si>
    <t>YAMAZAKI Daiki</t>
  </si>
  <si>
    <t>植田　達実</t>
  </si>
  <si>
    <t>UEDA Tatsumi</t>
  </si>
  <si>
    <t>下津　諒晏</t>
  </si>
  <si>
    <t>SHIMOZU Ryoan</t>
  </si>
  <si>
    <t>重盛　克彦</t>
  </si>
  <si>
    <t>SHIGEMORI Katsuhiko</t>
  </si>
  <si>
    <t>松尾　直季</t>
  </si>
  <si>
    <t>張　嘉豊</t>
  </si>
  <si>
    <t>CHO Kaho</t>
  </si>
  <si>
    <t>梶原　真</t>
  </si>
  <si>
    <t>KAJIWARA Makoto</t>
  </si>
  <si>
    <t>栁田　亮介</t>
  </si>
  <si>
    <t>YANAGIDA Ryosuke</t>
  </si>
  <si>
    <t>清島　怜</t>
  </si>
  <si>
    <t>KIYOSHIMA Rei</t>
  </si>
  <si>
    <t>久松　啓真</t>
  </si>
  <si>
    <t>HISAMATSU Keima</t>
  </si>
  <si>
    <t>武藤　佳暉</t>
  </si>
  <si>
    <t>MUTO Yoshiki</t>
  </si>
  <si>
    <t>矢野　司</t>
  </si>
  <si>
    <t>YANO Tsukasa</t>
  </si>
  <si>
    <t>野崎　達哉</t>
  </si>
  <si>
    <t>NOZAKI Tatsuya</t>
  </si>
  <si>
    <t>井内　翔稀</t>
  </si>
  <si>
    <t>IUCHI Shoki</t>
  </si>
  <si>
    <t>国際医療福祉大学</t>
  </si>
  <si>
    <t>980214</t>
  </si>
  <si>
    <t>米山　蓮太郎</t>
  </si>
  <si>
    <t>YONEYAMA Rentaro</t>
  </si>
  <si>
    <t>000130</t>
  </si>
  <si>
    <t>中川　大</t>
  </si>
  <si>
    <t>NAKAGAWA Dai</t>
  </si>
  <si>
    <t>970723</t>
  </si>
  <si>
    <t>今井　健人</t>
  </si>
  <si>
    <t>IMAI Kento</t>
  </si>
  <si>
    <t>木本　吏哉</t>
  </si>
  <si>
    <t>KIMOTO Riiya</t>
  </si>
  <si>
    <t>大橋　拓翔</t>
  </si>
  <si>
    <t>OHASHI Takuto</t>
  </si>
  <si>
    <t>柏原　友城</t>
  </si>
  <si>
    <t>KASHIWABARA Yuki</t>
  </si>
  <si>
    <t>011104</t>
  </si>
  <si>
    <t>齋藤　響輝</t>
  </si>
  <si>
    <t>SAITO Hibiki</t>
  </si>
  <si>
    <t>桑田　智貴</t>
    <rPh sb="0" eb="2">
      <t>クワタ</t>
    </rPh>
    <phoneticPr fontId="2"/>
  </si>
  <si>
    <t>KUWATA Tomoki</t>
  </si>
  <si>
    <t>関口　龍輝</t>
  </si>
  <si>
    <t>SEKIGUCHI Ryuki</t>
  </si>
  <si>
    <t>沼田　侑</t>
  </si>
  <si>
    <t>NUMATA Atsumu</t>
  </si>
  <si>
    <t>野口　郁弥</t>
  </si>
  <si>
    <t>NOGUCHI Fumiya</t>
  </si>
  <si>
    <t>筒井　瑛淑</t>
  </si>
  <si>
    <t>TSUTSUI Akiyoshi</t>
  </si>
  <si>
    <t>藤本　能有</t>
  </si>
  <si>
    <t>FUJIMOTO  Noa</t>
  </si>
  <si>
    <t>山田　高志</t>
  </si>
  <si>
    <t>YAMADA Takashi</t>
  </si>
  <si>
    <t>松本　一希</t>
  </si>
  <si>
    <t>MATSUMOTO Kazuki</t>
  </si>
  <si>
    <t>森田　雄貴</t>
  </si>
  <si>
    <t>MORITA Yuki</t>
  </si>
  <si>
    <t>工木　大地</t>
  </si>
  <si>
    <t>KUGI Daichi</t>
  </si>
  <si>
    <t>鳥越　快</t>
  </si>
  <si>
    <t>TORIGOE Kai</t>
  </si>
  <si>
    <t>川原　悠暉</t>
  </si>
  <si>
    <t>KAWAHARA  Yuki</t>
  </si>
  <si>
    <t>笠井　陽介</t>
  </si>
  <si>
    <t>KASAI Yosuke</t>
  </si>
  <si>
    <t>960705</t>
  </si>
  <si>
    <t>松本　優一</t>
  </si>
  <si>
    <t>MATSUMOTO Yuichi</t>
  </si>
  <si>
    <t>森野　隆盛</t>
  </si>
  <si>
    <t>MORINO Ryusei</t>
  </si>
  <si>
    <t>山田　樹</t>
  </si>
  <si>
    <t>YAMADA Itsuki</t>
  </si>
  <si>
    <t>荒幡　寛人</t>
  </si>
  <si>
    <t>ARAHATA Hiroto</t>
  </si>
  <si>
    <t>970803</t>
  </si>
  <si>
    <t>加藤　颯太</t>
  </si>
  <si>
    <t>丸山　翔太郎</t>
  </si>
  <si>
    <t>MARUYAMA Shotaro</t>
  </si>
  <si>
    <t>松田　晴生</t>
  </si>
  <si>
    <t>MATSUDA Haruki</t>
  </si>
  <si>
    <t>河内　弘輝</t>
  </si>
  <si>
    <t>KOCHI Hiroki</t>
  </si>
  <si>
    <t>小島　祐樹</t>
  </si>
  <si>
    <t>小山　大輝</t>
  </si>
  <si>
    <t>KOYAMA Daiki</t>
  </si>
  <si>
    <t>清水　真</t>
  </si>
  <si>
    <t>SHIMIZU Makoto</t>
  </si>
  <si>
    <t>井出　純一朗</t>
  </si>
  <si>
    <t>IDE Junichiro</t>
  </si>
  <si>
    <t>飯田　健人</t>
  </si>
  <si>
    <t>IIDA Kento</t>
  </si>
  <si>
    <t>伊熊　岳大</t>
  </si>
  <si>
    <t>IGUMA Takehiro</t>
  </si>
  <si>
    <t>長野　甫</t>
  </si>
  <si>
    <t>NAGANO Hajime</t>
  </si>
  <si>
    <t>伊勢　拓哉</t>
  </si>
  <si>
    <t>ISE Takuya</t>
  </si>
  <si>
    <t>谷本　将拓</t>
  </si>
  <si>
    <t>TANIMOTO Masahiro</t>
  </si>
  <si>
    <t>961121</t>
  </si>
  <si>
    <t>新宅 哲也</t>
  </si>
  <si>
    <t>SHINTAKU Tetsuya</t>
  </si>
  <si>
    <t>坪倉　利樹</t>
  </si>
  <si>
    <t>TSUBOKURA Toshiki</t>
  </si>
  <si>
    <t>金山　裕希</t>
  </si>
  <si>
    <t>KANAYAMA Hiroki</t>
  </si>
  <si>
    <t>岡村　宗一郎</t>
  </si>
  <si>
    <t>OKAMURA Soichiro</t>
  </si>
  <si>
    <t>角井　亮太</t>
  </si>
  <si>
    <t>KAKUI Ryota</t>
  </si>
  <si>
    <t>小川　悠太郎</t>
  </si>
  <si>
    <t xml:space="preserve">OGAWA  Yutaro </t>
  </si>
  <si>
    <t>林　海斗</t>
  </si>
  <si>
    <t>HAYASHI Kaito</t>
  </si>
  <si>
    <t>北見　嶺</t>
  </si>
  <si>
    <t>KITAMI Rei</t>
  </si>
  <si>
    <t>吉村　亮祐</t>
  </si>
  <si>
    <t>YOSHIMURA Ryosuke</t>
  </si>
  <si>
    <t>中村　聞汰</t>
  </si>
  <si>
    <t>NAKAMURA Monta</t>
  </si>
  <si>
    <t>栗原　悠介</t>
  </si>
  <si>
    <t>KURIHARA Yusuke</t>
  </si>
  <si>
    <t>高橋　優太</t>
  </si>
  <si>
    <t>TAKAHASHI  Yuta</t>
  </si>
  <si>
    <t>橋本　捷一郎</t>
  </si>
  <si>
    <t>HASHIMOTO Shoichiro</t>
  </si>
  <si>
    <t>遠藤　佳輝</t>
  </si>
  <si>
    <t>ENDO  Yoshiki</t>
  </si>
  <si>
    <t>小川　純輝</t>
  </si>
  <si>
    <t>OGAWA  Junki</t>
  </si>
  <si>
    <t>中谷　慎冶</t>
  </si>
  <si>
    <t>NAKATANI Shinya</t>
  </si>
  <si>
    <t>菊地　涼介</t>
  </si>
  <si>
    <t>吉田　勇登</t>
  </si>
  <si>
    <t>YOSHIDA Yuto</t>
  </si>
  <si>
    <t>980218</t>
  </si>
  <si>
    <t>藤野　秀司</t>
  </si>
  <si>
    <t>FUJINO Shuji</t>
  </si>
  <si>
    <t>森　翔太郎</t>
  </si>
  <si>
    <t>MORI Shotaro</t>
  </si>
  <si>
    <t>中村　太紀</t>
  </si>
  <si>
    <t>NAKAMURA Taiki</t>
  </si>
  <si>
    <t>960702</t>
  </si>
  <si>
    <t>友井　悠斗</t>
  </si>
  <si>
    <t>TOMOI Yuto</t>
  </si>
  <si>
    <t>設楽　悠太</t>
  </si>
  <si>
    <t>SHIDARA Yuta</t>
  </si>
  <si>
    <t>980620</t>
  </si>
  <si>
    <t>照永　詩恩</t>
  </si>
  <si>
    <t>TERUNAGA Shion</t>
  </si>
  <si>
    <t>立川　怜樹</t>
  </si>
  <si>
    <t>TACHIKAWA Ryoju</t>
  </si>
  <si>
    <t>951216</t>
  </si>
  <si>
    <t>田中　柊次</t>
  </si>
  <si>
    <t>TANAKA Shuji</t>
  </si>
  <si>
    <t>サレジオ工業高等専門学校</t>
  </si>
  <si>
    <t>町田　侑作</t>
  </si>
  <si>
    <t>MACHIDA Yusaku</t>
  </si>
  <si>
    <t>花山　優輔</t>
  </si>
  <si>
    <t>HANAYAMA Yusuke</t>
  </si>
  <si>
    <t>山本　悠月</t>
  </si>
  <si>
    <t>YAMAMOTO Yuzuki</t>
  </si>
  <si>
    <t>土屋　智哉</t>
  </si>
  <si>
    <t>TSUCHIYA Tomoya</t>
  </si>
  <si>
    <t>浅沼　聡</t>
  </si>
  <si>
    <t>ASANUMA Satoshi</t>
  </si>
  <si>
    <t>尾本　一樹</t>
  </si>
  <si>
    <t>OMOTO Kazuki</t>
  </si>
  <si>
    <t>011209</t>
  </si>
  <si>
    <t>望月　優一</t>
  </si>
  <si>
    <t>MOCHIZUKI Yuichi</t>
  </si>
  <si>
    <t>福田　結一</t>
  </si>
  <si>
    <t>FUKUDA Yuichi</t>
  </si>
  <si>
    <t>福本　泰大</t>
  </si>
  <si>
    <t>FUKUMOTO Taiki</t>
  </si>
  <si>
    <t>田中　力蔵</t>
  </si>
  <si>
    <t>TANAKA Rikizo</t>
  </si>
  <si>
    <t>岡本　優毅</t>
  </si>
  <si>
    <t>OKAMOTO Yuki</t>
  </si>
  <si>
    <t>961223</t>
  </si>
  <si>
    <t>川村　真寛</t>
  </si>
  <si>
    <t>KAWAMURA Masahiro</t>
  </si>
  <si>
    <t>970821</t>
  </si>
  <si>
    <t>石澤　由祐</t>
  </si>
  <si>
    <t>ISHIZAWA Yusuke</t>
  </si>
  <si>
    <t>木村　麟太郎</t>
  </si>
  <si>
    <t>KIMURA Rintaro</t>
  </si>
  <si>
    <t>幸田　蓮</t>
  </si>
  <si>
    <t>KODA Ren</t>
  </si>
  <si>
    <t>浦崎　耕右</t>
  </si>
  <si>
    <t>URASAKI Kosuke</t>
  </si>
  <si>
    <t>保科　毅欣</t>
  </si>
  <si>
    <t>HOSHINA Takayoshi</t>
  </si>
  <si>
    <t>森　淳弘</t>
  </si>
  <si>
    <t>MORI Atsuhiro</t>
  </si>
  <si>
    <t>福田　大希</t>
  </si>
  <si>
    <t>FUKUDA Daiki</t>
  </si>
  <si>
    <t>伊藤　俊太</t>
  </si>
  <si>
    <t>ITO Shunta</t>
  </si>
  <si>
    <t>大野　詞音</t>
  </si>
  <si>
    <t>嶺岸　祐斗</t>
  </si>
  <si>
    <t>MINEGISHI Yuto</t>
  </si>
  <si>
    <t>藤井　信介</t>
  </si>
  <si>
    <t>FUJII Shinsuke</t>
  </si>
  <si>
    <t>田崎　健太郎</t>
  </si>
  <si>
    <t>TAZAKI Kentaro</t>
  </si>
  <si>
    <t>生方　利樹</t>
  </si>
  <si>
    <t>UBUKATA Toshiki</t>
  </si>
  <si>
    <t>宮田　祐大</t>
  </si>
  <si>
    <t>MIYATA Yudai</t>
  </si>
  <si>
    <t>渡邉　建太</t>
  </si>
  <si>
    <t>松野下　大智</t>
  </si>
  <si>
    <t>MATSUNOSHITA Daichi</t>
  </si>
  <si>
    <t>後藤　公嘉</t>
  </si>
  <si>
    <t>GOTO Kimihiro</t>
  </si>
  <si>
    <t>渡辺　龍平</t>
  </si>
  <si>
    <t>WATANABE Ryuhei</t>
  </si>
  <si>
    <t>中野　ヤマト</t>
  </si>
  <si>
    <t>NAKANO Yamato</t>
  </si>
  <si>
    <t>水田　遼亮</t>
  </si>
  <si>
    <t>MIZUTA Ryosuke</t>
  </si>
  <si>
    <t>出淵　文也</t>
  </si>
  <si>
    <t>IZUBUCHI Fumiya</t>
  </si>
  <si>
    <t>奥野　正信</t>
  </si>
  <si>
    <t>OKUNO Masanobu</t>
  </si>
  <si>
    <t>金子　拓真</t>
  </si>
  <si>
    <t>KANEKO Takuma</t>
  </si>
  <si>
    <t>柳沼　慎吾</t>
  </si>
  <si>
    <t>YAGINUMA Shingo</t>
  </si>
  <si>
    <t>阿部　和也</t>
  </si>
  <si>
    <t>ABE Kazuya</t>
  </si>
  <si>
    <t>伊藤　颯吾</t>
  </si>
  <si>
    <t>ITO Sogo</t>
  </si>
  <si>
    <t>今井　恭祐</t>
  </si>
  <si>
    <t>IMAI Kyosuke</t>
  </si>
  <si>
    <t>梅沢　陽希</t>
  </si>
  <si>
    <t>UMEZAWA Haruki</t>
  </si>
  <si>
    <t>岡田　雄司</t>
  </si>
  <si>
    <t>OKADA Yuji</t>
  </si>
  <si>
    <t>岸本　航輝</t>
  </si>
  <si>
    <t>KISHIMOTO Koki</t>
  </si>
  <si>
    <t>久保田　哲矢</t>
  </si>
  <si>
    <t>KUBOTA Tetsuya</t>
  </si>
  <si>
    <t>黒沢　大</t>
  </si>
  <si>
    <t>KUROSAWA Masaru</t>
  </si>
  <si>
    <t>古溝　尚嘉</t>
  </si>
  <si>
    <t>KOMIZO Hisayoshi</t>
  </si>
  <si>
    <t>鹿内　双一朗</t>
  </si>
  <si>
    <t>SHIKANAI Soichiro</t>
  </si>
  <si>
    <t>宍倉　一輝</t>
  </si>
  <si>
    <t>SHISHIKURA Kazuki</t>
  </si>
  <si>
    <t>島貫　周平</t>
  </si>
  <si>
    <t>SHIMANUKI Shuhei</t>
  </si>
  <si>
    <t>田口　亮太</t>
  </si>
  <si>
    <t>TAGUCHI Ryota</t>
  </si>
  <si>
    <t>田中　瑞希</t>
  </si>
  <si>
    <t>TANAKA Mizuki</t>
  </si>
  <si>
    <t>中村　奨</t>
  </si>
  <si>
    <t>NAKAMURA Sho</t>
  </si>
  <si>
    <t>箱﨑　直喜</t>
  </si>
  <si>
    <t>HAKOZAKI Naoki</t>
  </si>
  <si>
    <t>長谷川　奨</t>
  </si>
  <si>
    <t>HASEGAWA Tsutomu</t>
  </si>
  <si>
    <t>深町　賢人</t>
  </si>
  <si>
    <t>FUKAMACHI Masato</t>
  </si>
  <si>
    <t>前田　義久</t>
  </si>
  <si>
    <t>MAEDA Yoshihisa</t>
  </si>
  <si>
    <t>宮　竜太朗</t>
  </si>
  <si>
    <t>MIYA Ryutaro</t>
  </si>
  <si>
    <t>宮城　孔明</t>
  </si>
  <si>
    <t>MIYAGI Yoshiaki</t>
  </si>
  <si>
    <t>宮路　克弘</t>
  </si>
  <si>
    <t>MIYAJI Katsuhiro</t>
  </si>
  <si>
    <t>宮下　和也</t>
  </si>
  <si>
    <t>MIYASHITA Kazuya</t>
  </si>
  <si>
    <t>森　基哉</t>
  </si>
  <si>
    <t>MORI Motoya</t>
  </si>
  <si>
    <t>林　弘健</t>
  </si>
  <si>
    <t>RIN Koken</t>
  </si>
  <si>
    <t>和久田　葵</t>
  </si>
  <si>
    <t>WAKUDA Aoi</t>
  </si>
  <si>
    <t>梅田　弘紀</t>
  </si>
  <si>
    <t>UMEDA Hiroki</t>
  </si>
  <si>
    <t>小田　紘生</t>
  </si>
  <si>
    <t>ODA Koki</t>
  </si>
  <si>
    <t>木内　涼</t>
  </si>
  <si>
    <t>KINOUCHI Ryo</t>
  </si>
  <si>
    <t>小林　将吾</t>
  </si>
  <si>
    <t>KOBAYASHI Shogo</t>
  </si>
  <si>
    <t>近藤　海士</t>
  </si>
  <si>
    <t>KONDO Kaiji</t>
  </si>
  <si>
    <t>坂巻　嗣宗</t>
  </si>
  <si>
    <t>SAKAMAKI Tsugumune</t>
  </si>
  <si>
    <t>柴田　瀬允</t>
  </si>
  <si>
    <t>SHIBATA Sein</t>
  </si>
  <si>
    <t>霜鳥　義仁</t>
  </si>
  <si>
    <t>SHIMOTORI Yoshihito</t>
  </si>
  <si>
    <t>001028</t>
  </si>
  <si>
    <t>髙山　旭</t>
  </si>
  <si>
    <t>TAKAYAMA Asahi</t>
  </si>
  <si>
    <t>田代　克樹</t>
  </si>
  <si>
    <t>TASHIRO Katsuki</t>
  </si>
  <si>
    <t>内藤　航平</t>
  </si>
  <si>
    <t>NAITO Kohei</t>
  </si>
  <si>
    <t>原田　直紀</t>
  </si>
  <si>
    <t>HARADA Naoki</t>
  </si>
  <si>
    <t>牧野　俊生</t>
  </si>
  <si>
    <t>MAKINO Toshiki</t>
  </si>
  <si>
    <t>向田　修大</t>
  </si>
  <si>
    <t>MUKODA Shuta</t>
  </si>
  <si>
    <t>一條　敦弘</t>
  </si>
  <si>
    <t>ICHIJO Atsuhiro</t>
  </si>
  <si>
    <t>梶原　健渡</t>
  </si>
  <si>
    <t>KAJIWARA Kento</t>
  </si>
  <si>
    <t>970820</t>
  </si>
  <si>
    <t>高橋　麗男</t>
  </si>
  <si>
    <t>TAKAHASHI Reo</t>
  </si>
  <si>
    <t>990321</t>
  </si>
  <si>
    <t>竹岡　大</t>
  </si>
  <si>
    <t>TAKEOKA Dai</t>
  </si>
  <si>
    <t>橋岡　大亮</t>
  </si>
  <si>
    <t>HASHIOKA Daisuke</t>
  </si>
  <si>
    <t>村上　陽哉</t>
  </si>
  <si>
    <t>MURAKAMI Haruya</t>
  </si>
  <si>
    <t>横田　有真</t>
  </si>
  <si>
    <t>YOKOTA Yuma</t>
  </si>
  <si>
    <t>阿川　陽</t>
  </si>
  <si>
    <t>AGAWA Yo</t>
  </si>
  <si>
    <t>東京工業大学大学院</t>
    <rPh sb="6" eb="9">
      <t>ダイガクイン</t>
    </rPh>
    <phoneticPr fontId="11"/>
  </si>
  <si>
    <t>赤塚　洋介</t>
  </si>
  <si>
    <t>AKATSUKA Yosuke</t>
  </si>
  <si>
    <t>960815</t>
  </si>
  <si>
    <t>尾川　拓巳</t>
  </si>
  <si>
    <t>OGAWA Takumi</t>
  </si>
  <si>
    <t>970407</t>
  </si>
  <si>
    <t>櫛田　優</t>
  </si>
  <si>
    <t>KUSHIDA Masaru</t>
  </si>
  <si>
    <t>980305</t>
  </si>
  <si>
    <t>土田　周治</t>
  </si>
  <si>
    <t>TSUCHIDA Shuji</t>
  </si>
  <si>
    <t>広瀬　雄也</t>
  </si>
  <si>
    <t>HIROSE Yuya</t>
  </si>
  <si>
    <t>余川　周</t>
  </si>
  <si>
    <t>YOKAWA Shu</t>
  </si>
  <si>
    <t>吉田　啓一郎</t>
  </si>
  <si>
    <t>YOSHIDA Keiichiro</t>
  </si>
  <si>
    <t>井上　暁人</t>
  </si>
  <si>
    <t>INOUE Akihito</t>
  </si>
  <si>
    <t>961108</t>
  </si>
  <si>
    <t>佐々木　亮一</t>
  </si>
  <si>
    <t>SASAKI Ryoichi</t>
  </si>
  <si>
    <t>960612</t>
  </si>
  <si>
    <t>塩田　匠</t>
  </si>
  <si>
    <t>SHIODA Takumi</t>
  </si>
  <si>
    <t>960712</t>
  </si>
  <si>
    <t>芝江　柾葵</t>
  </si>
  <si>
    <t>SHIBAE Masaki</t>
  </si>
  <si>
    <t>950727</t>
  </si>
  <si>
    <t>下山　達大</t>
  </si>
  <si>
    <t>SHIMOYAMA Tatsuhiro</t>
  </si>
  <si>
    <t>980201</t>
  </si>
  <si>
    <t>白髪　大輝</t>
  </si>
  <si>
    <t>SHIRAGA Taiki</t>
  </si>
  <si>
    <t>961129</t>
  </si>
  <si>
    <t>辰巳　孝太</t>
  </si>
  <si>
    <t>TATSUMI Kota</t>
  </si>
  <si>
    <t>961004</t>
  </si>
  <si>
    <t>奈良　悠冬</t>
  </si>
  <si>
    <t>NARA Yuto</t>
  </si>
  <si>
    <t>951230</t>
  </si>
  <si>
    <t>簗田　耕作</t>
  </si>
  <si>
    <t>YANADA Kosaku</t>
  </si>
  <si>
    <t>960412</t>
  </si>
  <si>
    <t>白石　安孝</t>
  </si>
  <si>
    <t>SHIRAISHI Yasutaka</t>
  </si>
  <si>
    <t>田邊　空</t>
  </si>
  <si>
    <t>TANABE Sora</t>
  </si>
  <si>
    <t>土佐野　岬</t>
  </si>
  <si>
    <t>TOSANO Misaki</t>
  </si>
  <si>
    <t>牟田　一茶</t>
  </si>
  <si>
    <t>MUTA Issa</t>
  </si>
  <si>
    <t>宇佐美　建人</t>
  </si>
  <si>
    <t>USAMI Taketo</t>
  </si>
  <si>
    <t>991116</t>
  </si>
  <si>
    <t>井桁　碧惟</t>
  </si>
  <si>
    <t>IGETA Aoi</t>
  </si>
  <si>
    <t>一野　健人</t>
  </si>
  <si>
    <t>ICHINO Taketo</t>
  </si>
  <si>
    <t>小山田　楽</t>
  </si>
  <si>
    <t>OYAMADA Gaku</t>
  </si>
  <si>
    <t>齊田　太輝</t>
  </si>
  <si>
    <t>SAITA Taiki</t>
  </si>
  <si>
    <t>藤本　将之</t>
  </si>
  <si>
    <t>FUJIMOTO Masayuki</t>
  </si>
  <si>
    <t>服部　一真</t>
  </si>
  <si>
    <t>HATTORI Kazuma</t>
  </si>
  <si>
    <t>森田　功平</t>
  </si>
  <si>
    <t>MORITA Kohei</t>
  </si>
  <si>
    <t>991024</t>
  </si>
  <si>
    <t>角田　翔輝</t>
  </si>
  <si>
    <t>TSUNODA Kakeru</t>
  </si>
  <si>
    <t>荒川　琳太郎</t>
  </si>
  <si>
    <t>ARAKAWA Rintaro</t>
  </si>
  <si>
    <t>池場　俊一</t>
  </si>
  <si>
    <t>IKEBA Shunichi</t>
  </si>
  <si>
    <t>伊藤　博之</t>
  </si>
  <si>
    <t>ITO Hiroyuki</t>
  </si>
  <si>
    <t>太田　隆輔</t>
  </si>
  <si>
    <t>OTA Ryusuke</t>
  </si>
  <si>
    <t>白石　慶太</t>
  </si>
  <si>
    <t>SHIRAISHI Keita</t>
  </si>
  <si>
    <t>瀬野　貴紀</t>
  </si>
  <si>
    <t>SENO Takanori</t>
  </si>
  <si>
    <t>西片　優斗</t>
  </si>
  <si>
    <t>NISHIKATA Yuto</t>
  </si>
  <si>
    <t>吉田　海遥</t>
  </si>
  <si>
    <t>YOSHIDA Miharu</t>
  </si>
  <si>
    <t>橋本　雄太</t>
  </si>
  <si>
    <t>HASHIMOTO Yuta</t>
  </si>
  <si>
    <t>940713</t>
  </si>
  <si>
    <t>平出　峻也</t>
  </si>
  <si>
    <t>HIRAIDE Shunya</t>
  </si>
  <si>
    <t>古川　俊憲</t>
  </si>
  <si>
    <t>FURUKAWA Toshinori</t>
  </si>
  <si>
    <t>伊東　寿紘</t>
  </si>
  <si>
    <t>ITO Toshihiro</t>
  </si>
  <si>
    <t>菊池　将克</t>
  </si>
  <si>
    <t>KIKUCHI Masakatsu</t>
  </si>
  <si>
    <t>平間　唯人</t>
  </si>
  <si>
    <t>HIRAMA Yuhito</t>
  </si>
  <si>
    <t>増田　諒介</t>
  </si>
  <si>
    <t>MASUDA Ryosuke</t>
  </si>
  <si>
    <t>丹治　祥平</t>
  </si>
  <si>
    <t>TANJI Shohei</t>
  </si>
  <si>
    <t>早田　尚生</t>
  </si>
  <si>
    <t>SODA Naoki</t>
  </si>
  <si>
    <t>鈴木　貴也</t>
  </si>
  <si>
    <t>971208</t>
  </si>
  <si>
    <t>本宮　大夢</t>
  </si>
  <si>
    <t>HONGU Hiromu</t>
  </si>
  <si>
    <t>村田　光</t>
  </si>
  <si>
    <t>MURATA Hikaru</t>
  </si>
  <si>
    <t>秋田　亮</t>
  </si>
  <si>
    <t>AKITA Ryo</t>
  </si>
  <si>
    <t>岩崎　将也</t>
  </si>
  <si>
    <t>IWASAKI Masaya</t>
  </si>
  <si>
    <t>生駒　常治</t>
  </si>
  <si>
    <t>IKOMA Joji</t>
  </si>
  <si>
    <t>斎藤　周平</t>
  </si>
  <si>
    <t>SAITO Shuhei</t>
  </si>
  <si>
    <t>島村　海斗</t>
  </si>
  <si>
    <t>SHIMAMURA Kaito</t>
  </si>
  <si>
    <t>武藤　羽純</t>
  </si>
  <si>
    <t>MUTO Hasumi</t>
  </si>
  <si>
    <t>田井　隆星</t>
  </si>
  <si>
    <t>TAI Ryusei</t>
  </si>
  <si>
    <t>鷲野　聖太</t>
  </si>
  <si>
    <t>WASHINO Shota</t>
  </si>
  <si>
    <t>渡邊　仁</t>
  </si>
  <si>
    <t>WATANABE Jin</t>
  </si>
  <si>
    <t>金　敬泰</t>
  </si>
  <si>
    <t>KIN Takayasu</t>
  </si>
  <si>
    <t>東京医科大学</t>
  </si>
  <si>
    <t>930517</t>
  </si>
  <si>
    <t>伴野　公宣</t>
  </si>
  <si>
    <t>TOMONO Kiminobu</t>
  </si>
  <si>
    <t>佐藤　直也</t>
  </si>
  <si>
    <t>SATO Naoya</t>
  </si>
  <si>
    <t>山田　誠人</t>
  </si>
  <si>
    <t>YAMADA Makoto</t>
  </si>
  <si>
    <t>亀井　健汰</t>
  </si>
  <si>
    <t>KAMEI Kenta</t>
  </si>
  <si>
    <t>池田　力</t>
  </si>
  <si>
    <t>IKEDA Riki</t>
  </si>
  <si>
    <t>濵口　睦</t>
  </si>
  <si>
    <t>HAMAGUCHI Mutsumi</t>
  </si>
  <si>
    <t>宮寺　祐輝</t>
  </si>
  <si>
    <t>MIYADERA Yuki</t>
  </si>
  <si>
    <t>石井　翔琉</t>
  </si>
  <si>
    <t>ISHII Kakeru</t>
  </si>
  <si>
    <t>市来原　潤</t>
  </si>
  <si>
    <t>ICHIKIHARA Jun</t>
  </si>
  <si>
    <t>大石　亮</t>
  </si>
  <si>
    <t>OISHI Ryo</t>
  </si>
  <si>
    <t>鹿嶋　則宏</t>
  </si>
  <si>
    <t>KASHIMA Norihiro</t>
  </si>
  <si>
    <t>茅野　雅博</t>
  </si>
  <si>
    <t>KAYANO Masahiro</t>
  </si>
  <si>
    <t>小林　純</t>
  </si>
  <si>
    <t>KOBAYASHI Jun</t>
  </si>
  <si>
    <t>辻　海里</t>
  </si>
  <si>
    <t>TSUJI Kairi</t>
  </si>
  <si>
    <t>森島　嘉大</t>
  </si>
  <si>
    <t>MORISHIMA Yoshihiro</t>
  </si>
  <si>
    <t>岩間　暁</t>
  </si>
  <si>
    <t>IWAMA Satoshi</t>
  </si>
  <si>
    <t>江口　達宗</t>
  </si>
  <si>
    <t>EGUCHI Tatsuhiro</t>
  </si>
  <si>
    <t>勝俣　航希</t>
  </si>
  <si>
    <t>KATSUMATA Koki</t>
  </si>
  <si>
    <t>金久保　遥</t>
  </si>
  <si>
    <t>KANAKUBO Haruki</t>
  </si>
  <si>
    <t>源馬　巧巳</t>
  </si>
  <si>
    <t>GEMMA Takumi</t>
  </si>
  <si>
    <t>佐々木　飛鳥</t>
  </si>
  <si>
    <t>SASAKI Asuka</t>
  </si>
  <si>
    <t>佐々木　詩音</t>
  </si>
  <si>
    <t>SASAKI Shion</t>
  </si>
  <si>
    <t>根来　佑有</t>
  </si>
  <si>
    <t>NEGORO Yu</t>
  </si>
  <si>
    <t>服部　友太</t>
  </si>
  <si>
    <t>HATTORI Yuta</t>
  </si>
  <si>
    <t>林田　快豪</t>
  </si>
  <si>
    <t>HAYASHIDA Kaito</t>
  </si>
  <si>
    <t>南　美空翔</t>
  </si>
  <si>
    <t>MINAMI Mikuto</t>
  </si>
  <si>
    <t>横山　佑羽</t>
  </si>
  <si>
    <t>YOKOYAMA Yu</t>
  </si>
  <si>
    <t>安達　勇人</t>
  </si>
  <si>
    <t>足立　龍星</t>
  </si>
  <si>
    <t>ADACHI Ryusei</t>
  </si>
  <si>
    <t>国増　治貴</t>
  </si>
  <si>
    <t>KUNIMASU Haruki</t>
  </si>
  <si>
    <t>高瀬　桂</t>
  </si>
  <si>
    <t>TAKASE Kei</t>
  </si>
  <si>
    <t>寺井　望</t>
  </si>
  <si>
    <t>TERAI Nozomu</t>
  </si>
  <si>
    <t>冨永　裕憂</t>
  </si>
  <si>
    <t>TOMINAGA Yuyu</t>
  </si>
  <si>
    <t>長尾　健斗</t>
  </si>
  <si>
    <t>NAGAO Kento</t>
  </si>
  <si>
    <t>中村　瑠吾</t>
  </si>
  <si>
    <t>NAKAMURA Ryugo</t>
  </si>
  <si>
    <t>成島　航己</t>
  </si>
  <si>
    <t>NARUSHIMA Koki</t>
  </si>
  <si>
    <t>増田　悠希</t>
  </si>
  <si>
    <t>MASUDA Yuki</t>
  </si>
  <si>
    <t>松本　薫</t>
  </si>
  <si>
    <t>MATSUMOTO Kaoru</t>
  </si>
  <si>
    <t>南　里樹</t>
  </si>
  <si>
    <t>MINAMI Riki</t>
  </si>
  <si>
    <t>吉岡　拓哉</t>
  </si>
  <si>
    <t>YOSHIOKA Takuya</t>
  </si>
  <si>
    <t>吉本　優成</t>
  </si>
  <si>
    <t>YOSHIMOTO Masanari</t>
  </si>
  <si>
    <t>粟江　倫太郎</t>
  </si>
  <si>
    <t>AWAE Rintaro</t>
  </si>
  <si>
    <t>岡　亮介</t>
  </si>
  <si>
    <t>OKA Ryosuke</t>
  </si>
  <si>
    <t>岡山　鷹士</t>
  </si>
  <si>
    <t>OKAYAMA Yoji</t>
  </si>
  <si>
    <t>020121</t>
  </si>
  <si>
    <t>木村　暁仁</t>
  </si>
  <si>
    <t>KIMURA Akihito</t>
  </si>
  <si>
    <t>田島　光樹</t>
  </si>
  <si>
    <t>TASHIMA Koki</t>
  </si>
  <si>
    <t>010908</t>
  </si>
  <si>
    <t>中山　敦貴</t>
  </si>
  <si>
    <t>NAKAYAMA Nobuki</t>
  </si>
  <si>
    <t>野下　稜平</t>
  </si>
  <si>
    <t>NOGE Ryohei</t>
  </si>
  <si>
    <t>藤野　隼也</t>
  </si>
  <si>
    <t>FUJINO Shunya</t>
  </si>
  <si>
    <t>水谷　勇登</t>
  </si>
  <si>
    <t>MIZUTANI Yuto</t>
  </si>
  <si>
    <t>宮永　一輝</t>
  </si>
  <si>
    <t>MIYANAGA Kazuki</t>
  </si>
  <si>
    <t>山崎　諒</t>
  </si>
  <si>
    <t>YAMASAKI Makoto</t>
  </si>
  <si>
    <t>山城　弘弐</t>
  </si>
  <si>
    <t>YAMASHIRO Kosuke</t>
  </si>
  <si>
    <t>山村　啓仁</t>
  </si>
  <si>
    <t>YAMAMURA haruto</t>
  </si>
  <si>
    <t>古谷　健介</t>
  </si>
  <si>
    <t>FURUYA Kensuke</t>
  </si>
  <si>
    <t>小川　直也</t>
  </si>
  <si>
    <t>OGAWA Naoya</t>
  </si>
  <si>
    <t>五明　直幹</t>
  </si>
  <si>
    <t>GOMYO Naoki</t>
  </si>
  <si>
    <t>能呂　秀斗</t>
  </si>
  <si>
    <t>NORO Shuto</t>
  </si>
  <si>
    <t>福田　叶彩</t>
  </si>
  <si>
    <t>FUKUDA Kanata</t>
  </si>
  <si>
    <t>971020</t>
  </si>
  <si>
    <t>山﨑　幸斗</t>
  </si>
  <si>
    <t>YAMAZAKI Yukito</t>
  </si>
  <si>
    <t>大野　翔平</t>
  </si>
  <si>
    <t>ONO Shohei</t>
  </si>
  <si>
    <t>片倉　凌</t>
  </si>
  <si>
    <t>KATAKURA Ryo</t>
  </si>
  <si>
    <t>楠ヶ谷　涼</t>
  </si>
  <si>
    <t>KUSUGAYA Ryo</t>
  </si>
  <si>
    <t>横井　昇一</t>
  </si>
  <si>
    <t>YOKOI Takahito</t>
  </si>
  <si>
    <t>斎藤　優輝</t>
  </si>
  <si>
    <t>SAITO Yuki</t>
  </si>
  <si>
    <t>國分　優太</t>
  </si>
  <si>
    <t>KOKUBUN Yuta</t>
  </si>
  <si>
    <t>伏見　幸太</t>
  </si>
  <si>
    <t>FUSHIMI Kota</t>
  </si>
  <si>
    <t>浅田　智哉</t>
  </si>
  <si>
    <t>ASADA Tomoya</t>
  </si>
  <si>
    <t>小野　良輔</t>
  </si>
  <si>
    <t>ONO Ryosuke</t>
  </si>
  <si>
    <t>永田　陸</t>
  </si>
  <si>
    <t>NAGATA Riku</t>
  </si>
  <si>
    <t>神谷　匡紀</t>
  </si>
  <si>
    <t>KAMIYA Masanori</t>
  </si>
  <si>
    <t>永瀬　孝</t>
  </si>
  <si>
    <t>NAGASE Takashi</t>
  </si>
  <si>
    <t>細越　大智</t>
  </si>
  <si>
    <t>HOSOGOSHI Daichi</t>
  </si>
  <si>
    <t>前山　晃太郎</t>
  </si>
  <si>
    <t>MAEYAMA Kotaro</t>
  </si>
  <si>
    <t>松本　瞬</t>
  </si>
  <si>
    <t>MATSUMOTO Shun</t>
  </si>
  <si>
    <t>一場　開成</t>
  </si>
  <si>
    <t>ICHIBA Kaisei</t>
  </si>
  <si>
    <t>小野木　里紀</t>
  </si>
  <si>
    <t>ONOGI Riki</t>
  </si>
  <si>
    <t>小林　智哉</t>
  </si>
  <si>
    <t>KOBAYASHI Tomoya</t>
  </si>
  <si>
    <t>高橋　拓也</t>
  </si>
  <si>
    <t>TAKAHASHI Takuya</t>
  </si>
  <si>
    <t>高橋　優慈</t>
  </si>
  <si>
    <t>TAKAHASHI Yuji</t>
  </si>
  <si>
    <t>田尻　悠成</t>
  </si>
  <si>
    <t>TAJIRI Yusei</t>
  </si>
  <si>
    <t>平丸　慶人</t>
  </si>
  <si>
    <t>HIRAMARU Keito</t>
  </si>
  <si>
    <t>山口　翔一</t>
  </si>
  <si>
    <t>YAMAGUCHI Shoichi</t>
  </si>
  <si>
    <t>米谷　哲</t>
  </si>
  <si>
    <t>YONEYA Tetsu</t>
  </si>
  <si>
    <t>950722</t>
  </si>
  <si>
    <t>蓜島　ガブリエレ力</t>
  </si>
  <si>
    <t>HAISHIMA Gaburiereriki</t>
  </si>
  <si>
    <t>澁谷　麻人</t>
  </si>
  <si>
    <t>SHIBUYA Asato</t>
  </si>
  <si>
    <t>髙木　駿斗</t>
  </si>
  <si>
    <t>TAKAKI Hayato</t>
  </si>
  <si>
    <t>河野　太志朗</t>
  </si>
  <si>
    <t>KAWANO Taishiro</t>
  </si>
  <si>
    <t>池田　聖</t>
  </si>
  <si>
    <t>IKEDA Sho</t>
  </si>
  <si>
    <t>模　幸正</t>
  </si>
  <si>
    <t>BAKU Yukimasa</t>
  </si>
  <si>
    <t>須田　大志</t>
  </si>
  <si>
    <t>SUDA Taishi</t>
  </si>
  <si>
    <t>荻野　元暉</t>
  </si>
  <si>
    <t>OGINO Haruki</t>
  </si>
  <si>
    <t>伊藤　一晟</t>
  </si>
  <si>
    <t>ITO Issei</t>
  </si>
  <si>
    <t>長尾　周</t>
  </si>
  <si>
    <t>NAGAO Shu</t>
  </si>
  <si>
    <t>白川　大地</t>
  </si>
  <si>
    <t>SHIRAKAWA Daichi</t>
  </si>
  <si>
    <t>DANIEL　Kayiok</t>
  </si>
  <si>
    <t>DANIEL Kayiok</t>
  </si>
  <si>
    <t>970225</t>
  </si>
  <si>
    <t>盛重　完英</t>
  </si>
  <si>
    <t>MORISHIGE Kanei</t>
  </si>
  <si>
    <t>平本　勇樹</t>
  </si>
  <si>
    <t>HIRAMOTO Yuki</t>
  </si>
  <si>
    <t>坪田　海</t>
  </si>
  <si>
    <t>TSUBOTA Kai</t>
  </si>
  <si>
    <t>010404</t>
  </si>
  <si>
    <t>西川　隼人</t>
  </si>
  <si>
    <t>NISHIKAWA Hayato</t>
  </si>
  <si>
    <t>武下　孝輔</t>
  </si>
  <si>
    <t>TAKESHITA Kosuke</t>
  </si>
  <si>
    <t>011114</t>
  </si>
  <si>
    <t>都　翔</t>
  </si>
  <si>
    <t>MIYAKO Kakeru</t>
  </si>
  <si>
    <t>城戸口　俊希</t>
  </si>
  <si>
    <t>KIDOGUCHI Toshiki</t>
  </si>
  <si>
    <t>三瓶　優成</t>
  </si>
  <si>
    <t>SAMPEI Yusei</t>
  </si>
  <si>
    <t>藤谷　将希</t>
  </si>
  <si>
    <t>FUJITANI Masaki</t>
  </si>
  <si>
    <t>塚田　雄大</t>
  </si>
  <si>
    <t>TSUKADA Yudai</t>
  </si>
  <si>
    <t>鈴木　紀寛</t>
  </si>
  <si>
    <t>高瀬　凪</t>
  </si>
  <si>
    <t>TAKASE Nagi</t>
  </si>
  <si>
    <t>011113</t>
  </si>
  <si>
    <t>秀島　大聖</t>
  </si>
  <si>
    <t>HIDESHIMA Taisei</t>
  </si>
  <si>
    <t>岡村　雄大</t>
  </si>
  <si>
    <t>OKAMURA Yudai</t>
  </si>
  <si>
    <t>LEDAMA　Kisaisa</t>
  </si>
  <si>
    <t>LEDAMA Kisaisa</t>
  </si>
  <si>
    <t>内山　祐希</t>
  </si>
  <si>
    <t>UCHIYAMA Yuki</t>
  </si>
  <si>
    <t>吉原　哲</t>
  </si>
  <si>
    <t>YOSHIHARA Tetsu</t>
  </si>
  <si>
    <t>鈴木　悠斗</t>
  </si>
  <si>
    <t>SUZUKI Yuto</t>
  </si>
  <si>
    <t>片桐　秀太</t>
  </si>
  <si>
    <t>KATAGIRI Shuta</t>
  </si>
  <si>
    <t>佐々木　桜輝</t>
  </si>
  <si>
    <t>SASAKI Oki</t>
  </si>
  <si>
    <t>伊藤　優作</t>
  </si>
  <si>
    <t>ITO Yusaku</t>
  </si>
  <si>
    <t>山田　武志</t>
  </si>
  <si>
    <t>YAMADA Takeshi</t>
  </si>
  <si>
    <t>佐藤 颯</t>
  </si>
  <si>
    <t>佐藤　英明</t>
  </si>
  <si>
    <t>SATO Hideaki</t>
  </si>
  <si>
    <t>網代　悠斗</t>
  </si>
  <si>
    <t>AJIRO Yuto</t>
  </si>
  <si>
    <t>工藤　竜一</t>
  </si>
  <si>
    <t>KUDO Ryuichi</t>
  </si>
  <si>
    <t>高野　涼</t>
  </si>
  <si>
    <t>TAKANO Ryo</t>
  </si>
  <si>
    <t>菊池　慶人</t>
  </si>
  <si>
    <t>KIKUCHI Keito</t>
  </si>
  <si>
    <t>東　哲平</t>
  </si>
  <si>
    <t>HIGASHI Teppei</t>
  </si>
  <si>
    <t>飯塚　一平</t>
  </si>
  <si>
    <t>IIZUKA Ippei</t>
  </si>
  <si>
    <t>爲我井　駿</t>
  </si>
  <si>
    <t>TAMEGAI Shun</t>
  </si>
  <si>
    <t>保坂　有力</t>
  </si>
  <si>
    <t>HOSAKA Ariki</t>
  </si>
  <si>
    <t>横田　遼太郎</t>
  </si>
  <si>
    <t>YOKOTA Ryotaro</t>
  </si>
  <si>
    <t>長谷川　光</t>
  </si>
  <si>
    <t>HASEGAWA Hikaru</t>
  </si>
  <si>
    <t>湘南工科大学</t>
  </si>
  <si>
    <t>吉川　大智</t>
  </si>
  <si>
    <t>YOSHIKAWA Daichi</t>
  </si>
  <si>
    <t>齊藤　元</t>
  </si>
  <si>
    <t>SAITO Gen</t>
  </si>
  <si>
    <t>藤田　康平</t>
  </si>
  <si>
    <t>FUJITA Kohei</t>
  </si>
  <si>
    <t>奥谷　研祐</t>
  </si>
  <si>
    <t>OKUYA Kensuke</t>
  </si>
  <si>
    <t>米田　光利</t>
  </si>
  <si>
    <t>YONEDA Mitsutoshi</t>
  </si>
  <si>
    <t>柳田　旭潤</t>
  </si>
  <si>
    <t>YANAGITA Akihiro</t>
  </si>
  <si>
    <t>椛澤　勇樹</t>
  </si>
  <si>
    <t>KABASAWA Yuki</t>
  </si>
  <si>
    <t>青木　颯</t>
  </si>
  <si>
    <t>AOKI Hayate</t>
  </si>
  <si>
    <t>松尾　凌雅</t>
  </si>
  <si>
    <t>MATSUO Ryoga</t>
  </si>
  <si>
    <t>熊澤　諒哉</t>
  </si>
  <si>
    <t>KUMAZAWA Ryoya</t>
  </si>
  <si>
    <t>徳永　拓海</t>
  </si>
  <si>
    <t>TOKUNAGA Takumi</t>
  </si>
  <si>
    <t>杉山　彪人</t>
  </si>
  <si>
    <t>SUGIYAMA Hyuto</t>
  </si>
  <si>
    <t>鎌田　虎太郎</t>
  </si>
  <si>
    <t>KAMATA Kotaro</t>
  </si>
  <si>
    <t>横森　友朗</t>
  </si>
  <si>
    <t>YOKOMORI Tomoro</t>
  </si>
  <si>
    <t>松本　尭大</t>
  </si>
  <si>
    <t>MATSUMOTO Takahiro</t>
  </si>
  <si>
    <t>東　佳吾</t>
  </si>
  <si>
    <t>HIGASHI Keigo</t>
  </si>
  <si>
    <t>内田　壮太</t>
  </si>
  <si>
    <t>UCHIDA Sota</t>
  </si>
  <si>
    <t>小倉　和</t>
  </si>
  <si>
    <t>OGURA Yamato</t>
  </si>
  <si>
    <t>髙野　太陽</t>
  </si>
  <si>
    <t>TAKANO Taiyo</t>
  </si>
  <si>
    <t>三神　祐貴</t>
  </si>
  <si>
    <t>MIKAMI Yuki</t>
  </si>
  <si>
    <t>小笠原　倫汰</t>
  </si>
  <si>
    <t>OGASAHARA Rinta</t>
  </si>
  <si>
    <t>長倉　脩斗</t>
  </si>
  <si>
    <t>NAGAKURA Shuto</t>
  </si>
  <si>
    <t>平本　風輔</t>
  </si>
  <si>
    <t>HIRAMOTO Fusuke</t>
  </si>
  <si>
    <t>大槻　秀人</t>
  </si>
  <si>
    <t>OTSUKI Syuto</t>
  </si>
  <si>
    <t>萩原　怜</t>
  </si>
  <si>
    <t>HAGIHARA Ryo</t>
  </si>
  <si>
    <t>山梨大学大学院</t>
    <rPh sb="4" eb="7">
      <t>ダイガクイン</t>
    </rPh>
    <phoneticPr fontId="11"/>
  </si>
  <si>
    <t>960726</t>
  </si>
  <si>
    <t>野田　尚希</t>
  </si>
  <si>
    <t>NODA Naoki</t>
  </si>
  <si>
    <t>951113</t>
  </si>
  <si>
    <t>寺尾　響一朗</t>
  </si>
  <si>
    <t>TERAO Kyoichiro</t>
  </si>
  <si>
    <t>千嶋　俊介</t>
  </si>
  <si>
    <t>CHISHIMA Shunsuke</t>
  </si>
  <si>
    <t>伊野瀬　元</t>
  </si>
  <si>
    <t>INOSE Motoshi</t>
  </si>
  <si>
    <t>勝野　耀太</t>
  </si>
  <si>
    <t>KATSUNO Yota</t>
  </si>
  <si>
    <t>鎌田　陸功</t>
  </si>
  <si>
    <t>KAMADA  Riku</t>
  </si>
  <si>
    <t>伹野　海斗</t>
  </si>
  <si>
    <t>TADANO Kaito</t>
  </si>
  <si>
    <t>園原　遊大</t>
  </si>
  <si>
    <t>SONOHARA Yudai</t>
  </si>
  <si>
    <t>今野　貴斗</t>
  </si>
  <si>
    <t>KONNO Takato</t>
  </si>
  <si>
    <t>相田　航</t>
  </si>
  <si>
    <t>AIDA Ko</t>
  </si>
  <si>
    <t>川西　優和</t>
  </si>
  <si>
    <t>KAWANISHI Hirokazu</t>
  </si>
  <si>
    <t>辻本　直輝</t>
  </si>
  <si>
    <t>TSUJIMOTO Naoki</t>
  </si>
  <si>
    <t>井上　雄介</t>
  </si>
  <si>
    <t>INOUE Yusuke</t>
  </si>
  <si>
    <t>横田　凌大</t>
  </si>
  <si>
    <t>YOKOTA Ryota</t>
  </si>
  <si>
    <t>佐藤　匠悟</t>
  </si>
  <si>
    <t>SATO Shogo</t>
  </si>
  <si>
    <t>大熊　光樹</t>
  </si>
  <si>
    <t>OKUMA Koki</t>
  </si>
  <si>
    <t>奈良　栄敬</t>
  </si>
  <si>
    <t>NARA Hidetaka</t>
  </si>
  <si>
    <t>山崎　泰知</t>
  </si>
  <si>
    <t>YAMAZAKI Taichi</t>
  </si>
  <si>
    <t>橋澤　昂駿</t>
  </si>
  <si>
    <t>HASHIZAWA Takatoshi</t>
  </si>
  <si>
    <t>鈴木　裕貴</t>
  </si>
  <si>
    <t>SUZUKI Yuuki</t>
  </si>
  <si>
    <t>中川　暖己</t>
  </si>
  <si>
    <t>NAKAGAWA Haruki</t>
  </si>
  <si>
    <t>松島　一永</t>
  </si>
  <si>
    <t>MATSUSHIMA Kazuhisa</t>
  </si>
  <si>
    <t>岡本　一磨</t>
  </si>
  <si>
    <t>OKAMOTO Kazuma</t>
  </si>
  <si>
    <t>白倉　隼人</t>
  </si>
  <si>
    <t>SHIRAKURA Hayato</t>
  </si>
  <si>
    <t>米内山　輝</t>
  </si>
  <si>
    <t>YONAIYAMA Hikaru</t>
  </si>
  <si>
    <t>溝口　誉也</t>
  </si>
  <si>
    <t>MIZOGUCHI Takaya</t>
  </si>
  <si>
    <t>関　隼汰朗</t>
  </si>
  <si>
    <t>SEKI Shuntaro</t>
  </si>
  <si>
    <t>坂本　佑仁</t>
  </si>
  <si>
    <t>SAKAMOTO Yujin</t>
  </si>
  <si>
    <t>相川　宙大</t>
  </si>
  <si>
    <t>AIKAWA Michihiro</t>
  </si>
  <si>
    <t>棟方　駿</t>
  </si>
  <si>
    <t>MUNAKATA Shun</t>
  </si>
  <si>
    <t>971114</t>
  </si>
  <si>
    <t>塚田　純平</t>
  </si>
  <si>
    <t>TSUKADA Jumpei</t>
  </si>
  <si>
    <t>高田　龍太郎</t>
  </si>
  <si>
    <t>TAKADA Ryutaro</t>
  </si>
  <si>
    <t>坂田　陽朗</t>
  </si>
  <si>
    <t>SAKATA Hiro</t>
  </si>
  <si>
    <t>朝妻　寛人</t>
  </si>
  <si>
    <t>ASAZUMA Hiroto</t>
  </si>
  <si>
    <t>斎藤　駿</t>
  </si>
  <si>
    <t>SAITO Hayato</t>
  </si>
  <si>
    <t>伊藤　優</t>
  </si>
  <si>
    <t>ITO Yu</t>
  </si>
  <si>
    <t>徳竹　隼人</t>
  </si>
  <si>
    <t>TOKUTAKE Hayato</t>
  </si>
  <si>
    <t>熊澤　優良</t>
  </si>
  <si>
    <t>KUMAZAWA Yura</t>
  </si>
  <si>
    <t>河南　颯太</t>
  </si>
  <si>
    <t>KANNAN Sota</t>
  </si>
  <si>
    <t>平松　幸記</t>
  </si>
  <si>
    <t>HIRAMATSU Koki</t>
  </si>
  <si>
    <t>相川　響希</t>
  </si>
  <si>
    <t>AIKAWA Hibiki</t>
  </si>
  <si>
    <t>大塚　嘉胤</t>
  </si>
  <si>
    <t>OTSUKA Kain</t>
  </si>
  <si>
    <t>寺田　航大</t>
  </si>
  <si>
    <t>TERADA Kota</t>
  </si>
  <si>
    <t>西堀　伶於</t>
  </si>
  <si>
    <t>NISHIBORI Reo</t>
  </si>
  <si>
    <t>日向野　駿</t>
  </si>
  <si>
    <t>HIGANO Shun</t>
  </si>
  <si>
    <t>山崎　颯太</t>
  </si>
  <si>
    <t>YAMAZAKI Sota</t>
  </si>
  <si>
    <t>010929</t>
  </si>
  <si>
    <t>長﨑　優斗</t>
  </si>
  <si>
    <t>NAGASAKI Yuto</t>
  </si>
  <si>
    <t>小田　宗一朗</t>
  </si>
  <si>
    <t>ODA Shuichiro</t>
  </si>
  <si>
    <t>遠山　和希</t>
  </si>
  <si>
    <t>TOYAMA Kazuki</t>
  </si>
  <si>
    <t>村山　海斗</t>
  </si>
  <si>
    <t>MURAYAMA Kaito</t>
  </si>
  <si>
    <t>山本　浩太</t>
  </si>
  <si>
    <t>YAMAZAKI Kota</t>
  </si>
  <si>
    <t>中元　諄哉</t>
  </si>
  <si>
    <t>NAKAMOTO Shinya</t>
  </si>
  <si>
    <t>長堀　雄樹</t>
  </si>
  <si>
    <t>NAGAHORI Yuki</t>
  </si>
  <si>
    <t>樋口　絢渉</t>
  </si>
  <si>
    <t>HIGUCHI Kensho</t>
  </si>
  <si>
    <t>N1</t>
  </si>
  <si>
    <t>960904</t>
  </si>
  <si>
    <t>井上　航佑</t>
  </si>
  <si>
    <t>INOE Kosuke</t>
  </si>
  <si>
    <t>林　栗松</t>
  </si>
  <si>
    <t>HAYASHI Kurimatsu</t>
  </si>
  <si>
    <t>坂田　航太郎</t>
  </si>
  <si>
    <t>SAKATA Kotaro</t>
  </si>
  <si>
    <t>岩崎　幹平</t>
  </si>
  <si>
    <t>IWASAKI Kampei</t>
  </si>
  <si>
    <t>岩見　俊希</t>
  </si>
  <si>
    <t>IWAMI Toshiki</t>
  </si>
  <si>
    <t>青木　耕大</t>
  </si>
  <si>
    <t>AOKI Kodai</t>
  </si>
  <si>
    <t>坂本　航平</t>
  </si>
  <si>
    <t>SAKAMOTO Kohei</t>
  </si>
  <si>
    <t>楠橋　諒弥</t>
  </si>
  <si>
    <t>KUSUHASHI Ryoya</t>
  </si>
  <si>
    <t>堀江　信州</t>
  </si>
  <si>
    <t>HORIE Shinshu</t>
  </si>
  <si>
    <t>柳谷　瞭太</t>
  </si>
  <si>
    <t>YANAGIYA Ryota</t>
  </si>
  <si>
    <t>齊藤　弘晃</t>
  </si>
  <si>
    <t>SAITO Hiroaki</t>
  </si>
  <si>
    <t>山田　陽太郎</t>
  </si>
  <si>
    <t>YAMADA Yotaro</t>
  </si>
  <si>
    <t>010224</t>
  </si>
  <si>
    <t>坂本　琢磨</t>
  </si>
  <si>
    <t>SAKAMOTO Takuma</t>
  </si>
  <si>
    <t>加藤　弘雅</t>
  </si>
  <si>
    <t>KATO Hiromasa</t>
  </si>
  <si>
    <t>茶山　楓太</t>
  </si>
  <si>
    <t>CHAYAMA Futa</t>
  </si>
  <si>
    <t>川本　竜也</t>
  </si>
  <si>
    <t>KAWAMOTO Tatsuya</t>
  </si>
  <si>
    <t>黒木　瑠人</t>
  </si>
  <si>
    <t>KUROKI Ryuto</t>
  </si>
  <si>
    <t>水町　海斗</t>
  </si>
  <si>
    <t>MIZUMACHI Kaito</t>
  </si>
  <si>
    <t>久保田　幸喜</t>
  </si>
  <si>
    <t>KUBOTA Koki</t>
  </si>
  <si>
    <t>兼田　俊輝</t>
  </si>
  <si>
    <t>KANEDA Toshiki</t>
  </si>
  <si>
    <t>大菅　慶太</t>
  </si>
  <si>
    <t>OSUGA Keita</t>
  </si>
  <si>
    <t>山口　翔大</t>
  </si>
  <si>
    <t>YAMAGUCHI Shota</t>
  </si>
  <si>
    <t>瀧川　史大</t>
  </si>
  <si>
    <t>TAKIGAWA Fumihiro</t>
  </si>
  <si>
    <t>日比野　志紀</t>
  </si>
  <si>
    <t>HIBINO Shiki</t>
  </si>
  <si>
    <t>高林　泰孝</t>
  </si>
  <si>
    <t>TAKABAYASHI Yasutaka</t>
  </si>
  <si>
    <t>田髙　直樹</t>
  </si>
  <si>
    <t>TAKO Naoki</t>
  </si>
  <si>
    <t>井元　太二</t>
  </si>
  <si>
    <t>INOMOTO Taiji</t>
  </si>
  <si>
    <t>針生　優太</t>
  </si>
  <si>
    <t>HARIU Yuta</t>
  </si>
  <si>
    <t>安部　閑喜</t>
  </si>
  <si>
    <t>ABE  Yasuharu</t>
  </si>
  <si>
    <t>道場　大介</t>
  </si>
  <si>
    <t>MICHIBA Daisuke</t>
  </si>
  <si>
    <t>971015</t>
  </si>
  <si>
    <t>PHUSIT Palang</t>
  </si>
  <si>
    <t>980306</t>
  </si>
  <si>
    <t>THA</t>
  </si>
  <si>
    <t>野上　和希</t>
  </si>
  <si>
    <t>NOGAMI Kazuki</t>
  </si>
  <si>
    <t>渡部　晴</t>
  </si>
  <si>
    <t>WATANABE Haru</t>
  </si>
  <si>
    <t>權藤　洋輝</t>
  </si>
  <si>
    <t>GONDO Hiroki</t>
  </si>
  <si>
    <t>971224</t>
  </si>
  <si>
    <t>丹野　瑞希</t>
  </si>
  <si>
    <t>TANNO Mizuki</t>
  </si>
  <si>
    <t>980313</t>
  </si>
  <si>
    <t>高井　教圭</t>
  </si>
  <si>
    <t>TAKAI Noriyoshi</t>
  </si>
  <si>
    <t>川村　修輝</t>
  </si>
  <si>
    <t>KAWAMURA Shuki</t>
  </si>
  <si>
    <t>水戸　洋貴</t>
  </si>
  <si>
    <t>MITO Hiroki</t>
  </si>
  <si>
    <t>齊藤　遼</t>
  </si>
  <si>
    <t>SAITO Ryo</t>
  </si>
  <si>
    <t>小田原　大雅</t>
  </si>
  <si>
    <t>ODAHARA Taiga</t>
  </si>
  <si>
    <t>毛賀澤　直希</t>
  </si>
  <si>
    <t>KEGASAWA Naoki</t>
  </si>
  <si>
    <t>伊関　礼</t>
  </si>
  <si>
    <t>ISEKI Rei</t>
  </si>
  <si>
    <t>970702</t>
  </si>
  <si>
    <t>小林　憲人</t>
  </si>
  <si>
    <t>KOBAYASHI Kento</t>
  </si>
  <si>
    <t>970503</t>
  </si>
  <si>
    <t>鍬本　聡大</t>
  </si>
  <si>
    <t>KUWAMOTO Sodai</t>
  </si>
  <si>
    <t>土金　峻佑</t>
  </si>
  <si>
    <t>DOKIN Shunsuke</t>
  </si>
  <si>
    <t>近藤　健太郎</t>
  </si>
  <si>
    <t>KONDO Kentaro</t>
  </si>
  <si>
    <t>871119</t>
  </si>
  <si>
    <t>髙井　勇希</t>
  </si>
  <si>
    <t>TAKAI Yuki</t>
  </si>
  <si>
    <t>高田　昴志</t>
  </si>
  <si>
    <t>TAKADA Ryushi</t>
  </si>
  <si>
    <t>小島　悠矢</t>
  </si>
  <si>
    <t>KOJIMA Yuya</t>
  </si>
  <si>
    <t>氷見　爽</t>
  </si>
  <si>
    <t>HIMI Akira</t>
  </si>
  <si>
    <t>井手　庄一郎</t>
  </si>
  <si>
    <t>IDE Shoichiro</t>
  </si>
  <si>
    <t>古木　健慈</t>
  </si>
  <si>
    <t>FURUKI Kenji</t>
  </si>
  <si>
    <t>持増　洋宇</t>
  </si>
  <si>
    <t>MOCHIMASU Hirotaka</t>
  </si>
  <si>
    <t>若原　昌吾</t>
  </si>
  <si>
    <t>WAKAHARA Shogo</t>
  </si>
  <si>
    <t>鈴木　智仁</t>
  </si>
  <si>
    <t>SUZUKI Tomohito</t>
  </si>
  <si>
    <t>眞鍋　憲弘</t>
  </si>
  <si>
    <t>MANABE Kazuhiro</t>
  </si>
  <si>
    <t>宮田　航輔</t>
  </si>
  <si>
    <t>MIYATA Kosuke</t>
  </si>
  <si>
    <t>山上　英亮</t>
  </si>
  <si>
    <t>YAMAGAMI Fusaaki</t>
  </si>
  <si>
    <t>960728</t>
  </si>
  <si>
    <t>片山　恵志</t>
  </si>
  <si>
    <t>KATAYAMA Satoshi</t>
  </si>
  <si>
    <t>入鹿　英洋</t>
  </si>
  <si>
    <t>IRISHIKA Hidehiro</t>
  </si>
  <si>
    <t>990307</t>
  </si>
  <si>
    <t>山本　凌</t>
  </si>
  <si>
    <t>中元　康貴</t>
  </si>
  <si>
    <t>NAKAMOTO Koki</t>
  </si>
  <si>
    <t>三浦　友靖</t>
  </si>
  <si>
    <t>MIURA Tomoyasu</t>
  </si>
  <si>
    <t>浦野　皓一郎</t>
  </si>
  <si>
    <t>URANO Koichiro</t>
  </si>
  <si>
    <t>970421</t>
  </si>
  <si>
    <t>栗原　万知</t>
  </si>
  <si>
    <t>KURIHARA Machi</t>
  </si>
  <si>
    <t>吉田　琉颯</t>
  </si>
  <si>
    <t>川島　亜太</t>
  </si>
  <si>
    <t>KAWASHIMA Ata</t>
  </si>
  <si>
    <t>近藤　潔一</t>
  </si>
  <si>
    <t>KONDO Yukito</t>
  </si>
  <si>
    <t>若竹　大樹</t>
  </si>
  <si>
    <t>WAKATAKE Hiroki</t>
  </si>
  <si>
    <t>志賀　翔太</t>
  </si>
  <si>
    <t>SHIGA Shota</t>
  </si>
  <si>
    <t>出田　修己</t>
  </si>
  <si>
    <t>IDETA Shuki</t>
  </si>
  <si>
    <t>畠井　和紀</t>
  </si>
  <si>
    <t>HATAI Kazuki</t>
  </si>
  <si>
    <t>小林　虎の介</t>
  </si>
  <si>
    <t>KOBAYASHI Toranosuke</t>
  </si>
  <si>
    <t>石川　開登</t>
  </si>
  <si>
    <t>ISHIKAWA Kaito</t>
  </si>
  <si>
    <t>西田　知晃</t>
  </si>
  <si>
    <t>NISHIDA Tomoaki</t>
  </si>
  <si>
    <t>緒方　征則</t>
  </si>
  <si>
    <t>OGATA Masanori</t>
  </si>
  <si>
    <t>殿塚　崇央</t>
  </si>
  <si>
    <t>TONOTSUKA Takao</t>
  </si>
  <si>
    <t>椛　亮介</t>
  </si>
  <si>
    <t>KABA Ryosuke</t>
  </si>
  <si>
    <t>山下　和宏</t>
  </si>
  <si>
    <t>YAMASHITA Kazuhiro</t>
  </si>
  <si>
    <t>東京海洋大学大学院</t>
    <rPh sb="6" eb="9">
      <t>ダイガクイン</t>
    </rPh>
    <phoneticPr fontId="11"/>
  </si>
  <si>
    <t>栗原　陸</t>
  </si>
  <si>
    <t>KURIHARA Riku</t>
  </si>
  <si>
    <t>荒井　良乃介</t>
  </si>
  <si>
    <t>ARAI Yoshinosuke</t>
  </si>
  <si>
    <t>川島　礼二</t>
  </si>
  <si>
    <t>KAWASHIMA Reiji</t>
  </si>
  <si>
    <t>酒井　悠人</t>
  </si>
  <si>
    <t>SAKAI Yuto</t>
  </si>
  <si>
    <t>小森　健史</t>
  </si>
  <si>
    <t>KOMORI Takeshi</t>
  </si>
  <si>
    <t>加藤　伸幸</t>
  </si>
  <si>
    <t>KATO Nobuyuki</t>
  </si>
  <si>
    <t>小柳　彰良</t>
  </si>
  <si>
    <t>KOYANAGI Akira</t>
  </si>
  <si>
    <t>加藤　孝祐</t>
  </si>
  <si>
    <t>KATO Takahiro</t>
  </si>
  <si>
    <t>小林　純也</t>
  </si>
  <si>
    <t>KOBAYASHI Junya</t>
  </si>
  <si>
    <t>鈴木　健実</t>
  </si>
  <si>
    <t>SUZUKI Takemi</t>
  </si>
  <si>
    <t>神田　光</t>
  </si>
  <si>
    <t>KANDA Hikaru</t>
  </si>
  <si>
    <t>田島　昇樹</t>
  </si>
  <si>
    <t>TAJIMA Shoki</t>
  </si>
  <si>
    <t>緑川　崇斗</t>
  </si>
  <si>
    <t>MIDORIKAWA Takato</t>
  </si>
  <si>
    <t>白土ブライアン　龍一</t>
  </si>
  <si>
    <t>SHIRATSUCHI BURAIAN Ryuichi</t>
  </si>
  <si>
    <t>小野　晃生</t>
  </si>
  <si>
    <t>ONO Kosei</t>
  </si>
  <si>
    <t>宮崎　頌太</t>
  </si>
  <si>
    <t>MIYAZAKI Shota</t>
  </si>
  <si>
    <t>桑名　隆雅</t>
  </si>
  <si>
    <t>KUWANA Ryuga</t>
  </si>
  <si>
    <t>石塚　有葵</t>
  </si>
  <si>
    <t>ISHIZUKA Yugi</t>
  </si>
  <si>
    <t>市毛　亮</t>
  </si>
  <si>
    <t>ICHIGE Ryo</t>
  </si>
  <si>
    <t>960418</t>
  </si>
  <si>
    <t>惣野　陽介</t>
  </si>
  <si>
    <t>SONO Yosuke</t>
  </si>
  <si>
    <t>960821</t>
  </si>
  <si>
    <t>佐藤　日彦</t>
  </si>
  <si>
    <t>SATO Akihiko</t>
  </si>
  <si>
    <t>山根　丈幸</t>
  </si>
  <si>
    <t>YAMANE Takeyuki</t>
  </si>
  <si>
    <t>田村　友希</t>
  </si>
  <si>
    <t>TAMURA Tomoki</t>
  </si>
  <si>
    <t>松尾　祐哉</t>
  </si>
  <si>
    <t>MATSUO Yuya</t>
  </si>
  <si>
    <t>室井　颯人</t>
  </si>
  <si>
    <t>MUROI Hayato</t>
  </si>
  <si>
    <t>松本　大輝</t>
  </si>
  <si>
    <t>MATSUMOTO Daiki</t>
  </si>
  <si>
    <t>千木良　雅也</t>
  </si>
  <si>
    <t>CHIGIRA Masaya</t>
  </si>
  <si>
    <t>長谷川　将万</t>
  </si>
  <si>
    <t>HASEGAWA Shoma</t>
  </si>
  <si>
    <t>高橋　上総</t>
  </si>
  <si>
    <t>TAKAHASHI Kazusa</t>
  </si>
  <si>
    <t>000211</t>
  </si>
  <si>
    <t>佐藤　信太朗</t>
  </si>
  <si>
    <t>SATO Shintaro</t>
  </si>
  <si>
    <t>小畑　圭央</t>
  </si>
  <si>
    <t>OBATA Yoshihiro</t>
  </si>
  <si>
    <t>井上　湧斗</t>
  </si>
  <si>
    <t>石井　優希</t>
  </si>
  <si>
    <t>ISHI Yuki</t>
  </si>
  <si>
    <t>岩田　晏治</t>
  </si>
  <si>
    <t>IWATA Anji</t>
  </si>
  <si>
    <t>落合　竜士</t>
  </si>
  <si>
    <t>OCHIAI Ryuto</t>
  </si>
  <si>
    <t>飯塚　雄太</t>
  </si>
  <si>
    <t>IIZUKA Yuta</t>
  </si>
  <si>
    <t>石塚　晶啓</t>
  </si>
  <si>
    <t>ISHIZUKA Akihiro</t>
  </si>
  <si>
    <t>角張　友隆</t>
  </si>
  <si>
    <t>KAKUBARI Tomotaka</t>
  </si>
  <si>
    <t>志賀野　航生</t>
  </si>
  <si>
    <t>SIGANO Koki</t>
  </si>
  <si>
    <t>黒川　真登</t>
  </si>
  <si>
    <t>KUROKAWA Masato</t>
  </si>
  <si>
    <t>高橋　壱誓</t>
  </si>
  <si>
    <t>TAKAHASHI Issei</t>
  </si>
  <si>
    <t>稲辺　拓郎</t>
  </si>
  <si>
    <t>INABE Takuro</t>
  </si>
  <si>
    <t>広瀬　友則</t>
  </si>
  <si>
    <t>HIROSE Tomonori</t>
  </si>
  <si>
    <t>植木　佑太郎</t>
  </si>
  <si>
    <t>UEKI Yutaro</t>
  </si>
  <si>
    <t>970827</t>
  </si>
  <si>
    <t>登坂　昌弘</t>
  </si>
  <si>
    <t>TOSAKA Masahiro</t>
  </si>
  <si>
    <t>村木　権聖</t>
  </si>
  <si>
    <t>MURAKI Kensei</t>
  </si>
  <si>
    <t>山本　大暉</t>
  </si>
  <si>
    <t>YAMAMOTO Daiki</t>
  </si>
  <si>
    <t>青山　敬吾</t>
  </si>
  <si>
    <t>AOYAMA Keigo</t>
  </si>
  <si>
    <t>原澤　和雅</t>
  </si>
  <si>
    <t>HARASAWA  Kazuma</t>
  </si>
  <si>
    <t>鈴木　美博</t>
  </si>
  <si>
    <t>SUSUKI Yoshihiro</t>
  </si>
  <si>
    <t>時田　亜希夫</t>
  </si>
  <si>
    <t>TOKITA Akio</t>
  </si>
  <si>
    <t>石塚　弘夢</t>
  </si>
  <si>
    <t>ISHIZUKA Hiromu</t>
  </si>
  <si>
    <t>女部田　亘佑</t>
  </si>
  <si>
    <t>ONABETA Kosuke</t>
  </si>
  <si>
    <t>伊吹　隼人</t>
  </si>
  <si>
    <t>IBUKI Hayato</t>
  </si>
  <si>
    <t>000123</t>
  </si>
  <si>
    <t>鶴淵　悠介</t>
  </si>
  <si>
    <t>TSURUBUCHI Yusuke</t>
  </si>
  <si>
    <t>島田　慧</t>
  </si>
  <si>
    <t>SHIMADA Kei</t>
  </si>
  <si>
    <t>昭和大学</t>
  </si>
  <si>
    <t>930902</t>
  </si>
  <si>
    <t>宮本　聖</t>
  </si>
  <si>
    <t>MIYAMOTO Sei</t>
  </si>
  <si>
    <t>970214</t>
  </si>
  <si>
    <t>日良　僚太</t>
  </si>
  <si>
    <t>HIRA Ryota</t>
  </si>
  <si>
    <t>970807</t>
  </si>
  <si>
    <t>石村　建人</t>
  </si>
  <si>
    <t>ISHIMURA Kento</t>
  </si>
  <si>
    <t>今泉　良太</t>
  </si>
  <si>
    <t>IMAIZUMI Ryota</t>
  </si>
  <si>
    <t>髙橋　亜稀</t>
  </si>
  <si>
    <t>TAKAHASHI Aki</t>
  </si>
  <si>
    <t>冨井　陸矢</t>
  </si>
  <si>
    <t>TOMII Rikuya</t>
  </si>
  <si>
    <t>茂木　新</t>
  </si>
  <si>
    <t>MOTEKI Shin</t>
  </si>
  <si>
    <t>佐々木　伸次</t>
  </si>
  <si>
    <t>SASAKI Shinji</t>
  </si>
  <si>
    <t>佐藤　孝史</t>
  </si>
  <si>
    <t>SATO Takafumi</t>
  </si>
  <si>
    <t>鈴木　篤</t>
  </si>
  <si>
    <t>SUZUKI Atsushi</t>
  </si>
  <si>
    <t>丸山　蒼太</t>
  </si>
  <si>
    <t>MARUYAMA Sota</t>
  </si>
  <si>
    <t>亀井　瞭</t>
  </si>
  <si>
    <t>KAMEI Ryo</t>
  </si>
  <si>
    <t>佐藤　光敏</t>
  </si>
  <si>
    <t>SATO Mitsutoshi</t>
  </si>
  <si>
    <t>伊藤　航平</t>
  </si>
  <si>
    <t>ITO Kohei</t>
  </si>
  <si>
    <t>電気通信大学大学院</t>
    <rPh sb="6" eb="9">
      <t>ダイガクイン</t>
    </rPh>
    <phoneticPr fontId="11"/>
  </si>
  <si>
    <t>960113</t>
  </si>
  <si>
    <t>荻野　隼</t>
  </si>
  <si>
    <t>OGINO Jun</t>
  </si>
  <si>
    <t>髙島　良純</t>
  </si>
  <si>
    <t>TAKASHIMA Yoshizumi</t>
  </si>
  <si>
    <t>970922</t>
  </si>
  <si>
    <t>春田　裕輝</t>
  </si>
  <si>
    <t>HARUTA Yuki</t>
  </si>
  <si>
    <t>竹内　直之</t>
  </si>
  <si>
    <t>TAKEUCHI Naoyuki</t>
  </si>
  <si>
    <t>井上　利恩</t>
  </si>
  <si>
    <t>INOUE Leon</t>
  </si>
  <si>
    <t>上杉　優馬</t>
  </si>
  <si>
    <t>UESUGI Yuma</t>
  </si>
  <si>
    <t>二平 章弘</t>
  </si>
  <si>
    <t>NIHEI Akihiro</t>
  </si>
  <si>
    <t>東京都立大学大学院</t>
    <rPh sb="6" eb="9">
      <t>ダイガクイン</t>
    </rPh>
    <phoneticPr fontId="11"/>
  </si>
  <si>
    <t>川島　僚雄</t>
  </si>
  <si>
    <t>KAWASHIMA  Ryoyu</t>
  </si>
  <si>
    <t>瀧本 宝生</t>
  </si>
  <si>
    <t>TAKIMOTO Hosei</t>
  </si>
  <si>
    <t>千ヶ崎　聖斗</t>
  </si>
  <si>
    <t>CHIGASAKI Masato</t>
  </si>
  <si>
    <t>980206</t>
  </si>
  <si>
    <t>松本 卓馬</t>
  </si>
  <si>
    <t>MATSUMOTO Takuma</t>
  </si>
  <si>
    <t>980109</t>
  </si>
  <si>
    <t>高橋 巧</t>
  </si>
  <si>
    <t>TAKAHASHI Takumi</t>
  </si>
  <si>
    <t>960604</t>
  </si>
  <si>
    <t>橋本 真志</t>
  </si>
  <si>
    <t>HASHIMOTO Shinji</t>
  </si>
  <si>
    <t>飯森　義志</t>
  </si>
  <si>
    <t>IIMORI Yoshiyuki</t>
  </si>
  <si>
    <t>林 康平</t>
  </si>
  <si>
    <t>HAYASHI Kohei</t>
  </si>
  <si>
    <t>970617</t>
  </si>
  <si>
    <t>山田　晴斗</t>
  </si>
  <si>
    <t>YAMADA Haruto</t>
  </si>
  <si>
    <t>岡部　純</t>
  </si>
  <si>
    <t>OKABE Jun</t>
  </si>
  <si>
    <t>小濱 開</t>
  </si>
  <si>
    <t>KOHAMA Kai</t>
  </si>
  <si>
    <t>山口　大成</t>
  </si>
  <si>
    <t>野中　慎太</t>
  </si>
  <si>
    <t>NONAKA Shinnta</t>
  </si>
  <si>
    <t>市川 大翔</t>
  </si>
  <si>
    <t>ICHIKAWA Hiroto</t>
  </si>
  <si>
    <t>渡邉　響</t>
  </si>
  <si>
    <t>WATANABE Hibiki</t>
  </si>
  <si>
    <t>東浦 広汰</t>
  </si>
  <si>
    <t>HIGASHIURA Kota</t>
  </si>
  <si>
    <t>柴 僚輔</t>
  </si>
  <si>
    <t>SHIBA Ryosuke</t>
  </si>
  <si>
    <t>小川 優</t>
  </si>
  <si>
    <t>OGAWA Yu</t>
  </si>
  <si>
    <t>諸岡　陸</t>
  </si>
  <si>
    <t>MOROOKA Riku</t>
  </si>
  <si>
    <t>堀 健一朗</t>
  </si>
  <si>
    <t>HORI Kennichirou</t>
  </si>
  <si>
    <t>宮田　裕貴</t>
  </si>
  <si>
    <t>MIYATA  Hiroki</t>
  </si>
  <si>
    <t>坂本　幹太</t>
  </si>
  <si>
    <t>SAKAMOTO Kanta</t>
  </si>
  <si>
    <t>舟橋　昌哉</t>
  </si>
  <si>
    <t>FUNAHASHI Masaya</t>
  </si>
  <si>
    <t>神戸　拓哉</t>
  </si>
  <si>
    <t>KAMBE Takuya</t>
  </si>
  <si>
    <t>堀田　凌平</t>
  </si>
  <si>
    <t>HOTTA Ryohei</t>
  </si>
  <si>
    <t>笠原　豪</t>
  </si>
  <si>
    <t>KASAHARA Tsuyoshi</t>
  </si>
  <si>
    <t>岡本 修明</t>
  </si>
  <si>
    <t>OKAMOTO Nobuaki</t>
  </si>
  <si>
    <t>中根　春樹</t>
  </si>
  <si>
    <t>NAKANE Haruki</t>
  </si>
  <si>
    <t>010321</t>
  </si>
  <si>
    <t>橘川 颯斗</t>
  </si>
  <si>
    <t>KITSUKAWA Hayato</t>
  </si>
  <si>
    <t>門間　智哉</t>
  </si>
  <si>
    <t>MOMMA Tomoya</t>
  </si>
  <si>
    <t>小島　輝竜</t>
  </si>
  <si>
    <t>KOJIMA Teruto</t>
  </si>
  <si>
    <t>三浦　和希</t>
  </si>
  <si>
    <t>MIURA Kazuki</t>
  </si>
  <si>
    <t>三玉　真</t>
  </si>
  <si>
    <t>MITAMA Shin</t>
  </si>
  <si>
    <t>藤田　裕介</t>
  </si>
  <si>
    <t>FUJITA Yusuke</t>
  </si>
  <si>
    <t>小松崎 海斗</t>
  </si>
  <si>
    <t>KOMATSUZAKI Kaito</t>
  </si>
  <si>
    <t>小林　俊介</t>
  </si>
  <si>
    <t>KOBAYASHI Syunsuke</t>
  </si>
  <si>
    <t>松本　勇生</t>
  </si>
  <si>
    <t>MATSUMOTO Yuki</t>
  </si>
  <si>
    <t>熊谷　謙</t>
  </si>
  <si>
    <t>KUMAGAI Ken</t>
  </si>
  <si>
    <t>安藤　海</t>
  </si>
  <si>
    <t>ANDO Kai</t>
  </si>
  <si>
    <t>石田　優希</t>
  </si>
  <si>
    <t>ISHIDA Yuki</t>
  </si>
  <si>
    <t>磯崎　浩平</t>
  </si>
  <si>
    <t>ISOZAKI Kohei</t>
  </si>
  <si>
    <t>市原　拓実</t>
  </si>
  <si>
    <t>ICHIHARA Takumi</t>
  </si>
  <si>
    <t>伊藤　初黄</t>
  </si>
  <si>
    <t>ITO Hazuki</t>
  </si>
  <si>
    <t>岩永　宏樹</t>
  </si>
  <si>
    <t>IWANAGA Hiroki</t>
  </si>
  <si>
    <t>斎藤　泰雅</t>
  </si>
  <si>
    <t>SAITO Taiga</t>
  </si>
  <si>
    <t>関根　佑</t>
  </si>
  <si>
    <t>SEKINE Yu</t>
  </si>
  <si>
    <t>多田　健太郎</t>
  </si>
  <si>
    <t>TADA Kentaro</t>
  </si>
  <si>
    <t>千葉　諒太郎</t>
  </si>
  <si>
    <t>CHIBA Ryotaro</t>
  </si>
  <si>
    <t>池田　優斗</t>
  </si>
  <si>
    <t>IKEDA Yuto</t>
  </si>
  <si>
    <t>稲田　昌馬</t>
  </si>
  <si>
    <t>INADA Shoma</t>
  </si>
  <si>
    <t>小泉　海人</t>
  </si>
  <si>
    <t>KOIZUMI Kaito</t>
  </si>
  <si>
    <t>小山　颯也</t>
  </si>
  <si>
    <t>KOYAMA Soya</t>
  </si>
  <si>
    <t>座間　武尊</t>
  </si>
  <si>
    <t>ZAMA Takeru</t>
  </si>
  <si>
    <t>須藤　秀人</t>
  </si>
  <si>
    <t>SUDO Shuto</t>
  </si>
  <si>
    <t>000228</t>
  </si>
  <si>
    <t>新山　翔海</t>
  </si>
  <si>
    <t>NIIYAMA Shoma</t>
  </si>
  <si>
    <t>石井　睦巳</t>
  </si>
  <si>
    <t>ISHII Mutsumi</t>
  </si>
  <si>
    <t>佐藤　摩征</t>
  </si>
  <si>
    <t>SATO Mayuki</t>
  </si>
  <si>
    <t>鈴木　稜哉</t>
  </si>
  <si>
    <t>SUZUKI Ryoya</t>
  </si>
  <si>
    <t>千葉　廉也</t>
  </si>
  <si>
    <t>CHIBA Renya</t>
  </si>
  <si>
    <t>柗野　優輝</t>
  </si>
  <si>
    <t>MATSUNO Yuki</t>
  </si>
  <si>
    <t>安田　隼人</t>
  </si>
  <si>
    <t>YASUDA Hayato</t>
  </si>
  <si>
    <t>青木　良憲</t>
  </si>
  <si>
    <t>AOKI Yoshinori</t>
  </si>
  <si>
    <t>飯塚　歩</t>
  </si>
  <si>
    <t>IIZUKA Ayumu</t>
  </si>
  <si>
    <t>櫻井　悠人</t>
  </si>
  <si>
    <t>SAKURAI Yuto</t>
  </si>
  <si>
    <t>高見　智志</t>
  </si>
  <si>
    <t>TAKAMI Satoshi</t>
  </si>
  <si>
    <t>竹原　俊太郎</t>
  </si>
  <si>
    <t>TAKEHARA Shuntaro</t>
  </si>
  <si>
    <t>坂東　優汰</t>
  </si>
  <si>
    <t>BANDO Yuta</t>
  </si>
  <si>
    <t>村木　謙太</t>
  </si>
  <si>
    <t>MURAKI Kenta</t>
  </si>
  <si>
    <t>坂田　裕樹</t>
  </si>
  <si>
    <t>SAKATA Hiroki</t>
  </si>
  <si>
    <t>宮本　卓</t>
  </si>
  <si>
    <t>MIYAMOTO Suguru</t>
  </si>
  <si>
    <t>相坂　文太</t>
  </si>
  <si>
    <t>AISAKA Bunta</t>
  </si>
  <si>
    <t>江間　響</t>
  </si>
  <si>
    <t>EMA Hibiki</t>
  </si>
  <si>
    <t>有薗　樹</t>
  </si>
  <si>
    <t>ARIZONO Tatsuki</t>
  </si>
  <si>
    <t>小澤　知治</t>
  </si>
  <si>
    <t>OZAWA Tomoharu</t>
  </si>
  <si>
    <t>佐々木　優太</t>
  </si>
  <si>
    <t>SASAKI Yuta</t>
  </si>
  <si>
    <t>高橋　遼</t>
  </si>
  <si>
    <t>永井　徳真</t>
  </si>
  <si>
    <t>NAGAI Tokuma</t>
  </si>
  <si>
    <t>藤井　海都</t>
  </si>
  <si>
    <t>FUJII Kaito</t>
  </si>
  <si>
    <t>千葉　涼平</t>
  </si>
  <si>
    <t>CHIBA Ryohei</t>
  </si>
  <si>
    <t>三角　将希</t>
  </si>
  <si>
    <t>MIKADO Masaki</t>
  </si>
  <si>
    <t>阿部　達希</t>
  </si>
  <si>
    <t>ABE Tatsuki</t>
  </si>
  <si>
    <t>安藤　充志</t>
  </si>
  <si>
    <t>ANDO Atsushi</t>
  </si>
  <si>
    <t>加藤　慶</t>
  </si>
  <si>
    <t>KATO Kei</t>
  </si>
  <si>
    <t>五十嵐　智哉</t>
  </si>
  <si>
    <t>IKARASHI Tomoya</t>
  </si>
  <si>
    <t>熊谷　航</t>
  </si>
  <si>
    <t>KUMAGAI Wataru</t>
  </si>
  <si>
    <t>今　達矢</t>
  </si>
  <si>
    <t>KON Tatsuya</t>
  </si>
  <si>
    <t>永野　航太郎</t>
  </si>
  <si>
    <t>NAGANO Kotaro</t>
  </si>
  <si>
    <t>吉本　悠真</t>
  </si>
  <si>
    <t>YOSHIMOTO Yuma</t>
  </si>
  <si>
    <t>江本　健太</t>
  </si>
  <si>
    <t>EMOTO Kenta</t>
  </si>
  <si>
    <t>大久保　友貴</t>
  </si>
  <si>
    <t>OKUBO Yuki</t>
  </si>
  <si>
    <t>郡山　京梧</t>
  </si>
  <si>
    <t>KORIYAMA Keigo</t>
  </si>
  <si>
    <t>簗嶋　竜大</t>
  </si>
  <si>
    <t>YANASHIMA Ryuta</t>
  </si>
  <si>
    <t>岡田　拓巳</t>
  </si>
  <si>
    <t>OKADA Takumi</t>
  </si>
  <si>
    <t>阿川　隼人</t>
  </si>
  <si>
    <t>AGAWA Hayato</t>
  </si>
  <si>
    <t>川島　大輝</t>
  </si>
  <si>
    <t>KAWASHIMA Daiki</t>
  </si>
  <si>
    <t>横山　陽佑</t>
  </si>
  <si>
    <t>YOKOYAMA Yosuke</t>
  </si>
  <si>
    <t>西河　豪志</t>
  </si>
  <si>
    <t>NISHIKAWA Tsuyoshi</t>
  </si>
  <si>
    <t>松田　盛登</t>
  </si>
  <si>
    <t>MATSUDA Shigeto</t>
  </si>
  <si>
    <t>山﨑　健聖</t>
  </si>
  <si>
    <t>YAMAZAKI Taketoshi</t>
  </si>
  <si>
    <t>服部　尚輝</t>
  </si>
  <si>
    <t>HATTORI Naoki</t>
  </si>
  <si>
    <t>池田　竜馬</t>
  </si>
  <si>
    <t>IKEDA Ryoma</t>
  </si>
  <si>
    <t>島貫　聖吾</t>
  </si>
  <si>
    <t>SHIMANUKI Seigo</t>
  </si>
  <si>
    <t>木村　楓河</t>
  </si>
  <si>
    <t>KIMURA Fuga</t>
  </si>
  <si>
    <t>島田　翔太</t>
  </si>
  <si>
    <t>稲森　太優</t>
  </si>
  <si>
    <t>INAMORI Taiyu</t>
  </si>
  <si>
    <t>大井　孝太</t>
  </si>
  <si>
    <t>OI Kota</t>
  </si>
  <si>
    <t>綿引　大珠</t>
  </si>
  <si>
    <t>WATAHIKI Daiju</t>
  </si>
  <si>
    <t>山田　竜輔</t>
  </si>
  <si>
    <t>YAMADA Ryusuke</t>
  </si>
  <si>
    <t>甘崎　勝</t>
  </si>
  <si>
    <t>AMASAKI Sho</t>
  </si>
  <si>
    <t>小野寺　悠</t>
  </si>
  <si>
    <t>ONODERA Haruka</t>
  </si>
  <si>
    <t>境　勇樹</t>
  </si>
  <si>
    <t>SAKAI Yuki</t>
  </si>
  <si>
    <t>990220</t>
  </si>
  <si>
    <t>鈴木　拓</t>
  </si>
  <si>
    <t>SUZUKI Taku</t>
  </si>
  <si>
    <t>谷村　龍生</t>
  </si>
  <si>
    <t>TANIMURA Ryo</t>
  </si>
  <si>
    <t>鳥飼　悠生</t>
  </si>
  <si>
    <t>TORIKAI Yuki</t>
  </si>
  <si>
    <t>日野　大翔</t>
  </si>
  <si>
    <t>HINO Hiroto</t>
  </si>
  <si>
    <t>日野原　智也</t>
  </si>
  <si>
    <t>HINOHARA Tomoya</t>
  </si>
  <si>
    <t>福島　健斗</t>
  </si>
  <si>
    <t>FUKUSHIMA Kento</t>
  </si>
  <si>
    <t>星　岳</t>
  </si>
  <si>
    <t>HOSHI Gaku</t>
  </si>
  <si>
    <t>増田　空</t>
  </si>
  <si>
    <t>MASUDA Sora</t>
  </si>
  <si>
    <t>山根　昂希</t>
  </si>
  <si>
    <t>YAMANE Koki</t>
  </si>
  <si>
    <t>990120</t>
  </si>
  <si>
    <t>吉田　律哉</t>
  </si>
  <si>
    <t>YOSHIDA Ritsuya</t>
  </si>
  <si>
    <t>荒木　翼</t>
  </si>
  <si>
    <t>ARAKI Tsubasa</t>
  </si>
  <si>
    <t>遠藤　大地</t>
  </si>
  <si>
    <t>ENDO Daichi</t>
  </si>
  <si>
    <t>國本　尚希</t>
  </si>
  <si>
    <t>KUNIMOTO Naoki</t>
  </si>
  <si>
    <t>郷　明日翔</t>
  </si>
  <si>
    <t>GO Asuka</t>
  </si>
  <si>
    <t>佐藤　拓人</t>
  </si>
  <si>
    <t>SATO Takuto</t>
  </si>
  <si>
    <t>寺嶌　渓一</t>
  </si>
  <si>
    <t>TERASHIMA Keiichi</t>
  </si>
  <si>
    <t>中村　風馬</t>
  </si>
  <si>
    <t>NAKAMURA Fuma</t>
  </si>
  <si>
    <t>橋本　尚斗</t>
  </si>
  <si>
    <t>HASHIMOTO Naoto</t>
  </si>
  <si>
    <t>平石　佑馬</t>
  </si>
  <si>
    <t>HIRAISHI Yuma</t>
  </si>
  <si>
    <t>細谷　翔馬</t>
  </si>
  <si>
    <t>HOSOYA Shoma</t>
  </si>
  <si>
    <t>三原　魁人</t>
  </si>
  <si>
    <t>MIHARA Kaito</t>
  </si>
  <si>
    <t>森田　瑛介</t>
  </si>
  <si>
    <t>MORITA Eisuke</t>
  </si>
  <si>
    <t>安村　晴樹</t>
  </si>
  <si>
    <t>YASUMURA Haruki</t>
  </si>
  <si>
    <t>渡部　裕輝</t>
  </si>
  <si>
    <t>WATABE Hiroki</t>
  </si>
  <si>
    <t>新井　大貴</t>
  </si>
  <si>
    <t>ARAI Hiroki</t>
  </si>
  <si>
    <t>伊藤　圭介</t>
  </si>
  <si>
    <t>ITO Keisuke</t>
  </si>
  <si>
    <t>大花　将太</t>
  </si>
  <si>
    <t>OHANA Shota</t>
  </si>
  <si>
    <t>菅家　空</t>
  </si>
  <si>
    <t>KANKE Sora</t>
  </si>
  <si>
    <t>北野　開平</t>
  </si>
  <si>
    <t>KITANO Kaihei</t>
  </si>
  <si>
    <t>佐藤　映斗</t>
  </si>
  <si>
    <t>SATO Eito</t>
  </si>
  <si>
    <t>鈴木　究</t>
  </si>
  <si>
    <t>SUZUKI Kiwamu</t>
  </si>
  <si>
    <t>高橋　崚</t>
  </si>
  <si>
    <t>中野　大地</t>
  </si>
  <si>
    <t>NAKANO Daichi</t>
  </si>
  <si>
    <t>比嘉　良悟</t>
  </si>
  <si>
    <t>HIGA Ryogo</t>
  </si>
  <si>
    <t>藤尾　壮紀</t>
  </si>
  <si>
    <t>FUJIO Shoki</t>
  </si>
  <si>
    <t>本多　遼也</t>
  </si>
  <si>
    <t>HONDA Ryoya</t>
  </si>
  <si>
    <t>村上　真生</t>
  </si>
  <si>
    <t>MURAKAMI Mao</t>
  </si>
  <si>
    <t>元永　好多朗</t>
  </si>
  <si>
    <t>MOTONAGA Kotaro</t>
  </si>
  <si>
    <t>森本　翔太</t>
  </si>
  <si>
    <t>MORIMOTO Shota</t>
  </si>
  <si>
    <t>安田　優登</t>
  </si>
  <si>
    <t>YASUDA Masato</t>
  </si>
  <si>
    <t>山田　一輝</t>
  </si>
  <si>
    <t>吉岡　尚紀</t>
  </si>
  <si>
    <t>YOSHIOKA Naoki</t>
  </si>
  <si>
    <t>有路　翔</t>
  </si>
  <si>
    <t>ARIJI Kakeru</t>
  </si>
  <si>
    <t>大辻　頌悟</t>
  </si>
  <si>
    <t>OTSUJI Shogo</t>
  </si>
  <si>
    <t>大類　駿</t>
  </si>
  <si>
    <t>ORUI Shun</t>
  </si>
  <si>
    <t>大吉　優亮</t>
  </si>
  <si>
    <t>OYOSHI Yusuke</t>
  </si>
  <si>
    <t>小野　隆一朗</t>
  </si>
  <si>
    <t>ONO Ryuichiro</t>
  </si>
  <si>
    <t>近田　達矢</t>
  </si>
  <si>
    <t>KONDA Tatsuya</t>
  </si>
  <si>
    <t>塩井　広太郎</t>
  </si>
  <si>
    <t>SHIOI Kotaro</t>
  </si>
  <si>
    <t>末次　海斗</t>
  </si>
  <si>
    <t>SUETSUGU Kaito</t>
  </si>
  <si>
    <t>西脇　翔太</t>
  </si>
  <si>
    <t>NISHIWAKI Shota</t>
  </si>
  <si>
    <t>濵田　洸誠</t>
  </si>
  <si>
    <t>HAMADA Kosei</t>
  </si>
  <si>
    <t>針谷　咲輝</t>
  </si>
  <si>
    <t>HARIGAI Shoki</t>
  </si>
  <si>
    <t>011013</t>
  </si>
  <si>
    <t>林田　海輝</t>
  </si>
  <si>
    <t>HAYASHIDA Kaiki</t>
  </si>
  <si>
    <t>東　陽晃</t>
  </si>
  <si>
    <t>HIGASHI Hikaru</t>
  </si>
  <si>
    <t>日高　拓夢</t>
  </si>
  <si>
    <t>HIDAKA Takumu</t>
  </si>
  <si>
    <t>深井　琉聖</t>
  </si>
  <si>
    <t>FUKAI Ryusei</t>
  </si>
  <si>
    <t>水谷　滉介</t>
  </si>
  <si>
    <t>MIZUYA Kosuke</t>
  </si>
  <si>
    <t>盛　友士</t>
  </si>
  <si>
    <t>MORI Yushi</t>
  </si>
  <si>
    <t>山下　航平</t>
  </si>
  <si>
    <t>YAMASHITA Kohei</t>
  </si>
  <si>
    <t>西山　耕太</t>
  </si>
  <si>
    <t>NISHIYAMA Kota</t>
  </si>
  <si>
    <t>星名　開伍</t>
  </si>
  <si>
    <t>HOSHINA Kaigo</t>
  </si>
  <si>
    <t>小山　翔</t>
  </si>
  <si>
    <t>KOYAMA Sho</t>
  </si>
  <si>
    <t>高橋　速人</t>
  </si>
  <si>
    <t>TAKAHASHI Hayato</t>
  </si>
  <si>
    <t>内田　直真</t>
  </si>
  <si>
    <t>UCHIDA Naoma</t>
  </si>
  <si>
    <t>野村　太貴</t>
  </si>
  <si>
    <t>NOMURA Taiki</t>
  </si>
  <si>
    <t>蒲生　亮介</t>
  </si>
  <si>
    <t>GAMO Ryosuke</t>
  </si>
  <si>
    <t>高岡　環伍</t>
  </si>
  <si>
    <t>TAKAOKA Kango</t>
  </si>
  <si>
    <t>福田　純平</t>
  </si>
  <si>
    <t>FUKUDA Junmpei</t>
  </si>
  <si>
    <t>細野　晟哉</t>
  </si>
  <si>
    <t>HOSONO Seiya</t>
  </si>
  <si>
    <t>山田　健太</t>
  </si>
  <si>
    <t>YAMADA Kenta</t>
  </si>
  <si>
    <t>牧田　健汰</t>
  </si>
  <si>
    <t>MAKITA Kenta</t>
  </si>
  <si>
    <t>石原　一樹</t>
  </si>
  <si>
    <t>ISHIHARA Kazuki</t>
  </si>
  <si>
    <t>荒川　遼太郎</t>
  </si>
  <si>
    <t>ARAKAWA Ryotaro</t>
  </si>
  <si>
    <t>川瀬　一慶</t>
  </si>
  <si>
    <t>KAWASE Kazuyoshi</t>
  </si>
  <si>
    <t>村瀬　真宙</t>
  </si>
  <si>
    <t>MURASE Mahiro</t>
  </si>
  <si>
    <t>丸島　佑太</t>
  </si>
  <si>
    <t>MARUSHIMA Yuta</t>
  </si>
  <si>
    <t>大場　康生</t>
  </si>
  <si>
    <t>OBA Kosei</t>
  </si>
  <si>
    <t>佐々木　寿明</t>
  </si>
  <si>
    <t>SASAKI Toshiaki</t>
  </si>
  <si>
    <t>峠　慎太郎</t>
  </si>
  <si>
    <t>TOGE Shintaro</t>
  </si>
  <si>
    <t>原　孝太朗</t>
  </si>
  <si>
    <t>HARA Kotaro</t>
  </si>
  <si>
    <t>徳田　勝幸</t>
  </si>
  <si>
    <t>TOKUDA Katsuyuki</t>
  </si>
  <si>
    <t>佐々木　友弘</t>
  </si>
  <si>
    <t>SASAKI Tomohiro</t>
  </si>
  <si>
    <t>新野　佑</t>
  </si>
  <si>
    <t>NIINO Tasuku</t>
  </si>
  <si>
    <t>和田　佳樹</t>
  </si>
  <si>
    <t>WADA Yoshiki</t>
  </si>
  <si>
    <t>和田　直樹</t>
  </si>
  <si>
    <t>WADA Naoki</t>
  </si>
  <si>
    <t>荒川　遊</t>
  </si>
  <si>
    <t>ARAKAWA Yu</t>
  </si>
  <si>
    <t>澤津橋　佑斗</t>
  </si>
  <si>
    <t>SAWATSUBASHI Yuto</t>
  </si>
  <si>
    <t>鈴木　雄飛</t>
  </si>
  <si>
    <t>SUZUKI Yuhi</t>
  </si>
  <si>
    <t>下川　蔵</t>
  </si>
  <si>
    <t>SHIMOKAWA Osamu</t>
  </si>
  <si>
    <t>熊部　賢寿</t>
  </si>
  <si>
    <t>KUMABE Takatoshi</t>
  </si>
  <si>
    <t>石川　大成</t>
  </si>
  <si>
    <t>ISHIKAWA Taisei</t>
  </si>
  <si>
    <t>鶴見　麗央</t>
  </si>
  <si>
    <t>TSURUMI Reo</t>
  </si>
  <si>
    <t>980330</t>
  </si>
  <si>
    <t>金子　翔汰</t>
  </si>
  <si>
    <t>KANEKO Shota</t>
  </si>
  <si>
    <t>藤原　基</t>
  </si>
  <si>
    <t>FUJIWARA Moto</t>
  </si>
  <si>
    <t>原島　翔樹</t>
  </si>
  <si>
    <t>HARASHIMA Shoki</t>
  </si>
  <si>
    <t>高瀬　優希</t>
  </si>
  <si>
    <t>TAKASE Yuki</t>
  </si>
  <si>
    <t>吉田　直稀</t>
  </si>
  <si>
    <t>YOSHIDA Naoki</t>
  </si>
  <si>
    <t>齋藤　明良</t>
  </si>
  <si>
    <t>SAITO Akira</t>
  </si>
  <si>
    <t>喜多　陽人</t>
  </si>
  <si>
    <t>KITA Haruto</t>
  </si>
  <si>
    <t>大久保　拓実</t>
  </si>
  <si>
    <t>松本　悠希</t>
  </si>
  <si>
    <t>田澤　孝知</t>
  </si>
  <si>
    <t>TAZAWA Yoshitomo</t>
  </si>
  <si>
    <t>上條　大地</t>
  </si>
  <si>
    <t>KAMIJO Taichi</t>
  </si>
  <si>
    <t>近藤　真輝</t>
  </si>
  <si>
    <t>KONDO Masaki</t>
  </si>
  <si>
    <t>片岡　大智</t>
  </si>
  <si>
    <t>KATAOKA Daichi</t>
  </si>
  <si>
    <t>000312</t>
  </si>
  <si>
    <t>東海林　真</t>
  </si>
  <si>
    <t>TOKAIRIN Makoto</t>
  </si>
  <si>
    <t>清水　貴文</t>
  </si>
  <si>
    <t>SHIMIZU Takafumi</t>
  </si>
  <si>
    <t>神部　俊太</t>
  </si>
  <si>
    <t>KAMBE Shunta</t>
  </si>
  <si>
    <t>長尾　優希</t>
  </si>
  <si>
    <t>NAGAO Masaki</t>
  </si>
  <si>
    <t>高橋　郁斗</t>
  </si>
  <si>
    <t>TAKAHASHI Ikuto</t>
  </si>
  <si>
    <t>下里　走太</t>
  </si>
  <si>
    <t>SHIMOZATO Sota</t>
  </si>
  <si>
    <t>武田　春樹</t>
  </si>
  <si>
    <t>TAKEDA Haruki</t>
  </si>
  <si>
    <t>980209</t>
  </si>
  <si>
    <t>安田　昴十</t>
  </si>
  <si>
    <t>YASUDA Takato</t>
  </si>
  <si>
    <t>内山　雄司</t>
  </si>
  <si>
    <t>UCHIYAMA Yushi</t>
  </si>
  <si>
    <t>菊地　鴻太</t>
  </si>
  <si>
    <t>水谷　光佑</t>
  </si>
  <si>
    <t>MIZUTANI Kosuke</t>
  </si>
  <si>
    <t>岡田　法文</t>
  </si>
  <si>
    <t>OKADA Norifumi</t>
  </si>
  <si>
    <t>川口　涼輔</t>
  </si>
  <si>
    <t>KAWAGUCHI Ryosuke</t>
  </si>
  <si>
    <t>松尾　和則</t>
  </si>
  <si>
    <t>MATSUO Kazunori</t>
  </si>
  <si>
    <t>高橋　啓太郎</t>
  </si>
  <si>
    <t>TAKAHASHI Keitaro</t>
  </si>
  <si>
    <t>芳賀　柊真</t>
  </si>
  <si>
    <t>HAGA Shuma</t>
  </si>
  <si>
    <t>安田　慎太郎</t>
  </si>
  <si>
    <t>YASUDA Shintaro</t>
  </si>
  <si>
    <t>武藤　洋太</t>
  </si>
  <si>
    <t>MUTO Yota</t>
  </si>
  <si>
    <t>池谷　智広</t>
  </si>
  <si>
    <t>IKEYA Tomohiro</t>
  </si>
  <si>
    <t>川田　尚輝</t>
  </si>
  <si>
    <t>KAWADA Naoki</t>
  </si>
  <si>
    <t>武野内　恵介</t>
  </si>
  <si>
    <t>TAKENOUCHI Keisuke</t>
  </si>
  <si>
    <t>福田　拓実</t>
  </si>
  <si>
    <t>FUKUDA Takumi</t>
  </si>
  <si>
    <t>980203</t>
  </si>
  <si>
    <t>山形　祥貴</t>
  </si>
  <si>
    <t>YAMAGATA Yasutaka</t>
  </si>
  <si>
    <t>山室　直斗</t>
  </si>
  <si>
    <t>YAMAMURO Naoto</t>
  </si>
  <si>
    <t>970501</t>
  </si>
  <si>
    <t>小川　知良</t>
  </si>
  <si>
    <t>OGAWA Kazuyoshi</t>
  </si>
  <si>
    <t>軽部　正志</t>
  </si>
  <si>
    <t>KARUBE Masashi</t>
  </si>
  <si>
    <t>中畑　元宏</t>
  </si>
  <si>
    <t>NAKAHATA Motohiro</t>
  </si>
  <si>
    <t>神尾　祐樹</t>
  </si>
  <si>
    <t>KAMIO Yuki</t>
  </si>
  <si>
    <t>小林　飛斗</t>
  </si>
  <si>
    <t>KOBAYASHI Takato</t>
  </si>
  <si>
    <t>齋藤　芳輝</t>
  </si>
  <si>
    <t>SAITO Yoshiki</t>
  </si>
  <si>
    <t>斯波　岳士</t>
  </si>
  <si>
    <t>SHIBA Takeshi</t>
  </si>
  <si>
    <t>立崎　哲大</t>
  </si>
  <si>
    <t>TACHIZAKI Tetta</t>
  </si>
  <si>
    <t>松川　雅虎</t>
  </si>
  <si>
    <t>MATSUKAWA Miyato</t>
  </si>
  <si>
    <t>飯島　康介</t>
  </si>
  <si>
    <t>IIJIMA Kosuke</t>
  </si>
  <si>
    <t>河谷　好晃</t>
  </si>
  <si>
    <t>KAWATANI Yoshiaki</t>
  </si>
  <si>
    <t>中野　裕太</t>
  </si>
  <si>
    <t>NAKANO Yuta</t>
  </si>
  <si>
    <t>内田　翔</t>
  </si>
  <si>
    <t>UCHIDA Kakeru</t>
  </si>
  <si>
    <t>海老原　優大</t>
  </si>
  <si>
    <t>EBIHARA Yudai</t>
  </si>
  <si>
    <t>橋本　章央</t>
  </si>
  <si>
    <t>HASHIMOTO Akio</t>
  </si>
  <si>
    <t>010818</t>
  </si>
  <si>
    <t>三浦　剛</t>
  </si>
  <si>
    <t>010811</t>
  </si>
  <si>
    <t>大谷　健斗</t>
  </si>
  <si>
    <t>OTANI Kento</t>
  </si>
  <si>
    <t>立松　昇剛</t>
  </si>
  <si>
    <t>TATEMATSU Shogo</t>
  </si>
  <si>
    <t>直井　亜沙斗</t>
  </si>
  <si>
    <t>NAOI Asato</t>
  </si>
  <si>
    <t>桜井　唯</t>
  </si>
  <si>
    <t>SAKURAI Yui</t>
  </si>
  <si>
    <t>前田　晃秀</t>
  </si>
  <si>
    <t>MAEDA Akihide</t>
  </si>
  <si>
    <t>池谷　太一</t>
  </si>
  <si>
    <t>IKEYA Taichi</t>
  </si>
  <si>
    <t>小寺　貴大</t>
  </si>
  <si>
    <t>KODERA Takahiro</t>
  </si>
  <si>
    <t>971220</t>
  </si>
  <si>
    <t>菅野　裕暉</t>
  </si>
  <si>
    <t>SUGANO Yuki</t>
  </si>
  <si>
    <t>大場　光</t>
  </si>
  <si>
    <t>OBA Hikaru</t>
  </si>
  <si>
    <t>中道　貫太</t>
  </si>
  <si>
    <t>NAKAMICHI Kanta</t>
  </si>
  <si>
    <t>舟橋　裕太</t>
  </si>
  <si>
    <t>FUNAHASHI Yuta</t>
  </si>
  <si>
    <t>飯田　航平</t>
  </si>
  <si>
    <t>IIDA Kohei</t>
  </si>
  <si>
    <t>和田　優一</t>
  </si>
  <si>
    <t>WADA Yuichi</t>
  </si>
  <si>
    <t>内山　孝哉</t>
  </si>
  <si>
    <t>UCHIYAMA Takaya</t>
  </si>
  <si>
    <t>宮崎　祥平</t>
  </si>
  <si>
    <t>MIYAZAKI Shohei</t>
  </si>
  <si>
    <t>片羽　柾太朗</t>
    <rPh sb="5" eb="6">
      <t>ロウ</t>
    </rPh>
    <phoneticPr fontId="3"/>
  </si>
  <si>
    <t>KATAHA Seitaro</t>
  </si>
  <si>
    <t>榎本　怜央</t>
  </si>
  <si>
    <t>ENOMOTO Reo</t>
  </si>
  <si>
    <t>新村　大地</t>
  </si>
  <si>
    <t>SHIMMURA Daichi</t>
  </si>
  <si>
    <t>高橋　拓光</t>
  </si>
  <si>
    <t>村尾　優介</t>
  </si>
  <si>
    <t>MURAO  Yusuke</t>
  </si>
  <si>
    <t>兼城　俊太郎</t>
  </si>
  <si>
    <t xml:space="preserve">KANESHIRO  Shuntaro </t>
  </si>
  <si>
    <t>自治医科大学</t>
  </si>
  <si>
    <t>向井　頌之</t>
  </si>
  <si>
    <t>MUKAI Nobuyuki</t>
  </si>
  <si>
    <t>960219</t>
  </si>
  <si>
    <t>田代　旺生</t>
  </si>
  <si>
    <t>TASHIRO Hiroki</t>
  </si>
  <si>
    <t>木村　純一郎</t>
  </si>
  <si>
    <t>KIMURA Junichiro</t>
  </si>
  <si>
    <t>木下　雄斗</t>
  </si>
  <si>
    <t>KINOSHITA Yuto</t>
  </si>
  <si>
    <t>佐藤　茂哉</t>
  </si>
  <si>
    <t>SATO Shigeya</t>
  </si>
  <si>
    <t>佐藤　拓夢</t>
  </si>
  <si>
    <t>SATO Takumu</t>
  </si>
  <si>
    <t>下田　季矢</t>
  </si>
  <si>
    <t>SHIMODA Toshiya</t>
  </si>
  <si>
    <t>竹内　嵩人</t>
  </si>
  <si>
    <t>TAKEUCHI Shuto</t>
  </si>
  <si>
    <t>981211</t>
  </si>
  <si>
    <t>武田　裕督</t>
  </si>
  <si>
    <t>TAKEDA Yusuke</t>
  </si>
  <si>
    <t>田村　剣心</t>
  </si>
  <si>
    <t>TAMURA Kenshin</t>
  </si>
  <si>
    <t>潮田　航大</t>
  </si>
  <si>
    <t>USHIODA Koki</t>
  </si>
  <si>
    <t>尾崎　陽</t>
  </si>
  <si>
    <t>OZAKI Yo</t>
  </si>
  <si>
    <t>秋山　侃樹</t>
  </si>
  <si>
    <t>AKIYAMA Naoki</t>
  </si>
  <si>
    <t>大窪　歩夢</t>
  </si>
  <si>
    <t>OKUBO Ayumu</t>
  </si>
  <si>
    <t>栗原　佑輔</t>
  </si>
  <si>
    <t>友村　俊介</t>
  </si>
  <si>
    <t>TOMOMURA Shunsuke</t>
  </si>
  <si>
    <t>原田　宗市</t>
  </si>
  <si>
    <t>HARADA Soichi</t>
  </si>
  <si>
    <t>舩田　圭吾</t>
  </si>
  <si>
    <t>FUNADA Keigo</t>
  </si>
  <si>
    <t>脇本　岳</t>
  </si>
  <si>
    <t>WAKIMOTO Takeru</t>
  </si>
  <si>
    <t>黒澤　明</t>
  </si>
  <si>
    <t>KUROSAWA Akira</t>
  </si>
  <si>
    <t>菅野　優人</t>
  </si>
  <si>
    <t>KANNO Yuto</t>
  </si>
  <si>
    <t>斉藤　悠</t>
  </si>
  <si>
    <t>SAITO Yu</t>
  </si>
  <si>
    <t>下山　竜佑</t>
  </si>
  <si>
    <t>SHIMOYAMA Ryusuke</t>
  </si>
  <si>
    <t>辻野　大輝</t>
  </si>
  <si>
    <t>TSUJINO Daiki</t>
  </si>
  <si>
    <t>宮崎　翔</t>
  </si>
  <si>
    <t>MIYAZAKI Sho</t>
  </si>
  <si>
    <t>増子　佳吾</t>
  </si>
  <si>
    <t>MASUKO Keigo</t>
  </si>
  <si>
    <t>後藤　光雅</t>
  </si>
  <si>
    <t>GOTO Koga</t>
  </si>
  <si>
    <t>020207</t>
  </si>
  <si>
    <t>尾形　拓海</t>
  </si>
  <si>
    <t>OGATA Takumi</t>
  </si>
  <si>
    <t>青木　涼哉</t>
  </si>
  <si>
    <t>AOKI Ryouya</t>
  </si>
  <si>
    <t>鹿野内　塁</t>
  </si>
  <si>
    <t>KANOUCHI Rui</t>
  </si>
  <si>
    <t>麦倉　惟月</t>
  </si>
  <si>
    <t>MUGIMURA Ituki</t>
  </si>
  <si>
    <t>八重樫　一也</t>
  </si>
  <si>
    <t>YAEGASHI Kazuya</t>
  </si>
  <si>
    <t>伊藤　誠矢</t>
  </si>
  <si>
    <t>ITO Seiya</t>
  </si>
  <si>
    <t>飯村　慶次朗</t>
  </si>
  <si>
    <t>IIMURA Keijiro</t>
  </si>
  <si>
    <t>滝田　雅斗</t>
  </si>
  <si>
    <t>TAKITA Masato</t>
  </si>
  <si>
    <t>鈴木　亮真</t>
  </si>
  <si>
    <t>SUZUKI Ryoma</t>
  </si>
  <si>
    <t>山本　翔真</t>
  </si>
  <si>
    <t>YAMAMOTO Shoma</t>
  </si>
  <si>
    <t>髙松　克輝</t>
  </si>
  <si>
    <t>TAKAMATSU Kazuki</t>
  </si>
  <si>
    <t>吉田　翼</t>
  </si>
  <si>
    <t>YOSHIDA Tsubasa</t>
  </si>
  <si>
    <t>山本　駿</t>
  </si>
  <si>
    <t>YAMAMOTO Shun</t>
  </si>
  <si>
    <t>寺内　健</t>
  </si>
  <si>
    <t>TERAUCHI Ken</t>
  </si>
  <si>
    <t>大竹　祐真</t>
  </si>
  <si>
    <t>OTAKE Yuma</t>
  </si>
  <si>
    <t>櫛田　崇裕</t>
  </si>
  <si>
    <t>KUSHIDA Takahiro</t>
  </si>
  <si>
    <t>岡﨑　純也</t>
  </si>
  <si>
    <t>OKAZAKI Junya</t>
  </si>
  <si>
    <t>齊藤　直彦</t>
  </si>
  <si>
    <t>SAITO Naohiko</t>
  </si>
  <si>
    <t>星　優太</t>
  </si>
  <si>
    <t>HOSHI Yuta</t>
  </si>
  <si>
    <t>石関　佑介</t>
  </si>
  <si>
    <t>ISHIZEKI Yusuke</t>
  </si>
  <si>
    <t>小野寺　秀斗</t>
  </si>
  <si>
    <t>ONODERA Shuto</t>
  </si>
  <si>
    <t>980913</t>
  </si>
  <si>
    <t>手塚　新輔</t>
  </si>
  <si>
    <t>TETSUKA Shinsuke</t>
  </si>
  <si>
    <t>岩上　優太</t>
  </si>
  <si>
    <t>IWAKAMI Yuta</t>
  </si>
  <si>
    <t>添田　紘平</t>
  </si>
  <si>
    <t>SOETA Kohei</t>
  </si>
  <si>
    <t>添田　悠真</t>
  </si>
  <si>
    <t>SOETA Yuma</t>
  </si>
  <si>
    <t>DEJEN Tesufalemweldu</t>
  </si>
  <si>
    <t>DEJEN TESUFALEM WELDU</t>
  </si>
  <si>
    <t>星槎大学</t>
  </si>
  <si>
    <t>ERI</t>
  </si>
  <si>
    <t>TSHERING Penjor</t>
  </si>
  <si>
    <t>TSHERING PENJOR</t>
  </si>
  <si>
    <t>BHU</t>
  </si>
  <si>
    <t>祝賀　佐助</t>
  </si>
  <si>
    <t>HAGA Sasuke</t>
  </si>
  <si>
    <t>酒井　陽生</t>
  </si>
  <si>
    <t>SAKAI Hinata</t>
  </si>
  <si>
    <t>大坂　雄一郎</t>
  </si>
  <si>
    <t>OSAKA Yuichirou</t>
  </si>
  <si>
    <t>平田　修都</t>
  </si>
  <si>
    <t>HIRATA Syuto</t>
  </si>
  <si>
    <t>佐々木　颯太</t>
  </si>
  <si>
    <t>SASAKI Sota</t>
  </si>
  <si>
    <t>伊佐　大聖</t>
  </si>
  <si>
    <t>ISA Taisei</t>
  </si>
  <si>
    <t>樺澤　翔</t>
  </si>
  <si>
    <t>KABASAWA Sho</t>
  </si>
  <si>
    <t>蜂谷　海斗</t>
  </si>
  <si>
    <t>HACHIYA Kaito</t>
  </si>
  <si>
    <t>根本　拓実</t>
  </si>
  <si>
    <t>NEMOTO Takumi</t>
  </si>
  <si>
    <t>真島　史弥</t>
  </si>
  <si>
    <t>MAJIMA Fumiya</t>
  </si>
  <si>
    <t>柴田　悠宇</t>
  </si>
  <si>
    <t>SHIBATA Yu</t>
  </si>
  <si>
    <t>新島　幸大</t>
  </si>
  <si>
    <t>NIIJIMA Yukihiro</t>
  </si>
  <si>
    <t>太田　循哉</t>
  </si>
  <si>
    <t>OTA Junya</t>
  </si>
  <si>
    <t>伊藤　譲</t>
  </si>
  <si>
    <t>ITO Yuzuru</t>
  </si>
  <si>
    <t>飯嶌　友哉</t>
  </si>
  <si>
    <t>IIJIMA Tomoya</t>
  </si>
  <si>
    <t>石津　佳晃</t>
  </si>
  <si>
    <t>ISHIZU Yoshiaki</t>
  </si>
  <si>
    <t>大澤　智樹</t>
  </si>
  <si>
    <t>OSAWA Tomoki</t>
  </si>
  <si>
    <t>桜木　啓仁</t>
  </si>
  <si>
    <t>SAKURAGI Hiroto</t>
  </si>
  <si>
    <t>鈴木　渓太</t>
  </si>
  <si>
    <t>鈴木　大海</t>
  </si>
  <si>
    <t>SUZUKI Hiromi</t>
  </si>
  <si>
    <t>中村　真一朗</t>
  </si>
  <si>
    <t>NAKAMURA Shinichiro</t>
  </si>
  <si>
    <t>990117</t>
  </si>
  <si>
    <t>原富　慶季</t>
  </si>
  <si>
    <t>HARATOMI Yoshiki</t>
  </si>
  <si>
    <t>平田　晃司</t>
  </si>
  <si>
    <t>HIRATA Koji</t>
  </si>
  <si>
    <t>福田　悠一</t>
  </si>
  <si>
    <t>松本　直樹</t>
  </si>
  <si>
    <t>MATSUMOTO Naoki</t>
  </si>
  <si>
    <t>右田　綺羅</t>
  </si>
  <si>
    <t>MIGITA Kira</t>
  </si>
  <si>
    <t>麻生　樹</t>
  </si>
  <si>
    <t>ASO Itsuki</t>
  </si>
  <si>
    <t>小野寺　勇樹</t>
  </si>
  <si>
    <t>ONODERA Yuki</t>
  </si>
  <si>
    <t>中武　泰希</t>
  </si>
  <si>
    <t>NAKATAKE Taiki</t>
  </si>
  <si>
    <t>永井　大育</t>
  </si>
  <si>
    <t>NAGAI Daisuke</t>
  </si>
  <si>
    <t>西村　拓海</t>
  </si>
  <si>
    <t>NISHIMURA Takumi</t>
  </si>
  <si>
    <t>三上　雄太</t>
  </si>
  <si>
    <t>MIKAMI Yuta</t>
  </si>
  <si>
    <t>米満　楓</t>
  </si>
  <si>
    <t>YONEMITSU Kaede</t>
  </si>
  <si>
    <t>市原　利希也</t>
  </si>
  <si>
    <t>ICHIHARA Rikiya</t>
  </si>
  <si>
    <t>緒方　貴典</t>
  </si>
  <si>
    <t>OGATA Takanori</t>
  </si>
  <si>
    <t>甲斐　治輝</t>
  </si>
  <si>
    <t>KAI Haruki</t>
  </si>
  <si>
    <t>葛西　潤</t>
  </si>
  <si>
    <t>KASAI Jun</t>
  </si>
  <si>
    <t>片岡　渉</t>
  </si>
  <si>
    <t>KATAOKA Wataru</t>
  </si>
  <si>
    <t>新家　裕太郎</t>
  </si>
  <si>
    <t>NIINAE Yutaro</t>
  </si>
  <si>
    <t>濱野　将基</t>
  </si>
  <si>
    <t>HAMANO Masaki</t>
  </si>
  <si>
    <t>本田　晃士郎</t>
  </si>
  <si>
    <t>HONDA Koshiro</t>
  </si>
  <si>
    <t>中村　智哉</t>
  </si>
  <si>
    <t>NAKAMURA Tomoya</t>
  </si>
  <si>
    <t>松田　爽汰</t>
  </si>
  <si>
    <t>MATSUDA Sota</t>
  </si>
  <si>
    <t>村田　海晟</t>
  </si>
  <si>
    <t>MURATA Kaisei</t>
  </si>
  <si>
    <t>横山　魁哉</t>
  </si>
  <si>
    <t>YOKOYAMA Kaiya</t>
  </si>
  <si>
    <t>Philip mulwa</t>
  </si>
  <si>
    <t>PHILIP Mulwa</t>
  </si>
  <si>
    <t>有田　伊歩希</t>
  </si>
  <si>
    <t>ARITA Ibuki</t>
  </si>
  <si>
    <t>石井　大揮</t>
  </si>
  <si>
    <t>020125</t>
  </si>
  <si>
    <t>上杉　祥大</t>
  </si>
  <si>
    <t>UESUGI Hiroto</t>
  </si>
  <si>
    <t>桑田　大輔</t>
  </si>
  <si>
    <t>KUWATA Daisuke</t>
  </si>
  <si>
    <t>志村　健太</t>
  </si>
  <si>
    <t>SHIMURA Kenta</t>
  </si>
  <si>
    <t>久光　康太</t>
  </si>
  <si>
    <t>HISAMITSU Kota</t>
  </si>
  <si>
    <t>丸岡　拓</t>
  </si>
  <si>
    <t>MARUOKA Hiraku</t>
  </si>
  <si>
    <t>溝口　泰良</t>
  </si>
  <si>
    <t>MIZOGUCHI Taira</t>
  </si>
  <si>
    <t>村本　翔</t>
  </si>
  <si>
    <t>MURAMOTO Sho</t>
  </si>
  <si>
    <t>望月　遥平</t>
  </si>
  <si>
    <t>MOCHIZUKI Yohei</t>
  </si>
  <si>
    <t>森下　治</t>
  </si>
  <si>
    <t>MORISHITA Haru</t>
  </si>
  <si>
    <t>山森　龍暁</t>
  </si>
  <si>
    <t>YAMAMORI Ryuki</t>
  </si>
  <si>
    <t>010819</t>
  </si>
  <si>
    <t>山下　唯心</t>
  </si>
  <si>
    <t>YAMASHITA Yuito</t>
  </si>
  <si>
    <t>吉田　悠良</t>
  </si>
  <si>
    <t>YOSHIDA Yura</t>
  </si>
  <si>
    <t>浦川　侑己</t>
  </si>
  <si>
    <t>URAKAWA Yuki</t>
  </si>
  <si>
    <t>笹島　彰</t>
  </si>
  <si>
    <t>SASAJIMA Akira</t>
  </si>
  <si>
    <t>北側　達也</t>
  </si>
  <si>
    <t>KITAGAWA Tatsuya</t>
  </si>
  <si>
    <t>田中　幸一</t>
  </si>
  <si>
    <t>TANAKA Koichi</t>
  </si>
  <si>
    <t>矢坂　誠</t>
  </si>
  <si>
    <t>YASAKA Makoto</t>
  </si>
  <si>
    <t>八重樫　虎之介</t>
  </si>
  <si>
    <t>YAEGASHI Toranosuke</t>
  </si>
  <si>
    <t>松永　隆之介</t>
  </si>
  <si>
    <t>MATSUNAGA Ryunosuke</t>
  </si>
  <si>
    <t>佐藤　春輝</t>
  </si>
  <si>
    <t>加藤　達輝</t>
  </si>
  <si>
    <t>KATO Tatsuki</t>
  </si>
  <si>
    <t>青柳　真司</t>
  </si>
  <si>
    <t>AOYAGI Shinji</t>
  </si>
  <si>
    <t>川上　琢豊</t>
  </si>
  <si>
    <t>KAWAKAMI Takuto</t>
  </si>
  <si>
    <t>鈴木　琢丸</t>
  </si>
  <si>
    <t>SUZUKI Takumaru</t>
  </si>
  <si>
    <t>荒木　基</t>
  </si>
  <si>
    <t>ARAKI Hajime</t>
  </si>
  <si>
    <t>西川　悠真</t>
  </si>
  <si>
    <t>NISIKAWA Yuuma</t>
  </si>
  <si>
    <t>福田　直生</t>
  </si>
  <si>
    <t>HUKUDA Naoki</t>
  </si>
  <si>
    <t>山下　雄慎</t>
  </si>
  <si>
    <t>YAMASHITA Yushin</t>
  </si>
  <si>
    <t>岩川　天羽</t>
  </si>
  <si>
    <t>IWAKAWA Amou</t>
  </si>
  <si>
    <t>秋山　仁吾</t>
  </si>
  <si>
    <t>AKIYAMA Jingo</t>
  </si>
  <si>
    <t>菅原　将人</t>
  </si>
  <si>
    <t>SUGAWARA Masato</t>
  </si>
  <si>
    <t>秋山　智也</t>
  </si>
  <si>
    <t>AKIYAMA Tomoya</t>
  </si>
  <si>
    <t>荒賀　崇碩</t>
  </si>
  <si>
    <t>ARAGA Takahiro</t>
  </si>
  <si>
    <t>大浦　竜城</t>
  </si>
  <si>
    <t>OURA Tastuki</t>
  </si>
  <si>
    <t>菊地　悠太</t>
  </si>
  <si>
    <t>KIKUTI Yuta</t>
  </si>
  <si>
    <t>松本　詩音</t>
  </si>
  <si>
    <t>MATSUMOTO Shion</t>
  </si>
  <si>
    <t>西川　陽人</t>
  </si>
  <si>
    <t>NISHIKAWA Haruto</t>
  </si>
  <si>
    <t>南雲　海哉</t>
  </si>
  <si>
    <t>NAGUMO Kaiya</t>
  </si>
  <si>
    <t>上田　俊希</t>
  </si>
  <si>
    <t>UEDA Toshiki</t>
  </si>
  <si>
    <t>980429</t>
  </si>
  <si>
    <t>橿淵　和馬</t>
  </si>
  <si>
    <t>KASHIBUCHI Kazuma</t>
  </si>
  <si>
    <t>江田　尋貴</t>
  </si>
  <si>
    <t>EDA Hiroki</t>
  </si>
  <si>
    <t>内藤　拓磨</t>
  </si>
  <si>
    <t>NAITO Takuma</t>
  </si>
  <si>
    <t>猪狩　祐太</t>
  </si>
  <si>
    <t>IKARI Yuta</t>
  </si>
  <si>
    <t>大森　海翔</t>
  </si>
  <si>
    <t>OHMORI Kaito</t>
  </si>
  <si>
    <t>黑崎　匠</t>
  </si>
  <si>
    <t>KUROSAKI Takumi</t>
  </si>
  <si>
    <t>戸邊　裕晶</t>
  </si>
  <si>
    <t>TOBE Hiroaki</t>
  </si>
  <si>
    <t>綱川　力斗</t>
  </si>
  <si>
    <t>TSUNAKAWA Rikito</t>
  </si>
  <si>
    <t>川俣 翼</t>
  </si>
  <si>
    <t>KAWAMATA Tsubasa</t>
  </si>
  <si>
    <t>米川　航</t>
  </si>
  <si>
    <t>YONEKAWA Wataru</t>
  </si>
  <si>
    <t>茂呂　柊汰</t>
  </si>
  <si>
    <t>MORO Shuta</t>
  </si>
  <si>
    <t>橋本　柊</t>
  </si>
  <si>
    <t>HASHIMOTO Shu</t>
  </si>
  <si>
    <t>熊澤　尚央</t>
  </si>
  <si>
    <t>KUMAZAWA Nao</t>
  </si>
  <si>
    <t>磯　文也</t>
  </si>
  <si>
    <t>ISO  Fumiya</t>
  </si>
  <si>
    <t>島根　海都</t>
  </si>
  <si>
    <t>SHIMANE Kaito</t>
  </si>
  <si>
    <t>上野　利隼</t>
  </si>
  <si>
    <t>UENO Rijun</t>
  </si>
  <si>
    <t>中山　直紀</t>
  </si>
  <si>
    <t>NAKAYAMA Naoki</t>
  </si>
  <si>
    <t>近藤　千晴</t>
  </si>
  <si>
    <t>KONDO Yukiharu</t>
  </si>
  <si>
    <t>久保　翔</t>
  </si>
  <si>
    <t>KUBO Sho</t>
  </si>
  <si>
    <t>降矢　稀祐</t>
  </si>
  <si>
    <t>FURUYA Mahiro</t>
  </si>
  <si>
    <t>井上　一真</t>
  </si>
  <si>
    <t>INOUE Kazuma</t>
  </si>
  <si>
    <t>中里　将基</t>
  </si>
  <si>
    <t>NAKAZATO Masaki</t>
  </si>
  <si>
    <t>稲垣　広弥</t>
  </si>
  <si>
    <t>INAGAKI Hiroya</t>
  </si>
  <si>
    <t>古澤　一杜</t>
  </si>
  <si>
    <t>FURUSAWA Kazuto</t>
  </si>
  <si>
    <t>山田　陵晟</t>
  </si>
  <si>
    <t>YAMADA Ryosei</t>
  </si>
  <si>
    <t>渡部　航平</t>
  </si>
  <si>
    <t>WATANABE Kouhei</t>
  </si>
  <si>
    <t>阿部 拓斗</t>
  </si>
  <si>
    <t>ABE Hiroto</t>
  </si>
  <si>
    <t>川野辺　涼</t>
  </si>
  <si>
    <t>KAWANOBE Ryo</t>
  </si>
  <si>
    <t>馬立　涼太朗</t>
  </si>
  <si>
    <t>MADATE Ryotarou</t>
  </si>
  <si>
    <t>粕尾　悠人</t>
  </si>
  <si>
    <t>KASUO Yuto</t>
  </si>
  <si>
    <t>古島　匠稀</t>
  </si>
  <si>
    <t>FURUSHIMA Shoki</t>
  </si>
  <si>
    <t>佐藤　修斗</t>
  </si>
  <si>
    <t>SATO Syuuto</t>
  </si>
  <si>
    <t>川上　大輝</t>
  </si>
  <si>
    <t>KAWAKAMI Daiki</t>
  </si>
  <si>
    <t>010716</t>
  </si>
  <si>
    <t>磯部　剛</t>
  </si>
  <si>
    <t>ISOBE Go</t>
  </si>
  <si>
    <t>村上　潤</t>
  </si>
  <si>
    <t>MURAKAMI Jun</t>
  </si>
  <si>
    <t>大橋　広夢</t>
  </si>
  <si>
    <t>OHASHI Hiromu</t>
  </si>
  <si>
    <t>兼子　昂也</t>
  </si>
  <si>
    <t>KANEKO Hiroya</t>
  </si>
  <si>
    <t>高橋　快和</t>
  </si>
  <si>
    <t>020223</t>
  </si>
  <si>
    <t>高田　友稔</t>
  </si>
  <si>
    <t>TAKADA Tomonari</t>
  </si>
  <si>
    <t>WANJIKU　ＣharlesＫamau</t>
  </si>
  <si>
    <t>WANJIKU Charles Kamau</t>
  </si>
  <si>
    <t>斎藤　直之</t>
  </si>
  <si>
    <t>SAITO Naoyuki</t>
  </si>
  <si>
    <t>狩野　寛和</t>
  </si>
  <si>
    <t>KANO Hirokazu</t>
  </si>
  <si>
    <t>黒岩　穣</t>
  </si>
  <si>
    <t>KUROIWA Jo</t>
  </si>
  <si>
    <t>小泉　友哉</t>
  </si>
  <si>
    <t>KOIZUMI Tomoya</t>
  </si>
  <si>
    <t>渡辺　雅博</t>
  </si>
  <si>
    <t>WATANABE Masahiro</t>
  </si>
  <si>
    <t>小川　慧人</t>
  </si>
  <si>
    <t>工藤　裕輝</t>
  </si>
  <si>
    <t>KUDO Hiroki</t>
  </si>
  <si>
    <t>中川　達也</t>
  </si>
  <si>
    <t>NAKAGAWA Tatsuya</t>
  </si>
  <si>
    <t>外園　洋斗</t>
  </si>
  <si>
    <t>HOKAZONO Hiroto</t>
  </si>
  <si>
    <t>三井　智稀</t>
  </si>
  <si>
    <t>MITUI Tomoki</t>
  </si>
  <si>
    <t>吉成　隼輝</t>
  </si>
  <si>
    <t>YOSHINARI Toshiki</t>
  </si>
  <si>
    <t>中臣　優太</t>
  </si>
  <si>
    <t>NAKATOMI Yuta</t>
  </si>
  <si>
    <t>高橋　京佑</t>
  </si>
  <si>
    <t>TAKAHASHI Keisuke</t>
  </si>
  <si>
    <t>佐久間　慈</t>
  </si>
  <si>
    <t>SAKUMA Itsuku</t>
  </si>
  <si>
    <t>足立　優斗</t>
  </si>
  <si>
    <t>970128</t>
  </si>
  <si>
    <t>岡部　信一郎</t>
  </si>
  <si>
    <t>OKABE Shinichiro</t>
  </si>
  <si>
    <t>原　寛樹</t>
  </si>
  <si>
    <t>HARA Hiroki</t>
  </si>
  <si>
    <t>萩野　冬尉</t>
  </si>
  <si>
    <t>HAGINO Toi</t>
  </si>
  <si>
    <t>佐野　孝輔</t>
  </si>
  <si>
    <t>SANO Kosuke</t>
  </si>
  <si>
    <t>逸見　雄太</t>
  </si>
  <si>
    <t>HEMMI Yuta</t>
  </si>
  <si>
    <t>黒坂　啓吾</t>
  </si>
  <si>
    <t>KUROSAKA Keigo</t>
  </si>
  <si>
    <t>奥野　尚</t>
  </si>
  <si>
    <t>OKUNO  Hisashi</t>
  </si>
  <si>
    <t>本間　知基</t>
  </si>
  <si>
    <t>HOMMA Tomoki</t>
  </si>
  <si>
    <t>951005</t>
  </si>
  <si>
    <t>蛭川　孟瑠</t>
  </si>
  <si>
    <t>HIRUKAWA Takeru</t>
  </si>
  <si>
    <t>岩田　友樹</t>
  </si>
  <si>
    <t>IWATA Yuki</t>
  </si>
  <si>
    <t>吉弥矦部　慶</t>
  </si>
  <si>
    <t>KIMIKOBE Kei</t>
  </si>
  <si>
    <t>岩井　圭己</t>
  </si>
  <si>
    <t>IWAI Tamaki</t>
  </si>
  <si>
    <t>大澤　樹</t>
  </si>
  <si>
    <t>OSAWA Itsuki</t>
  </si>
  <si>
    <t>小南　考央</t>
  </si>
  <si>
    <t>KOMINAMI Takao</t>
  </si>
  <si>
    <t>長谷　佳祐</t>
  </si>
  <si>
    <t>HASE Keisuke</t>
  </si>
  <si>
    <t>石川　悠弥</t>
  </si>
  <si>
    <t>ISHIKAWA Haruya</t>
  </si>
  <si>
    <t>小柳　泰治</t>
  </si>
  <si>
    <t>OYANAGI  Taichi</t>
  </si>
  <si>
    <t>堀内　弘貴</t>
  </si>
  <si>
    <t>津根　佑至</t>
  </si>
  <si>
    <t>TSUNE Yuji</t>
  </si>
  <si>
    <t>土谷　海</t>
  </si>
  <si>
    <t>TSUCHIYA Kai</t>
  </si>
  <si>
    <t>矢野　瞭太</t>
  </si>
  <si>
    <t>YANO Ryota</t>
  </si>
  <si>
    <t>松川　議吉</t>
  </si>
  <si>
    <t>MATSUKAWA Kiyoshi</t>
  </si>
  <si>
    <t>鈴木　将己</t>
  </si>
  <si>
    <t>SUZUKI Masaki</t>
  </si>
  <si>
    <t>和田　宙大</t>
  </si>
  <si>
    <t>WADA Michihiro</t>
  </si>
  <si>
    <t>山田　晟大</t>
  </si>
  <si>
    <t>YAMADA Akihiro</t>
  </si>
  <si>
    <t>槇原　宏明</t>
  </si>
  <si>
    <t>MAKIHARA Hiroaki</t>
  </si>
  <si>
    <t>植田　陽平</t>
  </si>
  <si>
    <t>UEDA Yohei</t>
  </si>
  <si>
    <t>加藤　立誠</t>
  </si>
  <si>
    <t>KATO Ryusei</t>
  </si>
  <si>
    <t>河野　拓実</t>
  </si>
  <si>
    <t>KONO Takumi</t>
  </si>
  <si>
    <t>980530</t>
  </si>
  <si>
    <t>小林　琢人</t>
  </si>
  <si>
    <t>KOBAYASHI Takuto</t>
  </si>
  <si>
    <t>杉保　滉太</t>
  </si>
  <si>
    <t>SUGIHO Kota</t>
  </si>
  <si>
    <t>竹内　奨真</t>
  </si>
  <si>
    <t>TAKEUCHI Syoma</t>
  </si>
  <si>
    <t>難波　天</t>
  </si>
  <si>
    <t>NAMBA Takashi</t>
  </si>
  <si>
    <t>萩原　新</t>
  </si>
  <si>
    <t>HAGIWARA Arata</t>
  </si>
  <si>
    <t>早川　朋輝</t>
  </si>
  <si>
    <t>HAYAKAWA Tomoki</t>
  </si>
  <si>
    <t>水野　優希</t>
  </si>
  <si>
    <t>MIZUNO Yuki</t>
  </si>
  <si>
    <t>山本　将輝</t>
  </si>
  <si>
    <t>YAMAMOTO Masaki</t>
  </si>
  <si>
    <t>浅井　匠</t>
  </si>
  <si>
    <t>ASAI Takumi</t>
  </si>
  <si>
    <t>大野　裕貴</t>
  </si>
  <si>
    <t>ONO Hiroki</t>
  </si>
  <si>
    <t>近藤　光竜</t>
  </si>
  <si>
    <t>KONDO Koryu</t>
  </si>
  <si>
    <t>椎野　修羅</t>
  </si>
  <si>
    <t>SHIINO Shura</t>
  </si>
  <si>
    <t>柴田　太尊</t>
  </si>
  <si>
    <t>SHIBATA Taison</t>
  </si>
  <si>
    <t>塚谷　希</t>
  </si>
  <si>
    <t>TSUKATANI Nozomu</t>
  </si>
  <si>
    <t>廣田　海心</t>
  </si>
  <si>
    <t>HIROTA Kaishin</t>
  </si>
  <si>
    <t>000305</t>
  </si>
  <si>
    <t>山川　太一</t>
  </si>
  <si>
    <t>YAMAKAWA Taichi</t>
  </si>
  <si>
    <t>山本　蒼弥</t>
  </si>
  <si>
    <t>YAMAMOTO Soya</t>
  </si>
  <si>
    <t>宇都木　秀太</t>
  </si>
  <si>
    <t>UTSUGI Shuta</t>
  </si>
  <si>
    <t>金澤　稜己</t>
  </si>
  <si>
    <t>KANAZAWA Itsuki</t>
  </si>
  <si>
    <t>工藤　郁也</t>
  </si>
  <si>
    <t>KUDO Ikuya</t>
  </si>
  <si>
    <t>清水　佑輔</t>
  </si>
  <si>
    <t>SHIMIZU Yusuke</t>
  </si>
  <si>
    <t>髙木　大誠</t>
  </si>
  <si>
    <t>TAKAGI Taisei</t>
  </si>
  <si>
    <t>松本　開渡</t>
  </si>
  <si>
    <t>MATSUMOTO Kaito</t>
  </si>
  <si>
    <t>松元　響</t>
  </si>
  <si>
    <t>MATSUMOTO Hibiki</t>
  </si>
  <si>
    <t>本藏　駿</t>
  </si>
  <si>
    <t>MOTOGURA Shun</t>
  </si>
  <si>
    <t>山口　祐司</t>
  </si>
  <si>
    <t>YAMAGUCHI Yuji</t>
  </si>
  <si>
    <t>大澤　巧使</t>
  </si>
  <si>
    <t>OSAWA Koshi</t>
  </si>
  <si>
    <t>大橋　陸</t>
  </si>
  <si>
    <t>OHASHI Riku</t>
  </si>
  <si>
    <t>奥田　捺暉</t>
  </si>
  <si>
    <t>OKUDA Natsuki</t>
  </si>
  <si>
    <t>小倉　聖海</t>
  </si>
  <si>
    <t>OGURA Sena</t>
  </si>
  <si>
    <t>神之田　真紘</t>
  </si>
  <si>
    <t>KAMINOTA Mahiro</t>
  </si>
  <si>
    <t>鴨志田　遼太郎</t>
  </si>
  <si>
    <t>KAMOSHIDA Ryotaro</t>
  </si>
  <si>
    <t>小山　陽生</t>
  </si>
  <si>
    <t>KOYAMA Haruki</t>
  </si>
  <si>
    <t>今野　元揮</t>
  </si>
  <si>
    <t>KONNO Genki</t>
  </si>
  <si>
    <t>今野　純</t>
  </si>
  <si>
    <t>KONNO Sunao</t>
  </si>
  <si>
    <t>宮本　大也</t>
  </si>
  <si>
    <t>MIYAMOTO Hiroya</t>
  </si>
  <si>
    <t>若田　宗一郎</t>
  </si>
  <si>
    <t>WAKATA Soichiro</t>
  </si>
  <si>
    <t>石渡　謙</t>
  </si>
  <si>
    <t>ISIWATA Ken</t>
  </si>
  <si>
    <t>竹井　健太朗</t>
  </si>
  <si>
    <t>TAKEI Kentaro</t>
  </si>
  <si>
    <t>大高　健</t>
  </si>
  <si>
    <t>OTAKA Takeru</t>
  </si>
  <si>
    <t>高井　信輝</t>
  </si>
  <si>
    <t>TAKAI Nobuteru</t>
  </si>
  <si>
    <t>971207</t>
  </si>
  <si>
    <t>久津見　祥太</t>
  </si>
  <si>
    <t>KUTUMI Shota</t>
  </si>
  <si>
    <t>貝塚　泰基</t>
  </si>
  <si>
    <t>KAIDUKA Taiki</t>
  </si>
  <si>
    <t>宇津木　玲桜</t>
  </si>
  <si>
    <t>UTUGI Reo</t>
  </si>
  <si>
    <t>禿　健</t>
  </si>
  <si>
    <t>KAMURO Ken</t>
  </si>
  <si>
    <t>渋谷　雅樹</t>
  </si>
  <si>
    <t>SHIBUYA Masaki</t>
  </si>
  <si>
    <t>村上　雄大</t>
  </si>
  <si>
    <t>MURAKAMI Yudai</t>
  </si>
  <si>
    <t>笹口　直也</t>
  </si>
  <si>
    <t>SASAGUTI Naoya</t>
  </si>
  <si>
    <t>000709</t>
  </si>
  <si>
    <t>田中　僚一</t>
  </si>
  <si>
    <t>TANAKA Ryoichi</t>
  </si>
  <si>
    <t>山本　雄大</t>
  </si>
  <si>
    <t>YAMAMOTO Takahiro</t>
  </si>
  <si>
    <t>瀬谷　啓士</t>
  </si>
  <si>
    <t>SEYA Hiroshi</t>
  </si>
  <si>
    <t>五十嵐　潤</t>
  </si>
  <si>
    <t>IGARASHI Jun</t>
  </si>
  <si>
    <t>小林　海斗</t>
  </si>
  <si>
    <t>KOBAYASHI Kaito</t>
  </si>
  <si>
    <t>大矢　遼</t>
  </si>
  <si>
    <t>OYA Ryo</t>
  </si>
  <si>
    <t>木村　雄人</t>
  </si>
  <si>
    <t>KIMURA Yuto</t>
  </si>
  <si>
    <t>大前　佑樹</t>
  </si>
  <si>
    <t>OMAE Yuki</t>
  </si>
  <si>
    <t>山田　響希</t>
  </si>
  <si>
    <t>YAMADA Hibiki</t>
  </si>
  <si>
    <t>酒井　裕二郎</t>
  </si>
  <si>
    <t>SAKAI Yujiro</t>
  </si>
  <si>
    <t>久保　貴星</t>
  </si>
  <si>
    <t>KUBO Takase</t>
  </si>
  <si>
    <t>西村　悠吾</t>
  </si>
  <si>
    <t>NISHIMURA Yugo</t>
  </si>
  <si>
    <t>小林　翼優</t>
  </si>
  <si>
    <t>KOBAYASHI Tsubasa</t>
  </si>
  <si>
    <t>木村　直人</t>
  </si>
  <si>
    <t>KIMURA Naoto</t>
  </si>
  <si>
    <t>結城　汰郎</t>
  </si>
  <si>
    <t>YUKI Taro</t>
  </si>
  <si>
    <t>布施　大貴</t>
  </si>
  <si>
    <t>FUSE Daiki</t>
  </si>
  <si>
    <t>福田　龍宏</t>
  </si>
  <si>
    <t>FUKUDA Tatsuhiro</t>
  </si>
  <si>
    <t>橋本　直紀</t>
  </si>
  <si>
    <t>HASHIMOTO Naoki</t>
  </si>
  <si>
    <t>河内　俊輔</t>
  </si>
  <si>
    <t>KOUCHI Shunsuke</t>
  </si>
  <si>
    <t>鈴木　翔太</t>
  </si>
  <si>
    <t>SUZUKI Shota</t>
  </si>
  <si>
    <t>宮﨑　諒也</t>
  </si>
  <si>
    <t>MIYAZAKI Masaya</t>
  </si>
  <si>
    <t>古屋　有留人</t>
  </si>
  <si>
    <t>FURUYA Aruto</t>
  </si>
  <si>
    <t>林田　祥志</t>
  </si>
  <si>
    <t>HAYASHIDA Shoji</t>
  </si>
  <si>
    <t>970320</t>
  </si>
  <si>
    <t>本間　颯</t>
  </si>
  <si>
    <t>HOMMA Hayate</t>
  </si>
  <si>
    <t>960913</t>
  </si>
  <si>
    <t>水元　大雅</t>
  </si>
  <si>
    <t>MIZUMOTO Taiga</t>
  </si>
  <si>
    <t>小見　和也</t>
  </si>
  <si>
    <t>OMI Kazuya</t>
  </si>
  <si>
    <t>鈴木　大翔</t>
  </si>
  <si>
    <t>SUZUKI Taiga</t>
  </si>
  <si>
    <t>和知　悟志</t>
  </si>
  <si>
    <t>WACHI Satoshi</t>
  </si>
  <si>
    <t>970524</t>
  </si>
  <si>
    <t>筆脇　智宏</t>
  </si>
  <si>
    <t>FUDEWAKI Tomohiro</t>
  </si>
  <si>
    <t>室岡　伸</t>
  </si>
  <si>
    <t>MUROKA Shin</t>
  </si>
  <si>
    <t>横倉　健児</t>
  </si>
  <si>
    <t>YOKOKURA Takeru</t>
  </si>
  <si>
    <t>袴田　拓海</t>
  </si>
  <si>
    <t>HAKAMATA Takumi</t>
  </si>
  <si>
    <t>盛合　一将</t>
  </si>
  <si>
    <t>MORIAI Kazumasa</t>
  </si>
  <si>
    <t>吉留　佑悟</t>
  </si>
  <si>
    <t>YOSHIDOME Yugo</t>
  </si>
  <si>
    <t>林　伸幸</t>
  </si>
  <si>
    <t>HAYASHI Nobuyuki</t>
  </si>
  <si>
    <t>森　泰雅</t>
  </si>
  <si>
    <t>MORI Taiga</t>
  </si>
  <si>
    <t>内山　凌</t>
  </si>
  <si>
    <t>UTIYAMA Ryo</t>
  </si>
  <si>
    <t>岡田　一真</t>
  </si>
  <si>
    <t>OKADA Kazuma</t>
  </si>
  <si>
    <t>佐藤　拓也</t>
  </si>
  <si>
    <t>SATO Takuya</t>
  </si>
  <si>
    <t>鹿島　光平</t>
  </si>
  <si>
    <t>KASIMA Kohei</t>
  </si>
  <si>
    <t>浅水　丈拓</t>
  </si>
  <si>
    <t>ASAMIZU Takehiro</t>
  </si>
  <si>
    <t>鈴木　大吉</t>
  </si>
  <si>
    <t>SUZUKI Daikichi</t>
  </si>
  <si>
    <t>佐々木　康祐</t>
  </si>
  <si>
    <t>石飛　朝陽</t>
  </si>
  <si>
    <t>ISHITOBI Asahi</t>
  </si>
  <si>
    <t>長江　竜也</t>
  </si>
  <si>
    <t>NAGAE Ryuya</t>
  </si>
  <si>
    <t>竹田　直之</t>
  </si>
  <si>
    <t>TAKEDA Naoyuki</t>
  </si>
  <si>
    <t>麓　陽介</t>
  </si>
  <si>
    <t>FUMOTO Yosuke</t>
  </si>
  <si>
    <t>稲葉　一希</t>
  </si>
  <si>
    <t>INABA Kazuki</t>
  </si>
  <si>
    <t>渋澤　健斗</t>
  </si>
  <si>
    <t>SHIBUSAWA Kento</t>
  </si>
  <si>
    <t>西村　翔馬</t>
  </si>
  <si>
    <t>NISHIMURA Shoma</t>
  </si>
  <si>
    <t>米澤　大樹</t>
  </si>
  <si>
    <t>YONEZAWA  Hiroki</t>
  </si>
  <si>
    <t>江川　寿一</t>
  </si>
  <si>
    <t>EGAWA Toshikazu</t>
  </si>
  <si>
    <t>樺澤　賢</t>
  </si>
  <si>
    <t>KABASAWA Ken</t>
  </si>
  <si>
    <t>吉川　達也</t>
  </si>
  <si>
    <t>YOSHIKAWA Tatsuya</t>
  </si>
  <si>
    <t>根岸　佑太</t>
  </si>
  <si>
    <t>NEGISHI Yuta</t>
  </si>
  <si>
    <t>市川　貴陽</t>
  </si>
  <si>
    <t>ICHIKAWA Takaaki</t>
  </si>
  <si>
    <t>松本　岳人</t>
  </si>
  <si>
    <t>MATSUMOTO Taketo</t>
  </si>
  <si>
    <t>山下　祐介</t>
  </si>
  <si>
    <t>YAMASHITA Yusuke</t>
  </si>
  <si>
    <t>田村　嘉浩</t>
  </si>
  <si>
    <t>TAMURA Yoshihiro</t>
  </si>
  <si>
    <t>勝木　佑弥</t>
  </si>
  <si>
    <t>KATSUKI Yuya</t>
  </si>
  <si>
    <t>白井　泰雅</t>
  </si>
  <si>
    <t>SHIRAI Taiga</t>
  </si>
  <si>
    <t>武藤　小鉄</t>
  </si>
  <si>
    <t>MUTO Kotetsu</t>
  </si>
  <si>
    <t>小野　龍哉</t>
  </si>
  <si>
    <t>ONO Ryuya</t>
  </si>
  <si>
    <t>萩原　大地</t>
  </si>
  <si>
    <t>HAGIHARA Daichi</t>
  </si>
  <si>
    <t>小久保　貴善</t>
  </si>
  <si>
    <t>KOKUBO Takayoshi</t>
  </si>
  <si>
    <t>西村　幸太</t>
  </si>
  <si>
    <t>知久　裕星</t>
  </si>
  <si>
    <t>CHIKU Yusei</t>
  </si>
  <si>
    <t>相原　彰太</t>
  </si>
  <si>
    <t>AIHARA Shota</t>
  </si>
  <si>
    <t>勝　太一</t>
  </si>
  <si>
    <t>SUGURE Taichi</t>
  </si>
  <si>
    <t>金子　朋嗣</t>
  </si>
  <si>
    <t>KANEKO Tomotsugu</t>
  </si>
  <si>
    <t>島田　浩平</t>
  </si>
  <si>
    <t>SHIMADA Kohei</t>
  </si>
  <si>
    <t>細杉　睦輝</t>
  </si>
  <si>
    <t>HOSOSUGI Mutsuki</t>
  </si>
  <si>
    <t>熊谷　秀人</t>
  </si>
  <si>
    <t>KUMAGAI Shuto</t>
  </si>
  <si>
    <t>木川田　佑樹</t>
  </si>
  <si>
    <t>KIKAWADA Yuki</t>
  </si>
  <si>
    <t>宇都宮　和希</t>
  </si>
  <si>
    <t>UTSUNOMIYA Kazuki</t>
  </si>
  <si>
    <t>前岡　大貴</t>
  </si>
  <si>
    <t>MAEOKA Taiki</t>
  </si>
  <si>
    <t>布施　大地</t>
  </si>
  <si>
    <t>FUSE Daichi</t>
  </si>
  <si>
    <t>長谷川　遼太</t>
  </si>
  <si>
    <t>HASEGAWA Ryota</t>
  </si>
  <si>
    <t>花村　遼太郎</t>
  </si>
  <si>
    <t>HANAMURA Ryotaro</t>
  </si>
  <si>
    <t>銭谷　亮汰</t>
  </si>
  <si>
    <t>ZENIYA Ryota</t>
  </si>
  <si>
    <t>小林　誉柾</t>
  </si>
  <si>
    <t>KOBAYASHI Takamasa</t>
  </si>
  <si>
    <t>阿部　稜</t>
  </si>
  <si>
    <t>ABE Ryo</t>
  </si>
  <si>
    <t>大岩　健斗</t>
  </si>
  <si>
    <t>OIWA Kento</t>
  </si>
  <si>
    <t>佐野　航平</t>
  </si>
  <si>
    <t>SANO Kohei</t>
  </si>
  <si>
    <t>鈴木　勇矢</t>
  </si>
  <si>
    <t>SUZUKI Yuya</t>
  </si>
  <si>
    <t>加藤　優尚</t>
  </si>
  <si>
    <t>KATO Masanao</t>
  </si>
  <si>
    <t>清水　開登</t>
  </si>
  <si>
    <t>SHIMIZU Kaito</t>
  </si>
  <si>
    <t>舟木　雄史</t>
  </si>
  <si>
    <t>FUNAKI Yushi</t>
  </si>
  <si>
    <t>青木　渓登</t>
  </si>
  <si>
    <t>AOKI Keito</t>
  </si>
  <si>
    <t>菊池　直哉</t>
  </si>
  <si>
    <t>KIKUCHI Naoya</t>
  </si>
  <si>
    <t>坂口　久太</t>
  </si>
  <si>
    <t>SAKAGUCHI Hisataka</t>
  </si>
  <si>
    <t>SYOZI Keita</t>
  </si>
  <si>
    <t>芹田　和音</t>
  </si>
  <si>
    <t>SERITA Waon</t>
  </si>
  <si>
    <t>田代　一樹</t>
  </si>
  <si>
    <t>TASHIRO Kazuki</t>
  </si>
  <si>
    <t>早坂　明</t>
  </si>
  <si>
    <t>HAYASAKA Akira</t>
  </si>
  <si>
    <t>三品　陸</t>
  </si>
  <si>
    <t>MISHINA Riku</t>
  </si>
  <si>
    <t>山本　太一</t>
  </si>
  <si>
    <t>YAMAMOTO Taichi</t>
  </si>
  <si>
    <t>石川　智大</t>
  </si>
  <si>
    <t>ISHIKAWA Tomohiro</t>
  </si>
  <si>
    <t>井上　智弥</t>
  </si>
  <si>
    <t>INOUE Tomoya</t>
  </si>
  <si>
    <t>太田　幹二</t>
  </si>
  <si>
    <t>OTA Kanzi</t>
  </si>
  <si>
    <t>草野　澪也</t>
  </si>
  <si>
    <t>KUSANO Reiya</t>
  </si>
  <si>
    <t>國安　龍馬</t>
  </si>
  <si>
    <t>KUNIYASU Ryoma</t>
  </si>
  <si>
    <t>蝶名林　宏樹</t>
  </si>
  <si>
    <t>CHONABAYASHI Hiroki</t>
  </si>
  <si>
    <t>森下　直樹</t>
  </si>
  <si>
    <t>MORISHITA Naoki</t>
  </si>
  <si>
    <t>八代　裕也</t>
  </si>
  <si>
    <t>YASHIRO Yuya</t>
  </si>
  <si>
    <t>石井　雅士</t>
  </si>
  <si>
    <t>ISHII Masato</t>
  </si>
  <si>
    <t>臼杵　洸佑</t>
  </si>
  <si>
    <t>USUKI Kosuke</t>
  </si>
  <si>
    <t>加藤　直人</t>
  </si>
  <si>
    <t>KATO Naoto</t>
  </si>
  <si>
    <t>金井　啓太</t>
  </si>
  <si>
    <t>KANAI Keita</t>
  </si>
  <si>
    <t>菅野　利記</t>
  </si>
  <si>
    <t>KANNO Riki</t>
  </si>
  <si>
    <t>北川　遼馬</t>
  </si>
  <si>
    <t>KITAGAWA Ryoma</t>
  </si>
  <si>
    <t>桑山　寛隆</t>
  </si>
  <si>
    <t>KUWAYAMA Hirotaka</t>
  </si>
  <si>
    <t>孝田　拓海</t>
  </si>
  <si>
    <t>KODA Takumi</t>
  </si>
  <si>
    <t>杉本　日向</t>
  </si>
  <si>
    <t>SUGIMOTO Hinata</t>
  </si>
  <si>
    <t>鈴木　大介</t>
  </si>
  <si>
    <t>SUZUKI Daisuke</t>
  </si>
  <si>
    <t>曽根　雅文</t>
  </si>
  <si>
    <t>SONE Masafumi</t>
  </si>
  <si>
    <t>千屋　直輝</t>
  </si>
  <si>
    <t>CHIYA Naoki</t>
  </si>
  <si>
    <t>堂本　将希</t>
  </si>
  <si>
    <t>DOMOTO Syoki</t>
  </si>
  <si>
    <t>中村　聡馬</t>
  </si>
  <si>
    <t>NAKAMURA Soma</t>
  </si>
  <si>
    <t>松村　直哉</t>
  </si>
  <si>
    <t>MATSUMURA Naoya</t>
  </si>
  <si>
    <t>水谷　友哉</t>
  </si>
  <si>
    <t>MIZUTANI Yuya</t>
  </si>
  <si>
    <t>三輪　隼之介</t>
  </si>
  <si>
    <t>MIWA Junnosuke</t>
  </si>
  <si>
    <t>吉野　翔</t>
  </si>
  <si>
    <t>YOSHINO Kakeru</t>
  </si>
  <si>
    <t>飯田　竜也</t>
  </si>
  <si>
    <t>IIDA Tatsuya</t>
  </si>
  <si>
    <t>三好　智也</t>
  </si>
  <si>
    <t>MIYOSHI Tomoya</t>
  </si>
  <si>
    <t>井出　颯</t>
  </si>
  <si>
    <t>IDE Hayate</t>
  </si>
  <si>
    <t>相田　主税</t>
  </si>
  <si>
    <t>AIDA Chikara</t>
  </si>
  <si>
    <t>石丸　貴之</t>
  </si>
  <si>
    <t>ISHIMARU Takayuki</t>
  </si>
  <si>
    <t>大場　真沙也</t>
  </si>
  <si>
    <t>OBA Masaya</t>
  </si>
  <si>
    <t>三宮　我夢</t>
  </si>
  <si>
    <t>SANGU Gamu</t>
  </si>
  <si>
    <t>鈴木　航一朗</t>
  </si>
  <si>
    <t>SUZUKI Koichiro</t>
  </si>
  <si>
    <t>鈴木　雅治</t>
  </si>
  <si>
    <t>SUZUKI Masaharu</t>
  </si>
  <si>
    <t>山口　仁詩</t>
  </si>
  <si>
    <t>YAMAGUCHI Satoshi</t>
  </si>
  <si>
    <t>鈴木　誠朗</t>
  </si>
  <si>
    <t>SUZUKI Tomoro</t>
  </si>
  <si>
    <t>中垣内　裕貴</t>
  </si>
  <si>
    <t>NAKAGAITO Yuki</t>
  </si>
  <si>
    <t>堀　拓斗</t>
  </si>
  <si>
    <t>HORI Takuto</t>
  </si>
  <si>
    <t>油谷　恒佑</t>
  </si>
  <si>
    <t>YUTANI Kosuke</t>
  </si>
  <si>
    <t>牛山　巧望</t>
  </si>
  <si>
    <t>USHIYAMA Takumi</t>
  </si>
  <si>
    <t>堂阪　大和</t>
  </si>
  <si>
    <t>DOSAKA Yamato</t>
  </si>
  <si>
    <t>長嶺　颯</t>
  </si>
  <si>
    <t>NAGAMINE Hayate</t>
  </si>
  <si>
    <t>原口　凜</t>
  </si>
  <si>
    <t>HARAGUCHI Rin</t>
  </si>
  <si>
    <t>日向　俊介</t>
  </si>
  <si>
    <t>HINATA Syunsuke</t>
  </si>
  <si>
    <t>廣澤　慶充</t>
  </si>
  <si>
    <t>HIROSAWA Yoshitaka</t>
  </si>
  <si>
    <t>柳父　敢太</t>
  </si>
  <si>
    <t>YANABU Kanta</t>
  </si>
  <si>
    <t>矢萩　颯</t>
  </si>
  <si>
    <t>YAHAGI Sou</t>
  </si>
  <si>
    <t>山本　崇雄</t>
  </si>
  <si>
    <t>YAMAMOTO Takao</t>
  </si>
  <si>
    <t>氏家　豪留</t>
  </si>
  <si>
    <t>UJIIE Takeru</t>
  </si>
  <si>
    <t>岡本　幸久</t>
  </si>
  <si>
    <t>OKAMOTO Yukihisa</t>
  </si>
  <si>
    <t>塩崎　千畝</t>
  </si>
  <si>
    <t>SIOZAKI Chiune</t>
  </si>
  <si>
    <t>品川　一樹</t>
  </si>
  <si>
    <t>SHINAGAWA Kazuki</t>
  </si>
  <si>
    <t>下村　純也</t>
  </si>
  <si>
    <t>SHIMOMURA Junnya</t>
  </si>
  <si>
    <t>塚本　出海</t>
  </si>
  <si>
    <t>TSUKAMOTO Izumi</t>
  </si>
  <si>
    <t>東海林　航</t>
  </si>
  <si>
    <t>TOKAIRIN Wataru</t>
  </si>
  <si>
    <t>得居　裕生</t>
  </si>
  <si>
    <t>TOKUI Yuki</t>
  </si>
  <si>
    <t>根岸　優策</t>
  </si>
  <si>
    <t>NEGISHI Yusaku</t>
  </si>
  <si>
    <t>別所　竜守</t>
  </si>
  <si>
    <t>BESSYO Ryoma</t>
  </si>
  <si>
    <t>森田　一慶</t>
  </si>
  <si>
    <t>MORITA Ikkei</t>
  </si>
  <si>
    <t>大須賀　啓悟</t>
  </si>
  <si>
    <t>OSUGA Keigo</t>
  </si>
  <si>
    <t>荻原　陸斗</t>
  </si>
  <si>
    <t>OGIHARA Rikuto</t>
  </si>
  <si>
    <t>折原　崚斗</t>
  </si>
  <si>
    <t>ORIHARA Ryoto</t>
  </si>
  <si>
    <t>工藤　山河</t>
  </si>
  <si>
    <t>KUDO Sanga</t>
  </si>
  <si>
    <t>木榑　杏祐</t>
  </si>
  <si>
    <t>KOGURE Kyosuke</t>
  </si>
  <si>
    <t>小早川　寛人</t>
  </si>
  <si>
    <t>KOBAYAKAWA Hiroto</t>
  </si>
  <si>
    <t>佐久間　裕己</t>
  </si>
  <si>
    <t>SAKUMA Yuki</t>
  </si>
  <si>
    <t>島村　広大</t>
  </si>
  <si>
    <t>SHIMAMURA Kodai</t>
  </si>
  <si>
    <t>清水　拓斗</t>
  </si>
  <si>
    <t>SHIMIZU Takuto</t>
  </si>
  <si>
    <t>野呂田　礼行</t>
  </si>
  <si>
    <t>NOROTA Rei</t>
  </si>
  <si>
    <t>長谷川　潤</t>
  </si>
  <si>
    <t>HASEGAWA Jun</t>
  </si>
  <si>
    <t>三代　和弥</t>
  </si>
  <si>
    <t>MISHIRO Kazuya</t>
  </si>
  <si>
    <t>柳　幸太朗</t>
  </si>
  <si>
    <t>YANAGI Kotaro</t>
  </si>
  <si>
    <t>山本　彪我</t>
  </si>
  <si>
    <t>YAMAMOTO Hyuga</t>
  </si>
  <si>
    <t>若井　大樹</t>
  </si>
  <si>
    <t>WAKAI Daiki</t>
  </si>
  <si>
    <t>若井　優斗</t>
  </si>
  <si>
    <t>WAKAI Yuto</t>
  </si>
  <si>
    <t>足立　拓夢</t>
  </si>
  <si>
    <t>ADACHI Takumu</t>
  </si>
  <si>
    <t>阿部　寛太</t>
  </si>
  <si>
    <t>ABE Kanta</t>
  </si>
  <si>
    <t>太田　翼</t>
  </si>
  <si>
    <t>OTA Tsubasa</t>
  </si>
  <si>
    <t>010121</t>
  </si>
  <si>
    <t>杉山　立</t>
  </si>
  <si>
    <t>SUGIYAMA Ryu</t>
  </si>
  <si>
    <t>田中　亜怜</t>
  </si>
  <si>
    <t>TANAKA Aren</t>
  </si>
  <si>
    <t>橋爪　周平</t>
  </si>
  <si>
    <t>HASHITSUME Syuhei</t>
  </si>
  <si>
    <t>松浦　功明</t>
  </si>
  <si>
    <t>MATSUURA Komei</t>
  </si>
  <si>
    <t>吉田　昌平</t>
  </si>
  <si>
    <t>YOSHIDA Syohei</t>
  </si>
  <si>
    <t>西能　司</t>
  </si>
  <si>
    <t>SAINO Tsukasa</t>
  </si>
  <si>
    <t>常住　優太</t>
  </si>
  <si>
    <t>TSUNEDUMI Yuta</t>
  </si>
  <si>
    <t>松本　共喜</t>
  </si>
  <si>
    <t>MATSUMOTO Tomoki</t>
  </si>
  <si>
    <t>森　奏眞</t>
  </si>
  <si>
    <t>MORI Soma</t>
  </si>
  <si>
    <t>片岡　大成</t>
  </si>
  <si>
    <t>KATAOKA Taisei</t>
  </si>
  <si>
    <t>北川　嵩人</t>
  </si>
  <si>
    <t>KITAGAWA Takato</t>
  </si>
  <si>
    <t>高野　真太郎</t>
  </si>
  <si>
    <t>TAKANO Shintaro</t>
  </si>
  <si>
    <t>遠山　舜也</t>
  </si>
  <si>
    <t>TOYAMA Syunnya</t>
  </si>
  <si>
    <t>長谷川　大樹</t>
  </si>
  <si>
    <t>HASEGAWA Daiki</t>
  </si>
  <si>
    <t>松村　晃紀</t>
  </si>
  <si>
    <t>MATSUMURA Koki</t>
  </si>
  <si>
    <t>森　拓夢</t>
  </si>
  <si>
    <t>MORI Takumu</t>
  </si>
  <si>
    <t>森　竜一</t>
  </si>
  <si>
    <t>MORI Ryuichi</t>
  </si>
  <si>
    <t>山岸　武</t>
  </si>
  <si>
    <t>YAMAGISHI Takeru</t>
  </si>
  <si>
    <t>山岸　幹</t>
  </si>
  <si>
    <t>YAMAGISHI Motoki</t>
  </si>
  <si>
    <t>奥村　仁志</t>
  </si>
  <si>
    <t>OKUMURA Hitoshi</t>
  </si>
  <si>
    <t>神谷　雄大</t>
  </si>
  <si>
    <t>KAMIYA Takehiro</t>
  </si>
  <si>
    <t>小松　魁人</t>
  </si>
  <si>
    <t>KOMATSU Kaito</t>
  </si>
  <si>
    <t>久田　洸生</t>
  </si>
  <si>
    <t>HISADA Koki</t>
  </si>
  <si>
    <t>村田　真司</t>
  </si>
  <si>
    <t>MURATA Shinji</t>
  </si>
  <si>
    <t>山本　真也</t>
  </si>
  <si>
    <t>YAMAMOTO Shinnya</t>
  </si>
  <si>
    <t>八幡　慎之介</t>
  </si>
  <si>
    <t>YAWATA Shinnnosuke</t>
  </si>
  <si>
    <t>植木　雄大</t>
  </si>
  <si>
    <t>UEKI Takehiro</t>
  </si>
  <si>
    <t>菊池　和人</t>
  </si>
  <si>
    <t>KIKUCHI Kazuto</t>
  </si>
  <si>
    <t>菊池　竜馬</t>
  </si>
  <si>
    <t>KIKUCHI Ryoma</t>
  </si>
  <si>
    <t>木原　昴</t>
  </si>
  <si>
    <t>KIHARA Subaru</t>
  </si>
  <si>
    <t>木村　聖哉</t>
  </si>
  <si>
    <t>KIMURA Seiya</t>
  </si>
  <si>
    <t>清水　悠雅</t>
  </si>
  <si>
    <t>SHIMIZU Yuga</t>
  </si>
  <si>
    <t>田中　佑樹</t>
  </si>
  <si>
    <t>TANAKA Yuki</t>
  </si>
  <si>
    <t>綱島　辰弥</t>
  </si>
  <si>
    <t>TSUNASHIMA Tatsuya</t>
  </si>
  <si>
    <t>所　倖平</t>
  </si>
  <si>
    <t>TOKORO Kohei</t>
  </si>
  <si>
    <t>松前　龍希</t>
    <rPh sb="0" eb="2">
      <t>マツマエ</t>
    </rPh>
    <phoneticPr fontId="2"/>
  </si>
  <si>
    <t>MATSUMAE Ryuki</t>
  </si>
  <si>
    <t>長谷川　泰生</t>
  </si>
  <si>
    <t>HASEGAWA Taisei</t>
  </si>
  <si>
    <t>福井　大夢</t>
  </si>
  <si>
    <t>FUKUI Hiromu</t>
  </si>
  <si>
    <t>福士　陽都</t>
  </si>
  <si>
    <t>FUKUSHI Haruto</t>
  </si>
  <si>
    <t>堀内　晟壱</t>
  </si>
  <si>
    <t>HORIUCHI Joichi</t>
  </si>
  <si>
    <t>松元　司</t>
  </si>
  <si>
    <t>MATSUMOTO Tsukasa</t>
  </si>
  <si>
    <t>丸山　虎太郎</t>
  </si>
  <si>
    <t>MARUYAMA Kotaro</t>
  </si>
  <si>
    <t>萬奥　脩貴</t>
  </si>
  <si>
    <t>MANOKU Naoki</t>
  </si>
  <si>
    <t>宮元　雄大</t>
  </si>
  <si>
    <t>MIYAMOTO Takehiro</t>
  </si>
  <si>
    <t>望月　武</t>
  </si>
  <si>
    <t>MOCHIZUKI Takeru</t>
  </si>
  <si>
    <t>森　瞳磨</t>
  </si>
  <si>
    <t>MORI Toma</t>
  </si>
  <si>
    <t>北村　修大</t>
  </si>
  <si>
    <t>KITAMURA Syuta</t>
  </si>
  <si>
    <t>竹内　新</t>
  </si>
  <si>
    <t>TAKEUCHI Arata</t>
  </si>
  <si>
    <t>中村　有汰</t>
  </si>
  <si>
    <t>柳橋　和輝</t>
  </si>
  <si>
    <t>YANAHASHI Kazuki</t>
  </si>
  <si>
    <t>ライモイ　ヴィンセント</t>
  </si>
  <si>
    <t>RAIMOI Vincent</t>
  </si>
  <si>
    <t>960716</t>
  </si>
  <si>
    <t>ポール　ギトンガ</t>
  </si>
  <si>
    <t>PAUL Gitonga</t>
  </si>
  <si>
    <t>960820</t>
  </si>
  <si>
    <t>近松　俊弥</t>
  </si>
  <si>
    <t>CHIKAMATSU Takaya</t>
  </si>
  <si>
    <t>岩切　魁人</t>
  </si>
  <si>
    <t>IWAKIRI Kaito</t>
  </si>
  <si>
    <t>武藤　将洋</t>
  </si>
  <si>
    <t>MUTO Masahiro</t>
  </si>
  <si>
    <t>富田　一優</t>
  </si>
  <si>
    <t>TOMITA Kazumasa</t>
  </si>
  <si>
    <t>蓮田　将己</t>
  </si>
  <si>
    <t>HASUTA Masami</t>
  </si>
  <si>
    <t>大内　克洋</t>
  </si>
  <si>
    <t>OUCHI Katsuhiro</t>
  </si>
  <si>
    <t>小島　光佑</t>
  </si>
  <si>
    <t>KOJIMA Kosuke</t>
  </si>
  <si>
    <t>蓮沼　直希</t>
  </si>
  <si>
    <t>HASUNUMA Naoki</t>
  </si>
  <si>
    <t>高橋　光晃</t>
  </si>
  <si>
    <t>TAKAHASHI Mitsuaki</t>
  </si>
  <si>
    <t>中村　亮太</t>
  </si>
  <si>
    <t>970609</t>
  </si>
  <si>
    <t>岡田　大輝</t>
  </si>
  <si>
    <t>OKADA Daiki</t>
  </si>
  <si>
    <t>中尾　蒼矢</t>
  </si>
  <si>
    <t>NAKAO Soya</t>
  </si>
  <si>
    <t>鈴木　陽介</t>
  </si>
  <si>
    <t>SUZUKI Yosuke</t>
  </si>
  <si>
    <t>安藤　圭吾</t>
  </si>
  <si>
    <t>ANDO Keigo</t>
  </si>
  <si>
    <t>小代　智央</t>
  </si>
  <si>
    <t>OJIRO Tomohiro</t>
  </si>
  <si>
    <t>小林　達哉</t>
  </si>
  <si>
    <t>相澤　俊介</t>
  </si>
  <si>
    <t>AIZAWA Shunsuke</t>
  </si>
  <si>
    <t>石井　稔基</t>
  </si>
  <si>
    <t>ISHII Toshiki</t>
  </si>
  <si>
    <t>岩井　和也</t>
  </si>
  <si>
    <t>IWAI Kazuya</t>
  </si>
  <si>
    <t>奥野　奏輝</t>
  </si>
  <si>
    <t>OKUNO Soki</t>
  </si>
  <si>
    <t>亀田　賢</t>
  </si>
  <si>
    <t>KAMEDA Satoru</t>
  </si>
  <si>
    <t>久保　昇陽</t>
  </si>
  <si>
    <t>KUBO Shoyo</t>
  </si>
  <si>
    <t>栗原　遼大</t>
  </si>
  <si>
    <t>KURIHARA Haruto</t>
  </si>
  <si>
    <t>清水　正人</t>
  </si>
  <si>
    <t>SHIMIZU Masato</t>
  </si>
  <si>
    <t>下尾　悠真</t>
  </si>
  <si>
    <t>SHIMO Yuma</t>
  </si>
  <si>
    <t>高貝　瞬</t>
  </si>
  <si>
    <t>TAKAGAI Shun</t>
  </si>
  <si>
    <t>谷口　賢</t>
  </si>
  <si>
    <t>TANIGUCHI Ken</t>
  </si>
  <si>
    <t>寺元　颯一</t>
  </si>
  <si>
    <t>TERAMOTO Soichi</t>
  </si>
  <si>
    <t>土井　拓実</t>
  </si>
  <si>
    <t>DOI Takumi</t>
  </si>
  <si>
    <t>中西　巧磨</t>
  </si>
  <si>
    <t>NAKANISHI Takuma</t>
  </si>
  <si>
    <t>西村　翔太</t>
  </si>
  <si>
    <t>NISHIMURA Shota</t>
  </si>
  <si>
    <t>原塚　達己</t>
  </si>
  <si>
    <t>HARADUKA Tatsuki</t>
  </si>
  <si>
    <t>原田　愛星</t>
  </si>
  <si>
    <t>HARADA Manato</t>
  </si>
  <si>
    <t>古川　大夢</t>
  </si>
  <si>
    <t>FURUKAWA Hiromu</t>
  </si>
  <si>
    <t>三木　雄介</t>
  </si>
  <si>
    <t>MIKI Yusuke</t>
  </si>
  <si>
    <t>山内　大地</t>
  </si>
  <si>
    <t>YAMAUCHI Daichi</t>
  </si>
  <si>
    <t>山中　泰地</t>
  </si>
  <si>
    <t>YAMANAKA Taichi</t>
  </si>
  <si>
    <t>山本　寛太</t>
  </si>
  <si>
    <t>YAMAMOTO Kanta</t>
  </si>
  <si>
    <t>吉田　詠司</t>
  </si>
  <si>
    <t>YOSHIDA Eiji</t>
  </si>
  <si>
    <t>秋山　優希</t>
  </si>
  <si>
    <t>Yuki AKIYAMA</t>
  </si>
  <si>
    <t>飯野　尊</t>
  </si>
  <si>
    <t>INO Takeru</t>
  </si>
  <si>
    <t>大原　勇人</t>
  </si>
  <si>
    <t>OHARA Yuto</t>
  </si>
  <si>
    <t>小野寺　啓太</t>
  </si>
  <si>
    <t>ONODERA Keita</t>
  </si>
  <si>
    <t>塚口　哲平</t>
  </si>
  <si>
    <t>TSUKAGUCHI Teppei</t>
  </si>
  <si>
    <t>長野　超</t>
  </si>
  <si>
    <t>NAGANO Koyuru</t>
  </si>
  <si>
    <t>谷島　大貴</t>
  </si>
  <si>
    <t>YAJIMA Daiki</t>
  </si>
  <si>
    <t>石田　健人</t>
  </si>
  <si>
    <t>ISHIDA Kento</t>
  </si>
  <si>
    <t>小金井　裕貴</t>
  </si>
  <si>
    <t>KOGANEI Yuki</t>
  </si>
  <si>
    <t>高橋　哲也</t>
  </si>
  <si>
    <t>TAKAHASHI Tetsuya</t>
  </si>
  <si>
    <t>佐藤　匠</t>
  </si>
  <si>
    <t>SATO Takumi</t>
  </si>
  <si>
    <t>住谷　龍</t>
  </si>
  <si>
    <t>二瓶　陽太</t>
  </si>
  <si>
    <t>NIHEI Yota</t>
  </si>
  <si>
    <t>久松　千宝</t>
  </si>
  <si>
    <t>HISAMATSU Chikara</t>
  </si>
  <si>
    <t>平井　聖人</t>
  </si>
  <si>
    <t>HIRAI Masato</t>
  </si>
  <si>
    <t>伊藤　眞紘</t>
  </si>
  <si>
    <t>ITO Mahiro</t>
  </si>
  <si>
    <t>青木　竣耶</t>
  </si>
  <si>
    <t>AOKI Syunya</t>
  </si>
  <si>
    <t>柏原　武流</t>
  </si>
  <si>
    <t>KASHIWABARA Takeru</t>
  </si>
  <si>
    <t>後藤　竜志</t>
  </si>
  <si>
    <t>GOTO Ryuji</t>
  </si>
  <si>
    <t>田中　優大</t>
  </si>
  <si>
    <t>TANAKA Masahiro</t>
  </si>
  <si>
    <t>江頭　亮</t>
  </si>
  <si>
    <t>EGASHIRA Ryo</t>
  </si>
  <si>
    <t>宮田　風</t>
  </si>
  <si>
    <t>MIYATA Tsuguru</t>
  </si>
  <si>
    <t>山田　勇二</t>
  </si>
  <si>
    <t>YAMADA Yuji</t>
  </si>
  <si>
    <t>小林　陸玖</t>
  </si>
  <si>
    <t>白井　颯斗</t>
  </si>
  <si>
    <t>SHIRAI Soto</t>
  </si>
  <si>
    <t>山桝　大輝</t>
  </si>
  <si>
    <t>YAMAMASU Daiki</t>
  </si>
  <si>
    <t>山本　理基</t>
  </si>
  <si>
    <t>YAMAMOTO Riki</t>
  </si>
  <si>
    <t>木下　諒</t>
  </si>
  <si>
    <t>KINOSHITA Ryo</t>
  </si>
  <si>
    <t>鳥海　勇斗</t>
  </si>
  <si>
    <t>TORIUMI Yuto</t>
  </si>
  <si>
    <t>松山　隼陽</t>
  </si>
  <si>
    <t>MATSUYAMA Syunyo</t>
  </si>
  <si>
    <t>和田　晃輝</t>
  </si>
  <si>
    <t>WADA Koki</t>
  </si>
  <si>
    <t>井村　慧士</t>
  </si>
  <si>
    <t>IMURA Keito</t>
  </si>
  <si>
    <t>麻沼　慎太郎</t>
  </si>
  <si>
    <t>ASANUMA Shintaro</t>
  </si>
  <si>
    <t>依田　昂大</t>
  </si>
  <si>
    <t>YODA Kodai</t>
  </si>
  <si>
    <t>河原　秀弥</t>
  </si>
  <si>
    <t>KAWAHARA Syuya</t>
  </si>
  <si>
    <t>早川　巧</t>
  </si>
  <si>
    <t>HAYAKAWA Takumi</t>
  </si>
  <si>
    <t>三浦　徹大</t>
  </si>
  <si>
    <t>MIURA Tetta</t>
  </si>
  <si>
    <t>井上　光陽</t>
  </si>
  <si>
    <t>INOUE Koyo</t>
  </si>
  <si>
    <t>鈴木　愛瑾</t>
  </si>
  <si>
    <t>SUZUKI Aijin</t>
  </si>
  <si>
    <t>増井　脩人</t>
  </si>
  <si>
    <t>MASUI Syuto</t>
  </si>
  <si>
    <t>浅倉　穂鷹</t>
  </si>
  <si>
    <t>ASAKURA Hotaka</t>
  </si>
  <si>
    <t>呑口　武</t>
  </si>
  <si>
    <t>NOMIGUCHI Takeshi</t>
  </si>
  <si>
    <t>畠山　博紀</t>
  </si>
  <si>
    <t>HATAKEYAMA Hiroki</t>
  </si>
  <si>
    <t>清水　泰成</t>
  </si>
  <si>
    <t>SHIMIZU Taisei</t>
  </si>
  <si>
    <t>谷川　颯</t>
  </si>
  <si>
    <t>TANIGAWA Hayato</t>
  </si>
  <si>
    <t>宮内　佑哉</t>
  </si>
  <si>
    <t>MIYAUCHI Yuya</t>
  </si>
  <si>
    <t>中根　大翔</t>
  </si>
  <si>
    <t>NAKANE Hiroto</t>
  </si>
  <si>
    <t>中村　健太郎</t>
  </si>
  <si>
    <t>NAKAMURA Kentaro</t>
  </si>
  <si>
    <t>佐竹　克生</t>
  </si>
  <si>
    <t>SATAKE Katsuki</t>
  </si>
  <si>
    <t>米田　太陽</t>
  </si>
  <si>
    <t>KOMEDA Taiyo</t>
  </si>
  <si>
    <t>金井　嘉哉</t>
  </si>
  <si>
    <t>KANAI Hiroya</t>
  </si>
  <si>
    <t>秋吉　星弥</t>
  </si>
  <si>
    <t>AKIYOSHI Seiya</t>
  </si>
  <si>
    <t>石川　景次郎</t>
  </si>
  <si>
    <t>ISHIKAWA Keijiro</t>
  </si>
  <si>
    <t>井上　征未</t>
  </si>
  <si>
    <t>INOUE Masami</t>
  </si>
  <si>
    <t>奥村　聡介</t>
  </si>
  <si>
    <t>OKUMURA Sosuke</t>
  </si>
  <si>
    <t>鹿嶋　星也</t>
  </si>
  <si>
    <t>KASHIMA Seiya</t>
  </si>
  <si>
    <t>菊池　圭太</t>
  </si>
  <si>
    <t>KIKUCHI Keita</t>
  </si>
  <si>
    <t>正田　盛起</t>
  </si>
  <si>
    <t>SYODA Seiki</t>
  </si>
  <si>
    <t>高木　克嘉</t>
  </si>
  <si>
    <t>TAKAGI Katsuyoshi</t>
  </si>
  <si>
    <t>根岸　賢</t>
  </si>
  <si>
    <t>NEGISHI Ken</t>
  </si>
  <si>
    <t>野口　大悟</t>
  </si>
  <si>
    <t>NOGUCHI Daigo</t>
  </si>
  <si>
    <t>森重　孝哉</t>
  </si>
  <si>
    <t>MORISHIGE Takaya</t>
  </si>
  <si>
    <t>森島　寛人</t>
  </si>
  <si>
    <t>MORISHIMA Kanto</t>
  </si>
  <si>
    <t>山崎　大地</t>
  </si>
  <si>
    <t>YAMAZAKI Daichi</t>
  </si>
  <si>
    <t>吉田　圭佑</t>
  </si>
  <si>
    <t>山本　航己</t>
  </si>
  <si>
    <t>YAMAMOTO Koki</t>
  </si>
  <si>
    <t>吉野　柊星</t>
  </si>
  <si>
    <t>YOSHINO Tosei</t>
  </si>
  <si>
    <t>平松　パプデンバ</t>
  </si>
  <si>
    <t>HIRAMATSU Papdemba</t>
  </si>
  <si>
    <t>潮崎　傑</t>
  </si>
  <si>
    <t>SHIOZAKI Suguru</t>
  </si>
  <si>
    <t>重田　勝政</t>
  </si>
  <si>
    <t>SHIGETA Katsumasa　</t>
  </si>
  <si>
    <t>神谷　翔矢</t>
  </si>
  <si>
    <t>KAMIYA Syoya</t>
  </si>
  <si>
    <t>安藤　史竜</t>
  </si>
  <si>
    <t>ANDO Shiryu</t>
  </si>
  <si>
    <t>竹内　彰基</t>
  </si>
  <si>
    <t>TAKEUCHI Akinori</t>
  </si>
  <si>
    <t>濱本　寛人</t>
  </si>
  <si>
    <t>HAMAMOTO Hiroto</t>
  </si>
  <si>
    <t>牧瀬　雄祐</t>
  </si>
  <si>
    <t>MAKISE Yusuke</t>
  </si>
  <si>
    <t>山西　修矢</t>
  </si>
  <si>
    <t>YAMANISHI Shuya</t>
  </si>
  <si>
    <t>久保田　亞央</t>
  </si>
  <si>
    <t>KUBOTA Ao</t>
  </si>
  <si>
    <t>加藤　伊織</t>
  </si>
  <si>
    <t>KATO Iori</t>
  </si>
  <si>
    <t>北嶋　悠希</t>
  </si>
  <si>
    <t>KITAJIMA Yuki</t>
  </si>
  <si>
    <t>辻井　駿諒</t>
  </si>
  <si>
    <t>TSUJII Takaaki</t>
  </si>
  <si>
    <t>菊地　琳太朗</t>
  </si>
  <si>
    <t>KIKUCHI Rintaro</t>
  </si>
  <si>
    <t>菊地　陸斗</t>
  </si>
  <si>
    <t>KIKUCHI Rikuto</t>
  </si>
  <si>
    <t>西埜　拓海</t>
  </si>
  <si>
    <t>NISHINO Takumi</t>
  </si>
  <si>
    <t>泉田　虎男</t>
  </si>
  <si>
    <t>IZUMIDA KONAN</t>
  </si>
  <si>
    <t>出居　時</t>
  </si>
  <si>
    <t>IDEI Toki</t>
  </si>
  <si>
    <t>木下　裕介</t>
  </si>
  <si>
    <t>KINOSHITA Yusuke</t>
  </si>
  <si>
    <t>木村　温貴</t>
  </si>
  <si>
    <t>KIMURA Haruki</t>
  </si>
  <si>
    <t>志賀　和</t>
  </si>
  <si>
    <t>SHIGA Nagomu</t>
  </si>
  <si>
    <t>重藤　明夫</t>
  </si>
  <si>
    <t>SHIGEFUJI Akio</t>
  </si>
  <si>
    <t>高島　捺綺</t>
  </si>
  <si>
    <t>TAKASHIMA Natsuki</t>
  </si>
  <si>
    <t>髙橋　優斗</t>
  </si>
  <si>
    <t>TAKAHASHI Yuto</t>
  </si>
  <si>
    <t>竹内　信之介</t>
  </si>
  <si>
    <t>TAKEUCHI Shinnosuke</t>
  </si>
  <si>
    <t>豊島　翔斗</t>
  </si>
  <si>
    <t>TOYOSHIMA Kakuto</t>
  </si>
  <si>
    <t>豊田　恭平</t>
  </si>
  <si>
    <t>TOYODA Kyouhei</t>
  </si>
  <si>
    <t>花屋　龍ノ介</t>
  </si>
  <si>
    <t>HANAYA Ryunosuke</t>
  </si>
  <si>
    <t>福田　圭佑</t>
  </si>
  <si>
    <t>FUKUDA Keisuke</t>
  </si>
  <si>
    <t>藤澤　佑</t>
  </si>
  <si>
    <t>FUJISAWA Tasuku</t>
  </si>
  <si>
    <t>青木　森</t>
  </si>
  <si>
    <t>AOKI Shin</t>
  </si>
  <si>
    <t>宇野　陽大</t>
  </si>
  <si>
    <t>UNO Yota</t>
  </si>
  <si>
    <t>大塚　弘翔</t>
  </si>
  <si>
    <t>OTSUKA Hiroto</t>
  </si>
  <si>
    <t>近　友哉</t>
  </si>
  <si>
    <t>KON Tomoya</t>
  </si>
  <si>
    <t>立迫　光平</t>
  </si>
  <si>
    <t>TACHIZAKO Kohei</t>
  </si>
  <si>
    <t>設永　凱暉</t>
  </si>
  <si>
    <t>NOBUNAGA Yoshiki</t>
  </si>
  <si>
    <t>福永　一聖</t>
  </si>
  <si>
    <t>FUKUNAGA Issei</t>
  </si>
  <si>
    <t>見田　朋海</t>
  </si>
  <si>
    <t>MITA Tomoumi</t>
  </si>
  <si>
    <t>渡辺　康太</t>
  </si>
  <si>
    <t>WATANABE Kouta</t>
  </si>
  <si>
    <t>濱田　宙尚</t>
  </si>
  <si>
    <t>HAMADA Sorataka</t>
  </si>
  <si>
    <t>小野　浩輝</t>
  </si>
  <si>
    <t>ONO Koki</t>
  </si>
  <si>
    <t>瓜生　一輝</t>
  </si>
  <si>
    <t>URIU Kazuki</t>
  </si>
  <si>
    <t>岡田　宙</t>
  </si>
  <si>
    <t>OKADA Hiro</t>
  </si>
  <si>
    <t>佐塚　勇介</t>
  </si>
  <si>
    <t>SADUKA Yusuke</t>
  </si>
  <si>
    <t>宮岡　恵介</t>
  </si>
  <si>
    <t>MIYAOKA Kesuke</t>
  </si>
  <si>
    <t>北林　拓也</t>
  </si>
  <si>
    <t>KITABAYASHI Takuya</t>
  </si>
  <si>
    <t>竹澤　優人</t>
  </si>
  <si>
    <t>TAKEZAWA Yuto</t>
  </si>
  <si>
    <t>森山　功稀</t>
  </si>
  <si>
    <t>MORIYAMA Koki</t>
  </si>
  <si>
    <t>石堂　爽空</t>
  </si>
  <si>
    <t>ISHIDO Sora</t>
  </si>
  <si>
    <t>山路　優歩</t>
  </si>
  <si>
    <t>YAMAJI Yuto</t>
  </si>
  <si>
    <t>岸 ﾏｲｶｼﾞｪｰﾑｽﾞ</t>
  </si>
  <si>
    <t>KISHI Maikajemuzu</t>
  </si>
  <si>
    <t>木島　隆仁</t>
  </si>
  <si>
    <t>KIJIMA Takato</t>
  </si>
  <si>
    <t>佐藤　光</t>
  </si>
  <si>
    <t>SATO Hikaru</t>
  </si>
  <si>
    <t>SEKIGUTI Daiki</t>
  </si>
  <si>
    <t>多田　直生</t>
  </si>
  <si>
    <t>TADA Naoki</t>
  </si>
  <si>
    <t>河内　敦登</t>
  </si>
  <si>
    <t>KAWATI Atuto</t>
  </si>
  <si>
    <t>松本　諒</t>
  </si>
  <si>
    <t>MATUMOTO Ryou</t>
  </si>
  <si>
    <t>柿沼　芳</t>
  </si>
  <si>
    <t>KAKINUMA Kaoru</t>
  </si>
  <si>
    <t>會田　智也</t>
  </si>
  <si>
    <t>AITA Tomoya</t>
  </si>
  <si>
    <t>小暮　義之</t>
  </si>
  <si>
    <t>KOGURE Yoshiyuki</t>
  </si>
  <si>
    <t>清水　良明</t>
  </si>
  <si>
    <t>SIMIZU Yosiaki</t>
  </si>
  <si>
    <t>石井　雅哉</t>
  </si>
  <si>
    <t>ISHII Masaya</t>
  </si>
  <si>
    <t>河井　孝治</t>
  </si>
  <si>
    <t>KAWAI Kouji</t>
  </si>
  <si>
    <t>池田　翔</t>
  </si>
  <si>
    <t>IKEDA Syo</t>
  </si>
  <si>
    <t>平田　瑶</t>
  </si>
  <si>
    <t>HIRATA You</t>
  </si>
  <si>
    <t>藤咲　伊織</t>
  </si>
  <si>
    <t>FUJISAKU Iori</t>
  </si>
  <si>
    <t>安富　虎汰</t>
  </si>
  <si>
    <t>YASUTOMI Torata</t>
  </si>
  <si>
    <t>小林　健太朗</t>
  </si>
  <si>
    <t>KOBAYASHI Kenntaro</t>
  </si>
  <si>
    <t>植木　聖也</t>
  </si>
  <si>
    <t>UEKI Seiya</t>
  </si>
  <si>
    <t>津野　海斗</t>
  </si>
  <si>
    <t>TUNO Kaito</t>
  </si>
  <si>
    <t>合田　凌斗</t>
  </si>
  <si>
    <t>GOUDA Ryouto</t>
  </si>
  <si>
    <t>小川　智也</t>
  </si>
  <si>
    <t>OGAWA  Tomoya</t>
  </si>
  <si>
    <t>今野　泰輝</t>
  </si>
  <si>
    <t>KONO Taiki</t>
  </si>
  <si>
    <t>菊地　泰生</t>
  </si>
  <si>
    <t>KIKUCHI Taisei</t>
  </si>
  <si>
    <t>山崎　柾也</t>
  </si>
  <si>
    <t>YAMAZAKI Masaya</t>
  </si>
  <si>
    <t>久司　駿三</t>
  </si>
  <si>
    <t>KYUJI Shunzo</t>
  </si>
  <si>
    <t>松原　佳祐</t>
  </si>
  <si>
    <t>MATSUBARA Keisuke</t>
  </si>
  <si>
    <t>片瀬　悠喜</t>
  </si>
  <si>
    <t>KATASE Yuki</t>
  </si>
  <si>
    <t>高橋　知也</t>
  </si>
  <si>
    <t>中嶋　一貴</t>
  </si>
  <si>
    <t>NAKAJIMA Kazuki</t>
  </si>
  <si>
    <t>薄井　優斗</t>
  </si>
  <si>
    <t>USUI Yuto</t>
  </si>
  <si>
    <t>甲斐　雄也</t>
  </si>
  <si>
    <t>KAI Yuya</t>
  </si>
  <si>
    <t>上里　聡史</t>
  </si>
  <si>
    <t>AGARI Satoshi</t>
  </si>
  <si>
    <t>坂井　宏和</t>
  </si>
  <si>
    <t>SAKAI Hirokazu</t>
  </si>
  <si>
    <t>南雲　優吾</t>
  </si>
  <si>
    <t>NAGUMO Yugo</t>
  </si>
  <si>
    <t>和田　佳祐</t>
  </si>
  <si>
    <t>WADA Keisuke</t>
  </si>
  <si>
    <t>岡部　彪冴</t>
  </si>
  <si>
    <t>OKABE Hyogo</t>
  </si>
  <si>
    <t>寺澤　健臣</t>
  </si>
  <si>
    <t>TERAZAWA Kensin</t>
  </si>
  <si>
    <t>井上　晃輔</t>
  </si>
  <si>
    <t>INOUE Kosuke</t>
  </si>
  <si>
    <t>京角　遥都</t>
  </si>
  <si>
    <t>KYOKAKU Haruto</t>
  </si>
  <si>
    <t>小池　哲平</t>
  </si>
  <si>
    <t>KOIKE Teppei</t>
  </si>
  <si>
    <t>佐々木　雄一</t>
  </si>
  <si>
    <t>SASAKI Yuichi</t>
  </si>
  <si>
    <t>杉澤　皓野</t>
  </si>
  <si>
    <t>SUGISAWA Hirono</t>
  </si>
  <si>
    <t>山崎　智晴</t>
  </si>
  <si>
    <t>YAMAZAKI Chiharu</t>
  </si>
  <si>
    <t>室井　颯太</t>
  </si>
  <si>
    <t>MUROI Sota</t>
  </si>
  <si>
    <t>安部　怜央</t>
  </si>
  <si>
    <t>AMBE Ryo</t>
  </si>
  <si>
    <t>中村　奏斗</t>
  </si>
  <si>
    <t>NAKAMURA Kanato</t>
  </si>
  <si>
    <t>作家　真都</t>
  </si>
  <si>
    <t>SAKKA Manato</t>
  </si>
  <si>
    <t>山口　輝恭</t>
  </si>
  <si>
    <t>YAMAGUCHI Teruyasu</t>
  </si>
  <si>
    <t>寺嶋　優河</t>
  </si>
  <si>
    <t>TERASHIMA Yuga</t>
  </si>
  <si>
    <t>後藤　健太</t>
  </si>
  <si>
    <t>GOTO Kenta</t>
  </si>
  <si>
    <t>飯島　皓介</t>
  </si>
  <si>
    <t>IJIMA Kosuke</t>
  </si>
  <si>
    <t>関　貫太郎</t>
  </si>
  <si>
    <t>SEKI Kantaro</t>
  </si>
  <si>
    <t>原田　将陽</t>
  </si>
  <si>
    <t>HARADA Masaaki</t>
  </si>
  <si>
    <t>川嶋　陸</t>
  </si>
  <si>
    <t>KAWASHIMA Riku</t>
  </si>
  <si>
    <t>坂井　修斗</t>
  </si>
  <si>
    <t>SAKAI Syuto</t>
  </si>
  <si>
    <t>堀越　朝登</t>
  </si>
  <si>
    <t>HORIKOSHI Asato</t>
  </si>
  <si>
    <t>皆川　哲人</t>
  </si>
  <si>
    <t>MINAGAWA Tetsuhito</t>
  </si>
  <si>
    <t>長谷川　瑛紀</t>
  </si>
  <si>
    <t>HASEGAWA Eiki</t>
  </si>
  <si>
    <t>金子　柊也</t>
  </si>
  <si>
    <t>KANEKO Syuya</t>
  </si>
  <si>
    <t>片桐　悠介</t>
  </si>
  <si>
    <t>KATAGIRI Yusuke</t>
  </si>
  <si>
    <t>山賀　千夏</t>
  </si>
  <si>
    <t>YAMAGA Chinatsu</t>
  </si>
  <si>
    <t>與川　夢翔</t>
  </si>
  <si>
    <t>YOKAWA Yuto</t>
  </si>
  <si>
    <t>加茂　賢季</t>
  </si>
  <si>
    <t>KAMO Genki</t>
  </si>
  <si>
    <t>椎名　航平</t>
  </si>
  <si>
    <t>SHINA Kohei</t>
  </si>
  <si>
    <t>熊田　凌平</t>
  </si>
  <si>
    <t>KUMADA Ryohei</t>
  </si>
  <si>
    <t>増田　孔心</t>
  </si>
  <si>
    <t>MASUDA Koshin</t>
  </si>
  <si>
    <t>出口　夏音</t>
  </si>
  <si>
    <t>DEGUCHI Natsuo</t>
  </si>
  <si>
    <t>村上　拓海</t>
  </si>
  <si>
    <t>MURAKAMI Takumi</t>
  </si>
  <si>
    <t>新津　勇人</t>
  </si>
  <si>
    <t>NITSU Hayato</t>
  </si>
  <si>
    <t>夏目　理玖</t>
  </si>
  <si>
    <t>NATSUME Riku</t>
  </si>
  <si>
    <t>長島　迅汰</t>
  </si>
  <si>
    <t>NAGASHIMA Hayata</t>
  </si>
  <si>
    <t>鈴木　音雄</t>
  </si>
  <si>
    <t>SUZUKI Neo</t>
  </si>
  <si>
    <t>茂呂　碧斗</t>
  </si>
  <si>
    <t>MORO Aoto</t>
  </si>
  <si>
    <t>島田　健太郎</t>
  </si>
  <si>
    <t>SHIMADA Kentaro</t>
  </si>
  <si>
    <t>安田　凛央音</t>
  </si>
  <si>
    <t>YASUDA Rion</t>
  </si>
  <si>
    <t>新田　陽太</t>
  </si>
  <si>
    <t>NITTA Yota</t>
  </si>
  <si>
    <t>高橋　来好</t>
  </si>
  <si>
    <t>TAKAHASHI Kusuki</t>
  </si>
  <si>
    <t>中嶋　舜</t>
  </si>
  <si>
    <t>NAKAJIMA Shun</t>
  </si>
  <si>
    <t>諸澤　涼</t>
  </si>
  <si>
    <t>MOROSAWA Ryo</t>
  </si>
  <si>
    <t>蒔田　望太郎</t>
  </si>
  <si>
    <t>MAKITA Botaro</t>
  </si>
  <si>
    <t>三村　大河</t>
  </si>
  <si>
    <t>MIMURA Taiga</t>
  </si>
  <si>
    <t>小倉　一心</t>
  </si>
  <si>
    <t>OGURA Isshin</t>
  </si>
  <si>
    <t>野村　奏太</t>
  </si>
  <si>
    <t>NOMURA Kanata</t>
  </si>
  <si>
    <t>齋藤　雄介</t>
  </si>
  <si>
    <t>SAITO Yusuke</t>
  </si>
  <si>
    <t>馬場　裕次郎</t>
  </si>
  <si>
    <t>BABA Yujiro</t>
  </si>
  <si>
    <t>加治屋　柊吾</t>
  </si>
  <si>
    <t>KAJIYA Syugo</t>
  </si>
  <si>
    <t>作家　弥希</t>
  </si>
  <si>
    <t>SAKKA Hiroki</t>
  </si>
  <si>
    <t>西元　海人</t>
  </si>
  <si>
    <t>NISHIMOTO Kaito</t>
  </si>
  <si>
    <t>浅岡　空弥</t>
  </si>
  <si>
    <t>ASAOKA Kuya</t>
  </si>
  <si>
    <t>熊谷　隆矢</t>
  </si>
  <si>
    <t>KUMAGAI Ryuya</t>
  </si>
  <si>
    <t>中島　陸斗</t>
  </si>
  <si>
    <t>NAKAJIMA Rikuto</t>
  </si>
  <si>
    <t>手島　一好</t>
  </si>
  <si>
    <t>TESHIMA Kazuyoshi</t>
  </si>
  <si>
    <t>中坂　洸晟</t>
  </si>
  <si>
    <t>NAKASAKA Kosei</t>
  </si>
  <si>
    <t>山内　亮威</t>
  </si>
  <si>
    <t>YAMAUCHI Ryoi</t>
  </si>
  <si>
    <t>野村　洸人</t>
  </si>
  <si>
    <t>NOMURA Hiroto</t>
  </si>
  <si>
    <t>井上　史隆</t>
  </si>
  <si>
    <t>INOUE Fumitaka</t>
  </si>
  <si>
    <t>篠原　翔</t>
  </si>
  <si>
    <t>SHINOHARA Kakeru</t>
  </si>
  <si>
    <t>斎藤　巧真</t>
  </si>
  <si>
    <t>SAITO　 Takuma</t>
  </si>
  <si>
    <t>佐藤　識仁</t>
  </si>
  <si>
    <t>SATO　 Norihito</t>
  </si>
  <si>
    <t>鶴井　康裕</t>
  </si>
  <si>
    <t xml:space="preserve">TSURUI Kosuke </t>
  </si>
  <si>
    <t>池田　塁</t>
  </si>
  <si>
    <t>IKEDA Rui</t>
  </si>
  <si>
    <t>今村　寿輝也</t>
  </si>
  <si>
    <t>IMAMURA Jukiya</t>
  </si>
  <si>
    <t>宇田　陸人</t>
  </si>
  <si>
    <t xml:space="preserve">UDA  Rikuto </t>
  </si>
  <si>
    <t>岡村　瑳助</t>
  </si>
  <si>
    <t>OKAMURA Sasuke</t>
  </si>
  <si>
    <t>沼尻　景伊</t>
  </si>
  <si>
    <t>NUMAJIRI Kei</t>
  </si>
  <si>
    <t>柳生　和馬</t>
  </si>
  <si>
    <t>YAGYU Kazuma</t>
  </si>
  <si>
    <t>臼谷　匡史</t>
  </si>
  <si>
    <t>USUTANI Masahumi</t>
  </si>
  <si>
    <t>工藤　颯斗</t>
  </si>
  <si>
    <t>KUDO Hayato</t>
  </si>
  <si>
    <t>三井　康平</t>
  </si>
  <si>
    <t>MITSUI Kohei</t>
  </si>
  <si>
    <t>安達　京摩</t>
  </si>
  <si>
    <t>ADACHI  Kyoma</t>
  </si>
  <si>
    <t>上野　優人</t>
  </si>
  <si>
    <t>UENO Yuto</t>
  </si>
  <si>
    <t>遠入　剛</t>
  </si>
  <si>
    <t>ENNYU Go</t>
  </si>
  <si>
    <t>落合　倭和</t>
  </si>
  <si>
    <t>OCHIAI Yamato</t>
  </si>
  <si>
    <t>佐々木　岳史</t>
  </si>
  <si>
    <t>SASAKI Takeshi</t>
  </si>
  <si>
    <t>佐々木　亮斗</t>
  </si>
  <si>
    <t>SASAKI  Ryoto</t>
  </si>
  <si>
    <t>佐藤　悠貴也</t>
  </si>
  <si>
    <t>SATO　 Yukiya</t>
  </si>
  <si>
    <t>眞田　稜生</t>
  </si>
  <si>
    <t>SANADA Ryose</t>
  </si>
  <si>
    <t>田中　大介</t>
  </si>
  <si>
    <t>TANAKA Daisuke</t>
  </si>
  <si>
    <t>中西　真大</t>
  </si>
  <si>
    <t>NAKANISHI Mao</t>
  </si>
  <si>
    <t>中山　颯真</t>
  </si>
  <si>
    <t>NAKAYAMA Soma</t>
  </si>
  <si>
    <t>永井　智久</t>
  </si>
  <si>
    <t>NAGAI Tomohisa</t>
  </si>
  <si>
    <t>長谷　実樹</t>
  </si>
  <si>
    <t>NAGATANI Miki</t>
  </si>
  <si>
    <t>野中　創太</t>
  </si>
  <si>
    <t>NONAKA Sota</t>
  </si>
  <si>
    <t>波多野　友紀</t>
  </si>
  <si>
    <t>HATANO Tomoki</t>
  </si>
  <si>
    <t>服部　祐伎人</t>
  </si>
  <si>
    <t>HATTORI Yukihito</t>
  </si>
  <si>
    <t>福岡　亮宏</t>
  </si>
  <si>
    <t>HUKUOKA Akihiro</t>
  </si>
  <si>
    <t>望月　和知</t>
  </si>
  <si>
    <t>MOCHIZUKI Kazushi</t>
  </si>
  <si>
    <t>安田　快聖</t>
  </si>
  <si>
    <t>YASUDA Kaito</t>
  </si>
  <si>
    <t>山下　雄暉</t>
  </si>
  <si>
    <t>YAMASHITA Yuki</t>
  </si>
  <si>
    <t>山本　雷我</t>
  </si>
  <si>
    <t>YAMAMOTO  Raiga</t>
  </si>
  <si>
    <t>山本　龍神</t>
  </si>
  <si>
    <t>YAMAMOTO Ryushin</t>
  </si>
  <si>
    <t>横内　晴人</t>
  </si>
  <si>
    <t>YOKOUCHI Haruto</t>
  </si>
  <si>
    <t>久原　崇遥</t>
  </si>
  <si>
    <t>KUHARA Takaharu</t>
  </si>
  <si>
    <t>大平　愛陽</t>
  </si>
  <si>
    <t>ODAIRA Ataru</t>
  </si>
  <si>
    <t>加川　開我</t>
  </si>
  <si>
    <t>KAGAWA Kaiga</t>
  </si>
  <si>
    <t>山本　聖音</t>
  </si>
  <si>
    <t>YAMAMOTO  Shion</t>
  </si>
  <si>
    <t>加賀　洋行</t>
  </si>
  <si>
    <t>KAGA Hiroyuki</t>
  </si>
  <si>
    <t>東京電機大学大学院</t>
    <rPh sb="6" eb="9">
      <t>ダイガクイン</t>
    </rPh>
    <phoneticPr fontId="11"/>
  </si>
  <si>
    <t>鈴木　裕太</t>
  </si>
  <si>
    <t>増本　壮一郎</t>
  </si>
  <si>
    <t>MASUMOTO Soichiro</t>
  </si>
  <si>
    <t>江藤　謙</t>
  </si>
  <si>
    <t>ETO Ken</t>
  </si>
  <si>
    <t>宮里　航平</t>
  </si>
  <si>
    <t>MIYAZATO Kohei</t>
  </si>
  <si>
    <t>峯　遼哉</t>
  </si>
  <si>
    <t>MINE Ryoya</t>
  </si>
  <si>
    <t>宮沢　光</t>
  </si>
  <si>
    <t>MIYAZAWA Hikaru</t>
  </si>
  <si>
    <t>大類　莉空</t>
  </si>
  <si>
    <t>ORUI Riku</t>
  </si>
  <si>
    <t>茂田　拓也</t>
  </si>
  <si>
    <t>SHIGETA Takuya</t>
  </si>
  <si>
    <t>中村　哲也</t>
  </si>
  <si>
    <t>NAKAMURA Tetsuya</t>
  </si>
  <si>
    <t>稲垣　征人</t>
  </si>
  <si>
    <t>INAGAKI Masato</t>
  </si>
  <si>
    <t>佐藤　春樹</t>
  </si>
  <si>
    <t>島村　倖輔</t>
  </si>
  <si>
    <t>SHIMAMURA Kosuke</t>
  </si>
  <si>
    <t>中村　唯人</t>
  </si>
  <si>
    <t>諸橋　幸紀</t>
  </si>
  <si>
    <t>MOROHASHI Koki</t>
  </si>
  <si>
    <t>原田　祐希</t>
  </si>
  <si>
    <t>HARADA Yuki</t>
  </si>
  <si>
    <t>梅村　一輝</t>
  </si>
  <si>
    <t>UMEMURA Kazuki</t>
  </si>
  <si>
    <t>石黒　在風</t>
  </si>
  <si>
    <t>ISHIGURO Arufu</t>
  </si>
  <si>
    <t>小林　優太</t>
  </si>
  <si>
    <t>KOBAYASHI Yuta</t>
  </si>
  <si>
    <t>渡川　祐人</t>
  </si>
  <si>
    <t>TOGAWA Yuto</t>
  </si>
  <si>
    <t>勝又　健太</t>
  </si>
  <si>
    <t>KATSUMATA Kenta</t>
  </si>
  <si>
    <t>高橋　遼平</t>
  </si>
  <si>
    <t>TAKAHASHI Ryohei</t>
  </si>
  <si>
    <t>向井　一真</t>
  </si>
  <si>
    <t>MUKAI Kazuma</t>
  </si>
  <si>
    <t>久保　亘</t>
  </si>
  <si>
    <t>KUBO Amane</t>
  </si>
  <si>
    <t>丹菊　優太</t>
  </si>
  <si>
    <t>TANGIKU Yuta</t>
  </si>
  <si>
    <t>西岳　和生</t>
  </si>
  <si>
    <t>NISHIOKA Kazuki</t>
  </si>
  <si>
    <t>林　大地</t>
  </si>
  <si>
    <t>HAYASHI Daichi</t>
  </si>
  <si>
    <t>新倉　佑輔</t>
  </si>
  <si>
    <t>ARAKURA Yusuke</t>
  </si>
  <si>
    <t>鶴田　一輝</t>
  </si>
  <si>
    <t>TSURUTA  Kazuki</t>
  </si>
  <si>
    <t>金井　直樹</t>
  </si>
  <si>
    <t>KANAI Naoki</t>
  </si>
  <si>
    <t>永田　聡太郎</t>
  </si>
  <si>
    <t>NAGATA Sotaro</t>
  </si>
  <si>
    <t>村山　太郎</t>
  </si>
  <si>
    <t>MURAYAMA Taro</t>
  </si>
  <si>
    <t>松川　優希</t>
  </si>
  <si>
    <t>MATSUKAWA Yuki</t>
  </si>
  <si>
    <t>安達　直希</t>
  </si>
  <si>
    <t>ADACHI Naoki</t>
  </si>
  <si>
    <t>小野寺　優朗</t>
  </si>
  <si>
    <t>ONODERA Masaaki</t>
  </si>
  <si>
    <t>境野　悠河</t>
  </si>
  <si>
    <t>SAKAINO Yuga</t>
  </si>
  <si>
    <t>細谷　悠人</t>
  </si>
  <si>
    <t>HOSOYA Yuto</t>
  </si>
  <si>
    <t>松下　裕介</t>
  </si>
  <si>
    <t>MATSUSHITA Yusuke</t>
  </si>
  <si>
    <t>田中　遼仁</t>
  </si>
  <si>
    <t>TANAKA Ryoto</t>
  </si>
  <si>
    <t>徳岡　颯</t>
  </si>
  <si>
    <t>TOKUOKA Hayate</t>
  </si>
  <si>
    <t>山賀　雅人</t>
  </si>
  <si>
    <t>YAMAGA Masato</t>
  </si>
  <si>
    <t>大場　瞬</t>
  </si>
  <si>
    <t>OBA Shun</t>
  </si>
  <si>
    <t>白井　利幸</t>
  </si>
  <si>
    <t>SHIRAI Toshiyuki</t>
  </si>
  <si>
    <t>佐久間　渓人</t>
  </si>
  <si>
    <t>SAKUMA Keito</t>
  </si>
  <si>
    <t>金子　佑樹</t>
  </si>
  <si>
    <t>KANEKO Yuki</t>
  </si>
  <si>
    <t>細井　俊太</t>
  </si>
  <si>
    <t>HOSOI Shunta</t>
  </si>
  <si>
    <t>田中　勇伎</t>
  </si>
  <si>
    <t>佐藤　翔悟</t>
  </si>
  <si>
    <t>長島　暉樹</t>
  </si>
  <si>
    <t>NAGASHIMA Koki</t>
  </si>
  <si>
    <t>中園　智也</t>
  </si>
  <si>
    <t>NAKAZONO Tomoya</t>
  </si>
  <si>
    <t>高鳥　由比人</t>
  </si>
  <si>
    <t>TAKATORI Yuito</t>
  </si>
  <si>
    <t>東京工芸大学</t>
  </si>
  <si>
    <t>浅井　大岳</t>
  </si>
  <si>
    <t>ASAI Gaku</t>
  </si>
  <si>
    <t>及川　将慶</t>
  </si>
  <si>
    <t>OIKAWA Masachika</t>
  </si>
  <si>
    <t>竹下　能弘</t>
  </si>
  <si>
    <t>TAKESHITA Norihiro</t>
  </si>
  <si>
    <t>藤嶋　大樹</t>
  </si>
  <si>
    <t>FUJISHIMA Daiki</t>
  </si>
  <si>
    <t>𡈽方　悠太郎</t>
  </si>
  <si>
    <t>HIJIKATA Yutaro</t>
  </si>
  <si>
    <t>宇賀神　悠資</t>
  </si>
  <si>
    <t>UGAJIN Yusuke</t>
  </si>
  <si>
    <t>遠藤　洋平</t>
  </si>
  <si>
    <t>ENDO Yohei</t>
  </si>
  <si>
    <t>渋谷　真央</t>
  </si>
  <si>
    <t>SHIBUYA Mao</t>
  </si>
  <si>
    <t>小野　健一</t>
  </si>
  <si>
    <t>ONO Kenichi</t>
  </si>
  <si>
    <t>大浦　巧</t>
  </si>
  <si>
    <t>OURA Takumi</t>
  </si>
  <si>
    <t>桑原　哲也</t>
  </si>
  <si>
    <t>KUWABARA Tetsuya</t>
  </si>
  <si>
    <t>柴草　繭音</t>
  </si>
  <si>
    <t>SHIBAKUSA Mayune</t>
  </si>
  <si>
    <t>川上　智也</t>
  </si>
  <si>
    <t>KAWAKAMI Tomoya</t>
  </si>
  <si>
    <t>石川　泰地</t>
  </si>
  <si>
    <t>ISHIKAWA Taichi</t>
  </si>
  <si>
    <t>橋本　昌幸</t>
  </si>
  <si>
    <t>HASHIMOTO Masayuki</t>
  </si>
  <si>
    <t>浅海　慎之助</t>
  </si>
  <si>
    <t>ASAUMI Shinnosuke</t>
  </si>
  <si>
    <t>伊藤　亨</t>
  </si>
  <si>
    <t>ITO Kyo</t>
  </si>
  <si>
    <t>伊藤　悠斗</t>
  </si>
  <si>
    <t>ITO Yuto</t>
  </si>
  <si>
    <t>江口　聖也</t>
  </si>
  <si>
    <t>EGUCHI Seiya</t>
  </si>
  <si>
    <t>小沼　剣真</t>
  </si>
  <si>
    <t>ONUMA Kenshin</t>
  </si>
  <si>
    <t>小野　和人</t>
  </si>
  <si>
    <t>ONO Kazuto</t>
  </si>
  <si>
    <t>櫛󠄁橋　一貴</t>
  </si>
  <si>
    <t>KUSHIHASHI Kazuki</t>
  </si>
  <si>
    <t>古賀　翔吾</t>
  </si>
  <si>
    <t>KOGA Shogo</t>
  </si>
  <si>
    <t>今野　大生</t>
  </si>
  <si>
    <t>KONNO Daiki</t>
  </si>
  <si>
    <t>佐々木　出</t>
  </si>
  <si>
    <t>SASAKI Izuru</t>
  </si>
  <si>
    <t>髙野　太達</t>
  </si>
  <si>
    <t>TAKANO Daita</t>
  </si>
  <si>
    <t>那須　千晴</t>
  </si>
  <si>
    <t>NASU Chiharu</t>
  </si>
  <si>
    <t>橋本　浩志</t>
  </si>
  <si>
    <t>HASHIMOTO Koshi</t>
  </si>
  <si>
    <t>森　誠也</t>
  </si>
  <si>
    <t>MORI Masaya</t>
  </si>
  <si>
    <t>山脇　瑞生</t>
  </si>
  <si>
    <t>YAMAWAKI Mizuki</t>
  </si>
  <si>
    <t>陸名　優輝</t>
  </si>
  <si>
    <t>MUTSUNA Yuki</t>
  </si>
  <si>
    <t>青木　陸</t>
  </si>
  <si>
    <t>AOKI Riku</t>
  </si>
  <si>
    <t>五十嵐　翔英</t>
  </si>
  <si>
    <t>IGARASHI Shoei</t>
  </si>
  <si>
    <t>尾上　耕士</t>
  </si>
  <si>
    <t>ONOUE Koshi</t>
  </si>
  <si>
    <t>黒澤　翔</t>
  </si>
  <si>
    <t>KUROSAWA Kakeru</t>
  </si>
  <si>
    <t>黒田　翼</t>
  </si>
  <si>
    <t>KURODA Tsubasa</t>
  </si>
  <si>
    <t>田中　孝樹</t>
  </si>
  <si>
    <t>TANAKA Koki</t>
  </si>
  <si>
    <t>鍋元　慶次</t>
  </si>
  <si>
    <t>NABEMOTO Keiji</t>
  </si>
  <si>
    <t>江戸　大祐</t>
  </si>
  <si>
    <t>EDO Daisuke</t>
  </si>
  <si>
    <t>鈴江　憂騎</t>
  </si>
  <si>
    <t>SUZUE Yuki</t>
  </si>
  <si>
    <t>中島　陽輝</t>
  </si>
  <si>
    <t>NAKAJIMA Haruki</t>
  </si>
  <si>
    <t>松尾　結世</t>
  </si>
  <si>
    <t>MATSUO Yusei</t>
  </si>
  <si>
    <t>山田　直季</t>
  </si>
  <si>
    <t>石田　大洋</t>
  </si>
  <si>
    <t>ISHIDA Taiyo</t>
  </si>
  <si>
    <t>齋藤　竣</t>
  </si>
  <si>
    <t>間賀田　賢吾</t>
  </si>
  <si>
    <t>NAGATA Kengo</t>
  </si>
  <si>
    <t>赤池　陸</t>
  </si>
  <si>
    <t>AKAIKE Riku</t>
  </si>
  <si>
    <t>内山　峻一</t>
  </si>
  <si>
    <t>UCHIYAMA Shunichi</t>
  </si>
  <si>
    <t>漆畑　徳輝</t>
  </si>
  <si>
    <t>URUSHIBATA Atsuki</t>
  </si>
  <si>
    <t>大森　椋太</t>
  </si>
  <si>
    <t>OMORI Ryota</t>
  </si>
  <si>
    <t>吉野　右恭</t>
  </si>
  <si>
    <t>KINO Ukyo</t>
  </si>
  <si>
    <t>洪　源希</t>
  </si>
  <si>
    <t>KOH Genki</t>
  </si>
  <si>
    <t>笹部　駿介</t>
  </si>
  <si>
    <t>SASABE Shunsuke</t>
  </si>
  <si>
    <t>城井　利哉</t>
  </si>
  <si>
    <t>SHIROI Toshiya</t>
  </si>
  <si>
    <t>瀬戸山　優人</t>
  </si>
  <si>
    <t>SETOYAMA Yuto</t>
  </si>
  <si>
    <t>髙濵　大志</t>
  </si>
  <si>
    <t>TAKAHAMA Taishi</t>
  </si>
  <si>
    <t>田中　慎梧</t>
  </si>
  <si>
    <t>TANAKA Shingo</t>
  </si>
  <si>
    <t>田中　泰世</t>
  </si>
  <si>
    <t>TANAKA Taisei</t>
  </si>
  <si>
    <t>中津川　亮</t>
  </si>
  <si>
    <t>NAKATSUGAWA Ryo</t>
  </si>
  <si>
    <t>橋本　拓矢</t>
  </si>
  <si>
    <t>HASHIMOTO Takuya</t>
  </si>
  <si>
    <t>平野　亮</t>
  </si>
  <si>
    <t>HIRANO Ryo</t>
  </si>
  <si>
    <t>藤井　健太</t>
  </si>
  <si>
    <t>FUJII Kenta</t>
  </si>
  <si>
    <t>松尾　聖也</t>
  </si>
  <si>
    <t>MATSUO Seiya</t>
  </si>
  <si>
    <t>水金　大亮</t>
  </si>
  <si>
    <t>MIZUKANE Daisuke</t>
  </si>
  <si>
    <t>三好　紘生</t>
  </si>
  <si>
    <t>MIYOSHI Koki</t>
  </si>
  <si>
    <t>栁澤　佳吾</t>
    <rPh sb="0" eb="1">
      <t>ヤナギ</t>
    </rPh>
    <phoneticPr fontId="2"/>
  </si>
  <si>
    <t>YANAGISAWA Keigo</t>
  </si>
  <si>
    <t>吉冨　純也</t>
  </si>
  <si>
    <t>YOSHITOMI Junya</t>
  </si>
  <si>
    <t>田巻 佑真</t>
  </si>
  <si>
    <t>TAMAKI Yuma</t>
  </si>
  <si>
    <t>吉原 俊人</t>
  </si>
  <si>
    <t>YOSHIHARA Shunto</t>
  </si>
  <si>
    <t>樋口 健太郎</t>
  </si>
  <si>
    <t>HIGUCHI Kentaro</t>
  </si>
  <si>
    <t>佐野　飛向</t>
  </si>
  <si>
    <t>西嶌　徹</t>
  </si>
  <si>
    <t>NISHIJIMA Toru</t>
  </si>
  <si>
    <t>苗村　竜那</t>
  </si>
  <si>
    <t>NAEMURA Ryuna</t>
  </si>
  <si>
    <t>井上　拓哉</t>
  </si>
  <si>
    <t>INOUE Takuya</t>
  </si>
  <si>
    <t>董 翰霖</t>
  </si>
  <si>
    <t>TOU Kanrin</t>
  </si>
  <si>
    <t>小林　琉弥</t>
  </si>
  <si>
    <t>宮嶋　宇明　　</t>
  </si>
  <si>
    <t>MIYAJIMA Takaki</t>
  </si>
  <si>
    <t>馬場　晃大</t>
  </si>
  <si>
    <t>BABA Kodai</t>
  </si>
  <si>
    <t>飯野　隼斗</t>
  </si>
  <si>
    <t>IINO Hayato</t>
  </si>
  <si>
    <t>村松　星哉</t>
  </si>
  <si>
    <t>MURAMATSU Seiya</t>
  </si>
  <si>
    <t>正木　春輝</t>
  </si>
  <si>
    <t>MASAKI Haruki</t>
  </si>
  <si>
    <t>小鹿　森平</t>
  </si>
  <si>
    <t>KOSHIKA Shimpei</t>
  </si>
  <si>
    <t>坂本　壮平</t>
  </si>
  <si>
    <t>SAKAMOTO Sohei</t>
  </si>
  <si>
    <t>平野　倫</t>
  </si>
  <si>
    <t>HIRANO Rin</t>
  </si>
  <si>
    <t>久保山　力貴</t>
  </si>
  <si>
    <t>KUBOYAMA Riki</t>
  </si>
  <si>
    <t>太田　健</t>
  </si>
  <si>
    <t>OTA Takeshi</t>
  </si>
  <si>
    <t>大塚　克基</t>
  </si>
  <si>
    <t>OTSUKA Katsuki</t>
  </si>
  <si>
    <t>大野　成輝</t>
  </si>
  <si>
    <t>ONO Seiki</t>
  </si>
  <si>
    <t>髙橋　太星</t>
  </si>
  <si>
    <t>TAKAHASHI Taisei</t>
  </si>
  <si>
    <t>幹樹　基樹</t>
  </si>
  <si>
    <t>TATEIRI Motoki</t>
  </si>
  <si>
    <t>三村　将太</t>
  </si>
  <si>
    <t>MIMURA Syota</t>
  </si>
  <si>
    <t>國松　士</t>
  </si>
  <si>
    <t>KUNIMATSU Akira</t>
  </si>
  <si>
    <t>佐藤　佑樹</t>
  </si>
  <si>
    <t>今井　隆生</t>
  </si>
  <si>
    <t>IMAI Takao</t>
  </si>
  <si>
    <t>札内　航</t>
  </si>
  <si>
    <t>FUDAUCHI Wataru</t>
  </si>
  <si>
    <t>佐藤　大樹</t>
  </si>
  <si>
    <t>SATO Daiki</t>
  </si>
  <si>
    <t>佐藤　龍成</t>
  </si>
  <si>
    <t>SATO Ryusei</t>
  </si>
  <si>
    <t>植野　文哉</t>
  </si>
  <si>
    <t>UENO Fumiya</t>
  </si>
  <si>
    <t>石山　丈</t>
  </si>
  <si>
    <t>ISHIYAMA Jo</t>
  </si>
  <si>
    <t>原　龍生</t>
  </si>
  <si>
    <t>一丸　竜希</t>
  </si>
  <si>
    <t>ICHIMARU Ryuki</t>
  </si>
  <si>
    <t>廣瀬　彗来</t>
  </si>
  <si>
    <t>HIROSE Syui</t>
  </si>
  <si>
    <t>010503</t>
  </si>
  <si>
    <t>吉川　遼祐</t>
  </si>
  <si>
    <t>YOSHIKAWA Ryosuke</t>
  </si>
  <si>
    <t>鈴木　健礼</t>
  </si>
  <si>
    <t>SUZUKI Takehiro</t>
  </si>
  <si>
    <t>020331</t>
  </si>
  <si>
    <t>山本　凛太郎</t>
  </si>
  <si>
    <t>YAMAMOTO Rintaro</t>
  </si>
  <si>
    <t>鍋島　仁</t>
  </si>
  <si>
    <t>NABESHIMA Jin</t>
  </si>
  <si>
    <t>宮下　駿介</t>
  </si>
  <si>
    <t>MIYASHITA Syunsuke</t>
  </si>
  <si>
    <t>秋山　萌樹</t>
  </si>
  <si>
    <t>AKIYAMA Moeki</t>
  </si>
  <si>
    <t>武田　卓</t>
  </si>
  <si>
    <t>TAKEDA Suguru</t>
  </si>
  <si>
    <t>黒島　顕太郎</t>
  </si>
  <si>
    <t>KUROSHIMA Kentaro</t>
  </si>
  <si>
    <t>窪田　雄介</t>
  </si>
  <si>
    <t>KUBOTA Yusuke</t>
  </si>
  <si>
    <t>落合　蓮太</t>
  </si>
  <si>
    <t>OCHIAI Renta</t>
  </si>
  <si>
    <t>藤原　海渡</t>
  </si>
  <si>
    <t>FUJIWARA Kaito</t>
  </si>
  <si>
    <t>高松　研信</t>
  </si>
  <si>
    <t>TAKAMATSU Kenshin</t>
  </si>
  <si>
    <t>沼畑　大</t>
  </si>
  <si>
    <t>NUMAHATA Dai</t>
  </si>
  <si>
    <t>020127</t>
  </si>
  <si>
    <t>石谷　心路</t>
  </si>
  <si>
    <t>ISHITANI Kokoro</t>
  </si>
  <si>
    <t>佐々木　祐哉</t>
  </si>
  <si>
    <t>SASAKI Yuya</t>
  </si>
  <si>
    <t>秋元　凌汰</t>
  </si>
  <si>
    <t>AKIMOTO Ryota</t>
  </si>
  <si>
    <t>青木　一馬</t>
  </si>
  <si>
    <t>AOKI Kazuma</t>
  </si>
  <si>
    <t>020101</t>
  </si>
  <si>
    <t>平井　大喜</t>
  </si>
  <si>
    <t>HIRAI Daiki</t>
  </si>
  <si>
    <t>HASHIMOTO Daiki</t>
  </si>
  <si>
    <t>町　亮汰</t>
  </si>
  <si>
    <t>MACHI Ryota</t>
  </si>
  <si>
    <t>柞山　真翔</t>
  </si>
  <si>
    <t>HOSAYAMA Masato</t>
  </si>
  <si>
    <t>小泉　陸人</t>
  </si>
  <si>
    <t xml:space="preserve">KOIZUMI Rikuto </t>
  </si>
  <si>
    <t>大館　天</t>
  </si>
  <si>
    <t>ODATE Ten</t>
  </si>
  <si>
    <t>小野　瑛希</t>
  </si>
  <si>
    <t>ONO Eiki</t>
  </si>
  <si>
    <t>只野　清斗</t>
  </si>
  <si>
    <t>TADANO Kiyoto</t>
  </si>
  <si>
    <t>野中　郁美</t>
  </si>
  <si>
    <t>NONAKA Ikumi</t>
  </si>
  <si>
    <t>上田　朝陽</t>
  </si>
  <si>
    <t>UEDA Asahi</t>
  </si>
  <si>
    <t>村山　悠希</t>
  </si>
  <si>
    <t>MURAYAMA Yuki</t>
  </si>
  <si>
    <t>長谷川　季樹</t>
  </si>
  <si>
    <t>HASEGAWA Toshiki</t>
  </si>
  <si>
    <t>960522</t>
  </si>
  <si>
    <t>下江　謙二朗</t>
  </si>
  <si>
    <t>SHIMOE Kenjiro</t>
  </si>
  <si>
    <t>藤原　巧成</t>
  </si>
  <si>
    <t>FUJIWARA Kosei</t>
  </si>
  <si>
    <t>前津　郁弥</t>
  </si>
  <si>
    <t>MAETSU Ikuya</t>
  </si>
  <si>
    <t>弓長　宇博</t>
  </si>
  <si>
    <t>YUMINAGA Takahiro</t>
  </si>
  <si>
    <t>青木　心海</t>
  </si>
  <si>
    <t>AOKI Miu</t>
  </si>
  <si>
    <t>011119</t>
  </si>
  <si>
    <t>永森　誠也</t>
  </si>
  <si>
    <t>NAGAMORI Seiya</t>
  </si>
  <si>
    <t>長谷川　裕之介</t>
  </si>
  <si>
    <t>HASEGAWA Hironosuke</t>
  </si>
  <si>
    <t>高玉　隼輔</t>
  </si>
  <si>
    <t>TAKATAMA Shunsuke</t>
  </si>
  <si>
    <t>寺本　龍哉</t>
  </si>
  <si>
    <t>TERAMOTO Ryuya</t>
  </si>
  <si>
    <t>林　優雅</t>
  </si>
  <si>
    <t>HAYASHI Yuga</t>
  </si>
  <si>
    <t>八尋　正就</t>
  </si>
  <si>
    <t>YAHIRO Masanari</t>
  </si>
  <si>
    <t>山本　雄飛</t>
  </si>
  <si>
    <t>YAMAMOTO Yuhi</t>
  </si>
  <si>
    <t>藁谷　誠矢</t>
  </si>
  <si>
    <t>WARAGAI Seiya</t>
  </si>
  <si>
    <t>軍司　匡輝</t>
  </si>
  <si>
    <t>GUNJI Masaaki</t>
  </si>
  <si>
    <t>中島　大智</t>
  </si>
  <si>
    <t>NAKAJIMA Daichi</t>
  </si>
  <si>
    <t>010814</t>
  </si>
  <si>
    <t>天城　朝陽</t>
  </si>
  <si>
    <t>AMAGI  Asahi</t>
  </si>
  <si>
    <t>深町　飛太</t>
  </si>
  <si>
    <t>FUKAMACHI Hidai</t>
  </si>
  <si>
    <t>今西　康太</t>
  </si>
  <si>
    <t>IMANISHI Kota</t>
  </si>
  <si>
    <t>太田　泰生</t>
  </si>
  <si>
    <t>OOTA Taisei</t>
  </si>
  <si>
    <t>佐渡　規央</t>
  </si>
  <si>
    <t>SADO Kihiro</t>
  </si>
  <si>
    <t>010418</t>
  </si>
  <si>
    <t>佐々木　翼</t>
  </si>
  <si>
    <t xml:space="preserve">SASAKI Tsubasa </t>
  </si>
  <si>
    <t>010805</t>
  </si>
  <si>
    <t>濱田　寛志</t>
  </si>
  <si>
    <t>HAMADA Kanji</t>
  </si>
  <si>
    <t>栂野　信直</t>
  </si>
  <si>
    <t>TOGANO Nobunao</t>
  </si>
  <si>
    <t>倉田　歩夢</t>
  </si>
  <si>
    <t>KURATA Ayumu</t>
  </si>
  <si>
    <t>野中　聖弥</t>
  </si>
  <si>
    <t>NONAKA  Seiya</t>
  </si>
  <si>
    <t>北澤　徹</t>
  </si>
  <si>
    <t>KITAZAWA Tetsu</t>
  </si>
  <si>
    <t>嘉奈　宏造</t>
  </si>
  <si>
    <t>KANA Kozo</t>
  </si>
  <si>
    <t>椎野　隆介</t>
  </si>
  <si>
    <t>SHINO Ryusuke</t>
  </si>
  <si>
    <t>森　真聡</t>
  </si>
  <si>
    <t>MORI Masato</t>
  </si>
  <si>
    <t>福島　歩武</t>
  </si>
  <si>
    <t>FUKUSHIMA Ayumu</t>
  </si>
  <si>
    <t>須藤　隆治</t>
  </si>
  <si>
    <t>SUDO Ryuji</t>
  </si>
  <si>
    <t>紅林　隼天</t>
  </si>
  <si>
    <t>KUREBAYASHI Hayate</t>
  </si>
  <si>
    <t>木戸　陽介</t>
  </si>
  <si>
    <t>KIDO Yosuke</t>
  </si>
  <si>
    <t>植田　明希</t>
  </si>
  <si>
    <t>UEDA Haruki</t>
  </si>
  <si>
    <t>髙橋　佳司郎</t>
  </si>
  <si>
    <t>TAKAHASHI Keishiro</t>
  </si>
  <si>
    <t>三ヶ尻　京和</t>
  </si>
  <si>
    <t>MIKAJIRI Kyowa</t>
  </si>
  <si>
    <t>藤本　大輝</t>
  </si>
  <si>
    <t>FUJIMOTO Hiroki</t>
  </si>
  <si>
    <t>010919</t>
  </si>
  <si>
    <t>佐藤　恭平</t>
  </si>
  <si>
    <t>SATO Kyohei</t>
  </si>
  <si>
    <t>島田　淳志</t>
  </si>
  <si>
    <t>笠井　大輝</t>
  </si>
  <si>
    <t>KASAI Taiki</t>
  </si>
  <si>
    <t>植木　将太</t>
  </si>
  <si>
    <t>UEKI Shota</t>
  </si>
  <si>
    <t>安部　竜太郎</t>
  </si>
  <si>
    <t>ABE Ryutaro</t>
  </si>
  <si>
    <t>八重樫　宙夢</t>
  </si>
  <si>
    <t>YAEGASHI Hiromu</t>
  </si>
  <si>
    <t>片野　雄太</t>
  </si>
  <si>
    <t>KATANO Yuta</t>
  </si>
  <si>
    <t>笹谷　亮太</t>
  </si>
  <si>
    <t>SASAYA Ryota</t>
  </si>
  <si>
    <t>土屋　勇貴</t>
  </si>
  <si>
    <t>TSUCHIYA Yuki</t>
  </si>
  <si>
    <t>伊藤　達也</t>
  </si>
  <si>
    <t>ITO Tatsuya</t>
  </si>
  <si>
    <t>010918</t>
  </si>
  <si>
    <t>葛西　直樹</t>
  </si>
  <si>
    <t>KASAI Naoki</t>
  </si>
  <si>
    <t>菊池　怜示</t>
  </si>
  <si>
    <t>KIKUCHI Reiji</t>
  </si>
  <si>
    <t>齋藤　恒</t>
  </si>
  <si>
    <t>SAITO Ko</t>
  </si>
  <si>
    <t>鈴木　悠真</t>
  </si>
  <si>
    <t>SUZUKI Yuma</t>
  </si>
  <si>
    <t>武田　翔太</t>
  </si>
  <si>
    <t>TAKED Shota</t>
  </si>
  <si>
    <t>中野　悠哉</t>
  </si>
  <si>
    <t>NAKANO Yuya</t>
  </si>
  <si>
    <t>西村　悠真</t>
  </si>
  <si>
    <t>NISHIMURA Yuma</t>
  </si>
  <si>
    <t>平田　知基</t>
  </si>
  <si>
    <t>HIRATA Tomoki</t>
  </si>
  <si>
    <t>府中　歩輝</t>
  </si>
  <si>
    <t>FUCHU Ayuki</t>
  </si>
  <si>
    <t>松本　麗央</t>
  </si>
  <si>
    <t>MATSUMOTO Reo</t>
  </si>
  <si>
    <t>三浦　和真</t>
  </si>
  <si>
    <t>MIURA Kazuma</t>
  </si>
  <si>
    <t>川﨑 恭平</t>
  </si>
  <si>
    <t>KAWASAKI Kyohei</t>
  </si>
  <si>
    <t>池田　昌史</t>
  </si>
  <si>
    <t>IKEDA Masashi</t>
  </si>
  <si>
    <t>小林　隼純</t>
  </si>
  <si>
    <t>KOBAYASHI Takazumi</t>
  </si>
  <si>
    <t>酒井　寛之</t>
  </si>
  <si>
    <t>SAKAI Hiroyuki</t>
  </si>
  <si>
    <t>佐藤　大洋</t>
  </si>
  <si>
    <t>SATO Taiyo</t>
  </si>
  <si>
    <t>竹尾　昂起</t>
  </si>
  <si>
    <t>TAKEO Koki</t>
  </si>
  <si>
    <t>田崎　義規</t>
  </si>
  <si>
    <t>TASAKI Yoshiki</t>
  </si>
  <si>
    <t>中山　颯太</t>
  </si>
  <si>
    <t>NAKAYAMA Sota</t>
  </si>
  <si>
    <t>丸山　正靖</t>
  </si>
  <si>
    <t>MARUYAMA Masayasu</t>
  </si>
  <si>
    <t>入野　翔太</t>
  </si>
  <si>
    <t>IRINO Shota</t>
  </si>
  <si>
    <t>970716</t>
  </si>
  <si>
    <t>岡田 拓朗</t>
  </si>
  <si>
    <t>OKADA Takuro</t>
  </si>
  <si>
    <t>金田　遼祐</t>
  </si>
  <si>
    <t>KANEDA Ryosuke</t>
  </si>
  <si>
    <t>小林　大晃</t>
  </si>
  <si>
    <t>KOBAYASHI Hiroaki</t>
  </si>
  <si>
    <t>鈴木　晨耀</t>
  </si>
  <si>
    <t>塚田　萌成</t>
  </si>
  <si>
    <t>TSUKADA Hosei</t>
  </si>
  <si>
    <t>照内　淳和</t>
  </si>
  <si>
    <t>TERUUCHI Atsutoshi</t>
  </si>
  <si>
    <t>富山　翔太</t>
  </si>
  <si>
    <t>TOMIYAMA Shota</t>
  </si>
  <si>
    <t>長井 隆星</t>
  </si>
  <si>
    <t>NAGAI Ryusei</t>
  </si>
  <si>
    <t>長谷川　嵩汰</t>
  </si>
  <si>
    <t>HASEGAWA Shuta</t>
  </si>
  <si>
    <t>藤原　潤乃佑</t>
  </si>
  <si>
    <t>FUJIWARA Junnosuke</t>
  </si>
  <si>
    <t>川上　涼</t>
  </si>
  <si>
    <t>KAWAKAMI Ryo</t>
  </si>
  <si>
    <t>河野　紘人</t>
  </si>
  <si>
    <t>KAWANO Hiroto</t>
  </si>
  <si>
    <t>澁谷　侃</t>
  </si>
  <si>
    <t>SHIBUYA Naoshi</t>
  </si>
  <si>
    <t>西澤 和輝</t>
  </si>
  <si>
    <t>NISHIZAWA Kazuki</t>
  </si>
  <si>
    <t>宮下　倫太郎</t>
  </si>
  <si>
    <t>MIYASHITA Rintaro</t>
  </si>
  <si>
    <t>新開　俊智</t>
  </si>
  <si>
    <t>SHINKAI Hayato</t>
  </si>
  <si>
    <t>五十野　陽太</t>
  </si>
  <si>
    <t>ISONO Yota</t>
  </si>
  <si>
    <t>杉岡　瞭磨</t>
  </si>
  <si>
    <t>SUGIOKA Ryoma</t>
  </si>
  <si>
    <t>堤　洸太郎</t>
  </si>
  <si>
    <t>TSUTSUMI Kotaro</t>
  </si>
  <si>
    <t>宮﨑　悠輔</t>
  </si>
  <si>
    <t>MIYAZAKI Yusuke</t>
  </si>
  <si>
    <t>010501</t>
  </si>
  <si>
    <t>上原 由己</t>
  </si>
  <si>
    <t>UEHARA Yuki</t>
  </si>
  <si>
    <t>中西 慧太</t>
  </si>
  <si>
    <t>NAKANISHI Keita</t>
  </si>
  <si>
    <t>961205</t>
  </si>
  <si>
    <t>皆川 和範</t>
  </si>
  <si>
    <t>MINAKAWA Kazunori</t>
  </si>
  <si>
    <t>岡部　大雅</t>
  </si>
  <si>
    <t>OKABE Taiga</t>
  </si>
  <si>
    <t>大沼 樹生</t>
  </si>
  <si>
    <t>ONUMA Tatsuki</t>
  </si>
  <si>
    <t>石川　稜将</t>
  </si>
  <si>
    <t>ISHIKAWA Ryosuke</t>
  </si>
  <si>
    <t>戸栗　新太</t>
  </si>
  <si>
    <t>TOGURI Arata</t>
  </si>
  <si>
    <t>海老澤　幸太</t>
  </si>
  <si>
    <t>EBISAWA Kouta</t>
  </si>
  <si>
    <t>太﨑　秀隆</t>
  </si>
  <si>
    <t>TASAKI Hotaka</t>
  </si>
  <si>
    <t>森　由磨</t>
  </si>
  <si>
    <t>MORI Yuma</t>
  </si>
  <si>
    <t>佐藤　佑翼</t>
  </si>
  <si>
    <t>草薙　龍史</t>
  </si>
  <si>
    <t>KUSANAGI Tatsuhito</t>
  </si>
  <si>
    <t>山田　雅崇</t>
  </si>
  <si>
    <t>YAMADA Masataka</t>
  </si>
  <si>
    <t>鬼澤　大地</t>
  </si>
  <si>
    <t>ONIZAWA Daichi</t>
  </si>
  <si>
    <t>津﨑　柊人</t>
  </si>
  <si>
    <t>TSUZAKI Shuto</t>
  </si>
  <si>
    <t>渡部　善貴</t>
  </si>
  <si>
    <t>WATANABE Yoshitaka</t>
  </si>
  <si>
    <t>宮本　佳汰</t>
  </si>
  <si>
    <t>MIYAMOTO Keita</t>
  </si>
  <si>
    <t>渡邉　稜太</t>
  </si>
  <si>
    <t>小松　聖弥</t>
  </si>
  <si>
    <t>KOMATSU Seiya</t>
  </si>
  <si>
    <t>齋藤　皓佑</t>
  </si>
  <si>
    <t>SAITOU Kosuke</t>
  </si>
  <si>
    <t>佐藤　敦輝</t>
  </si>
  <si>
    <t>SATO Atsuki</t>
  </si>
  <si>
    <t>高久　能宗</t>
  </si>
  <si>
    <t>TAKAKU Hisanori</t>
  </si>
  <si>
    <t>中島　健人</t>
  </si>
  <si>
    <t>原　泰三</t>
  </si>
  <si>
    <t>HARA Taizo</t>
  </si>
  <si>
    <t>日向　凌</t>
  </si>
  <si>
    <t>HINATA Ryo</t>
  </si>
  <si>
    <t>吉岡　淳</t>
  </si>
  <si>
    <t>YOSHIOKA Atsushi</t>
  </si>
  <si>
    <t>増永　虎大</t>
  </si>
  <si>
    <t>MASUNAGA Kodai</t>
  </si>
  <si>
    <t>加藤　寛大</t>
  </si>
  <si>
    <t>KATOH Hiroki</t>
  </si>
  <si>
    <t>浜中　健太</t>
  </si>
  <si>
    <t>HAMANAKA Kenta</t>
  </si>
  <si>
    <t>蔀　祥</t>
  </si>
  <si>
    <t>SHIDOMI Sho</t>
  </si>
  <si>
    <t>平野 快</t>
  </si>
  <si>
    <t>HIRANO Kai</t>
  </si>
  <si>
    <t>971229</t>
  </si>
  <si>
    <t>江夏　康平</t>
  </si>
  <si>
    <t>ENATSU Kohei</t>
  </si>
  <si>
    <t>森實　亮太</t>
  </si>
  <si>
    <t>MORIZANE Ryota</t>
  </si>
  <si>
    <t>石井　大己</t>
  </si>
  <si>
    <t>福島　海斗</t>
  </si>
  <si>
    <t>FUKUSHIMA Kaito</t>
  </si>
  <si>
    <t>岡部　耕平</t>
  </si>
  <si>
    <t>OKABE Kohei</t>
  </si>
  <si>
    <t>森本　亘</t>
  </si>
  <si>
    <t>MORIMOTO Wataru</t>
  </si>
  <si>
    <t>山口　翔</t>
  </si>
  <si>
    <t>YAMAGUCHI Sho</t>
  </si>
  <si>
    <t>新奥　孝太</t>
  </si>
  <si>
    <t>SHINOKU Kota</t>
  </si>
  <si>
    <t>東京工業高等専門学校</t>
  </si>
  <si>
    <t>逸見　創太</t>
  </si>
  <si>
    <t>HENMI Sota</t>
  </si>
  <si>
    <t>植田 優貴</t>
  </si>
  <si>
    <t>UEDA Yuki</t>
  </si>
  <si>
    <t>今村　亮太</t>
  </si>
  <si>
    <t>IMAMURA Ryota</t>
  </si>
  <si>
    <t>千田　陽登</t>
  </si>
  <si>
    <t>SENDA Akito</t>
  </si>
  <si>
    <t>田畑　裕貴</t>
  </si>
  <si>
    <t>TABATA Hiroki</t>
  </si>
  <si>
    <t>靍見　健太</t>
  </si>
  <si>
    <t>TSURUMI Kenta</t>
  </si>
  <si>
    <t>中野　智哉</t>
  </si>
  <si>
    <t>NAKANO Tomoya</t>
  </si>
  <si>
    <t>八嶋　海斗</t>
  </si>
  <si>
    <t>YASHIMA Kaito</t>
  </si>
  <si>
    <t>971027</t>
  </si>
  <si>
    <t>大西　勇</t>
  </si>
  <si>
    <t>ONISHI Hayato</t>
  </si>
  <si>
    <t>比嘉　龍太郎</t>
  </si>
  <si>
    <t>HIGA Ryutaro</t>
  </si>
  <si>
    <t>加納　大穂</t>
  </si>
  <si>
    <t>KANO Taho</t>
  </si>
  <si>
    <t>西田　文哉</t>
  </si>
  <si>
    <t>NISHIDA Fumiya</t>
  </si>
  <si>
    <t>廣木　亮太</t>
  </si>
  <si>
    <t>HIROKI Ryota</t>
  </si>
  <si>
    <t>千葉　俊輔</t>
  </si>
  <si>
    <t>CHIBA Syunsuke</t>
  </si>
  <si>
    <t>山本　陽一朗</t>
  </si>
  <si>
    <t>YAMAMOTO Yoichiro</t>
  </si>
  <si>
    <t>仲嶋 嵩人</t>
  </si>
  <si>
    <t>NAKAJIMA Takato</t>
  </si>
  <si>
    <t>室井　敦</t>
  </si>
  <si>
    <t>MUROI Atsushi</t>
  </si>
  <si>
    <t>松本　雅翔</t>
  </si>
  <si>
    <t>MATSUMOTO Masato</t>
  </si>
  <si>
    <t>石渡　楓寿</t>
  </si>
  <si>
    <t>ISHIWATA Fuuju</t>
  </si>
  <si>
    <t>鈴木　颯斗</t>
  </si>
  <si>
    <t>SUZUKI Hayato</t>
  </si>
  <si>
    <t>三品　雄貴郎</t>
  </si>
  <si>
    <t>MISHINA Yuukirou</t>
  </si>
  <si>
    <t>吉田　就</t>
  </si>
  <si>
    <t>YOSHIDA Kanau</t>
  </si>
  <si>
    <t>石川　代記</t>
  </si>
  <si>
    <t>ISHIKAWA Daiki</t>
  </si>
  <si>
    <t>髙野　雄大</t>
  </si>
  <si>
    <t>TAKANO Yuudai</t>
  </si>
  <si>
    <t>髙濃　佑介</t>
  </si>
  <si>
    <t>TAKANO Yuusuke</t>
  </si>
  <si>
    <t>浦部　拓磨</t>
  </si>
  <si>
    <t>URABE Takuma</t>
  </si>
  <si>
    <t>吉田　凌</t>
  </si>
  <si>
    <t>YOSHIDA Ryou</t>
  </si>
  <si>
    <t>梅村　隆星</t>
  </si>
  <si>
    <t>UMEMURA Ryuusei</t>
  </si>
  <si>
    <t>井熊　健祐</t>
  </si>
  <si>
    <t>IKUMA Kensuke</t>
  </si>
  <si>
    <t>大久保　志温</t>
  </si>
  <si>
    <t>OOKUBO Shion</t>
  </si>
  <si>
    <t>飯濵　友太郎</t>
  </si>
  <si>
    <t>IIHAMA Yutaro</t>
  </si>
  <si>
    <t>梶山 翔平</t>
  </si>
  <si>
    <t>KAJIYAMA Syohei</t>
  </si>
  <si>
    <t>金指 裕太朗</t>
  </si>
  <si>
    <t>KANAZASI Yutaro</t>
  </si>
  <si>
    <t>020224</t>
  </si>
  <si>
    <t>川村 海陸</t>
  </si>
  <si>
    <t>KAWAMURA Kairi</t>
  </si>
  <si>
    <t>佐藤　蓮</t>
  </si>
  <si>
    <t>SATO Ren</t>
  </si>
  <si>
    <t>髙田　幸之介</t>
  </si>
  <si>
    <t>TAKADA Konosuke</t>
  </si>
  <si>
    <t>田中 健太</t>
  </si>
  <si>
    <t>藤田 海</t>
  </si>
  <si>
    <t>FUJITA Kai</t>
  </si>
  <si>
    <t>白岩　幹也</t>
  </si>
  <si>
    <t>SHIRAIWA Mikiya</t>
  </si>
  <si>
    <t>大原　健人</t>
  </si>
  <si>
    <t>OHARA Kento</t>
  </si>
  <si>
    <t>山元　貫誠</t>
  </si>
  <si>
    <t>YAMAMOTO Kansei</t>
  </si>
  <si>
    <t>川原　歩</t>
  </si>
  <si>
    <t>KAWAHARA Ayumu</t>
  </si>
  <si>
    <t>酒井　凌佑</t>
  </si>
  <si>
    <t>SAKAI Ryosuke</t>
  </si>
  <si>
    <t>020309</t>
  </si>
  <si>
    <t>木戸　悠介</t>
  </si>
  <si>
    <t>KIDO Yusuke</t>
  </si>
  <si>
    <t>木梨　嘉紀</t>
  </si>
  <si>
    <t>KINASHI Yoshiki</t>
  </si>
  <si>
    <t>渡邊　颯大</t>
  </si>
  <si>
    <t>WATANABE Sota</t>
  </si>
  <si>
    <t>山本　勘介</t>
  </si>
  <si>
    <t>YAMAMOTO Kansuke</t>
  </si>
  <si>
    <t>松崎　光来</t>
  </si>
  <si>
    <t>MATSUZAKI Koki</t>
  </si>
  <si>
    <t>岩田　伊織</t>
  </si>
  <si>
    <t>IWATA Iori</t>
  </si>
  <si>
    <t>小笠原　大智</t>
  </si>
  <si>
    <t>OGASAWARA Daichi</t>
  </si>
  <si>
    <t>三浦　宏晃</t>
  </si>
  <si>
    <t>MIURA Hiroaki</t>
  </si>
  <si>
    <t>近藤　圭太</t>
  </si>
  <si>
    <t>KONDO Keita</t>
  </si>
  <si>
    <t>峰村　織</t>
  </si>
  <si>
    <t>MINEMURA Iori</t>
  </si>
  <si>
    <t>矢内　允</t>
  </si>
  <si>
    <t>YANAI Makoto</t>
  </si>
  <si>
    <t>佐藤　友紀</t>
  </si>
  <si>
    <t>新井　今生人</t>
  </si>
  <si>
    <t>ARAI Makito</t>
  </si>
  <si>
    <t>菊地　渚佑</t>
  </si>
  <si>
    <t>KIKUCHI Sho</t>
  </si>
  <si>
    <t>石崎　将翔</t>
  </si>
  <si>
    <t>ishizaki masato</t>
  </si>
  <si>
    <t>江田　拓斗</t>
  </si>
  <si>
    <t>eda takuto</t>
  </si>
  <si>
    <t>柿沼　幸輝</t>
  </si>
  <si>
    <t>kakinuma koki</t>
  </si>
  <si>
    <t>坂本　大</t>
  </si>
  <si>
    <t>sakamoto dai</t>
  </si>
  <si>
    <t>時田　翔梧</t>
  </si>
  <si>
    <t>tokita shogo</t>
  </si>
  <si>
    <t>小山　和也</t>
  </si>
  <si>
    <t>KOYAMA Kazuya</t>
  </si>
  <si>
    <t>加藤　弘暉</t>
  </si>
  <si>
    <t>KATO Hiroki</t>
  </si>
  <si>
    <t>大塩　健悟</t>
  </si>
  <si>
    <t>OSHIO Kengo</t>
  </si>
  <si>
    <t>米澤　颯斗</t>
  </si>
  <si>
    <t>YONEZAWA Hayato</t>
  </si>
  <si>
    <t>土屋　泰一郎</t>
  </si>
  <si>
    <t>TSUCHIYA Taiichiro</t>
  </si>
  <si>
    <t>柳井　良太</t>
  </si>
  <si>
    <t>YANAI Ryota</t>
  </si>
  <si>
    <t>打木　耕平</t>
  </si>
  <si>
    <t>UTSUGI Kohei</t>
  </si>
  <si>
    <t>藤井　優佑</t>
  </si>
  <si>
    <t>FUJII Yusuke</t>
  </si>
  <si>
    <t>松森　史晃</t>
  </si>
  <si>
    <t>MATSUMORI  Fumiaki</t>
  </si>
  <si>
    <t>長谷　ポンパット</t>
  </si>
  <si>
    <t>NAGATANI Ponpatto</t>
  </si>
  <si>
    <t>加藤　尚也</t>
  </si>
  <si>
    <t>KATOU Naoya</t>
  </si>
  <si>
    <t>北野　龍也</t>
  </si>
  <si>
    <t>KITANO Ryuya</t>
  </si>
  <si>
    <t>工藤　健志郎</t>
  </si>
  <si>
    <t>KUDO Kenshiro</t>
  </si>
  <si>
    <t>重富　優名</t>
  </si>
  <si>
    <t>SHIGETOMI Yuna</t>
  </si>
  <si>
    <t>正岡　大空</t>
  </si>
  <si>
    <t>MASAOKA Sora</t>
  </si>
  <si>
    <t>山崎　晴人</t>
  </si>
  <si>
    <t>YAMAZAKI Haruto</t>
  </si>
  <si>
    <t>谷川　廉</t>
  </si>
  <si>
    <t>TANIKAWA Ren</t>
  </si>
  <si>
    <t>齊藤　莞太</t>
    <rPh sb="0" eb="2">
      <t>サイトウ</t>
    </rPh>
    <phoneticPr fontId="3"/>
  </si>
  <si>
    <t>小林ﾄｰﾏｽ　周平</t>
  </si>
  <si>
    <t>KOBAYASHITOMASU Syuhei</t>
  </si>
  <si>
    <t>飛鳥　修一郎</t>
  </si>
  <si>
    <t>ASUKA Soichiro</t>
  </si>
  <si>
    <t>SINOZAKI Kakeru</t>
  </si>
  <si>
    <t>渡邉　雅也</t>
  </si>
  <si>
    <t>石川　太希</t>
  </si>
  <si>
    <t>ISIKAWA Taiki</t>
  </si>
  <si>
    <t>SIMIZU Raiki</t>
  </si>
  <si>
    <t>山本　祐士</t>
    <rPh sb="3" eb="4">
      <t>ユウ</t>
    </rPh>
    <rPh sb="4" eb="5">
      <t>シ</t>
    </rPh>
    <phoneticPr fontId="3"/>
  </si>
  <si>
    <t>YAMAMAOTO Yuji</t>
  </si>
  <si>
    <t>井手上　大翔</t>
  </si>
  <si>
    <t>IDEGAMI Hiroto</t>
  </si>
  <si>
    <t>山内　智幸</t>
  </si>
  <si>
    <t>YAMAUCHI Tomoyuki</t>
  </si>
  <si>
    <t>新野　冴生</t>
  </si>
  <si>
    <t>SHINNO Saeki</t>
  </si>
  <si>
    <t>庄司　秀朗</t>
  </si>
  <si>
    <t>SHOUJI Hiderou</t>
  </si>
  <si>
    <t>杠　幹大</t>
  </si>
  <si>
    <t>YUZURIHA Mikihiro</t>
  </si>
  <si>
    <t>石田　陸人</t>
  </si>
  <si>
    <t>ISHIDA Rikuto</t>
  </si>
  <si>
    <t>柴田　楓月</t>
  </si>
  <si>
    <t>SHIBATA Kazuki</t>
  </si>
  <si>
    <t>古屋　渓将</t>
  </si>
  <si>
    <t>FURUYA Keisho</t>
  </si>
  <si>
    <t>内田　健斗</t>
  </si>
  <si>
    <t>武田　拓樹</t>
  </si>
  <si>
    <t>TAKEADA Hiroki</t>
  </si>
  <si>
    <t>小川　孝代</t>
  </si>
  <si>
    <t>OGAWA Kodai</t>
  </si>
  <si>
    <t>細山　祐司</t>
  </si>
  <si>
    <t>HOSOYAMA Yuji</t>
  </si>
  <si>
    <t>菅原　健矢</t>
  </si>
  <si>
    <t>SUGAWARA Kenya</t>
  </si>
  <si>
    <t>吉原　渚</t>
  </si>
  <si>
    <t>YOSHIHARA Nagisa</t>
  </si>
  <si>
    <t>早川　倫弘</t>
  </si>
  <si>
    <t>HAYAKAWA Tomohiro</t>
  </si>
  <si>
    <t>5768</t>
  </si>
  <si>
    <t>篠﨑　明彦</t>
  </si>
  <si>
    <t>SHINOZAKI Akihiko</t>
  </si>
  <si>
    <t>楠　亮太</t>
  </si>
  <si>
    <t>KUSUNOKI Ryota</t>
  </si>
  <si>
    <t>森田　大毅</t>
  </si>
  <si>
    <t>MORITA Daiki</t>
  </si>
  <si>
    <t>垂石　悠吾</t>
  </si>
  <si>
    <t>TAREISHI Yugo</t>
  </si>
  <si>
    <t>石原　大暉</t>
  </si>
  <si>
    <t>ISHIHARA Hiroki</t>
  </si>
  <si>
    <t>植村　勇太</t>
  </si>
  <si>
    <t>UEMURA Yuta</t>
  </si>
  <si>
    <t>須貝　匠</t>
  </si>
  <si>
    <t>SUGAI Takumi</t>
  </si>
  <si>
    <t>011108</t>
  </si>
  <si>
    <t>土井　将太</t>
  </si>
  <si>
    <t>DOI Shota</t>
  </si>
  <si>
    <t>戸丸　一朔</t>
  </si>
  <si>
    <t>TOMARU Issa</t>
  </si>
  <si>
    <t>堀込　碧</t>
  </si>
  <si>
    <t>HORIGOME Ao</t>
  </si>
  <si>
    <t>奥村　一貴</t>
  </si>
  <si>
    <t>OKUMURA Kazuki</t>
  </si>
  <si>
    <t>原田　将希</t>
  </si>
  <si>
    <t>HARADA Masaki</t>
  </si>
  <si>
    <t>011129</t>
  </si>
  <si>
    <t>内田　篤志</t>
  </si>
  <si>
    <t>UCHIDA Atsushi</t>
  </si>
  <si>
    <t>下村　康喜</t>
  </si>
  <si>
    <t>SHIMOMURA Yasunobu</t>
  </si>
  <si>
    <t>冨田　恵友</t>
  </si>
  <si>
    <t>TOMITA Keito</t>
  </si>
  <si>
    <t>星野　拓未</t>
  </si>
  <si>
    <t>HOSHINO Takumi</t>
  </si>
  <si>
    <t>北條　晴也</t>
  </si>
  <si>
    <t>HOJO Seiya</t>
  </si>
  <si>
    <t>菅原　響喜</t>
  </si>
  <si>
    <t>SUGAWARA Hibiki</t>
  </si>
  <si>
    <t>鈴木　基嗣</t>
  </si>
  <si>
    <t>SUZUKI Mototsugu</t>
  </si>
  <si>
    <t>千葉　優希</t>
  </si>
  <si>
    <t>CHIBA Yuki</t>
  </si>
  <si>
    <t>西　裕大</t>
  </si>
  <si>
    <t>NISHI Yudai</t>
  </si>
  <si>
    <t>奥村　奏</t>
  </si>
  <si>
    <t>OKUMURA Kanade</t>
  </si>
  <si>
    <t>玉井　綾</t>
  </si>
  <si>
    <t>TAMAI Ryou</t>
  </si>
  <si>
    <t>高崎健康福祉大学</t>
  </si>
  <si>
    <t>宇佐美　祐太</t>
  </si>
  <si>
    <t>USAMI Yuta</t>
  </si>
  <si>
    <t>平野　太一</t>
  </si>
  <si>
    <t>HIRANO Taichi</t>
  </si>
  <si>
    <t>持増　航暉</t>
  </si>
  <si>
    <t>MOCHIMASU Koki</t>
  </si>
  <si>
    <t>瀬戸　遼平</t>
  </si>
  <si>
    <t>SETO Ryohei</t>
  </si>
  <si>
    <t>高橋　怜</t>
  </si>
  <si>
    <t>TAKAHASHI Rei</t>
  </si>
  <si>
    <t>中平　光志朗</t>
  </si>
  <si>
    <t>NAKAHIRA Koushiro</t>
  </si>
  <si>
    <t>宮本　太嗣</t>
  </si>
  <si>
    <t>MIYAMOTO Taishi</t>
  </si>
  <si>
    <t>010127</t>
  </si>
  <si>
    <t>丸山　翔太</t>
  </si>
  <si>
    <t>MARUYAMA Shota</t>
  </si>
  <si>
    <t>中川　由章</t>
  </si>
  <si>
    <t>NAKAGAWA Yoshiaki</t>
  </si>
  <si>
    <t>山下　怜介</t>
  </si>
  <si>
    <t>YAMASHITA Reisuke</t>
  </si>
  <si>
    <t>小田　健人</t>
  </si>
  <si>
    <t>ODA Kento</t>
  </si>
  <si>
    <t>高木　良</t>
  </si>
  <si>
    <t>TAKAGI Ryo</t>
  </si>
  <si>
    <t>久田　隼輔</t>
  </si>
  <si>
    <t>HISADA Shunsuke</t>
  </si>
  <si>
    <t>大島　弘嵩</t>
  </si>
  <si>
    <t>OSHIMA Hirotaka</t>
  </si>
  <si>
    <t>田中　雄月</t>
  </si>
  <si>
    <t>TANAKA Yuzuki</t>
  </si>
  <si>
    <t>松本　卓巳</t>
  </si>
  <si>
    <t>MATSUMOTO Takumi</t>
  </si>
  <si>
    <t>971227</t>
  </si>
  <si>
    <t>河合　智至</t>
  </si>
  <si>
    <t>KAWAI Satoshi</t>
  </si>
  <si>
    <t>961107</t>
  </si>
  <si>
    <t>田辺　恒介</t>
  </si>
  <si>
    <t>TANABE Kosuke</t>
  </si>
  <si>
    <t>金子　祥朝</t>
  </si>
  <si>
    <t>KANEKO Yoshia</t>
  </si>
  <si>
    <t>瀬戸　夢永</t>
  </si>
  <si>
    <t>SETO Yumeto</t>
  </si>
  <si>
    <t>笹川　幸太郎</t>
  </si>
  <si>
    <t>SASAGAWA Koutarou</t>
  </si>
  <si>
    <t>杉山　英優</t>
  </si>
  <si>
    <t>SUGIYAMA Ai</t>
  </si>
  <si>
    <t>添島　健太</t>
  </si>
  <si>
    <t>SOEJIMA Kenta</t>
  </si>
  <si>
    <t>松尾　飛翼</t>
  </si>
  <si>
    <t>MATSUO Tsubasa</t>
  </si>
  <si>
    <t>郷原　将哉</t>
  </si>
  <si>
    <t>GOUHARA Masaya</t>
  </si>
  <si>
    <t>奥林　拓也</t>
  </si>
  <si>
    <t>OKUBAYASHI Takuya</t>
  </si>
  <si>
    <t>安倍　亮明</t>
  </si>
  <si>
    <t>ABE Ryomei</t>
  </si>
  <si>
    <t>大澤　武裕</t>
  </si>
  <si>
    <t>OSAWA Takehiro</t>
  </si>
  <si>
    <t>菅沼　拓哉</t>
  </si>
  <si>
    <t>SUGANUMA Takuya</t>
  </si>
  <si>
    <t>田名網　光</t>
  </si>
  <si>
    <t>TANAAMI Hikaru</t>
  </si>
  <si>
    <t>浜田　祐爾</t>
  </si>
  <si>
    <t>HAMADA Yui</t>
  </si>
  <si>
    <t>森田　清康</t>
  </si>
  <si>
    <t>MORITA Seiko</t>
  </si>
  <si>
    <t>菱沼　颯</t>
  </si>
  <si>
    <t>HISHINUMA Hayate</t>
  </si>
  <si>
    <t>柳田　知洋</t>
  </si>
  <si>
    <t>YANAGIDA Tomohiro</t>
  </si>
  <si>
    <t>奈良　大寿</t>
  </si>
  <si>
    <t>NARA  Dice</t>
  </si>
  <si>
    <t>上杉　高頼</t>
  </si>
  <si>
    <t>UESIGI Takayori</t>
  </si>
  <si>
    <t>石嵜　寛之</t>
  </si>
  <si>
    <t>ISHIZAKI Hiroyuki</t>
  </si>
  <si>
    <t>榎本　泰希</t>
  </si>
  <si>
    <t>ENOMOTO Taiki</t>
  </si>
  <si>
    <t>水野　有稀</t>
  </si>
  <si>
    <t>MIZUNO Aki</t>
  </si>
  <si>
    <t>緒方　翔一</t>
  </si>
  <si>
    <t>OGATA Shoichi</t>
  </si>
  <si>
    <t>古山　智也</t>
  </si>
  <si>
    <t>FURUYAMA Tomoya</t>
  </si>
  <si>
    <t>戸澤　宏太</t>
  </si>
  <si>
    <t>TOZAWA Kouta</t>
  </si>
  <si>
    <t>中井　脩太</t>
  </si>
  <si>
    <t>NAKAI  Syuta</t>
  </si>
  <si>
    <t>佐伯　亮汰</t>
  </si>
  <si>
    <t>SAEKI Ryota</t>
  </si>
  <si>
    <t>中澤　新</t>
  </si>
  <si>
    <t>NAKAZAWA Arata</t>
  </si>
  <si>
    <t>佐々木　亮尚</t>
  </si>
  <si>
    <t>SASAKI Ryona</t>
  </si>
  <si>
    <t>鷲尾　将行</t>
  </si>
  <si>
    <t>WASHIO Masayuki</t>
  </si>
  <si>
    <t>數野　大樹</t>
  </si>
  <si>
    <t>KAZUNO Hiroki</t>
  </si>
  <si>
    <t>牧野　海翔</t>
  </si>
  <si>
    <t>池田　青</t>
  </si>
  <si>
    <t>IKEDA Haru</t>
  </si>
  <si>
    <t>伊藤　快太</t>
  </si>
  <si>
    <t>ITO Kaita</t>
  </si>
  <si>
    <t>岡崎　優一郎</t>
  </si>
  <si>
    <t>OKAZAKI Yuichiro</t>
  </si>
  <si>
    <t>金谷　優一</t>
  </si>
  <si>
    <t>KANAYA Yuichi</t>
  </si>
  <si>
    <t>清水　洸次朗</t>
  </si>
  <si>
    <t>SHIMIZU Kojiro</t>
  </si>
  <si>
    <t>細矢　英輔</t>
  </si>
  <si>
    <t>HOSOYA Esuke</t>
  </si>
  <si>
    <t>相川　優貴</t>
  </si>
  <si>
    <t>AIKAWA　 Yuki</t>
  </si>
  <si>
    <r>
      <t>　今回大会より、電光掲示板に大学記録(TR)・選手個人のPBを表示するため、
左の欄に大学記録を入力してください。
　ただし、本連盟では記録調査は行わないため、</t>
    </r>
    <r>
      <rPr>
        <b/>
        <u/>
        <sz val="12"/>
        <color rgb="FFFF0000"/>
        <rFont val="HG丸ｺﾞｼｯｸM-PRO"/>
        <family val="3"/>
        <charset val="128"/>
      </rPr>
      <t>必ず正確な記録</t>
    </r>
    <r>
      <rPr>
        <sz val="12"/>
        <color theme="1"/>
        <rFont val="HG丸ｺﾞｼｯｸM-PRO"/>
        <family val="3"/>
        <charset val="128"/>
      </rPr>
      <t>を入力してください。
　なお、大会当日に変更を依頼されても対応できません。
※大学記録がない場合は【秒/cm】の“なし”を選択してください。</t>
    </r>
    <rPh sb="39" eb="40">
      <t>ヒダリ</t>
    </rPh>
    <rPh sb="41" eb="42">
      <t>ラン</t>
    </rPh>
    <rPh sb="43" eb="45">
      <t>ダイガク</t>
    </rPh>
    <phoneticPr fontId="19"/>
  </si>
  <si>
    <t>034 110mH</t>
  </si>
  <si>
    <t>037 400mH</t>
  </si>
  <si>
    <t>ナンバー</t>
    <phoneticPr fontId="19"/>
  </si>
  <si>
    <t>備考</t>
    <rPh sb="0" eb="2">
      <t>ビコウ</t>
    </rPh>
    <phoneticPr fontId="19"/>
  </si>
  <si>
    <t>秀明大学</t>
    <rPh sb="0" eb="4">
      <t>シュウメイダイガク</t>
    </rPh>
    <phoneticPr fontId="19"/>
  </si>
  <si>
    <t>秀明大</t>
    <rPh sb="0" eb="1">
      <t>シュウ</t>
    </rPh>
    <rPh sb="1" eb="3">
      <t>メイダイ</t>
    </rPh>
    <phoneticPr fontId="19"/>
  </si>
  <si>
    <t>ｼｭｳﾒｲﾀﾞｲｶﾞｸ</t>
    <phoneticPr fontId="19"/>
  </si>
  <si>
    <t>BOLOR Erdene</t>
  </si>
  <si>
    <t>SAKARIN Jukhamnung</t>
  </si>
  <si>
    <t>栗原　央輔</t>
  </si>
  <si>
    <t>白川　大翔</t>
  </si>
  <si>
    <t>西尾　元</t>
  </si>
  <si>
    <t>藤岡　翼</t>
  </si>
  <si>
    <t>野嶋　大佑</t>
  </si>
  <si>
    <t>三留　伊織</t>
  </si>
  <si>
    <t>金井　太陽</t>
  </si>
  <si>
    <t>メルドラム　アラン</t>
  </si>
  <si>
    <t>木村　亮太</t>
  </si>
  <si>
    <t>川本　大志</t>
  </si>
  <si>
    <t>佐藤　遼</t>
  </si>
  <si>
    <t>茅根　史哉</t>
  </si>
  <si>
    <t>白銀　克隆</t>
  </si>
  <si>
    <t>菅原　佳澄</t>
  </si>
  <si>
    <t>高橋　遼太朗</t>
  </si>
  <si>
    <t>神保　昌芳</t>
  </si>
  <si>
    <t>西口　翔太</t>
  </si>
  <si>
    <t>手塚　悠</t>
  </si>
  <si>
    <t>塩田 悠揮</t>
  </si>
  <si>
    <t>鈴木　智也</t>
  </si>
  <si>
    <t>矢吹　雅行</t>
  </si>
  <si>
    <t>米井　夢海</t>
  </si>
  <si>
    <t>侭田　佳祐</t>
  </si>
  <si>
    <t>林田　潤</t>
  </si>
  <si>
    <t>小田　健太</t>
  </si>
  <si>
    <t>松尾　勇汰</t>
  </si>
  <si>
    <t>谷村　晃希</t>
  </si>
  <si>
    <t>島村　燿人</t>
  </si>
  <si>
    <t>根本　健吾</t>
  </si>
  <si>
    <t>潮田　優</t>
  </si>
  <si>
    <t>藤谷　景星</t>
  </si>
  <si>
    <t>山崎　史矢</t>
  </si>
  <si>
    <t>KURIHARA Osuke</t>
  </si>
  <si>
    <t>SHIRAKAWA Hiroto</t>
  </si>
  <si>
    <t>NISHIO Hajime</t>
  </si>
  <si>
    <t>FUJIOKA Tsubasa</t>
  </si>
  <si>
    <t>NOJIMA Daisuke</t>
  </si>
  <si>
    <t>MITOME Iori</t>
  </si>
  <si>
    <t>KANAI Taiyo</t>
  </si>
  <si>
    <t>MELDRUM  Arran</t>
  </si>
  <si>
    <t>KIMURA Ryota</t>
  </si>
  <si>
    <t>KAWAMOTO Hiroshi</t>
  </si>
  <si>
    <t>SATO Ryo</t>
  </si>
  <si>
    <t>CHINONE Fumiya</t>
  </si>
  <si>
    <t>SHIROGANE Katsutaka</t>
  </si>
  <si>
    <t>SUGAWARA keito</t>
  </si>
  <si>
    <t>TAKAHASI Ryotaro</t>
  </si>
  <si>
    <t xml:space="preserve">JINBO  Masayoshi </t>
  </si>
  <si>
    <t>NISHIGUCHI Syota</t>
  </si>
  <si>
    <t>TETSUKA Yu</t>
  </si>
  <si>
    <t>SHIOTA Harutaka</t>
  </si>
  <si>
    <t>SUZUKI Tomoya</t>
  </si>
  <si>
    <t>YABUKI Masayuki</t>
  </si>
  <si>
    <t>YONEI Mukai</t>
  </si>
  <si>
    <t>MAMADA Keisuke</t>
  </si>
  <si>
    <t>HAYASHIDA Jun</t>
  </si>
  <si>
    <t>ODA Kenta</t>
  </si>
  <si>
    <t>MATSUO Yuta</t>
  </si>
  <si>
    <t>TANIMURA Koki</t>
  </si>
  <si>
    <t>SHIMAMURA Akito</t>
  </si>
  <si>
    <t>NEMOTO Kengo</t>
  </si>
  <si>
    <t>USHIODA Suguru</t>
  </si>
  <si>
    <t>FUJITANI Keisei</t>
  </si>
  <si>
    <t>YAMAZAKI Fumiya</t>
  </si>
  <si>
    <t>武蔵野美術大学</t>
  </si>
  <si>
    <t>外国</t>
  </si>
  <si>
    <t>東京都</t>
  </si>
  <si>
    <t>埼玉県</t>
  </si>
  <si>
    <t>熊本県</t>
  </si>
  <si>
    <t>群馬県</t>
  </si>
  <si>
    <t>神奈川県</t>
  </si>
  <si>
    <t>愛知県</t>
  </si>
  <si>
    <t>大阪府</t>
  </si>
  <si>
    <t>山梨県</t>
  </si>
  <si>
    <t>千葉県</t>
  </si>
  <si>
    <t>広島県</t>
  </si>
  <si>
    <t>茨城県</t>
  </si>
  <si>
    <t>新潟県</t>
  </si>
  <si>
    <t>栃木県</t>
  </si>
  <si>
    <t>福島県</t>
  </si>
  <si>
    <t>静岡県</t>
  </si>
  <si>
    <t>990919</t>
  </si>
  <si>
    <t>020222</t>
  </si>
  <si>
    <t>960526</t>
  </si>
  <si>
    <t>MGL</t>
  </si>
  <si>
    <t>武蔵野美術大学</t>
    <rPh sb="0" eb="7">
      <t>ムサシノビジュツダイガク</t>
    </rPh>
    <phoneticPr fontId="19"/>
  </si>
  <si>
    <t>武蔵野美大</t>
    <rPh sb="0" eb="3">
      <t>ムサシノ</t>
    </rPh>
    <rPh sb="3" eb="5">
      <t>ビダイ</t>
    </rPh>
    <phoneticPr fontId="19"/>
  </si>
  <si>
    <t>ﾑｻｼﾉﾋﾞｼﾞｭﾂﾀﾞｲｶﾞｸ</t>
    <phoneticPr fontId="19"/>
  </si>
  <si>
    <t>ﾄｳｷｮｳﾄﾘﾂﾀﾞｲｶﾞｸ</t>
    <phoneticPr fontId="19"/>
  </si>
  <si>
    <t>ﾄｳｷｮｳﾄﾘﾂﾀﾞｲｶﾞｸﾀﾞｲｶﾞｸｲﾝ</t>
    <phoneticPr fontId="19"/>
  </si>
  <si>
    <t>東京都立大学</t>
    <rPh sb="0" eb="6">
      <t>トウキョウトリツダイガク</t>
    </rPh>
    <phoneticPr fontId="19"/>
  </si>
  <si>
    <t>東京都立大学大学院</t>
    <rPh sb="0" eb="6">
      <t>トウキョウトリツダイガク</t>
    </rPh>
    <rPh sb="6" eb="9">
      <t>ダイガクイン</t>
    </rPh>
    <phoneticPr fontId="19"/>
  </si>
  <si>
    <t>都立大</t>
    <rPh sb="0" eb="3">
      <t>トリツダイ</t>
    </rPh>
    <phoneticPr fontId="19"/>
  </si>
  <si>
    <t>都立大院</t>
    <rPh sb="0" eb="3">
      <t>トリツダイ</t>
    </rPh>
    <rPh sb="3" eb="4">
      <t>イン</t>
    </rPh>
    <phoneticPr fontId="19"/>
  </si>
  <si>
    <t>ｲｸｴｲﾀﾞｲｶﾞｸ</t>
    <phoneticPr fontId="19"/>
  </si>
  <si>
    <t>育英大学</t>
    <rPh sb="0" eb="4">
      <t>イクエイダイガク</t>
    </rPh>
    <phoneticPr fontId="19"/>
  </si>
  <si>
    <t>育英大</t>
    <rPh sb="0" eb="2">
      <t>イクエイ</t>
    </rPh>
    <rPh sb="2" eb="3">
      <t>ダイ</t>
    </rPh>
    <phoneticPr fontId="19"/>
  </si>
  <si>
    <t>東京工業高等専門学校</t>
    <rPh sb="0" eb="2">
      <t>トウキョウ</t>
    </rPh>
    <rPh sb="2" eb="4">
      <t>コウギョウ</t>
    </rPh>
    <rPh sb="4" eb="6">
      <t>コウトウ</t>
    </rPh>
    <rPh sb="6" eb="8">
      <t>センモン</t>
    </rPh>
    <rPh sb="8" eb="10">
      <t>ガッコウ</t>
    </rPh>
    <phoneticPr fontId="19"/>
  </si>
  <si>
    <t>東工高専</t>
    <rPh sb="0" eb="1">
      <t>ヒガシ</t>
    </rPh>
    <rPh sb="1" eb="2">
      <t>コウ</t>
    </rPh>
    <rPh sb="2" eb="4">
      <t>コウセン</t>
    </rPh>
    <phoneticPr fontId="19"/>
  </si>
  <si>
    <t>ﾄｳｷｮｳｺｳｷﾞｮｳｺｳﾄｳｾﾝﾓﾝｶﾞｯｺｳ</t>
    <phoneticPr fontId="19"/>
  </si>
  <si>
    <t>国士舘大学</t>
    <rPh sb="0" eb="3">
      <t>コクシカン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</si>
</sst>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36"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name val="HG丸ｺﾞｼｯｸM-PRO"/>
      <family val="3"/>
      <charset val="128"/>
    </font>
    <font>
      <sz val="6"/>
      <name val="ＭＳ Ｐゴシック"/>
      <family val="3"/>
      <charset val="128"/>
    </font>
    <font>
      <sz val="12"/>
      <name val="HG丸ｺﾞｼｯｸM-PRO"/>
      <family val="3"/>
      <charset val="128"/>
    </font>
    <font>
      <b/>
      <sz val="12"/>
      <name val="HG丸ｺﾞｼｯｸM-PRO"/>
      <family val="3"/>
      <charset val="128"/>
    </font>
    <font>
      <b/>
      <sz val="14"/>
      <name val="HG丸ｺﾞｼｯｸM-PRO"/>
      <family val="3"/>
      <charset val="128"/>
    </font>
    <font>
      <sz val="14"/>
      <name val="HG丸ｺﾞｼｯｸM-PRO"/>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HG丸ｺﾞｼｯｸM-PRO"/>
      <family val="3"/>
      <charset val="128"/>
    </font>
    <font>
      <sz val="22"/>
      <color theme="1"/>
      <name val="HG丸ｺﾞｼｯｸM-PRO"/>
      <family val="3"/>
      <charset val="128"/>
    </font>
    <font>
      <sz val="18"/>
      <color theme="1"/>
      <name val="HG丸ｺﾞｼｯｸM-PRO"/>
      <family val="3"/>
      <charset val="128"/>
    </font>
    <font>
      <sz val="16"/>
      <color theme="1"/>
      <name val="HG丸ｺﾞｼｯｸM-PRO"/>
      <family val="3"/>
      <charset val="128"/>
    </font>
    <font>
      <sz val="20"/>
      <color theme="1"/>
      <name val="HG丸ｺﾞｼｯｸM-PRO"/>
      <family val="3"/>
      <charset val="128"/>
    </font>
    <font>
      <sz val="11"/>
      <color rgb="FFFF99CC"/>
      <name val="HG丸ｺﾞｼｯｸM-PRO"/>
      <family val="3"/>
      <charset val="128"/>
    </font>
    <font>
      <sz val="6"/>
      <name val="ＭＳ Ｐゴシック"/>
      <family val="3"/>
      <charset val="128"/>
      <scheme val="minor"/>
    </font>
    <font>
      <sz val="11"/>
      <color theme="1"/>
      <name val="ＭＳ Ｐゴシック"/>
      <family val="2"/>
      <scheme val="minor"/>
    </font>
    <font>
      <b/>
      <sz val="18"/>
      <name val="ＭＳ Ｐゴシック"/>
      <family val="3"/>
      <charset val="128"/>
    </font>
    <font>
      <sz val="12"/>
      <color indexed="81"/>
      <name val="ＭＳ Ｐゴシック"/>
      <family val="3"/>
      <charset val="128"/>
    </font>
    <font>
      <b/>
      <sz val="10"/>
      <color indexed="81"/>
      <name val="ＭＳ Ｐゴシック"/>
      <family val="3"/>
      <charset val="128"/>
    </font>
    <font>
      <b/>
      <sz val="9"/>
      <color indexed="81"/>
      <name val="ＭＳ Ｐゴシック"/>
      <family val="3"/>
      <charset val="128"/>
    </font>
    <font>
      <b/>
      <sz val="11"/>
      <color theme="0"/>
      <name val="ＭＳ Ｐゴシック"/>
      <family val="3"/>
      <charset val="128"/>
    </font>
    <font>
      <b/>
      <sz val="11"/>
      <color theme="1"/>
      <name val="ＭＳ Ｐゴシック"/>
      <family val="3"/>
      <charset val="128"/>
    </font>
    <font>
      <sz val="11"/>
      <color theme="0"/>
      <name val="ＭＳ Ｐゴシック"/>
      <family val="3"/>
      <charset val="128"/>
    </font>
    <font>
      <b/>
      <sz val="16"/>
      <color theme="0"/>
      <name val="HG丸ｺﾞｼｯｸM-PRO"/>
      <family val="3"/>
      <charset val="128"/>
    </font>
    <font>
      <b/>
      <sz val="12"/>
      <color theme="1"/>
      <name val="HG丸ｺﾞｼｯｸM-PRO"/>
      <family val="3"/>
      <charset val="128"/>
    </font>
    <font>
      <b/>
      <sz val="11"/>
      <color theme="0"/>
      <name val="HG丸ｺﾞｼｯｸM-PRO"/>
      <family val="3"/>
      <charset val="128"/>
    </font>
    <font>
      <b/>
      <sz val="11"/>
      <color theme="1"/>
      <name val="HG丸ｺﾞｼｯｸM-PRO"/>
      <family val="3"/>
      <charset val="128"/>
    </font>
    <font>
      <sz val="12"/>
      <color theme="1"/>
      <name val="HG丸ｺﾞｼｯｸM-PRO"/>
      <family val="3"/>
      <charset val="128"/>
    </font>
    <font>
      <b/>
      <u/>
      <sz val="12"/>
      <color rgb="FFFF0000"/>
      <name val="HG丸ｺﾞｼｯｸM-PRO"/>
      <family val="3"/>
      <charset val="128"/>
    </font>
    <font>
      <sz val="11"/>
      <name val="ＭＳ Ｐゴシック"/>
      <family val="3"/>
      <charset val="128"/>
      <scheme val="minor"/>
    </font>
    <font>
      <sz val="12"/>
      <name val="ＭＳ Ｐゴシック"/>
      <family val="3"/>
      <charset val="128"/>
      <scheme val="minor"/>
    </font>
  </fonts>
  <fills count="24">
    <fill>
      <patternFill patternType="none"/>
    </fill>
    <fill>
      <patternFill patternType="gray125"/>
    </fill>
    <fill>
      <patternFill patternType="solid">
        <fgColor rgb="FFFAC87E"/>
        <bgColor indexed="64"/>
      </patternFill>
    </fill>
    <fill>
      <patternFill patternType="solid">
        <fgColor theme="0"/>
        <bgColor indexed="64"/>
      </patternFill>
    </fill>
    <fill>
      <patternFill patternType="solid">
        <fgColor rgb="FFB8EDFE"/>
        <bgColor indexed="64"/>
      </patternFill>
    </fill>
    <fill>
      <patternFill patternType="solid">
        <fgColor rgb="FFCCFCEA"/>
        <bgColor indexed="64"/>
      </patternFill>
    </fill>
    <fill>
      <patternFill patternType="solid">
        <fgColor rgb="FFD7F7FD"/>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A3"/>
        <bgColor indexed="64"/>
      </patternFill>
    </fill>
    <fill>
      <patternFill patternType="solid">
        <fgColor rgb="FFFFCC66"/>
        <bgColor indexed="64"/>
      </patternFill>
    </fill>
    <fill>
      <patternFill patternType="solid">
        <fgColor rgb="FFFF99CC"/>
        <bgColor indexed="64"/>
      </patternFill>
    </fill>
    <fill>
      <patternFill patternType="solid">
        <fgColor rgb="FFFFFF99"/>
        <bgColor indexed="64"/>
      </patternFill>
    </fill>
    <fill>
      <patternFill patternType="solid">
        <fgColor rgb="FFFFFF00"/>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92D050"/>
        <bgColor indexed="64"/>
      </patternFill>
    </fill>
    <fill>
      <patternFill patternType="solid">
        <fgColor theme="1"/>
        <bgColor indexed="64"/>
      </patternFill>
    </fill>
    <fill>
      <patternFill patternType="solid">
        <fgColor rgb="FF99FF66"/>
        <bgColor indexed="64"/>
      </patternFill>
    </fill>
    <fill>
      <patternFill patternType="solid">
        <fgColor theme="1" tint="0.34998626667073579"/>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s>
  <borders count="160">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diagonalUp="1">
      <left style="thin">
        <color indexed="64"/>
      </left>
      <right style="medium">
        <color indexed="64"/>
      </right>
      <top style="thin">
        <color indexed="64"/>
      </top>
      <bottom style="double">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right/>
      <top style="medium">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double">
        <color indexed="64"/>
      </bottom>
      <diagonal/>
    </border>
    <border>
      <left style="hair">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hair">
        <color indexed="64"/>
      </right>
      <top style="hair">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right style="hair">
        <color indexed="64"/>
      </right>
      <top/>
      <bottom style="medium">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medium">
        <color indexed="64"/>
      </top>
      <bottom style="hair">
        <color indexed="64"/>
      </bottom>
      <diagonal/>
    </border>
    <border>
      <left/>
      <right style="medium">
        <color indexed="64"/>
      </right>
      <top/>
      <bottom/>
      <diagonal/>
    </border>
    <border>
      <left style="thin">
        <color indexed="64"/>
      </left>
      <right style="thin">
        <color indexed="64"/>
      </right>
      <top/>
      <bottom/>
      <diagonal/>
    </border>
    <border>
      <left style="medium">
        <color indexed="64"/>
      </left>
      <right style="hair">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indexed="64"/>
      </right>
      <top style="thin">
        <color auto="1"/>
      </top>
      <bottom style="double">
        <color auto="1"/>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hair">
        <color indexed="64"/>
      </left>
      <right/>
      <top/>
      <bottom style="medium">
        <color indexed="64"/>
      </bottom>
      <diagonal/>
    </border>
    <border>
      <left style="medium">
        <color indexed="64"/>
      </left>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diagonalDown="1">
      <left style="hair">
        <color indexed="64"/>
      </left>
      <right style="medium">
        <color indexed="64"/>
      </right>
      <top style="hair">
        <color indexed="64"/>
      </top>
      <bottom style="hair">
        <color indexed="64"/>
      </bottom>
      <diagonal style="hair">
        <color indexed="64"/>
      </diagonal>
    </border>
    <border diagonalDown="1">
      <left style="hair">
        <color indexed="64"/>
      </left>
      <right style="hair">
        <color auto="1"/>
      </right>
      <top style="double">
        <color auto="1"/>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right/>
      <top style="double">
        <color auto="1"/>
      </top>
      <bottom/>
      <diagonal/>
    </border>
    <border>
      <left style="thin">
        <color indexed="64"/>
      </left>
      <right/>
      <top style="medium">
        <color indexed="64"/>
      </top>
      <bottom/>
      <diagonal/>
    </border>
    <border>
      <left style="thin">
        <color indexed="64"/>
      </left>
      <right/>
      <top/>
      <bottom style="medium">
        <color indexed="64"/>
      </bottom>
      <diagonal/>
    </border>
    <border>
      <left style="hair">
        <color indexed="64"/>
      </left>
      <right/>
      <top style="medium">
        <color indexed="64"/>
      </top>
      <bottom/>
      <diagonal/>
    </border>
    <border>
      <left style="hair">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hair">
        <color indexed="64"/>
      </right>
      <top/>
      <bottom style="double">
        <color indexed="64"/>
      </bottom>
      <diagonal/>
    </border>
    <border>
      <left style="medium">
        <color indexed="64"/>
      </left>
      <right/>
      <top style="double">
        <color indexed="64"/>
      </top>
      <bottom style="medium">
        <color indexed="64"/>
      </bottom>
      <diagonal/>
    </border>
  </borders>
  <cellStyleXfs count="5">
    <xf numFmtId="0" fontId="0" fillId="0" borderId="0">
      <alignment vertical="center"/>
    </xf>
    <xf numFmtId="9" fontId="12" fillId="0" borderId="0" applyFont="0" applyFill="0" applyBorder="0" applyAlignment="0" applyProtection="0">
      <alignment vertical="center"/>
    </xf>
    <xf numFmtId="0" fontId="2" fillId="0" borderId="0">
      <alignment vertical="center"/>
    </xf>
    <xf numFmtId="0" fontId="20" fillId="0" borderId="0"/>
    <xf numFmtId="0" fontId="2" fillId="0" borderId="0">
      <alignment vertical="center"/>
    </xf>
  </cellStyleXfs>
  <cellXfs count="485">
    <xf numFmtId="0" fontId="0" fillId="0" borderId="0" xfId="0">
      <alignment vertical="center"/>
    </xf>
    <xf numFmtId="177" fontId="0" fillId="0" borderId="0" xfId="0" applyNumberFormat="1">
      <alignment vertical="center"/>
    </xf>
    <xf numFmtId="0" fontId="0" fillId="0" borderId="0" xfId="0" applyAlignment="1">
      <alignment horizontal="left" vertical="center"/>
    </xf>
    <xf numFmtId="0" fontId="13" fillId="0" borderId="0" xfId="0" applyFont="1">
      <alignment vertical="center"/>
    </xf>
    <xf numFmtId="0" fontId="13" fillId="0" borderId="0" xfId="0" applyFont="1" applyAlignment="1">
      <alignment horizontal="center" vertical="center"/>
    </xf>
    <xf numFmtId="0" fontId="13" fillId="4" borderId="3" xfId="0" applyFont="1" applyFill="1" applyBorder="1" applyAlignment="1">
      <alignment horizontal="center" vertical="center"/>
    </xf>
    <xf numFmtId="176" fontId="0" fillId="0" borderId="0" xfId="0" applyNumberFormat="1">
      <alignment vertical="center"/>
    </xf>
    <xf numFmtId="176" fontId="13" fillId="5" borderId="26" xfId="0" applyNumberFormat="1" applyFont="1" applyFill="1" applyBorder="1" applyAlignment="1">
      <alignment horizontal="center" vertical="center"/>
    </xf>
    <xf numFmtId="176" fontId="13" fillId="0" borderId="28" xfId="0" applyNumberFormat="1" applyFont="1" applyBorder="1" applyAlignment="1">
      <alignment horizontal="center" vertical="center"/>
    </xf>
    <xf numFmtId="176" fontId="13" fillId="6" borderId="28" xfId="0" applyNumberFormat="1" applyFont="1" applyFill="1" applyBorder="1" applyAlignment="1">
      <alignment horizontal="center" vertical="center"/>
    </xf>
    <xf numFmtId="176" fontId="13" fillId="0" borderId="1" xfId="0" applyNumberFormat="1" applyFont="1" applyBorder="1" applyAlignment="1">
      <alignment horizontal="center" vertical="center"/>
    </xf>
    <xf numFmtId="176" fontId="13" fillId="6" borderId="1" xfId="0" applyNumberFormat="1" applyFont="1" applyFill="1" applyBorder="1" applyAlignment="1">
      <alignment horizontal="center" vertical="center"/>
    </xf>
    <xf numFmtId="0" fontId="0" fillId="0" borderId="0" xfId="0" applyNumberFormat="1">
      <alignment vertical="center"/>
    </xf>
    <xf numFmtId="177" fontId="13" fillId="7" borderId="28" xfId="1" applyNumberFormat="1" applyFont="1" applyFill="1" applyBorder="1" applyAlignment="1">
      <alignment horizontal="center" vertical="center"/>
    </xf>
    <xf numFmtId="49" fontId="0" fillId="0" borderId="0" xfId="0" applyNumberFormat="1">
      <alignment vertical="center"/>
    </xf>
    <xf numFmtId="177" fontId="13" fillId="7" borderId="1" xfId="1" applyNumberFormat="1" applyFont="1" applyFill="1" applyBorder="1" applyAlignment="1">
      <alignment horizontal="center" vertical="center"/>
    </xf>
    <xf numFmtId="177" fontId="13" fillId="9" borderId="35" xfId="0" applyNumberFormat="1" applyFont="1" applyFill="1" applyBorder="1" applyAlignment="1">
      <alignment vertical="center"/>
    </xf>
    <xf numFmtId="176" fontId="13" fillId="9" borderId="35" xfId="0" applyNumberFormat="1" applyFont="1" applyFill="1" applyBorder="1" applyAlignment="1">
      <alignment vertical="center"/>
    </xf>
    <xf numFmtId="177" fontId="13" fillId="9" borderId="36" xfId="0" applyNumberFormat="1" applyFont="1" applyFill="1" applyBorder="1" applyAlignment="1">
      <alignment vertical="center"/>
    </xf>
    <xf numFmtId="176" fontId="13" fillId="9" borderId="36" xfId="0" applyNumberFormat="1" applyFont="1" applyFill="1" applyBorder="1" applyAlignment="1">
      <alignment vertical="center"/>
    </xf>
    <xf numFmtId="177" fontId="13" fillId="9" borderId="28" xfId="0" applyNumberFormat="1" applyFont="1" applyFill="1" applyBorder="1" applyAlignment="1">
      <alignment vertical="center"/>
    </xf>
    <xf numFmtId="176" fontId="13" fillId="9" borderId="28" xfId="0" applyNumberFormat="1" applyFont="1" applyFill="1" applyBorder="1" applyAlignment="1">
      <alignment vertical="center"/>
    </xf>
    <xf numFmtId="0" fontId="13" fillId="0" borderId="37" xfId="0" applyFont="1" applyBorder="1">
      <alignment vertical="center"/>
    </xf>
    <xf numFmtId="0" fontId="13" fillId="0" borderId="16" xfId="0" applyFont="1" applyBorder="1" applyAlignment="1">
      <alignment horizontal="center" vertical="center"/>
    </xf>
    <xf numFmtId="0" fontId="13" fillId="0" borderId="16" xfId="0" applyFont="1" applyBorder="1" applyAlignment="1" applyProtection="1">
      <alignment horizontal="center" vertical="center"/>
      <protection locked="0"/>
    </xf>
    <xf numFmtId="176" fontId="13" fillId="0" borderId="88" xfId="0" applyNumberFormat="1" applyFont="1" applyBorder="1" applyAlignment="1" applyProtection="1">
      <alignment vertical="center"/>
      <protection locked="0"/>
    </xf>
    <xf numFmtId="176" fontId="13" fillId="0" borderId="49" xfId="0" applyNumberFormat="1" applyFont="1" applyBorder="1" applyAlignment="1" applyProtection="1">
      <alignment vertical="center"/>
      <protection locked="0"/>
    </xf>
    <xf numFmtId="176" fontId="13" fillId="0" borderId="50" xfId="0" applyNumberFormat="1" applyFont="1" applyBorder="1" applyAlignment="1" applyProtection="1">
      <alignment vertical="center"/>
      <protection locked="0"/>
    </xf>
    <xf numFmtId="0" fontId="13" fillId="0" borderId="27" xfId="0" applyNumberFormat="1" applyFont="1" applyBorder="1" applyAlignment="1" applyProtection="1">
      <alignment horizontal="center" vertical="center"/>
      <protection locked="0"/>
    </xf>
    <xf numFmtId="176" fontId="13" fillId="0" borderId="89" xfId="0" applyNumberFormat="1" applyFont="1" applyBorder="1" applyAlignment="1" applyProtection="1">
      <alignment vertical="center"/>
      <protection locked="0"/>
    </xf>
    <xf numFmtId="176" fontId="13" fillId="0" borderId="46" xfId="0" applyNumberFormat="1" applyFont="1" applyBorder="1" applyAlignment="1" applyProtection="1">
      <alignment vertical="center"/>
      <protection locked="0"/>
    </xf>
    <xf numFmtId="176" fontId="13" fillId="0" borderId="44" xfId="0" applyNumberFormat="1" applyFont="1" applyBorder="1" applyAlignment="1" applyProtection="1">
      <alignment vertical="center"/>
      <protection locked="0"/>
    </xf>
    <xf numFmtId="0" fontId="13" fillId="0" borderId="30" xfId="0" applyNumberFormat="1" applyFont="1" applyBorder="1" applyAlignment="1" applyProtection="1">
      <alignment horizontal="center" vertical="center"/>
      <protection locked="0"/>
    </xf>
    <xf numFmtId="176" fontId="13" fillId="0" borderId="90" xfId="0" applyNumberFormat="1" applyFont="1" applyBorder="1" applyAlignment="1" applyProtection="1">
      <alignment vertical="center"/>
      <protection locked="0"/>
    </xf>
    <xf numFmtId="176" fontId="13" fillId="0" borderId="75" xfId="0" applyNumberFormat="1" applyFont="1" applyBorder="1" applyAlignment="1" applyProtection="1">
      <alignment vertical="center"/>
      <protection locked="0"/>
    </xf>
    <xf numFmtId="176" fontId="13" fillId="0" borderId="8" xfId="0" applyNumberFormat="1" applyFont="1" applyBorder="1" applyAlignment="1" applyProtection="1">
      <alignment vertical="center"/>
      <protection locked="0"/>
    </xf>
    <xf numFmtId="0" fontId="13" fillId="0" borderId="91" xfId="0" applyNumberFormat="1" applyFont="1" applyBorder="1" applyAlignment="1" applyProtection="1">
      <alignment horizontal="center" vertical="center"/>
      <protection locked="0"/>
    </xf>
    <xf numFmtId="177" fontId="13" fillId="0" borderId="28" xfId="0" applyNumberFormat="1" applyFont="1" applyBorder="1" applyAlignment="1" applyProtection="1">
      <alignment horizontal="center" vertical="center"/>
      <protection locked="0"/>
    </xf>
    <xf numFmtId="177" fontId="13" fillId="0" borderId="6" xfId="0" applyNumberFormat="1" applyFont="1" applyBorder="1" applyAlignment="1" applyProtection="1">
      <alignment horizontal="center" vertical="center"/>
      <protection locked="0"/>
    </xf>
    <xf numFmtId="177" fontId="13" fillId="0" borderId="36" xfId="0" applyNumberFormat="1" applyFont="1" applyBorder="1" applyAlignment="1" applyProtection="1">
      <alignment horizontal="center" vertical="center"/>
      <protection locked="0"/>
    </xf>
    <xf numFmtId="177" fontId="13" fillId="3" borderId="92" xfId="0" applyNumberFormat="1" applyFont="1" applyFill="1" applyBorder="1" applyAlignment="1" applyProtection="1">
      <alignment horizontal="center" vertical="center"/>
      <protection locked="0"/>
    </xf>
    <xf numFmtId="0" fontId="13" fillId="0" borderId="93" xfId="0" applyNumberFormat="1" applyFont="1" applyBorder="1" applyAlignment="1" applyProtection="1">
      <alignment horizontal="center" vertical="center"/>
      <protection locked="0"/>
    </xf>
    <xf numFmtId="0" fontId="13" fillId="0" borderId="94" xfId="0" applyFont="1" applyBorder="1" applyProtection="1">
      <alignment vertical="center"/>
      <protection locked="0"/>
    </xf>
    <xf numFmtId="0" fontId="13" fillId="0" borderId="49" xfId="0" applyFont="1" applyBorder="1" applyProtection="1">
      <alignment vertical="center"/>
      <protection locked="0"/>
    </xf>
    <xf numFmtId="177" fontId="13" fillId="3" borderId="95" xfId="0" applyNumberFormat="1" applyFont="1" applyFill="1" applyBorder="1" applyAlignment="1" applyProtection="1">
      <alignment horizontal="center" vertical="center"/>
      <protection locked="0"/>
    </xf>
    <xf numFmtId="0" fontId="13" fillId="0" borderId="96" xfId="0" applyNumberFormat="1" applyFont="1" applyBorder="1" applyAlignment="1" applyProtection="1">
      <alignment horizontal="center" vertical="center"/>
      <protection locked="0"/>
    </xf>
    <xf numFmtId="0" fontId="13" fillId="0" borderId="46" xfId="0" applyFont="1" applyBorder="1" applyProtection="1">
      <alignment vertical="center"/>
      <protection locked="0"/>
    </xf>
    <xf numFmtId="177" fontId="13" fillId="3" borderId="97" xfId="0" applyNumberFormat="1" applyFont="1" applyFill="1" applyBorder="1" applyAlignment="1" applyProtection="1">
      <alignment horizontal="center" vertical="center"/>
      <protection locked="0"/>
    </xf>
    <xf numFmtId="0" fontId="13" fillId="0" borderId="69" xfId="0" applyNumberFormat="1" applyFont="1" applyBorder="1" applyAlignment="1" applyProtection="1">
      <alignment horizontal="center" vertical="center"/>
      <protection locked="0"/>
    </xf>
    <xf numFmtId="0" fontId="13" fillId="0" borderId="77" xfId="0" applyFont="1" applyBorder="1" applyProtection="1">
      <alignment vertical="center"/>
      <protection locked="0"/>
    </xf>
    <xf numFmtId="0" fontId="13" fillId="0" borderId="75" xfId="0" applyFont="1" applyBorder="1" applyProtection="1">
      <alignment vertical="center"/>
      <protection locked="0"/>
    </xf>
    <xf numFmtId="0" fontId="13" fillId="0" borderId="0" xfId="0" applyFont="1" applyAlignment="1">
      <alignment horizontal="center" vertical="center"/>
    </xf>
    <xf numFmtId="0" fontId="13" fillId="0" borderId="50" xfId="0" applyNumberFormat="1" applyFont="1" applyBorder="1" applyAlignment="1" applyProtection="1">
      <alignment horizontal="center" vertical="center"/>
      <protection locked="0"/>
    </xf>
    <xf numFmtId="0" fontId="13" fillId="0" borderId="44" xfId="0" applyNumberFormat="1" applyFont="1" applyBorder="1" applyAlignment="1" applyProtection="1">
      <alignment horizontal="center" vertical="center"/>
      <protection locked="0"/>
    </xf>
    <xf numFmtId="0" fontId="13" fillId="0" borderId="54" xfId="0" applyNumberFormat="1" applyFont="1" applyBorder="1" applyAlignment="1" applyProtection="1">
      <alignment horizontal="center" vertical="center"/>
      <protection locked="0"/>
    </xf>
    <xf numFmtId="176" fontId="13" fillId="0" borderId="93" xfId="0" applyNumberFormat="1" applyFont="1" applyBorder="1" applyAlignment="1" applyProtection="1">
      <alignment horizontal="center" vertical="center"/>
      <protection locked="0"/>
    </xf>
    <xf numFmtId="176" fontId="13" fillId="0" borderId="96" xfId="0" applyNumberFormat="1" applyFont="1" applyBorder="1" applyAlignment="1" applyProtection="1">
      <alignment horizontal="center" vertical="center"/>
      <protection locked="0"/>
    </xf>
    <xf numFmtId="176" fontId="13" fillId="0" borderId="69" xfId="0" applyNumberFormat="1" applyFont="1" applyBorder="1" applyAlignment="1" applyProtection="1">
      <alignment horizontal="center" vertical="center"/>
      <protection locked="0"/>
    </xf>
    <xf numFmtId="176" fontId="13" fillId="5" borderId="23" xfId="0" applyNumberFormat="1" applyFont="1" applyFill="1" applyBorder="1" applyAlignment="1">
      <alignment horizontal="center" vertical="center"/>
    </xf>
    <xf numFmtId="0" fontId="13" fillId="12" borderId="50" xfId="0" applyNumberFormat="1" applyFont="1" applyFill="1" applyBorder="1" applyAlignment="1" applyProtection="1">
      <alignment horizontal="center" vertical="center"/>
    </xf>
    <xf numFmtId="0" fontId="13" fillId="12" borderId="44" xfId="0" applyNumberFormat="1" applyFont="1" applyFill="1" applyBorder="1" applyAlignment="1" applyProtection="1">
      <alignment horizontal="center" vertical="center"/>
    </xf>
    <xf numFmtId="0" fontId="13" fillId="12" borderId="54" xfId="0" applyNumberFormat="1" applyFont="1" applyFill="1" applyBorder="1" applyAlignment="1" applyProtection="1">
      <alignment horizontal="center" vertical="center"/>
    </xf>
    <xf numFmtId="0" fontId="13" fillId="12" borderId="98" xfId="0" applyNumberFormat="1" applyFont="1" applyFill="1" applyBorder="1" applyAlignment="1" applyProtection="1">
      <alignment horizontal="center" vertical="center"/>
    </xf>
    <xf numFmtId="0" fontId="13" fillId="12" borderId="99" xfId="0" applyNumberFormat="1" applyFont="1" applyFill="1" applyBorder="1" applyAlignment="1" applyProtection="1">
      <alignment horizontal="center" vertical="center"/>
    </xf>
    <xf numFmtId="0" fontId="13" fillId="12" borderId="100" xfId="0" applyNumberFormat="1" applyFont="1" applyFill="1" applyBorder="1" applyAlignment="1" applyProtection="1">
      <alignment horizontal="center" vertical="center"/>
    </xf>
    <xf numFmtId="0" fontId="13" fillId="0" borderId="0" xfId="0" applyFont="1" applyAlignment="1">
      <alignment vertical="center"/>
    </xf>
    <xf numFmtId="178" fontId="13" fillId="0" borderId="16" xfId="0" applyNumberFormat="1" applyFont="1" applyBorder="1" applyAlignment="1" applyProtection="1">
      <alignment horizontal="center" vertical="center"/>
      <protection locked="0"/>
    </xf>
    <xf numFmtId="178" fontId="13" fillId="0" borderId="0" xfId="0" applyNumberFormat="1" applyFont="1">
      <alignment vertical="center"/>
    </xf>
    <xf numFmtId="0" fontId="13" fillId="0" borderId="0" xfId="0" applyFont="1" applyFill="1">
      <alignment vertical="center"/>
    </xf>
    <xf numFmtId="0" fontId="13" fillId="14" borderId="0" xfId="0" applyFont="1" applyFill="1">
      <alignment vertical="center"/>
    </xf>
    <xf numFmtId="49" fontId="21" fillId="0" borderId="0" xfId="4" applyNumberFormat="1" applyFont="1" applyAlignment="1" applyProtection="1">
      <alignment vertical="center" wrapText="1"/>
    </xf>
    <xf numFmtId="49" fontId="21" fillId="0" borderId="0" xfId="4" applyNumberFormat="1" applyFont="1" applyAlignment="1" applyProtection="1">
      <alignment horizontal="center" vertical="center" wrapText="1"/>
    </xf>
    <xf numFmtId="49" fontId="2" fillId="0" borderId="0" xfId="4" applyNumberFormat="1" applyProtection="1">
      <alignment vertical="center"/>
    </xf>
    <xf numFmtId="49" fontId="21" fillId="0" borderId="0" xfId="4" applyNumberFormat="1" applyFont="1" applyBorder="1" applyAlignment="1" applyProtection="1">
      <alignment vertical="center" wrapText="1"/>
    </xf>
    <xf numFmtId="49" fontId="21" fillId="0" borderId="0" xfId="4" applyNumberFormat="1" applyFont="1" applyBorder="1" applyAlignment="1" applyProtection="1">
      <alignment horizontal="center" vertical="center" wrapText="1"/>
    </xf>
    <xf numFmtId="49" fontId="2" fillId="0" borderId="8" xfId="4" applyNumberFormat="1" applyFont="1" applyBorder="1" applyAlignment="1" applyProtection="1">
      <alignment horizontal="center" vertical="center" wrapText="1"/>
    </xf>
    <xf numFmtId="49" fontId="21" fillId="0" borderId="8" xfId="4" applyNumberFormat="1" applyFont="1" applyBorder="1" applyAlignment="1" applyProtection="1">
      <alignment horizontal="center" vertical="center" wrapText="1"/>
    </xf>
    <xf numFmtId="49" fontId="2" fillId="0" borderId="0" xfId="4" applyNumberFormat="1" applyAlignment="1" applyProtection="1">
      <alignment horizontal="center" vertical="center"/>
    </xf>
    <xf numFmtId="0" fontId="13" fillId="0" borderId="107" xfId="0" applyFont="1" applyBorder="1" applyProtection="1">
      <alignment vertical="center"/>
      <protection locked="0"/>
    </xf>
    <xf numFmtId="176" fontId="4" fillId="14" borderId="88" xfId="0" applyNumberFormat="1" applyFont="1" applyFill="1" applyBorder="1" applyAlignment="1" applyProtection="1">
      <alignment horizontal="center" vertical="center"/>
    </xf>
    <xf numFmtId="176" fontId="4" fillId="14" borderId="49" xfId="0" applyNumberFormat="1" applyFont="1" applyFill="1" applyBorder="1" applyAlignment="1" applyProtection="1">
      <alignment horizontal="center" vertical="center"/>
    </xf>
    <xf numFmtId="176" fontId="4" fillId="14" borderId="50" xfId="0" applyNumberFormat="1" applyFont="1" applyFill="1" applyBorder="1" applyAlignment="1" applyProtection="1">
      <alignment horizontal="center" vertical="center"/>
    </xf>
    <xf numFmtId="177" fontId="13" fillId="9" borderId="6" xfId="0" applyNumberFormat="1" applyFont="1" applyFill="1" applyBorder="1" applyAlignment="1" applyProtection="1">
      <alignment vertical="center"/>
    </xf>
    <xf numFmtId="177" fontId="13" fillId="14" borderId="28" xfId="0" applyNumberFormat="1" applyFont="1" applyFill="1" applyBorder="1" applyAlignment="1" applyProtection="1">
      <alignment horizontal="center" vertical="center"/>
    </xf>
    <xf numFmtId="176" fontId="13" fillId="9" borderId="6" xfId="0" applyNumberFormat="1" applyFont="1" applyFill="1" applyBorder="1" applyAlignment="1" applyProtection="1">
      <alignment vertical="center"/>
    </xf>
    <xf numFmtId="177" fontId="13" fillId="14" borderId="92" xfId="0" applyNumberFormat="1" applyFont="1" applyFill="1" applyBorder="1" applyAlignment="1" applyProtection="1">
      <alignment horizontal="center" vertical="center"/>
    </xf>
    <xf numFmtId="176" fontId="4" fillId="14" borderId="93" xfId="0" applyNumberFormat="1" applyFont="1" applyFill="1" applyBorder="1" applyAlignment="1" applyProtection="1">
      <alignment horizontal="center" vertical="center"/>
    </xf>
    <xf numFmtId="49" fontId="4" fillId="14" borderId="50" xfId="0" applyNumberFormat="1" applyFont="1" applyFill="1" applyBorder="1" applyAlignment="1" applyProtection="1">
      <alignment horizontal="center" vertical="center"/>
    </xf>
    <xf numFmtId="176" fontId="4" fillId="14" borderId="94" xfId="0" applyNumberFormat="1" applyFont="1" applyFill="1" applyBorder="1" applyAlignment="1" applyProtection="1">
      <alignment horizontal="left" vertical="center"/>
    </xf>
    <xf numFmtId="176" fontId="13" fillId="14" borderId="90" xfId="0" applyNumberFormat="1" applyFont="1" applyFill="1" applyBorder="1" applyAlignment="1" applyProtection="1">
      <alignment horizontal="center" vertical="center"/>
    </xf>
    <xf numFmtId="176" fontId="13" fillId="14" borderId="104" xfId="0" applyNumberFormat="1" applyFont="1" applyFill="1" applyBorder="1" applyAlignment="1" applyProtection="1">
      <alignment horizontal="center" vertical="center"/>
    </xf>
    <xf numFmtId="49" fontId="13" fillId="15" borderId="104" xfId="0" applyNumberFormat="1" applyFont="1" applyFill="1" applyBorder="1" applyAlignment="1" applyProtection="1">
      <alignment horizontal="center" vertical="center"/>
    </xf>
    <xf numFmtId="176" fontId="13" fillId="14" borderId="0" xfId="0" applyNumberFormat="1" applyFont="1" applyFill="1" applyBorder="1" applyAlignment="1" applyProtection="1">
      <alignment horizontal="center" vertical="center"/>
    </xf>
    <xf numFmtId="0" fontId="13" fillId="14" borderId="30" xfId="0" applyNumberFormat="1" applyFont="1" applyFill="1" applyBorder="1" applyAlignment="1" applyProtection="1">
      <alignment horizontal="center" vertical="center"/>
    </xf>
    <xf numFmtId="177" fontId="13" fillId="14" borderId="6" xfId="0" applyNumberFormat="1" applyFont="1" applyFill="1" applyBorder="1" applyAlignment="1" applyProtection="1">
      <alignment horizontal="center" vertical="center"/>
    </xf>
    <xf numFmtId="177" fontId="13" fillId="14" borderId="95" xfId="0" applyNumberFormat="1" applyFont="1" applyFill="1" applyBorder="1" applyAlignment="1" applyProtection="1">
      <alignment horizontal="center" vertical="center"/>
    </xf>
    <xf numFmtId="176" fontId="13" fillId="14" borderId="105" xfId="0" applyNumberFormat="1" applyFont="1" applyFill="1" applyBorder="1" applyAlignment="1" applyProtection="1">
      <alignment horizontal="center" vertical="center"/>
    </xf>
    <xf numFmtId="0" fontId="13" fillId="14" borderId="44" xfId="0" applyNumberFormat="1" applyFont="1" applyFill="1" applyBorder="1" applyAlignment="1" applyProtection="1">
      <alignment horizontal="center" vertical="center"/>
    </xf>
    <xf numFmtId="0" fontId="13" fillId="14" borderId="108" xfId="0" applyFont="1" applyFill="1" applyBorder="1" applyProtection="1">
      <alignment vertical="center"/>
    </xf>
    <xf numFmtId="49" fontId="25" fillId="16" borderId="87" xfId="4" applyNumberFormat="1" applyFont="1" applyFill="1" applyBorder="1" applyAlignment="1" applyProtection="1">
      <alignment horizontal="center" vertical="center"/>
    </xf>
    <xf numFmtId="49" fontId="26" fillId="13" borderId="109" xfId="4" applyNumberFormat="1" applyFont="1" applyFill="1" applyBorder="1" applyAlignment="1" applyProtection="1">
      <alignment horizontal="center" vertical="center"/>
    </xf>
    <xf numFmtId="49" fontId="26" fillId="17" borderId="109" xfId="4" applyNumberFormat="1" applyFont="1" applyFill="1" applyBorder="1" applyAlignment="1" applyProtection="1">
      <alignment horizontal="center" vertical="center"/>
    </xf>
    <xf numFmtId="49" fontId="27" fillId="16" borderId="110" xfId="4" applyNumberFormat="1" applyFont="1" applyFill="1" applyBorder="1" applyAlignment="1" applyProtection="1">
      <alignment horizontal="center" vertical="center"/>
    </xf>
    <xf numFmtId="49" fontId="25" fillId="16" borderId="111" xfId="4" applyNumberFormat="1" applyFont="1" applyFill="1" applyBorder="1" applyAlignment="1" applyProtection="1">
      <alignment horizontal="center" vertical="center"/>
    </xf>
    <xf numFmtId="49" fontId="25" fillId="16" borderId="112" xfId="4" applyNumberFormat="1" applyFont="1" applyFill="1" applyBorder="1" applyAlignment="1" applyProtection="1">
      <alignment horizontal="center" vertical="center"/>
    </xf>
    <xf numFmtId="49" fontId="26" fillId="13" borderId="113" xfId="4" applyNumberFormat="1" applyFont="1" applyFill="1" applyBorder="1" applyAlignment="1" applyProtection="1">
      <alignment horizontal="center" vertical="center"/>
    </xf>
    <xf numFmtId="49" fontId="2" fillId="0" borderId="114" xfId="4" applyNumberFormat="1" applyBorder="1" applyProtection="1">
      <alignment vertical="center"/>
      <protection locked="0"/>
    </xf>
    <xf numFmtId="49" fontId="2" fillId="0" borderId="115" xfId="4" applyNumberFormat="1" applyBorder="1" applyProtection="1">
      <alignment vertical="center"/>
      <protection locked="0"/>
    </xf>
    <xf numFmtId="49" fontId="26" fillId="13" borderId="116" xfId="4" applyNumberFormat="1" applyFont="1" applyFill="1" applyBorder="1" applyAlignment="1" applyProtection="1">
      <alignment horizontal="center" vertical="center"/>
    </xf>
    <xf numFmtId="49" fontId="2" fillId="0" borderId="117" xfId="4" applyNumberFormat="1" applyBorder="1" applyProtection="1">
      <alignment vertical="center"/>
      <protection locked="0"/>
    </xf>
    <xf numFmtId="49" fontId="2" fillId="0" borderId="118" xfId="4" applyNumberFormat="1" applyBorder="1" applyProtection="1">
      <alignment vertical="center"/>
      <protection locked="0"/>
    </xf>
    <xf numFmtId="49" fontId="26" fillId="17" borderId="106" xfId="4" applyNumberFormat="1" applyFont="1" applyFill="1" applyBorder="1" applyAlignment="1" applyProtection="1">
      <alignment horizontal="center" vertical="center"/>
    </xf>
    <xf numFmtId="49" fontId="2" fillId="0" borderId="119" xfId="4" applyNumberFormat="1" applyBorder="1" applyProtection="1">
      <alignment vertical="center"/>
      <protection locked="0"/>
    </xf>
    <xf numFmtId="49" fontId="2" fillId="0" borderId="120" xfId="4" applyNumberFormat="1" applyBorder="1" applyProtection="1">
      <alignment vertical="center"/>
      <protection locked="0"/>
    </xf>
    <xf numFmtId="49" fontId="26" fillId="17" borderId="121" xfId="4" applyNumberFormat="1" applyFont="1" applyFill="1" applyBorder="1" applyAlignment="1" applyProtection="1">
      <alignment horizontal="center" vertical="center"/>
    </xf>
    <xf numFmtId="49" fontId="2" fillId="0" borderId="122" xfId="4" applyNumberFormat="1" applyBorder="1" applyProtection="1">
      <alignment vertical="center"/>
      <protection locked="0"/>
    </xf>
    <xf numFmtId="49" fontId="2" fillId="0" borderId="123" xfId="4" applyNumberFormat="1" applyBorder="1" applyProtection="1">
      <alignment vertical="center"/>
      <protection locked="0"/>
    </xf>
    <xf numFmtId="49" fontId="26" fillId="0" borderId="8" xfId="4" applyNumberFormat="1" applyFont="1" applyFill="1" applyBorder="1" applyAlignment="1" applyProtection="1">
      <alignment horizontal="center" vertical="center"/>
    </xf>
    <xf numFmtId="49" fontId="2" fillId="0" borderId="8" xfId="4" applyNumberFormat="1" applyFill="1" applyBorder="1" applyProtection="1">
      <alignment vertical="center"/>
      <protection locked="0"/>
    </xf>
    <xf numFmtId="49" fontId="2" fillId="0" borderId="75" xfId="4" applyNumberFormat="1" applyFill="1" applyBorder="1" applyProtection="1">
      <alignment vertical="center"/>
      <protection locked="0"/>
    </xf>
    <xf numFmtId="176" fontId="13" fillId="5" borderId="124" xfId="0" applyNumberFormat="1" applyFont="1" applyFill="1" applyBorder="1" applyAlignment="1">
      <alignment horizontal="center" vertical="center"/>
    </xf>
    <xf numFmtId="176" fontId="13" fillId="5" borderId="24" xfId="0" applyNumberFormat="1" applyFont="1" applyFill="1" applyBorder="1" applyAlignment="1">
      <alignment horizontal="center" vertical="center"/>
    </xf>
    <xf numFmtId="0" fontId="13" fillId="3" borderId="0" xfId="0" applyFont="1" applyFill="1">
      <alignment vertical="center"/>
    </xf>
    <xf numFmtId="0" fontId="13" fillId="0" borderId="131" xfId="0" applyFont="1" applyBorder="1">
      <alignment vertical="center"/>
    </xf>
    <xf numFmtId="0" fontId="13" fillId="0" borderId="3" xfId="0" applyFont="1" applyBorder="1">
      <alignment vertical="center"/>
    </xf>
    <xf numFmtId="0" fontId="13" fillId="3" borderId="0" xfId="0" applyFont="1" applyFill="1" applyAlignment="1">
      <alignment vertical="top" wrapText="1"/>
    </xf>
    <xf numFmtId="176" fontId="13" fillId="5" borderId="34" xfId="0" applyNumberFormat="1" applyFont="1" applyFill="1" applyBorder="1" applyAlignment="1" applyProtection="1">
      <alignment horizontal="center" vertical="center"/>
      <protection hidden="1"/>
    </xf>
    <xf numFmtId="177" fontId="13" fillId="7" borderId="28" xfId="1" applyNumberFormat="1" applyFont="1" applyFill="1" applyBorder="1" applyAlignment="1" applyProtection="1">
      <alignment horizontal="center" vertical="center"/>
      <protection hidden="1"/>
    </xf>
    <xf numFmtId="177" fontId="13" fillId="7" borderId="1" xfId="1" applyNumberFormat="1" applyFont="1" applyFill="1" applyBorder="1" applyAlignment="1" applyProtection="1">
      <alignment horizontal="center" vertical="center"/>
      <protection hidden="1"/>
    </xf>
    <xf numFmtId="0" fontId="13" fillId="4" borderId="136" xfId="0" applyFont="1" applyFill="1" applyBorder="1" applyAlignment="1">
      <alignment horizontal="center" vertical="center"/>
    </xf>
    <xf numFmtId="0" fontId="13" fillId="0" borderId="0" xfId="0" applyFont="1" applyProtection="1">
      <alignment vertical="center"/>
      <protection hidden="1"/>
    </xf>
    <xf numFmtId="0" fontId="9" fillId="0" borderId="0" xfId="2" applyFont="1" applyBorder="1" applyAlignment="1" applyProtection="1">
      <alignment horizontal="center" vertical="center"/>
      <protection hidden="1"/>
    </xf>
    <xf numFmtId="0" fontId="6" fillId="0" borderId="0" xfId="2" applyFont="1" applyAlignment="1" applyProtection="1">
      <alignment vertical="center" wrapText="1"/>
      <protection hidden="1"/>
    </xf>
    <xf numFmtId="0" fontId="6" fillId="0" borderId="8" xfId="2" applyFont="1" applyFill="1" applyBorder="1" applyAlignment="1" applyProtection="1">
      <alignment horizontal="center" vertical="center" wrapText="1"/>
      <protection hidden="1"/>
    </xf>
    <xf numFmtId="0" fontId="8" fillId="0" borderId="0" xfId="2" applyFont="1" applyBorder="1" applyAlignment="1" applyProtection="1">
      <alignment horizontal="center" vertical="center" wrapText="1"/>
      <protection hidden="1"/>
    </xf>
    <xf numFmtId="0" fontId="9" fillId="0" borderId="0" xfId="2" applyFont="1" applyAlignment="1" applyProtection="1">
      <alignment horizontal="center" vertical="center" shrinkToFit="1"/>
      <protection hidden="1"/>
    </xf>
    <xf numFmtId="0" fontId="9" fillId="0" borderId="0" xfId="2" applyFont="1" applyBorder="1" applyAlignment="1" applyProtection="1">
      <alignment horizontal="center" vertical="center" shrinkToFit="1"/>
      <protection hidden="1"/>
    </xf>
    <xf numFmtId="0" fontId="4" fillId="0" borderId="0" xfId="2" applyFont="1" applyBorder="1" applyAlignment="1" applyProtection="1">
      <alignment horizontal="right" shrinkToFit="1"/>
      <protection hidden="1"/>
    </xf>
    <xf numFmtId="0" fontId="9" fillId="0" borderId="8" xfId="2" applyFont="1" applyBorder="1" applyAlignment="1" applyProtection="1">
      <alignment horizontal="right" vertical="center" shrinkToFit="1"/>
      <protection hidden="1"/>
    </xf>
    <xf numFmtId="0" fontId="8" fillId="0" borderId="0" xfId="2" applyFont="1" applyAlignment="1" applyProtection="1">
      <alignment horizontal="center" vertical="center" shrinkToFit="1"/>
      <protection hidden="1"/>
    </xf>
    <xf numFmtId="0" fontId="9" fillId="0" borderId="0" xfId="2" applyFont="1" applyBorder="1" applyAlignment="1" applyProtection="1">
      <alignment horizontal="right" vertical="center" shrinkToFit="1"/>
      <protection hidden="1"/>
    </xf>
    <xf numFmtId="0" fontId="9" fillId="0" borderId="0" xfId="2" applyFont="1" applyBorder="1" applyAlignment="1" applyProtection="1">
      <alignment horizontal="left" vertical="center" shrinkToFit="1"/>
      <protection hidden="1"/>
    </xf>
    <xf numFmtId="0" fontId="6" fillId="0" borderId="0" xfId="2" applyFont="1" applyBorder="1" applyAlignment="1" applyProtection="1">
      <alignment horizontal="center" vertical="center" shrinkToFit="1"/>
      <protection hidden="1"/>
    </xf>
    <xf numFmtId="0" fontId="6" fillId="0" borderId="0" xfId="2" applyFont="1" applyAlignment="1" applyProtection="1">
      <alignment horizontal="center" vertical="center" shrinkToFit="1"/>
      <protection hidden="1"/>
    </xf>
    <xf numFmtId="0" fontId="6" fillId="0" borderId="9" xfId="2" applyFont="1" applyBorder="1" applyAlignment="1" applyProtection="1">
      <alignment horizontal="center" vertical="center" shrinkToFit="1"/>
      <protection hidden="1"/>
    </xf>
    <xf numFmtId="0" fontId="6" fillId="0" borderId="10" xfId="2" applyFont="1" applyBorder="1" applyAlignment="1" applyProtection="1">
      <alignment horizontal="center" vertical="center" shrinkToFit="1"/>
      <protection hidden="1"/>
    </xf>
    <xf numFmtId="0" fontId="6" fillId="0" borderId="11" xfId="2" applyFont="1" applyBorder="1" applyAlignment="1" applyProtection="1">
      <alignment horizontal="center" vertical="center" shrinkToFit="1"/>
      <protection hidden="1"/>
    </xf>
    <xf numFmtId="0" fontId="9" fillId="0" borderId="12" xfId="2" applyFont="1" applyBorder="1" applyAlignment="1" applyProtection="1">
      <alignment horizontal="center" vertical="center" shrinkToFit="1"/>
      <protection hidden="1"/>
    </xf>
    <xf numFmtId="0" fontId="9" fillId="0" borderId="13" xfId="2" applyFont="1" applyBorder="1" applyAlignment="1" applyProtection="1">
      <alignment horizontal="center" vertical="center" shrinkToFit="1"/>
      <protection hidden="1"/>
    </xf>
    <xf numFmtId="0" fontId="9" fillId="0" borderId="13" xfId="2" applyFont="1" applyFill="1" applyBorder="1" applyAlignment="1" applyProtection="1">
      <alignment horizontal="center" vertical="center" shrinkToFit="1"/>
      <protection hidden="1"/>
    </xf>
    <xf numFmtId="0" fontId="9" fillId="0" borderId="14" xfId="2" applyFont="1" applyBorder="1" applyAlignment="1" applyProtection="1">
      <alignment horizontal="center" vertical="center" shrinkToFit="1"/>
      <protection hidden="1"/>
    </xf>
    <xf numFmtId="0" fontId="9" fillId="0" borderId="15" xfId="2" applyFont="1" applyBorder="1" applyAlignment="1" applyProtection="1">
      <alignment horizontal="center" vertical="center" shrinkToFit="1"/>
      <protection hidden="1"/>
    </xf>
    <xf numFmtId="0" fontId="9" fillId="0" borderId="16" xfId="2" applyFont="1" applyBorder="1" applyAlignment="1" applyProtection="1">
      <alignment horizontal="center" vertical="center" shrinkToFit="1"/>
      <protection hidden="1"/>
    </xf>
    <xf numFmtId="0" fontId="9" fillId="0" borderId="17" xfId="2" applyFont="1" applyBorder="1" applyAlignment="1" applyProtection="1">
      <alignment horizontal="center" vertical="center" shrinkToFit="1"/>
      <protection hidden="1"/>
    </xf>
    <xf numFmtId="0" fontId="9" fillId="0" borderId="18" xfId="2" applyFont="1" applyBorder="1" applyAlignment="1" applyProtection="1">
      <alignment horizontal="center" vertical="center" shrinkToFit="1"/>
      <protection hidden="1"/>
    </xf>
    <xf numFmtId="0" fontId="9" fillId="0" borderId="19" xfId="2" applyFont="1" applyBorder="1" applyAlignment="1" applyProtection="1">
      <alignment horizontal="center" vertical="center" shrinkToFit="1"/>
      <protection hidden="1"/>
    </xf>
    <xf numFmtId="0" fontId="9" fillId="0" borderId="19" xfId="2" applyFont="1" applyFill="1" applyBorder="1" applyAlignment="1" applyProtection="1">
      <alignment horizontal="center" vertical="center" shrinkToFit="1"/>
      <protection hidden="1"/>
    </xf>
    <xf numFmtId="0" fontId="9" fillId="0" borderId="20" xfId="2" applyFont="1" applyBorder="1" applyAlignment="1" applyProtection="1">
      <alignment horizontal="center" vertical="center" shrinkToFit="1"/>
      <protection hidden="1"/>
    </xf>
    <xf numFmtId="0" fontId="9" fillId="0" borderId="21" xfId="2" applyFont="1" applyBorder="1" applyAlignment="1" applyProtection="1">
      <alignment horizontal="center" vertical="center" shrinkToFit="1"/>
      <protection hidden="1"/>
    </xf>
    <xf numFmtId="0" fontId="9" fillId="0" borderId="22" xfId="2" applyFont="1" applyBorder="1" applyAlignment="1" applyProtection="1">
      <alignment horizontal="center" vertical="center" shrinkToFit="1"/>
      <protection hidden="1"/>
    </xf>
    <xf numFmtId="0" fontId="9" fillId="0" borderId="23" xfId="2" applyFont="1" applyBorder="1" applyAlignment="1" applyProtection="1">
      <alignment horizontal="center" vertical="center" shrinkToFit="1"/>
      <protection hidden="1"/>
    </xf>
    <xf numFmtId="0" fontId="9" fillId="0" borderId="24" xfId="2" applyFont="1" applyBorder="1" applyAlignment="1" applyProtection="1">
      <alignment horizontal="center" vertical="center" shrinkToFit="1"/>
      <protection hidden="1"/>
    </xf>
    <xf numFmtId="0" fontId="6" fillId="0" borderId="0" xfId="2" applyFont="1" applyAlignment="1" applyProtection="1">
      <alignment horizontal="right" vertical="center" shrinkToFit="1"/>
      <protection hidden="1"/>
    </xf>
    <xf numFmtId="0" fontId="9" fillId="0" borderId="16" xfId="2" applyFont="1" applyFill="1" applyBorder="1" applyAlignment="1" applyProtection="1">
      <alignment horizontal="center" vertical="center" shrinkToFit="1"/>
      <protection hidden="1"/>
    </xf>
    <xf numFmtId="177" fontId="13" fillId="20" borderId="144" xfId="0" applyNumberFormat="1" applyFont="1" applyFill="1" applyBorder="1" applyAlignment="1" applyProtection="1">
      <alignment horizontal="center" vertical="center"/>
      <protection hidden="1"/>
    </xf>
    <xf numFmtId="0" fontId="13" fillId="0" borderId="1" xfId="0" applyFont="1" applyBorder="1" applyAlignment="1">
      <alignment horizontal="center" vertical="center"/>
    </xf>
    <xf numFmtId="0" fontId="13" fillId="0" borderId="55" xfId="0" applyFont="1" applyBorder="1" applyAlignment="1">
      <alignment horizontal="center" vertical="center"/>
    </xf>
    <xf numFmtId="0" fontId="13" fillId="0" borderId="1" xfId="0" applyFont="1" applyBorder="1" applyAlignment="1">
      <alignment horizontal="center" vertical="center"/>
    </xf>
    <xf numFmtId="177" fontId="13" fillId="20" borderId="146" xfId="0" applyNumberFormat="1" applyFont="1" applyFill="1" applyBorder="1" applyAlignment="1" applyProtection="1">
      <alignment horizontal="center" vertical="center"/>
      <protection hidden="1"/>
    </xf>
    <xf numFmtId="176" fontId="13" fillId="5" borderId="25" xfId="0" applyNumberFormat="1" applyFont="1" applyFill="1" applyBorder="1" applyAlignment="1">
      <alignment horizontal="center" vertical="center"/>
    </xf>
    <xf numFmtId="176" fontId="13" fillId="0" borderId="28" xfId="0" applyNumberFormat="1" applyFont="1" applyBorder="1" applyAlignment="1" applyProtection="1">
      <alignment vertical="center"/>
      <protection locked="0"/>
    </xf>
    <xf numFmtId="176" fontId="13" fillId="0" borderId="1" xfId="0" applyNumberFormat="1" applyFont="1" applyBorder="1" applyAlignment="1" applyProtection="1">
      <alignment vertical="center"/>
      <protection locked="0"/>
    </xf>
    <xf numFmtId="0" fontId="4" fillId="11" borderId="68" xfId="0" applyNumberFormat="1" applyFont="1" applyFill="1" applyBorder="1" applyAlignment="1">
      <alignment vertical="center" wrapText="1"/>
    </xf>
    <xf numFmtId="0" fontId="18" fillId="11" borderId="69" xfId="0" applyNumberFormat="1" applyFont="1" applyFill="1" applyBorder="1" applyAlignment="1">
      <alignment vertical="center" wrapText="1"/>
    </xf>
    <xf numFmtId="0" fontId="4" fillId="11" borderId="68" xfId="0" applyNumberFormat="1" applyFont="1" applyFill="1" applyBorder="1" applyAlignment="1" applyProtection="1">
      <alignment vertical="center" wrapText="1"/>
      <protection hidden="1"/>
    </xf>
    <xf numFmtId="0" fontId="18" fillId="11" borderId="69" xfId="0" applyNumberFormat="1" applyFont="1" applyFill="1" applyBorder="1" applyAlignment="1" applyProtection="1">
      <alignment vertical="center" wrapText="1"/>
      <protection hidden="1"/>
    </xf>
    <xf numFmtId="176" fontId="13" fillId="8" borderId="62" xfId="0" applyNumberFormat="1" applyFont="1" applyFill="1" applyBorder="1" applyAlignment="1">
      <alignment vertical="center"/>
    </xf>
    <xf numFmtId="176" fontId="13" fillId="8" borderId="63" xfId="0" applyNumberFormat="1" applyFont="1" applyFill="1" applyBorder="1" applyAlignment="1">
      <alignment vertical="center"/>
    </xf>
    <xf numFmtId="176" fontId="13" fillId="8" borderId="64" xfId="0" applyNumberFormat="1" applyFont="1" applyFill="1" applyBorder="1" applyAlignment="1">
      <alignment vertical="center"/>
    </xf>
    <xf numFmtId="176" fontId="13" fillId="5" borderId="68" xfId="0" applyNumberFormat="1" applyFont="1" applyFill="1" applyBorder="1" applyAlignment="1">
      <alignment vertical="center" wrapText="1"/>
    </xf>
    <xf numFmtId="176" fontId="13" fillId="5" borderId="69" xfId="0" applyNumberFormat="1" applyFont="1" applyFill="1" applyBorder="1" applyAlignment="1">
      <alignment vertical="center" wrapText="1"/>
    </xf>
    <xf numFmtId="176" fontId="0" fillId="0" borderId="0" xfId="0" applyNumberFormat="1" applyAlignment="1">
      <alignment vertical="center"/>
    </xf>
    <xf numFmtId="176" fontId="14" fillId="0" borderId="8" xfId="0" applyNumberFormat="1" applyFont="1" applyBorder="1" applyAlignment="1">
      <alignment vertical="center"/>
    </xf>
    <xf numFmtId="176" fontId="13" fillId="10" borderId="58" xfId="0" applyNumberFormat="1" applyFont="1" applyFill="1" applyBorder="1" applyAlignment="1">
      <alignment horizontal="center" vertical="center"/>
    </xf>
    <xf numFmtId="176" fontId="13" fillId="0" borderId="61" xfId="0" applyNumberFormat="1" applyFont="1" applyBorder="1" applyAlignment="1">
      <alignment horizontal="center" vertical="center"/>
    </xf>
    <xf numFmtId="0" fontId="13" fillId="0" borderId="61" xfId="0" applyNumberFormat="1" applyFont="1" applyBorder="1" applyAlignment="1">
      <alignment horizontal="center" vertical="center"/>
    </xf>
    <xf numFmtId="176" fontId="13" fillId="0" borderId="55" xfId="0" applyNumberFormat="1" applyFont="1" applyBorder="1" applyAlignment="1">
      <alignment horizontal="center" vertical="center"/>
    </xf>
    <xf numFmtId="0" fontId="34" fillId="0" borderId="0" xfId="0" applyFont="1">
      <alignment vertical="center"/>
    </xf>
    <xf numFmtId="176" fontId="13" fillId="5" borderId="125" xfId="0" applyNumberFormat="1" applyFont="1" applyFill="1" applyBorder="1" applyAlignment="1">
      <alignment horizontal="center" vertical="center"/>
    </xf>
    <xf numFmtId="176" fontId="13" fillId="5" borderId="33" xfId="0" applyNumberFormat="1" applyFont="1" applyFill="1" applyBorder="1" applyAlignment="1">
      <alignment horizontal="center" vertical="center"/>
    </xf>
    <xf numFmtId="176" fontId="13" fillId="10" borderId="58" xfId="0" applyNumberFormat="1" applyFont="1" applyFill="1" applyBorder="1" applyAlignment="1">
      <alignment horizontal="center" vertical="center"/>
    </xf>
    <xf numFmtId="176" fontId="13" fillId="0" borderId="61" xfId="0" applyNumberFormat="1" applyFont="1" applyBorder="1" applyAlignment="1">
      <alignment horizontal="center" vertical="center"/>
    </xf>
    <xf numFmtId="0" fontId="13" fillId="0" borderId="61" xfId="0" applyNumberFormat="1" applyFont="1" applyBorder="1" applyAlignment="1">
      <alignment horizontal="center" vertical="center"/>
    </xf>
    <xf numFmtId="176" fontId="13" fillId="0" borderId="55" xfId="0" applyNumberFormat="1" applyFont="1" applyBorder="1" applyAlignment="1">
      <alignment horizontal="center" vertical="center"/>
    </xf>
    <xf numFmtId="176" fontId="13" fillId="5" borderId="34" xfId="0" applyNumberFormat="1" applyFont="1" applyFill="1" applyBorder="1" applyAlignment="1">
      <alignment horizontal="center" vertical="center"/>
    </xf>
    <xf numFmtId="0" fontId="0" fillId="0" borderId="0" xfId="0" applyFill="1">
      <alignment vertical="center"/>
    </xf>
    <xf numFmtId="176" fontId="13" fillId="0" borderId="61" xfId="0" applyNumberFormat="1" applyFont="1" applyBorder="1" applyAlignment="1">
      <alignment horizontal="center" vertical="center"/>
    </xf>
    <xf numFmtId="0" fontId="13" fillId="0" borderId="61" xfId="0" applyNumberFormat="1" applyFont="1" applyBorder="1" applyAlignment="1">
      <alignment horizontal="center" vertical="center"/>
    </xf>
    <xf numFmtId="176" fontId="13" fillId="10" borderId="58" xfId="0" applyNumberFormat="1" applyFont="1" applyFill="1" applyBorder="1" applyAlignment="1">
      <alignment horizontal="center" vertical="center"/>
    </xf>
    <xf numFmtId="0" fontId="13" fillId="0" borderId="1" xfId="0" applyFont="1" applyBorder="1" applyAlignment="1" applyProtection="1">
      <alignment horizontal="center" vertical="center"/>
      <protection locked="0"/>
    </xf>
    <xf numFmtId="176" fontId="13" fillId="21" borderId="16" xfId="0" applyNumberFormat="1" applyFont="1" applyFill="1" applyBorder="1" applyAlignment="1">
      <alignment horizontal="center" vertical="center" wrapText="1"/>
    </xf>
    <xf numFmtId="176" fontId="13" fillId="21" borderId="16" xfId="0" applyNumberFormat="1" applyFont="1" applyFill="1" applyBorder="1" applyAlignment="1">
      <alignment horizontal="center" vertical="center"/>
    </xf>
    <xf numFmtId="178" fontId="13" fillId="21" borderId="16" xfId="0" applyNumberFormat="1" applyFont="1" applyFill="1" applyBorder="1" applyAlignment="1">
      <alignment horizontal="center" vertical="center"/>
    </xf>
    <xf numFmtId="0" fontId="30" fillId="23" borderId="127" xfId="0" applyFont="1" applyFill="1" applyBorder="1" applyAlignment="1">
      <alignment horizontal="center" vertical="center"/>
    </xf>
    <xf numFmtId="0" fontId="13" fillId="20" borderId="145" xfId="0" applyFont="1" applyFill="1" applyBorder="1" applyAlignment="1" applyProtection="1">
      <alignment horizontal="center" vertical="center"/>
      <protection hidden="1"/>
    </xf>
    <xf numFmtId="177" fontId="13" fillId="20" borderId="145" xfId="0" applyNumberFormat="1" applyFont="1" applyFill="1" applyBorder="1" applyAlignment="1">
      <alignment horizontal="center" vertical="center"/>
    </xf>
    <xf numFmtId="0" fontId="13" fillId="0" borderId="132" xfId="0" applyFont="1" applyBorder="1" applyAlignment="1" applyProtection="1">
      <alignment horizontal="center" vertical="center"/>
      <protection locked="0"/>
    </xf>
    <xf numFmtId="0" fontId="13" fillId="3" borderId="133" xfId="0" applyFont="1" applyFill="1" applyBorder="1" applyAlignment="1" applyProtection="1">
      <alignment horizontal="center" vertical="center"/>
      <protection locked="0"/>
    </xf>
    <xf numFmtId="0" fontId="13" fillId="20" borderId="146" xfId="0" applyFont="1" applyFill="1" applyBorder="1" applyAlignment="1" applyProtection="1">
      <alignment horizontal="center" vertical="center"/>
      <protection hidden="1"/>
    </xf>
    <xf numFmtId="177" fontId="13" fillId="20" borderId="146" xfId="0" applyNumberFormat="1" applyFont="1" applyFill="1" applyBorder="1" applyAlignment="1">
      <alignment horizontal="center" vertical="center"/>
    </xf>
    <xf numFmtId="0" fontId="13" fillId="3" borderId="4" xfId="0" applyFont="1" applyFill="1" applyBorder="1" applyAlignment="1" applyProtection="1">
      <alignment horizontal="center" vertical="center"/>
      <protection locked="0"/>
    </xf>
    <xf numFmtId="0" fontId="13" fillId="3" borderId="79" xfId="0" applyFont="1" applyFill="1" applyBorder="1">
      <alignment vertical="center"/>
    </xf>
    <xf numFmtId="176" fontId="13" fillId="21" borderId="33" xfId="0" applyNumberFormat="1" applyFont="1" applyFill="1" applyBorder="1" applyAlignment="1">
      <alignment horizontal="center" vertical="center"/>
    </xf>
    <xf numFmtId="176" fontId="13" fillId="21" borderId="125" xfId="0" applyNumberFormat="1" applyFont="1" applyFill="1" applyBorder="1" applyAlignment="1">
      <alignment horizontal="center" vertical="center"/>
    </xf>
    <xf numFmtId="176" fontId="13" fillId="21" borderId="68" xfId="0" applyNumberFormat="1" applyFont="1" applyFill="1" applyBorder="1" applyAlignment="1">
      <alignment vertical="center" wrapText="1"/>
    </xf>
    <xf numFmtId="0" fontId="4" fillId="21" borderId="68" xfId="0" applyNumberFormat="1" applyFont="1" applyFill="1" applyBorder="1" applyAlignment="1">
      <alignment vertical="center" wrapText="1"/>
    </xf>
    <xf numFmtId="0" fontId="4" fillId="21" borderId="68" xfId="0" applyNumberFormat="1" applyFont="1" applyFill="1" applyBorder="1" applyAlignment="1" applyProtection="1">
      <alignment vertical="center" wrapText="1"/>
      <protection hidden="1"/>
    </xf>
    <xf numFmtId="176" fontId="13" fillId="21" borderId="34" xfId="0" applyNumberFormat="1" applyFont="1" applyFill="1" applyBorder="1" applyAlignment="1">
      <alignment horizontal="center" vertical="center"/>
    </xf>
    <xf numFmtId="176" fontId="13" fillId="21" borderId="124" xfId="0" applyNumberFormat="1" applyFont="1" applyFill="1" applyBorder="1" applyAlignment="1">
      <alignment horizontal="center" vertical="center"/>
    </xf>
    <xf numFmtId="176" fontId="13" fillId="21" borderId="69" xfId="0" applyNumberFormat="1" applyFont="1" applyFill="1" applyBorder="1" applyAlignment="1">
      <alignment vertical="center" wrapText="1"/>
    </xf>
    <xf numFmtId="0" fontId="18" fillId="21" borderId="69" xfId="0" applyNumberFormat="1" applyFont="1" applyFill="1" applyBorder="1" applyAlignment="1">
      <alignment vertical="center" wrapText="1"/>
    </xf>
    <xf numFmtId="176" fontId="13" fillId="21" borderId="62" xfId="0" applyNumberFormat="1" applyFont="1" applyFill="1" applyBorder="1" applyAlignment="1">
      <alignment vertical="center"/>
    </xf>
    <xf numFmtId="176" fontId="13" fillId="21" borderId="63" xfId="0" applyNumberFormat="1" applyFont="1" applyFill="1" applyBorder="1" applyAlignment="1">
      <alignment vertical="center"/>
    </xf>
    <xf numFmtId="176" fontId="13" fillId="21" borderId="64" xfId="0" applyNumberFormat="1" applyFont="1" applyFill="1" applyBorder="1" applyAlignment="1">
      <alignment vertical="center"/>
    </xf>
    <xf numFmtId="0" fontId="18" fillId="21" borderId="69" xfId="0" applyNumberFormat="1" applyFont="1" applyFill="1" applyBorder="1" applyAlignment="1" applyProtection="1">
      <alignment vertical="center" wrapText="1"/>
      <protection hidden="1"/>
    </xf>
    <xf numFmtId="176" fontId="13" fillId="21" borderId="34" xfId="0" applyNumberFormat="1" applyFont="1" applyFill="1" applyBorder="1" applyAlignment="1" applyProtection="1">
      <alignment horizontal="center" vertical="center"/>
      <protection hidden="1"/>
    </xf>
    <xf numFmtId="177" fontId="13" fillId="7" borderId="49" xfId="1" applyNumberFormat="1" applyFont="1" applyFill="1" applyBorder="1" applyAlignment="1">
      <alignment horizontal="center" vertical="center"/>
    </xf>
    <xf numFmtId="177" fontId="13" fillId="7" borderId="51" xfId="1" applyNumberFormat="1" applyFont="1" applyFill="1" applyBorder="1" applyAlignment="1">
      <alignment horizontal="center" vertical="center"/>
    </xf>
    <xf numFmtId="0" fontId="4" fillId="21" borderId="156" xfId="0" applyNumberFormat="1" applyFont="1" applyFill="1" applyBorder="1" applyAlignment="1">
      <alignment vertical="center" wrapText="1"/>
    </xf>
    <xf numFmtId="0" fontId="18" fillId="21" borderId="157" xfId="0" applyNumberFormat="1" applyFont="1" applyFill="1" applyBorder="1" applyAlignment="1">
      <alignment vertical="center" wrapText="1"/>
    </xf>
    <xf numFmtId="177" fontId="13" fillId="7" borderId="29" xfId="1" applyNumberFormat="1" applyFont="1" applyFill="1" applyBorder="1" applyAlignment="1">
      <alignment horizontal="center" vertical="center"/>
    </xf>
    <xf numFmtId="177" fontId="13" fillId="7" borderId="4" xfId="1" applyNumberFormat="1" applyFont="1" applyFill="1" applyBorder="1" applyAlignment="1">
      <alignment horizontal="center" vertical="center"/>
    </xf>
    <xf numFmtId="0" fontId="0" fillId="0" borderId="0" xfId="0" applyAlignment="1">
      <alignment horizontal="right" vertical="center"/>
    </xf>
    <xf numFmtId="0" fontId="0" fillId="0" borderId="0" xfId="0" applyNumberFormat="1" applyAlignment="1">
      <alignment horizontal="right" vertical="center"/>
    </xf>
    <xf numFmtId="0" fontId="14" fillId="21" borderId="0" xfId="0" applyFont="1" applyFill="1" applyAlignment="1">
      <alignment horizontal="center" vertical="center"/>
    </xf>
    <xf numFmtId="0" fontId="15" fillId="21" borderId="0" xfId="0" applyFont="1" applyFill="1" applyAlignment="1">
      <alignment horizontal="center" vertical="center"/>
    </xf>
    <xf numFmtId="0" fontId="16" fillId="21" borderId="48" xfId="0" applyFont="1" applyFill="1" applyBorder="1" applyAlignment="1">
      <alignment horizontal="center" vertical="center"/>
    </xf>
    <xf numFmtId="0" fontId="16" fillId="21" borderId="49" xfId="0" applyFont="1" applyFill="1" applyBorder="1" applyAlignment="1">
      <alignment horizontal="center" vertical="center"/>
    </xf>
    <xf numFmtId="0" fontId="13" fillId="0" borderId="48" xfId="0" applyFont="1" applyBorder="1" applyAlignment="1" applyProtection="1">
      <alignment horizontal="center" vertical="center"/>
      <protection locked="0"/>
    </xf>
    <xf numFmtId="0" fontId="13" fillId="0" borderId="50"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0" fontId="13" fillId="21" borderId="39" xfId="0" applyFont="1" applyFill="1" applyBorder="1" applyAlignment="1">
      <alignment horizontal="center" vertical="center"/>
    </xf>
    <xf numFmtId="0" fontId="13" fillId="21" borderId="51" xfId="0" applyFont="1" applyFill="1" applyBorder="1" applyAlignment="1">
      <alignment horizontal="center" vertical="center"/>
    </xf>
    <xf numFmtId="0" fontId="13" fillId="0" borderId="39" xfId="0" applyFont="1" applyBorder="1" applyAlignment="1">
      <alignment horizontal="center" vertical="center"/>
    </xf>
    <xf numFmtId="0" fontId="13" fillId="0" borderId="52" xfId="0" applyFont="1" applyBorder="1" applyAlignment="1">
      <alignment horizontal="center" vertical="center"/>
    </xf>
    <xf numFmtId="0" fontId="13" fillId="0" borderId="51" xfId="0" applyFont="1" applyBorder="1" applyAlignment="1">
      <alignment horizontal="center" vertical="center"/>
    </xf>
    <xf numFmtId="0" fontId="13" fillId="21" borderId="47" xfId="0" applyFont="1" applyFill="1" applyBorder="1" applyAlignment="1">
      <alignment horizontal="center" vertical="center"/>
    </xf>
    <xf numFmtId="0" fontId="13" fillId="21" borderId="53" xfId="0" applyFont="1" applyFill="1" applyBorder="1" applyAlignment="1">
      <alignment horizontal="center" vertical="center"/>
    </xf>
    <xf numFmtId="0" fontId="13" fillId="0" borderId="47" xfId="0" applyFont="1" applyBorder="1" applyAlignment="1" applyProtection="1">
      <alignment horizontal="center" vertical="center"/>
      <protection locked="0"/>
    </xf>
    <xf numFmtId="0" fontId="13" fillId="0" borderId="54" xfId="0" applyFont="1" applyBorder="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3" fillId="21" borderId="48" xfId="0" applyFont="1" applyFill="1" applyBorder="1" applyAlignment="1">
      <alignment horizontal="center" vertical="center"/>
    </xf>
    <xf numFmtId="0" fontId="13" fillId="21" borderId="49" xfId="0" applyFont="1" applyFill="1" applyBorder="1" applyAlignment="1">
      <alignment horizontal="center" vertical="center"/>
    </xf>
    <xf numFmtId="0" fontId="13" fillId="0" borderId="39" xfId="0" applyFont="1" applyBorder="1" applyAlignment="1" applyProtection="1">
      <alignment horizontal="center" vertical="center"/>
      <protection locked="0"/>
    </xf>
    <xf numFmtId="0" fontId="13" fillId="0" borderId="52" xfId="0" applyFont="1" applyBorder="1" applyAlignment="1" applyProtection="1">
      <alignment horizontal="center" vertical="center"/>
      <protection locked="0"/>
    </xf>
    <xf numFmtId="0" fontId="13" fillId="0" borderId="51" xfId="0" applyFont="1" applyBorder="1" applyAlignment="1" applyProtection="1">
      <alignment horizontal="center" vertical="center"/>
      <protection locked="0"/>
    </xf>
    <xf numFmtId="0" fontId="13" fillId="0" borderId="134"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75" xfId="0" applyFont="1" applyBorder="1" applyAlignment="1" applyProtection="1">
      <alignment horizontal="center" vertical="center"/>
      <protection locked="0"/>
    </xf>
    <xf numFmtId="176" fontId="28" fillId="18" borderId="78" xfId="0" applyNumberFormat="1" applyFont="1" applyFill="1" applyBorder="1" applyAlignment="1">
      <alignment horizontal="center" vertical="center"/>
    </xf>
    <xf numFmtId="176" fontId="28" fillId="18" borderId="37" xfId="0" applyNumberFormat="1" applyFont="1" applyFill="1" applyBorder="1" applyAlignment="1">
      <alignment horizontal="center" vertical="center"/>
    </xf>
    <xf numFmtId="176" fontId="28" fillId="18" borderId="74" xfId="0" applyNumberFormat="1" applyFont="1" applyFill="1" applyBorder="1" applyAlignment="1">
      <alignment horizontal="center" vertical="center"/>
    </xf>
    <xf numFmtId="0" fontId="29" fillId="3" borderId="0" xfId="0" applyFont="1" applyFill="1" applyAlignment="1">
      <alignment horizontal="left" vertical="center"/>
    </xf>
    <xf numFmtId="176" fontId="30" fillId="23" borderId="128" xfId="0" applyNumberFormat="1" applyFont="1" applyFill="1" applyBorder="1" applyAlignment="1">
      <alignment horizontal="center" vertical="center"/>
    </xf>
    <xf numFmtId="176" fontId="30" fillId="23" borderId="129" xfId="0" applyNumberFormat="1" applyFont="1" applyFill="1" applyBorder="1" applyAlignment="1">
      <alignment horizontal="center" vertical="center"/>
    </xf>
    <xf numFmtId="176" fontId="30" fillId="23" borderId="130" xfId="0" applyNumberFormat="1" applyFont="1" applyFill="1" applyBorder="1" applyAlignment="1">
      <alignment horizontal="center" vertical="center"/>
    </xf>
    <xf numFmtId="177" fontId="13" fillId="9" borderId="151" xfId="0" applyNumberFormat="1" applyFont="1" applyFill="1" applyBorder="1" applyAlignment="1">
      <alignment horizontal="center" vertical="center"/>
    </xf>
    <xf numFmtId="177" fontId="13" fillId="9" borderId="0" xfId="0" applyNumberFormat="1" applyFont="1" applyFill="1" applyAlignment="1">
      <alignment horizontal="center" vertical="center"/>
    </xf>
    <xf numFmtId="177" fontId="13" fillId="9" borderId="44" xfId="0" applyNumberFormat="1" applyFont="1" applyFill="1" applyBorder="1" applyAlignment="1">
      <alignment horizontal="center" vertical="center"/>
    </xf>
    <xf numFmtId="177" fontId="31" fillId="9" borderId="151" xfId="0" applyNumberFormat="1" applyFont="1" applyFill="1" applyBorder="1" applyAlignment="1">
      <alignment horizontal="center" vertical="center"/>
    </xf>
    <xf numFmtId="177" fontId="31" fillId="9" borderId="0" xfId="0" applyNumberFormat="1" applyFont="1" applyFill="1" applyAlignment="1">
      <alignment horizontal="center" vertical="center"/>
    </xf>
    <xf numFmtId="177" fontId="31" fillId="9" borderId="44" xfId="0" applyNumberFormat="1" applyFont="1" applyFill="1" applyBorder="1" applyAlignment="1">
      <alignment horizontal="center" vertical="center"/>
    </xf>
    <xf numFmtId="176" fontId="31" fillId="9" borderId="151" xfId="0" applyNumberFormat="1" applyFont="1" applyFill="1" applyBorder="1" applyAlignment="1">
      <alignment horizontal="center" vertical="center"/>
    </xf>
    <xf numFmtId="176" fontId="31" fillId="9" borderId="0" xfId="0" applyNumberFormat="1" applyFont="1" applyFill="1" applyAlignment="1">
      <alignment horizontal="center" vertical="center"/>
    </xf>
    <xf numFmtId="176" fontId="31" fillId="9" borderId="44" xfId="0" applyNumberFormat="1" applyFont="1" applyFill="1" applyBorder="1" applyAlignment="1">
      <alignment horizontal="center" vertical="center"/>
    </xf>
    <xf numFmtId="0" fontId="32" fillId="3" borderId="0" xfId="0" applyFont="1" applyFill="1" applyAlignment="1">
      <alignment horizontal="left" vertical="top" wrapText="1"/>
    </xf>
    <xf numFmtId="0" fontId="13" fillId="5" borderId="65" xfId="0" applyNumberFormat="1" applyFont="1" applyFill="1" applyBorder="1" applyAlignment="1">
      <alignment horizontal="center" vertical="center"/>
    </xf>
    <xf numFmtId="0" fontId="13" fillId="5" borderId="66" xfId="0" applyNumberFormat="1" applyFont="1" applyFill="1" applyBorder="1" applyAlignment="1">
      <alignment horizontal="center" vertical="center"/>
    </xf>
    <xf numFmtId="0" fontId="13" fillId="5" borderId="67" xfId="0" applyNumberFormat="1" applyFont="1" applyFill="1" applyBorder="1" applyAlignment="1">
      <alignment horizontal="center" vertical="center"/>
    </xf>
    <xf numFmtId="0" fontId="13" fillId="0" borderId="61" xfId="0" applyNumberFormat="1" applyFont="1" applyBorder="1" applyAlignment="1" applyProtection="1">
      <alignment horizontal="center" vertical="center"/>
      <protection locked="0"/>
    </xf>
    <xf numFmtId="0" fontId="13" fillId="0" borderId="56" xfId="0" applyNumberFormat="1" applyFont="1" applyBorder="1" applyAlignment="1" applyProtection="1">
      <alignment horizontal="center" vertical="center"/>
      <protection locked="0"/>
    </xf>
    <xf numFmtId="0" fontId="17" fillId="0" borderId="61" xfId="0" applyNumberFormat="1" applyFont="1" applyBorder="1" applyAlignment="1" applyProtection="1">
      <alignment horizontal="center" vertical="center"/>
      <protection locked="0"/>
    </xf>
    <xf numFmtId="0" fontId="17" fillId="0" borderId="56" xfId="0" applyNumberFormat="1" applyFont="1" applyBorder="1" applyAlignment="1" applyProtection="1">
      <alignment horizontal="center" vertical="center"/>
      <protection locked="0"/>
    </xf>
    <xf numFmtId="176" fontId="13" fillId="0" borderId="61" xfId="0" applyNumberFormat="1" applyFont="1" applyBorder="1" applyAlignment="1">
      <alignment horizontal="center" vertical="center"/>
    </xf>
    <xf numFmtId="176" fontId="13" fillId="0" borderId="56" xfId="0" applyNumberFormat="1" applyFont="1" applyBorder="1" applyAlignment="1">
      <alignment horizontal="center" vertical="center"/>
    </xf>
    <xf numFmtId="0" fontId="13" fillId="0" borderId="61" xfId="0" applyNumberFormat="1" applyFont="1" applyBorder="1" applyAlignment="1">
      <alignment horizontal="center" vertical="center"/>
    </xf>
    <xf numFmtId="0" fontId="13" fillId="0" borderId="56" xfId="0" applyNumberFormat="1" applyFont="1" applyBorder="1" applyAlignment="1">
      <alignment horizontal="center" vertical="center"/>
    </xf>
    <xf numFmtId="176" fontId="13" fillId="5" borderId="125" xfId="0" applyNumberFormat="1" applyFont="1" applyFill="1" applyBorder="1" applyAlignment="1">
      <alignment horizontal="center" vertical="center"/>
    </xf>
    <xf numFmtId="176" fontId="13" fillId="5" borderId="101" xfId="0" applyNumberFormat="1" applyFont="1" applyFill="1" applyBorder="1" applyAlignment="1">
      <alignment horizontal="center" vertical="center"/>
    </xf>
    <xf numFmtId="176" fontId="13" fillId="5" borderId="126" xfId="0" applyNumberFormat="1" applyFont="1" applyFill="1" applyBorder="1" applyAlignment="1">
      <alignment horizontal="center" vertical="center"/>
    </xf>
    <xf numFmtId="176" fontId="13" fillId="5" borderId="125" xfId="0" applyNumberFormat="1" applyFont="1" applyFill="1" applyBorder="1" applyAlignment="1" applyProtection="1">
      <alignment horizontal="center" vertical="center"/>
      <protection hidden="1"/>
    </xf>
    <xf numFmtId="176" fontId="13" fillId="5" borderId="101" xfId="0" applyNumberFormat="1" applyFont="1" applyFill="1" applyBorder="1" applyAlignment="1" applyProtection="1">
      <alignment horizontal="center" vertical="center"/>
      <protection hidden="1"/>
    </xf>
    <xf numFmtId="176" fontId="13" fillId="5" borderId="126" xfId="0" applyNumberFormat="1" applyFont="1" applyFill="1" applyBorder="1" applyAlignment="1" applyProtection="1">
      <alignment horizontal="center" vertical="center"/>
      <protection hidden="1"/>
    </xf>
    <xf numFmtId="176" fontId="13" fillId="5" borderId="102" xfId="0" applyNumberFormat="1" applyFont="1" applyFill="1" applyBorder="1" applyAlignment="1">
      <alignment horizontal="center" vertical="center"/>
    </xf>
    <xf numFmtId="176" fontId="13" fillId="5" borderId="62" xfId="0" applyNumberFormat="1" applyFont="1" applyFill="1" applyBorder="1" applyAlignment="1">
      <alignment horizontal="center" vertical="center"/>
    </xf>
    <xf numFmtId="176" fontId="13" fillId="5" borderId="63" xfId="0" applyNumberFormat="1" applyFont="1" applyFill="1" applyBorder="1" applyAlignment="1">
      <alignment horizontal="center" vertical="center"/>
    </xf>
    <xf numFmtId="176" fontId="13" fillId="5" borderId="64" xfId="0" applyNumberFormat="1" applyFont="1" applyFill="1" applyBorder="1" applyAlignment="1">
      <alignment horizontal="center" vertical="center"/>
    </xf>
    <xf numFmtId="176" fontId="13" fillId="5" borderId="62" xfId="0" applyNumberFormat="1" applyFont="1" applyFill="1" applyBorder="1" applyAlignment="1" applyProtection="1">
      <alignment horizontal="center" vertical="center"/>
      <protection hidden="1"/>
    </xf>
    <xf numFmtId="176" fontId="13" fillId="5" borderId="63" xfId="0" applyNumberFormat="1" applyFont="1" applyFill="1" applyBorder="1" applyAlignment="1" applyProtection="1">
      <alignment horizontal="center" vertical="center"/>
      <protection hidden="1"/>
    </xf>
    <xf numFmtId="176" fontId="13" fillId="5" borderId="64" xfId="0" applyNumberFormat="1" applyFont="1" applyFill="1" applyBorder="1" applyAlignment="1" applyProtection="1">
      <alignment horizontal="center" vertical="center"/>
      <protection hidden="1"/>
    </xf>
    <xf numFmtId="176" fontId="14" fillId="0" borderId="0" xfId="0" applyNumberFormat="1" applyFont="1" applyAlignment="1">
      <alignment horizontal="center" vertical="center"/>
    </xf>
    <xf numFmtId="176" fontId="13" fillId="5" borderId="76" xfId="0" applyNumberFormat="1" applyFont="1" applyFill="1" applyBorder="1" applyAlignment="1">
      <alignment horizontal="center" vertical="center"/>
    </xf>
    <xf numFmtId="176" fontId="13" fillId="5" borderId="77" xfId="0" applyNumberFormat="1" applyFont="1" applyFill="1" applyBorder="1" applyAlignment="1">
      <alignment horizontal="center" vertical="center"/>
    </xf>
    <xf numFmtId="176" fontId="13" fillId="5" borderId="68" xfId="0" applyNumberFormat="1" applyFont="1" applyFill="1" applyBorder="1" applyAlignment="1">
      <alignment horizontal="center" vertical="center"/>
    </xf>
    <xf numFmtId="176" fontId="13" fillId="5" borderId="69" xfId="0" applyNumberFormat="1" applyFont="1" applyFill="1" applyBorder="1" applyAlignment="1">
      <alignment horizontal="center" vertical="center"/>
    </xf>
    <xf numFmtId="0" fontId="13" fillId="5" borderId="68" xfId="0" applyNumberFormat="1" applyFont="1" applyFill="1" applyBorder="1" applyAlignment="1">
      <alignment horizontal="center" vertical="center"/>
    </xf>
    <xf numFmtId="0" fontId="13" fillId="5" borderId="69" xfId="0" applyNumberFormat="1" applyFont="1" applyFill="1" applyBorder="1" applyAlignment="1">
      <alignment horizontal="center" vertical="center"/>
    </xf>
    <xf numFmtId="176" fontId="13" fillId="5" borderId="68" xfId="0" applyNumberFormat="1" applyFont="1" applyFill="1" applyBorder="1" applyAlignment="1">
      <alignment horizontal="center" vertical="center" wrapText="1"/>
    </xf>
    <xf numFmtId="176" fontId="13" fillId="5" borderId="70" xfId="0" applyNumberFormat="1" applyFont="1" applyFill="1" applyBorder="1" applyAlignment="1">
      <alignment horizontal="center" vertical="center"/>
    </xf>
    <xf numFmtId="176" fontId="13" fillId="5" borderId="71" xfId="0" applyNumberFormat="1" applyFont="1" applyFill="1" applyBorder="1" applyAlignment="1">
      <alignment horizontal="center" vertical="center"/>
    </xf>
    <xf numFmtId="176" fontId="13" fillId="5" borderId="69" xfId="0" applyNumberFormat="1" applyFont="1" applyFill="1" applyBorder="1" applyAlignment="1">
      <alignment horizontal="center" vertical="center" wrapText="1"/>
    </xf>
    <xf numFmtId="177" fontId="13" fillId="0" borderId="61" xfId="0" applyNumberFormat="1" applyFont="1" applyBorder="1" applyAlignment="1" applyProtection="1">
      <alignment horizontal="center" vertical="center"/>
      <protection locked="0"/>
    </xf>
    <xf numFmtId="177" fontId="13" fillId="0" borderId="56" xfId="0" applyNumberFormat="1" applyFont="1" applyBorder="1" applyAlignment="1" applyProtection="1">
      <alignment horizontal="center" vertical="center"/>
      <protection locked="0"/>
    </xf>
    <xf numFmtId="176" fontId="13" fillId="9" borderId="61" xfId="0" applyNumberFormat="1" applyFont="1" applyFill="1" applyBorder="1" applyAlignment="1">
      <alignment horizontal="center" vertical="center"/>
    </xf>
    <xf numFmtId="176" fontId="13" fillId="9" borderId="56" xfId="0" applyNumberFormat="1" applyFont="1" applyFill="1" applyBorder="1" applyAlignment="1">
      <alignment horizontal="center" vertical="center"/>
    </xf>
    <xf numFmtId="177" fontId="13" fillId="3" borderId="61" xfId="0" applyNumberFormat="1" applyFont="1" applyFill="1" applyBorder="1" applyAlignment="1" applyProtection="1">
      <alignment horizontal="center" vertical="center"/>
      <protection locked="0"/>
    </xf>
    <xf numFmtId="177" fontId="13" fillId="3" borderId="56" xfId="0" applyNumberFormat="1" applyFont="1" applyFill="1" applyBorder="1" applyAlignment="1" applyProtection="1">
      <alignment horizontal="center" vertical="center"/>
      <protection locked="0"/>
    </xf>
    <xf numFmtId="0" fontId="13" fillId="0" borderId="149" xfId="0" applyNumberFormat="1" applyFont="1" applyBorder="1" applyAlignment="1" applyProtection="1">
      <alignment horizontal="center" vertical="center"/>
      <protection locked="0"/>
    </xf>
    <xf numFmtId="0" fontId="13" fillId="0" borderId="150" xfId="0" applyNumberFormat="1" applyFont="1" applyBorder="1" applyAlignment="1" applyProtection="1">
      <alignment horizontal="center" vertical="center"/>
      <protection locked="0"/>
    </xf>
    <xf numFmtId="176" fontId="13" fillId="10" borderId="57" xfId="0" applyNumberFormat="1" applyFont="1" applyFill="1" applyBorder="1" applyAlignment="1">
      <alignment horizontal="center" vertical="center"/>
    </xf>
    <xf numFmtId="176" fontId="13" fillId="10" borderId="58" xfId="0" applyNumberFormat="1" applyFont="1" applyFill="1" applyBorder="1" applyAlignment="1">
      <alignment horizontal="center" vertical="center"/>
    </xf>
    <xf numFmtId="176" fontId="13" fillId="10" borderId="59" xfId="0" applyNumberFormat="1" applyFont="1" applyFill="1" applyBorder="1" applyAlignment="1">
      <alignment horizontal="center" vertical="center"/>
    </xf>
    <xf numFmtId="176" fontId="0" fillId="0" borderId="57" xfId="0" applyNumberFormat="1" applyBorder="1" applyAlignment="1" applyProtection="1">
      <alignment horizontal="center" vertical="center"/>
      <protection locked="0"/>
    </xf>
    <xf numFmtId="176" fontId="0" fillId="0" borderId="58" xfId="0" applyNumberFormat="1" applyBorder="1" applyAlignment="1" applyProtection="1">
      <alignment horizontal="center" vertical="center"/>
      <protection locked="0"/>
    </xf>
    <xf numFmtId="176" fontId="0" fillId="0" borderId="60" xfId="0" applyNumberFormat="1" applyBorder="1" applyAlignment="1" applyProtection="1">
      <alignment horizontal="center" vertical="center"/>
      <protection locked="0"/>
    </xf>
    <xf numFmtId="177" fontId="13" fillId="3" borderId="61" xfId="0" applyNumberFormat="1" applyFont="1" applyFill="1" applyBorder="1" applyAlignment="1" applyProtection="1">
      <alignment horizontal="center" vertical="center"/>
      <protection hidden="1"/>
    </xf>
    <xf numFmtId="177" fontId="13" fillId="3" borderId="56" xfId="0" applyNumberFormat="1" applyFont="1" applyFill="1" applyBorder="1" applyAlignment="1" applyProtection="1">
      <alignment horizontal="center" vertical="center"/>
      <protection hidden="1"/>
    </xf>
    <xf numFmtId="0" fontId="13" fillId="0" borderId="61" xfId="0" applyFont="1" applyBorder="1" applyAlignment="1" applyProtection="1">
      <alignment horizontal="center" vertical="center"/>
      <protection hidden="1"/>
    </xf>
    <xf numFmtId="0" fontId="13" fillId="0" borderId="56" xfId="0" applyFont="1" applyBorder="1" applyAlignment="1" applyProtection="1">
      <alignment horizontal="center" vertical="center"/>
      <protection hidden="1"/>
    </xf>
    <xf numFmtId="177" fontId="13" fillId="9" borderId="61" xfId="0" applyNumberFormat="1" applyFont="1" applyFill="1" applyBorder="1" applyAlignment="1">
      <alignment horizontal="center" vertical="center"/>
    </xf>
    <xf numFmtId="177" fontId="13" fillId="9" borderId="56" xfId="0" applyNumberFormat="1" applyFont="1" applyFill="1" applyBorder="1" applyAlignment="1">
      <alignment horizontal="center" vertical="center"/>
    </xf>
    <xf numFmtId="177" fontId="13" fillId="9" borderId="61" xfId="0" applyNumberFormat="1" applyFont="1" applyFill="1" applyBorder="1" applyAlignment="1" applyProtection="1">
      <alignment horizontal="center" vertical="center"/>
      <protection hidden="1"/>
    </xf>
    <xf numFmtId="177" fontId="13" fillId="9" borderId="56" xfId="0" applyNumberFormat="1" applyFont="1" applyFill="1" applyBorder="1" applyAlignment="1" applyProtection="1">
      <alignment horizontal="center" vertical="center"/>
      <protection hidden="1"/>
    </xf>
    <xf numFmtId="177" fontId="13" fillId="0" borderId="61" xfId="0" applyNumberFormat="1" applyFont="1" applyBorder="1" applyAlignment="1" applyProtection="1">
      <alignment horizontal="center" vertical="center"/>
      <protection hidden="1"/>
    </xf>
    <xf numFmtId="177" fontId="13" fillId="0" borderId="56" xfId="0" applyNumberFormat="1" applyFont="1" applyBorder="1" applyAlignment="1" applyProtection="1">
      <alignment horizontal="center" vertical="center"/>
      <protection hidden="1"/>
    </xf>
    <xf numFmtId="176" fontId="13" fillId="9" borderId="61" xfId="0" applyNumberFormat="1" applyFont="1" applyFill="1" applyBorder="1" applyAlignment="1" applyProtection="1">
      <alignment horizontal="center" vertical="center"/>
      <protection hidden="1"/>
    </xf>
    <xf numFmtId="176" fontId="13" fillId="9" borderId="56" xfId="0" applyNumberFormat="1" applyFont="1" applyFill="1" applyBorder="1" applyAlignment="1" applyProtection="1">
      <alignment horizontal="center" vertical="center"/>
      <protection hidden="1"/>
    </xf>
    <xf numFmtId="177" fontId="13" fillId="0" borderId="61" xfId="0" applyNumberFormat="1" applyFont="1" applyBorder="1" applyAlignment="1">
      <alignment horizontal="center" vertical="center"/>
    </xf>
    <xf numFmtId="177" fontId="13" fillId="0" borderId="56" xfId="0" applyNumberFormat="1" applyFont="1" applyBorder="1" applyAlignment="1">
      <alignment horizontal="center" vertical="center"/>
    </xf>
    <xf numFmtId="177" fontId="13" fillId="3" borderId="61" xfId="0" applyNumberFormat="1" applyFont="1" applyFill="1" applyBorder="1" applyAlignment="1">
      <alignment horizontal="center" vertical="center"/>
    </xf>
    <xf numFmtId="177" fontId="13" fillId="3" borderId="56" xfId="0" applyNumberFormat="1" applyFont="1" applyFill="1" applyBorder="1" applyAlignment="1">
      <alignment horizontal="center" vertical="center"/>
    </xf>
    <xf numFmtId="176" fontId="13" fillId="0" borderId="61" xfId="0" applyNumberFormat="1" applyFont="1" applyBorder="1" applyAlignment="1" applyProtection="1">
      <alignment horizontal="center" vertical="center"/>
      <protection locked="0"/>
    </xf>
    <xf numFmtId="176" fontId="13" fillId="0" borderId="56" xfId="0" applyNumberFormat="1" applyFont="1" applyBorder="1" applyAlignment="1" applyProtection="1">
      <alignment horizontal="center" vertical="center"/>
      <protection locked="0"/>
    </xf>
    <xf numFmtId="176" fontId="13" fillId="0" borderId="61" xfId="0" applyNumberFormat="1" applyFont="1" applyBorder="1" applyAlignment="1" applyProtection="1">
      <alignment horizontal="center" vertical="center"/>
    </xf>
    <xf numFmtId="176" fontId="13" fillId="0" borderId="56" xfId="0" applyNumberFormat="1" applyFont="1" applyBorder="1" applyAlignment="1" applyProtection="1">
      <alignment horizontal="center" vertical="center"/>
    </xf>
    <xf numFmtId="176" fontId="13" fillId="5" borderId="148" xfId="0" applyNumberFormat="1" applyFont="1" applyFill="1" applyBorder="1" applyAlignment="1">
      <alignment horizontal="center" vertical="center"/>
    </xf>
    <xf numFmtId="176" fontId="13" fillId="5" borderId="97" xfId="0" applyNumberFormat="1" applyFont="1" applyFill="1" applyBorder="1" applyAlignment="1">
      <alignment horizontal="center" vertical="center"/>
    </xf>
    <xf numFmtId="176" fontId="13" fillId="0" borderId="65" xfId="0" applyNumberFormat="1" applyFont="1" applyBorder="1" applyAlignment="1" applyProtection="1">
      <alignment horizontal="center" vertical="center"/>
      <protection locked="0"/>
    </xf>
    <xf numFmtId="176" fontId="13" fillId="0" borderId="158" xfId="0" applyNumberFormat="1" applyFont="1" applyBorder="1" applyAlignment="1" applyProtection="1">
      <alignment horizontal="center" vertical="center"/>
      <protection locked="0"/>
    </xf>
    <xf numFmtId="176" fontId="13" fillId="21" borderId="62" xfId="0" applyNumberFormat="1" applyFont="1" applyFill="1" applyBorder="1" applyAlignment="1">
      <alignment horizontal="center" vertical="center"/>
    </xf>
    <xf numFmtId="176" fontId="13" fillId="21" borderId="63" xfId="0" applyNumberFormat="1" applyFont="1" applyFill="1" applyBorder="1" applyAlignment="1">
      <alignment horizontal="center" vertical="center"/>
    </xf>
    <xf numFmtId="176" fontId="13" fillId="21" borderId="64" xfId="0" applyNumberFormat="1" applyFont="1" applyFill="1" applyBorder="1" applyAlignment="1">
      <alignment horizontal="center" vertical="center"/>
    </xf>
    <xf numFmtId="176" fontId="13" fillId="21" borderId="125" xfId="0" applyNumberFormat="1" applyFont="1" applyFill="1" applyBorder="1" applyAlignment="1">
      <alignment horizontal="center" vertical="center"/>
    </xf>
    <xf numFmtId="176" fontId="13" fillId="21" borderId="101" xfId="0" applyNumberFormat="1" applyFont="1" applyFill="1" applyBorder="1" applyAlignment="1">
      <alignment horizontal="center" vertical="center"/>
    </xf>
    <xf numFmtId="176" fontId="13" fillId="21" borderId="126" xfId="0" applyNumberFormat="1" applyFont="1" applyFill="1" applyBorder="1" applyAlignment="1">
      <alignment horizontal="center" vertical="center"/>
    </xf>
    <xf numFmtId="176" fontId="13" fillId="21" borderId="68" xfId="0" applyNumberFormat="1" applyFont="1" applyFill="1" applyBorder="1" applyAlignment="1">
      <alignment horizontal="center" vertical="center"/>
    </xf>
    <xf numFmtId="176" fontId="13" fillId="21" borderId="69" xfId="0" applyNumberFormat="1" applyFont="1" applyFill="1" applyBorder="1" applyAlignment="1">
      <alignment horizontal="center" vertical="center"/>
    </xf>
    <xf numFmtId="0" fontId="13" fillId="21" borderId="68" xfId="0" applyNumberFormat="1" applyFont="1" applyFill="1" applyBorder="1" applyAlignment="1">
      <alignment horizontal="center" vertical="center"/>
    </xf>
    <xf numFmtId="0" fontId="13" fillId="21" borderId="69" xfId="0" applyNumberFormat="1" applyFont="1" applyFill="1" applyBorder="1" applyAlignment="1">
      <alignment horizontal="center" vertical="center"/>
    </xf>
    <xf numFmtId="176" fontId="13" fillId="21" borderId="76" xfId="0" applyNumberFormat="1" applyFont="1" applyFill="1" applyBorder="1" applyAlignment="1">
      <alignment horizontal="center" vertical="center"/>
    </xf>
    <xf numFmtId="176" fontId="13" fillId="21" borderId="77" xfId="0" applyNumberFormat="1" applyFont="1" applyFill="1" applyBorder="1" applyAlignment="1">
      <alignment horizontal="center" vertical="center"/>
    </xf>
    <xf numFmtId="176" fontId="13" fillId="21" borderId="152" xfId="0" applyNumberFormat="1" applyFont="1" applyFill="1" applyBorder="1" applyAlignment="1">
      <alignment horizontal="center" vertical="center" wrapText="1"/>
    </xf>
    <xf numFmtId="176" fontId="13" fillId="21" borderId="153" xfId="0" applyNumberFormat="1" applyFont="1" applyFill="1" applyBorder="1" applyAlignment="1">
      <alignment horizontal="center" vertical="center"/>
    </xf>
    <xf numFmtId="0" fontId="13" fillId="0" borderId="154" xfId="0" applyNumberFormat="1" applyFont="1" applyBorder="1" applyAlignment="1">
      <alignment horizontal="center" vertical="center"/>
    </xf>
    <xf numFmtId="0" fontId="13" fillId="0" borderId="155" xfId="0" applyNumberFormat="1" applyFont="1" applyBorder="1" applyAlignment="1">
      <alignment horizontal="center" vertical="center"/>
    </xf>
    <xf numFmtId="176" fontId="4" fillId="21" borderId="76" xfId="0" applyNumberFormat="1" applyFont="1" applyFill="1" applyBorder="1" applyAlignment="1">
      <alignment horizontal="center" vertical="center"/>
    </xf>
    <xf numFmtId="176" fontId="4" fillId="21" borderId="77" xfId="0" applyNumberFormat="1" applyFont="1" applyFill="1" applyBorder="1" applyAlignment="1">
      <alignment horizontal="center" vertical="center"/>
    </xf>
    <xf numFmtId="0" fontId="4" fillId="21" borderId="65" xfId="0" applyNumberFormat="1" applyFont="1" applyFill="1" applyBorder="1" applyAlignment="1">
      <alignment horizontal="center" vertical="center"/>
    </xf>
    <xf numFmtId="0" fontId="4" fillId="21" borderId="66" xfId="0" applyNumberFormat="1" applyFont="1" applyFill="1" applyBorder="1" applyAlignment="1">
      <alignment horizontal="center" vertical="center"/>
    </xf>
    <xf numFmtId="0" fontId="4" fillId="21" borderId="67" xfId="0" applyNumberFormat="1" applyFont="1" applyFill="1" applyBorder="1" applyAlignment="1">
      <alignment horizontal="center" vertical="center"/>
    </xf>
    <xf numFmtId="176" fontId="0" fillId="0" borderId="159" xfId="0" applyNumberFormat="1" applyBorder="1" applyAlignment="1" applyProtection="1">
      <alignment horizontal="center" vertical="center"/>
      <protection locked="0"/>
    </xf>
    <xf numFmtId="0" fontId="13" fillId="0" borderId="149" xfId="0" applyFont="1" applyBorder="1" applyAlignment="1" applyProtection="1">
      <alignment horizontal="center" vertical="center"/>
      <protection hidden="1"/>
    </xf>
    <xf numFmtId="0" fontId="13" fillId="0" borderId="150" xfId="0" applyFont="1" applyBorder="1" applyAlignment="1" applyProtection="1">
      <alignment horizontal="center" vertical="center"/>
      <protection hidden="1"/>
    </xf>
    <xf numFmtId="176" fontId="13" fillId="21" borderId="125" xfId="0" applyNumberFormat="1" applyFont="1" applyFill="1" applyBorder="1" applyAlignment="1" applyProtection="1">
      <alignment horizontal="center" vertical="center"/>
      <protection hidden="1"/>
    </xf>
    <xf numFmtId="176" fontId="13" fillId="21" borderId="101" xfId="0" applyNumberFormat="1" applyFont="1" applyFill="1" applyBorder="1" applyAlignment="1" applyProtection="1">
      <alignment horizontal="center" vertical="center"/>
      <protection hidden="1"/>
    </xf>
    <xf numFmtId="176" fontId="13" fillId="21" borderId="126" xfId="0" applyNumberFormat="1" applyFont="1" applyFill="1" applyBorder="1" applyAlignment="1" applyProtection="1">
      <alignment horizontal="center" vertical="center"/>
      <protection hidden="1"/>
    </xf>
    <xf numFmtId="176" fontId="13" fillId="21" borderId="62" xfId="0" applyNumberFormat="1" applyFont="1" applyFill="1" applyBorder="1" applyAlignment="1" applyProtection="1">
      <alignment horizontal="center" vertical="center"/>
      <protection hidden="1"/>
    </xf>
    <xf numFmtId="176" fontId="13" fillId="21" borderId="63" xfId="0" applyNumberFormat="1" applyFont="1" applyFill="1" applyBorder="1" applyAlignment="1" applyProtection="1">
      <alignment horizontal="center" vertical="center"/>
      <protection hidden="1"/>
    </xf>
    <xf numFmtId="176" fontId="13" fillId="21" borderId="64" xfId="0" applyNumberFormat="1" applyFont="1" applyFill="1" applyBorder="1" applyAlignment="1" applyProtection="1">
      <alignment horizontal="center" vertical="center"/>
      <protection hidden="1"/>
    </xf>
    <xf numFmtId="0" fontId="35" fillId="0" borderId="61" xfId="0" applyFont="1" applyBorder="1" applyAlignment="1" applyProtection="1">
      <alignment horizontal="center" vertical="center"/>
      <protection locked="0"/>
    </xf>
    <xf numFmtId="0" fontId="35" fillId="0" borderId="56" xfId="0" applyFont="1" applyBorder="1" applyAlignment="1" applyProtection="1">
      <alignment horizontal="center" vertical="center"/>
      <protection locked="0"/>
    </xf>
    <xf numFmtId="0" fontId="17" fillId="0" borderId="0" xfId="0" applyFont="1" applyAlignment="1">
      <alignment horizontal="center" vertical="center"/>
    </xf>
    <xf numFmtId="0" fontId="17" fillId="0" borderId="8" xfId="0" applyFont="1" applyBorder="1" applyAlignment="1">
      <alignment horizontal="center" vertical="center"/>
    </xf>
    <xf numFmtId="176" fontId="13" fillId="5" borderId="72" xfId="0" applyNumberFormat="1" applyFont="1" applyFill="1" applyBorder="1" applyAlignment="1">
      <alignment horizontal="center" vertical="center"/>
    </xf>
    <xf numFmtId="176" fontId="13" fillId="5" borderId="73" xfId="0" applyNumberFormat="1" applyFont="1" applyFill="1" applyBorder="1" applyAlignment="1">
      <alignment horizontal="center" vertical="center"/>
    </xf>
    <xf numFmtId="176" fontId="13" fillId="5" borderId="74" xfId="0" applyNumberFormat="1" applyFont="1" applyFill="1" applyBorder="1" applyAlignment="1">
      <alignment horizontal="center" vertical="center"/>
    </xf>
    <xf numFmtId="176" fontId="13" fillId="5" borderId="75" xfId="0" applyNumberFormat="1" applyFont="1" applyFill="1" applyBorder="1" applyAlignment="1">
      <alignment horizontal="center" vertical="center"/>
    </xf>
    <xf numFmtId="176" fontId="13" fillId="5" borderId="74" xfId="0" applyNumberFormat="1" applyFont="1" applyFill="1" applyBorder="1" applyAlignment="1">
      <alignment horizontal="center" vertical="center" wrapText="1"/>
    </xf>
    <xf numFmtId="176" fontId="13" fillId="5" borderId="78" xfId="0" applyNumberFormat="1" applyFont="1" applyFill="1" applyBorder="1" applyAlignment="1">
      <alignment horizontal="center" vertical="center"/>
    </xf>
    <xf numFmtId="176" fontId="13" fillId="5" borderId="79" xfId="0" applyNumberFormat="1" applyFont="1" applyFill="1" applyBorder="1" applyAlignment="1">
      <alignment horizontal="center" vertical="center"/>
    </xf>
    <xf numFmtId="0" fontId="2" fillId="0" borderId="85" xfId="4" applyNumberFormat="1" applyBorder="1" applyAlignment="1" applyProtection="1">
      <alignment horizontal="center" vertical="center"/>
    </xf>
    <xf numFmtId="0" fontId="2" fillId="0" borderId="86" xfId="4" applyNumberFormat="1" applyBorder="1" applyAlignment="1" applyProtection="1">
      <alignment horizontal="center" vertical="center"/>
    </xf>
    <xf numFmtId="0" fontId="2" fillId="0" borderId="87" xfId="4" applyNumberFormat="1" applyBorder="1" applyAlignment="1" applyProtection="1">
      <alignment horizontal="center" vertical="center"/>
    </xf>
    <xf numFmtId="49" fontId="2" fillId="0" borderId="86" xfId="4" applyNumberFormat="1" applyFill="1" applyBorder="1" applyAlignment="1" applyProtection="1">
      <alignment horizontal="center" vertical="center"/>
      <protection locked="0"/>
    </xf>
    <xf numFmtId="49" fontId="2" fillId="0" borderId="86" xfId="4" applyNumberFormat="1" applyBorder="1" applyAlignment="1" applyProtection="1">
      <alignment horizontal="center" vertical="center"/>
      <protection locked="0"/>
    </xf>
    <xf numFmtId="49" fontId="2" fillId="0" borderId="87" xfId="4" applyNumberFormat="1" applyBorder="1" applyAlignment="1" applyProtection="1">
      <alignment horizontal="center" vertical="center"/>
      <protection locked="0"/>
    </xf>
    <xf numFmtId="0" fontId="21" fillId="0" borderId="0" xfId="4" applyNumberFormat="1" applyFont="1" applyBorder="1" applyAlignment="1" applyProtection="1">
      <alignment horizontal="center" vertical="center" wrapText="1"/>
    </xf>
    <xf numFmtId="0" fontId="21" fillId="0" borderId="8" xfId="4" applyNumberFormat="1" applyFont="1" applyBorder="1" applyAlignment="1" applyProtection="1">
      <alignment horizontal="center" vertical="center" wrapText="1"/>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3" xfId="0" applyFont="1" applyFill="1" applyBorder="1" applyAlignment="1">
      <alignment horizontal="center" vertical="center"/>
    </xf>
    <xf numFmtId="0" fontId="13" fillId="2" borderId="1" xfId="0" applyFont="1" applyFill="1" applyBorder="1" applyAlignment="1">
      <alignment horizontal="center" vertical="center"/>
    </xf>
    <xf numFmtId="177" fontId="13" fillId="7" borderId="1" xfId="0" applyNumberFormat="1" applyFont="1" applyFill="1" applyBorder="1" applyAlignment="1" applyProtection="1">
      <alignment horizontal="center" vertical="center"/>
    </xf>
    <xf numFmtId="0" fontId="13" fillId="7" borderId="1" xfId="0" applyFont="1" applyFill="1" applyBorder="1" applyAlignment="1" applyProtection="1">
      <alignment horizontal="center" vertical="center"/>
    </xf>
    <xf numFmtId="0" fontId="13" fillId="2" borderId="80" xfId="0" applyFont="1" applyFill="1" applyBorder="1" applyAlignment="1">
      <alignment horizontal="center" vertical="center"/>
    </xf>
    <xf numFmtId="0" fontId="13" fillId="2" borderId="31" xfId="0" applyFont="1" applyFill="1" applyBorder="1" applyAlignment="1">
      <alignment horizontal="center" vertical="center"/>
    </xf>
    <xf numFmtId="0" fontId="13" fillId="0" borderId="55" xfId="0" applyFont="1" applyBorder="1" applyAlignment="1" applyProtection="1">
      <alignment horizontal="center" vertical="center"/>
      <protection locked="0"/>
    </xf>
    <xf numFmtId="0" fontId="13" fillId="0" borderId="56" xfId="0" applyFont="1" applyBorder="1" applyAlignment="1" applyProtection="1">
      <alignment horizontal="center" vertical="center"/>
      <protection locked="0"/>
    </xf>
    <xf numFmtId="177" fontId="13" fillId="0" borderId="41" xfId="0" applyNumberFormat="1" applyFont="1" applyFill="1" applyBorder="1" applyAlignment="1" applyProtection="1">
      <alignment horizontal="center" vertical="center"/>
      <protection locked="0"/>
    </xf>
    <xf numFmtId="177" fontId="13" fillId="0" borderId="45" xfId="0" applyNumberFormat="1" applyFont="1" applyFill="1" applyBorder="1" applyAlignment="1" applyProtection="1">
      <alignment horizontal="center" vertical="center"/>
      <protection locked="0"/>
    </xf>
    <xf numFmtId="177" fontId="13" fillId="0" borderId="43" xfId="0" applyNumberFormat="1" applyFont="1" applyFill="1" applyBorder="1" applyAlignment="1" applyProtection="1">
      <alignment horizontal="center" vertical="center"/>
      <protection locked="0"/>
    </xf>
    <xf numFmtId="177" fontId="13" fillId="0" borderId="46" xfId="0" applyNumberFormat="1" applyFont="1" applyFill="1" applyBorder="1" applyAlignment="1" applyProtection="1">
      <alignment horizontal="center" vertical="center"/>
      <protection locked="0"/>
    </xf>
    <xf numFmtId="0" fontId="13" fillId="2" borderId="4" xfId="0" applyFont="1" applyFill="1" applyBorder="1" applyAlignment="1">
      <alignment horizontal="center" vertical="center"/>
    </xf>
    <xf numFmtId="0" fontId="13" fillId="2" borderId="32" xfId="0" applyFont="1" applyFill="1" applyBorder="1" applyAlignment="1">
      <alignment horizontal="center" vertical="center"/>
    </xf>
    <xf numFmtId="177" fontId="13" fillId="0" borderId="1" xfId="0" applyNumberFormat="1"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2" borderId="81" xfId="0" applyFont="1" applyFill="1" applyBorder="1" applyAlignment="1">
      <alignment horizontal="center" vertical="center"/>
    </xf>
    <xf numFmtId="0" fontId="13" fillId="2" borderId="28" xfId="0" applyFont="1" applyFill="1" applyBorder="1" applyAlignment="1">
      <alignment horizontal="center" vertical="center"/>
    </xf>
    <xf numFmtId="0" fontId="13" fillId="0" borderId="28" xfId="0" applyFont="1" applyBorder="1" applyAlignment="1">
      <alignment horizontal="center" vertical="center"/>
    </xf>
    <xf numFmtId="0" fontId="13" fillId="0" borderId="103" xfId="0" applyFont="1" applyBorder="1" applyAlignment="1">
      <alignment horizontal="center" vertical="center"/>
    </xf>
    <xf numFmtId="0" fontId="13" fillId="0" borderId="29" xfId="0" applyFont="1" applyBorder="1" applyAlignment="1">
      <alignment horizontal="center" vertical="center"/>
    </xf>
    <xf numFmtId="0" fontId="13" fillId="0" borderId="1" xfId="0" applyFont="1" applyBorder="1" applyAlignment="1">
      <alignment horizontal="center" vertical="center"/>
    </xf>
    <xf numFmtId="0" fontId="13" fillId="0" borderId="82" xfId="0" applyFont="1" applyBorder="1" applyAlignment="1">
      <alignment horizontal="center" vertical="center"/>
    </xf>
    <xf numFmtId="0" fontId="13" fillId="0" borderId="4" xfId="0" applyFont="1" applyBorder="1" applyAlignment="1">
      <alignment horizontal="center" vertical="center"/>
    </xf>
    <xf numFmtId="0" fontId="13" fillId="0" borderId="55" xfId="0" applyFont="1" applyBorder="1" applyAlignment="1">
      <alignment horizontal="center" vertical="center"/>
    </xf>
    <xf numFmtId="0" fontId="13" fillId="0" borderId="41" xfId="0" applyFont="1" applyBorder="1" applyAlignment="1">
      <alignment horizontal="center" vertical="center"/>
    </xf>
    <xf numFmtId="0" fontId="13" fillId="0" borderId="137" xfId="0" applyFont="1" applyBorder="1" applyAlignment="1">
      <alignment horizontal="center" vertical="center"/>
    </xf>
    <xf numFmtId="177" fontId="13" fillId="0" borderId="140" xfId="0" applyNumberFormat="1" applyFont="1" applyFill="1" applyBorder="1" applyAlignment="1" applyProtection="1">
      <alignment horizontal="center" vertical="center"/>
      <protection locked="0"/>
    </xf>
    <xf numFmtId="177" fontId="13" fillId="0" borderId="141" xfId="0" applyNumberFormat="1" applyFont="1" applyFill="1" applyBorder="1" applyAlignment="1" applyProtection="1">
      <alignment horizontal="center" vertical="center"/>
      <protection locked="0"/>
    </xf>
    <xf numFmtId="177" fontId="13" fillId="0" borderId="134" xfId="0" applyNumberFormat="1" applyFont="1" applyFill="1" applyBorder="1" applyAlignment="1" applyProtection="1">
      <alignment horizontal="center" vertical="center"/>
      <protection locked="0"/>
    </xf>
    <xf numFmtId="177" fontId="13" fillId="0" borderId="75" xfId="0" applyNumberFormat="1" applyFont="1" applyFill="1" applyBorder="1" applyAlignment="1" applyProtection="1">
      <alignment horizontal="center" vertical="center"/>
      <protection locked="0"/>
    </xf>
    <xf numFmtId="0" fontId="13" fillId="2" borderId="55" xfId="0" applyFont="1" applyFill="1" applyBorder="1" applyAlignment="1">
      <alignment horizontal="center" vertical="center"/>
    </xf>
    <xf numFmtId="0" fontId="13" fillId="2" borderId="43" xfId="0" applyFont="1" applyFill="1" applyBorder="1" applyAlignment="1">
      <alignment horizontal="center" vertical="center"/>
    </xf>
    <xf numFmtId="0" fontId="13" fillId="2" borderId="44"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7" xfId="0" applyFont="1" applyFill="1" applyBorder="1" applyAlignment="1">
      <alignment horizontal="center" vertical="center"/>
    </xf>
    <xf numFmtId="0" fontId="14" fillId="0" borderId="0" xfId="0" applyFont="1" applyAlignment="1">
      <alignment horizontal="center" vertical="center"/>
    </xf>
    <xf numFmtId="0" fontId="14" fillId="0" borderId="8" xfId="0" applyFont="1" applyBorder="1" applyAlignment="1">
      <alignment horizontal="center" vertical="center"/>
    </xf>
    <xf numFmtId="0" fontId="13" fillId="2" borderId="135" xfId="0" applyFont="1" applyFill="1" applyBorder="1" applyAlignment="1">
      <alignment horizontal="center" vertical="center"/>
    </xf>
    <xf numFmtId="0" fontId="13" fillId="2" borderId="42"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0" xfId="0" applyFont="1" applyFill="1" applyBorder="1" applyAlignment="1">
      <alignment horizontal="center" vertical="center"/>
    </xf>
    <xf numFmtId="177" fontId="13" fillId="0" borderId="55" xfId="0" applyNumberFormat="1" applyFont="1" applyBorder="1" applyAlignment="1" applyProtection="1">
      <alignment horizontal="center" vertical="center"/>
      <protection locked="0"/>
    </xf>
    <xf numFmtId="177" fontId="13" fillId="0" borderId="6" xfId="0" applyNumberFormat="1" applyFont="1" applyBorder="1" applyAlignment="1" applyProtection="1">
      <alignment horizontal="center" vertical="center"/>
      <protection locked="0"/>
    </xf>
    <xf numFmtId="0" fontId="13" fillId="2" borderId="39" xfId="0" applyFont="1" applyFill="1" applyBorder="1" applyAlignment="1">
      <alignment horizontal="center" vertical="center"/>
    </xf>
    <xf numFmtId="0" fontId="13" fillId="2" borderId="40" xfId="0" applyFont="1" applyFill="1" applyBorder="1" applyAlignment="1">
      <alignment horizontal="center" vertical="center"/>
    </xf>
    <xf numFmtId="177" fontId="13" fillId="7" borderId="82" xfId="0" applyNumberFormat="1" applyFont="1" applyFill="1" applyBorder="1" applyAlignment="1">
      <alignment horizontal="center" vertical="center"/>
    </xf>
    <xf numFmtId="0" fontId="13" fillId="7" borderId="52" xfId="0" applyFont="1" applyFill="1" applyBorder="1" applyAlignment="1">
      <alignment horizontal="center" vertical="center"/>
    </xf>
    <xf numFmtId="0" fontId="13" fillId="7" borderId="51" xfId="0" applyFont="1" applyFill="1" applyBorder="1" applyAlignment="1">
      <alignment horizontal="center" vertical="center"/>
    </xf>
    <xf numFmtId="0" fontId="13" fillId="0" borderId="35" xfId="0" applyFont="1" applyBorder="1" applyAlignment="1" applyProtection="1">
      <alignment horizontal="center" vertical="center"/>
      <protection locked="0"/>
    </xf>
    <xf numFmtId="0" fontId="13" fillId="19" borderId="142" xfId="0" applyFont="1" applyFill="1" applyBorder="1" applyAlignment="1">
      <alignment horizontal="center" vertical="center"/>
    </xf>
    <xf numFmtId="0" fontId="13" fillId="19" borderId="143" xfId="0" applyFont="1" applyFill="1" applyBorder="1" applyAlignment="1">
      <alignment horizontal="center" vertical="center"/>
    </xf>
    <xf numFmtId="0" fontId="13" fillId="19" borderId="147" xfId="0" applyFont="1" applyFill="1" applyBorder="1" applyAlignment="1">
      <alignment horizontal="center" vertical="center"/>
    </xf>
    <xf numFmtId="0" fontId="13" fillId="19" borderId="2" xfId="0" applyFont="1" applyFill="1" applyBorder="1" applyAlignment="1">
      <alignment horizontal="center" vertical="center"/>
    </xf>
    <xf numFmtId="177" fontId="13" fillId="7" borderId="143" xfId="0" applyNumberFormat="1" applyFont="1" applyFill="1" applyBorder="1" applyAlignment="1" applyProtection="1">
      <alignment horizontal="center" vertical="center"/>
    </xf>
    <xf numFmtId="177" fontId="13" fillId="7" borderId="2" xfId="0" applyNumberFormat="1" applyFont="1" applyFill="1" applyBorder="1" applyAlignment="1" applyProtection="1">
      <alignment horizontal="center" vertical="center"/>
    </xf>
    <xf numFmtId="0" fontId="13" fillId="7" borderId="143" xfId="0" applyFont="1" applyFill="1" applyBorder="1" applyAlignment="1" applyProtection="1">
      <alignment horizontal="center" vertical="center"/>
    </xf>
    <xf numFmtId="0" fontId="13" fillId="7" borderId="2" xfId="0" applyFont="1" applyFill="1" applyBorder="1" applyAlignment="1" applyProtection="1">
      <alignment horizontal="center" vertical="center"/>
    </xf>
    <xf numFmtId="177" fontId="13" fillId="0" borderId="143" xfId="0" applyNumberFormat="1" applyFont="1" applyBorder="1" applyAlignment="1" applyProtection="1">
      <alignment horizontal="center" vertical="center"/>
      <protection locked="0"/>
    </xf>
    <xf numFmtId="177" fontId="13" fillId="0" borderId="2" xfId="0" applyNumberFormat="1" applyFont="1" applyBorder="1" applyAlignment="1" applyProtection="1">
      <alignment horizontal="center" vertical="center"/>
      <protection locked="0"/>
    </xf>
    <xf numFmtId="0" fontId="13" fillId="19" borderId="79" xfId="0" applyFont="1" applyFill="1" applyBorder="1" applyAlignment="1">
      <alignment horizontal="center" vertical="center"/>
    </xf>
    <xf numFmtId="0" fontId="13" fillId="19" borderId="91" xfId="0" applyFont="1" applyFill="1" applyBorder="1" applyAlignment="1">
      <alignment horizontal="center" vertical="center"/>
    </xf>
    <xf numFmtId="177" fontId="13" fillId="7" borderId="134" xfId="0" applyNumberFormat="1" applyFont="1" applyFill="1" applyBorder="1" applyAlignment="1">
      <alignment horizontal="center" vertical="center"/>
    </xf>
    <xf numFmtId="177" fontId="13" fillId="7" borderId="8" xfId="0" applyNumberFormat="1" applyFont="1" applyFill="1" applyBorder="1" applyAlignment="1">
      <alignment horizontal="center" vertical="center"/>
    </xf>
    <xf numFmtId="177" fontId="13" fillId="7" borderId="75" xfId="0" applyNumberFormat="1" applyFont="1" applyFill="1" applyBorder="1" applyAlignment="1">
      <alignment horizontal="center" vertical="center"/>
    </xf>
    <xf numFmtId="0" fontId="13" fillId="7" borderId="8" xfId="0" applyFont="1" applyFill="1" applyBorder="1" applyAlignment="1">
      <alignment horizontal="center" vertical="center"/>
    </xf>
    <xf numFmtId="0" fontId="13" fillId="7" borderId="75" xfId="0" applyFont="1" applyFill="1" applyBorder="1" applyAlignment="1">
      <alignment horizontal="center" vertical="center"/>
    </xf>
    <xf numFmtId="0" fontId="13" fillId="19" borderId="138" xfId="0" applyFont="1" applyFill="1" applyBorder="1" applyAlignment="1">
      <alignment horizontal="center" vertical="center"/>
    </xf>
    <xf numFmtId="0" fontId="13" fillId="19" borderId="139" xfId="0" applyFont="1" applyFill="1" applyBorder="1" applyAlignment="1">
      <alignment horizontal="center" vertical="center"/>
    </xf>
    <xf numFmtId="177" fontId="13" fillId="0" borderId="117" xfId="0" applyNumberFormat="1" applyFont="1" applyBorder="1" applyAlignment="1" applyProtection="1">
      <alignment horizontal="center" vertical="center"/>
      <protection locked="0"/>
    </xf>
    <xf numFmtId="177" fontId="13" fillId="0" borderId="36" xfId="0" applyNumberFormat="1" applyFont="1" applyBorder="1" applyAlignment="1" applyProtection="1">
      <alignment horizontal="center" vertical="center"/>
      <protection locked="0"/>
    </xf>
    <xf numFmtId="0" fontId="13" fillId="19" borderId="117" xfId="0" applyFont="1" applyFill="1" applyBorder="1" applyAlignment="1">
      <alignment horizontal="center" vertical="center"/>
    </xf>
    <xf numFmtId="0" fontId="13" fillId="19" borderId="36" xfId="0" applyFont="1" applyFill="1" applyBorder="1" applyAlignment="1">
      <alignment horizontal="center" vertical="center"/>
    </xf>
    <xf numFmtId="177" fontId="13" fillId="7" borderId="52" xfId="0" applyNumberFormat="1" applyFont="1" applyFill="1" applyBorder="1" applyAlignment="1">
      <alignment horizontal="center" vertical="center"/>
    </xf>
    <xf numFmtId="177" fontId="13" fillId="7" borderId="51" xfId="0" applyNumberFormat="1" applyFont="1" applyFill="1" applyBorder="1" applyAlignment="1">
      <alignment horizontal="center" vertical="center"/>
    </xf>
    <xf numFmtId="0" fontId="9" fillId="0" borderId="84" xfId="2" applyFont="1" applyBorder="1" applyAlignment="1" applyProtection="1">
      <alignment horizontal="center" vertical="center" shrinkToFit="1"/>
      <protection hidden="1"/>
    </xf>
    <xf numFmtId="0" fontId="9" fillId="0" borderId="83" xfId="2" applyFont="1" applyBorder="1" applyAlignment="1" applyProtection="1">
      <alignment horizontal="center" vertical="center" shrinkToFit="1"/>
      <protection hidden="1"/>
    </xf>
    <xf numFmtId="0" fontId="6" fillId="0" borderId="0" xfId="2" applyFont="1" applyAlignment="1" applyProtection="1">
      <alignment horizontal="left" vertical="center"/>
      <protection hidden="1"/>
    </xf>
    <xf numFmtId="0" fontId="8" fillId="17" borderId="0" xfId="2" applyFont="1" applyFill="1" applyAlignment="1" applyProtection="1">
      <alignment horizontal="center" vertical="center" wrapText="1"/>
      <protection hidden="1"/>
    </xf>
    <xf numFmtId="0" fontId="9" fillId="0" borderId="8" xfId="2" applyFont="1" applyFill="1" applyBorder="1" applyAlignment="1" applyProtection="1">
      <alignment horizontal="center" vertical="center"/>
      <protection hidden="1"/>
    </xf>
    <xf numFmtId="0" fontId="6" fillId="0" borderId="85" xfId="2" applyFont="1" applyBorder="1" applyAlignment="1" applyProtection="1">
      <alignment horizontal="center" vertical="center" shrinkToFit="1"/>
      <protection hidden="1"/>
    </xf>
    <xf numFmtId="0" fontId="6" fillId="0" borderId="87" xfId="2" applyFont="1" applyBorder="1" applyAlignment="1" applyProtection="1">
      <alignment horizontal="center" vertical="center" shrinkToFit="1"/>
      <protection hidden="1"/>
    </xf>
    <xf numFmtId="0" fontId="8" fillId="22" borderId="0" xfId="2" applyFont="1" applyFill="1" applyAlignment="1" applyProtection="1">
      <alignment horizontal="center" vertical="center" wrapText="1"/>
      <protection hidden="1"/>
    </xf>
  </cellXfs>
  <cellStyles count="5">
    <cellStyle name="パーセント" xfId="1" builtinId="5"/>
    <cellStyle name="標準" xfId="0" builtinId="0"/>
    <cellStyle name="標準 2" xfId="3" xr:uid="{00000000-0005-0000-0000-000002000000}"/>
    <cellStyle name="標準 3" xfId="4" xr:uid="{00000000-0005-0000-0000-000003000000}"/>
    <cellStyle name="標準_Book1" xfId="2" xr:uid="{00000000-0005-0000-0000-000004000000}"/>
  </cellStyles>
  <dxfs count="486">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fgColor auto="1"/>
          <bgColor rgb="FFFF0000"/>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27215</xdr:colOff>
      <xdr:row>8</xdr:row>
      <xdr:rowOff>54428</xdr:rowOff>
    </xdr:from>
    <xdr:to>
      <xdr:col>4</xdr:col>
      <xdr:colOff>1279072</xdr:colOff>
      <xdr:row>13</xdr:row>
      <xdr:rowOff>0</xdr:rowOff>
    </xdr:to>
    <xdr:sp macro="" textlink="">
      <xdr:nvSpPr>
        <xdr:cNvPr id="3" name="吹き出し: 四角形 2">
          <a:extLst>
            <a:ext uri="{FF2B5EF4-FFF2-40B4-BE49-F238E27FC236}">
              <a16:creationId xmlns:a16="http://schemas.microsoft.com/office/drawing/2014/main" id="{CA6485CD-7A61-4A4C-94D3-3850A237EC1E}"/>
            </a:ext>
          </a:extLst>
        </xdr:cNvPr>
        <xdr:cNvSpPr/>
      </xdr:nvSpPr>
      <xdr:spPr>
        <a:xfrm>
          <a:off x="27215" y="1632857"/>
          <a:ext cx="4027714" cy="843643"/>
        </a:xfrm>
        <a:prstGeom prst="wedgeRectCallout">
          <a:avLst>
            <a:gd name="adj1" fmla="val -13516"/>
            <a:gd name="adj2" fmla="val -9623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ｄ</a:t>
          </a:r>
          <a:r>
            <a:rPr kumimoji="1" lang="ja-JP" altLang="en-US" sz="1400">
              <a:solidFill>
                <a:sysClr val="windowText" lastClr="000000"/>
              </a:solidFill>
            </a:rPr>
            <a:t>関東学連未登録者がエントリーする場合は</a:t>
          </a:r>
          <a:endParaRPr kumimoji="1" lang="en-US" altLang="ja-JP" sz="1400">
            <a:solidFill>
              <a:sysClr val="windowText" lastClr="000000"/>
            </a:solidFill>
          </a:endParaRPr>
        </a:p>
        <a:p>
          <a:pPr algn="ctr"/>
          <a:r>
            <a:rPr kumimoji="1" lang="ja-JP" altLang="en-US" sz="1400">
              <a:solidFill>
                <a:sysClr val="windowText" lastClr="000000"/>
              </a:solidFill>
            </a:rPr>
            <a:t>「新規学連登録者入力シート」に選手情報を入力し、</a:t>
          </a:r>
          <a:endParaRPr kumimoji="1" lang="en-US" altLang="ja-JP" sz="1400">
            <a:solidFill>
              <a:sysClr val="windowText" lastClr="000000"/>
            </a:solidFill>
          </a:endParaRPr>
        </a:p>
        <a:p>
          <a:pPr algn="ctr"/>
          <a:r>
            <a:rPr kumimoji="1" lang="ja-JP" altLang="en-US" sz="1400">
              <a:solidFill>
                <a:sysClr val="windowText" lastClr="000000"/>
              </a:solidFill>
            </a:rPr>
            <a:t>この欄に〇を入力してください。</a:t>
          </a:r>
        </a:p>
      </xdr:txBody>
    </xdr:sp>
    <xdr:clientData/>
  </xdr:twoCellAnchor>
  <xdr:twoCellAnchor>
    <xdr:from>
      <xdr:col>4</xdr:col>
      <xdr:colOff>1510394</xdr:colOff>
      <xdr:row>9</xdr:row>
      <xdr:rowOff>108859</xdr:rowOff>
    </xdr:from>
    <xdr:to>
      <xdr:col>9</xdr:col>
      <xdr:colOff>163286</xdr:colOff>
      <xdr:row>12</xdr:row>
      <xdr:rowOff>122465</xdr:rowOff>
    </xdr:to>
    <xdr:sp macro="" textlink="">
      <xdr:nvSpPr>
        <xdr:cNvPr id="4" name="吹き出し: 四角形 3">
          <a:extLst>
            <a:ext uri="{FF2B5EF4-FFF2-40B4-BE49-F238E27FC236}">
              <a16:creationId xmlns:a16="http://schemas.microsoft.com/office/drawing/2014/main" id="{B5A0E90D-2A42-4B3C-959C-077F7788E6D3}"/>
            </a:ext>
          </a:extLst>
        </xdr:cNvPr>
        <xdr:cNvSpPr/>
      </xdr:nvSpPr>
      <xdr:spPr>
        <a:xfrm>
          <a:off x="4286251" y="1864180"/>
          <a:ext cx="4027714" cy="557892"/>
        </a:xfrm>
        <a:prstGeom prst="wedgeRectCallout">
          <a:avLst>
            <a:gd name="adj1" fmla="val -96286"/>
            <a:gd name="adj2" fmla="val -19670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登録番号</a:t>
          </a:r>
          <a:r>
            <a:rPr kumimoji="1" lang="en-US" altLang="ja-JP" sz="1400">
              <a:solidFill>
                <a:sysClr val="windowText" lastClr="000000"/>
              </a:solidFill>
            </a:rPr>
            <a:t>(3-</a:t>
          </a:r>
          <a:r>
            <a:rPr kumimoji="1" lang="ja-JP" altLang="en-US" sz="1400">
              <a:solidFill>
                <a:sysClr val="windowText" lastClr="000000"/>
              </a:solidFill>
            </a:rPr>
            <a:t>は省略</a:t>
          </a:r>
          <a:r>
            <a:rPr kumimoji="1" lang="en-US" altLang="ja-JP" sz="1400">
              <a:solidFill>
                <a:sysClr val="windowText" lastClr="000000"/>
              </a:solidFill>
            </a:rPr>
            <a:t>)</a:t>
          </a:r>
          <a:r>
            <a:rPr kumimoji="1" lang="ja-JP" altLang="en-US" sz="1400">
              <a:solidFill>
                <a:sysClr val="windowText" lastClr="000000"/>
              </a:solidFill>
            </a:rPr>
            <a:t>を入力して下さい。</a:t>
          </a:r>
          <a:endParaRPr kumimoji="1" lang="en-US" altLang="ja-JP" sz="1400">
            <a:solidFill>
              <a:sysClr val="windowText" lastClr="000000"/>
            </a:solidFill>
          </a:endParaRPr>
        </a:p>
        <a:p>
          <a:pPr algn="ctr"/>
          <a:r>
            <a:rPr kumimoji="1" lang="ja-JP" altLang="en-US" sz="1400">
              <a:solidFill>
                <a:sysClr val="windowText" lastClr="000000"/>
              </a:solidFill>
            </a:rPr>
            <a:t>入力すると、選手の個人情報が自動入力されます。</a:t>
          </a:r>
        </a:p>
      </xdr:txBody>
    </xdr:sp>
    <xdr:clientData/>
  </xdr:twoCellAnchor>
  <xdr:twoCellAnchor>
    <xdr:from>
      <xdr:col>9</xdr:col>
      <xdr:colOff>27214</xdr:colOff>
      <xdr:row>13</xdr:row>
      <xdr:rowOff>54429</xdr:rowOff>
    </xdr:from>
    <xdr:to>
      <xdr:col>19</xdr:col>
      <xdr:colOff>326573</xdr:colOff>
      <xdr:row>20</xdr:row>
      <xdr:rowOff>122464</xdr:rowOff>
    </xdr:to>
    <xdr:sp macro="" textlink="">
      <xdr:nvSpPr>
        <xdr:cNvPr id="5" name="吹き出し: 四角形 4">
          <a:extLst>
            <a:ext uri="{FF2B5EF4-FFF2-40B4-BE49-F238E27FC236}">
              <a16:creationId xmlns:a16="http://schemas.microsoft.com/office/drawing/2014/main" id="{27B3E113-6DE4-451A-9F2D-8371766638B3}"/>
            </a:ext>
          </a:extLst>
        </xdr:cNvPr>
        <xdr:cNvSpPr/>
      </xdr:nvSpPr>
      <xdr:spPr>
        <a:xfrm>
          <a:off x="8177893" y="2530929"/>
          <a:ext cx="4177394" cy="1319892"/>
        </a:xfrm>
        <a:prstGeom prst="wedgeRectCallout">
          <a:avLst>
            <a:gd name="adj1" fmla="val -54122"/>
            <a:gd name="adj2" fmla="val -16396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出場種目を選択してください。</a:t>
          </a:r>
          <a:endParaRPr kumimoji="1" lang="en-US" altLang="ja-JP" sz="1400">
            <a:solidFill>
              <a:sysClr val="windowText" lastClr="000000"/>
            </a:solidFill>
          </a:endParaRPr>
        </a:p>
        <a:p>
          <a:pPr algn="ctr"/>
          <a:r>
            <a:rPr kumimoji="1" lang="en-US" altLang="ja-JP" sz="1400" b="1">
              <a:solidFill>
                <a:srgbClr val="FF0000"/>
              </a:solidFill>
            </a:rPr>
            <a:t>※99</a:t>
          </a:r>
          <a:r>
            <a:rPr kumimoji="1" lang="ja-JP" altLang="en-US" sz="1400" b="1">
              <a:solidFill>
                <a:srgbClr val="FF0000"/>
              </a:solidFill>
            </a:rPr>
            <a:t>回大会は出場可能なのは</a:t>
          </a:r>
          <a:r>
            <a:rPr kumimoji="1" lang="en-US" altLang="ja-JP" sz="1400" b="1">
              <a:solidFill>
                <a:srgbClr val="FF0000"/>
              </a:solidFill>
            </a:rPr>
            <a:t>1</a:t>
          </a:r>
          <a:r>
            <a:rPr kumimoji="1" lang="ja-JP" altLang="en-US" sz="1400" b="1">
              <a:solidFill>
                <a:srgbClr val="FF0000"/>
              </a:solidFill>
            </a:rPr>
            <a:t>人につき</a:t>
          </a:r>
          <a:endParaRPr kumimoji="1" lang="en-US" altLang="ja-JP" sz="1400" b="1">
            <a:solidFill>
              <a:srgbClr val="FF0000"/>
            </a:solidFill>
          </a:endParaRPr>
        </a:p>
        <a:p>
          <a:pPr algn="ctr"/>
          <a:r>
            <a:rPr kumimoji="1" lang="en-US" altLang="ja-JP" sz="1400" b="1">
              <a:solidFill>
                <a:srgbClr val="FF0000"/>
              </a:solidFill>
            </a:rPr>
            <a:t>1</a:t>
          </a:r>
          <a:r>
            <a:rPr kumimoji="1" lang="ja-JP" altLang="en-US" sz="1400" b="1">
              <a:solidFill>
                <a:srgbClr val="FF0000"/>
              </a:solidFill>
            </a:rPr>
            <a:t>種目のみです。</a:t>
          </a:r>
          <a:endParaRPr kumimoji="1" lang="en-US" altLang="ja-JP" sz="1400" b="1">
            <a:solidFill>
              <a:srgbClr val="FF0000"/>
            </a:solidFill>
          </a:endParaRPr>
        </a:p>
        <a:p>
          <a:pPr algn="ctr"/>
          <a:r>
            <a:rPr kumimoji="1" lang="en-US" altLang="ja-JP" sz="1400" b="0">
              <a:solidFill>
                <a:sysClr val="windowText" lastClr="000000"/>
              </a:solidFill>
            </a:rPr>
            <a:t>※10000m,10000</a:t>
          </a:r>
          <a:r>
            <a:rPr kumimoji="1" lang="ja-JP" altLang="en-US" sz="1400" b="0">
              <a:solidFill>
                <a:sysClr val="windowText" lastClr="000000"/>
              </a:solidFill>
            </a:rPr>
            <a:t>ｍ</a:t>
          </a:r>
          <a:r>
            <a:rPr kumimoji="1" lang="en-US" altLang="ja-JP" sz="1400" b="0">
              <a:solidFill>
                <a:sysClr val="windowText" lastClr="000000"/>
              </a:solidFill>
            </a:rPr>
            <a:t>W</a:t>
          </a:r>
          <a:r>
            <a:rPr kumimoji="1" lang="ja-JP" altLang="en-US" sz="1400" b="0">
              <a:solidFill>
                <a:sysClr val="windowText" lastClr="000000"/>
              </a:solidFill>
            </a:rPr>
            <a:t>については記録突破種目も</a:t>
          </a:r>
          <a:endParaRPr kumimoji="1" lang="en-US" altLang="ja-JP" sz="1400" b="0">
            <a:solidFill>
              <a:sysClr val="windowText" lastClr="000000"/>
            </a:solidFill>
          </a:endParaRPr>
        </a:p>
        <a:p>
          <a:pPr algn="ctr"/>
          <a:r>
            <a:rPr kumimoji="1" lang="ja-JP" altLang="en-US" sz="1400" b="0">
              <a:solidFill>
                <a:sysClr val="windowText" lastClr="000000"/>
              </a:solidFill>
            </a:rPr>
            <a:t>入力してください。</a:t>
          </a:r>
        </a:p>
      </xdr:txBody>
    </xdr:sp>
    <xdr:clientData/>
  </xdr:twoCellAnchor>
  <xdr:twoCellAnchor>
    <xdr:from>
      <xdr:col>20</xdr:col>
      <xdr:colOff>27214</xdr:colOff>
      <xdr:row>14</xdr:row>
      <xdr:rowOff>95250</xdr:rowOff>
    </xdr:from>
    <xdr:to>
      <xdr:col>29</xdr:col>
      <xdr:colOff>544285</xdr:colOff>
      <xdr:row>22</xdr:row>
      <xdr:rowOff>149679</xdr:rowOff>
    </xdr:to>
    <xdr:sp macro="" textlink="">
      <xdr:nvSpPr>
        <xdr:cNvPr id="6" name="吹き出し: 四角形 5">
          <a:extLst>
            <a:ext uri="{FF2B5EF4-FFF2-40B4-BE49-F238E27FC236}">
              <a16:creationId xmlns:a16="http://schemas.microsoft.com/office/drawing/2014/main" id="{3BF00F04-0220-4AF0-829A-94051A97AE09}"/>
            </a:ext>
          </a:extLst>
        </xdr:cNvPr>
        <xdr:cNvSpPr/>
      </xdr:nvSpPr>
      <xdr:spPr>
        <a:xfrm>
          <a:off x="12913178" y="2748643"/>
          <a:ext cx="4476750" cy="1496786"/>
        </a:xfrm>
        <a:prstGeom prst="wedgeRectCallout">
          <a:avLst>
            <a:gd name="adj1" fmla="val -57135"/>
            <a:gd name="adj2" fmla="val -15847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資格記録を入力してください。</a:t>
          </a:r>
          <a:endParaRPr kumimoji="1" lang="en-US" altLang="ja-JP" sz="1400" b="0">
            <a:solidFill>
              <a:schemeClr val="tx1"/>
            </a:solidFill>
          </a:endParaRPr>
        </a:p>
        <a:p>
          <a:pPr algn="ctr"/>
          <a:r>
            <a:rPr kumimoji="1" lang="ja-JP" altLang="en-US" sz="1400" b="0">
              <a:solidFill>
                <a:schemeClr val="tx1"/>
              </a:solidFill>
            </a:rPr>
            <a:t>なお、空欄になるセルには「</a:t>
          </a:r>
          <a:r>
            <a:rPr kumimoji="1" lang="en-US" altLang="ja-JP" sz="1400" b="0">
              <a:solidFill>
                <a:schemeClr val="tx1"/>
              </a:solidFill>
            </a:rPr>
            <a:t>0</a:t>
          </a:r>
          <a:r>
            <a:rPr kumimoji="1" lang="ja-JP" altLang="en-US" sz="1400" b="0">
              <a:solidFill>
                <a:schemeClr val="tx1"/>
              </a:solidFill>
            </a:rPr>
            <a:t>」を入力してください。</a:t>
          </a:r>
          <a:endParaRPr kumimoji="1" lang="en-US" altLang="ja-JP" sz="1400" b="0">
            <a:solidFill>
              <a:schemeClr val="tx1"/>
            </a:solidFill>
          </a:endParaRPr>
        </a:p>
        <a:p>
          <a:pPr algn="ctr"/>
          <a:r>
            <a:rPr kumimoji="1" lang="ja-JP" altLang="en-US" sz="1400" b="0">
              <a:solidFill>
                <a:schemeClr val="tx1"/>
              </a:solidFill>
            </a:rPr>
            <a:t>例</a:t>
          </a:r>
          <a:r>
            <a:rPr kumimoji="1" lang="en-US" altLang="ja-JP" sz="1400" b="0">
              <a:solidFill>
                <a:schemeClr val="tx1"/>
              </a:solidFill>
            </a:rPr>
            <a:t>)</a:t>
          </a:r>
          <a:r>
            <a:rPr kumimoji="1" lang="ja-JP" altLang="en-US" sz="1400" b="0">
              <a:solidFill>
                <a:schemeClr val="tx1"/>
              </a:solidFill>
            </a:rPr>
            <a:t>　</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00</a:t>
          </a:r>
          <a:r>
            <a:rPr kumimoji="1" lang="ja-JP" altLang="en-US" sz="1400" b="0">
              <a:solidFill>
                <a:schemeClr val="tx1"/>
              </a:solidFill>
            </a:rPr>
            <a:t>分</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　と入力</a:t>
          </a:r>
          <a:endParaRPr kumimoji="1" lang="en-US" altLang="ja-JP" sz="1400" b="0">
            <a:solidFill>
              <a:schemeClr val="tx1"/>
            </a:solidFill>
          </a:endParaRPr>
        </a:p>
        <a:p>
          <a:pPr algn="ct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秒</a:t>
          </a:r>
          <a:r>
            <a:rPr kumimoji="1" lang="en-US" altLang="ja-JP" sz="1400" b="0">
              <a:solidFill>
                <a:schemeClr val="tx1"/>
              </a:solidFill>
            </a:rPr>
            <a:t>)00</a:t>
          </a:r>
          <a:r>
            <a:rPr kumimoji="1" lang="ja-JP" altLang="en-US" sz="1400" b="0">
              <a:solidFill>
                <a:schemeClr val="tx1"/>
              </a:solidFill>
            </a:rPr>
            <a:t>　と入力</a:t>
          </a:r>
          <a:endParaRPr kumimoji="1" lang="en-US" altLang="ja-JP" sz="1400" b="0">
            <a:solidFill>
              <a:schemeClr val="tx1"/>
            </a:solidFill>
          </a:endParaRPr>
        </a:p>
        <a:p>
          <a:pPr algn="ctr"/>
          <a:r>
            <a:rPr kumimoji="1" lang="ja-JP" altLang="en-US" sz="1400" b="0">
              <a:solidFill>
                <a:schemeClr val="tx1"/>
              </a:solidFill>
            </a:rPr>
            <a:t>なお、標準記録を満たさない場合</a:t>
          </a:r>
          <a:endParaRPr kumimoji="1" lang="en-US" altLang="ja-JP" sz="1400" b="0">
            <a:solidFill>
              <a:schemeClr val="tx1"/>
            </a:solidFill>
          </a:endParaRPr>
        </a:p>
        <a:p>
          <a:pPr algn="ctr"/>
          <a:r>
            <a:rPr kumimoji="1" lang="ja-JP" altLang="en-US" sz="1400" b="0">
              <a:solidFill>
                <a:schemeClr val="tx1"/>
              </a:solidFill>
            </a:rPr>
            <a:t>「標準記録」の欄に「未突破」と表示されます。</a:t>
          </a:r>
          <a:endParaRPr kumimoji="1" lang="en-US" altLang="ja-JP" sz="1400" b="0">
            <a:solidFill>
              <a:schemeClr val="tx1"/>
            </a:solidFill>
          </a:endParaRPr>
        </a:p>
        <a:p>
          <a:pPr algn="ctr"/>
          <a:endParaRPr kumimoji="1" lang="ja-JP" altLang="en-US" sz="1400" b="0">
            <a:solidFill>
              <a:schemeClr val="tx1"/>
            </a:solidFill>
          </a:endParaRPr>
        </a:p>
      </xdr:txBody>
    </xdr:sp>
    <xdr:clientData/>
  </xdr:twoCellAnchor>
  <xdr:twoCellAnchor>
    <xdr:from>
      <xdr:col>35</xdr:col>
      <xdr:colOff>231321</xdr:colOff>
      <xdr:row>10</xdr:row>
      <xdr:rowOff>27214</xdr:rowOff>
    </xdr:from>
    <xdr:to>
      <xdr:col>46</xdr:col>
      <xdr:colOff>244928</xdr:colOff>
      <xdr:row>18</xdr:row>
      <xdr:rowOff>136072</xdr:rowOff>
    </xdr:to>
    <xdr:sp macro="" textlink="">
      <xdr:nvSpPr>
        <xdr:cNvPr id="7" name="吹き出し: 四角形 6">
          <a:extLst>
            <a:ext uri="{FF2B5EF4-FFF2-40B4-BE49-F238E27FC236}">
              <a16:creationId xmlns:a16="http://schemas.microsoft.com/office/drawing/2014/main" id="{25F7FA69-3B90-4FF2-882E-710844488996}"/>
            </a:ext>
          </a:extLst>
        </xdr:cNvPr>
        <xdr:cNvSpPr/>
      </xdr:nvSpPr>
      <xdr:spPr>
        <a:xfrm>
          <a:off x="18519321" y="1959428"/>
          <a:ext cx="4490357" cy="1551215"/>
        </a:xfrm>
        <a:prstGeom prst="wedgeRectCallout">
          <a:avLst>
            <a:gd name="adj1" fmla="val -8875"/>
            <a:gd name="adj2" fmla="val -987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選手の自己最高記録を入力してください。</a:t>
          </a:r>
          <a:endParaRPr kumimoji="1" lang="en-US" altLang="ja-JP" sz="1400" b="0">
            <a:solidFill>
              <a:schemeClr val="tx1"/>
            </a:solidFill>
          </a:endParaRPr>
        </a:p>
        <a:p>
          <a:pPr algn="ctr"/>
          <a:r>
            <a:rPr kumimoji="1" lang="ja-JP" altLang="en-US" sz="1400" b="0">
              <a:solidFill>
                <a:schemeClr val="tx1"/>
              </a:solidFill>
            </a:rPr>
            <a:t>入力方法は「資格記録」と同様です。</a:t>
          </a:r>
          <a:endParaRPr kumimoji="1" lang="en-US" altLang="ja-JP" sz="1400" b="0">
            <a:solidFill>
              <a:schemeClr val="tx1"/>
            </a:solidFill>
          </a:endParaRPr>
        </a:p>
        <a:p>
          <a:pPr algn="ctr"/>
          <a:r>
            <a:rPr kumimoji="1" lang="ja-JP" altLang="en-US" sz="1400" b="0">
              <a:solidFill>
                <a:schemeClr val="tx1"/>
              </a:solidFill>
            </a:rPr>
            <a:t>この記録については本連盟で記録確認は行いませんので</a:t>
          </a:r>
          <a:endParaRPr kumimoji="1" lang="en-US" altLang="ja-JP" sz="1400" b="0">
            <a:solidFill>
              <a:schemeClr val="tx1"/>
            </a:solidFill>
          </a:endParaRPr>
        </a:p>
        <a:p>
          <a:pPr algn="ctr"/>
          <a:r>
            <a:rPr kumimoji="1" lang="ja-JP" altLang="en-US" sz="1400" b="0">
              <a:solidFill>
                <a:schemeClr val="tx1"/>
              </a:solidFill>
            </a:rPr>
            <a:t>間違いのないようご注意ください。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本大会でここに入力された記録を更新した選手は</a:t>
          </a:r>
          <a:endParaRPr kumimoji="1" lang="en-US" altLang="ja-JP" sz="1400" b="0">
            <a:solidFill>
              <a:schemeClr val="tx1"/>
            </a:solidFill>
          </a:endParaRPr>
        </a:p>
        <a:p>
          <a:pPr algn="ctr"/>
          <a:r>
            <a:rPr kumimoji="1" lang="ja-JP" altLang="en-US" sz="1400" b="0">
              <a:solidFill>
                <a:schemeClr val="tx1"/>
              </a:solidFill>
            </a:rPr>
            <a:t>リザルトに「</a:t>
          </a:r>
          <a:r>
            <a:rPr kumimoji="1" lang="en-US" altLang="ja-JP" sz="1400" b="0">
              <a:solidFill>
                <a:schemeClr val="tx1"/>
              </a:solidFill>
            </a:rPr>
            <a:t>PB</a:t>
          </a:r>
          <a:r>
            <a:rPr kumimoji="1" lang="ja-JP" altLang="en-US" sz="1400" b="0">
              <a:solidFill>
                <a:schemeClr val="tx1"/>
              </a:solidFill>
            </a:rPr>
            <a:t>」と表示されます。</a:t>
          </a:r>
        </a:p>
      </xdr:txBody>
    </xdr:sp>
    <xdr:clientData/>
  </xdr:twoCellAnchor>
  <xdr:twoCellAnchor>
    <xdr:from>
      <xdr:col>27</xdr:col>
      <xdr:colOff>367392</xdr:colOff>
      <xdr:row>6</xdr:row>
      <xdr:rowOff>108856</xdr:rowOff>
    </xdr:from>
    <xdr:to>
      <xdr:col>35</xdr:col>
      <xdr:colOff>95249</xdr:colOff>
      <xdr:row>9</xdr:row>
      <xdr:rowOff>149680</xdr:rowOff>
    </xdr:to>
    <xdr:sp macro="" textlink="">
      <xdr:nvSpPr>
        <xdr:cNvPr id="8" name="吹き出し: 四角形 7">
          <a:extLst>
            <a:ext uri="{FF2B5EF4-FFF2-40B4-BE49-F238E27FC236}">
              <a16:creationId xmlns:a16="http://schemas.microsoft.com/office/drawing/2014/main" id="{4EAFF8E9-4BB0-4692-A80E-E5AF31078281}"/>
            </a:ext>
          </a:extLst>
        </xdr:cNvPr>
        <xdr:cNvSpPr/>
      </xdr:nvSpPr>
      <xdr:spPr>
        <a:xfrm>
          <a:off x="13253356" y="1319892"/>
          <a:ext cx="5129893" cy="585109"/>
        </a:xfrm>
        <a:prstGeom prst="wedgeRectCallout">
          <a:avLst>
            <a:gd name="adj1" fmla="val -26932"/>
            <a:gd name="adj2" fmla="val -902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資格記録を樹立した競技会の名前を正式名称で入力してください。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回数まで入力してください</a:t>
          </a:r>
          <a:r>
            <a:rPr kumimoji="1" lang="en-US" altLang="ja-JP" sz="1400" b="0">
              <a:solidFill>
                <a:schemeClr val="tx1"/>
              </a:solidFill>
            </a:rPr>
            <a:t>)</a:t>
          </a:r>
          <a:endParaRPr kumimoji="1" lang="ja-JP" altLang="en-US" sz="1400" b="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302559</xdr:colOff>
      <xdr:row>17</xdr:row>
      <xdr:rowOff>11206</xdr:rowOff>
    </xdr:from>
    <xdr:to>
      <xdr:col>10</xdr:col>
      <xdr:colOff>481852</xdr:colOff>
      <xdr:row>24</xdr:row>
      <xdr:rowOff>11206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4605618" y="2891118"/>
          <a:ext cx="1546410" cy="1199029"/>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氏名を選択肢から選択してください。ﾌﾘｶﾞﾅが自動入力されます。</a:t>
          </a:r>
          <a:endParaRPr kumimoji="1" lang="en-US" altLang="ja-JP" sz="1100" b="1"/>
        </a:p>
        <a:p>
          <a:r>
            <a:rPr kumimoji="1" lang="en-US" altLang="ja-JP" sz="1100" b="1"/>
            <a:t>※</a:t>
          </a:r>
          <a:r>
            <a:rPr kumimoji="1" lang="ja-JP" altLang="en-US" sz="1100" b="1"/>
            <a:t>個人情報シートに入力されないと選択肢に表示されません</a:t>
          </a:r>
          <a:r>
            <a:rPr kumimoji="1" lang="ja-JP" altLang="en-US" sz="1100"/>
            <a:t>。</a:t>
          </a:r>
        </a:p>
      </xdr:txBody>
    </xdr:sp>
    <xdr:clientData/>
  </xdr:twoCellAnchor>
  <xdr:twoCellAnchor>
    <xdr:from>
      <xdr:col>8</xdr:col>
      <xdr:colOff>246530</xdr:colOff>
      <xdr:row>43</xdr:row>
      <xdr:rowOff>0</xdr:rowOff>
    </xdr:from>
    <xdr:to>
      <xdr:col>10</xdr:col>
      <xdr:colOff>425823</xdr:colOff>
      <xdr:row>50</xdr:row>
      <xdr:rowOff>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549589" y="7295029"/>
          <a:ext cx="1546410" cy="119903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氏名を選択肢から選択してください。ﾌﾘｶﾞﾅが自動入力されます。</a:t>
          </a:r>
          <a:endParaRPr kumimoji="1" lang="en-US" altLang="ja-JP" sz="1100" b="1"/>
        </a:p>
        <a:p>
          <a:r>
            <a:rPr kumimoji="1" lang="en-US" altLang="ja-JP" sz="1100" b="1"/>
            <a:t>※</a:t>
          </a:r>
          <a:r>
            <a:rPr kumimoji="1" lang="ja-JP" altLang="en-US" sz="1100" b="1"/>
            <a:t>個人情報シートに入力されないと選択肢に表示されません</a:t>
          </a:r>
          <a:r>
            <a:rPr kumimoji="1" lang="ja-JP" altLang="en-US" sz="1100"/>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4-&#31532;25&#22238;&#38306;&#26481;&#26032;&#20154;&#65288;&#27494;&#34276;&#65289;\2_&#35352;&#37682;&#38306;&#20418;\1_&#12456;&#12531;&#12488;&#12522;&#12540;&#38306;&#20418;\&#12456;&#12531;&#12488;&#12522;&#12540;&#12471;&#12540;&#12488;\&#21407;&#26412;\&#12304;&#38306;&#26481;&#26032;&#20154;&#12305;&#30007;&#23376;&#12456;&#12531;&#12488;&#12522;&#12540;&#12471;&#12540;&#1248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1-&#31532;93&#22238;&#38306;&#26481;IC&#65288;&#35029;&#20154;&#65289;\&#65301;&#12288;&#35352;&#37682;&#38306;&#20418;\2_&#12456;&#12531;&#12488;&#12522;&#12540;&#38306;&#20418;\&#12456;&#12531;&#12488;&#12522;&#12540;&#12471;&#12540;&#12488;\&#9733;&#21407;&#26412;&#9733;\&#35330;&#27491;&#29256;&#12304;&#30007;&#23376;1&#37096;&#123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22899;&#23376;1&#37096;&#12456;&#12531;&#12488;&#12522;&#12540;&#12471;&#12540;&#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30007;&#23376;2&#37096;&#12456;&#12531;&#12488;&#12522;&#12540;&#12471;&#12540;&#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kgrr1488.sharepoint.com/sites/kgrr-kyoyu/Shared%20Documents/Email%20attachments/&#22823;&#20250;&#38306;&#20418;/1_&#31532;99&#22238;&#38306;&#26481;IC/5.&#35352;&#37682;&#38306;&#20418;/1.&#12456;&#12531;&#12488;&#12522;&#12540;&#38306;&#20418;/1.&#12456;&#12531;&#12488;&#12522;&#12540;&#12471;&#12540;&#12488;/1.&#19968;&#33324;&#31278;&#30446;&#29992;/99IC_&#30007;&#23376;1&#37096;&#12456;&#12531;&#12488;&#12522;&#12540;&#12471;&#12540;&#12488;(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2019\1.98&#38306;&#26481;IC\7.&#35352;&#37682;&#38306;&#20418;\3_&#12456;&#12531;&#12488;&#12522;&#12540;&#38306;&#20418;\1_&#12456;&#12531;&#12488;&#12522;&#12540;&#12471;&#12540;&#12488;(2019)\0425&#12304;&#26368;&#26032;&#12305;\98IC_&#22899;&#23376;1&#37096;&#12456;&#12531;&#12488;&#12522;&#12540;&#12471;&#12540;&#1248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kgrr1488.sharepoint.com/sites/kgrr-kyoyu/Shared%20Documents/Email%20attachments/2020&#24180;&#24230;&#22823;&#20250;&#38306;&#20418;/1_&#31532;99&#22238;&#38306;&#26481;IC/5.&#35352;&#37682;&#38306;&#20418;/1.&#12456;&#12531;&#12488;&#12522;&#12540;&#38306;&#20418;/1.&#12456;&#12531;&#12488;&#12522;&#12540;&#12471;&#12540;&#12488;/2.OP&#31278;&#30446;&#29992;/99IC_&#22899;&#23376;OP&#12456;&#12531;&#12488;&#12522;&#12540;&#12471;&#12540;&#12488;(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名】"/>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ow r="2">
          <cell r="A2">
            <v>1</v>
          </cell>
          <cell r="B2" t="str">
            <v>01 北海道</v>
          </cell>
          <cell r="C2" t="str">
            <v>002 100m</v>
          </cell>
          <cell r="D2" t="str">
            <v>002 100m</v>
          </cell>
          <cell r="E2" t="str">
            <v>4×100mR</v>
          </cell>
          <cell r="G2" t="str">
            <v>0</v>
          </cell>
          <cell r="H2" t="str">
            <v>00</v>
          </cell>
          <cell r="I2" t="str">
            <v>0</v>
          </cell>
          <cell r="J2" t="str">
            <v>00</v>
          </cell>
        </row>
        <row r="3">
          <cell r="A3">
            <v>2</v>
          </cell>
          <cell r="B3" t="str">
            <v>02 青森</v>
          </cell>
          <cell r="C3" t="str">
            <v>003 200m</v>
          </cell>
          <cell r="D3" t="str">
            <v>003 200m</v>
          </cell>
          <cell r="E3" t="str">
            <v>4×400mR</v>
          </cell>
          <cell r="G3">
            <v>1</v>
          </cell>
          <cell r="H3" t="str">
            <v>01</v>
          </cell>
          <cell r="I3">
            <v>1</v>
          </cell>
          <cell r="J3" t="str">
            <v>01</v>
          </cell>
        </row>
        <row r="4">
          <cell r="A4">
            <v>3</v>
          </cell>
          <cell r="B4" t="str">
            <v>03 岩手</v>
          </cell>
          <cell r="C4" t="str">
            <v>005 400m</v>
          </cell>
          <cell r="D4" t="str">
            <v>005 400m</v>
          </cell>
          <cell r="G4">
            <v>2</v>
          </cell>
          <cell r="H4" t="str">
            <v>02</v>
          </cell>
          <cell r="I4">
            <v>2</v>
          </cell>
          <cell r="J4" t="str">
            <v>02</v>
          </cell>
        </row>
        <row r="5">
          <cell r="A5">
            <v>4</v>
          </cell>
          <cell r="B5" t="str">
            <v>04 宮城</v>
          </cell>
          <cell r="C5" t="str">
            <v>006 800m</v>
          </cell>
          <cell r="D5" t="str">
            <v>006 800m</v>
          </cell>
          <cell r="G5">
            <v>3</v>
          </cell>
          <cell r="H5" t="str">
            <v>03</v>
          </cell>
          <cell r="I5">
            <v>3</v>
          </cell>
          <cell r="J5" t="str">
            <v>03</v>
          </cell>
        </row>
        <row r="6">
          <cell r="A6">
            <v>5</v>
          </cell>
          <cell r="B6" t="str">
            <v>05 秋田</v>
          </cell>
          <cell r="C6" t="str">
            <v>008 1500m</v>
          </cell>
          <cell r="D6" t="str">
            <v>008 1500m</v>
          </cell>
          <cell r="G6">
            <v>4</v>
          </cell>
          <cell r="H6" t="str">
            <v>04</v>
          </cell>
          <cell r="I6">
            <v>4</v>
          </cell>
          <cell r="J6" t="str">
            <v>04</v>
          </cell>
        </row>
        <row r="7">
          <cell r="A7">
            <v>6</v>
          </cell>
          <cell r="B7" t="str">
            <v>06 山形</v>
          </cell>
          <cell r="C7" t="str">
            <v>011 5000m</v>
          </cell>
          <cell r="D7" t="str">
            <v>010 3000m</v>
          </cell>
          <cell r="G7">
            <v>5</v>
          </cell>
          <cell r="H7" t="str">
            <v>05</v>
          </cell>
          <cell r="I7">
            <v>5</v>
          </cell>
          <cell r="J7" t="str">
            <v>05</v>
          </cell>
        </row>
        <row r="8">
          <cell r="A8">
            <v>7</v>
          </cell>
          <cell r="B8" t="str">
            <v>07 福島</v>
          </cell>
          <cell r="C8" t="str">
            <v>034 110mH</v>
          </cell>
          <cell r="D8" t="str">
            <v>044 100mH</v>
          </cell>
          <cell r="G8">
            <v>6</v>
          </cell>
          <cell r="H8" t="str">
            <v>06</v>
          </cell>
          <cell r="I8">
            <v>6</v>
          </cell>
          <cell r="J8" t="str">
            <v>06</v>
          </cell>
        </row>
        <row r="9">
          <cell r="A9">
            <v>8</v>
          </cell>
          <cell r="B9" t="str">
            <v>08 茨城</v>
          </cell>
          <cell r="C9" t="str">
            <v>037 400mH</v>
          </cell>
          <cell r="D9" t="str">
            <v>046 400mH</v>
          </cell>
          <cell r="G9">
            <v>7</v>
          </cell>
          <cell r="H9" t="str">
            <v>07</v>
          </cell>
          <cell r="I9">
            <v>7</v>
          </cell>
          <cell r="J9" t="str">
            <v>07</v>
          </cell>
        </row>
        <row r="10">
          <cell r="A10" t="str">
            <v>M1</v>
          </cell>
          <cell r="B10" t="str">
            <v>09 栃木</v>
          </cell>
          <cell r="C10" t="str">
            <v>062 10000mW</v>
          </cell>
          <cell r="D10" t="str">
            <v>062 10000mW</v>
          </cell>
          <cell r="G10">
            <v>8</v>
          </cell>
          <cell r="H10" t="str">
            <v>08</v>
          </cell>
          <cell r="I10">
            <v>8</v>
          </cell>
          <cell r="J10" t="str">
            <v>08</v>
          </cell>
        </row>
        <row r="11">
          <cell r="A11" t="str">
            <v>M2</v>
          </cell>
          <cell r="B11" t="str">
            <v>10 群馬</v>
          </cell>
          <cell r="C11" t="str">
            <v>071 走高跳</v>
          </cell>
          <cell r="D11" t="str">
            <v>071 走高跳</v>
          </cell>
          <cell r="G11">
            <v>9</v>
          </cell>
          <cell r="H11" t="str">
            <v>09</v>
          </cell>
          <cell r="I11">
            <v>9</v>
          </cell>
          <cell r="J11" t="str">
            <v>09</v>
          </cell>
        </row>
        <row r="12">
          <cell r="A12" t="str">
            <v>M3</v>
          </cell>
          <cell r="B12" t="str">
            <v>11 埼玉</v>
          </cell>
          <cell r="C12" t="str">
            <v>072 棒高跳</v>
          </cell>
          <cell r="D12" t="str">
            <v>072 棒高跳</v>
          </cell>
          <cell r="G12">
            <v>10</v>
          </cell>
          <cell r="H12" t="str">
            <v>10</v>
          </cell>
          <cell r="I12">
            <v>10</v>
          </cell>
          <cell r="J12" t="str">
            <v>10</v>
          </cell>
        </row>
        <row r="13">
          <cell r="A13" t="str">
            <v>D1</v>
          </cell>
          <cell r="B13" t="str">
            <v>12 千葉</v>
          </cell>
          <cell r="C13" t="str">
            <v>073 走幅跳</v>
          </cell>
          <cell r="D13" t="str">
            <v>073 走幅跳</v>
          </cell>
          <cell r="G13">
            <v>11</v>
          </cell>
          <cell r="H13" t="str">
            <v>11</v>
          </cell>
          <cell r="I13">
            <v>11</v>
          </cell>
          <cell r="J13" t="str">
            <v>11</v>
          </cell>
        </row>
        <row r="14">
          <cell r="A14" t="str">
            <v>D2</v>
          </cell>
          <cell r="B14" t="str">
            <v>13 東京</v>
          </cell>
          <cell r="C14" t="str">
            <v>074 三段跳</v>
          </cell>
          <cell r="D14" t="str">
            <v>074 三段跳</v>
          </cell>
          <cell r="G14">
            <v>12</v>
          </cell>
          <cell r="H14" t="str">
            <v>12</v>
          </cell>
          <cell r="I14">
            <v>12</v>
          </cell>
          <cell r="J14" t="str">
            <v>12</v>
          </cell>
        </row>
        <row r="15">
          <cell r="A15" t="str">
            <v>D3</v>
          </cell>
          <cell r="B15" t="str">
            <v>14 神奈川</v>
          </cell>
          <cell r="C15" t="str">
            <v>081 砲丸投</v>
          </cell>
          <cell r="D15" t="str">
            <v>084 砲丸投</v>
          </cell>
          <cell r="G15">
            <v>13</v>
          </cell>
          <cell r="H15" t="str">
            <v>13</v>
          </cell>
          <cell r="I15">
            <v>13</v>
          </cell>
          <cell r="J15" t="str">
            <v>13</v>
          </cell>
        </row>
        <row r="16">
          <cell r="A16" t="str">
            <v>D4</v>
          </cell>
          <cell r="B16" t="str">
            <v>15 新潟</v>
          </cell>
          <cell r="C16" t="str">
            <v>086 円盤投</v>
          </cell>
          <cell r="D16" t="str">
            <v>088 円盤投</v>
          </cell>
          <cell r="G16">
            <v>14</v>
          </cell>
          <cell r="H16" t="str">
            <v>14</v>
          </cell>
          <cell r="I16">
            <v>14</v>
          </cell>
          <cell r="J16" t="str">
            <v>14</v>
          </cell>
        </row>
        <row r="17">
          <cell r="A17" t="str">
            <v>D5</v>
          </cell>
          <cell r="B17" t="str">
            <v>16 富山</v>
          </cell>
          <cell r="C17" t="str">
            <v>089 ハンマー投</v>
          </cell>
          <cell r="D17" t="str">
            <v>094 ハンマー投</v>
          </cell>
          <cell r="G17">
            <v>15</v>
          </cell>
          <cell r="H17" t="str">
            <v>15</v>
          </cell>
          <cell r="I17">
            <v>15</v>
          </cell>
          <cell r="J17" t="str">
            <v>15</v>
          </cell>
        </row>
        <row r="18">
          <cell r="A18" t="str">
            <v>S1</v>
          </cell>
          <cell r="B18" t="str">
            <v>17 石川</v>
          </cell>
          <cell r="C18" t="str">
            <v>092 やり投</v>
          </cell>
          <cell r="D18" t="str">
            <v>093 やり投</v>
          </cell>
          <cell r="G18">
            <v>16</v>
          </cell>
          <cell r="H18" t="str">
            <v>16</v>
          </cell>
          <cell r="I18">
            <v>16</v>
          </cell>
          <cell r="J18" t="str">
            <v>16</v>
          </cell>
        </row>
        <row r="19">
          <cell r="A19" t="str">
            <v>S2</v>
          </cell>
          <cell r="B19" t="str">
            <v>18 福井</v>
          </cell>
          <cell r="C19" t="str">
            <v>201 十種競技</v>
          </cell>
          <cell r="D19" t="str">
            <v>202 七種競技</v>
          </cell>
          <cell r="G19">
            <v>17</v>
          </cell>
          <cell r="H19" t="str">
            <v>17</v>
          </cell>
          <cell r="I19">
            <v>17</v>
          </cell>
          <cell r="J19" t="str">
            <v>17</v>
          </cell>
        </row>
        <row r="20">
          <cell r="B20" t="str">
            <v>19 山梨</v>
          </cell>
          <cell r="G20">
            <v>18</v>
          </cell>
          <cell r="H20" t="str">
            <v>18</v>
          </cell>
          <cell r="I20">
            <v>18</v>
          </cell>
          <cell r="J20" t="str">
            <v>18</v>
          </cell>
        </row>
        <row r="21">
          <cell r="B21" t="str">
            <v>20 長野</v>
          </cell>
          <cell r="G21">
            <v>19</v>
          </cell>
          <cell r="H21" t="str">
            <v>19</v>
          </cell>
          <cell r="I21">
            <v>19</v>
          </cell>
          <cell r="J21" t="str">
            <v>19</v>
          </cell>
        </row>
        <row r="22">
          <cell r="B22" t="str">
            <v>21 岐阜</v>
          </cell>
          <cell r="G22">
            <v>20</v>
          </cell>
          <cell r="H22" t="str">
            <v>20</v>
          </cell>
          <cell r="I22">
            <v>20</v>
          </cell>
          <cell r="J22" t="str">
            <v>20</v>
          </cell>
        </row>
        <row r="23">
          <cell r="B23" t="str">
            <v>22 静岡</v>
          </cell>
          <cell r="G23">
            <v>21</v>
          </cell>
          <cell r="H23" t="str">
            <v>21</v>
          </cell>
          <cell r="I23">
            <v>21</v>
          </cell>
          <cell r="J23" t="str">
            <v>21</v>
          </cell>
        </row>
        <row r="24">
          <cell r="B24" t="str">
            <v>23 愛知</v>
          </cell>
          <cell r="G24">
            <v>22</v>
          </cell>
          <cell r="H24" t="str">
            <v>22</v>
          </cell>
          <cell r="I24">
            <v>22</v>
          </cell>
          <cell r="J24" t="str">
            <v>22</v>
          </cell>
        </row>
        <row r="25">
          <cell r="B25" t="str">
            <v>24 三重</v>
          </cell>
          <cell r="G25">
            <v>23</v>
          </cell>
          <cell r="H25" t="str">
            <v>23</v>
          </cell>
          <cell r="I25">
            <v>23</v>
          </cell>
          <cell r="J25" t="str">
            <v>23</v>
          </cell>
        </row>
        <row r="26">
          <cell r="B26" t="str">
            <v>25 滋賀</v>
          </cell>
          <cell r="G26">
            <v>24</v>
          </cell>
          <cell r="H26" t="str">
            <v>24</v>
          </cell>
          <cell r="I26">
            <v>24</v>
          </cell>
          <cell r="J26" t="str">
            <v>24</v>
          </cell>
        </row>
        <row r="27">
          <cell r="B27" t="str">
            <v>26 京都</v>
          </cell>
          <cell r="G27">
            <v>25</v>
          </cell>
          <cell r="H27" t="str">
            <v>25</v>
          </cell>
          <cell r="I27">
            <v>25</v>
          </cell>
          <cell r="J27" t="str">
            <v>25</v>
          </cell>
        </row>
        <row r="28">
          <cell r="B28" t="str">
            <v>27 大阪</v>
          </cell>
          <cell r="G28">
            <v>26</v>
          </cell>
          <cell r="H28" t="str">
            <v>26</v>
          </cell>
          <cell r="I28">
            <v>26</v>
          </cell>
          <cell r="J28" t="str">
            <v>26</v>
          </cell>
        </row>
        <row r="29">
          <cell r="B29" t="str">
            <v>28 兵庫</v>
          </cell>
          <cell r="G29">
            <v>27</v>
          </cell>
          <cell r="H29" t="str">
            <v>27</v>
          </cell>
          <cell r="I29">
            <v>27</v>
          </cell>
          <cell r="J29" t="str">
            <v>27</v>
          </cell>
        </row>
        <row r="30">
          <cell r="B30" t="str">
            <v>29 奈良</v>
          </cell>
          <cell r="G30">
            <v>28</v>
          </cell>
          <cell r="H30" t="str">
            <v>28</v>
          </cell>
          <cell r="I30">
            <v>28</v>
          </cell>
          <cell r="J30" t="str">
            <v>28</v>
          </cell>
        </row>
        <row r="31">
          <cell r="B31" t="str">
            <v>30 和歌山</v>
          </cell>
          <cell r="G31">
            <v>29</v>
          </cell>
          <cell r="H31" t="str">
            <v>29</v>
          </cell>
          <cell r="I31">
            <v>29</v>
          </cell>
          <cell r="J31" t="str">
            <v>29</v>
          </cell>
        </row>
        <row r="32">
          <cell r="B32" t="str">
            <v>31 鳥取</v>
          </cell>
          <cell r="G32">
            <v>30</v>
          </cell>
          <cell r="H32" t="str">
            <v>30</v>
          </cell>
          <cell r="I32">
            <v>30</v>
          </cell>
          <cell r="J32" t="str">
            <v>30</v>
          </cell>
        </row>
        <row r="33">
          <cell r="B33" t="str">
            <v>32 島根</v>
          </cell>
          <cell r="G33">
            <v>31</v>
          </cell>
          <cell r="H33" t="str">
            <v>31</v>
          </cell>
          <cell r="I33">
            <v>31</v>
          </cell>
          <cell r="J33" t="str">
            <v>31</v>
          </cell>
        </row>
        <row r="34">
          <cell r="B34" t="str">
            <v>33 岡山</v>
          </cell>
          <cell r="G34">
            <v>32</v>
          </cell>
          <cell r="H34" t="str">
            <v>32</v>
          </cell>
          <cell r="I34">
            <v>32</v>
          </cell>
          <cell r="J34" t="str">
            <v>32</v>
          </cell>
        </row>
        <row r="35">
          <cell r="B35" t="str">
            <v>34 広島</v>
          </cell>
          <cell r="G35">
            <v>33</v>
          </cell>
          <cell r="H35" t="str">
            <v>33</v>
          </cell>
          <cell r="I35">
            <v>33</v>
          </cell>
          <cell r="J35" t="str">
            <v>33</v>
          </cell>
        </row>
        <row r="36">
          <cell r="B36" t="str">
            <v>35 山口</v>
          </cell>
          <cell r="G36">
            <v>34</v>
          </cell>
          <cell r="H36" t="str">
            <v>34</v>
          </cell>
          <cell r="I36">
            <v>34</v>
          </cell>
          <cell r="J36" t="str">
            <v>34</v>
          </cell>
        </row>
        <row r="37">
          <cell r="B37" t="str">
            <v>36 徳島</v>
          </cell>
          <cell r="G37">
            <v>35</v>
          </cell>
          <cell r="H37" t="str">
            <v>35</v>
          </cell>
          <cell r="I37">
            <v>35</v>
          </cell>
          <cell r="J37" t="str">
            <v>35</v>
          </cell>
        </row>
        <row r="38">
          <cell r="B38" t="str">
            <v>37 香川</v>
          </cell>
          <cell r="G38">
            <v>36</v>
          </cell>
          <cell r="H38" t="str">
            <v>36</v>
          </cell>
          <cell r="I38">
            <v>36</v>
          </cell>
          <cell r="J38" t="str">
            <v>36</v>
          </cell>
        </row>
        <row r="39">
          <cell r="B39" t="str">
            <v>38 愛媛</v>
          </cell>
          <cell r="G39">
            <v>37</v>
          </cell>
          <cell r="H39" t="str">
            <v>37</v>
          </cell>
          <cell r="I39">
            <v>37</v>
          </cell>
          <cell r="J39" t="str">
            <v>37</v>
          </cell>
        </row>
        <row r="40">
          <cell r="B40" t="str">
            <v>39 高知</v>
          </cell>
          <cell r="G40">
            <v>38</v>
          </cell>
          <cell r="H40" t="str">
            <v>38</v>
          </cell>
          <cell r="I40">
            <v>38</v>
          </cell>
          <cell r="J40" t="str">
            <v>38</v>
          </cell>
        </row>
        <row r="41">
          <cell r="B41" t="str">
            <v>40 福岡</v>
          </cell>
          <cell r="G41">
            <v>39</v>
          </cell>
          <cell r="H41" t="str">
            <v>39</v>
          </cell>
          <cell r="I41">
            <v>39</v>
          </cell>
          <cell r="J41" t="str">
            <v>39</v>
          </cell>
        </row>
        <row r="42">
          <cell r="B42" t="str">
            <v>41 佐賀</v>
          </cell>
          <cell r="G42">
            <v>40</v>
          </cell>
          <cell r="H42" t="str">
            <v>40</v>
          </cell>
          <cell r="I42">
            <v>40</v>
          </cell>
          <cell r="J42" t="str">
            <v>40</v>
          </cell>
        </row>
        <row r="43">
          <cell r="B43" t="str">
            <v>42 長崎</v>
          </cell>
          <cell r="G43">
            <v>41</v>
          </cell>
          <cell r="H43" t="str">
            <v>41</v>
          </cell>
          <cell r="I43">
            <v>41</v>
          </cell>
          <cell r="J43" t="str">
            <v>41</v>
          </cell>
        </row>
        <row r="44">
          <cell r="B44" t="str">
            <v>43 熊本</v>
          </cell>
          <cell r="G44">
            <v>42</v>
          </cell>
          <cell r="H44" t="str">
            <v>42</v>
          </cell>
          <cell r="I44">
            <v>42</v>
          </cell>
          <cell r="J44" t="str">
            <v>42</v>
          </cell>
        </row>
        <row r="45">
          <cell r="B45" t="str">
            <v>44 大分</v>
          </cell>
          <cell r="G45">
            <v>43</v>
          </cell>
          <cell r="H45" t="str">
            <v>43</v>
          </cell>
          <cell r="I45">
            <v>43</v>
          </cell>
          <cell r="J45" t="str">
            <v>43</v>
          </cell>
        </row>
        <row r="46">
          <cell r="B46" t="str">
            <v>45 宮崎</v>
          </cell>
          <cell r="G46">
            <v>44</v>
          </cell>
          <cell r="H46" t="str">
            <v>44</v>
          </cell>
          <cell r="I46">
            <v>44</v>
          </cell>
          <cell r="J46" t="str">
            <v>44</v>
          </cell>
        </row>
        <row r="47">
          <cell r="B47" t="str">
            <v>46 鹿児島</v>
          </cell>
          <cell r="G47">
            <v>45</v>
          </cell>
          <cell r="H47" t="str">
            <v>45</v>
          </cell>
          <cell r="I47">
            <v>45</v>
          </cell>
          <cell r="J47" t="str">
            <v>45</v>
          </cell>
        </row>
        <row r="48">
          <cell r="B48" t="str">
            <v>47 沖縄</v>
          </cell>
          <cell r="G48">
            <v>46</v>
          </cell>
          <cell r="H48" t="str">
            <v>46</v>
          </cell>
          <cell r="I48">
            <v>46</v>
          </cell>
          <cell r="J48" t="str">
            <v>46</v>
          </cell>
        </row>
        <row r="49">
          <cell r="G49">
            <v>47</v>
          </cell>
          <cell r="H49" t="str">
            <v>47</v>
          </cell>
          <cell r="I49">
            <v>47</v>
          </cell>
          <cell r="J49" t="str">
            <v>47</v>
          </cell>
        </row>
        <row r="50">
          <cell r="G50">
            <v>48</v>
          </cell>
          <cell r="H50" t="str">
            <v>48</v>
          </cell>
          <cell r="I50">
            <v>48</v>
          </cell>
          <cell r="J50" t="str">
            <v>48</v>
          </cell>
        </row>
        <row r="51">
          <cell r="G51">
            <v>49</v>
          </cell>
          <cell r="H51" t="str">
            <v>49</v>
          </cell>
          <cell r="I51">
            <v>49</v>
          </cell>
          <cell r="J51" t="str">
            <v>49</v>
          </cell>
        </row>
        <row r="52">
          <cell r="G52">
            <v>50</v>
          </cell>
          <cell r="H52" t="str">
            <v>50</v>
          </cell>
          <cell r="I52">
            <v>50</v>
          </cell>
          <cell r="J52" t="str">
            <v>50</v>
          </cell>
        </row>
        <row r="53">
          <cell r="G53">
            <v>51</v>
          </cell>
          <cell r="H53" t="str">
            <v>51</v>
          </cell>
          <cell r="I53">
            <v>51</v>
          </cell>
          <cell r="J53" t="str">
            <v>51</v>
          </cell>
        </row>
        <row r="54">
          <cell r="G54">
            <v>52</v>
          </cell>
          <cell r="H54" t="str">
            <v>52</v>
          </cell>
          <cell r="I54">
            <v>52</v>
          </cell>
          <cell r="J54" t="str">
            <v>52</v>
          </cell>
        </row>
        <row r="55">
          <cell r="G55">
            <v>53</v>
          </cell>
          <cell r="H55" t="str">
            <v>53</v>
          </cell>
          <cell r="I55">
            <v>53</v>
          </cell>
          <cell r="J55" t="str">
            <v>53</v>
          </cell>
        </row>
        <row r="56">
          <cell r="G56">
            <v>54</v>
          </cell>
          <cell r="H56" t="str">
            <v>54</v>
          </cell>
          <cell r="I56">
            <v>54</v>
          </cell>
          <cell r="J56" t="str">
            <v>54</v>
          </cell>
        </row>
        <row r="57">
          <cell r="G57">
            <v>55</v>
          </cell>
          <cell r="H57" t="str">
            <v>55</v>
          </cell>
          <cell r="I57">
            <v>55</v>
          </cell>
          <cell r="J57" t="str">
            <v>55</v>
          </cell>
        </row>
        <row r="58">
          <cell r="G58">
            <v>56</v>
          </cell>
          <cell r="H58" t="str">
            <v>56</v>
          </cell>
          <cell r="I58">
            <v>56</v>
          </cell>
          <cell r="J58" t="str">
            <v>56</v>
          </cell>
        </row>
        <row r="59">
          <cell r="G59">
            <v>57</v>
          </cell>
          <cell r="H59" t="str">
            <v>57</v>
          </cell>
          <cell r="I59">
            <v>57</v>
          </cell>
          <cell r="J59" t="str">
            <v>57</v>
          </cell>
        </row>
        <row r="60">
          <cell r="G60">
            <v>58</v>
          </cell>
          <cell r="H60" t="str">
            <v>58</v>
          </cell>
          <cell r="I60">
            <v>58</v>
          </cell>
          <cell r="J60" t="str">
            <v>58</v>
          </cell>
        </row>
        <row r="61">
          <cell r="G61">
            <v>59</v>
          </cell>
          <cell r="H61" t="str">
            <v>59</v>
          </cell>
          <cell r="I61">
            <v>59</v>
          </cell>
          <cell r="J61" t="str">
            <v>59</v>
          </cell>
        </row>
        <row r="62">
          <cell r="G62">
            <v>60</v>
          </cell>
          <cell r="H62" t="str">
            <v>60</v>
          </cell>
        </row>
        <row r="63">
          <cell r="G63">
            <v>61</v>
          </cell>
          <cell r="H63" t="str">
            <v>61</v>
          </cell>
        </row>
        <row r="64">
          <cell r="G64">
            <v>62</v>
          </cell>
          <cell r="H64" t="str">
            <v>62</v>
          </cell>
        </row>
        <row r="65">
          <cell r="G65">
            <v>63</v>
          </cell>
          <cell r="H65" t="str">
            <v>63</v>
          </cell>
        </row>
        <row r="66">
          <cell r="G66">
            <v>64</v>
          </cell>
          <cell r="H66" t="str">
            <v>64</v>
          </cell>
        </row>
        <row r="67">
          <cell r="G67">
            <v>65</v>
          </cell>
          <cell r="H67" t="str">
            <v>65</v>
          </cell>
        </row>
        <row r="68">
          <cell r="G68">
            <v>66</v>
          </cell>
          <cell r="H68" t="str">
            <v>66</v>
          </cell>
        </row>
        <row r="69">
          <cell r="G69">
            <v>67</v>
          </cell>
          <cell r="H69" t="str">
            <v>67</v>
          </cell>
        </row>
        <row r="70">
          <cell r="G70">
            <v>68</v>
          </cell>
          <cell r="H70" t="str">
            <v>68</v>
          </cell>
        </row>
        <row r="71">
          <cell r="G71">
            <v>69</v>
          </cell>
          <cell r="H71" t="str">
            <v>69</v>
          </cell>
        </row>
        <row r="72">
          <cell r="G72">
            <v>70</v>
          </cell>
          <cell r="H72" t="str">
            <v>70</v>
          </cell>
        </row>
        <row r="73">
          <cell r="G73">
            <v>71</v>
          </cell>
          <cell r="H73" t="str">
            <v>71</v>
          </cell>
        </row>
        <row r="74">
          <cell r="G74">
            <v>72</v>
          </cell>
          <cell r="H74" t="str">
            <v>72</v>
          </cell>
        </row>
        <row r="75">
          <cell r="G75">
            <v>73</v>
          </cell>
          <cell r="H75" t="str">
            <v>73</v>
          </cell>
        </row>
        <row r="76">
          <cell r="G76">
            <v>74</v>
          </cell>
          <cell r="H76" t="str">
            <v>74</v>
          </cell>
        </row>
        <row r="77">
          <cell r="G77">
            <v>75</v>
          </cell>
          <cell r="H77" t="str">
            <v>75</v>
          </cell>
        </row>
        <row r="78">
          <cell r="G78">
            <v>76</v>
          </cell>
          <cell r="H78" t="str">
            <v>76</v>
          </cell>
        </row>
        <row r="79">
          <cell r="G79">
            <v>77</v>
          </cell>
          <cell r="H79" t="str">
            <v>77</v>
          </cell>
        </row>
        <row r="80">
          <cell r="G80">
            <v>78</v>
          </cell>
          <cell r="H80" t="str">
            <v>78</v>
          </cell>
        </row>
        <row r="81">
          <cell r="G81">
            <v>79</v>
          </cell>
          <cell r="H81" t="str">
            <v>79</v>
          </cell>
        </row>
        <row r="82">
          <cell r="G82">
            <v>80</v>
          </cell>
          <cell r="H82" t="str">
            <v>80</v>
          </cell>
        </row>
        <row r="83">
          <cell r="G83">
            <v>81</v>
          </cell>
          <cell r="H83" t="str">
            <v>81</v>
          </cell>
        </row>
        <row r="84">
          <cell r="G84">
            <v>82</v>
          </cell>
          <cell r="H84" t="str">
            <v>82</v>
          </cell>
        </row>
        <row r="85">
          <cell r="G85">
            <v>83</v>
          </cell>
          <cell r="H85" t="str">
            <v>83</v>
          </cell>
        </row>
        <row r="86">
          <cell r="G86">
            <v>84</v>
          </cell>
          <cell r="H86" t="str">
            <v>84</v>
          </cell>
        </row>
        <row r="87">
          <cell r="G87">
            <v>85</v>
          </cell>
          <cell r="H87" t="str">
            <v>85</v>
          </cell>
        </row>
        <row r="88">
          <cell r="G88">
            <v>86</v>
          </cell>
          <cell r="H88" t="str">
            <v>86</v>
          </cell>
        </row>
        <row r="89">
          <cell r="G89">
            <v>87</v>
          </cell>
          <cell r="H89" t="str">
            <v>87</v>
          </cell>
        </row>
        <row r="90">
          <cell r="G90">
            <v>88</v>
          </cell>
          <cell r="H90" t="str">
            <v>88</v>
          </cell>
        </row>
        <row r="91">
          <cell r="G91">
            <v>89</v>
          </cell>
          <cell r="H91" t="str">
            <v>89</v>
          </cell>
        </row>
        <row r="92">
          <cell r="G92">
            <v>90</v>
          </cell>
          <cell r="H92" t="str">
            <v>90</v>
          </cell>
        </row>
        <row r="93">
          <cell r="G93">
            <v>91</v>
          </cell>
          <cell r="H93" t="str">
            <v>91</v>
          </cell>
        </row>
        <row r="94">
          <cell r="G94">
            <v>92</v>
          </cell>
          <cell r="H94" t="str">
            <v>92</v>
          </cell>
        </row>
        <row r="95">
          <cell r="G95">
            <v>93</v>
          </cell>
          <cell r="H95" t="str">
            <v>93</v>
          </cell>
        </row>
        <row r="96">
          <cell r="G96">
            <v>94</v>
          </cell>
          <cell r="H96" t="str">
            <v>94</v>
          </cell>
        </row>
        <row r="97">
          <cell r="G97">
            <v>95</v>
          </cell>
          <cell r="H97" t="str">
            <v>95</v>
          </cell>
        </row>
        <row r="98">
          <cell r="G98">
            <v>96</v>
          </cell>
          <cell r="H98" t="str">
            <v>96</v>
          </cell>
        </row>
        <row r="99">
          <cell r="G99">
            <v>97</v>
          </cell>
          <cell r="H99" t="str">
            <v>97</v>
          </cell>
        </row>
        <row r="100">
          <cell r="G100">
            <v>98</v>
          </cell>
          <cell r="H100" t="str">
            <v>98</v>
          </cell>
        </row>
        <row r="101">
          <cell r="G101">
            <v>99</v>
          </cell>
          <cell r="H101" t="str">
            <v>99</v>
          </cell>
        </row>
      </sheetData>
      <sheetData sheetId="7">
        <row r="1">
          <cell r="A1" t="str">
            <v>青山学院大学</v>
          </cell>
          <cell r="B1" t="str">
            <v>青山学院大学大学院</v>
          </cell>
          <cell r="C1" t="str">
            <v>亜細亜大学</v>
          </cell>
          <cell r="D1" t="str">
            <v>茨城大学</v>
          </cell>
          <cell r="E1" t="str">
            <v>茨城大学大学院</v>
          </cell>
          <cell r="F1" t="str">
            <v>宇都宮大学</v>
          </cell>
          <cell r="G1" t="str">
            <v>宇都宮大学大学院</v>
          </cell>
          <cell r="H1" t="str">
            <v>桜美林大学</v>
          </cell>
          <cell r="I1" t="str">
            <v>桜美林大学大学院</v>
          </cell>
          <cell r="J1" t="str">
            <v>学習院大学</v>
          </cell>
          <cell r="K1" t="str">
            <v>神奈川工科大学</v>
          </cell>
          <cell r="L1" t="str">
            <v>神奈川大学</v>
          </cell>
          <cell r="M1" t="str">
            <v>関東学院大学</v>
          </cell>
          <cell r="N1" t="str">
            <v>関東学園大学</v>
          </cell>
          <cell r="O1" t="str">
            <v>木更津工業高等専門学校</v>
          </cell>
          <cell r="P1" t="str">
            <v>北里大学</v>
          </cell>
          <cell r="Q1" t="str">
            <v>北里大学大学院</v>
          </cell>
          <cell r="R1" t="str">
            <v>群馬大学</v>
          </cell>
          <cell r="S1" t="str">
            <v>群馬大学大学院</v>
          </cell>
          <cell r="T1" t="str">
            <v>慶應義塾大学</v>
          </cell>
          <cell r="U1" t="str">
            <v>慶應義塾大学大学院</v>
          </cell>
          <cell r="V1" t="str">
            <v>工学院大学</v>
          </cell>
          <cell r="W1" t="str">
            <v>工学院大学大学院</v>
          </cell>
          <cell r="X1" t="str">
            <v>國學院大學</v>
          </cell>
          <cell r="Y1" t="str">
            <v>国際基督教大学</v>
          </cell>
          <cell r="Z1" t="str">
            <v>国際武道大学</v>
          </cell>
          <cell r="AA1" t="str">
            <v>国際武道大学大学院</v>
          </cell>
          <cell r="AB1" t="str">
            <v>国士舘大学</v>
          </cell>
          <cell r="AC1" t="str">
            <v>国士舘大学大学院</v>
          </cell>
          <cell r="AD1" t="str">
            <v>駒澤大学</v>
          </cell>
          <cell r="AE1" t="str">
            <v>埼玉大学</v>
          </cell>
          <cell r="AF1" t="str">
            <v>埼玉大学大学院</v>
          </cell>
          <cell r="AG1" t="str">
            <v>埼玉県立大学</v>
          </cell>
          <cell r="AH1" t="str">
            <v>埼玉医科大学</v>
          </cell>
          <cell r="AI1" t="str">
            <v>作新学院大学</v>
          </cell>
          <cell r="AJ1" t="str">
            <v>サレジオ工業高等専門学校</v>
          </cell>
          <cell r="AK1" t="str">
            <v>自治医科大学</v>
          </cell>
          <cell r="AL1" t="str">
            <v>芝浦工業大学</v>
          </cell>
          <cell r="AM1" t="str">
            <v>首都大学東京</v>
          </cell>
          <cell r="AN1" t="str">
            <v>首都大学東京大学院</v>
          </cell>
          <cell r="AO1" t="str">
            <v>順天堂大学</v>
          </cell>
          <cell r="AP1" t="str">
            <v>順天堂大学大学院</v>
          </cell>
          <cell r="AQ1" t="str">
            <v>松蔭大学</v>
          </cell>
          <cell r="AR1" t="str">
            <v>城西大学</v>
          </cell>
          <cell r="AS1" t="str">
            <v>城西国際大学</v>
          </cell>
          <cell r="AT1" t="str">
            <v>上智大学</v>
          </cell>
          <cell r="AU1" t="str">
            <v>上智大学大学院</v>
          </cell>
          <cell r="AV1" t="str">
            <v>尚美学園大学</v>
          </cell>
          <cell r="AW1" t="str">
            <v>上武大学</v>
          </cell>
          <cell r="AX1" t="str">
            <v>駿河台大学</v>
          </cell>
          <cell r="AY1" t="str">
            <v>聖学院大学</v>
          </cell>
          <cell r="AZ1" t="str">
            <v>成蹊大学</v>
          </cell>
          <cell r="BA1" t="str">
            <v>清和大学</v>
          </cell>
          <cell r="BB1" t="str">
            <v>専修大学</v>
          </cell>
          <cell r="BC1" t="str">
            <v>創価大学</v>
          </cell>
          <cell r="BD1" t="str">
            <v>大東文化大学</v>
          </cell>
          <cell r="BE1" t="str">
            <v>高崎経済大学</v>
          </cell>
          <cell r="BF1" t="str">
            <v>拓殖大学</v>
          </cell>
          <cell r="BG1" t="str">
            <v>玉川大学</v>
          </cell>
          <cell r="BH1" t="str">
            <v>千葉大学</v>
          </cell>
          <cell r="BI1" t="str">
            <v>千葉大学大学院</v>
          </cell>
          <cell r="BJ1" t="str">
            <v>千葉工業大学</v>
          </cell>
          <cell r="BK1" t="str">
            <v>千葉商科大学</v>
          </cell>
          <cell r="BL1" t="str">
            <v>中央学院大学</v>
          </cell>
          <cell r="BM1" t="str">
            <v>中央大学</v>
          </cell>
          <cell r="BN1" t="str">
            <v>筑波大学</v>
          </cell>
          <cell r="BO1" t="str">
            <v>筑波大学大学院</v>
          </cell>
          <cell r="BP1" t="str">
            <v>都留文科大学</v>
          </cell>
          <cell r="BQ1" t="str">
            <v>帝京大学</v>
          </cell>
          <cell r="BR1" t="str">
            <v>帝京平成大学</v>
          </cell>
          <cell r="BS1" t="str">
            <v>電気通信大学</v>
          </cell>
          <cell r="BT1" t="str">
            <v>電気通信大学大学院</v>
          </cell>
          <cell r="BU1" t="str">
            <v>桐蔭横浜大学</v>
          </cell>
          <cell r="BV1" t="str">
            <v>東海大学</v>
          </cell>
          <cell r="BW1" t="str">
            <v>東海大学大学院</v>
          </cell>
          <cell r="BX1" t="str">
            <v>東京大学</v>
          </cell>
          <cell r="BY1" t="str">
            <v>東京大学大学院</v>
          </cell>
          <cell r="BZ1" t="str">
            <v>東京医科歯科大学</v>
          </cell>
          <cell r="CA1" t="str">
            <v>東京外国語大学</v>
          </cell>
          <cell r="CB1" t="str">
            <v>東京外国語大学大学院</v>
          </cell>
          <cell r="CC1" t="str">
            <v>東京海洋大学</v>
          </cell>
          <cell r="CD1" t="str">
            <v>東京学芸大学</v>
          </cell>
          <cell r="CE1" t="str">
            <v>東京学芸大学大学院</v>
          </cell>
          <cell r="CF1" t="str">
            <v>東京経済大学</v>
          </cell>
          <cell r="CG1" t="str">
            <v>東京工科大学</v>
          </cell>
          <cell r="CH1" t="str">
            <v>東京工業大学</v>
          </cell>
          <cell r="CI1" t="str">
            <v>東京工業大学大学院</v>
          </cell>
          <cell r="CJ1" t="str">
            <v>東京工芸大学</v>
          </cell>
          <cell r="CK1" t="str">
            <v>東京国際大学</v>
          </cell>
          <cell r="CL1" t="str">
            <v>東京情報大学</v>
          </cell>
          <cell r="CM1" t="str">
            <v>東京電機大学</v>
          </cell>
          <cell r="CN1" t="str">
            <v>東京電機大学大学院</v>
          </cell>
          <cell r="CO1" t="str">
            <v>東京都市大学</v>
          </cell>
          <cell r="CP1" t="str">
            <v>東京都市大学大学院</v>
          </cell>
          <cell r="CQ1" t="str">
            <v>東京農業大学</v>
          </cell>
          <cell r="CR1" t="str">
            <v>東京農工大学</v>
          </cell>
          <cell r="CS1" t="str">
            <v>東京農工大学大学院</v>
          </cell>
          <cell r="CT1" t="str">
            <v>東京福祉大学</v>
          </cell>
          <cell r="CU1" t="str">
            <v>東京薬科大学</v>
          </cell>
          <cell r="CV1" t="str">
            <v>東京理科大学</v>
          </cell>
          <cell r="CW1" t="str">
            <v>東京理科大学大学院</v>
          </cell>
          <cell r="CX1" t="str">
            <v>東邦大学</v>
          </cell>
          <cell r="CY1" t="str">
            <v>東邦大学大学院</v>
          </cell>
          <cell r="CZ1" t="str">
            <v>東洋大学</v>
          </cell>
          <cell r="DA1" t="str">
            <v>獨協大学</v>
          </cell>
          <cell r="DB1" t="str">
            <v>日本大学</v>
          </cell>
          <cell r="DC1" t="str">
            <v>日本大学大学院</v>
          </cell>
          <cell r="DD1" t="str">
            <v>日本ウェルネススポーツ大学</v>
          </cell>
          <cell r="DE1" t="str">
            <v>日本工業大学</v>
          </cell>
          <cell r="DF1" t="str">
            <v>日本体育大学</v>
          </cell>
          <cell r="DG1" t="str">
            <v>日本体育大学大学院</v>
          </cell>
          <cell r="DH1" t="str">
            <v>日本薬科大学</v>
          </cell>
          <cell r="DI1" t="str">
            <v>白鷗大学</v>
          </cell>
          <cell r="DJ1" t="str">
            <v>一橋大学</v>
          </cell>
          <cell r="DK1" t="str">
            <v>文教大学</v>
          </cell>
          <cell r="DL1" t="str">
            <v>平成国際大学</v>
          </cell>
          <cell r="DM1" t="str">
            <v>防衛大学校</v>
          </cell>
          <cell r="DN1" t="str">
            <v>法政大学</v>
          </cell>
          <cell r="DO1" t="str">
            <v>星薬科大学</v>
          </cell>
          <cell r="DP1" t="str">
            <v>武蔵大学</v>
          </cell>
          <cell r="DQ1" t="str">
            <v>武蔵野学院大学</v>
          </cell>
          <cell r="DR1" t="str">
            <v>武蔵野大学</v>
          </cell>
          <cell r="DS1" t="str">
            <v>明海大学</v>
          </cell>
          <cell r="DT1" t="str">
            <v>明海大学大学院</v>
          </cell>
          <cell r="DU1" t="str">
            <v>明治学院大学</v>
          </cell>
          <cell r="DV1" t="str">
            <v>明治大学</v>
          </cell>
          <cell r="DW1" t="str">
            <v>明治薬科大学</v>
          </cell>
          <cell r="DX1" t="str">
            <v>明星大学</v>
          </cell>
          <cell r="DY1" t="str">
            <v>山梨学院大学</v>
          </cell>
          <cell r="DZ1" t="str">
            <v>山梨大学</v>
          </cell>
          <cell r="EA1" t="str">
            <v>山梨大学大学院</v>
          </cell>
          <cell r="EB1" t="str">
            <v>山梨英和大学</v>
          </cell>
          <cell r="EC1" t="str">
            <v>横浜市立大学</v>
          </cell>
          <cell r="ED1" t="str">
            <v>横浜市立大学大学院</v>
          </cell>
          <cell r="EE1" t="str">
            <v>横浜国立大学</v>
          </cell>
          <cell r="EF1" t="str">
            <v>横浜国立大学大学院</v>
          </cell>
          <cell r="EG1" t="str">
            <v>立教大学</v>
          </cell>
          <cell r="EH1" t="str">
            <v>立正大学</v>
          </cell>
          <cell r="EI1" t="str">
            <v>流通経済大学</v>
          </cell>
          <cell r="EJ1" t="str">
            <v>麗澤大学</v>
          </cell>
          <cell r="EK1" t="str">
            <v>早稲田大学</v>
          </cell>
          <cell r="EL1" t="str">
            <v>早稲田大学大学院</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別】"/>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efreshError="1">
        <row r="2">
          <cell r="J2" t="e">
            <v>#N/A</v>
          </cell>
          <cell r="K2" t="e">
            <v>#N/A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B2" t="str">
            <v>0</v>
          </cell>
          <cell r="D2">
            <v>2017</v>
          </cell>
          <cell r="E2">
            <v>1</v>
          </cell>
          <cell r="F2">
            <v>1</v>
          </cell>
          <cell r="J2" t="str">
            <v>002 100m</v>
          </cell>
          <cell r="K2" t="str">
            <v>4×100mR</v>
          </cell>
        </row>
        <row r="3">
          <cell r="D3">
            <v>2018</v>
          </cell>
          <cell r="E3">
            <v>2</v>
          </cell>
          <cell r="F3">
            <v>2</v>
          </cell>
          <cell r="J3" t="str">
            <v>003 200m</v>
          </cell>
          <cell r="K3" t="str">
            <v>4×400mR</v>
          </cell>
        </row>
        <row r="4">
          <cell r="E4">
            <v>3</v>
          </cell>
          <cell r="F4">
            <v>3</v>
          </cell>
          <cell r="J4" t="str">
            <v>005 400m</v>
          </cell>
        </row>
        <row r="5">
          <cell r="E5">
            <v>4</v>
          </cell>
          <cell r="F5">
            <v>4</v>
          </cell>
          <cell r="J5" t="str">
            <v>006 800m</v>
          </cell>
        </row>
        <row r="6">
          <cell r="E6">
            <v>5</v>
          </cell>
          <cell r="F6">
            <v>5</v>
          </cell>
          <cell r="J6" t="str">
            <v>008 1500m</v>
          </cell>
        </row>
        <row r="7">
          <cell r="E7">
            <v>6</v>
          </cell>
          <cell r="F7">
            <v>6</v>
          </cell>
          <cell r="J7" t="str">
            <v>011 5000m</v>
          </cell>
        </row>
        <row r="8">
          <cell r="E8">
            <v>7</v>
          </cell>
          <cell r="F8">
            <v>7</v>
          </cell>
          <cell r="J8" t="str">
            <v>012 10000m</v>
          </cell>
        </row>
        <row r="9">
          <cell r="E9">
            <v>8</v>
          </cell>
          <cell r="F9">
            <v>8</v>
          </cell>
          <cell r="J9" t="str">
            <v>044 100mH</v>
          </cell>
        </row>
        <row r="10">
          <cell r="E10">
            <v>9</v>
          </cell>
          <cell r="F10">
            <v>9</v>
          </cell>
          <cell r="J10" t="str">
            <v>046 400mH</v>
          </cell>
        </row>
        <row r="11">
          <cell r="E11">
            <v>10</v>
          </cell>
          <cell r="F11">
            <v>10</v>
          </cell>
          <cell r="J11" t="str">
            <v>053 3000mSC</v>
          </cell>
        </row>
        <row r="12">
          <cell r="E12">
            <v>11</v>
          </cell>
          <cell r="F12">
            <v>11</v>
          </cell>
          <cell r="J12" t="str">
            <v>062 10000mW</v>
          </cell>
        </row>
        <row r="13">
          <cell r="E13">
            <v>12</v>
          </cell>
          <cell r="F13">
            <v>12</v>
          </cell>
          <cell r="J13" t="str">
            <v>071 走高跳</v>
          </cell>
        </row>
        <row r="14">
          <cell r="F14">
            <v>13</v>
          </cell>
          <cell r="J14" t="str">
            <v>072 棒高跳</v>
          </cell>
        </row>
        <row r="15">
          <cell r="F15">
            <v>14</v>
          </cell>
          <cell r="J15" t="str">
            <v>073 走幅跳</v>
          </cell>
        </row>
        <row r="16">
          <cell r="F16">
            <v>15</v>
          </cell>
          <cell r="J16" t="str">
            <v>074 三段跳</v>
          </cell>
        </row>
        <row r="17">
          <cell r="F17">
            <v>16</v>
          </cell>
          <cell r="J17" t="str">
            <v>084 砲丸投</v>
          </cell>
        </row>
        <row r="18">
          <cell r="F18">
            <v>17</v>
          </cell>
          <cell r="J18" t="str">
            <v>088 円盤投</v>
          </cell>
        </row>
        <row r="19">
          <cell r="F19">
            <v>18</v>
          </cell>
          <cell r="J19" t="str">
            <v>094 ハンマー投</v>
          </cell>
        </row>
        <row r="20">
          <cell r="F20">
            <v>19</v>
          </cell>
          <cell r="J20" t="str">
            <v>093 やり投</v>
          </cell>
        </row>
        <row r="21">
          <cell r="F21">
            <v>20</v>
          </cell>
          <cell r="J21" t="str">
            <v>202 七種競技</v>
          </cell>
        </row>
        <row r="22">
          <cell r="F22">
            <v>21</v>
          </cell>
        </row>
        <row r="23">
          <cell r="F23">
            <v>22</v>
          </cell>
        </row>
        <row r="24">
          <cell r="F24">
            <v>23</v>
          </cell>
        </row>
        <row r="25">
          <cell r="F25">
            <v>24</v>
          </cell>
        </row>
        <row r="26">
          <cell r="F26">
            <v>25</v>
          </cell>
        </row>
        <row r="27">
          <cell r="F27">
            <v>26</v>
          </cell>
        </row>
        <row r="28">
          <cell r="F28">
            <v>27</v>
          </cell>
        </row>
        <row r="29">
          <cell r="F29">
            <v>28</v>
          </cell>
        </row>
        <row r="30">
          <cell r="F30">
            <v>29</v>
          </cell>
        </row>
        <row r="31">
          <cell r="F31">
            <v>30</v>
          </cell>
        </row>
        <row r="32">
          <cell r="F32">
            <v>31</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ok"/>
      <sheetName val="標準記録ok"/>
      <sheetName val="大学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0</v>
          </cell>
          <cell r="C2" t="str">
            <v>00</v>
          </cell>
          <cell r="I2" t="str">
            <v>002 100m</v>
          </cell>
        </row>
        <row r="3">
          <cell r="C3" t="str">
            <v>01</v>
          </cell>
          <cell r="I3" t="str">
            <v>003 200m</v>
          </cell>
        </row>
        <row r="4">
          <cell r="C4" t="str">
            <v>02</v>
          </cell>
          <cell r="I4" t="str">
            <v>005 400m</v>
          </cell>
        </row>
        <row r="5">
          <cell r="C5" t="str">
            <v>03</v>
          </cell>
          <cell r="I5" t="str">
            <v>006 800m</v>
          </cell>
        </row>
        <row r="6">
          <cell r="C6" t="str">
            <v>04</v>
          </cell>
          <cell r="I6" t="str">
            <v>008 1500m</v>
          </cell>
        </row>
        <row r="7">
          <cell r="C7" t="str">
            <v>05</v>
          </cell>
          <cell r="I7" t="str">
            <v>011 5000m</v>
          </cell>
        </row>
        <row r="8">
          <cell r="C8" t="str">
            <v>06</v>
          </cell>
          <cell r="I8" t="str">
            <v>012 10000m</v>
          </cell>
        </row>
        <row r="9">
          <cell r="C9" t="str">
            <v>07</v>
          </cell>
          <cell r="I9" t="str">
            <v>107 ハーフマラソン</v>
          </cell>
        </row>
        <row r="10">
          <cell r="C10" t="str">
            <v>08</v>
          </cell>
          <cell r="I10" t="str">
            <v>034 110mH</v>
          </cell>
        </row>
        <row r="11">
          <cell r="C11" t="str">
            <v>09</v>
          </cell>
          <cell r="I11" t="str">
            <v>037 400mH</v>
          </cell>
        </row>
        <row r="12">
          <cell r="C12" t="str">
            <v>10</v>
          </cell>
          <cell r="I12" t="str">
            <v>053 3000mSC</v>
          </cell>
        </row>
        <row r="13">
          <cell r="C13" t="str">
            <v>11</v>
          </cell>
          <cell r="I13" t="str">
            <v>062 10000mW</v>
          </cell>
        </row>
        <row r="14">
          <cell r="C14" t="str">
            <v>12</v>
          </cell>
          <cell r="I14" t="str">
            <v>071 走高跳</v>
          </cell>
        </row>
        <row r="15">
          <cell r="C15" t="str">
            <v>13</v>
          </cell>
          <cell r="I15" t="str">
            <v>072 棒高跳</v>
          </cell>
        </row>
        <row r="16">
          <cell r="C16" t="str">
            <v>14</v>
          </cell>
          <cell r="I16" t="str">
            <v>073 走幅跳</v>
          </cell>
        </row>
        <row r="17">
          <cell r="C17" t="str">
            <v>15</v>
          </cell>
          <cell r="I17" t="str">
            <v>074 三段跳</v>
          </cell>
        </row>
        <row r="18">
          <cell r="C18" t="str">
            <v>16</v>
          </cell>
          <cell r="I18" t="str">
            <v>081 砲丸投</v>
          </cell>
        </row>
        <row r="19">
          <cell r="C19" t="str">
            <v>17</v>
          </cell>
          <cell r="I19" t="str">
            <v>086 円盤投</v>
          </cell>
        </row>
        <row r="20">
          <cell r="C20" t="str">
            <v>18</v>
          </cell>
          <cell r="I20" t="str">
            <v>089 ハンマー投</v>
          </cell>
        </row>
        <row r="21">
          <cell r="C21" t="str">
            <v>19</v>
          </cell>
          <cell r="I21" t="str">
            <v>092 やり投</v>
          </cell>
        </row>
        <row r="22">
          <cell r="C22" t="str">
            <v>20</v>
          </cell>
          <cell r="I22" t="str">
            <v>201 十種競技</v>
          </cell>
        </row>
        <row r="23">
          <cell r="C23" t="str">
            <v>21</v>
          </cell>
        </row>
        <row r="24">
          <cell r="C24" t="str">
            <v>22</v>
          </cell>
        </row>
        <row r="25">
          <cell r="C25" t="str">
            <v>23</v>
          </cell>
        </row>
        <row r="26">
          <cell r="C26" t="str">
            <v>24</v>
          </cell>
        </row>
        <row r="27">
          <cell r="C27" t="str">
            <v>25</v>
          </cell>
        </row>
        <row r="28">
          <cell r="C28" t="str">
            <v>26</v>
          </cell>
        </row>
        <row r="29">
          <cell r="C29" t="str">
            <v>27</v>
          </cell>
        </row>
        <row r="30">
          <cell r="C30" t="str">
            <v>28</v>
          </cell>
        </row>
        <row r="31">
          <cell r="C31" t="str">
            <v>29</v>
          </cell>
        </row>
        <row r="32">
          <cell r="C32" t="str">
            <v>30</v>
          </cell>
        </row>
        <row r="33">
          <cell r="C33" t="str">
            <v>31</v>
          </cell>
        </row>
        <row r="34">
          <cell r="C34" t="str">
            <v>32</v>
          </cell>
        </row>
        <row r="35">
          <cell r="C35" t="str">
            <v>33</v>
          </cell>
        </row>
        <row r="36">
          <cell r="C36" t="str">
            <v>34</v>
          </cell>
        </row>
        <row r="37">
          <cell r="C37" t="str">
            <v>35</v>
          </cell>
        </row>
        <row r="38">
          <cell r="C38" t="str">
            <v>36</v>
          </cell>
        </row>
        <row r="39">
          <cell r="C39" t="str">
            <v>37</v>
          </cell>
        </row>
        <row r="40">
          <cell r="C40" t="str">
            <v>38</v>
          </cell>
        </row>
        <row r="41">
          <cell r="C41" t="str">
            <v>39</v>
          </cell>
        </row>
        <row r="42">
          <cell r="C42" t="str">
            <v>40</v>
          </cell>
        </row>
        <row r="43">
          <cell r="C43" t="str">
            <v>41</v>
          </cell>
        </row>
        <row r="44">
          <cell r="C44" t="str">
            <v>42</v>
          </cell>
        </row>
        <row r="45">
          <cell r="C45" t="str">
            <v>43</v>
          </cell>
        </row>
        <row r="46">
          <cell r="C46" t="str">
            <v>44</v>
          </cell>
        </row>
        <row r="47">
          <cell r="C47" t="str">
            <v>45</v>
          </cell>
        </row>
        <row r="48">
          <cell r="C48" t="str">
            <v>46</v>
          </cell>
        </row>
        <row r="49">
          <cell r="C49" t="str">
            <v>47</v>
          </cell>
        </row>
        <row r="50">
          <cell r="C50" t="str">
            <v>48</v>
          </cell>
        </row>
        <row r="51">
          <cell r="C51" t="str">
            <v>49</v>
          </cell>
        </row>
        <row r="52">
          <cell r="C52" t="str">
            <v>50</v>
          </cell>
        </row>
        <row r="53">
          <cell r="C53" t="str">
            <v>51</v>
          </cell>
        </row>
        <row r="54">
          <cell r="C54" t="str">
            <v>52</v>
          </cell>
        </row>
        <row r="55">
          <cell r="C55" t="str">
            <v>53</v>
          </cell>
        </row>
        <row r="56">
          <cell r="C56" t="str">
            <v>54</v>
          </cell>
        </row>
        <row r="57">
          <cell r="C57" t="str">
            <v>55</v>
          </cell>
        </row>
        <row r="58">
          <cell r="C58" t="str">
            <v>56</v>
          </cell>
        </row>
        <row r="59">
          <cell r="C59" t="str">
            <v>57</v>
          </cell>
        </row>
        <row r="60">
          <cell r="C60" t="str">
            <v>58</v>
          </cell>
        </row>
        <row r="61">
          <cell r="C61" t="str">
            <v>59</v>
          </cell>
        </row>
        <row r="62">
          <cell r="C62" t="str">
            <v>60</v>
          </cell>
        </row>
        <row r="63">
          <cell r="C63" t="str">
            <v>61</v>
          </cell>
        </row>
        <row r="64">
          <cell r="C64" t="str">
            <v>62</v>
          </cell>
        </row>
        <row r="65">
          <cell r="C65" t="str">
            <v>63</v>
          </cell>
        </row>
        <row r="66">
          <cell r="C66" t="str">
            <v>64</v>
          </cell>
        </row>
        <row r="67">
          <cell r="C67" t="str">
            <v>65</v>
          </cell>
        </row>
        <row r="68">
          <cell r="C68" t="str">
            <v>66</v>
          </cell>
        </row>
        <row r="69">
          <cell r="C69" t="str">
            <v>67</v>
          </cell>
        </row>
        <row r="70">
          <cell r="C70" t="str">
            <v>68</v>
          </cell>
        </row>
        <row r="71">
          <cell r="C71" t="str">
            <v>69</v>
          </cell>
        </row>
        <row r="72">
          <cell r="C72" t="str">
            <v>70</v>
          </cell>
        </row>
        <row r="73">
          <cell r="C73" t="str">
            <v>71</v>
          </cell>
        </row>
        <row r="74">
          <cell r="C74" t="str">
            <v>72</v>
          </cell>
        </row>
        <row r="75">
          <cell r="C75" t="str">
            <v>73</v>
          </cell>
        </row>
        <row r="76">
          <cell r="C76" t="str">
            <v>74</v>
          </cell>
        </row>
        <row r="77">
          <cell r="C77" t="str">
            <v>75</v>
          </cell>
        </row>
        <row r="78">
          <cell r="C78" t="str">
            <v>76</v>
          </cell>
        </row>
        <row r="79">
          <cell r="C79" t="str">
            <v>77</v>
          </cell>
        </row>
        <row r="80">
          <cell r="C80" t="str">
            <v>78</v>
          </cell>
        </row>
        <row r="81">
          <cell r="C81" t="str">
            <v>79</v>
          </cell>
        </row>
        <row r="82">
          <cell r="C82" t="str">
            <v>80</v>
          </cell>
        </row>
        <row r="83">
          <cell r="C83" t="str">
            <v>81</v>
          </cell>
        </row>
        <row r="84">
          <cell r="C84" t="str">
            <v>82</v>
          </cell>
        </row>
        <row r="85">
          <cell r="C85" t="str">
            <v>83</v>
          </cell>
        </row>
        <row r="86">
          <cell r="C86" t="str">
            <v>84</v>
          </cell>
        </row>
        <row r="87">
          <cell r="C87" t="str">
            <v>85</v>
          </cell>
        </row>
        <row r="88">
          <cell r="C88" t="str">
            <v>86</v>
          </cell>
        </row>
        <row r="89">
          <cell r="C89" t="str">
            <v>87</v>
          </cell>
        </row>
        <row r="90">
          <cell r="C90" t="str">
            <v>88</v>
          </cell>
        </row>
        <row r="91">
          <cell r="C91" t="str">
            <v>89</v>
          </cell>
        </row>
        <row r="92">
          <cell r="C92" t="str">
            <v>90</v>
          </cell>
        </row>
        <row r="93">
          <cell r="C93" t="str">
            <v>91</v>
          </cell>
        </row>
        <row r="94">
          <cell r="C94" t="str">
            <v>92</v>
          </cell>
        </row>
        <row r="95">
          <cell r="C95" t="str">
            <v>93</v>
          </cell>
        </row>
        <row r="96">
          <cell r="C96" t="str">
            <v>94</v>
          </cell>
        </row>
        <row r="97">
          <cell r="C97" t="str">
            <v>95</v>
          </cell>
        </row>
        <row r="98">
          <cell r="C98" t="str">
            <v>96</v>
          </cell>
        </row>
        <row r="99">
          <cell r="C99" t="str">
            <v>97</v>
          </cell>
        </row>
        <row r="100">
          <cell r="C100" t="str">
            <v>98</v>
          </cell>
        </row>
        <row r="101">
          <cell r="C101" t="str">
            <v>99</v>
          </cell>
        </row>
      </sheetData>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新規学連登録者入力シート"/>
      <sheetName val="大学記録"/>
      <sheetName val="記入方法"/>
      <sheetName val="個人情報"/>
      <sheetName val="突破者リスト外資格記録入力シート"/>
      <sheetName val="登録者リスト"/>
      <sheetName val="混成競技情報"/>
      <sheetName val="リレー"/>
      <sheetName val="リレーオーダー用紙"/>
      <sheetName val="MAT用"/>
      <sheetName val="リスト"/>
      <sheetName val="標準記録"/>
      <sheetName val="大学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B2" t="str">
            <v>0</v>
          </cell>
          <cell r="C2" t="str">
            <v>00</v>
          </cell>
          <cell r="V2" t="str">
            <v>10000mW</v>
          </cell>
        </row>
        <row r="3">
          <cell r="B3" t="str">
            <v>1</v>
          </cell>
          <cell r="C3" t="str">
            <v>01</v>
          </cell>
          <cell r="V3" t="str">
            <v>10kmW</v>
          </cell>
        </row>
        <row r="4">
          <cell r="B4" t="str">
            <v>2</v>
          </cell>
          <cell r="C4" t="str">
            <v>02</v>
          </cell>
          <cell r="V4" t="str">
            <v>20kmW</v>
          </cell>
        </row>
        <row r="5">
          <cell r="B5" t="str">
            <v>3</v>
          </cell>
          <cell r="C5" t="str">
            <v>03</v>
          </cell>
        </row>
        <row r="6">
          <cell r="B6" t="str">
            <v>4</v>
          </cell>
          <cell r="C6" t="str">
            <v>04</v>
          </cell>
        </row>
        <row r="7">
          <cell r="B7" t="str">
            <v>5</v>
          </cell>
          <cell r="C7" t="str">
            <v>05</v>
          </cell>
        </row>
        <row r="8">
          <cell r="B8" t="str">
            <v>6</v>
          </cell>
          <cell r="C8" t="str">
            <v>06</v>
          </cell>
        </row>
        <row r="9">
          <cell r="B9" t="str">
            <v>7</v>
          </cell>
          <cell r="C9" t="str">
            <v>07</v>
          </cell>
        </row>
        <row r="10">
          <cell r="B10" t="str">
            <v>8</v>
          </cell>
          <cell r="C10" t="str">
            <v>08</v>
          </cell>
        </row>
        <row r="11">
          <cell r="B11" t="str">
            <v>9</v>
          </cell>
          <cell r="C11" t="str">
            <v>09</v>
          </cell>
        </row>
        <row r="12">
          <cell r="B12" t="str">
            <v>10</v>
          </cell>
          <cell r="C12" t="str">
            <v>10</v>
          </cell>
        </row>
        <row r="13">
          <cell r="B13" t="str">
            <v>11</v>
          </cell>
          <cell r="C13" t="str">
            <v>11</v>
          </cell>
        </row>
        <row r="14">
          <cell r="B14" t="str">
            <v>12</v>
          </cell>
          <cell r="C14" t="str">
            <v>12</v>
          </cell>
        </row>
        <row r="15">
          <cell r="B15" t="str">
            <v>13</v>
          </cell>
          <cell r="C15" t="str">
            <v>13</v>
          </cell>
        </row>
        <row r="16">
          <cell r="B16" t="str">
            <v>14</v>
          </cell>
          <cell r="C16" t="str">
            <v>14</v>
          </cell>
        </row>
        <row r="17">
          <cell r="B17" t="str">
            <v>15</v>
          </cell>
          <cell r="C17" t="str">
            <v>15</v>
          </cell>
        </row>
        <row r="18">
          <cell r="B18" t="str">
            <v>16</v>
          </cell>
          <cell r="C18" t="str">
            <v>16</v>
          </cell>
        </row>
        <row r="19">
          <cell r="B19" t="str">
            <v>17</v>
          </cell>
          <cell r="C19" t="str">
            <v>17</v>
          </cell>
        </row>
        <row r="20">
          <cell r="B20" t="str">
            <v>18</v>
          </cell>
          <cell r="C20" t="str">
            <v>18</v>
          </cell>
        </row>
        <row r="21">
          <cell r="B21" t="str">
            <v>19</v>
          </cell>
          <cell r="C21" t="str">
            <v>19</v>
          </cell>
        </row>
        <row r="22">
          <cell r="B22" t="str">
            <v>20</v>
          </cell>
          <cell r="C22" t="str">
            <v>20</v>
          </cell>
        </row>
        <row r="23">
          <cell r="B23" t="str">
            <v>21</v>
          </cell>
          <cell r="C23" t="str">
            <v>21</v>
          </cell>
        </row>
        <row r="24">
          <cell r="B24" t="str">
            <v>22</v>
          </cell>
          <cell r="C24" t="str">
            <v>22</v>
          </cell>
        </row>
        <row r="25">
          <cell r="B25" t="str">
            <v>23</v>
          </cell>
          <cell r="C25" t="str">
            <v>23</v>
          </cell>
        </row>
        <row r="26">
          <cell r="B26" t="str">
            <v>24</v>
          </cell>
          <cell r="C26" t="str">
            <v>24</v>
          </cell>
        </row>
        <row r="27">
          <cell r="B27" t="str">
            <v>25</v>
          </cell>
          <cell r="C27" t="str">
            <v>25</v>
          </cell>
        </row>
        <row r="28">
          <cell r="B28" t="str">
            <v>26</v>
          </cell>
          <cell r="C28" t="str">
            <v>26</v>
          </cell>
        </row>
        <row r="29">
          <cell r="B29" t="str">
            <v>27</v>
          </cell>
          <cell r="C29" t="str">
            <v>27</v>
          </cell>
        </row>
        <row r="30">
          <cell r="B30" t="str">
            <v>28</v>
          </cell>
          <cell r="C30" t="str">
            <v>28</v>
          </cell>
        </row>
        <row r="31">
          <cell r="B31" t="str">
            <v>29</v>
          </cell>
          <cell r="C31" t="str">
            <v>29</v>
          </cell>
        </row>
        <row r="32">
          <cell r="B32" t="str">
            <v>30</v>
          </cell>
          <cell r="C32" t="str">
            <v>30</v>
          </cell>
        </row>
        <row r="33">
          <cell r="B33" t="str">
            <v>31</v>
          </cell>
          <cell r="C33" t="str">
            <v>31</v>
          </cell>
        </row>
        <row r="34">
          <cell r="B34" t="str">
            <v>32</v>
          </cell>
          <cell r="C34" t="str">
            <v>32</v>
          </cell>
        </row>
        <row r="35">
          <cell r="B35" t="str">
            <v>33</v>
          </cell>
          <cell r="C35" t="str">
            <v>33</v>
          </cell>
        </row>
        <row r="36">
          <cell r="B36" t="str">
            <v>34</v>
          </cell>
          <cell r="C36" t="str">
            <v>34</v>
          </cell>
        </row>
        <row r="37">
          <cell r="B37" t="str">
            <v>35</v>
          </cell>
          <cell r="C37" t="str">
            <v>35</v>
          </cell>
        </row>
        <row r="38">
          <cell r="B38" t="str">
            <v>36</v>
          </cell>
          <cell r="C38" t="str">
            <v>36</v>
          </cell>
        </row>
        <row r="39">
          <cell r="B39" t="str">
            <v>37</v>
          </cell>
          <cell r="C39" t="str">
            <v>37</v>
          </cell>
        </row>
        <row r="40">
          <cell r="B40" t="str">
            <v>38</v>
          </cell>
          <cell r="C40" t="str">
            <v>38</v>
          </cell>
        </row>
        <row r="41">
          <cell r="B41" t="str">
            <v>39</v>
          </cell>
          <cell r="C41" t="str">
            <v>39</v>
          </cell>
        </row>
        <row r="42">
          <cell r="B42" t="str">
            <v>40</v>
          </cell>
          <cell r="C42" t="str">
            <v>40</v>
          </cell>
        </row>
        <row r="43">
          <cell r="B43" t="str">
            <v>41</v>
          </cell>
          <cell r="C43" t="str">
            <v>41</v>
          </cell>
        </row>
        <row r="44">
          <cell r="B44" t="str">
            <v>42</v>
          </cell>
          <cell r="C44" t="str">
            <v>42</v>
          </cell>
        </row>
        <row r="45">
          <cell r="B45" t="str">
            <v>43</v>
          </cell>
          <cell r="C45" t="str">
            <v>43</v>
          </cell>
        </row>
        <row r="46">
          <cell r="B46" t="str">
            <v>44</v>
          </cell>
          <cell r="C46" t="str">
            <v>44</v>
          </cell>
        </row>
        <row r="47">
          <cell r="B47" t="str">
            <v>45</v>
          </cell>
          <cell r="C47" t="str">
            <v>45</v>
          </cell>
        </row>
        <row r="48">
          <cell r="B48" t="str">
            <v>46</v>
          </cell>
          <cell r="C48" t="str">
            <v>46</v>
          </cell>
        </row>
        <row r="49">
          <cell r="B49" t="str">
            <v>47</v>
          </cell>
          <cell r="C49" t="str">
            <v>47</v>
          </cell>
        </row>
        <row r="50">
          <cell r="B50" t="str">
            <v>48</v>
          </cell>
          <cell r="C50" t="str">
            <v>48</v>
          </cell>
        </row>
        <row r="51">
          <cell r="B51" t="str">
            <v>49</v>
          </cell>
          <cell r="C51" t="str">
            <v>49</v>
          </cell>
        </row>
        <row r="52">
          <cell r="B52" t="str">
            <v>50</v>
          </cell>
          <cell r="C52" t="str">
            <v>50</v>
          </cell>
        </row>
        <row r="53">
          <cell r="B53" t="str">
            <v>51</v>
          </cell>
          <cell r="C53" t="str">
            <v>51</v>
          </cell>
        </row>
        <row r="54">
          <cell r="B54" t="str">
            <v>52</v>
          </cell>
          <cell r="C54" t="str">
            <v>52</v>
          </cell>
        </row>
        <row r="55">
          <cell r="B55" t="str">
            <v>53</v>
          </cell>
          <cell r="C55" t="str">
            <v>53</v>
          </cell>
        </row>
        <row r="56">
          <cell r="B56" t="str">
            <v>54</v>
          </cell>
          <cell r="C56" t="str">
            <v>54</v>
          </cell>
        </row>
        <row r="57">
          <cell r="B57" t="str">
            <v>55</v>
          </cell>
          <cell r="C57" t="str">
            <v>55</v>
          </cell>
        </row>
        <row r="58">
          <cell r="B58" t="str">
            <v>56</v>
          </cell>
          <cell r="C58" t="str">
            <v>56</v>
          </cell>
        </row>
        <row r="59">
          <cell r="B59" t="str">
            <v>57</v>
          </cell>
          <cell r="C59" t="str">
            <v>57</v>
          </cell>
        </row>
        <row r="60">
          <cell r="B60" t="str">
            <v>58</v>
          </cell>
          <cell r="C60" t="str">
            <v>58</v>
          </cell>
        </row>
        <row r="61">
          <cell r="B61" t="str">
            <v>59</v>
          </cell>
          <cell r="C61" t="str">
            <v>59</v>
          </cell>
        </row>
        <row r="62">
          <cell r="B62" t="str">
            <v>60</v>
          </cell>
          <cell r="C62" t="str">
            <v>60</v>
          </cell>
        </row>
        <row r="63">
          <cell r="B63" t="str">
            <v>61</v>
          </cell>
          <cell r="C63" t="str">
            <v>61</v>
          </cell>
        </row>
        <row r="64">
          <cell r="B64" t="str">
            <v>62</v>
          </cell>
          <cell r="C64" t="str">
            <v>62</v>
          </cell>
        </row>
        <row r="65">
          <cell r="B65" t="str">
            <v>63</v>
          </cell>
          <cell r="C65" t="str">
            <v>63</v>
          </cell>
        </row>
        <row r="66">
          <cell r="B66" t="str">
            <v>64</v>
          </cell>
          <cell r="C66" t="str">
            <v>64</v>
          </cell>
        </row>
        <row r="67">
          <cell r="B67" t="str">
            <v>65</v>
          </cell>
          <cell r="C67" t="str">
            <v>65</v>
          </cell>
        </row>
        <row r="68">
          <cell r="B68" t="str">
            <v>66</v>
          </cell>
          <cell r="C68" t="str">
            <v>66</v>
          </cell>
        </row>
        <row r="69">
          <cell r="B69" t="str">
            <v>67</v>
          </cell>
          <cell r="C69" t="str">
            <v>67</v>
          </cell>
        </row>
        <row r="70">
          <cell r="B70" t="str">
            <v>68</v>
          </cell>
          <cell r="C70" t="str">
            <v>68</v>
          </cell>
        </row>
        <row r="71">
          <cell r="B71" t="str">
            <v>69</v>
          </cell>
          <cell r="C71" t="str">
            <v>69</v>
          </cell>
        </row>
        <row r="72">
          <cell r="B72" t="str">
            <v>70</v>
          </cell>
          <cell r="C72" t="str">
            <v>70</v>
          </cell>
        </row>
        <row r="73">
          <cell r="B73" t="str">
            <v>71</v>
          </cell>
          <cell r="C73" t="str">
            <v>71</v>
          </cell>
        </row>
        <row r="74">
          <cell r="B74" t="str">
            <v>72</v>
          </cell>
          <cell r="C74" t="str">
            <v>72</v>
          </cell>
        </row>
        <row r="75">
          <cell r="B75" t="str">
            <v>73</v>
          </cell>
          <cell r="C75" t="str">
            <v>73</v>
          </cell>
        </row>
        <row r="76">
          <cell r="B76" t="str">
            <v>74</v>
          </cell>
          <cell r="C76" t="str">
            <v>74</v>
          </cell>
        </row>
        <row r="77">
          <cell r="B77" t="str">
            <v>75</v>
          </cell>
          <cell r="C77" t="str">
            <v>75</v>
          </cell>
        </row>
        <row r="78">
          <cell r="B78" t="str">
            <v>76</v>
          </cell>
          <cell r="C78" t="str">
            <v>76</v>
          </cell>
        </row>
        <row r="79">
          <cell r="B79" t="str">
            <v>77</v>
          </cell>
          <cell r="C79" t="str">
            <v>77</v>
          </cell>
        </row>
        <row r="80">
          <cell r="B80" t="str">
            <v>78</v>
          </cell>
          <cell r="C80" t="str">
            <v>78</v>
          </cell>
        </row>
        <row r="81">
          <cell r="B81" t="str">
            <v>79</v>
          </cell>
          <cell r="C81" t="str">
            <v>79</v>
          </cell>
        </row>
        <row r="82">
          <cell r="B82" t="str">
            <v>80</v>
          </cell>
          <cell r="C82" t="str">
            <v>80</v>
          </cell>
        </row>
        <row r="83">
          <cell r="B83" t="str">
            <v>81</v>
          </cell>
          <cell r="C83" t="str">
            <v>81</v>
          </cell>
        </row>
        <row r="84">
          <cell r="B84" t="str">
            <v>82</v>
          </cell>
          <cell r="C84" t="str">
            <v>82</v>
          </cell>
        </row>
        <row r="85">
          <cell r="B85" t="str">
            <v>83</v>
          </cell>
          <cell r="C85" t="str">
            <v>83</v>
          </cell>
        </row>
        <row r="86">
          <cell r="B86" t="str">
            <v>84</v>
          </cell>
          <cell r="C86" t="str">
            <v>84</v>
          </cell>
        </row>
        <row r="87">
          <cell r="B87" t="str">
            <v>85</v>
          </cell>
          <cell r="C87" t="str">
            <v>85</v>
          </cell>
        </row>
        <row r="88">
          <cell r="B88" t="str">
            <v>86</v>
          </cell>
          <cell r="C88" t="str">
            <v>86</v>
          </cell>
        </row>
        <row r="89">
          <cell r="B89" t="str">
            <v>87</v>
          </cell>
          <cell r="C89" t="str">
            <v>87</v>
          </cell>
        </row>
        <row r="90">
          <cell r="B90" t="str">
            <v>88</v>
          </cell>
          <cell r="C90" t="str">
            <v>88</v>
          </cell>
        </row>
        <row r="91">
          <cell r="B91" t="str">
            <v>89</v>
          </cell>
          <cell r="C91" t="str">
            <v>89</v>
          </cell>
        </row>
        <row r="92">
          <cell r="B92" t="str">
            <v>90</v>
          </cell>
          <cell r="C92" t="str">
            <v>90</v>
          </cell>
        </row>
        <row r="93">
          <cell r="B93" t="str">
            <v>91</v>
          </cell>
          <cell r="C93" t="str">
            <v>91</v>
          </cell>
        </row>
        <row r="94">
          <cell r="B94" t="str">
            <v>92</v>
          </cell>
          <cell r="C94" t="str">
            <v>92</v>
          </cell>
        </row>
        <row r="95">
          <cell r="B95" t="str">
            <v>93</v>
          </cell>
          <cell r="C95" t="str">
            <v>93</v>
          </cell>
        </row>
        <row r="96">
          <cell r="B96" t="str">
            <v>94</v>
          </cell>
          <cell r="C96" t="str">
            <v>94</v>
          </cell>
        </row>
        <row r="97">
          <cell r="B97" t="str">
            <v>95</v>
          </cell>
          <cell r="C97" t="str">
            <v>95</v>
          </cell>
        </row>
        <row r="98">
          <cell r="B98" t="str">
            <v>96</v>
          </cell>
          <cell r="C98" t="str">
            <v>96</v>
          </cell>
        </row>
        <row r="99">
          <cell r="B99" t="str">
            <v>97</v>
          </cell>
          <cell r="C99" t="str">
            <v>97</v>
          </cell>
        </row>
        <row r="100">
          <cell r="B100" t="str">
            <v>98</v>
          </cell>
          <cell r="C100" t="str">
            <v>98</v>
          </cell>
        </row>
        <row r="101">
          <cell r="C101" t="str">
            <v>99</v>
          </cell>
        </row>
      </sheetData>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新規学連登録者入力シート"/>
      <sheetName val="大学記録"/>
      <sheetName val="記入例 "/>
      <sheetName val="個人情報"/>
      <sheetName val="突破者リスト外資格記録入力シート"/>
      <sheetName val="突破者リスト"/>
      <sheetName val="混成競技情報"/>
      <sheetName val="リレー"/>
      <sheetName val="リレーオーダー用紙"/>
      <sheetName val="リスト"/>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B2" t="str">
            <v>0</v>
          </cell>
          <cell r="X2" t="str">
            <v>なし</v>
          </cell>
        </row>
        <row r="3">
          <cell r="X3" t="str">
            <v>00</v>
          </cell>
        </row>
        <row r="4">
          <cell r="X4" t="str">
            <v>01</v>
          </cell>
        </row>
        <row r="5">
          <cell r="X5" t="str">
            <v>02</v>
          </cell>
        </row>
        <row r="6">
          <cell r="X6" t="str">
            <v>03</v>
          </cell>
        </row>
        <row r="7">
          <cell r="X7" t="str">
            <v>04</v>
          </cell>
        </row>
        <row r="8">
          <cell r="X8" t="str">
            <v>05</v>
          </cell>
        </row>
        <row r="9">
          <cell r="X9" t="str">
            <v>06</v>
          </cell>
        </row>
        <row r="10">
          <cell r="X10" t="str">
            <v>07</v>
          </cell>
        </row>
        <row r="11">
          <cell r="X11" t="str">
            <v>08</v>
          </cell>
        </row>
        <row r="12">
          <cell r="X12" t="str">
            <v>09</v>
          </cell>
        </row>
        <row r="13">
          <cell r="X13" t="str">
            <v>10</v>
          </cell>
        </row>
        <row r="14">
          <cell r="X14" t="str">
            <v>11</v>
          </cell>
        </row>
        <row r="15">
          <cell r="X15" t="str">
            <v>12</v>
          </cell>
        </row>
        <row r="16">
          <cell r="X16" t="str">
            <v>13</v>
          </cell>
        </row>
        <row r="17">
          <cell r="X17" t="str">
            <v>14</v>
          </cell>
        </row>
        <row r="18">
          <cell r="X18" t="str">
            <v>15</v>
          </cell>
        </row>
        <row r="19">
          <cell r="X19" t="str">
            <v>16</v>
          </cell>
        </row>
        <row r="20">
          <cell r="X20" t="str">
            <v>17</v>
          </cell>
        </row>
        <row r="21">
          <cell r="X21" t="str">
            <v>18</v>
          </cell>
        </row>
        <row r="22">
          <cell r="X22" t="str">
            <v>19</v>
          </cell>
        </row>
        <row r="23">
          <cell r="X23" t="str">
            <v>20</v>
          </cell>
        </row>
        <row r="24">
          <cell r="X24" t="str">
            <v>21</v>
          </cell>
        </row>
        <row r="25">
          <cell r="X25" t="str">
            <v>22</v>
          </cell>
        </row>
        <row r="26">
          <cell r="X26" t="str">
            <v>23</v>
          </cell>
        </row>
        <row r="27">
          <cell r="X27" t="str">
            <v>24</v>
          </cell>
        </row>
        <row r="28">
          <cell r="X28" t="str">
            <v>25</v>
          </cell>
        </row>
        <row r="29">
          <cell r="X29" t="str">
            <v>26</v>
          </cell>
        </row>
        <row r="30">
          <cell r="X30" t="str">
            <v>27</v>
          </cell>
        </row>
        <row r="31">
          <cell r="X31" t="str">
            <v>28</v>
          </cell>
        </row>
        <row r="32">
          <cell r="X32" t="str">
            <v>29</v>
          </cell>
        </row>
        <row r="33">
          <cell r="X33" t="str">
            <v>30</v>
          </cell>
        </row>
        <row r="34">
          <cell r="X34" t="str">
            <v>31</v>
          </cell>
        </row>
        <row r="35">
          <cell r="X35" t="str">
            <v>32</v>
          </cell>
        </row>
        <row r="36">
          <cell r="X36" t="str">
            <v>33</v>
          </cell>
        </row>
        <row r="37">
          <cell r="X37" t="str">
            <v>34</v>
          </cell>
        </row>
        <row r="38">
          <cell r="X38" t="str">
            <v>35</v>
          </cell>
        </row>
        <row r="39">
          <cell r="X39" t="str">
            <v>36</v>
          </cell>
        </row>
        <row r="40">
          <cell r="X40" t="str">
            <v>37</v>
          </cell>
        </row>
        <row r="41">
          <cell r="X41" t="str">
            <v>38</v>
          </cell>
        </row>
        <row r="42">
          <cell r="X42" t="str">
            <v>39</v>
          </cell>
        </row>
        <row r="43">
          <cell r="X43" t="str">
            <v>40</v>
          </cell>
        </row>
        <row r="44">
          <cell r="X44" t="str">
            <v>41</v>
          </cell>
        </row>
        <row r="45">
          <cell r="X45" t="str">
            <v>42</v>
          </cell>
        </row>
        <row r="46">
          <cell r="X46" t="str">
            <v>43</v>
          </cell>
        </row>
        <row r="47">
          <cell r="X47" t="str">
            <v>44</v>
          </cell>
        </row>
        <row r="48">
          <cell r="X48" t="str">
            <v>45</v>
          </cell>
        </row>
        <row r="49">
          <cell r="X49" t="str">
            <v>46</v>
          </cell>
        </row>
        <row r="50">
          <cell r="X50" t="str">
            <v>47</v>
          </cell>
        </row>
        <row r="51">
          <cell r="X51" t="str">
            <v>48</v>
          </cell>
        </row>
        <row r="52">
          <cell r="X52" t="str">
            <v>49</v>
          </cell>
        </row>
        <row r="53">
          <cell r="X53" t="str">
            <v>50</v>
          </cell>
        </row>
        <row r="54">
          <cell r="X54" t="str">
            <v>51</v>
          </cell>
        </row>
        <row r="55">
          <cell r="X55" t="str">
            <v>52</v>
          </cell>
        </row>
        <row r="56">
          <cell r="X56" t="str">
            <v>53</v>
          </cell>
        </row>
        <row r="57">
          <cell r="X57" t="str">
            <v>54</v>
          </cell>
        </row>
        <row r="58">
          <cell r="X58" t="str">
            <v>55</v>
          </cell>
        </row>
        <row r="59">
          <cell r="X59" t="str">
            <v>56</v>
          </cell>
        </row>
        <row r="60">
          <cell r="X60" t="str">
            <v>57</v>
          </cell>
        </row>
        <row r="61">
          <cell r="X61" t="str">
            <v>58</v>
          </cell>
        </row>
        <row r="62">
          <cell r="X62" t="str">
            <v>59</v>
          </cell>
        </row>
        <row r="63">
          <cell r="X63" t="str">
            <v>60</v>
          </cell>
        </row>
        <row r="64">
          <cell r="X64" t="str">
            <v>61</v>
          </cell>
        </row>
        <row r="65">
          <cell r="X65" t="str">
            <v>62</v>
          </cell>
        </row>
        <row r="66">
          <cell r="X66" t="str">
            <v>63</v>
          </cell>
        </row>
        <row r="67">
          <cell r="X67" t="str">
            <v>64</v>
          </cell>
        </row>
        <row r="68">
          <cell r="X68" t="str">
            <v>65</v>
          </cell>
        </row>
        <row r="69">
          <cell r="X69" t="str">
            <v>66</v>
          </cell>
        </row>
        <row r="70">
          <cell r="X70" t="str">
            <v>67</v>
          </cell>
        </row>
        <row r="71">
          <cell r="X71" t="str">
            <v>68</v>
          </cell>
        </row>
        <row r="72">
          <cell r="X72" t="str">
            <v>69</v>
          </cell>
        </row>
        <row r="73">
          <cell r="X73" t="str">
            <v>70</v>
          </cell>
        </row>
        <row r="74">
          <cell r="X74" t="str">
            <v>71</v>
          </cell>
        </row>
        <row r="75">
          <cell r="X75" t="str">
            <v>72</v>
          </cell>
        </row>
        <row r="76">
          <cell r="X76" t="str">
            <v>73</v>
          </cell>
        </row>
        <row r="77">
          <cell r="X77" t="str">
            <v>74</v>
          </cell>
        </row>
        <row r="78">
          <cell r="X78" t="str">
            <v>75</v>
          </cell>
        </row>
        <row r="79">
          <cell r="X79" t="str">
            <v>76</v>
          </cell>
        </row>
        <row r="80">
          <cell r="X80" t="str">
            <v>77</v>
          </cell>
        </row>
        <row r="81">
          <cell r="X81" t="str">
            <v>78</v>
          </cell>
        </row>
        <row r="82">
          <cell r="X82" t="str">
            <v>79</v>
          </cell>
        </row>
        <row r="83">
          <cell r="X83" t="str">
            <v>80</v>
          </cell>
        </row>
        <row r="84">
          <cell r="X84" t="str">
            <v>81</v>
          </cell>
        </row>
        <row r="85">
          <cell r="X85" t="str">
            <v>82</v>
          </cell>
        </row>
        <row r="86">
          <cell r="X86" t="str">
            <v>83</v>
          </cell>
        </row>
        <row r="87">
          <cell r="X87" t="str">
            <v>84</v>
          </cell>
        </row>
        <row r="88">
          <cell r="X88" t="str">
            <v>85</v>
          </cell>
        </row>
        <row r="89">
          <cell r="X89" t="str">
            <v>86</v>
          </cell>
        </row>
        <row r="90">
          <cell r="X90" t="str">
            <v>87</v>
          </cell>
        </row>
        <row r="91">
          <cell r="X91" t="str">
            <v>88</v>
          </cell>
        </row>
        <row r="92">
          <cell r="X92" t="str">
            <v>89</v>
          </cell>
        </row>
        <row r="93">
          <cell r="X93" t="str">
            <v>90</v>
          </cell>
        </row>
        <row r="94">
          <cell r="X94" t="str">
            <v>91</v>
          </cell>
        </row>
        <row r="95">
          <cell r="X95" t="str">
            <v>92</v>
          </cell>
        </row>
        <row r="96">
          <cell r="X96" t="str">
            <v>93</v>
          </cell>
        </row>
        <row r="97">
          <cell r="X97" t="str">
            <v>94</v>
          </cell>
        </row>
        <row r="98">
          <cell r="X98" t="str">
            <v>95</v>
          </cell>
        </row>
        <row r="99">
          <cell r="X99" t="str">
            <v>96</v>
          </cell>
        </row>
        <row r="100">
          <cell r="X100" t="str">
            <v>97</v>
          </cell>
        </row>
        <row r="101">
          <cell r="X101" t="str">
            <v>98</v>
          </cell>
        </row>
        <row r="102">
          <cell r="X102" t="str">
            <v>99</v>
          </cell>
        </row>
      </sheetData>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新規学連登録者入力シート"/>
      <sheetName val="大学記録"/>
      <sheetName val="記入方法"/>
      <sheetName val="個人情報"/>
      <sheetName val="突破者リスト外資格記録入力シート"/>
      <sheetName val="登録者リスト"/>
      <sheetName val="混成競技情報"/>
      <sheetName val="リレー"/>
      <sheetName val="リレーオーダー用紙"/>
      <sheetName val="リスト"/>
      <sheetName val="MAT用"/>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M73"/>
  <sheetViews>
    <sheetView tabSelected="1" zoomScale="90" zoomScaleNormal="90" workbookViewId="0">
      <selection activeCell="D6" sqref="D6:J6"/>
    </sheetView>
  </sheetViews>
  <sheetFormatPr defaultRowHeight="13.5" x14ac:dyDescent="0.15"/>
  <cols>
    <col min="3" max="3" width="10.25" customWidth="1"/>
    <col min="13" max="13" width="9" hidden="1" customWidth="1"/>
  </cols>
  <sheetData>
    <row r="1" spans="2:13" s="4" customFormat="1" x14ac:dyDescent="0.15"/>
    <row r="2" spans="2:13" s="4" customFormat="1" ht="13.5" customHeight="1" x14ac:dyDescent="0.15">
      <c r="B2" s="234" t="s">
        <v>1423</v>
      </c>
      <c r="C2" s="234"/>
      <c r="D2" s="234"/>
      <c r="E2" s="234"/>
      <c r="F2" s="234"/>
      <c r="G2" s="234"/>
      <c r="H2" s="234"/>
      <c r="I2" s="234"/>
      <c r="J2" s="234"/>
      <c r="M2" s="3" t="str">
        <f>個人情報!$E$6</f>
        <v/>
      </c>
    </row>
    <row r="3" spans="2:13" s="4" customFormat="1" ht="13.5" customHeight="1" x14ac:dyDescent="0.15">
      <c r="B3" s="234"/>
      <c r="C3" s="234"/>
      <c r="D3" s="234"/>
      <c r="E3" s="234"/>
      <c r="F3" s="234"/>
      <c r="G3" s="234"/>
      <c r="H3" s="234"/>
      <c r="I3" s="234"/>
      <c r="J3" s="234"/>
      <c r="M3" s="3" t="e">
        <f>個人情報!#REF!</f>
        <v>#REF!</v>
      </c>
    </row>
    <row r="4" spans="2:13" s="4" customFormat="1" ht="24" x14ac:dyDescent="0.15">
      <c r="B4" s="235" t="s">
        <v>1772</v>
      </c>
      <c r="C4" s="235"/>
      <c r="D4" s="235"/>
      <c r="E4" s="235"/>
      <c r="F4" s="235"/>
      <c r="G4" s="235"/>
      <c r="H4" s="235"/>
      <c r="I4" s="235"/>
      <c r="J4" s="235"/>
      <c r="M4" s="3" t="e">
        <f>個人情報!#REF!</f>
        <v>#REF!</v>
      </c>
    </row>
    <row r="5" spans="2:13" s="4" customFormat="1" ht="14.25" customHeight="1" thickBot="1" x14ac:dyDescent="0.2">
      <c r="M5" s="3" t="e">
        <f>個人情報!#REF!</f>
        <v>#REF!</v>
      </c>
    </row>
    <row r="6" spans="2:13" s="4" customFormat="1" ht="39.75" customHeight="1" x14ac:dyDescent="0.15">
      <c r="B6" s="236" t="s">
        <v>28</v>
      </c>
      <c r="C6" s="237"/>
      <c r="D6" s="238"/>
      <c r="E6" s="239"/>
      <c r="F6" s="239"/>
      <c r="G6" s="239"/>
      <c r="H6" s="239"/>
      <c r="I6" s="239"/>
      <c r="J6" s="240"/>
      <c r="M6" s="3" t="e">
        <f>個人情報!#REF!</f>
        <v>#REF!</v>
      </c>
    </row>
    <row r="7" spans="2:13" s="4" customFormat="1" ht="20.100000000000001" customHeight="1" x14ac:dyDescent="0.15">
      <c r="B7" s="241" t="s">
        <v>30</v>
      </c>
      <c r="C7" s="242"/>
      <c r="D7" s="243" t="str">
        <f>IF(D6="","",VLOOKUP($D$6,大学リスト!$A$2:$D$199,3,FALSE))</f>
        <v/>
      </c>
      <c r="E7" s="244"/>
      <c r="F7" s="244"/>
      <c r="G7" s="244"/>
      <c r="H7" s="244"/>
      <c r="I7" s="244"/>
      <c r="J7" s="245"/>
      <c r="M7" s="3" t="e">
        <f>個人情報!#REF!</f>
        <v>#REF!</v>
      </c>
    </row>
    <row r="8" spans="2:13" s="4" customFormat="1" ht="20.100000000000001" customHeight="1" x14ac:dyDescent="0.15">
      <c r="B8" s="241" t="s">
        <v>29</v>
      </c>
      <c r="C8" s="242"/>
      <c r="D8" s="243" t="str">
        <f>IF(D7="","",VLOOKUP($D$6,大学リスト!$A$2:$D$199,2,FALSE))</f>
        <v/>
      </c>
      <c r="E8" s="244"/>
      <c r="F8" s="244"/>
      <c r="G8" s="244"/>
      <c r="H8" s="244"/>
      <c r="I8" s="244"/>
      <c r="J8" s="245"/>
      <c r="M8" s="3" t="e">
        <f>個人情報!#REF!</f>
        <v>#REF!</v>
      </c>
    </row>
    <row r="9" spans="2:13" s="4" customFormat="1" ht="20.100000000000001" customHeight="1" x14ac:dyDescent="0.15">
      <c r="B9" s="241" t="s">
        <v>31</v>
      </c>
      <c r="C9" s="242"/>
      <c r="D9" s="243" t="str">
        <f>IF(D8="","",VLOOKUP($D$6,大学リスト!$A$2:$D$199,4,FALSE))</f>
        <v/>
      </c>
      <c r="E9" s="244"/>
      <c r="F9" s="244"/>
      <c r="G9" s="244"/>
      <c r="H9" s="244"/>
      <c r="I9" s="244"/>
      <c r="J9" s="245"/>
      <c r="M9" s="3" t="e">
        <f>個人情報!#REF!</f>
        <v>#REF!</v>
      </c>
    </row>
    <row r="10" spans="2:13" s="4" customFormat="1" ht="20.100000000000001" customHeight="1" thickBot="1" x14ac:dyDescent="0.2">
      <c r="B10" s="246" t="s">
        <v>32</v>
      </c>
      <c r="C10" s="247"/>
      <c r="D10" s="248"/>
      <c r="E10" s="249"/>
      <c r="F10" s="249"/>
      <c r="G10" s="249"/>
      <c r="H10" s="249"/>
      <c r="I10" s="249"/>
      <c r="J10" s="250"/>
      <c r="K10" s="4" t="s">
        <v>342</v>
      </c>
      <c r="M10" s="3" t="e">
        <f>個人情報!#REF!</f>
        <v>#REF!</v>
      </c>
    </row>
    <row r="11" spans="2:13" s="65" customFormat="1" x14ac:dyDescent="0.15">
      <c r="M11" s="3" t="e">
        <f>個人情報!#REF!</f>
        <v>#REF!</v>
      </c>
    </row>
    <row r="12" spans="2:13" s="65" customFormat="1" ht="14.25" thickBot="1" x14ac:dyDescent="0.2">
      <c r="M12" s="3" t="e">
        <f>個人情報!#REF!</f>
        <v>#REF!</v>
      </c>
    </row>
    <row r="13" spans="2:13" s="4" customFormat="1" ht="20.100000000000001" customHeight="1" x14ac:dyDescent="0.15">
      <c r="B13" s="251" t="s">
        <v>33</v>
      </c>
      <c r="C13" s="252"/>
      <c r="D13" s="238"/>
      <c r="E13" s="239"/>
      <c r="F13" s="239"/>
      <c r="G13" s="239"/>
      <c r="H13" s="239"/>
      <c r="I13" s="239"/>
      <c r="J13" s="240"/>
      <c r="K13" s="4" t="s">
        <v>361</v>
      </c>
      <c r="M13" s="3" t="e">
        <f>個人情報!#REF!</f>
        <v>#REF!</v>
      </c>
    </row>
    <row r="14" spans="2:13" s="4" customFormat="1" ht="20.100000000000001" customHeight="1" x14ac:dyDescent="0.15">
      <c r="B14" s="241" t="s">
        <v>30</v>
      </c>
      <c r="C14" s="242"/>
      <c r="D14" s="253"/>
      <c r="E14" s="254"/>
      <c r="F14" s="254"/>
      <c r="G14" s="254"/>
      <c r="H14" s="254"/>
      <c r="I14" s="254"/>
      <c r="J14" s="255"/>
      <c r="M14" s="3" t="e">
        <f>個人情報!#REF!</f>
        <v>#REF!</v>
      </c>
    </row>
    <row r="15" spans="2:13" s="4" customFormat="1" ht="20.100000000000001" customHeight="1" x14ac:dyDescent="0.15">
      <c r="B15" s="241" t="s">
        <v>363</v>
      </c>
      <c r="C15" s="242"/>
      <c r="D15" s="253"/>
      <c r="E15" s="254"/>
      <c r="F15" s="254"/>
      <c r="G15" s="254"/>
      <c r="H15" s="254"/>
      <c r="I15" s="254"/>
      <c r="J15" s="255"/>
      <c r="M15" s="3" t="e">
        <f>個人情報!#REF!</f>
        <v>#REF!</v>
      </c>
    </row>
    <row r="16" spans="2:13" s="4" customFormat="1" ht="20.100000000000001" customHeight="1" x14ac:dyDescent="0.15">
      <c r="B16" s="241" t="s">
        <v>362</v>
      </c>
      <c r="C16" s="242"/>
      <c r="D16" s="253"/>
      <c r="E16" s="254"/>
      <c r="F16" s="254"/>
      <c r="G16" s="254"/>
      <c r="H16" s="254"/>
      <c r="I16" s="254"/>
      <c r="J16" s="255"/>
      <c r="M16" s="3" t="e">
        <f>個人情報!#REF!</f>
        <v>#REF!</v>
      </c>
    </row>
    <row r="17" spans="2:13" s="4" customFormat="1" ht="20.100000000000001" customHeight="1" x14ac:dyDescent="0.15">
      <c r="B17" s="241" t="s">
        <v>34</v>
      </c>
      <c r="C17" s="242"/>
      <c r="D17" s="253"/>
      <c r="E17" s="254"/>
      <c r="F17" s="254"/>
      <c r="G17" s="254"/>
      <c r="H17" s="254"/>
      <c r="I17" s="254"/>
      <c r="J17" s="255"/>
      <c r="M17" s="3" t="e">
        <f>個人情報!#REF!</f>
        <v>#REF!</v>
      </c>
    </row>
    <row r="18" spans="2:13" s="4" customFormat="1" ht="20.100000000000001" customHeight="1" x14ac:dyDescent="0.15">
      <c r="B18" s="241" t="s">
        <v>35</v>
      </c>
      <c r="C18" s="242"/>
      <c r="D18" s="253"/>
      <c r="E18" s="254"/>
      <c r="F18" s="254"/>
      <c r="G18" s="254"/>
      <c r="H18" s="254"/>
      <c r="I18" s="254"/>
      <c r="J18" s="255"/>
      <c r="M18" s="3" t="e">
        <f>個人情報!#REF!</f>
        <v>#REF!</v>
      </c>
    </row>
    <row r="19" spans="2:13" s="4" customFormat="1" ht="20.100000000000001" customHeight="1" x14ac:dyDescent="0.15">
      <c r="B19" s="241" t="s">
        <v>36</v>
      </c>
      <c r="C19" s="242"/>
      <c r="D19" s="253"/>
      <c r="E19" s="254"/>
      <c r="F19" s="254"/>
      <c r="G19" s="254"/>
      <c r="H19" s="254"/>
      <c r="I19" s="254"/>
      <c r="J19" s="255"/>
      <c r="M19" s="3" t="e">
        <f>個人情報!#REF!</f>
        <v>#REF!</v>
      </c>
    </row>
    <row r="20" spans="2:13" s="4" customFormat="1" ht="20.100000000000001" customHeight="1" x14ac:dyDescent="0.15">
      <c r="B20" s="241" t="s">
        <v>30</v>
      </c>
      <c r="C20" s="242"/>
      <c r="D20" s="253"/>
      <c r="E20" s="254"/>
      <c r="F20" s="254"/>
      <c r="G20" s="254"/>
      <c r="H20" s="254"/>
      <c r="I20" s="254"/>
      <c r="J20" s="255"/>
      <c r="M20" s="3" t="e">
        <f>個人情報!#REF!</f>
        <v>#REF!</v>
      </c>
    </row>
    <row r="21" spans="2:13" s="4" customFormat="1" ht="20.100000000000001" customHeight="1" thickBot="1" x14ac:dyDescent="0.2">
      <c r="B21" s="246" t="s">
        <v>362</v>
      </c>
      <c r="C21" s="247"/>
      <c r="D21" s="248"/>
      <c r="E21" s="249"/>
      <c r="F21" s="249"/>
      <c r="G21" s="249"/>
      <c r="H21" s="249"/>
      <c r="I21" s="249"/>
      <c r="J21" s="250"/>
      <c r="M21" s="3" t="e">
        <f>個人情報!#REF!</f>
        <v>#REF!</v>
      </c>
    </row>
    <row r="22" spans="2:13" x14ac:dyDescent="0.15">
      <c r="M22" s="3" t="e">
        <f>個人情報!#REF!</f>
        <v>#REF!</v>
      </c>
    </row>
    <row r="23" spans="2:13" x14ac:dyDescent="0.15">
      <c r="M23" s="3" t="e">
        <f>個人情報!#REF!</f>
        <v>#REF!</v>
      </c>
    </row>
    <row r="24" spans="2:13" x14ac:dyDescent="0.15">
      <c r="B24" t="s">
        <v>1421</v>
      </c>
      <c r="M24" s="3" t="e">
        <f>個人情報!#REF!</f>
        <v>#REF!</v>
      </c>
    </row>
    <row r="25" spans="2:13" x14ac:dyDescent="0.15">
      <c r="B25" t="s">
        <v>1422</v>
      </c>
      <c r="M25" s="3" t="e">
        <f>個人情報!#REF!</f>
        <v>#REF!</v>
      </c>
    </row>
    <row r="26" spans="2:13" x14ac:dyDescent="0.15">
      <c r="M26" s="3" t="e">
        <f>個人情報!#REF!</f>
        <v>#REF!</v>
      </c>
    </row>
    <row r="27" spans="2:13" x14ac:dyDescent="0.15">
      <c r="M27" s="3" t="e">
        <f>個人情報!#REF!</f>
        <v>#REF!</v>
      </c>
    </row>
    <row r="28" spans="2:13" x14ac:dyDescent="0.15">
      <c r="M28" s="3" t="e">
        <f>個人情報!#REF!</f>
        <v>#REF!</v>
      </c>
    </row>
    <row r="29" spans="2:13" x14ac:dyDescent="0.15">
      <c r="M29" s="3" t="e">
        <f>個人情報!#REF!</f>
        <v>#REF!</v>
      </c>
    </row>
    <row r="30" spans="2:13" x14ac:dyDescent="0.15">
      <c r="M30" s="3" t="e">
        <f>個人情報!#REF!</f>
        <v>#REF!</v>
      </c>
    </row>
    <row r="31" spans="2:13" x14ac:dyDescent="0.15">
      <c r="M31" s="3" t="e">
        <f>個人情報!#REF!</f>
        <v>#REF!</v>
      </c>
    </row>
    <row r="32" spans="2:13" x14ac:dyDescent="0.15">
      <c r="M32" s="3" t="e">
        <f>個人情報!#REF!</f>
        <v>#REF!</v>
      </c>
    </row>
    <row r="33" spans="13:13" x14ac:dyDescent="0.15">
      <c r="M33" s="3" t="e">
        <f>個人情報!#REF!</f>
        <v>#REF!</v>
      </c>
    </row>
    <row r="34" spans="13:13" x14ac:dyDescent="0.15">
      <c r="M34" s="3" t="e">
        <f>個人情報!#REF!</f>
        <v>#REF!</v>
      </c>
    </row>
    <row r="35" spans="13:13" x14ac:dyDescent="0.15">
      <c r="M35" s="3" t="e">
        <f>個人情報!#REF!</f>
        <v>#REF!</v>
      </c>
    </row>
    <row r="36" spans="13:13" x14ac:dyDescent="0.15">
      <c r="M36" s="3" t="e">
        <f>個人情報!#REF!</f>
        <v>#REF!</v>
      </c>
    </row>
    <row r="37" spans="13:13" x14ac:dyDescent="0.15">
      <c r="M37" s="3" t="e">
        <f>個人情報!#REF!</f>
        <v>#REF!</v>
      </c>
    </row>
    <row r="38" spans="13:13" x14ac:dyDescent="0.15">
      <c r="M38" s="3" t="e">
        <f>個人情報!#REF!</f>
        <v>#REF!</v>
      </c>
    </row>
    <row r="39" spans="13:13" x14ac:dyDescent="0.15">
      <c r="M39" s="3" t="e">
        <f>個人情報!#REF!</f>
        <v>#REF!</v>
      </c>
    </row>
    <row r="40" spans="13:13" x14ac:dyDescent="0.15">
      <c r="M40" s="3" t="e">
        <f>個人情報!#REF!</f>
        <v>#REF!</v>
      </c>
    </row>
    <row r="41" spans="13:13" x14ac:dyDescent="0.15">
      <c r="M41" s="3" t="e">
        <f>個人情報!#REF!</f>
        <v>#REF!</v>
      </c>
    </row>
    <row r="42" spans="13:13" x14ac:dyDescent="0.15">
      <c r="M42" s="3" t="e">
        <f>個人情報!#REF!</f>
        <v>#REF!</v>
      </c>
    </row>
    <row r="43" spans="13:13" x14ac:dyDescent="0.15">
      <c r="M43" s="3" t="e">
        <f>個人情報!#REF!</f>
        <v>#REF!</v>
      </c>
    </row>
    <row r="44" spans="13:13" x14ac:dyDescent="0.15">
      <c r="M44" s="3" t="e">
        <f>個人情報!#REF!</f>
        <v>#REF!</v>
      </c>
    </row>
    <row r="45" spans="13:13" x14ac:dyDescent="0.15">
      <c r="M45" s="3" t="e">
        <f>個人情報!#REF!</f>
        <v>#REF!</v>
      </c>
    </row>
    <row r="46" spans="13:13" x14ac:dyDescent="0.15">
      <c r="M46" s="3" t="e">
        <f>個人情報!#REF!</f>
        <v>#REF!</v>
      </c>
    </row>
    <row r="47" spans="13:13" x14ac:dyDescent="0.15">
      <c r="M47" s="3" t="e">
        <f>個人情報!#REF!</f>
        <v>#REF!</v>
      </c>
    </row>
    <row r="48" spans="13:13" x14ac:dyDescent="0.15">
      <c r="M48" s="3" t="e">
        <f>個人情報!#REF!</f>
        <v>#REF!</v>
      </c>
    </row>
    <row r="49" spans="13:13" x14ac:dyDescent="0.15">
      <c r="M49" s="3" t="e">
        <f>個人情報!#REF!</f>
        <v>#REF!</v>
      </c>
    </row>
    <row r="50" spans="13:13" x14ac:dyDescent="0.15">
      <c r="M50" s="3" t="e">
        <f>個人情報!#REF!</f>
        <v>#REF!</v>
      </c>
    </row>
    <row r="51" spans="13:13" x14ac:dyDescent="0.15">
      <c r="M51" s="3" t="e">
        <f>個人情報!#REF!</f>
        <v>#REF!</v>
      </c>
    </row>
    <row r="52" spans="13:13" x14ac:dyDescent="0.15">
      <c r="M52" s="3" t="e">
        <f>個人情報!#REF!</f>
        <v>#REF!</v>
      </c>
    </row>
    <row r="53" spans="13:13" x14ac:dyDescent="0.15">
      <c r="M53" s="3" t="e">
        <f>個人情報!#REF!</f>
        <v>#REF!</v>
      </c>
    </row>
    <row r="54" spans="13:13" x14ac:dyDescent="0.15">
      <c r="M54" s="3" t="e">
        <f>個人情報!#REF!</f>
        <v>#REF!</v>
      </c>
    </row>
    <row r="55" spans="13:13" x14ac:dyDescent="0.15">
      <c r="M55" s="3" t="e">
        <f>個人情報!#REF!</f>
        <v>#REF!</v>
      </c>
    </row>
    <row r="56" spans="13:13" x14ac:dyDescent="0.15">
      <c r="M56" s="3" t="e">
        <f>個人情報!#REF!</f>
        <v>#REF!</v>
      </c>
    </row>
    <row r="57" spans="13:13" x14ac:dyDescent="0.15">
      <c r="M57" s="3" t="e">
        <f>個人情報!#REF!</f>
        <v>#REF!</v>
      </c>
    </row>
    <row r="58" spans="13:13" x14ac:dyDescent="0.15">
      <c r="M58" s="3" t="e">
        <f>個人情報!#REF!</f>
        <v>#REF!</v>
      </c>
    </row>
    <row r="59" spans="13:13" x14ac:dyDescent="0.15">
      <c r="M59" s="3" t="e">
        <f>個人情報!#REF!</f>
        <v>#REF!</v>
      </c>
    </row>
    <row r="60" spans="13:13" x14ac:dyDescent="0.15">
      <c r="M60" s="3" t="e">
        <f>個人情報!#REF!</f>
        <v>#REF!</v>
      </c>
    </row>
    <row r="61" spans="13:13" x14ac:dyDescent="0.15">
      <c r="M61" s="3" t="e">
        <f>個人情報!#REF!</f>
        <v>#REF!</v>
      </c>
    </row>
    <row r="62" spans="13:13" x14ac:dyDescent="0.15">
      <c r="M62" s="3" t="e">
        <f>個人情報!#REF!</f>
        <v>#REF!</v>
      </c>
    </row>
    <row r="63" spans="13:13" x14ac:dyDescent="0.15">
      <c r="M63" s="3" t="e">
        <f>個人情報!#REF!</f>
        <v>#REF!</v>
      </c>
    </row>
    <row r="64" spans="13:13" x14ac:dyDescent="0.15">
      <c r="M64" s="3" t="e">
        <f>個人情報!#REF!</f>
        <v>#REF!</v>
      </c>
    </row>
    <row r="65" spans="13:13" x14ac:dyDescent="0.15">
      <c r="M65" s="3" t="e">
        <f>個人情報!#REF!</f>
        <v>#REF!</v>
      </c>
    </row>
    <row r="66" spans="13:13" x14ac:dyDescent="0.15">
      <c r="M66" s="3" t="e">
        <f>個人情報!#REF!</f>
        <v>#REF!</v>
      </c>
    </row>
    <row r="67" spans="13:13" x14ac:dyDescent="0.15">
      <c r="M67" s="3" t="e">
        <f>個人情報!#REF!</f>
        <v>#REF!</v>
      </c>
    </row>
    <row r="68" spans="13:13" x14ac:dyDescent="0.15">
      <c r="M68" s="3" t="e">
        <f>個人情報!#REF!</f>
        <v>#REF!</v>
      </c>
    </row>
    <row r="69" spans="13:13" x14ac:dyDescent="0.15">
      <c r="M69" s="3" t="e">
        <f>個人情報!#REF!</f>
        <v>#REF!</v>
      </c>
    </row>
    <row r="70" spans="13:13" x14ac:dyDescent="0.15">
      <c r="M70" s="3" t="e">
        <f>個人情報!#REF!</f>
        <v>#REF!</v>
      </c>
    </row>
    <row r="71" spans="13:13" x14ac:dyDescent="0.15">
      <c r="M71" s="3" t="e">
        <f>個人情報!#REF!</f>
        <v>#REF!</v>
      </c>
    </row>
    <row r="72" spans="13:13" x14ac:dyDescent="0.15">
      <c r="M72" s="3" t="e">
        <f>個人情報!#REF!</f>
        <v>#REF!</v>
      </c>
    </row>
    <row r="73" spans="13:13" x14ac:dyDescent="0.15">
      <c r="M73" s="3" t="e">
        <f>個人情報!#REF!</f>
        <v>#REF!</v>
      </c>
    </row>
  </sheetData>
  <sheetProtection algorithmName="SHA-512" hashValue="eezE5ionLX1c0CW/yd4/fu/Ac4wi5z8rDqzoYvItSpZwve842lCXCi2omTTk0O4SdPtKD0r7XilVlbjxZHLbGw==" saltValue="jQvxq8dhYSOTlH5ceI81hA==" spinCount="100000" sheet="1" selectLockedCells="1"/>
  <mergeCells count="30">
    <mergeCell ref="B16:C16"/>
    <mergeCell ref="D16:J16"/>
    <mergeCell ref="B17:C17"/>
    <mergeCell ref="D17:J17"/>
    <mergeCell ref="B21:C21"/>
    <mergeCell ref="D21:J21"/>
    <mergeCell ref="B18:C18"/>
    <mergeCell ref="D18:J18"/>
    <mergeCell ref="B19:C19"/>
    <mergeCell ref="D19:J19"/>
    <mergeCell ref="B20:C20"/>
    <mergeCell ref="D20:J20"/>
    <mergeCell ref="B13:C13"/>
    <mergeCell ref="D13:J13"/>
    <mergeCell ref="B14:C14"/>
    <mergeCell ref="D14:J14"/>
    <mergeCell ref="B15:C15"/>
    <mergeCell ref="D15:J15"/>
    <mergeCell ref="B8:C8"/>
    <mergeCell ref="D8:J8"/>
    <mergeCell ref="B9:C9"/>
    <mergeCell ref="D9:J9"/>
    <mergeCell ref="B10:C10"/>
    <mergeCell ref="D10:J10"/>
    <mergeCell ref="B2:J3"/>
    <mergeCell ref="B4:J4"/>
    <mergeCell ref="B6:C6"/>
    <mergeCell ref="D6:J6"/>
    <mergeCell ref="B7:C7"/>
    <mergeCell ref="D7:J7"/>
  </mergeCells>
  <phoneticPr fontId="5"/>
  <dataValidations count="5">
    <dataValidation imeMode="hiragana" allowBlank="1" showInputMessage="1" showErrorMessage="1" sqref="D10:J10 D13:J13 D18:J19" xr:uid="{00000000-0002-0000-0000-000000000000}"/>
    <dataValidation imeMode="halfKatakana" allowBlank="1" showInputMessage="1" showErrorMessage="1" sqref="D14:J14 D20:J20" xr:uid="{00000000-0002-0000-0000-000001000000}"/>
    <dataValidation imeMode="off" allowBlank="1" showInputMessage="1" showErrorMessage="1" sqref="D21:J21 D15:J15" xr:uid="{00000000-0002-0000-0000-000002000000}"/>
    <dataValidation imeMode="off" allowBlank="1" showInputMessage="1" showErrorMessage="1" prompt="ハイフンを入れてください。_x000a_例)090-1234-5678" sqref="D16:J16" xr:uid="{BD8AACAB-5E54-40A2-904A-C50E71208E12}"/>
    <dataValidation imeMode="off" allowBlank="1" showInputMessage="1" showErrorMessage="1" prompt="ハイフンを入れてください。_x000a_例)123-4567_x000a_" sqref="D17:J17" xr:uid="{789576CB-C9F5-4CDE-8EC2-4BEDA397A2CD}"/>
  </dataValidations>
  <printOptions horizontalCentered="1"/>
  <pageMargins left="0.70866141732283472" right="0.70866141732283472" top="0.74803149606299213" bottom="0.74803149606299213" header="0.31496062992125984" footer="0.31496062992125984"/>
  <pageSetup paperSize="9" scale="8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大学リスト!$A$2:$A$199</xm:f>
          </x14:formula1>
          <xm:sqref>D6:J6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F47"/>
  <sheetViews>
    <sheetView zoomScaleNormal="100" workbookViewId="0">
      <selection activeCell="A8" sqref="A8"/>
    </sheetView>
  </sheetViews>
  <sheetFormatPr defaultRowHeight="13.5" x14ac:dyDescent="0.15"/>
  <cols>
    <col min="1" max="1" width="9" style="130" customWidth="1"/>
    <col min="2" max="2" width="9" style="130"/>
    <col min="3" max="3" width="13.5" style="130" customWidth="1"/>
    <col min="4" max="5" width="27" style="130" customWidth="1"/>
    <col min="6" max="16384" width="9" style="130"/>
  </cols>
  <sheetData>
    <row r="1" spans="1:6" ht="14.25" x14ac:dyDescent="0.15">
      <c r="A1" s="479" t="s">
        <v>454</v>
      </c>
      <c r="B1" s="479"/>
      <c r="C1" s="479"/>
      <c r="D1" s="479"/>
      <c r="E1" s="479"/>
      <c r="F1" s="479"/>
    </row>
    <row r="2" spans="1:6" ht="14.25" x14ac:dyDescent="0.15">
      <c r="A2" s="479" t="s">
        <v>166</v>
      </c>
      <c r="B2" s="479"/>
      <c r="C2" s="479"/>
      <c r="D2" s="479"/>
      <c r="E2" s="479"/>
      <c r="F2" s="479"/>
    </row>
    <row r="3" spans="1:6" ht="14.25" x14ac:dyDescent="0.15">
      <c r="A3" s="479" t="s">
        <v>155</v>
      </c>
      <c r="B3" s="479"/>
      <c r="C3" s="479"/>
      <c r="D3" s="479"/>
      <c r="E3" s="479"/>
      <c r="F3" s="479"/>
    </row>
    <row r="4" spans="1:6" ht="14.25" x14ac:dyDescent="0.15">
      <c r="A4" s="479" t="s">
        <v>156</v>
      </c>
      <c r="B4" s="479"/>
      <c r="C4" s="479"/>
      <c r="D4" s="479"/>
      <c r="E4" s="479"/>
      <c r="F4" s="479"/>
    </row>
    <row r="5" spans="1:6" ht="17.25" x14ac:dyDescent="0.15">
      <c r="A5" s="480" t="s">
        <v>1425</v>
      </c>
      <c r="B5" s="480"/>
      <c r="C5" s="480"/>
      <c r="D5" s="480"/>
      <c r="E5" s="480"/>
      <c r="F5" s="480"/>
    </row>
    <row r="6" spans="1:6" ht="17.25" x14ac:dyDescent="0.15">
      <c r="A6" s="480" t="s">
        <v>1774</v>
      </c>
      <c r="B6" s="480"/>
      <c r="C6" s="480"/>
      <c r="D6" s="480"/>
      <c r="E6" s="480"/>
      <c r="F6" s="480"/>
    </row>
    <row r="7" spans="1:6" ht="18" thickBot="1" x14ac:dyDescent="0.2">
      <c r="A7" s="131"/>
      <c r="B7" s="481" t="str">
        <f>IF(基本情報!$D$6="","",基本情報!$D$6)</f>
        <v/>
      </c>
      <c r="C7" s="481"/>
      <c r="D7" s="132"/>
      <c r="E7" s="133" t="s">
        <v>348</v>
      </c>
      <c r="F7" s="134"/>
    </row>
    <row r="8" spans="1:6" ht="18" thickBot="1" x14ac:dyDescent="0.2">
      <c r="A8" s="135"/>
      <c r="B8" s="136"/>
      <c r="C8" s="136"/>
      <c r="D8" s="137" t="s">
        <v>157</v>
      </c>
      <c r="E8" s="138" t="s">
        <v>158</v>
      </c>
      <c r="F8" s="139"/>
    </row>
    <row r="9" spans="1:6" ht="18" thickBot="1" x14ac:dyDescent="0.2">
      <c r="A9" s="135"/>
      <c r="B9" s="140"/>
      <c r="C9" s="141"/>
      <c r="D9" s="137" t="s">
        <v>159</v>
      </c>
      <c r="E9" s="138" t="s">
        <v>158</v>
      </c>
      <c r="F9" s="135"/>
    </row>
    <row r="10" spans="1:6" ht="18" thickBot="1" x14ac:dyDescent="0.2">
      <c r="A10" s="482" t="s">
        <v>160</v>
      </c>
      <c r="B10" s="483"/>
      <c r="C10" s="142"/>
      <c r="D10" s="143"/>
      <c r="E10" s="143"/>
      <c r="F10" s="135"/>
    </row>
    <row r="11" spans="1:6" ht="15" thickBot="1" x14ac:dyDescent="0.2">
      <c r="A11" s="144" t="s">
        <v>157</v>
      </c>
      <c r="B11" s="145" t="s">
        <v>159</v>
      </c>
      <c r="C11" s="145" t="s">
        <v>161</v>
      </c>
      <c r="D11" s="145" t="s">
        <v>6</v>
      </c>
      <c r="E11" s="145" t="s">
        <v>162</v>
      </c>
      <c r="F11" s="146" t="s">
        <v>163</v>
      </c>
    </row>
    <row r="12" spans="1:6" ht="18" thickTop="1" x14ac:dyDescent="0.15">
      <c r="A12" s="147"/>
      <c r="B12" s="148"/>
      <c r="C12" s="149" t="str">
        <f>IF(リレー!B19="","",リレー!B19)</f>
        <v/>
      </c>
      <c r="D12" s="149" t="str">
        <f>IF(リレー!C19="","",リレー!C19)</f>
        <v/>
      </c>
      <c r="E12" s="149" t="str">
        <f>IF(リレー!F19="","",リレー!F19)</f>
        <v/>
      </c>
      <c r="F12" s="150"/>
    </row>
    <row r="13" spans="1:6" ht="17.25" x14ac:dyDescent="0.15">
      <c r="A13" s="151"/>
      <c r="B13" s="152"/>
      <c r="C13" s="149" t="str">
        <f>IF(リレー!B20="","",リレー!B20)</f>
        <v/>
      </c>
      <c r="D13" s="149" t="str">
        <f>IF(リレー!C20="","",リレー!C20)</f>
        <v/>
      </c>
      <c r="E13" s="149" t="str">
        <f>IF(リレー!F20="","",リレー!F20)</f>
        <v/>
      </c>
      <c r="F13" s="153"/>
    </row>
    <row r="14" spans="1:6" ht="17.25" x14ac:dyDescent="0.15">
      <c r="A14" s="151"/>
      <c r="B14" s="152"/>
      <c r="C14" s="149" t="str">
        <f>IF(リレー!B21="","",リレー!B21)</f>
        <v/>
      </c>
      <c r="D14" s="149" t="str">
        <f>IF(リレー!C21="","",リレー!C21)</f>
        <v/>
      </c>
      <c r="E14" s="149" t="str">
        <f>IF(リレー!F21="","",リレー!F21)</f>
        <v/>
      </c>
      <c r="F14" s="153"/>
    </row>
    <row r="15" spans="1:6" ht="17.25" x14ac:dyDescent="0.15">
      <c r="A15" s="151"/>
      <c r="B15" s="152"/>
      <c r="C15" s="149" t="str">
        <f>IF(リレー!B22="","",リレー!B22)</f>
        <v/>
      </c>
      <c r="D15" s="149" t="str">
        <f>IF(リレー!C22="","",リレー!C22)</f>
        <v/>
      </c>
      <c r="E15" s="149" t="str">
        <f>IF(リレー!F22="","",リレー!F22)</f>
        <v/>
      </c>
      <c r="F15" s="153"/>
    </row>
    <row r="16" spans="1:6" ht="17.25" x14ac:dyDescent="0.15">
      <c r="A16" s="151"/>
      <c r="B16" s="152"/>
      <c r="C16" s="149" t="str">
        <f>IF(リレー!B23="","",リレー!B23)</f>
        <v/>
      </c>
      <c r="D16" s="149" t="str">
        <f>IF(リレー!C23="","",リレー!C23)</f>
        <v/>
      </c>
      <c r="E16" s="149" t="str">
        <f>IF(リレー!F23="","",リレー!F23)</f>
        <v/>
      </c>
      <c r="F16" s="153"/>
    </row>
    <row r="17" spans="1:6" ht="18" thickBot="1" x14ac:dyDescent="0.2">
      <c r="A17" s="154"/>
      <c r="B17" s="155"/>
      <c r="C17" s="156" t="str">
        <f>IF(リレー!B24="","",リレー!B24)</f>
        <v/>
      </c>
      <c r="D17" s="156" t="str">
        <f>IF(リレー!C24="","",リレー!C24)</f>
        <v/>
      </c>
      <c r="E17" s="156" t="str">
        <f>IF(リレー!F24="","",リレー!F24)</f>
        <v/>
      </c>
      <c r="F17" s="157"/>
    </row>
    <row r="18" spans="1:6" ht="18" thickTop="1" x14ac:dyDescent="0.15">
      <c r="A18" s="147"/>
      <c r="B18" s="148"/>
      <c r="C18" s="148"/>
      <c r="D18" s="148"/>
      <c r="E18" s="148"/>
      <c r="F18" s="158"/>
    </row>
    <row r="19" spans="1:6" ht="17.25" x14ac:dyDescent="0.15">
      <c r="A19" s="147"/>
      <c r="B19" s="148"/>
      <c r="C19" s="148"/>
      <c r="D19" s="148"/>
      <c r="E19" s="148"/>
      <c r="F19" s="158"/>
    </row>
    <row r="20" spans="1:6" ht="17.25" x14ac:dyDescent="0.15">
      <c r="A20" s="147"/>
      <c r="B20" s="148"/>
      <c r="C20" s="148"/>
      <c r="D20" s="148"/>
      <c r="E20" s="148"/>
      <c r="F20" s="158"/>
    </row>
    <row r="21" spans="1:6" ht="18" thickBot="1" x14ac:dyDescent="0.2">
      <c r="A21" s="159"/>
      <c r="B21" s="160"/>
      <c r="C21" s="160"/>
      <c r="D21" s="160"/>
      <c r="E21" s="160"/>
      <c r="F21" s="161"/>
    </row>
    <row r="22" spans="1:6" ht="17.25" x14ac:dyDescent="0.15">
      <c r="A22" s="135"/>
      <c r="B22" s="135"/>
      <c r="C22" s="135"/>
      <c r="D22" s="135"/>
      <c r="E22" s="135"/>
      <c r="F22" s="135"/>
    </row>
    <row r="23" spans="1:6" ht="17.25" x14ac:dyDescent="0.15">
      <c r="A23" s="135"/>
      <c r="B23" s="135"/>
      <c r="C23" s="135"/>
      <c r="D23" s="162" t="s">
        <v>164</v>
      </c>
      <c r="E23" s="478"/>
      <c r="F23" s="478"/>
    </row>
    <row r="24" spans="1:6" ht="17.25" x14ac:dyDescent="0.15">
      <c r="A24" s="135"/>
      <c r="B24" s="135"/>
      <c r="C24" s="135"/>
      <c r="D24" s="162" t="s">
        <v>165</v>
      </c>
      <c r="E24" s="477"/>
      <c r="F24" s="477"/>
    </row>
    <row r="25" spans="1:6" ht="17.25" x14ac:dyDescent="0.15">
      <c r="A25" s="135"/>
      <c r="B25" s="135"/>
      <c r="C25" s="135"/>
      <c r="D25" s="162"/>
      <c r="E25" s="136"/>
      <c r="F25" s="136"/>
    </row>
    <row r="26" spans="1:6" ht="17.25" x14ac:dyDescent="0.15">
      <c r="A26" s="135"/>
      <c r="B26" s="135"/>
      <c r="C26" s="135"/>
      <c r="D26" s="135"/>
      <c r="E26" s="135"/>
      <c r="F26" s="135"/>
    </row>
    <row r="27" spans="1:6" ht="17.25" x14ac:dyDescent="0.15">
      <c r="A27" s="484" t="s">
        <v>1425</v>
      </c>
      <c r="B27" s="484"/>
      <c r="C27" s="484"/>
      <c r="D27" s="484"/>
      <c r="E27" s="484"/>
      <c r="F27" s="484"/>
    </row>
    <row r="28" spans="1:6" ht="17.25" x14ac:dyDescent="0.15">
      <c r="A28" s="484" t="s">
        <v>1774</v>
      </c>
      <c r="B28" s="484"/>
      <c r="C28" s="484"/>
      <c r="D28" s="484"/>
      <c r="E28" s="484"/>
      <c r="F28" s="484"/>
    </row>
    <row r="29" spans="1:6" ht="18" thickBot="1" x14ac:dyDescent="0.2">
      <c r="A29" s="131"/>
      <c r="B29" s="481" t="str">
        <f>IF(基本情報!$D$6="","",基本情報!$D$6)</f>
        <v/>
      </c>
      <c r="C29" s="481"/>
      <c r="D29" s="132"/>
      <c r="E29" s="133" t="s">
        <v>349</v>
      </c>
      <c r="F29" s="134"/>
    </row>
    <row r="30" spans="1:6" ht="18" thickBot="1" x14ac:dyDescent="0.2">
      <c r="A30" s="135"/>
      <c r="B30" s="136"/>
      <c r="C30" s="136"/>
      <c r="D30" s="137" t="s">
        <v>157</v>
      </c>
      <c r="E30" s="138" t="s">
        <v>158</v>
      </c>
      <c r="F30" s="139"/>
    </row>
    <row r="31" spans="1:6" ht="18" thickBot="1" x14ac:dyDescent="0.2">
      <c r="A31" s="135"/>
      <c r="B31" s="140"/>
      <c r="C31" s="141"/>
      <c r="D31" s="137" t="s">
        <v>159</v>
      </c>
      <c r="E31" s="138" t="s">
        <v>158</v>
      </c>
      <c r="F31" s="135"/>
    </row>
    <row r="32" spans="1:6" ht="18" thickBot="1" x14ac:dyDescent="0.2">
      <c r="A32" s="482" t="s">
        <v>160</v>
      </c>
      <c r="B32" s="483"/>
      <c r="C32" s="142"/>
      <c r="D32" s="143"/>
      <c r="E32" s="143"/>
      <c r="F32" s="135"/>
    </row>
    <row r="33" spans="1:6" ht="15" thickBot="1" x14ac:dyDescent="0.2">
      <c r="A33" s="144" t="s">
        <v>157</v>
      </c>
      <c r="B33" s="145" t="s">
        <v>159</v>
      </c>
      <c r="C33" s="145" t="s">
        <v>161</v>
      </c>
      <c r="D33" s="145" t="s">
        <v>6</v>
      </c>
      <c r="E33" s="145" t="s">
        <v>162</v>
      </c>
      <c r="F33" s="146" t="s">
        <v>163</v>
      </c>
    </row>
    <row r="34" spans="1:6" ht="18" thickTop="1" x14ac:dyDescent="0.15">
      <c r="A34" s="147"/>
      <c r="B34" s="148"/>
      <c r="C34" s="149" t="str">
        <f>IF(リレー!B45="","",リレー!B45)</f>
        <v/>
      </c>
      <c r="D34" s="149" t="str">
        <f>IF(リレー!C45="","",リレー!C45)</f>
        <v/>
      </c>
      <c r="E34" s="149" t="str">
        <f>IF(リレー!F45="","",リレー!F45)</f>
        <v/>
      </c>
      <c r="F34" s="150"/>
    </row>
    <row r="35" spans="1:6" ht="17.25" x14ac:dyDescent="0.15">
      <c r="A35" s="151"/>
      <c r="B35" s="152"/>
      <c r="C35" s="163" t="str">
        <f>IF(リレー!B46="","",リレー!B46)</f>
        <v/>
      </c>
      <c r="D35" s="163" t="str">
        <f>IF(リレー!C46="","",リレー!C46)</f>
        <v/>
      </c>
      <c r="E35" s="163" t="str">
        <f>IF(リレー!F46="","",リレー!F46)</f>
        <v/>
      </c>
      <c r="F35" s="153"/>
    </row>
    <row r="36" spans="1:6" ht="17.25" x14ac:dyDescent="0.15">
      <c r="A36" s="151"/>
      <c r="B36" s="152"/>
      <c r="C36" s="163" t="str">
        <f>IF(リレー!B47="","",リレー!B47)</f>
        <v/>
      </c>
      <c r="D36" s="163" t="str">
        <f>IF(リレー!C47="","",リレー!C47)</f>
        <v/>
      </c>
      <c r="E36" s="163" t="str">
        <f>IF(リレー!F47="","",リレー!F47)</f>
        <v/>
      </c>
      <c r="F36" s="153"/>
    </row>
    <row r="37" spans="1:6" ht="17.25" x14ac:dyDescent="0.15">
      <c r="A37" s="151"/>
      <c r="B37" s="152"/>
      <c r="C37" s="163" t="str">
        <f>IF(リレー!B48="","",リレー!B48)</f>
        <v/>
      </c>
      <c r="D37" s="163" t="str">
        <f>IF(リレー!C48="","",リレー!C48)</f>
        <v/>
      </c>
      <c r="E37" s="163" t="str">
        <f>IF(リレー!F48="","",リレー!F48)</f>
        <v/>
      </c>
      <c r="F37" s="153"/>
    </row>
    <row r="38" spans="1:6" ht="17.25" x14ac:dyDescent="0.15">
      <c r="A38" s="151"/>
      <c r="B38" s="152"/>
      <c r="C38" s="163" t="str">
        <f>IF(リレー!B49="","",リレー!B49)</f>
        <v/>
      </c>
      <c r="D38" s="163" t="str">
        <f>IF(リレー!C49="","",リレー!C49)</f>
        <v/>
      </c>
      <c r="E38" s="163" t="str">
        <f>IF(リレー!F49="","",リレー!F49)</f>
        <v/>
      </c>
      <c r="F38" s="153"/>
    </row>
    <row r="39" spans="1:6" ht="18" thickBot="1" x14ac:dyDescent="0.2">
      <c r="A39" s="154"/>
      <c r="B39" s="155"/>
      <c r="C39" s="156" t="str">
        <f>IF(リレー!B50="","",リレー!B50)</f>
        <v/>
      </c>
      <c r="D39" s="156" t="str">
        <f>IF(リレー!C50="","",リレー!C50)</f>
        <v/>
      </c>
      <c r="E39" s="156" t="str">
        <f>IF(リレー!F50="","",リレー!F50)</f>
        <v/>
      </c>
      <c r="F39" s="157"/>
    </row>
    <row r="40" spans="1:6" ht="18" thickTop="1" x14ac:dyDescent="0.15">
      <c r="A40" s="147"/>
      <c r="B40" s="148"/>
      <c r="C40" s="148"/>
      <c r="D40" s="148"/>
      <c r="E40" s="148"/>
      <c r="F40" s="158"/>
    </row>
    <row r="41" spans="1:6" ht="17.25" x14ac:dyDescent="0.15">
      <c r="A41" s="147"/>
      <c r="B41" s="148"/>
      <c r="C41" s="148"/>
      <c r="D41" s="148"/>
      <c r="E41" s="148"/>
      <c r="F41" s="158"/>
    </row>
    <row r="42" spans="1:6" ht="17.25" x14ac:dyDescent="0.15">
      <c r="A42" s="147"/>
      <c r="B42" s="148"/>
      <c r="C42" s="148"/>
      <c r="D42" s="148"/>
      <c r="E42" s="148"/>
      <c r="F42" s="158"/>
    </row>
    <row r="43" spans="1:6" ht="18" thickBot="1" x14ac:dyDescent="0.2">
      <c r="A43" s="159"/>
      <c r="B43" s="160"/>
      <c r="C43" s="160"/>
      <c r="D43" s="160"/>
      <c r="E43" s="160"/>
      <c r="F43" s="161"/>
    </row>
    <row r="44" spans="1:6" ht="17.25" x14ac:dyDescent="0.15">
      <c r="A44" s="135"/>
      <c r="B44" s="135"/>
      <c r="C44" s="135"/>
      <c r="D44" s="135"/>
      <c r="E44" s="135"/>
      <c r="F44" s="135"/>
    </row>
    <row r="45" spans="1:6" ht="17.25" x14ac:dyDescent="0.15">
      <c r="A45" s="135"/>
      <c r="B45" s="135"/>
      <c r="C45" s="135"/>
      <c r="D45" s="162" t="s">
        <v>164</v>
      </c>
      <c r="E45" s="478"/>
      <c r="F45" s="478"/>
    </row>
    <row r="46" spans="1:6" ht="17.25" x14ac:dyDescent="0.15">
      <c r="A46" s="135"/>
      <c r="B46" s="135"/>
      <c r="C46" s="135"/>
      <c r="D46" s="162" t="s">
        <v>165</v>
      </c>
      <c r="E46" s="477"/>
      <c r="F46" s="477"/>
    </row>
    <row r="47" spans="1:6" ht="17.25" x14ac:dyDescent="0.15">
      <c r="A47" s="135"/>
      <c r="B47" s="135"/>
      <c r="C47" s="135"/>
      <c r="D47" s="135"/>
      <c r="E47" s="135"/>
      <c r="F47" s="135"/>
    </row>
  </sheetData>
  <sheetProtection algorithmName="SHA-512" hashValue="1LWkMMcHnm6faG69FcbGHr+4zAo5YE0xyX/qt1U3nGNTd6/ZpQw++0Qprz1yhw71jMkRYrer2O7ud0FHxe8FaA==" saltValue="4oe+xWeXj2hpGOCmeuTOmw==" spinCount="100000" sheet="1" selectLockedCells="1" selectUnlockedCells="1"/>
  <mergeCells count="16">
    <mergeCell ref="E24:F24"/>
    <mergeCell ref="E45:F45"/>
    <mergeCell ref="E46:F46"/>
    <mergeCell ref="A1:F1"/>
    <mergeCell ref="A2:F2"/>
    <mergeCell ref="A3:F3"/>
    <mergeCell ref="A4:F4"/>
    <mergeCell ref="A5:F5"/>
    <mergeCell ref="B29:C29"/>
    <mergeCell ref="A32:B32"/>
    <mergeCell ref="E23:F23"/>
    <mergeCell ref="A6:F6"/>
    <mergeCell ref="B7:C7"/>
    <mergeCell ref="A10:B10"/>
    <mergeCell ref="A27:F27"/>
    <mergeCell ref="A28:F28"/>
  </mergeCells>
  <phoneticPr fontId="5"/>
  <printOptions horizontalCentered="1"/>
  <pageMargins left="0.70866141732283472" right="0.70866141732283472" top="0.74803149606299213" bottom="0.74803149606299213" header="0.31496062992125984" footer="0.31496062992125984"/>
  <pageSetup paperSize="9" scale="9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V13001"/>
  <sheetViews>
    <sheetView workbookViewId="0">
      <selection activeCell="I17" sqref="I17"/>
    </sheetView>
  </sheetViews>
  <sheetFormatPr defaultRowHeight="13.5" x14ac:dyDescent="0.15"/>
  <cols>
    <col min="1" max="1" width="23.5" bestFit="1" customWidth="1"/>
    <col min="9" max="9" width="17.25" bestFit="1" customWidth="1"/>
    <col min="10" max="10" width="14.375" bestFit="1" customWidth="1"/>
    <col min="20" max="20" width="17.25" bestFit="1" customWidth="1"/>
    <col min="21" max="21" width="13.125" bestFit="1" customWidth="1"/>
  </cols>
  <sheetData>
    <row r="1" spans="1:22" x14ac:dyDescent="0.15">
      <c r="A1" t="s">
        <v>5</v>
      </c>
      <c r="B1" t="s">
        <v>14</v>
      </c>
      <c r="C1" t="s">
        <v>15</v>
      </c>
      <c r="D1" t="s">
        <v>20</v>
      </c>
      <c r="E1" t="s">
        <v>21</v>
      </c>
      <c r="F1" t="s">
        <v>22</v>
      </c>
      <c r="G1" t="s">
        <v>1</v>
      </c>
      <c r="H1" t="s">
        <v>37</v>
      </c>
      <c r="I1" t="s">
        <v>17</v>
      </c>
      <c r="J1" t="s">
        <v>18</v>
      </c>
      <c r="K1" t="s">
        <v>38</v>
      </c>
      <c r="L1" t="s">
        <v>39</v>
      </c>
      <c r="M1" t="s">
        <v>40</v>
      </c>
      <c r="Q1" t="s">
        <v>323</v>
      </c>
      <c r="R1" t="s">
        <v>324</v>
      </c>
      <c r="T1" t="s">
        <v>329</v>
      </c>
      <c r="U1" t="s">
        <v>330</v>
      </c>
      <c r="V1" t="s">
        <v>15</v>
      </c>
    </row>
    <row r="2" spans="1:22" x14ac:dyDescent="0.15">
      <c r="A2" t="s">
        <v>12</v>
      </c>
      <c r="B2" s="14" t="s">
        <v>277</v>
      </c>
      <c r="C2" s="14" t="s">
        <v>267</v>
      </c>
      <c r="D2" s="1">
        <v>2019</v>
      </c>
      <c r="E2" s="1">
        <v>1</v>
      </c>
      <c r="F2" s="1">
        <v>1</v>
      </c>
      <c r="G2" s="2">
        <v>1</v>
      </c>
      <c r="H2" t="s">
        <v>27</v>
      </c>
      <c r="I2" t="s">
        <v>41</v>
      </c>
      <c r="J2" t="s">
        <v>41</v>
      </c>
      <c r="K2" t="s">
        <v>42</v>
      </c>
      <c r="L2" t="s">
        <v>43</v>
      </c>
      <c r="M2" t="s">
        <v>43</v>
      </c>
      <c r="O2">
        <v>1</v>
      </c>
      <c r="P2" t="str">
        <f>IFERROR(IF(COUNTIF(個人情報!$BB$5:$BB$401,"登録番号" &amp; リスト!O2)&gt;=1,"",IF(VLOOKUP(O2,登録者リスト!$A$1:$D$43729,4,FALSE)=基本情報!$D$6,O2,"")),"")</f>
        <v/>
      </c>
      <c r="Q2" t="str">
        <f>IFERROR(SMALL($P$2:$P$13001,O2),"")</f>
        <v/>
      </c>
      <c r="R2" t="str">
        <f>IF(COUNTIF(個人情報!$BB$5:$BB$401,"整理番号" &amp; 新規学連登録者入力シート!A2)&gt;=1,"",IF(新規学連登録者入力シート!G2="","",新規学連登録者入力シート!A2))</f>
        <v/>
      </c>
      <c r="T2" t="s">
        <v>50</v>
      </c>
      <c r="U2" t="s">
        <v>60</v>
      </c>
      <c r="V2" t="s">
        <v>472</v>
      </c>
    </row>
    <row r="3" spans="1:22" x14ac:dyDescent="0.15">
      <c r="A3" t="s">
        <v>13</v>
      </c>
      <c r="B3" s="14" t="s">
        <v>268</v>
      </c>
      <c r="C3" s="14" t="s">
        <v>168</v>
      </c>
      <c r="D3" s="1">
        <v>2020</v>
      </c>
      <c r="E3" s="1">
        <v>2</v>
      </c>
      <c r="F3" s="1">
        <v>2</v>
      </c>
      <c r="G3" s="2">
        <v>2</v>
      </c>
      <c r="H3" t="s">
        <v>44</v>
      </c>
      <c r="I3" t="s">
        <v>45</v>
      </c>
      <c r="J3" t="s">
        <v>45</v>
      </c>
      <c r="K3" t="s">
        <v>46</v>
      </c>
      <c r="L3" t="s">
        <v>47</v>
      </c>
      <c r="M3" t="s">
        <v>47</v>
      </c>
      <c r="O3">
        <v>2</v>
      </c>
      <c r="P3" t="str">
        <f>IFERROR(IF(COUNTIF(個人情報!$BB$5:$BB$401,"登録番号" &amp; リスト!O3)&gt;=1,"",IF(VLOOKUP(O3,登録者リスト!$A$1:$D$43729,4,FALSE)=基本情報!$D$6,O3,"")),"")</f>
        <v/>
      </c>
      <c r="Q3" t="str">
        <f t="shared" ref="Q3:Q66" si="0">IFERROR(SMALL($P$2:$P$13001,O3),"")</f>
        <v/>
      </c>
      <c r="R3" t="str">
        <f>IF(COUNTIF(個人情報!$BB$5:$BB$401,"整理番号" &amp; 新規学連登録者入力シート!A3)&gt;=1,"",IF(新規学連登録者入力シート!G3="","",新規学連登録者入力シート!A3))</f>
        <v/>
      </c>
      <c r="T3" t="s">
        <v>54</v>
      </c>
      <c r="U3" t="s">
        <v>62</v>
      </c>
      <c r="V3" s="14" t="s">
        <v>267</v>
      </c>
    </row>
    <row r="4" spans="1:22" x14ac:dyDescent="0.15">
      <c r="A4" t="s">
        <v>19</v>
      </c>
      <c r="B4" s="14" t="s">
        <v>269</v>
      </c>
      <c r="C4" s="14" t="s">
        <v>169</v>
      </c>
      <c r="D4" s="1"/>
      <c r="E4" s="1">
        <v>3</v>
      </c>
      <c r="F4" s="1">
        <v>3</v>
      </c>
      <c r="G4" s="2">
        <v>3</v>
      </c>
      <c r="H4" t="s">
        <v>48</v>
      </c>
      <c r="I4" t="s">
        <v>49</v>
      </c>
      <c r="J4" t="s">
        <v>49</v>
      </c>
      <c r="L4" t="s">
        <v>50</v>
      </c>
      <c r="M4" t="s">
        <v>51</v>
      </c>
      <c r="O4">
        <v>3</v>
      </c>
      <c r="P4" t="str">
        <f>IFERROR(IF(COUNTIF(個人情報!$BB$5:$BB$401,"登録番号" &amp; リスト!O4)&gt;=1,"",IF(VLOOKUP(O4,登録者リスト!$A$1:$D$43729,4,FALSE)=基本情報!$D$6,O4,"")),"")</f>
        <v/>
      </c>
      <c r="Q4" t="str">
        <f t="shared" si="0"/>
        <v/>
      </c>
      <c r="R4" t="str">
        <f>IF(COUNTIF(個人情報!$BB$5:$BB$401,"整理番号" &amp; 新規学連登録者入力シート!A4)&gt;=1,"",IF(新規学連登録者入力シート!G4="","",新規学連登録者入力シート!A4))</f>
        <v/>
      </c>
      <c r="T4" t="s">
        <v>58</v>
      </c>
      <c r="U4" t="s">
        <v>65</v>
      </c>
      <c r="V4" s="14" t="s">
        <v>168</v>
      </c>
    </row>
    <row r="5" spans="1:22" x14ac:dyDescent="0.15">
      <c r="B5" s="14" t="s">
        <v>270</v>
      </c>
      <c r="C5" s="14" t="s">
        <v>170</v>
      </c>
      <c r="D5" s="1"/>
      <c r="E5" s="1">
        <v>4</v>
      </c>
      <c r="F5" s="1">
        <v>4</v>
      </c>
      <c r="G5" s="2">
        <v>4</v>
      </c>
      <c r="H5" t="s">
        <v>52</v>
      </c>
      <c r="I5" t="s">
        <v>53</v>
      </c>
      <c r="J5" t="s">
        <v>53</v>
      </c>
      <c r="L5" t="s">
        <v>54</v>
      </c>
      <c r="M5" t="s">
        <v>55</v>
      </c>
      <c r="O5">
        <v>4</v>
      </c>
      <c r="P5" t="str">
        <f>IFERROR(IF(COUNTIF(個人情報!$BB$5:$BB$401,"登録番号" &amp; リスト!O5)&gt;=1,"",IF(VLOOKUP(O5,登録者リスト!$A$1:$D$43729,4,FALSE)=基本情報!$D$6,O5,"")),"")</f>
        <v/>
      </c>
      <c r="Q5" t="str">
        <f t="shared" si="0"/>
        <v/>
      </c>
      <c r="R5" t="str">
        <f>IF(COUNTIF(個人情報!$BB$5:$BB$401,"整理番号" &amp; 新規学連登録者入力シート!A5)&gt;=1,"",IF(新規学連登録者入力シート!G5="","",新規学連登録者入力シート!A5))</f>
        <v/>
      </c>
      <c r="V5" s="14" t="s">
        <v>169</v>
      </c>
    </row>
    <row r="6" spans="1:22" x14ac:dyDescent="0.15">
      <c r="B6" s="14" t="s">
        <v>271</v>
      </c>
      <c r="C6" s="14" t="s">
        <v>171</v>
      </c>
      <c r="D6" s="1"/>
      <c r="E6" s="1">
        <v>5</v>
      </c>
      <c r="F6" s="1">
        <v>5</v>
      </c>
      <c r="G6" s="2">
        <v>5</v>
      </c>
      <c r="H6" t="s">
        <v>56</v>
      </c>
      <c r="I6" t="s">
        <v>57</v>
      </c>
      <c r="J6" t="s">
        <v>57</v>
      </c>
      <c r="L6" t="s">
        <v>58</v>
      </c>
      <c r="M6" t="s">
        <v>50</v>
      </c>
      <c r="O6">
        <v>5</v>
      </c>
      <c r="P6" t="str">
        <f>IFERROR(IF(COUNTIF(個人情報!$BB$5:$BB$401,"登録番号" &amp; リスト!O6)&gt;=1,"",IF(VLOOKUP(O6,登録者リスト!$A$1:$D$43729,4,FALSE)=基本情報!$D$6,O6,"")),"")</f>
        <v/>
      </c>
      <c r="Q6" t="str">
        <f t="shared" si="0"/>
        <v/>
      </c>
      <c r="R6" t="str">
        <f>IF(COUNTIF(個人情報!$BB$5:$BB$401,"整理番号" &amp; 新規学連登録者入力シート!A6)&gt;=1,"",IF(新規学連登録者入力シート!G6="","",新規学連登録者入力シート!A6))</f>
        <v/>
      </c>
      <c r="V6" s="14" t="s">
        <v>170</v>
      </c>
    </row>
    <row r="7" spans="1:22" x14ac:dyDescent="0.15">
      <c r="B7" s="14" t="s">
        <v>272</v>
      </c>
      <c r="C7" s="14" t="s">
        <v>172</v>
      </c>
      <c r="D7" s="1"/>
      <c r="E7" s="1">
        <v>6</v>
      </c>
      <c r="F7" s="1">
        <v>6</v>
      </c>
      <c r="G7" s="2">
        <v>6</v>
      </c>
      <c r="H7" t="s">
        <v>59</v>
      </c>
      <c r="I7" t="s">
        <v>68</v>
      </c>
      <c r="J7" t="s">
        <v>64</v>
      </c>
      <c r="L7" t="s">
        <v>60</v>
      </c>
      <c r="M7" t="s">
        <v>60</v>
      </c>
      <c r="O7">
        <v>6</v>
      </c>
      <c r="P7" t="str">
        <f>IFERROR(IF(COUNTIF(個人情報!$BB$5:$BB$401,"登録番号" &amp; リスト!O7)&gt;=1,"",IF(VLOOKUP(O7,登録者リスト!$A$1:$D$43729,4,FALSE)=基本情報!$D$6,O7,"")),"")</f>
        <v/>
      </c>
      <c r="Q7" t="str">
        <f t="shared" si="0"/>
        <v/>
      </c>
      <c r="R7" t="str">
        <f>IF(COUNTIF(個人情報!$BB$5:$BB$401,"整理番号" &amp; 新規学連登録者入力シート!A7)&gt;=1,"",IF(新規学連登録者入力シート!G7="","",新規学連登録者入力シート!A7))</f>
        <v/>
      </c>
      <c r="V7" s="14" t="s">
        <v>171</v>
      </c>
    </row>
    <row r="8" spans="1:22" x14ac:dyDescent="0.15">
      <c r="B8" s="14" t="s">
        <v>273</v>
      </c>
      <c r="C8" s="14" t="s">
        <v>173</v>
      </c>
      <c r="D8" s="1"/>
      <c r="E8" s="1">
        <v>7</v>
      </c>
      <c r="F8" s="1">
        <v>7</v>
      </c>
      <c r="G8" s="2">
        <v>7</v>
      </c>
      <c r="H8" t="s">
        <v>61</v>
      </c>
      <c r="I8" t="s">
        <v>72</v>
      </c>
      <c r="J8" t="s">
        <v>69</v>
      </c>
      <c r="L8" t="s">
        <v>62</v>
      </c>
      <c r="M8" t="s">
        <v>62</v>
      </c>
      <c r="O8">
        <v>7</v>
      </c>
      <c r="P8" t="str">
        <f>IFERROR(IF(COUNTIF(個人情報!$BB$5:$BB$401,"登録番号" &amp; リスト!O8)&gt;=1,"",IF(VLOOKUP(O8,登録者リスト!$A$1:$D$43729,4,FALSE)=基本情報!$D$6,O8,"")),"")</f>
        <v/>
      </c>
      <c r="Q8" t="str">
        <f t="shared" si="0"/>
        <v/>
      </c>
      <c r="R8" t="str">
        <f>IF(COUNTIF(個人情報!$BB$5:$BB$401,"整理番号" &amp; 新規学連登録者入力シート!A8)&gt;=1,"",IF(新規学連登録者入力シート!G8="","",新規学連登録者入力シート!A8))</f>
        <v/>
      </c>
      <c r="V8" s="14" t="s">
        <v>172</v>
      </c>
    </row>
    <row r="9" spans="1:22" x14ac:dyDescent="0.15">
      <c r="B9" s="14" t="s">
        <v>274</v>
      </c>
      <c r="C9" s="14" t="s">
        <v>174</v>
      </c>
      <c r="D9" s="1"/>
      <c r="E9" s="1">
        <v>8</v>
      </c>
      <c r="F9" s="1">
        <v>8</v>
      </c>
      <c r="G9" s="2">
        <v>8</v>
      </c>
      <c r="H9" t="s">
        <v>63</v>
      </c>
      <c r="I9" t="s">
        <v>73</v>
      </c>
      <c r="J9" t="s">
        <v>73</v>
      </c>
      <c r="L9" t="s">
        <v>65</v>
      </c>
      <c r="M9" t="s">
        <v>65</v>
      </c>
      <c r="O9">
        <v>8</v>
      </c>
      <c r="P9" t="str">
        <f>IFERROR(IF(COUNTIF(個人情報!$BB$5:$BB$401,"登録番号" &amp; リスト!O9)&gt;=1,"",IF(VLOOKUP(O9,登録者リスト!$A$1:$D$43729,4,FALSE)=基本情報!$D$6,O9,"")),"")</f>
        <v/>
      </c>
      <c r="Q9" t="str">
        <f t="shared" si="0"/>
        <v/>
      </c>
      <c r="R9" t="str">
        <f>IF(COUNTIF(個人情報!$BB$5:$BB$401,"整理番号" &amp; 新規学連登録者入力シート!A9)&gt;=1,"",IF(新規学連登録者入力シート!G9="","",新規学連登録者入力シート!A9))</f>
        <v/>
      </c>
      <c r="V9" s="14" t="s">
        <v>173</v>
      </c>
    </row>
    <row r="10" spans="1:22" x14ac:dyDescent="0.15">
      <c r="B10" s="14" t="s">
        <v>275</v>
      </c>
      <c r="C10" s="14" t="s">
        <v>175</v>
      </c>
      <c r="D10" s="1"/>
      <c r="E10" s="1">
        <v>9</v>
      </c>
      <c r="F10" s="1">
        <v>9</v>
      </c>
      <c r="G10" s="2" t="s">
        <v>66</v>
      </c>
      <c r="H10" t="s">
        <v>67</v>
      </c>
      <c r="I10" t="s">
        <v>78</v>
      </c>
      <c r="J10" t="s">
        <v>78</v>
      </c>
      <c r="O10">
        <v>9</v>
      </c>
      <c r="P10" t="str">
        <f>IFERROR(IF(COUNTIF(個人情報!$BB$5:$BB$401,"登録番号" &amp; リスト!O10)&gt;=1,"",IF(VLOOKUP(O10,登録者リスト!$A$1:$D$43729,4,FALSE)=基本情報!$D$6,O10,"")),"")</f>
        <v/>
      </c>
      <c r="Q10" t="str">
        <f t="shared" si="0"/>
        <v/>
      </c>
      <c r="R10" t="str">
        <f>IF(COUNTIF(個人情報!$BB$5:$BB$401,"整理番号" &amp; 新規学連登録者入力シート!A10)&gt;=1,"",IF(新規学連登録者入力シート!G10="","",新規学連登録者入力シート!A10))</f>
        <v/>
      </c>
      <c r="V10" s="14" t="s">
        <v>174</v>
      </c>
    </row>
    <row r="11" spans="1:22" x14ac:dyDescent="0.15">
      <c r="B11" s="14" t="s">
        <v>276</v>
      </c>
      <c r="C11" s="14" t="s">
        <v>176</v>
      </c>
      <c r="D11" s="1"/>
      <c r="E11" s="1">
        <v>10</v>
      </c>
      <c r="F11" s="1">
        <v>10</v>
      </c>
      <c r="G11" s="2" t="s">
        <v>70</v>
      </c>
      <c r="H11" t="s">
        <v>71</v>
      </c>
      <c r="I11" t="s">
        <v>81</v>
      </c>
      <c r="J11" t="s">
        <v>81</v>
      </c>
      <c r="O11">
        <v>10</v>
      </c>
      <c r="P11" t="str">
        <f>IFERROR(IF(COUNTIF(個人情報!$BB$5:$BB$401,"登録番号" &amp; リスト!O11)&gt;=1,"",IF(VLOOKUP(O11,登録者リスト!$A$1:$D$43729,4,FALSE)=基本情報!$D$6,O11,"")),"")</f>
        <v/>
      </c>
      <c r="Q11" t="str">
        <f t="shared" si="0"/>
        <v/>
      </c>
      <c r="R11" t="str">
        <f>IF(COUNTIF(個人情報!$BB$5:$BB$401,"整理番号" &amp; 新規学連登録者入力シート!A11)&gt;=1,"",IF(新規学連登録者入力シート!G11="","",新規学連登録者入力シート!A11))</f>
        <v/>
      </c>
      <c r="V11" s="14" t="s">
        <v>175</v>
      </c>
    </row>
    <row r="12" spans="1:22" x14ac:dyDescent="0.15">
      <c r="B12" s="14" t="s">
        <v>177</v>
      </c>
      <c r="C12" s="14" t="s">
        <v>177</v>
      </c>
      <c r="D12" s="1"/>
      <c r="E12" s="1">
        <v>11</v>
      </c>
      <c r="F12" s="1">
        <v>11</v>
      </c>
      <c r="G12" s="2" t="s">
        <v>74</v>
      </c>
      <c r="H12" t="s">
        <v>75</v>
      </c>
      <c r="I12" t="s">
        <v>84</v>
      </c>
      <c r="J12" t="s">
        <v>84</v>
      </c>
      <c r="O12">
        <v>11</v>
      </c>
      <c r="P12" t="str">
        <f>IFERROR(IF(COUNTIF(個人情報!$BB$5:$BB$401,"登録番号" &amp; リスト!O12)&gt;=1,"",IF(VLOOKUP(O12,登録者リスト!$A$1:$D$43729,4,FALSE)=基本情報!$D$6,O12,"")),"")</f>
        <v/>
      </c>
      <c r="Q12" t="str">
        <f t="shared" si="0"/>
        <v/>
      </c>
      <c r="R12" t="str">
        <f>IF(COUNTIF(個人情報!$BB$5:$BB$401,"整理番号" &amp; 新規学連登録者入力シート!A12)&gt;=1,"",IF(新規学連登録者入力シート!G12="","",新規学連登録者入力シート!A12))</f>
        <v/>
      </c>
      <c r="V12" s="14" t="s">
        <v>176</v>
      </c>
    </row>
    <row r="13" spans="1:22" x14ac:dyDescent="0.15">
      <c r="B13" s="14" t="s">
        <v>178</v>
      </c>
      <c r="C13" s="14" t="s">
        <v>178</v>
      </c>
      <c r="D13" s="1"/>
      <c r="E13" s="1">
        <v>12</v>
      </c>
      <c r="F13" s="1">
        <v>12</v>
      </c>
      <c r="G13" s="2" t="s">
        <v>76</v>
      </c>
      <c r="H13" t="s">
        <v>77</v>
      </c>
      <c r="I13" t="s">
        <v>87</v>
      </c>
      <c r="J13" t="s">
        <v>87</v>
      </c>
      <c r="O13">
        <v>12</v>
      </c>
      <c r="P13" t="str">
        <f>IFERROR(IF(COUNTIF(個人情報!$BB$5:$BB$401,"登録番号" &amp; リスト!O13)&gt;=1,"",IF(VLOOKUP(O13,登録者リスト!$A$1:$D$43729,4,FALSE)=基本情報!$D$6,O13,"")),"")</f>
        <v/>
      </c>
      <c r="Q13" t="str">
        <f t="shared" si="0"/>
        <v/>
      </c>
      <c r="R13" t="str">
        <f>IF(COUNTIF(個人情報!$BB$5:$BB$401,"整理番号" &amp; 新規学連登録者入力シート!A13)&gt;=1,"",IF(新規学連登録者入力シート!G13="","",新規学連登録者入力シート!A13))</f>
        <v/>
      </c>
      <c r="V13" s="14" t="s">
        <v>177</v>
      </c>
    </row>
    <row r="14" spans="1:22" x14ac:dyDescent="0.15">
      <c r="B14" s="14" t="s">
        <v>179</v>
      </c>
      <c r="C14" s="14" t="s">
        <v>179</v>
      </c>
      <c r="D14" s="1"/>
      <c r="E14" s="1"/>
      <c r="F14" s="1">
        <v>13</v>
      </c>
      <c r="G14" s="2" t="s">
        <v>79</v>
      </c>
      <c r="H14" t="s">
        <v>80</v>
      </c>
      <c r="I14" t="s">
        <v>93</v>
      </c>
      <c r="J14" t="s">
        <v>90</v>
      </c>
      <c r="O14">
        <v>13</v>
      </c>
      <c r="P14" t="str">
        <f>IFERROR(IF(COUNTIF(個人情報!$BB$5:$BB$401,"登録番号" &amp; リスト!O14)&gt;=1,"",IF(VLOOKUP(O14,登録者リスト!$A$1:$D$43729,4,FALSE)=基本情報!$D$6,O14,"")),"")</f>
        <v/>
      </c>
      <c r="Q14" t="str">
        <f t="shared" si="0"/>
        <v/>
      </c>
      <c r="R14" t="str">
        <f>IF(COUNTIF(個人情報!$BB$5:$BB$401,"整理番号" &amp; 新規学連登録者入力シート!A14)&gt;=1,"",IF(新規学連登録者入力シート!G14="","",新規学連登録者入力シート!A14))</f>
        <v/>
      </c>
      <c r="V14" s="14" t="s">
        <v>178</v>
      </c>
    </row>
    <row r="15" spans="1:22" x14ac:dyDescent="0.15">
      <c r="B15" s="14" t="s">
        <v>180</v>
      </c>
      <c r="C15" s="14" t="s">
        <v>180</v>
      </c>
      <c r="D15" s="1"/>
      <c r="E15" s="1"/>
      <c r="F15" s="1">
        <v>14</v>
      </c>
      <c r="G15" s="2" t="s">
        <v>82</v>
      </c>
      <c r="H15" t="s">
        <v>83</v>
      </c>
      <c r="I15" t="s">
        <v>97</v>
      </c>
      <c r="J15" t="s">
        <v>94</v>
      </c>
      <c r="O15">
        <v>14</v>
      </c>
      <c r="P15" t="str">
        <f>IFERROR(IF(COUNTIF(個人情報!$BB$5:$BB$401,"登録番号" &amp; リスト!O15)&gt;=1,"",IF(VLOOKUP(O15,登録者リスト!$A$1:$D$43729,4,FALSE)=基本情報!$D$6,O15,"")),"")</f>
        <v/>
      </c>
      <c r="Q15" t="str">
        <f t="shared" si="0"/>
        <v/>
      </c>
      <c r="R15" t="str">
        <f>IF(COUNTIF(個人情報!$BB$5:$BB$401,"整理番号" &amp; 新規学連登録者入力シート!A15)&gt;=1,"",IF(新規学連登録者入力シート!G15="","",新規学連登録者入力シート!A15))</f>
        <v/>
      </c>
      <c r="V15" s="14" t="s">
        <v>179</v>
      </c>
    </row>
    <row r="16" spans="1:22" x14ac:dyDescent="0.15">
      <c r="B16" s="14" t="s">
        <v>181</v>
      </c>
      <c r="C16" s="14" t="s">
        <v>181</v>
      </c>
      <c r="D16" s="1"/>
      <c r="E16" s="1"/>
      <c r="F16" s="1">
        <v>15</v>
      </c>
      <c r="G16" s="2" t="s">
        <v>85</v>
      </c>
      <c r="H16" t="s">
        <v>86</v>
      </c>
      <c r="I16" t="s">
        <v>102</v>
      </c>
      <c r="J16" t="s">
        <v>100</v>
      </c>
      <c r="O16">
        <v>15</v>
      </c>
      <c r="P16" t="str">
        <f>IFERROR(IF(COUNTIF(個人情報!$BB$5:$BB$401,"登録番号" &amp; リスト!O16)&gt;=1,"",IF(VLOOKUP(O16,登録者リスト!$A$1:$D$43729,4,FALSE)=基本情報!$D$6,O16,"")),"")</f>
        <v/>
      </c>
      <c r="Q16" t="str">
        <f t="shared" si="0"/>
        <v/>
      </c>
      <c r="R16" t="str">
        <f>IF(COUNTIF(個人情報!$BB$5:$BB$401,"整理番号" &amp; 新規学連登録者入力シート!A16)&gt;=1,"",IF(新規学連登録者入力シート!G16="","",新規学連登録者入力シート!A16))</f>
        <v/>
      </c>
      <c r="V16" s="14" t="s">
        <v>180</v>
      </c>
    </row>
    <row r="17" spans="2:22" x14ac:dyDescent="0.15">
      <c r="B17" s="14" t="s">
        <v>182</v>
      </c>
      <c r="C17" s="14" t="s">
        <v>182</v>
      </c>
      <c r="D17" s="1"/>
      <c r="E17" s="1"/>
      <c r="F17" s="1">
        <v>16</v>
      </c>
      <c r="G17" s="2" t="s">
        <v>88</v>
      </c>
      <c r="H17" t="s">
        <v>89</v>
      </c>
      <c r="O17">
        <v>16</v>
      </c>
      <c r="P17" t="str">
        <f>IFERROR(IF(COUNTIF(個人情報!$BB$5:$BB$401,"登録番号" &amp; リスト!O17)&gt;=1,"",IF(VLOOKUP(O17,登録者リスト!$A$1:$D$43729,4,FALSE)=基本情報!$D$6,O17,"")),"")</f>
        <v/>
      </c>
      <c r="Q17" t="str">
        <f t="shared" si="0"/>
        <v/>
      </c>
      <c r="R17" t="str">
        <f>IF(COUNTIF(個人情報!$BB$5:$BB$401,"整理番号" &amp; 新規学連登録者入力シート!A17)&gt;=1,"",IF(新規学連登録者入力シート!G17="","",新規学連登録者入力シート!A17))</f>
        <v/>
      </c>
      <c r="V17" s="14" t="s">
        <v>181</v>
      </c>
    </row>
    <row r="18" spans="2:22" x14ac:dyDescent="0.15">
      <c r="B18" s="14" t="s">
        <v>183</v>
      </c>
      <c r="C18" s="14" t="s">
        <v>183</v>
      </c>
      <c r="D18" s="1"/>
      <c r="E18" s="1"/>
      <c r="F18" s="1">
        <v>17</v>
      </c>
      <c r="G18" s="2" t="s">
        <v>91</v>
      </c>
      <c r="H18" t="s">
        <v>92</v>
      </c>
      <c r="O18">
        <v>17</v>
      </c>
      <c r="P18" t="str">
        <f>IFERROR(IF(COUNTIF(個人情報!$BB$5:$BB$401,"登録番号" &amp; リスト!O18)&gt;=1,"",IF(VLOOKUP(O18,登録者リスト!$A$1:$D$43729,4,FALSE)=基本情報!$D$6,O18,"")),"")</f>
        <v/>
      </c>
      <c r="Q18" t="str">
        <f t="shared" si="0"/>
        <v/>
      </c>
      <c r="R18" t="str">
        <f>IF(COUNTIF(個人情報!$BB$5:$BB$401,"整理番号" &amp; 新規学連登録者入力シート!A18)&gt;=1,"",IF(新規学連登録者入力シート!G18="","",新規学連登録者入力シート!A18))</f>
        <v/>
      </c>
      <c r="V18" s="14" t="s">
        <v>182</v>
      </c>
    </row>
    <row r="19" spans="2:22" x14ac:dyDescent="0.15">
      <c r="B19" s="14" t="s">
        <v>184</v>
      </c>
      <c r="C19" s="14" t="s">
        <v>184</v>
      </c>
      <c r="D19" s="1"/>
      <c r="E19" s="1"/>
      <c r="F19" s="1">
        <v>18</v>
      </c>
      <c r="G19" s="2" t="s">
        <v>95</v>
      </c>
      <c r="H19" t="s">
        <v>96</v>
      </c>
      <c r="O19">
        <v>18</v>
      </c>
      <c r="P19" t="str">
        <f>IFERROR(IF(COUNTIF(個人情報!$BB$5:$BB$401,"登録番号" &amp; リスト!O19)&gt;=1,"",IF(VLOOKUP(O19,登録者リスト!$A$1:$D$43729,4,FALSE)=基本情報!$D$6,O19,"")),"")</f>
        <v/>
      </c>
      <c r="Q19" t="str">
        <f t="shared" si="0"/>
        <v/>
      </c>
      <c r="R19" t="str">
        <f>IF(COUNTIF(個人情報!$BB$5:$BB$401,"整理番号" &amp; 新規学連登録者入力シート!A19)&gt;=1,"",IF(新規学連登録者入力シート!G19="","",新規学連登録者入力シート!A19))</f>
        <v/>
      </c>
      <c r="V19" s="14" t="s">
        <v>183</v>
      </c>
    </row>
    <row r="20" spans="2:22" x14ac:dyDescent="0.15">
      <c r="B20" s="14" t="s">
        <v>185</v>
      </c>
      <c r="C20" s="14" t="s">
        <v>185</v>
      </c>
      <c r="D20" s="1"/>
      <c r="E20" s="1"/>
      <c r="F20" s="1">
        <v>19</v>
      </c>
      <c r="H20" t="s">
        <v>99</v>
      </c>
      <c r="O20">
        <v>19</v>
      </c>
      <c r="P20" t="str">
        <f>IFERROR(IF(COUNTIF(個人情報!$BB$5:$BB$401,"登録番号" &amp; リスト!O20)&gt;=1,"",IF(VLOOKUP(O20,登録者リスト!$A$1:$D$43729,4,FALSE)=基本情報!$D$6,O20,"")),"")</f>
        <v/>
      </c>
      <c r="Q20" t="str">
        <f t="shared" si="0"/>
        <v/>
      </c>
      <c r="R20" t="str">
        <f>IF(COUNTIF(個人情報!$BB$5:$BB$401,"整理番号" &amp; 新規学連登録者入力シート!A20)&gt;=1,"",IF(新規学連登録者入力シート!G20="","",新規学連登録者入力シート!A20))</f>
        <v/>
      </c>
      <c r="V20" s="14" t="s">
        <v>184</v>
      </c>
    </row>
    <row r="21" spans="2:22" x14ac:dyDescent="0.15">
      <c r="B21" s="14" t="s">
        <v>186</v>
      </c>
      <c r="C21" s="14" t="s">
        <v>186</v>
      </c>
      <c r="D21" s="1"/>
      <c r="E21" s="1"/>
      <c r="F21" s="1">
        <v>20</v>
      </c>
      <c r="H21" t="s">
        <v>101</v>
      </c>
      <c r="O21">
        <v>20</v>
      </c>
      <c r="P21" t="str">
        <f>IFERROR(IF(COUNTIF(個人情報!$BB$5:$BB$401,"登録番号" &amp; リスト!O21)&gt;=1,"",IF(VLOOKUP(O21,登録者リスト!$A$1:$D$43729,4,FALSE)=基本情報!$D$6,O21,"")),"")</f>
        <v/>
      </c>
      <c r="Q21" t="str">
        <f t="shared" si="0"/>
        <v/>
      </c>
      <c r="R21" t="str">
        <f>IF(COUNTIF(個人情報!$BB$5:$BB$401,"整理番号" &amp; 新規学連登録者入力シート!A21)&gt;=1,"",IF(新規学連登録者入力シート!G21="","",新規学連登録者入力シート!A21))</f>
        <v/>
      </c>
      <c r="V21" s="14" t="s">
        <v>185</v>
      </c>
    </row>
    <row r="22" spans="2:22" x14ac:dyDescent="0.15">
      <c r="B22" s="14" t="s">
        <v>187</v>
      </c>
      <c r="C22" s="14" t="s">
        <v>187</v>
      </c>
      <c r="D22" s="1"/>
      <c r="E22" s="1"/>
      <c r="F22" s="1">
        <v>21</v>
      </c>
      <c r="H22" t="s">
        <v>104</v>
      </c>
      <c r="O22">
        <v>21</v>
      </c>
      <c r="P22" t="str">
        <f>IFERROR(IF(COUNTIF(個人情報!$BB$5:$BB$401,"登録番号" &amp; リスト!O22)&gt;=1,"",IF(VLOOKUP(O22,登録者リスト!$A$1:$D$43729,4,FALSE)=基本情報!$D$6,O22,"")),"")</f>
        <v/>
      </c>
      <c r="Q22" t="str">
        <f t="shared" si="0"/>
        <v/>
      </c>
      <c r="R22" t="str">
        <f>IF(COUNTIF(個人情報!$BB$5:$BB$401,"整理番号" &amp; 新規学連登録者入力シート!A22)&gt;=1,"",IF(新規学連登録者入力シート!G22="","",新規学連登録者入力シート!A22))</f>
        <v/>
      </c>
      <c r="V22" s="14" t="s">
        <v>186</v>
      </c>
    </row>
    <row r="23" spans="2:22" x14ac:dyDescent="0.15">
      <c r="B23" s="14" t="s">
        <v>188</v>
      </c>
      <c r="C23" s="14" t="s">
        <v>188</v>
      </c>
      <c r="D23" s="1"/>
      <c r="E23" s="1"/>
      <c r="F23" s="1">
        <v>22</v>
      </c>
      <c r="H23" t="s">
        <v>106</v>
      </c>
      <c r="O23">
        <v>22</v>
      </c>
      <c r="P23" t="str">
        <f>IFERROR(IF(COUNTIF(個人情報!$BB$5:$BB$401,"登録番号" &amp; リスト!O23)&gt;=1,"",IF(VLOOKUP(O23,登録者リスト!$A$1:$D$43729,4,FALSE)=基本情報!$D$6,O23,"")),"")</f>
        <v/>
      </c>
      <c r="Q23" t="str">
        <f t="shared" si="0"/>
        <v/>
      </c>
      <c r="R23" t="str">
        <f>IF(COUNTIF(個人情報!$BB$5:$BB$401,"整理番号" &amp; 新規学連登録者入力シート!A23)&gt;=1,"",IF(新規学連登録者入力シート!G23="","",新規学連登録者入力シート!A23))</f>
        <v/>
      </c>
      <c r="V23" s="14" t="s">
        <v>187</v>
      </c>
    </row>
    <row r="24" spans="2:22" x14ac:dyDescent="0.15">
      <c r="B24" s="14" t="s">
        <v>189</v>
      </c>
      <c r="C24" s="14" t="s">
        <v>189</v>
      </c>
      <c r="D24" s="1"/>
      <c r="E24" s="1"/>
      <c r="F24" s="1">
        <v>23</v>
      </c>
      <c r="H24" t="s">
        <v>107</v>
      </c>
      <c r="O24">
        <v>23</v>
      </c>
      <c r="P24" t="str">
        <f>IFERROR(IF(COUNTIF(個人情報!$BB$5:$BB$401,"登録番号" &amp; リスト!O24)&gt;=1,"",IF(VLOOKUP(O24,登録者リスト!$A$1:$D$43729,4,FALSE)=基本情報!$D$6,O24,"")),"")</f>
        <v/>
      </c>
      <c r="Q24" t="str">
        <f t="shared" si="0"/>
        <v/>
      </c>
      <c r="R24" t="str">
        <f>IF(COUNTIF(個人情報!$BB$5:$BB$401,"整理番号" &amp; 新規学連登録者入力シート!A24)&gt;=1,"",IF(新規学連登録者入力シート!G24="","",新規学連登録者入力シート!A24))</f>
        <v/>
      </c>
      <c r="V24" s="14" t="s">
        <v>188</v>
      </c>
    </row>
    <row r="25" spans="2:22" x14ac:dyDescent="0.15">
      <c r="B25" s="14" t="s">
        <v>190</v>
      </c>
      <c r="C25" s="14" t="s">
        <v>190</v>
      </c>
      <c r="D25" s="1"/>
      <c r="E25" s="1"/>
      <c r="F25" s="1">
        <v>24</v>
      </c>
      <c r="H25" t="s">
        <v>108</v>
      </c>
      <c r="O25">
        <v>24</v>
      </c>
      <c r="P25" t="str">
        <f>IFERROR(IF(COUNTIF(個人情報!$BB$5:$BB$401,"登録番号" &amp; リスト!O25)&gt;=1,"",IF(VLOOKUP(O25,登録者リスト!$A$1:$D$43729,4,FALSE)=基本情報!$D$6,O25,"")),"")</f>
        <v/>
      </c>
      <c r="Q25" t="str">
        <f t="shared" si="0"/>
        <v/>
      </c>
      <c r="R25" t="str">
        <f>IF(COUNTIF(個人情報!$BB$5:$BB$401,"整理番号" &amp; 新規学連登録者入力シート!A25)&gt;=1,"",IF(新規学連登録者入力シート!G25="","",新規学連登録者入力シート!A25))</f>
        <v/>
      </c>
      <c r="V25" s="14" t="s">
        <v>189</v>
      </c>
    </row>
    <row r="26" spans="2:22" x14ac:dyDescent="0.15">
      <c r="B26" s="14" t="s">
        <v>191</v>
      </c>
      <c r="C26" s="14" t="s">
        <v>191</v>
      </c>
      <c r="D26" s="1"/>
      <c r="E26" s="1"/>
      <c r="F26" s="1">
        <v>25</v>
      </c>
      <c r="H26" t="s">
        <v>109</v>
      </c>
      <c r="O26">
        <v>25</v>
      </c>
      <c r="P26" t="str">
        <f>IFERROR(IF(COUNTIF(個人情報!$BB$5:$BB$401,"登録番号" &amp; リスト!O26)&gt;=1,"",IF(VLOOKUP(O26,登録者リスト!$A$1:$D$43729,4,FALSE)=基本情報!$D$6,O26,"")),"")</f>
        <v/>
      </c>
      <c r="Q26" t="str">
        <f t="shared" si="0"/>
        <v/>
      </c>
      <c r="R26" t="str">
        <f>IF(COUNTIF(個人情報!$BB$5:$BB$401,"整理番号" &amp; 新規学連登録者入力シート!A26)&gt;=1,"",IF(新規学連登録者入力シート!G26="","",新規学連登録者入力シート!A26))</f>
        <v/>
      </c>
      <c r="V26" s="14" t="s">
        <v>190</v>
      </c>
    </row>
    <row r="27" spans="2:22" x14ac:dyDescent="0.15">
      <c r="B27" s="14" t="s">
        <v>192</v>
      </c>
      <c r="C27" s="14" t="s">
        <v>192</v>
      </c>
      <c r="D27" s="1"/>
      <c r="E27" s="1"/>
      <c r="F27" s="1">
        <v>26</v>
      </c>
      <c r="H27" t="s">
        <v>110</v>
      </c>
      <c r="O27">
        <v>26</v>
      </c>
      <c r="P27" t="str">
        <f>IFERROR(IF(COUNTIF(個人情報!$BB$5:$BB$401,"登録番号" &amp; リスト!O27)&gt;=1,"",IF(VLOOKUP(O27,登録者リスト!$A$1:$D$43729,4,FALSE)=基本情報!$D$6,O27,"")),"")</f>
        <v/>
      </c>
      <c r="Q27" t="str">
        <f t="shared" si="0"/>
        <v/>
      </c>
      <c r="R27" t="str">
        <f>IF(COUNTIF(個人情報!$BB$5:$BB$401,"整理番号" &amp; 新規学連登録者入力シート!A27)&gt;=1,"",IF(新規学連登録者入力シート!G27="","",新規学連登録者入力シート!A27))</f>
        <v/>
      </c>
      <c r="V27" s="14" t="s">
        <v>191</v>
      </c>
    </row>
    <row r="28" spans="2:22" x14ac:dyDescent="0.15">
      <c r="B28" s="14" t="s">
        <v>193</v>
      </c>
      <c r="C28" s="14" t="s">
        <v>193</v>
      </c>
      <c r="D28" s="1"/>
      <c r="E28" s="1"/>
      <c r="F28" s="1">
        <v>27</v>
      </c>
      <c r="H28" t="s">
        <v>111</v>
      </c>
      <c r="O28">
        <v>27</v>
      </c>
      <c r="P28" t="str">
        <f>IFERROR(IF(COUNTIF(個人情報!$BB$5:$BB$401,"登録番号" &amp; リスト!O28)&gt;=1,"",IF(VLOOKUP(O28,登録者リスト!$A$1:$D$43729,4,FALSE)=基本情報!$D$6,O28,"")),"")</f>
        <v/>
      </c>
      <c r="Q28" t="str">
        <f t="shared" si="0"/>
        <v/>
      </c>
      <c r="R28" t="str">
        <f>IF(COUNTIF(個人情報!$BB$5:$BB$401,"整理番号" &amp; 新規学連登録者入力シート!A28)&gt;=1,"",IF(新規学連登録者入力シート!G28="","",新規学連登録者入力シート!A28))</f>
        <v/>
      </c>
      <c r="V28" s="14" t="s">
        <v>192</v>
      </c>
    </row>
    <row r="29" spans="2:22" x14ac:dyDescent="0.15">
      <c r="B29" s="14" t="s">
        <v>194</v>
      </c>
      <c r="C29" s="14" t="s">
        <v>194</v>
      </c>
      <c r="D29" s="1"/>
      <c r="E29" s="1"/>
      <c r="F29" s="1">
        <v>28</v>
      </c>
      <c r="H29" t="s">
        <v>112</v>
      </c>
      <c r="O29">
        <v>28</v>
      </c>
      <c r="P29" t="str">
        <f>IFERROR(IF(COUNTIF(個人情報!$BB$5:$BB$401,"登録番号" &amp; リスト!O29)&gt;=1,"",IF(VLOOKUP(O29,登録者リスト!$A$1:$D$43729,4,FALSE)=基本情報!$D$6,O29,"")),"")</f>
        <v/>
      </c>
      <c r="Q29" t="str">
        <f t="shared" si="0"/>
        <v/>
      </c>
      <c r="R29" t="str">
        <f>IF(COUNTIF(個人情報!$BB$5:$BB$401,"整理番号" &amp; 新規学連登録者入力シート!A29)&gt;=1,"",IF(新規学連登録者入力シート!G29="","",新規学連登録者入力シート!A29))</f>
        <v/>
      </c>
      <c r="V29" s="14" t="s">
        <v>193</v>
      </c>
    </row>
    <row r="30" spans="2:22" x14ac:dyDescent="0.15">
      <c r="B30" s="14" t="s">
        <v>195</v>
      </c>
      <c r="C30" s="14" t="s">
        <v>195</v>
      </c>
      <c r="D30" s="1"/>
      <c r="E30" s="1"/>
      <c r="F30" s="1">
        <v>29</v>
      </c>
      <c r="H30" t="s">
        <v>113</v>
      </c>
      <c r="O30">
        <v>29</v>
      </c>
      <c r="P30" t="str">
        <f>IFERROR(IF(COUNTIF(個人情報!$BB$5:$BB$401,"登録番号" &amp; リスト!O30)&gt;=1,"",IF(VLOOKUP(O30,登録者リスト!$A$1:$D$43729,4,FALSE)=基本情報!$D$6,O30,"")),"")</f>
        <v/>
      </c>
      <c r="Q30" t="str">
        <f t="shared" si="0"/>
        <v/>
      </c>
      <c r="R30" t="str">
        <f>IF(COUNTIF(個人情報!$BB$5:$BB$401,"整理番号" &amp; 新規学連登録者入力シート!A30)&gt;=1,"",IF(新規学連登録者入力シート!G30="","",新規学連登録者入力シート!A30))</f>
        <v/>
      </c>
      <c r="V30" s="14" t="s">
        <v>194</v>
      </c>
    </row>
    <row r="31" spans="2:22" x14ac:dyDescent="0.15">
      <c r="B31" s="14" t="s">
        <v>196</v>
      </c>
      <c r="C31" s="14" t="s">
        <v>196</v>
      </c>
      <c r="D31" s="1"/>
      <c r="E31" s="1"/>
      <c r="F31" s="1">
        <v>30</v>
      </c>
      <c r="H31" t="s">
        <v>114</v>
      </c>
      <c r="O31">
        <v>30</v>
      </c>
      <c r="P31" t="str">
        <f>IFERROR(IF(COUNTIF(個人情報!$BB$5:$BB$401,"登録番号" &amp; リスト!O31)&gt;=1,"",IF(VLOOKUP(O31,登録者リスト!$A$1:$D$43729,4,FALSE)=基本情報!$D$6,O31,"")),"")</f>
        <v/>
      </c>
      <c r="Q31" t="str">
        <f t="shared" si="0"/>
        <v/>
      </c>
      <c r="R31" t="str">
        <f>IF(COUNTIF(個人情報!$BB$5:$BB$401,"整理番号" &amp; 新規学連登録者入力シート!A31)&gt;=1,"",IF(新規学連登録者入力シート!G31="","",新規学連登録者入力シート!A31))</f>
        <v/>
      </c>
      <c r="V31" s="14" t="s">
        <v>195</v>
      </c>
    </row>
    <row r="32" spans="2:22" x14ac:dyDescent="0.15">
      <c r="B32" s="14" t="s">
        <v>197</v>
      </c>
      <c r="C32" s="14" t="s">
        <v>197</v>
      </c>
      <c r="D32" s="1"/>
      <c r="E32" s="1"/>
      <c r="F32" s="1">
        <v>31</v>
      </c>
      <c r="H32" t="s">
        <v>115</v>
      </c>
      <c r="O32">
        <v>31</v>
      </c>
      <c r="P32" t="str">
        <f>IFERROR(IF(COUNTIF(個人情報!$BB$5:$BB$401,"登録番号" &amp; リスト!O32)&gt;=1,"",IF(VLOOKUP(O32,登録者リスト!$A$1:$D$43729,4,FALSE)=基本情報!$D$6,O32,"")),"")</f>
        <v/>
      </c>
      <c r="Q32" t="str">
        <f t="shared" si="0"/>
        <v/>
      </c>
      <c r="R32" t="str">
        <f>IF(COUNTIF(個人情報!$BB$5:$BB$401,"整理番号" &amp; 新規学連登録者入力シート!A32)&gt;=1,"",IF(新規学連登録者入力シート!G32="","",新規学連登録者入力シート!A32))</f>
        <v/>
      </c>
      <c r="V32" s="14" t="s">
        <v>196</v>
      </c>
    </row>
    <row r="33" spans="2:22" x14ac:dyDescent="0.15">
      <c r="B33" s="14" t="s">
        <v>198</v>
      </c>
      <c r="C33" s="14" t="s">
        <v>198</v>
      </c>
      <c r="D33" s="1"/>
      <c r="E33" s="1"/>
      <c r="H33" t="s">
        <v>116</v>
      </c>
      <c r="O33">
        <v>32</v>
      </c>
      <c r="P33" t="str">
        <f>IFERROR(IF(COUNTIF(個人情報!$BB$5:$BB$401,"登録番号" &amp; リスト!O33)&gt;=1,"",IF(VLOOKUP(O33,登録者リスト!$A$1:$D$43729,4,FALSE)=基本情報!$D$6,O33,"")),"")</f>
        <v/>
      </c>
      <c r="Q33" t="str">
        <f t="shared" si="0"/>
        <v/>
      </c>
      <c r="R33" t="str">
        <f>IF(COUNTIF(個人情報!$BB$5:$BB$401,"整理番号" &amp; 新規学連登録者入力シート!A33)&gt;=1,"",IF(新規学連登録者入力シート!G33="","",新規学連登録者入力シート!A33))</f>
        <v/>
      </c>
      <c r="V33" s="14" t="s">
        <v>197</v>
      </c>
    </row>
    <row r="34" spans="2:22" x14ac:dyDescent="0.15">
      <c r="B34" s="14" t="s">
        <v>199</v>
      </c>
      <c r="C34" s="14" t="s">
        <v>199</v>
      </c>
      <c r="D34" s="1"/>
      <c r="E34" s="1"/>
      <c r="H34" t="s">
        <v>117</v>
      </c>
      <c r="O34">
        <v>33</v>
      </c>
      <c r="P34" t="str">
        <f>IFERROR(IF(COUNTIF(個人情報!$BB$5:$BB$401,"登録番号" &amp; リスト!O34)&gt;=1,"",IF(VLOOKUP(O34,登録者リスト!$A$1:$D$43729,4,FALSE)=基本情報!$D$6,O34,"")),"")</f>
        <v/>
      </c>
      <c r="Q34" t="str">
        <f t="shared" si="0"/>
        <v/>
      </c>
      <c r="R34" t="str">
        <f>IF(COUNTIF(個人情報!$BB$5:$BB$401,"整理番号" &amp; 新規学連登録者入力シート!A34)&gt;=1,"",IF(新規学連登録者入力シート!G34="","",新規学連登録者入力シート!A34))</f>
        <v/>
      </c>
      <c r="V34" s="14" t="s">
        <v>198</v>
      </c>
    </row>
    <row r="35" spans="2:22" x14ac:dyDescent="0.15">
      <c r="B35" s="14" t="s">
        <v>200</v>
      </c>
      <c r="C35" s="14" t="s">
        <v>200</v>
      </c>
      <c r="D35" s="1"/>
      <c r="E35" s="1"/>
      <c r="H35" t="s">
        <v>118</v>
      </c>
      <c r="O35">
        <v>34</v>
      </c>
      <c r="P35" t="str">
        <f>IFERROR(IF(COUNTIF(個人情報!$BB$5:$BB$401,"登録番号" &amp; リスト!O35)&gt;=1,"",IF(VLOOKUP(O35,登録者リスト!$A$1:$D$43729,4,FALSE)=基本情報!$D$6,O35,"")),"")</f>
        <v/>
      </c>
      <c r="Q35" t="str">
        <f t="shared" si="0"/>
        <v/>
      </c>
      <c r="R35" t="str">
        <f>IF(COUNTIF(個人情報!$BB$5:$BB$401,"整理番号" &amp; 新規学連登録者入力シート!A35)&gt;=1,"",IF(新規学連登録者入力シート!G35="","",新規学連登録者入力シート!A35))</f>
        <v/>
      </c>
      <c r="V35" s="14" t="s">
        <v>199</v>
      </c>
    </row>
    <row r="36" spans="2:22" x14ac:dyDescent="0.15">
      <c r="B36" s="14" t="s">
        <v>201</v>
      </c>
      <c r="C36" s="14" t="s">
        <v>201</v>
      </c>
      <c r="D36" s="1"/>
      <c r="E36" s="1"/>
      <c r="H36" t="s">
        <v>119</v>
      </c>
      <c r="O36">
        <v>35</v>
      </c>
      <c r="P36" t="str">
        <f>IFERROR(IF(COUNTIF(個人情報!$BB$5:$BB$401,"登録番号" &amp; リスト!O36)&gt;=1,"",IF(VLOOKUP(O36,登録者リスト!$A$1:$D$43729,4,FALSE)=基本情報!$D$6,O36,"")),"")</f>
        <v/>
      </c>
      <c r="Q36" t="str">
        <f t="shared" si="0"/>
        <v/>
      </c>
      <c r="R36" t="str">
        <f>IF(COUNTIF(個人情報!$BB$5:$BB$401,"整理番号" &amp; 新規学連登録者入力シート!A36)&gt;=1,"",IF(新規学連登録者入力シート!G36="","",新規学連登録者入力シート!A36))</f>
        <v/>
      </c>
      <c r="V36" s="14" t="s">
        <v>200</v>
      </c>
    </row>
    <row r="37" spans="2:22" x14ac:dyDescent="0.15">
      <c r="B37" s="14" t="s">
        <v>202</v>
      </c>
      <c r="C37" s="14" t="s">
        <v>202</v>
      </c>
      <c r="D37" s="1"/>
      <c r="E37" s="1"/>
      <c r="H37" t="s">
        <v>120</v>
      </c>
      <c r="O37">
        <v>36</v>
      </c>
      <c r="P37" t="str">
        <f>IFERROR(IF(COUNTIF(個人情報!$BB$5:$BB$401,"登録番号" &amp; リスト!O37)&gt;=1,"",IF(VLOOKUP(O37,登録者リスト!$A$1:$D$43729,4,FALSE)=基本情報!$D$6,O37,"")),"")</f>
        <v/>
      </c>
      <c r="Q37" t="str">
        <f t="shared" si="0"/>
        <v/>
      </c>
      <c r="R37" t="str">
        <f>IF(COUNTIF(個人情報!$BB$5:$BB$401,"整理番号" &amp; 新規学連登録者入力シート!A37)&gt;=1,"",IF(新規学連登録者入力シート!G37="","",新規学連登録者入力シート!A37))</f>
        <v/>
      </c>
      <c r="V37" s="14" t="s">
        <v>201</v>
      </c>
    </row>
    <row r="38" spans="2:22" x14ac:dyDescent="0.15">
      <c r="B38" s="14" t="s">
        <v>203</v>
      </c>
      <c r="C38" s="14" t="s">
        <v>203</v>
      </c>
      <c r="D38" s="1"/>
      <c r="E38" s="1"/>
      <c r="H38" t="s">
        <v>121</v>
      </c>
      <c r="O38">
        <v>37</v>
      </c>
      <c r="P38" t="str">
        <f>IFERROR(IF(COUNTIF(個人情報!$BB$5:$BB$401,"登録番号" &amp; リスト!O38)&gt;=1,"",IF(VLOOKUP(O38,登録者リスト!$A$1:$D$43729,4,FALSE)=基本情報!$D$6,O38,"")),"")</f>
        <v/>
      </c>
      <c r="Q38" t="str">
        <f t="shared" si="0"/>
        <v/>
      </c>
      <c r="R38" t="str">
        <f>IF(COUNTIF(個人情報!$BB$5:$BB$401,"整理番号" &amp; 新規学連登録者入力シート!A38)&gt;=1,"",IF(新規学連登録者入力シート!G38="","",新規学連登録者入力シート!A38))</f>
        <v/>
      </c>
      <c r="V38" s="14" t="s">
        <v>202</v>
      </c>
    </row>
    <row r="39" spans="2:22" x14ac:dyDescent="0.15">
      <c r="B39" s="14" t="s">
        <v>204</v>
      </c>
      <c r="C39" s="14" t="s">
        <v>204</v>
      </c>
      <c r="D39" s="1"/>
      <c r="E39" s="1"/>
      <c r="H39" t="s">
        <v>122</v>
      </c>
      <c r="O39">
        <v>38</v>
      </c>
      <c r="P39" t="str">
        <f>IFERROR(IF(COUNTIF(個人情報!$BB$5:$BB$401,"登録番号" &amp; リスト!O39)&gt;=1,"",IF(VLOOKUP(O39,登録者リスト!$A$1:$D$43729,4,FALSE)=基本情報!$D$6,O39,"")),"")</f>
        <v/>
      </c>
      <c r="Q39" t="str">
        <f t="shared" si="0"/>
        <v/>
      </c>
      <c r="R39" t="str">
        <f>IF(COUNTIF(個人情報!$BB$5:$BB$401,"整理番号" &amp; 新規学連登録者入力シート!A39)&gt;=1,"",IF(新規学連登録者入力シート!G39="","",新規学連登録者入力シート!A39))</f>
        <v/>
      </c>
      <c r="V39" s="14" t="s">
        <v>203</v>
      </c>
    </row>
    <row r="40" spans="2:22" x14ac:dyDescent="0.15">
      <c r="B40" s="14" t="s">
        <v>205</v>
      </c>
      <c r="C40" s="14" t="s">
        <v>205</v>
      </c>
      <c r="D40" s="1"/>
      <c r="E40" s="1"/>
      <c r="F40" s="1"/>
      <c r="H40" t="s">
        <v>123</v>
      </c>
      <c r="O40">
        <v>39</v>
      </c>
      <c r="P40" t="str">
        <f>IFERROR(IF(COUNTIF(個人情報!$BB$5:$BB$401,"登録番号" &amp; リスト!O40)&gt;=1,"",IF(VLOOKUP(O40,登録者リスト!$A$1:$D$43729,4,FALSE)=基本情報!$D$6,O40,"")),"")</f>
        <v/>
      </c>
      <c r="Q40" t="str">
        <f t="shared" si="0"/>
        <v/>
      </c>
      <c r="R40" t="str">
        <f>IF(COUNTIF(個人情報!$BB$5:$BB$401,"整理番号" &amp; 新規学連登録者入力シート!A40)&gt;=1,"",IF(新規学連登録者入力シート!G40="","",新規学連登録者入力シート!A40))</f>
        <v/>
      </c>
      <c r="V40" s="14" t="s">
        <v>204</v>
      </c>
    </row>
    <row r="41" spans="2:22" x14ac:dyDescent="0.15">
      <c r="B41" s="14" t="s">
        <v>206</v>
      </c>
      <c r="C41" s="14" t="s">
        <v>206</v>
      </c>
      <c r="D41" s="1"/>
      <c r="E41" s="1"/>
      <c r="F41" s="1"/>
      <c r="H41" t="s">
        <v>124</v>
      </c>
      <c r="O41">
        <v>40</v>
      </c>
      <c r="P41" t="str">
        <f>IFERROR(IF(COUNTIF(個人情報!$BB$5:$BB$401,"登録番号" &amp; リスト!O41)&gt;=1,"",IF(VLOOKUP(O41,登録者リスト!$A$1:$D$43729,4,FALSE)=基本情報!$D$6,O41,"")),"")</f>
        <v/>
      </c>
      <c r="Q41" t="str">
        <f t="shared" si="0"/>
        <v/>
      </c>
      <c r="R41" t="str">
        <f>IF(COUNTIF(個人情報!$BB$5:$BB$401,"整理番号" &amp; 新規学連登録者入力シート!A41)&gt;=1,"",IF(新規学連登録者入力シート!G41="","",新規学連登録者入力シート!A41))</f>
        <v/>
      </c>
      <c r="V41" s="14" t="s">
        <v>205</v>
      </c>
    </row>
    <row r="42" spans="2:22" x14ac:dyDescent="0.15">
      <c r="B42" s="14" t="s">
        <v>207</v>
      </c>
      <c r="C42" s="14" t="s">
        <v>207</v>
      </c>
      <c r="D42" s="1"/>
      <c r="E42" s="1"/>
      <c r="F42" s="1"/>
      <c r="H42" t="s">
        <v>125</v>
      </c>
      <c r="O42">
        <v>41</v>
      </c>
      <c r="P42" t="str">
        <f>IFERROR(IF(COUNTIF(個人情報!$BB$5:$BB$401,"登録番号" &amp; リスト!O42)&gt;=1,"",IF(VLOOKUP(O42,登録者リスト!$A$1:$D$43729,4,FALSE)=基本情報!$D$6,O42,"")),"")</f>
        <v/>
      </c>
      <c r="Q42" t="str">
        <f t="shared" si="0"/>
        <v/>
      </c>
      <c r="R42" t="str">
        <f>IF(COUNTIF(個人情報!$BB$5:$BB$401,"整理番号" &amp; 新規学連登録者入力シート!A42)&gt;=1,"",IF(新規学連登録者入力シート!G42="","",新規学連登録者入力シート!A42))</f>
        <v/>
      </c>
      <c r="V42" s="14" t="s">
        <v>206</v>
      </c>
    </row>
    <row r="43" spans="2:22" x14ac:dyDescent="0.15">
      <c r="B43" s="14" t="s">
        <v>208</v>
      </c>
      <c r="C43" s="14" t="s">
        <v>208</v>
      </c>
      <c r="D43" s="1"/>
      <c r="E43" s="1"/>
      <c r="F43" s="1"/>
      <c r="H43" t="s">
        <v>126</v>
      </c>
      <c r="O43">
        <v>42</v>
      </c>
      <c r="P43" t="str">
        <f>IFERROR(IF(COUNTIF(個人情報!$BB$5:$BB$401,"登録番号" &amp; リスト!O43)&gt;=1,"",IF(VLOOKUP(O43,登録者リスト!$A$1:$D$43729,4,FALSE)=基本情報!$D$6,O43,"")),"")</f>
        <v/>
      </c>
      <c r="Q43" t="str">
        <f t="shared" si="0"/>
        <v/>
      </c>
      <c r="R43" t="str">
        <f>IF(COUNTIF(個人情報!$BB$5:$BB$401,"整理番号" &amp; 新規学連登録者入力シート!A43)&gt;=1,"",IF(新規学連登録者入力シート!G43="","",新規学連登録者入力シート!A43))</f>
        <v/>
      </c>
      <c r="V43" s="14" t="s">
        <v>207</v>
      </c>
    </row>
    <row r="44" spans="2:22" x14ac:dyDescent="0.15">
      <c r="B44" s="14" t="s">
        <v>209</v>
      </c>
      <c r="C44" s="14" t="s">
        <v>209</v>
      </c>
      <c r="D44" s="1"/>
      <c r="E44" s="1"/>
      <c r="F44" s="1"/>
      <c r="H44" t="s">
        <v>127</v>
      </c>
      <c r="O44">
        <v>43</v>
      </c>
      <c r="P44" t="str">
        <f>IFERROR(IF(COUNTIF(個人情報!$BB$5:$BB$401,"登録番号" &amp; リスト!O44)&gt;=1,"",IF(VLOOKUP(O44,登録者リスト!$A$1:$D$43729,4,FALSE)=基本情報!$D$6,O44,"")),"")</f>
        <v/>
      </c>
      <c r="Q44" t="str">
        <f t="shared" si="0"/>
        <v/>
      </c>
      <c r="R44" t="str">
        <f>IF(COUNTIF(個人情報!$BB$5:$BB$401,"整理番号" &amp; 新規学連登録者入力シート!A44)&gt;=1,"",IF(新規学連登録者入力シート!G44="","",新規学連登録者入力シート!A44))</f>
        <v/>
      </c>
      <c r="V44" s="14" t="s">
        <v>208</v>
      </c>
    </row>
    <row r="45" spans="2:22" x14ac:dyDescent="0.15">
      <c r="B45" s="14" t="s">
        <v>210</v>
      </c>
      <c r="C45" s="14" t="s">
        <v>210</v>
      </c>
      <c r="D45" s="1"/>
      <c r="E45" s="1"/>
      <c r="F45" s="1"/>
      <c r="H45" t="s">
        <v>128</v>
      </c>
      <c r="O45">
        <v>44</v>
      </c>
      <c r="P45" t="str">
        <f>IFERROR(IF(COUNTIF(個人情報!$BB$5:$BB$401,"登録番号" &amp; リスト!O45)&gt;=1,"",IF(VLOOKUP(O45,登録者リスト!$A$1:$D$43729,4,FALSE)=基本情報!$D$6,O45,"")),"")</f>
        <v/>
      </c>
      <c r="Q45" t="str">
        <f t="shared" si="0"/>
        <v/>
      </c>
      <c r="R45" t="str">
        <f>IF(COUNTIF(個人情報!$BB$5:$BB$401,"整理番号" &amp; 新規学連登録者入力シート!A45)&gt;=1,"",IF(新規学連登録者入力シート!G45="","",新規学連登録者入力シート!A45))</f>
        <v/>
      </c>
      <c r="V45" s="14" t="s">
        <v>209</v>
      </c>
    </row>
    <row r="46" spans="2:22" x14ac:dyDescent="0.15">
      <c r="B46" s="14" t="s">
        <v>211</v>
      </c>
      <c r="C46" s="14" t="s">
        <v>211</v>
      </c>
      <c r="D46" s="1"/>
      <c r="E46" s="1"/>
      <c r="F46" s="1"/>
      <c r="H46" t="s">
        <v>129</v>
      </c>
      <c r="O46">
        <v>45</v>
      </c>
      <c r="P46" t="str">
        <f>IFERROR(IF(COUNTIF(個人情報!$BB$5:$BB$401,"登録番号" &amp; リスト!O46)&gt;=1,"",IF(VLOOKUP(O46,登録者リスト!$A$1:$D$43729,4,FALSE)=基本情報!$D$6,O46,"")),"")</f>
        <v/>
      </c>
      <c r="Q46" t="str">
        <f t="shared" si="0"/>
        <v/>
      </c>
      <c r="R46" t="str">
        <f>IF(COUNTIF(個人情報!$BB$5:$BB$401,"整理番号" &amp; 新規学連登録者入力シート!A46)&gt;=1,"",IF(新規学連登録者入力シート!G46="","",新規学連登録者入力シート!A46))</f>
        <v/>
      </c>
      <c r="V46" s="14" t="s">
        <v>210</v>
      </c>
    </row>
    <row r="47" spans="2:22" x14ac:dyDescent="0.15">
      <c r="B47" s="14" t="s">
        <v>212</v>
      </c>
      <c r="C47" s="14" t="s">
        <v>212</v>
      </c>
      <c r="D47" s="1"/>
      <c r="E47" s="1"/>
      <c r="F47" s="1"/>
      <c r="H47" t="s">
        <v>130</v>
      </c>
      <c r="O47">
        <v>46</v>
      </c>
      <c r="P47" t="str">
        <f>IFERROR(IF(COUNTIF(個人情報!$BB$5:$BB$401,"登録番号" &amp; リスト!O47)&gt;=1,"",IF(VLOOKUP(O47,登録者リスト!$A$1:$D$43729,4,FALSE)=基本情報!$D$6,O47,"")),"")</f>
        <v/>
      </c>
      <c r="Q47" t="str">
        <f t="shared" si="0"/>
        <v/>
      </c>
      <c r="R47" t="str">
        <f>IF(COUNTIF(個人情報!$BB$5:$BB$401,"整理番号" &amp; 新規学連登録者入力シート!A47)&gt;=1,"",IF(新規学連登録者入力シート!G47="","",新規学連登録者入力シート!A47))</f>
        <v/>
      </c>
      <c r="V47" s="14" t="s">
        <v>211</v>
      </c>
    </row>
    <row r="48" spans="2:22" x14ac:dyDescent="0.15">
      <c r="B48" s="14" t="s">
        <v>213</v>
      </c>
      <c r="C48" s="14" t="s">
        <v>213</v>
      </c>
      <c r="D48" s="1"/>
      <c r="E48" s="1"/>
      <c r="F48" s="1"/>
      <c r="H48" t="s">
        <v>131</v>
      </c>
      <c r="O48">
        <v>47</v>
      </c>
      <c r="P48" t="str">
        <f>IFERROR(IF(COUNTIF(個人情報!$BB$5:$BB$401,"登録番号" &amp; リスト!O48)&gt;=1,"",IF(VLOOKUP(O48,登録者リスト!$A$1:$D$43729,4,FALSE)=基本情報!$D$6,O48,"")),"")</f>
        <v/>
      </c>
      <c r="Q48" t="str">
        <f t="shared" si="0"/>
        <v/>
      </c>
      <c r="R48" t="str">
        <f>IF(COUNTIF(個人情報!$BB$5:$BB$401,"整理番号" &amp; 新規学連登録者入力シート!A48)&gt;=1,"",IF(新規学連登録者入力シート!G48="","",新規学連登録者入力シート!A48))</f>
        <v/>
      </c>
      <c r="V48" s="14" t="s">
        <v>212</v>
      </c>
    </row>
    <row r="49" spans="2:22" x14ac:dyDescent="0.15">
      <c r="B49" s="14" t="s">
        <v>214</v>
      </c>
      <c r="C49" s="14" t="s">
        <v>214</v>
      </c>
      <c r="D49" s="1"/>
      <c r="E49" s="1"/>
      <c r="F49" s="1"/>
      <c r="O49">
        <v>48</v>
      </c>
      <c r="P49" t="str">
        <f>IFERROR(IF(COUNTIF(個人情報!$BB$5:$BB$401,"登録番号" &amp; リスト!O49)&gt;=1,"",IF(VLOOKUP(O49,登録者リスト!$A$1:$D$43729,4,FALSE)=基本情報!$D$6,O49,"")),"")</f>
        <v/>
      </c>
      <c r="Q49" t="str">
        <f t="shared" si="0"/>
        <v/>
      </c>
      <c r="R49" t="str">
        <f>IF(COUNTIF(個人情報!$BB$5:$BB$401,"整理番号" &amp; 新規学連登録者入力シート!A49)&gt;=1,"",IF(新規学連登録者入力シート!G49="","",新規学連登録者入力シート!A49))</f>
        <v/>
      </c>
      <c r="V49" s="14" t="s">
        <v>213</v>
      </c>
    </row>
    <row r="50" spans="2:22" x14ac:dyDescent="0.15">
      <c r="B50" s="14" t="s">
        <v>215</v>
      </c>
      <c r="C50" s="14" t="s">
        <v>215</v>
      </c>
      <c r="D50" s="1"/>
      <c r="E50" s="1"/>
      <c r="F50" s="1"/>
      <c r="O50">
        <v>49</v>
      </c>
      <c r="P50" t="str">
        <f>IFERROR(IF(COUNTIF(個人情報!$BB$5:$BB$401,"登録番号" &amp; リスト!O50)&gt;=1,"",IF(VLOOKUP(O50,登録者リスト!$A$1:$D$43729,4,FALSE)=基本情報!$D$6,O50,"")),"")</f>
        <v/>
      </c>
      <c r="Q50" t="str">
        <f t="shared" si="0"/>
        <v/>
      </c>
      <c r="R50" t="str">
        <f>IF(COUNTIF(個人情報!$BB$5:$BB$401,"整理番号" &amp; 新規学連登録者入力シート!A50)&gt;=1,"",IF(新規学連登録者入力シート!G50="","",新規学連登録者入力シート!A50))</f>
        <v/>
      </c>
      <c r="V50" s="14" t="s">
        <v>214</v>
      </c>
    </row>
    <row r="51" spans="2:22" x14ac:dyDescent="0.15">
      <c r="B51" s="14" t="s">
        <v>216</v>
      </c>
      <c r="C51" s="14" t="s">
        <v>216</v>
      </c>
      <c r="D51" s="1"/>
      <c r="E51" s="1"/>
      <c r="F51" s="1"/>
      <c r="O51">
        <v>50</v>
      </c>
      <c r="P51" t="str">
        <f>IFERROR(IF(COUNTIF(個人情報!$BB$5:$BB$401,"登録番号" &amp; リスト!O51)&gt;=1,"",IF(VLOOKUP(O51,登録者リスト!$A$1:$D$43729,4,FALSE)=基本情報!$D$6,O51,"")),"")</f>
        <v/>
      </c>
      <c r="Q51" t="str">
        <f t="shared" si="0"/>
        <v/>
      </c>
      <c r="R51" t="str">
        <f>IF(COUNTIF(個人情報!$BB$5:$BB$401,"整理番号" &amp; 新規学連登録者入力シート!A51)&gt;=1,"",IF(新規学連登録者入力シート!G51="","",新規学連登録者入力シート!A51))</f>
        <v/>
      </c>
      <c r="V51" s="14" t="s">
        <v>215</v>
      </c>
    </row>
    <row r="52" spans="2:22" x14ac:dyDescent="0.15">
      <c r="B52" s="14" t="s">
        <v>217</v>
      </c>
      <c r="C52" s="14" t="s">
        <v>217</v>
      </c>
      <c r="D52" s="1"/>
      <c r="E52" s="1"/>
      <c r="F52" s="1"/>
      <c r="O52">
        <v>51</v>
      </c>
      <c r="P52" t="str">
        <f>IFERROR(IF(COUNTIF(個人情報!$BB$5:$BB$401,"登録番号" &amp; リスト!O52)&gt;=1,"",IF(VLOOKUP(O52,登録者リスト!$A$1:$D$43729,4,FALSE)=基本情報!$D$6,O52,"")),"")</f>
        <v/>
      </c>
      <c r="Q52" t="str">
        <f t="shared" si="0"/>
        <v/>
      </c>
      <c r="V52" s="14" t="s">
        <v>216</v>
      </c>
    </row>
    <row r="53" spans="2:22" x14ac:dyDescent="0.15">
      <c r="B53" s="14" t="s">
        <v>218</v>
      </c>
      <c r="C53" s="14" t="s">
        <v>218</v>
      </c>
      <c r="D53" s="1"/>
      <c r="E53" s="1"/>
      <c r="F53" s="1"/>
      <c r="O53">
        <v>52</v>
      </c>
      <c r="P53" t="str">
        <f>IFERROR(IF(COUNTIF(個人情報!$BB$5:$BB$401,"登録番号" &amp; リスト!O53)&gt;=1,"",IF(VLOOKUP(O53,登録者リスト!$A$1:$D$43729,4,FALSE)=基本情報!$D$6,O53,"")),"")</f>
        <v/>
      </c>
      <c r="Q53" t="str">
        <f t="shared" si="0"/>
        <v/>
      </c>
      <c r="V53" s="14" t="s">
        <v>217</v>
      </c>
    </row>
    <row r="54" spans="2:22" x14ac:dyDescent="0.15">
      <c r="B54" s="14" t="s">
        <v>219</v>
      </c>
      <c r="C54" s="14" t="s">
        <v>219</v>
      </c>
      <c r="D54" s="1"/>
      <c r="E54" s="1"/>
      <c r="F54" s="1"/>
      <c r="O54">
        <v>53</v>
      </c>
      <c r="P54" t="str">
        <f>IFERROR(IF(COUNTIF(個人情報!$BB$5:$BB$401,"登録番号" &amp; リスト!O54)&gt;=1,"",IF(VLOOKUP(O54,登録者リスト!$A$1:$D$43729,4,FALSE)=基本情報!$D$6,O54,"")),"")</f>
        <v/>
      </c>
      <c r="Q54" t="str">
        <f t="shared" si="0"/>
        <v/>
      </c>
      <c r="V54" s="14" t="s">
        <v>218</v>
      </c>
    </row>
    <row r="55" spans="2:22" x14ac:dyDescent="0.15">
      <c r="B55" s="14" t="s">
        <v>220</v>
      </c>
      <c r="C55" s="14" t="s">
        <v>220</v>
      </c>
      <c r="D55" s="1"/>
      <c r="E55" s="1"/>
      <c r="F55" s="1"/>
      <c r="O55">
        <v>54</v>
      </c>
      <c r="P55" t="str">
        <f>IFERROR(IF(COUNTIF(個人情報!$BB$5:$BB$401,"登録番号" &amp; リスト!O55)&gt;=1,"",IF(VLOOKUP(O55,登録者リスト!$A$1:$D$43729,4,FALSE)=基本情報!$D$6,O55,"")),"")</f>
        <v/>
      </c>
      <c r="Q55" t="str">
        <f t="shared" si="0"/>
        <v/>
      </c>
      <c r="V55" s="14" t="s">
        <v>219</v>
      </c>
    </row>
    <row r="56" spans="2:22" x14ac:dyDescent="0.15">
      <c r="B56" s="14" t="s">
        <v>221</v>
      </c>
      <c r="C56" s="14" t="s">
        <v>221</v>
      </c>
      <c r="D56" s="1"/>
      <c r="E56" s="1"/>
      <c r="F56" s="1"/>
      <c r="O56">
        <v>55</v>
      </c>
      <c r="P56" t="str">
        <f>IFERROR(IF(COUNTIF(個人情報!$BB$5:$BB$401,"登録番号" &amp; リスト!O56)&gt;=1,"",IF(VLOOKUP(O56,登録者リスト!$A$1:$D$43729,4,FALSE)=基本情報!$D$6,O56,"")),"")</f>
        <v/>
      </c>
      <c r="Q56" t="str">
        <f t="shared" si="0"/>
        <v/>
      </c>
      <c r="V56" s="14" t="s">
        <v>220</v>
      </c>
    </row>
    <row r="57" spans="2:22" x14ac:dyDescent="0.15">
      <c r="B57" s="14" t="s">
        <v>222</v>
      </c>
      <c r="C57" s="14" t="s">
        <v>222</v>
      </c>
      <c r="D57" s="1"/>
      <c r="E57" s="1"/>
      <c r="F57" s="1"/>
      <c r="O57">
        <v>56</v>
      </c>
      <c r="P57" t="str">
        <f>IFERROR(IF(COUNTIF(個人情報!$BB$5:$BB$401,"登録番号" &amp; リスト!O57)&gt;=1,"",IF(VLOOKUP(O57,登録者リスト!$A$1:$D$43729,4,FALSE)=基本情報!$D$6,O57,"")),"")</f>
        <v/>
      </c>
      <c r="Q57" t="str">
        <f t="shared" si="0"/>
        <v/>
      </c>
      <c r="V57" s="14" t="s">
        <v>221</v>
      </c>
    </row>
    <row r="58" spans="2:22" x14ac:dyDescent="0.15">
      <c r="B58" s="14" t="s">
        <v>223</v>
      </c>
      <c r="C58" s="14" t="s">
        <v>223</v>
      </c>
      <c r="D58" s="1"/>
      <c r="E58" s="1"/>
      <c r="F58" s="1"/>
      <c r="O58">
        <v>57</v>
      </c>
      <c r="P58" t="str">
        <f>IFERROR(IF(COUNTIF(個人情報!$BB$5:$BB$401,"登録番号" &amp; リスト!O58)&gt;=1,"",IF(VLOOKUP(O58,登録者リスト!$A$1:$D$43729,4,FALSE)=基本情報!$D$6,O58,"")),"")</f>
        <v/>
      </c>
      <c r="Q58" t="str">
        <f t="shared" si="0"/>
        <v/>
      </c>
      <c r="V58" s="14" t="s">
        <v>222</v>
      </c>
    </row>
    <row r="59" spans="2:22" x14ac:dyDescent="0.15">
      <c r="B59" s="14" t="s">
        <v>224</v>
      </c>
      <c r="C59" s="14" t="s">
        <v>224</v>
      </c>
      <c r="D59" s="1"/>
      <c r="E59" s="1"/>
      <c r="F59" s="1"/>
      <c r="O59">
        <v>58</v>
      </c>
      <c r="P59" t="str">
        <f>IFERROR(IF(COUNTIF(個人情報!$BB$5:$BB$401,"登録番号" &amp; リスト!O59)&gt;=1,"",IF(VLOOKUP(O59,登録者リスト!$A$1:$D$43729,4,FALSE)=基本情報!$D$6,O59,"")),"")</f>
        <v/>
      </c>
      <c r="Q59" t="str">
        <f t="shared" si="0"/>
        <v/>
      </c>
      <c r="V59" s="14" t="s">
        <v>223</v>
      </c>
    </row>
    <row r="60" spans="2:22" x14ac:dyDescent="0.15">
      <c r="B60" s="14" t="s">
        <v>225</v>
      </c>
      <c r="C60" s="14" t="s">
        <v>225</v>
      </c>
      <c r="D60" s="1"/>
      <c r="E60" s="1"/>
      <c r="F60" s="1"/>
      <c r="O60">
        <v>59</v>
      </c>
      <c r="P60" t="str">
        <f>IFERROR(IF(COUNTIF(個人情報!$BB$5:$BB$401,"登録番号" &amp; リスト!O60)&gt;=1,"",IF(VLOOKUP(O60,登録者リスト!$A$1:$D$43729,4,FALSE)=基本情報!$D$6,O60,"")),"")</f>
        <v/>
      </c>
      <c r="Q60" t="str">
        <f t="shared" si="0"/>
        <v/>
      </c>
      <c r="V60" s="14" t="s">
        <v>224</v>
      </c>
    </row>
    <row r="61" spans="2:22" x14ac:dyDescent="0.15">
      <c r="B61" s="14" t="s">
        <v>226</v>
      </c>
      <c r="C61" s="14" t="s">
        <v>226</v>
      </c>
      <c r="D61" s="1"/>
      <c r="E61" s="1"/>
      <c r="F61" s="1"/>
      <c r="O61">
        <v>60</v>
      </c>
      <c r="P61" t="str">
        <f>IFERROR(IF(COUNTIF(個人情報!$BB$5:$BB$401,"登録番号" &amp; リスト!O61)&gt;=1,"",IF(VLOOKUP(O61,登録者リスト!$A$1:$D$43729,4,FALSE)=基本情報!$D$6,O61,"")),"")</f>
        <v/>
      </c>
      <c r="Q61" t="str">
        <f t="shared" si="0"/>
        <v/>
      </c>
      <c r="V61" s="14" t="s">
        <v>225</v>
      </c>
    </row>
    <row r="62" spans="2:22" x14ac:dyDescent="0.15">
      <c r="B62" s="14" t="s">
        <v>227</v>
      </c>
      <c r="C62" s="14" t="s">
        <v>227</v>
      </c>
      <c r="D62" s="1"/>
      <c r="E62" s="1"/>
      <c r="F62" s="1"/>
      <c r="O62">
        <v>61</v>
      </c>
      <c r="P62" t="str">
        <f>IFERROR(IF(COUNTIF(個人情報!$BB$5:$BB$401,"登録番号" &amp; リスト!O62)&gt;=1,"",IF(VLOOKUP(O62,登録者リスト!$A$1:$D$43729,4,FALSE)=基本情報!$D$6,O62,"")),"")</f>
        <v/>
      </c>
      <c r="Q62" t="str">
        <f t="shared" si="0"/>
        <v/>
      </c>
      <c r="V62" s="14" t="s">
        <v>226</v>
      </c>
    </row>
    <row r="63" spans="2:22" x14ac:dyDescent="0.15">
      <c r="B63" s="14" t="s">
        <v>228</v>
      </c>
      <c r="C63" s="14" t="s">
        <v>228</v>
      </c>
      <c r="D63" s="1"/>
      <c r="E63" s="1"/>
      <c r="F63" s="1"/>
      <c r="O63">
        <v>62</v>
      </c>
      <c r="P63" t="str">
        <f>IFERROR(IF(COUNTIF(個人情報!$BB$5:$BB$401,"登録番号" &amp; リスト!O63)&gt;=1,"",IF(VLOOKUP(O63,登録者リスト!$A$1:$D$43729,4,FALSE)=基本情報!$D$6,O63,"")),"")</f>
        <v/>
      </c>
      <c r="Q63" t="str">
        <f t="shared" si="0"/>
        <v/>
      </c>
      <c r="V63" s="14" t="s">
        <v>227</v>
      </c>
    </row>
    <row r="64" spans="2:22" x14ac:dyDescent="0.15">
      <c r="B64" s="14" t="s">
        <v>229</v>
      </c>
      <c r="C64" s="14" t="s">
        <v>229</v>
      </c>
      <c r="D64" s="1"/>
      <c r="E64" s="1"/>
      <c r="F64" s="1"/>
      <c r="O64">
        <v>63</v>
      </c>
      <c r="P64" t="str">
        <f>IFERROR(IF(COUNTIF(個人情報!$BB$5:$BB$401,"登録番号" &amp; リスト!O64)&gt;=1,"",IF(VLOOKUP(O64,登録者リスト!$A$1:$D$43729,4,FALSE)=基本情報!$D$6,O64,"")),"")</f>
        <v/>
      </c>
      <c r="Q64" t="str">
        <f t="shared" si="0"/>
        <v/>
      </c>
      <c r="V64" s="14" t="s">
        <v>228</v>
      </c>
    </row>
    <row r="65" spans="2:22" x14ac:dyDescent="0.15">
      <c r="B65" s="14" t="s">
        <v>230</v>
      </c>
      <c r="C65" s="14" t="s">
        <v>230</v>
      </c>
      <c r="D65" s="1"/>
      <c r="E65" s="1"/>
      <c r="F65" s="1"/>
      <c r="O65">
        <v>64</v>
      </c>
      <c r="P65" t="str">
        <f>IFERROR(IF(COUNTIF(個人情報!$BB$5:$BB$401,"登録番号" &amp; リスト!O65)&gt;=1,"",IF(VLOOKUP(O65,登録者リスト!$A$1:$D$43729,4,FALSE)=基本情報!$D$6,O65,"")),"")</f>
        <v/>
      </c>
      <c r="Q65" t="str">
        <f t="shared" si="0"/>
        <v/>
      </c>
      <c r="V65" s="14" t="s">
        <v>229</v>
      </c>
    </row>
    <row r="66" spans="2:22" x14ac:dyDescent="0.15">
      <c r="B66" s="14" t="s">
        <v>231</v>
      </c>
      <c r="C66" s="14" t="s">
        <v>231</v>
      </c>
      <c r="D66" s="1"/>
      <c r="E66" s="1"/>
      <c r="F66" s="1"/>
      <c r="O66">
        <v>65</v>
      </c>
      <c r="P66" t="str">
        <f>IFERROR(IF(COUNTIF(個人情報!$BB$5:$BB$401,"登録番号" &amp; リスト!O66)&gt;=1,"",IF(VLOOKUP(O66,登録者リスト!$A$1:$D$43729,4,FALSE)=基本情報!$D$6,O66,"")),"")</f>
        <v/>
      </c>
      <c r="Q66" t="str">
        <f t="shared" si="0"/>
        <v/>
      </c>
      <c r="V66" s="14" t="s">
        <v>230</v>
      </c>
    </row>
    <row r="67" spans="2:22" x14ac:dyDescent="0.15">
      <c r="B67" s="14" t="s">
        <v>232</v>
      </c>
      <c r="C67" s="14" t="s">
        <v>232</v>
      </c>
      <c r="D67" s="1"/>
      <c r="E67" s="1"/>
      <c r="F67" s="1"/>
      <c r="O67">
        <v>66</v>
      </c>
      <c r="P67" t="str">
        <f>IFERROR(IF(COUNTIF(個人情報!$BB$5:$BB$401,"登録番号" &amp; リスト!O67)&gt;=1,"",IF(VLOOKUP(O67,登録者リスト!$A$1:$D$43729,4,FALSE)=基本情報!$D$6,O67,"")),"")</f>
        <v/>
      </c>
      <c r="Q67" t="str">
        <f t="shared" ref="Q67:Q130" si="1">IFERROR(SMALL($P$2:$P$13001,O67),"")</f>
        <v/>
      </c>
      <c r="V67" s="14" t="s">
        <v>231</v>
      </c>
    </row>
    <row r="68" spans="2:22" x14ac:dyDescent="0.15">
      <c r="B68" s="14" t="s">
        <v>233</v>
      </c>
      <c r="C68" s="14" t="s">
        <v>233</v>
      </c>
      <c r="D68" s="1"/>
      <c r="E68" s="1"/>
      <c r="F68" s="1"/>
      <c r="O68">
        <v>67</v>
      </c>
      <c r="P68" t="str">
        <f>IFERROR(IF(COUNTIF(個人情報!$BB$5:$BB$401,"登録番号" &amp; リスト!O68)&gt;=1,"",IF(VLOOKUP(O68,登録者リスト!$A$1:$D$43729,4,FALSE)=基本情報!$D$6,O68,"")),"")</f>
        <v/>
      </c>
      <c r="Q68" t="str">
        <f t="shared" si="1"/>
        <v/>
      </c>
      <c r="V68" s="14" t="s">
        <v>232</v>
      </c>
    </row>
    <row r="69" spans="2:22" x14ac:dyDescent="0.15">
      <c r="B69" s="14" t="s">
        <v>234</v>
      </c>
      <c r="C69" s="14" t="s">
        <v>234</v>
      </c>
      <c r="D69" s="1"/>
      <c r="E69" s="1"/>
      <c r="F69" s="1"/>
      <c r="O69">
        <v>68</v>
      </c>
      <c r="P69" t="str">
        <f>IFERROR(IF(COUNTIF(個人情報!$BB$5:$BB$401,"登録番号" &amp; リスト!O69)&gt;=1,"",IF(VLOOKUP(O69,登録者リスト!$A$1:$D$43729,4,FALSE)=基本情報!$D$6,O69,"")),"")</f>
        <v/>
      </c>
      <c r="Q69" t="str">
        <f t="shared" si="1"/>
        <v/>
      </c>
      <c r="V69" s="14" t="s">
        <v>233</v>
      </c>
    </row>
    <row r="70" spans="2:22" x14ac:dyDescent="0.15">
      <c r="B70" s="14" t="s">
        <v>235</v>
      </c>
      <c r="C70" s="14" t="s">
        <v>235</v>
      </c>
      <c r="D70" s="1"/>
      <c r="E70" s="1"/>
      <c r="F70" s="1"/>
      <c r="O70">
        <v>69</v>
      </c>
      <c r="P70" t="str">
        <f>IFERROR(IF(COUNTIF(個人情報!$BB$5:$BB$401,"登録番号" &amp; リスト!O70)&gt;=1,"",IF(VLOOKUP(O70,登録者リスト!$A$1:$D$43729,4,FALSE)=基本情報!$D$6,O70,"")),"")</f>
        <v/>
      </c>
      <c r="Q70" t="str">
        <f t="shared" si="1"/>
        <v/>
      </c>
      <c r="V70" s="14" t="s">
        <v>234</v>
      </c>
    </row>
    <row r="71" spans="2:22" x14ac:dyDescent="0.15">
      <c r="B71" s="14" t="s">
        <v>236</v>
      </c>
      <c r="C71" s="14" t="s">
        <v>236</v>
      </c>
      <c r="D71" s="1"/>
      <c r="E71" s="1"/>
      <c r="F71" s="1"/>
      <c r="O71">
        <v>70</v>
      </c>
      <c r="P71" t="str">
        <f>IFERROR(IF(COUNTIF(個人情報!$BB$5:$BB$401,"登録番号" &amp; リスト!O71)&gt;=1,"",IF(VLOOKUP(O71,登録者リスト!$A$1:$D$43729,4,FALSE)=基本情報!$D$6,O71,"")),"")</f>
        <v/>
      </c>
      <c r="Q71" t="str">
        <f t="shared" si="1"/>
        <v/>
      </c>
      <c r="V71" s="14" t="s">
        <v>235</v>
      </c>
    </row>
    <row r="72" spans="2:22" x14ac:dyDescent="0.15">
      <c r="B72" s="14" t="s">
        <v>237</v>
      </c>
      <c r="C72" s="14" t="s">
        <v>237</v>
      </c>
      <c r="D72" s="1"/>
      <c r="E72" s="1"/>
      <c r="F72" s="1"/>
      <c r="O72">
        <v>71</v>
      </c>
      <c r="P72" t="str">
        <f>IFERROR(IF(COUNTIF(個人情報!$BB$5:$BB$401,"登録番号" &amp; リスト!O72)&gt;=1,"",IF(VLOOKUP(O72,登録者リスト!$A$1:$D$43729,4,FALSE)=基本情報!$D$6,O72,"")),"")</f>
        <v/>
      </c>
      <c r="Q72" t="str">
        <f t="shared" si="1"/>
        <v/>
      </c>
      <c r="V72" s="14" t="s">
        <v>236</v>
      </c>
    </row>
    <row r="73" spans="2:22" x14ac:dyDescent="0.15">
      <c r="B73" s="14" t="s">
        <v>238</v>
      </c>
      <c r="C73" s="14" t="s">
        <v>238</v>
      </c>
      <c r="D73" s="1"/>
      <c r="E73" s="1"/>
      <c r="F73" s="1"/>
      <c r="O73">
        <v>72</v>
      </c>
      <c r="P73" t="str">
        <f>IFERROR(IF(COUNTIF(個人情報!$BB$5:$BB$401,"登録番号" &amp; リスト!O73)&gt;=1,"",IF(VLOOKUP(O73,登録者リスト!$A$1:$D$43729,4,FALSE)=基本情報!$D$6,O73,"")),"")</f>
        <v/>
      </c>
      <c r="Q73" t="str">
        <f t="shared" si="1"/>
        <v/>
      </c>
      <c r="V73" s="14" t="s">
        <v>237</v>
      </c>
    </row>
    <row r="74" spans="2:22" x14ac:dyDescent="0.15">
      <c r="B74" s="14" t="s">
        <v>239</v>
      </c>
      <c r="C74" s="14" t="s">
        <v>239</v>
      </c>
      <c r="D74" s="1"/>
      <c r="E74" s="1"/>
      <c r="F74" s="1"/>
      <c r="O74">
        <v>73</v>
      </c>
      <c r="P74" t="str">
        <f>IFERROR(IF(COUNTIF(個人情報!$BB$5:$BB$401,"登録番号" &amp; リスト!O74)&gt;=1,"",IF(VLOOKUP(O74,登録者リスト!$A$1:$D$43729,4,FALSE)=基本情報!$D$6,O74,"")),"")</f>
        <v/>
      </c>
      <c r="Q74" t="str">
        <f t="shared" si="1"/>
        <v/>
      </c>
      <c r="V74" s="14" t="s">
        <v>238</v>
      </c>
    </row>
    <row r="75" spans="2:22" x14ac:dyDescent="0.15">
      <c r="B75" s="14" t="s">
        <v>240</v>
      </c>
      <c r="C75" s="14" t="s">
        <v>240</v>
      </c>
      <c r="D75" s="1"/>
      <c r="E75" s="1"/>
      <c r="F75" s="1"/>
      <c r="O75">
        <v>74</v>
      </c>
      <c r="P75" t="str">
        <f>IFERROR(IF(COUNTIF(個人情報!$BB$5:$BB$401,"登録番号" &amp; リスト!O75)&gt;=1,"",IF(VLOOKUP(O75,登録者リスト!$A$1:$D$43729,4,FALSE)=基本情報!$D$6,O75,"")),"")</f>
        <v/>
      </c>
      <c r="Q75" t="str">
        <f t="shared" si="1"/>
        <v/>
      </c>
      <c r="V75" s="14" t="s">
        <v>239</v>
      </c>
    </row>
    <row r="76" spans="2:22" x14ac:dyDescent="0.15">
      <c r="B76" s="14" t="s">
        <v>241</v>
      </c>
      <c r="C76" s="14" t="s">
        <v>241</v>
      </c>
      <c r="D76" s="1"/>
      <c r="E76" s="1"/>
      <c r="F76" s="1"/>
      <c r="O76">
        <v>75</v>
      </c>
      <c r="P76" t="str">
        <f>IFERROR(IF(COUNTIF(個人情報!$BB$5:$BB$401,"登録番号" &amp; リスト!O76)&gt;=1,"",IF(VLOOKUP(O76,登録者リスト!$A$1:$D$43729,4,FALSE)=基本情報!$D$6,O76,"")),"")</f>
        <v/>
      </c>
      <c r="Q76" t="str">
        <f t="shared" si="1"/>
        <v/>
      </c>
      <c r="V76" s="14" t="s">
        <v>240</v>
      </c>
    </row>
    <row r="77" spans="2:22" x14ac:dyDescent="0.15">
      <c r="B77" s="14" t="s">
        <v>242</v>
      </c>
      <c r="C77" s="14" t="s">
        <v>242</v>
      </c>
      <c r="D77" s="1"/>
      <c r="E77" s="1"/>
      <c r="F77" s="1"/>
      <c r="O77">
        <v>76</v>
      </c>
      <c r="P77" t="str">
        <f>IFERROR(IF(COUNTIF(個人情報!$BB$5:$BB$401,"登録番号" &amp; リスト!O77)&gt;=1,"",IF(VLOOKUP(O77,登録者リスト!$A$1:$D$43729,4,FALSE)=基本情報!$D$6,O77,"")),"")</f>
        <v/>
      </c>
      <c r="Q77" t="str">
        <f t="shared" si="1"/>
        <v/>
      </c>
      <c r="V77" s="14" t="s">
        <v>241</v>
      </c>
    </row>
    <row r="78" spans="2:22" x14ac:dyDescent="0.15">
      <c r="B78" s="14" t="s">
        <v>243</v>
      </c>
      <c r="C78" s="14" t="s">
        <v>243</v>
      </c>
      <c r="D78" s="1"/>
      <c r="E78" s="1"/>
      <c r="F78" s="1"/>
      <c r="O78">
        <v>77</v>
      </c>
      <c r="P78" t="str">
        <f>IFERROR(IF(COUNTIF(個人情報!$BB$5:$BB$401,"登録番号" &amp; リスト!O78)&gt;=1,"",IF(VLOOKUP(O78,登録者リスト!$A$1:$D$43729,4,FALSE)=基本情報!$D$6,O78,"")),"")</f>
        <v/>
      </c>
      <c r="Q78" t="str">
        <f t="shared" si="1"/>
        <v/>
      </c>
      <c r="V78" s="14" t="s">
        <v>242</v>
      </c>
    </row>
    <row r="79" spans="2:22" x14ac:dyDescent="0.15">
      <c r="B79" s="14" t="s">
        <v>244</v>
      </c>
      <c r="C79" s="14" t="s">
        <v>244</v>
      </c>
      <c r="D79" s="1"/>
      <c r="E79" s="1"/>
      <c r="F79" s="1"/>
      <c r="O79">
        <v>78</v>
      </c>
      <c r="P79" t="str">
        <f>IFERROR(IF(COUNTIF(個人情報!$BB$5:$BB$401,"登録番号" &amp; リスト!O79)&gt;=1,"",IF(VLOOKUP(O79,登録者リスト!$A$1:$D$43729,4,FALSE)=基本情報!$D$6,O79,"")),"")</f>
        <v/>
      </c>
      <c r="Q79" t="str">
        <f t="shared" si="1"/>
        <v/>
      </c>
      <c r="V79" s="14" t="s">
        <v>243</v>
      </c>
    </row>
    <row r="80" spans="2:22" x14ac:dyDescent="0.15">
      <c r="B80" s="14" t="s">
        <v>245</v>
      </c>
      <c r="C80" s="14" t="s">
        <v>245</v>
      </c>
      <c r="D80" s="1"/>
      <c r="E80" s="1"/>
      <c r="F80" s="1"/>
      <c r="O80">
        <v>79</v>
      </c>
      <c r="P80" t="str">
        <f>IFERROR(IF(COUNTIF(個人情報!$BB$5:$BB$401,"登録番号" &amp; リスト!O80)&gt;=1,"",IF(VLOOKUP(O80,登録者リスト!$A$1:$D$43729,4,FALSE)=基本情報!$D$6,O80,"")),"")</f>
        <v/>
      </c>
      <c r="Q80" t="str">
        <f t="shared" si="1"/>
        <v/>
      </c>
      <c r="V80" s="14" t="s">
        <v>244</v>
      </c>
    </row>
    <row r="81" spans="2:22" x14ac:dyDescent="0.15">
      <c r="B81" s="14" t="s">
        <v>246</v>
      </c>
      <c r="C81" s="14" t="s">
        <v>246</v>
      </c>
      <c r="D81" s="1"/>
      <c r="E81" s="1"/>
      <c r="F81" s="1"/>
      <c r="O81">
        <v>80</v>
      </c>
      <c r="P81" t="str">
        <f>IFERROR(IF(COUNTIF(個人情報!$BB$5:$BB$401,"登録番号" &amp; リスト!O81)&gt;=1,"",IF(VLOOKUP(O81,登録者リスト!$A$1:$D$43729,4,FALSE)=基本情報!$D$6,O81,"")),"")</f>
        <v/>
      </c>
      <c r="Q81" t="str">
        <f t="shared" si="1"/>
        <v/>
      </c>
      <c r="V81" s="14" t="s">
        <v>245</v>
      </c>
    </row>
    <row r="82" spans="2:22" x14ac:dyDescent="0.15">
      <c r="B82" s="14" t="s">
        <v>247</v>
      </c>
      <c r="C82" s="14" t="s">
        <v>247</v>
      </c>
      <c r="D82" s="1"/>
      <c r="E82" s="1"/>
      <c r="F82" s="1"/>
      <c r="O82">
        <v>81</v>
      </c>
      <c r="P82" t="str">
        <f>IFERROR(IF(COUNTIF(個人情報!$BB$5:$BB$401,"登録番号" &amp; リスト!O82)&gt;=1,"",IF(VLOOKUP(O82,登録者リスト!$A$1:$D$43729,4,FALSE)=基本情報!$D$6,O82,"")),"")</f>
        <v/>
      </c>
      <c r="Q82" t="str">
        <f t="shared" si="1"/>
        <v/>
      </c>
      <c r="V82" s="14" t="s">
        <v>246</v>
      </c>
    </row>
    <row r="83" spans="2:22" x14ac:dyDescent="0.15">
      <c r="B83" s="14" t="s">
        <v>248</v>
      </c>
      <c r="C83" s="14" t="s">
        <v>248</v>
      </c>
      <c r="D83" s="1"/>
      <c r="E83" s="1"/>
      <c r="F83" s="1"/>
      <c r="O83">
        <v>82</v>
      </c>
      <c r="P83" t="str">
        <f>IFERROR(IF(COUNTIF(個人情報!$BB$5:$BB$401,"登録番号" &amp; リスト!O83)&gt;=1,"",IF(VLOOKUP(O83,登録者リスト!$A$1:$D$43729,4,FALSE)=基本情報!$D$6,O83,"")),"")</f>
        <v/>
      </c>
      <c r="Q83" t="str">
        <f t="shared" si="1"/>
        <v/>
      </c>
      <c r="V83" s="14" t="s">
        <v>247</v>
      </c>
    </row>
    <row r="84" spans="2:22" x14ac:dyDescent="0.15">
      <c r="B84" s="14" t="s">
        <v>249</v>
      </c>
      <c r="C84" s="14" t="s">
        <v>249</v>
      </c>
      <c r="D84" s="1"/>
      <c r="E84" s="1"/>
      <c r="F84" s="1"/>
      <c r="O84">
        <v>83</v>
      </c>
      <c r="P84" t="str">
        <f>IFERROR(IF(COUNTIF(個人情報!$BB$5:$BB$401,"登録番号" &amp; リスト!O84)&gt;=1,"",IF(VLOOKUP(O84,登録者リスト!$A$1:$D$43729,4,FALSE)=基本情報!$D$6,O84,"")),"")</f>
        <v/>
      </c>
      <c r="Q84" t="str">
        <f t="shared" si="1"/>
        <v/>
      </c>
      <c r="V84" s="14" t="s">
        <v>248</v>
      </c>
    </row>
    <row r="85" spans="2:22" x14ac:dyDescent="0.15">
      <c r="B85" s="14" t="s">
        <v>250</v>
      </c>
      <c r="C85" s="14" t="s">
        <v>250</v>
      </c>
      <c r="D85" s="1"/>
      <c r="E85" s="1"/>
      <c r="F85" s="1"/>
      <c r="O85">
        <v>84</v>
      </c>
      <c r="P85" t="str">
        <f>IFERROR(IF(COUNTIF(個人情報!$BB$5:$BB$401,"登録番号" &amp; リスト!O85)&gt;=1,"",IF(VLOOKUP(O85,登録者リスト!$A$1:$D$43729,4,FALSE)=基本情報!$D$6,O85,"")),"")</f>
        <v/>
      </c>
      <c r="Q85" t="str">
        <f t="shared" si="1"/>
        <v/>
      </c>
      <c r="V85" s="14" t="s">
        <v>249</v>
      </c>
    </row>
    <row r="86" spans="2:22" x14ac:dyDescent="0.15">
      <c r="B86" s="14" t="s">
        <v>251</v>
      </c>
      <c r="C86" s="14" t="s">
        <v>251</v>
      </c>
      <c r="D86" s="1"/>
      <c r="E86" s="1"/>
      <c r="F86" s="1"/>
      <c r="O86">
        <v>85</v>
      </c>
      <c r="P86" t="str">
        <f>IFERROR(IF(COUNTIF(個人情報!$BB$5:$BB$401,"登録番号" &amp; リスト!O86)&gt;=1,"",IF(VLOOKUP(O86,登録者リスト!$A$1:$D$43729,4,FALSE)=基本情報!$D$6,O86,"")),"")</f>
        <v/>
      </c>
      <c r="Q86" t="str">
        <f t="shared" si="1"/>
        <v/>
      </c>
      <c r="V86" s="14" t="s">
        <v>250</v>
      </c>
    </row>
    <row r="87" spans="2:22" x14ac:dyDescent="0.15">
      <c r="B87" s="14" t="s">
        <v>252</v>
      </c>
      <c r="C87" s="14" t="s">
        <v>252</v>
      </c>
      <c r="D87" s="1"/>
      <c r="E87" s="1"/>
      <c r="F87" s="1"/>
      <c r="O87">
        <v>86</v>
      </c>
      <c r="P87" t="str">
        <f>IFERROR(IF(COUNTIF(個人情報!$BB$5:$BB$401,"登録番号" &amp; リスト!O87)&gt;=1,"",IF(VLOOKUP(O87,登録者リスト!$A$1:$D$43729,4,FALSE)=基本情報!$D$6,O87,"")),"")</f>
        <v/>
      </c>
      <c r="Q87" t="str">
        <f t="shared" si="1"/>
        <v/>
      </c>
      <c r="V87" s="14" t="s">
        <v>251</v>
      </c>
    </row>
    <row r="88" spans="2:22" x14ac:dyDescent="0.15">
      <c r="B88" s="14" t="s">
        <v>253</v>
      </c>
      <c r="C88" s="14" t="s">
        <v>253</v>
      </c>
      <c r="D88" s="1"/>
      <c r="E88" s="1"/>
      <c r="F88" s="1"/>
      <c r="O88">
        <v>87</v>
      </c>
      <c r="P88" t="str">
        <f>IFERROR(IF(COUNTIF(個人情報!$BB$5:$BB$401,"登録番号" &amp; リスト!O88)&gt;=1,"",IF(VLOOKUP(O88,登録者リスト!$A$1:$D$43729,4,FALSE)=基本情報!$D$6,O88,"")),"")</f>
        <v/>
      </c>
      <c r="Q88" t="str">
        <f t="shared" si="1"/>
        <v/>
      </c>
      <c r="V88" s="14" t="s">
        <v>252</v>
      </c>
    </row>
    <row r="89" spans="2:22" x14ac:dyDescent="0.15">
      <c r="B89" s="14" t="s">
        <v>254</v>
      </c>
      <c r="C89" s="14" t="s">
        <v>254</v>
      </c>
      <c r="D89" s="1"/>
      <c r="E89" s="1"/>
      <c r="F89" s="1"/>
      <c r="O89">
        <v>88</v>
      </c>
      <c r="P89" t="str">
        <f>IFERROR(IF(COUNTIF(個人情報!$BB$5:$BB$401,"登録番号" &amp; リスト!O89)&gt;=1,"",IF(VLOOKUP(O89,登録者リスト!$A$1:$D$43729,4,FALSE)=基本情報!$D$6,O89,"")),"")</f>
        <v/>
      </c>
      <c r="Q89" t="str">
        <f t="shared" si="1"/>
        <v/>
      </c>
      <c r="V89" s="14" t="s">
        <v>253</v>
      </c>
    </row>
    <row r="90" spans="2:22" x14ac:dyDescent="0.15">
      <c r="B90" s="14" t="s">
        <v>255</v>
      </c>
      <c r="C90" s="14" t="s">
        <v>255</v>
      </c>
      <c r="D90" s="1"/>
      <c r="E90" s="1"/>
      <c r="F90" s="1"/>
      <c r="O90">
        <v>89</v>
      </c>
      <c r="P90" t="str">
        <f>IFERROR(IF(COUNTIF(個人情報!$BB$5:$BB$401,"登録番号" &amp; リスト!O90)&gt;=1,"",IF(VLOOKUP(O90,登録者リスト!$A$1:$D$43729,4,FALSE)=基本情報!$D$6,O90,"")),"")</f>
        <v/>
      </c>
      <c r="Q90" t="str">
        <f t="shared" si="1"/>
        <v/>
      </c>
      <c r="V90" s="14" t="s">
        <v>254</v>
      </c>
    </row>
    <row r="91" spans="2:22" x14ac:dyDescent="0.15">
      <c r="B91" s="14" t="s">
        <v>256</v>
      </c>
      <c r="C91" s="14" t="s">
        <v>256</v>
      </c>
      <c r="D91" s="1"/>
      <c r="E91" s="1"/>
      <c r="F91" s="1"/>
      <c r="O91">
        <v>90</v>
      </c>
      <c r="P91" t="str">
        <f>IFERROR(IF(COUNTIF(個人情報!$BB$5:$BB$401,"登録番号" &amp; リスト!O91)&gt;=1,"",IF(VLOOKUP(O91,登録者リスト!$A$1:$D$43729,4,FALSE)=基本情報!$D$6,O91,"")),"")</f>
        <v/>
      </c>
      <c r="Q91" t="str">
        <f t="shared" si="1"/>
        <v/>
      </c>
      <c r="V91" s="14" t="s">
        <v>255</v>
      </c>
    </row>
    <row r="92" spans="2:22" x14ac:dyDescent="0.15">
      <c r="B92" s="14" t="s">
        <v>257</v>
      </c>
      <c r="C92" s="14" t="s">
        <v>257</v>
      </c>
      <c r="D92" s="1"/>
      <c r="E92" s="1"/>
      <c r="F92" s="1"/>
      <c r="O92">
        <v>91</v>
      </c>
      <c r="P92" t="str">
        <f>IFERROR(IF(COUNTIF(個人情報!$BB$5:$BB$401,"登録番号" &amp; リスト!O92)&gt;=1,"",IF(VLOOKUP(O92,登録者リスト!$A$1:$D$43729,4,FALSE)=基本情報!$D$6,O92,"")),"")</f>
        <v/>
      </c>
      <c r="Q92" t="str">
        <f t="shared" si="1"/>
        <v/>
      </c>
      <c r="V92" s="14" t="s">
        <v>256</v>
      </c>
    </row>
    <row r="93" spans="2:22" x14ac:dyDescent="0.15">
      <c r="B93" s="14" t="s">
        <v>258</v>
      </c>
      <c r="C93" s="14" t="s">
        <v>258</v>
      </c>
      <c r="D93" s="1"/>
      <c r="E93" s="1"/>
      <c r="F93" s="1"/>
      <c r="O93">
        <v>92</v>
      </c>
      <c r="P93" t="str">
        <f>IFERROR(IF(COUNTIF(個人情報!$BB$5:$BB$401,"登録番号" &amp; リスト!O93)&gt;=1,"",IF(VLOOKUP(O93,登録者リスト!$A$1:$D$43729,4,FALSE)=基本情報!$D$6,O93,"")),"")</f>
        <v/>
      </c>
      <c r="Q93" t="str">
        <f t="shared" si="1"/>
        <v/>
      </c>
      <c r="V93" s="14" t="s">
        <v>257</v>
      </c>
    </row>
    <row r="94" spans="2:22" x14ac:dyDescent="0.15">
      <c r="B94" s="14" t="s">
        <v>259</v>
      </c>
      <c r="C94" s="14" t="s">
        <v>259</v>
      </c>
      <c r="D94" s="1"/>
      <c r="E94" s="1"/>
      <c r="F94" s="1"/>
      <c r="O94">
        <v>93</v>
      </c>
      <c r="P94" t="str">
        <f>IFERROR(IF(COUNTIF(個人情報!$BB$5:$BB$401,"登録番号" &amp; リスト!O94)&gt;=1,"",IF(VLOOKUP(O94,登録者リスト!$A$1:$D$43729,4,FALSE)=基本情報!$D$6,O94,"")),"")</f>
        <v/>
      </c>
      <c r="Q94" t="str">
        <f t="shared" si="1"/>
        <v/>
      </c>
      <c r="V94" s="14" t="s">
        <v>258</v>
      </c>
    </row>
    <row r="95" spans="2:22" x14ac:dyDescent="0.15">
      <c r="B95" s="14" t="s">
        <v>260</v>
      </c>
      <c r="C95" s="14" t="s">
        <v>260</v>
      </c>
      <c r="D95" s="1"/>
      <c r="E95" s="1"/>
      <c r="F95" s="1"/>
      <c r="O95">
        <v>94</v>
      </c>
      <c r="P95" t="str">
        <f>IFERROR(IF(COUNTIF(個人情報!$BB$5:$BB$401,"登録番号" &amp; リスト!O95)&gt;=1,"",IF(VLOOKUP(O95,登録者リスト!$A$1:$D$43729,4,FALSE)=基本情報!$D$6,O95,"")),"")</f>
        <v/>
      </c>
      <c r="Q95" t="str">
        <f t="shared" si="1"/>
        <v/>
      </c>
      <c r="V95" s="14" t="s">
        <v>259</v>
      </c>
    </row>
    <row r="96" spans="2:22" x14ac:dyDescent="0.15">
      <c r="B96" s="14" t="s">
        <v>261</v>
      </c>
      <c r="C96" s="14" t="s">
        <v>261</v>
      </c>
      <c r="D96" s="1"/>
      <c r="E96" s="1"/>
      <c r="F96" s="1"/>
      <c r="O96">
        <v>95</v>
      </c>
      <c r="P96" t="str">
        <f>IFERROR(IF(COUNTIF(個人情報!$BB$5:$BB$401,"登録番号" &amp; リスト!O96)&gt;=1,"",IF(VLOOKUP(O96,登録者リスト!$A$1:$D$43729,4,FALSE)=基本情報!$D$6,O96,"")),"")</f>
        <v/>
      </c>
      <c r="Q96" t="str">
        <f t="shared" si="1"/>
        <v/>
      </c>
      <c r="V96" s="14" t="s">
        <v>260</v>
      </c>
    </row>
    <row r="97" spans="2:22" x14ac:dyDescent="0.15">
      <c r="B97" s="14" t="s">
        <v>262</v>
      </c>
      <c r="C97" s="14" t="s">
        <v>262</v>
      </c>
      <c r="D97" s="1"/>
      <c r="E97" s="1"/>
      <c r="F97" s="1"/>
      <c r="O97">
        <v>96</v>
      </c>
      <c r="P97" t="str">
        <f>IFERROR(IF(COUNTIF(個人情報!$BB$5:$BB$401,"登録番号" &amp; リスト!O97)&gt;=1,"",IF(VLOOKUP(O97,登録者リスト!$A$1:$D$43729,4,FALSE)=基本情報!$D$6,O97,"")),"")</f>
        <v/>
      </c>
      <c r="Q97" t="str">
        <f t="shared" si="1"/>
        <v/>
      </c>
      <c r="V97" s="14" t="s">
        <v>261</v>
      </c>
    </row>
    <row r="98" spans="2:22" x14ac:dyDescent="0.15">
      <c r="B98" s="14" t="s">
        <v>263</v>
      </c>
      <c r="C98" s="14" t="s">
        <v>263</v>
      </c>
      <c r="D98" s="1"/>
      <c r="E98" s="1"/>
      <c r="F98" s="1"/>
      <c r="O98">
        <v>97</v>
      </c>
      <c r="P98" t="str">
        <f>IFERROR(IF(COUNTIF(個人情報!$BB$5:$BB$401,"登録番号" &amp; リスト!O98)&gt;=1,"",IF(VLOOKUP(O98,登録者リスト!$A$1:$D$43729,4,FALSE)=基本情報!$D$6,O98,"")),"")</f>
        <v/>
      </c>
      <c r="Q98" t="str">
        <f t="shared" si="1"/>
        <v/>
      </c>
      <c r="V98" s="14" t="s">
        <v>262</v>
      </c>
    </row>
    <row r="99" spans="2:22" x14ac:dyDescent="0.15">
      <c r="B99" s="14" t="s">
        <v>264</v>
      </c>
      <c r="C99" s="14" t="s">
        <v>264</v>
      </c>
      <c r="D99" s="1"/>
      <c r="E99" s="1"/>
      <c r="F99" s="1"/>
      <c r="O99">
        <v>98</v>
      </c>
      <c r="P99" t="str">
        <f>IFERROR(IF(COUNTIF(個人情報!$BB$5:$BB$401,"登録番号" &amp; リスト!O99)&gt;=1,"",IF(VLOOKUP(O99,登録者リスト!$A$1:$D$43729,4,FALSE)=基本情報!$D$6,O99,"")),"")</f>
        <v/>
      </c>
      <c r="Q99" t="str">
        <f t="shared" si="1"/>
        <v/>
      </c>
      <c r="V99" s="14" t="s">
        <v>263</v>
      </c>
    </row>
    <row r="100" spans="2:22" x14ac:dyDescent="0.15">
      <c r="B100" s="14" t="s">
        <v>265</v>
      </c>
      <c r="C100" s="14" t="s">
        <v>265</v>
      </c>
      <c r="D100" s="1"/>
      <c r="E100" s="1"/>
      <c r="F100" s="1"/>
      <c r="O100">
        <v>99</v>
      </c>
      <c r="P100" t="str">
        <f>IFERROR(IF(COUNTIF(個人情報!$BB$5:$BB$401,"登録番号" &amp; リスト!O100)&gt;=1,"",IF(VLOOKUP(O100,登録者リスト!$A$1:$D$43729,4,FALSE)=基本情報!$D$6,O100,"")),"")</f>
        <v/>
      </c>
      <c r="Q100" t="str">
        <f t="shared" si="1"/>
        <v/>
      </c>
      <c r="V100" s="14" t="s">
        <v>264</v>
      </c>
    </row>
    <row r="101" spans="2:22" x14ac:dyDescent="0.15">
      <c r="B101" s="14" t="s">
        <v>266</v>
      </c>
      <c r="C101" s="14" t="s">
        <v>266</v>
      </c>
      <c r="D101" s="1"/>
      <c r="E101" s="1"/>
      <c r="F101" s="1"/>
      <c r="O101">
        <v>100</v>
      </c>
      <c r="P101" t="str">
        <f>IFERROR(IF(COUNTIF(個人情報!$BB$5:$BB$401,"登録番号" &amp; リスト!O101)&gt;=1,"",IF(VLOOKUP(O101,登録者リスト!$A$1:$D$43729,4,FALSE)=基本情報!$D$6,O101,"")),"")</f>
        <v/>
      </c>
      <c r="Q101" t="str">
        <f t="shared" si="1"/>
        <v/>
      </c>
      <c r="V101" s="14" t="s">
        <v>265</v>
      </c>
    </row>
    <row r="102" spans="2:22" x14ac:dyDescent="0.15">
      <c r="O102">
        <v>101</v>
      </c>
      <c r="P102" t="str">
        <f>IFERROR(IF(COUNTIF(個人情報!$BB$5:$BB$401,"登録番号" &amp; リスト!O102)&gt;=1,"",IF(VLOOKUP(O102,登録者リスト!$A$1:$D$43729,4,FALSE)=基本情報!$D$6,O102,"")),"")</f>
        <v/>
      </c>
      <c r="Q102" t="str">
        <f t="shared" si="1"/>
        <v/>
      </c>
      <c r="V102" s="14" t="s">
        <v>266</v>
      </c>
    </row>
    <row r="103" spans="2:22" x14ac:dyDescent="0.15">
      <c r="O103">
        <v>102</v>
      </c>
      <c r="P103" t="str">
        <f>IFERROR(IF(COUNTIF(個人情報!$BB$5:$BB$401,"登録番号" &amp; リスト!O103)&gt;=1,"",IF(VLOOKUP(O103,登録者リスト!$A$1:$D$43729,4,FALSE)=基本情報!$D$6,O103,"")),"")</f>
        <v/>
      </c>
      <c r="Q103" t="str">
        <f t="shared" si="1"/>
        <v/>
      </c>
    </row>
    <row r="104" spans="2:22" x14ac:dyDescent="0.15">
      <c r="O104">
        <v>103</v>
      </c>
      <c r="P104" t="str">
        <f>IFERROR(IF(COUNTIF(個人情報!$BB$5:$BB$401,"登録番号" &amp; リスト!O104)&gt;=1,"",IF(VLOOKUP(O104,登録者リスト!$A$1:$D$43729,4,FALSE)=基本情報!$D$6,O104,"")),"")</f>
        <v/>
      </c>
      <c r="Q104" t="str">
        <f t="shared" si="1"/>
        <v/>
      </c>
    </row>
    <row r="105" spans="2:22" x14ac:dyDescent="0.15">
      <c r="O105">
        <v>104</v>
      </c>
      <c r="P105" t="str">
        <f>IFERROR(IF(COUNTIF(個人情報!$BB$5:$BB$401,"登録番号" &amp; リスト!O105)&gt;=1,"",IF(VLOOKUP(O105,登録者リスト!$A$1:$D$43729,4,FALSE)=基本情報!$D$6,O105,"")),"")</f>
        <v/>
      </c>
      <c r="Q105" t="str">
        <f t="shared" si="1"/>
        <v/>
      </c>
    </row>
    <row r="106" spans="2:22" x14ac:dyDescent="0.15">
      <c r="O106">
        <v>105</v>
      </c>
      <c r="P106" t="str">
        <f>IFERROR(IF(COUNTIF(個人情報!$BB$5:$BB$401,"登録番号" &amp; リスト!O106)&gt;=1,"",IF(VLOOKUP(O106,登録者リスト!$A$1:$D$43729,4,FALSE)=基本情報!$D$6,O106,"")),"")</f>
        <v/>
      </c>
      <c r="Q106" t="str">
        <f t="shared" si="1"/>
        <v/>
      </c>
    </row>
    <row r="107" spans="2:22" x14ac:dyDescent="0.15">
      <c r="O107">
        <v>106</v>
      </c>
      <c r="P107" t="str">
        <f>IFERROR(IF(COUNTIF(個人情報!$BB$5:$BB$401,"登録番号" &amp; リスト!O107)&gt;=1,"",IF(VLOOKUP(O107,登録者リスト!$A$1:$D$43729,4,FALSE)=基本情報!$D$6,O107,"")),"")</f>
        <v/>
      </c>
      <c r="Q107" t="str">
        <f t="shared" si="1"/>
        <v/>
      </c>
    </row>
    <row r="108" spans="2:22" x14ac:dyDescent="0.15">
      <c r="O108">
        <v>107</v>
      </c>
      <c r="P108" t="str">
        <f>IFERROR(IF(COUNTIF(個人情報!$BB$5:$BB$401,"登録番号" &amp; リスト!O108)&gt;=1,"",IF(VLOOKUP(O108,登録者リスト!$A$1:$D$43729,4,FALSE)=基本情報!$D$6,O108,"")),"")</f>
        <v/>
      </c>
      <c r="Q108" t="str">
        <f t="shared" si="1"/>
        <v/>
      </c>
    </row>
    <row r="109" spans="2:22" x14ac:dyDescent="0.15">
      <c r="O109">
        <v>108</v>
      </c>
      <c r="P109" t="str">
        <f>IFERROR(IF(COUNTIF(個人情報!$BB$5:$BB$401,"登録番号" &amp; リスト!O109)&gt;=1,"",IF(VLOOKUP(O109,登録者リスト!$A$1:$D$43729,4,FALSE)=基本情報!$D$6,O109,"")),"")</f>
        <v/>
      </c>
      <c r="Q109" t="str">
        <f t="shared" si="1"/>
        <v/>
      </c>
    </row>
    <row r="110" spans="2:22" x14ac:dyDescent="0.15">
      <c r="O110">
        <v>109</v>
      </c>
      <c r="P110" t="str">
        <f>IFERROR(IF(COUNTIF(個人情報!$BB$5:$BB$401,"登録番号" &amp; リスト!O110)&gt;=1,"",IF(VLOOKUP(O110,登録者リスト!$A$1:$D$43729,4,FALSE)=基本情報!$D$6,O110,"")),"")</f>
        <v/>
      </c>
      <c r="Q110" t="str">
        <f t="shared" si="1"/>
        <v/>
      </c>
    </row>
    <row r="111" spans="2:22" x14ac:dyDescent="0.15">
      <c r="O111">
        <v>110</v>
      </c>
      <c r="P111" t="str">
        <f>IFERROR(IF(COUNTIF(個人情報!$BB$5:$BB$401,"登録番号" &amp; リスト!O111)&gt;=1,"",IF(VLOOKUP(O111,登録者リスト!$A$1:$D$43729,4,FALSE)=基本情報!$D$6,O111,"")),"")</f>
        <v/>
      </c>
      <c r="Q111" t="str">
        <f t="shared" si="1"/>
        <v/>
      </c>
    </row>
    <row r="112" spans="2:22" x14ac:dyDescent="0.15">
      <c r="O112">
        <v>111</v>
      </c>
      <c r="P112" t="str">
        <f>IFERROR(IF(COUNTIF(個人情報!$BB$5:$BB$401,"登録番号" &amp; リスト!O112)&gt;=1,"",IF(VLOOKUP(O112,登録者リスト!$A$1:$D$43729,4,FALSE)=基本情報!$D$6,O112,"")),"")</f>
        <v/>
      </c>
      <c r="Q112" t="str">
        <f t="shared" si="1"/>
        <v/>
      </c>
    </row>
    <row r="113" spans="15:17" x14ac:dyDescent="0.15">
      <c r="O113">
        <v>112</v>
      </c>
      <c r="P113" t="str">
        <f>IFERROR(IF(COUNTIF(個人情報!$BB$5:$BB$401,"登録番号" &amp; リスト!O113)&gt;=1,"",IF(VLOOKUP(O113,登録者リスト!$A$1:$D$43729,4,FALSE)=基本情報!$D$6,O113,"")),"")</f>
        <v/>
      </c>
      <c r="Q113" t="str">
        <f t="shared" si="1"/>
        <v/>
      </c>
    </row>
    <row r="114" spans="15:17" x14ac:dyDescent="0.15">
      <c r="O114">
        <v>113</v>
      </c>
      <c r="P114" t="str">
        <f>IFERROR(IF(COUNTIF(個人情報!$BB$5:$BB$401,"登録番号" &amp; リスト!O114)&gt;=1,"",IF(VLOOKUP(O114,登録者リスト!$A$1:$D$43729,4,FALSE)=基本情報!$D$6,O114,"")),"")</f>
        <v/>
      </c>
      <c r="Q114" t="str">
        <f t="shared" si="1"/>
        <v/>
      </c>
    </row>
    <row r="115" spans="15:17" x14ac:dyDescent="0.15">
      <c r="O115">
        <v>114</v>
      </c>
      <c r="P115" t="str">
        <f>IFERROR(IF(COUNTIF(個人情報!$BB$5:$BB$401,"登録番号" &amp; リスト!O115)&gt;=1,"",IF(VLOOKUP(O115,登録者リスト!$A$1:$D$43729,4,FALSE)=基本情報!$D$6,O115,"")),"")</f>
        <v/>
      </c>
      <c r="Q115" t="str">
        <f t="shared" si="1"/>
        <v/>
      </c>
    </row>
    <row r="116" spans="15:17" x14ac:dyDescent="0.15">
      <c r="O116">
        <v>115</v>
      </c>
      <c r="P116" t="str">
        <f>IFERROR(IF(COUNTIF(個人情報!$BB$5:$BB$401,"登録番号" &amp; リスト!O116)&gt;=1,"",IF(VLOOKUP(O116,登録者リスト!$A$1:$D$43729,4,FALSE)=基本情報!$D$6,O116,"")),"")</f>
        <v/>
      </c>
      <c r="Q116" t="str">
        <f t="shared" si="1"/>
        <v/>
      </c>
    </row>
    <row r="117" spans="15:17" x14ac:dyDescent="0.15">
      <c r="O117">
        <v>116</v>
      </c>
      <c r="P117" t="str">
        <f>IFERROR(IF(COUNTIF(個人情報!$BB$5:$BB$401,"登録番号" &amp; リスト!O117)&gt;=1,"",IF(VLOOKUP(O117,登録者リスト!$A$1:$D$43729,4,FALSE)=基本情報!$D$6,O117,"")),"")</f>
        <v/>
      </c>
      <c r="Q117" t="str">
        <f t="shared" si="1"/>
        <v/>
      </c>
    </row>
    <row r="118" spans="15:17" x14ac:dyDescent="0.15">
      <c r="O118">
        <v>117</v>
      </c>
      <c r="P118" t="str">
        <f>IFERROR(IF(COUNTIF(個人情報!$BB$5:$BB$401,"登録番号" &amp; リスト!O118)&gt;=1,"",IF(VLOOKUP(O118,登録者リスト!$A$1:$D$43729,4,FALSE)=基本情報!$D$6,O118,"")),"")</f>
        <v/>
      </c>
      <c r="Q118" t="str">
        <f t="shared" si="1"/>
        <v/>
      </c>
    </row>
    <row r="119" spans="15:17" x14ac:dyDescent="0.15">
      <c r="O119">
        <v>118</v>
      </c>
      <c r="P119" t="str">
        <f>IFERROR(IF(COUNTIF(個人情報!$BB$5:$BB$401,"登録番号" &amp; リスト!O119)&gt;=1,"",IF(VLOOKUP(O119,登録者リスト!$A$1:$D$43729,4,FALSE)=基本情報!$D$6,O119,"")),"")</f>
        <v/>
      </c>
      <c r="Q119" t="str">
        <f t="shared" si="1"/>
        <v/>
      </c>
    </row>
    <row r="120" spans="15:17" x14ac:dyDescent="0.15">
      <c r="O120">
        <v>119</v>
      </c>
      <c r="P120" t="str">
        <f>IFERROR(IF(COUNTIF(個人情報!$BB$5:$BB$401,"登録番号" &amp; リスト!O120)&gt;=1,"",IF(VLOOKUP(O120,登録者リスト!$A$1:$D$43729,4,FALSE)=基本情報!$D$6,O120,"")),"")</f>
        <v/>
      </c>
      <c r="Q120" t="str">
        <f t="shared" si="1"/>
        <v/>
      </c>
    </row>
    <row r="121" spans="15:17" x14ac:dyDescent="0.15">
      <c r="O121">
        <v>120</v>
      </c>
      <c r="P121" t="str">
        <f>IFERROR(IF(COUNTIF(個人情報!$BB$5:$BB$401,"登録番号" &amp; リスト!O121)&gt;=1,"",IF(VLOOKUP(O121,登録者リスト!$A$1:$D$43729,4,FALSE)=基本情報!$D$6,O121,"")),"")</f>
        <v/>
      </c>
      <c r="Q121" t="str">
        <f t="shared" si="1"/>
        <v/>
      </c>
    </row>
    <row r="122" spans="15:17" x14ac:dyDescent="0.15">
      <c r="O122">
        <v>121</v>
      </c>
      <c r="P122" t="str">
        <f>IFERROR(IF(COUNTIF(個人情報!$BB$5:$BB$401,"登録番号" &amp; リスト!O122)&gt;=1,"",IF(VLOOKUP(O122,登録者リスト!$A$1:$D$43729,4,FALSE)=基本情報!$D$6,O122,"")),"")</f>
        <v/>
      </c>
      <c r="Q122" t="str">
        <f t="shared" si="1"/>
        <v/>
      </c>
    </row>
    <row r="123" spans="15:17" x14ac:dyDescent="0.15">
      <c r="O123">
        <v>122</v>
      </c>
      <c r="P123" t="str">
        <f>IFERROR(IF(COUNTIF(個人情報!$BB$5:$BB$401,"登録番号" &amp; リスト!O123)&gt;=1,"",IF(VLOOKUP(O123,登録者リスト!$A$1:$D$43729,4,FALSE)=基本情報!$D$6,O123,"")),"")</f>
        <v/>
      </c>
      <c r="Q123" t="str">
        <f t="shared" si="1"/>
        <v/>
      </c>
    </row>
    <row r="124" spans="15:17" x14ac:dyDescent="0.15">
      <c r="O124">
        <v>123</v>
      </c>
      <c r="P124" t="str">
        <f>IFERROR(IF(COUNTIF(個人情報!$BB$5:$BB$401,"登録番号" &amp; リスト!O124)&gt;=1,"",IF(VLOOKUP(O124,登録者リスト!$A$1:$D$43729,4,FALSE)=基本情報!$D$6,O124,"")),"")</f>
        <v/>
      </c>
      <c r="Q124" t="str">
        <f t="shared" si="1"/>
        <v/>
      </c>
    </row>
    <row r="125" spans="15:17" x14ac:dyDescent="0.15">
      <c r="O125">
        <v>124</v>
      </c>
      <c r="P125" t="str">
        <f>IFERROR(IF(COUNTIF(個人情報!$BB$5:$BB$401,"登録番号" &amp; リスト!O125)&gt;=1,"",IF(VLOOKUP(O125,登録者リスト!$A$1:$D$43729,4,FALSE)=基本情報!$D$6,O125,"")),"")</f>
        <v/>
      </c>
      <c r="Q125" t="str">
        <f t="shared" si="1"/>
        <v/>
      </c>
    </row>
    <row r="126" spans="15:17" x14ac:dyDescent="0.15">
      <c r="O126">
        <v>125</v>
      </c>
      <c r="P126" t="str">
        <f>IFERROR(IF(COUNTIF(個人情報!$BB$5:$BB$401,"登録番号" &amp; リスト!O126)&gt;=1,"",IF(VLOOKUP(O126,登録者リスト!$A$1:$D$43729,4,FALSE)=基本情報!$D$6,O126,"")),"")</f>
        <v/>
      </c>
      <c r="Q126" t="str">
        <f t="shared" si="1"/>
        <v/>
      </c>
    </row>
    <row r="127" spans="15:17" x14ac:dyDescent="0.15">
      <c r="O127">
        <v>126</v>
      </c>
      <c r="P127" t="str">
        <f>IFERROR(IF(COUNTIF(個人情報!$BB$5:$BB$401,"登録番号" &amp; リスト!O127)&gt;=1,"",IF(VLOOKUP(O127,登録者リスト!$A$1:$D$43729,4,FALSE)=基本情報!$D$6,O127,"")),"")</f>
        <v/>
      </c>
      <c r="Q127" t="str">
        <f t="shared" si="1"/>
        <v/>
      </c>
    </row>
    <row r="128" spans="15:17" x14ac:dyDescent="0.15">
      <c r="O128">
        <v>127</v>
      </c>
      <c r="P128" t="str">
        <f>IFERROR(IF(COUNTIF(個人情報!$BB$5:$BB$401,"登録番号" &amp; リスト!O128)&gt;=1,"",IF(VLOOKUP(O128,登録者リスト!$A$1:$D$43729,4,FALSE)=基本情報!$D$6,O128,"")),"")</f>
        <v/>
      </c>
      <c r="Q128" t="str">
        <f t="shared" si="1"/>
        <v/>
      </c>
    </row>
    <row r="129" spans="15:17" x14ac:dyDescent="0.15">
      <c r="O129">
        <v>128</v>
      </c>
      <c r="P129" t="str">
        <f>IFERROR(IF(COUNTIF(個人情報!$BB$5:$BB$401,"登録番号" &amp; リスト!O129)&gt;=1,"",IF(VLOOKUP(O129,登録者リスト!$A$1:$D$43729,4,FALSE)=基本情報!$D$6,O129,"")),"")</f>
        <v/>
      </c>
      <c r="Q129" t="str">
        <f t="shared" si="1"/>
        <v/>
      </c>
    </row>
    <row r="130" spans="15:17" x14ac:dyDescent="0.15">
      <c r="O130">
        <v>129</v>
      </c>
      <c r="P130" t="str">
        <f>IFERROR(IF(COUNTIF(個人情報!$BB$5:$BB$401,"登録番号" &amp; リスト!O130)&gt;=1,"",IF(VLOOKUP(O130,登録者リスト!$A$1:$D$43729,4,FALSE)=基本情報!$D$6,O130,"")),"")</f>
        <v/>
      </c>
      <c r="Q130" t="str">
        <f t="shared" si="1"/>
        <v/>
      </c>
    </row>
    <row r="131" spans="15:17" x14ac:dyDescent="0.15">
      <c r="O131">
        <v>130</v>
      </c>
      <c r="P131" t="str">
        <f>IFERROR(IF(COUNTIF(個人情報!$BB$5:$BB$401,"登録番号" &amp; リスト!O131)&gt;=1,"",IF(VLOOKUP(O131,登録者リスト!$A$1:$D$43729,4,FALSE)=基本情報!$D$6,O131,"")),"")</f>
        <v/>
      </c>
      <c r="Q131" t="str">
        <f t="shared" ref="Q131:Q194" si="2">IFERROR(SMALL($P$2:$P$13001,O131),"")</f>
        <v/>
      </c>
    </row>
    <row r="132" spans="15:17" x14ac:dyDescent="0.15">
      <c r="O132">
        <v>131</v>
      </c>
      <c r="P132" t="str">
        <f>IFERROR(IF(COUNTIF(個人情報!$BB$5:$BB$401,"登録番号" &amp; リスト!O132)&gt;=1,"",IF(VLOOKUP(O132,登録者リスト!$A$1:$D$43729,4,FALSE)=基本情報!$D$6,O132,"")),"")</f>
        <v/>
      </c>
      <c r="Q132" t="str">
        <f t="shared" si="2"/>
        <v/>
      </c>
    </row>
    <row r="133" spans="15:17" x14ac:dyDescent="0.15">
      <c r="O133">
        <v>132</v>
      </c>
      <c r="P133" t="str">
        <f>IFERROR(IF(COUNTIF(個人情報!$BB$5:$BB$401,"登録番号" &amp; リスト!O133)&gt;=1,"",IF(VLOOKUP(O133,登録者リスト!$A$1:$D$43729,4,FALSE)=基本情報!$D$6,O133,"")),"")</f>
        <v/>
      </c>
      <c r="Q133" t="str">
        <f t="shared" si="2"/>
        <v/>
      </c>
    </row>
    <row r="134" spans="15:17" x14ac:dyDescent="0.15">
      <c r="O134">
        <v>133</v>
      </c>
      <c r="P134" t="str">
        <f>IFERROR(IF(COUNTIF(個人情報!$BB$5:$BB$401,"登録番号" &amp; リスト!O134)&gt;=1,"",IF(VLOOKUP(O134,登録者リスト!$A$1:$D$43729,4,FALSE)=基本情報!$D$6,O134,"")),"")</f>
        <v/>
      </c>
      <c r="Q134" t="str">
        <f t="shared" si="2"/>
        <v/>
      </c>
    </row>
    <row r="135" spans="15:17" x14ac:dyDescent="0.15">
      <c r="O135">
        <v>134</v>
      </c>
      <c r="P135" t="str">
        <f>IFERROR(IF(COUNTIF(個人情報!$BB$5:$BB$401,"登録番号" &amp; リスト!O135)&gt;=1,"",IF(VLOOKUP(O135,登録者リスト!$A$1:$D$43729,4,FALSE)=基本情報!$D$6,O135,"")),"")</f>
        <v/>
      </c>
      <c r="Q135" t="str">
        <f t="shared" si="2"/>
        <v/>
      </c>
    </row>
    <row r="136" spans="15:17" x14ac:dyDescent="0.15">
      <c r="O136">
        <v>135</v>
      </c>
      <c r="P136" t="str">
        <f>IFERROR(IF(COUNTIF(個人情報!$BB$5:$BB$401,"登録番号" &amp; リスト!O136)&gt;=1,"",IF(VLOOKUP(O136,登録者リスト!$A$1:$D$43729,4,FALSE)=基本情報!$D$6,O136,"")),"")</f>
        <v/>
      </c>
      <c r="Q136" t="str">
        <f t="shared" si="2"/>
        <v/>
      </c>
    </row>
    <row r="137" spans="15:17" x14ac:dyDescent="0.15">
      <c r="O137">
        <v>136</v>
      </c>
      <c r="P137" t="str">
        <f>IFERROR(IF(COUNTIF(個人情報!$BB$5:$BB$401,"登録番号" &amp; リスト!O137)&gt;=1,"",IF(VLOOKUP(O137,登録者リスト!$A$1:$D$43729,4,FALSE)=基本情報!$D$6,O137,"")),"")</f>
        <v/>
      </c>
      <c r="Q137" t="str">
        <f t="shared" si="2"/>
        <v/>
      </c>
    </row>
    <row r="138" spans="15:17" x14ac:dyDescent="0.15">
      <c r="O138">
        <v>137</v>
      </c>
      <c r="P138" t="str">
        <f>IFERROR(IF(COUNTIF(個人情報!$BB$5:$BB$401,"登録番号" &amp; リスト!O138)&gt;=1,"",IF(VLOOKUP(O138,登録者リスト!$A$1:$D$43729,4,FALSE)=基本情報!$D$6,O138,"")),"")</f>
        <v/>
      </c>
      <c r="Q138" t="str">
        <f t="shared" si="2"/>
        <v/>
      </c>
    </row>
    <row r="139" spans="15:17" x14ac:dyDescent="0.15">
      <c r="O139">
        <v>138</v>
      </c>
      <c r="P139" t="str">
        <f>IFERROR(IF(COUNTIF(個人情報!$BB$5:$BB$401,"登録番号" &amp; リスト!O139)&gt;=1,"",IF(VLOOKUP(O139,登録者リスト!$A$1:$D$43729,4,FALSE)=基本情報!$D$6,O139,"")),"")</f>
        <v/>
      </c>
      <c r="Q139" t="str">
        <f t="shared" si="2"/>
        <v/>
      </c>
    </row>
    <row r="140" spans="15:17" x14ac:dyDescent="0.15">
      <c r="O140">
        <v>139</v>
      </c>
      <c r="P140" t="str">
        <f>IFERROR(IF(COUNTIF(個人情報!$BB$5:$BB$401,"登録番号" &amp; リスト!O140)&gt;=1,"",IF(VLOOKUP(O140,登録者リスト!$A$1:$D$43729,4,FALSE)=基本情報!$D$6,O140,"")),"")</f>
        <v/>
      </c>
      <c r="Q140" t="str">
        <f t="shared" si="2"/>
        <v/>
      </c>
    </row>
    <row r="141" spans="15:17" x14ac:dyDescent="0.15">
      <c r="O141">
        <v>140</v>
      </c>
      <c r="P141" t="str">
        <f>IFERROR(IF(COUNTIF(個人情報!$BB$5:$BB$401,"登録番号" &amp; リスト!O141)&gt;=1,"",IF(VLOOKUP(O141,登録者リスト!$A$1:$D$43729,4,FALSE)=基本情報!$D$6,O141,"")),"")</f>
        <v/>
      </c>
      <c r="Q141" t="str">
        <f t="shared" si="2"/>
        <v/>
      </c>
    </row>
    <row r="142" spans="15:17" x14ac:dyDescent="0.15">
      <c r="O142">
        <v>141</v>
      </c>
      <c r="P142" t="str">
        <f>IFERROR(IF(COUNTIF(個人情報!$BB$5:$BB$401,"登録番号" &amp; リスト!O142)&gt;=1,"",IF(VLOOKUP(O142,登録者リスト!$A$1:$D$43729,4,FALSE)=基本情報!$D$6,O142,"")),"")</f>
        <v/>
      </c>
      <c r="Q142" t="str">
        <f t="shared" si="2"/>
        <v/>
      </c>
    </row>
    <row r="143" spans="15:17" x14ac:dyDescent="0.15">
      <c r="O143">
        <v>142</v>
      </c>
      <c r="P143" t="str">
        <f>IFERROR(IF(COUNTIF(個人情報!$BB$5:$BB$401,"登録番号" &amp; リスト!O143)&gt;=1,"",IF(VLOOKUP(O143,登録者リスト!$A$1:$D$43729,4,FALSE)=基本情報!$D$6,O143,"")),"")</f>
        <v/>
      </c>
      <c r="Q143" t="str">
        <f t="shared" si="2"/>
        <v/>
      </c>
    </row>
    <row r="144" spans="15:17" x14ac:dyDescent="0.15">
      <c r="O144">
        <v>143</v>
      </c>
      <c r="P144" t="str">
        <f>IFERROR(IF(COUNTIF(個人情報!$BB$5:$BB$401,"登録番号" &amp; リスト!O144)&gt;=1,"",IF(VLOOKUP(O144,登録者リスト!$A$1:$D$43729,4,FALSE)=基本情報!$D$6,O144,"")),"")</f>
        <v/>
      </c>
      <c r="Q144" t="str">
        <f t="shared" si="2"/>
        <v/>
      </c>
    </row>
    <row r="145" spans="15:17" x14ac:dyDescent="0.15">
      <c r="O145">
        <v>144</v>
      </c>
      <c r="P145" t="str">
        <f>IFERROR(IF(COUNTIF(個人情報!$BB$5:$BB$401,"登録番号" &amp; リスト!O145)&gt;=1,"",IF(VLOOKUP(O145,登録者リスト!$A$1:$D$43729,4,FALSE)=基本情報!$D$6,O145,"")),"")</f>
        <v/>
      </c>
      <c r="Q145" t="str">
        <f t="shared" si="2"/>
        <v/>
      </c>
    </row>
    <row r="146" spans="15:17" x14ac:dyDescent="0.15">
      <c r="O146">
        <v>145</v>
      </c>
      <c r="P146" t="str">
        <f>IFERROR(IF(COUNTIF(個人情報!$BB$5:$BB$401,"登録番号" &amp; リスト!O146)&gt;=1,"",IF(VLOOKUP(O146,登録者リスト!$A$1:$D$43729,4,FALSE)=基本情報!$D$6,O146,"")),"")</f>
        <v/>
      </c>
      <c r="Q146" t="str">
        <f t="shared" si="2"/>
        <v/>
      </c>
    </row>
    <row r="147" spans="15:17" x14ac:dyDescent="0.15">
      <c r="O147">
        <v>146</v>
      </c>
      <c r="P147" t="str">
        <f>IFERROR(IF(COUNTIF(個人情報!$BB$5:$BB$401,"登録番号" &amp; リスト!O147)&gt;=1,"",IF(VLOOKUP(O147,登録者リスト!$A$1:$D$43729,4,FALSE)=基本情報!$D$6,O147,"")),"")</f>
        <v/>
      </c>
      <c r="Q147" t="str">
        <f t="shared" si="2"/>
        <v/>
      </c>
    </row>
    <row r="148" spans="15:17" x14ac:dyDescent="0.15">
      <c r="O148">
        <v>147</v>
      </c>
      <c r="P148" t="str">
        <f>IFERROR(IF(COUNTIF(個人情報!$BB$5:$BB$401,"登録番号" &amp; リスト!O148)&gt;=1,"",IF(VLOOKUP(O148,登録者リスト!$A$1:$D$43729,4,FALSE)=基本情報!$D$6,O148,"")),"")</f>
        <v/>
      </c>
      <c r="Q148" t="str">
        <f t="shared" si="2"/>
        <v/>
      </c>
    </row>
    <row r="149" spans="15:17" x14ac:dyDescent="0.15">
      <c r="O149">
        <v>148</v>
      </c>
      <c r="P149" t="str">
        <f>IFERROR(IF(COUNTIF(個人情報!$BB$5:$BB$401,"登録番号" &amp; リスト!O149)&gt;=1,"",IF(VLOOKUP(O149,登録者リスト!$A$1:$D$43729,4,FALSE)=基本情報!$D$6,O149,"")),"")</f>
        <v/>
      </c>
      <c r="Q149" t="str">
        <f t="shared" si="2"/>
        <v/>
      </c>
    </row>
    <row r="150" spans="15:17" x14ac:dyDescent="0.15">
      <c r="O150">
        <v>149</v>
      </c>
      <c r="P150" t="str">
        <f>IFERROR(IF(COUNTIF(個人情報!$BB$5:$BB$401,"登録番号" &amp; リスト!O150)&gt;=1,"",IF(VLOOKUP(O150,登録者リスト!$A$1:$D$43729,4,FALSE)=基本情報!$D$6,O150,"")),"")</f>
        <v/>
      </c>
      <c r="Q150" t="str">
        <f t="shared" si="2"/>
        <v/>
      </c>
    </row>
    <row r="151" spans="15:17" x14ac:dyDescent="0.15">
      <c r="O151">
        <v>150</v>
      </c>
      <c r="P151" t="str">
        <f>IFERROR(IF(COUNTIF(個人情報!$BB$5:$BB$401,"登録番号" &amp; リスト!O151)&gt;=1,"",IF(VLOOKUP(O151,登録者リスト!$A$1:$D$43729,4,FALSE)=基本情報!$D$6,O151,"")),"")</f>
        <v/>
      </c>
      <c r="Q151" t="str">
        <f t="shared" si="2"/>
        <v/>
      </c>
    </row>
    <row r="152" spans="15:17" x14ac:dyDescent="0.15">
      <c r="O152">
        <v>151</v>
      </c>
      <c r="P152" t="str">
        <f>IFERROR(IF(COUNTIF(個人情報!$BB$5:$BB$401,"登録番号" &amp; リスト!O152)&gt;=1,"",IF(VLOOKUP(O152,登録者リスト!$A$1:$D$43729,4,FALSE)=基本情報!$D$6,O152,"")),"")</f>
        <v/>
      </c>
      <c r="Q152" t="str">
        <f t="shared" si="2"/>
        <v/>
      </c>
    </row>
    <row r="153" spans="15:17" x14ac:dyDescent="0.15">
      <c r="O153">
        <v>152</v>
      </c>
      <c r="P153" t="str">
        <f>IFERROR(IF(COUNTIF(個人情報!$BB$5:$BB$401,"登録番号" &amp; リスト!O153)&gt;=1,"",IF(VLOOKUP(O153,登録者リスト!$A$1:$D$43729,4,FALSE)=基本情報!$D$6,O153,"")),"")</f>
        <v/>
      </c>
      <c r="Q153" t="str">
        <f t="shared" si="2"/>
        <v/>
      </c>
    </row>
    <row r="154" spans="15:17" x14ac:dyDescent="0.15">
      <c r="O154">
        <v>153</v>
      </c>
      <c r="P154" t="str">
        <f>IFERROR(IF(COUNTIF(個人情報!$BB$5:$BB$401,"登録番号" &amp; リスト!O154)&gt;=1,"",IF(VLOOKUP(O154,登録者リスト!$A$1:$D$43729,4,FALSE)=基本情報!$D$6,O154,"")),"")</f>
        <v/>
      </c>
      <c r="Q154" t="str">
        <f t="shared" si="2"/>
        <v/>
      </c>
    </row>
    <row r="155" spans="15:17" x14ac:dyDescent="0.15">
      <c r="O155">
        <v>154</v>
      </c>
      <c r="P155" t="str">
        <f>IFERROR(IF(COUNTIF(個人情報!$BB$5:$BB$401,"登録番号" &amp; リスト!O155)&gt;=1,"",IF(VLOOKUP(O155,登録者リスト!$A$1:$D$43729,4,FALSE)=基本情報!$D$6,O155,"")),"")</f>
        <v/>
      </c>
      <c r="Q155" t="str">
        <f t="shared" si="2"/>
        <v/>
      </c>
    </row>
    <row r="156" spans="15:17" x14ac:dyDescent="0.15">
      <c r="O156">
        <v>155</v>
      </c>
      <c r="P156" t="str">
        <f>IFERROR(IF(COUNTIF(個人情報!$BB$5:$BB$401,"登録番号" &amp; リスト!O156)&gt;=1,"",IF(VLOOKUP(O156,登録者リスト!$A$1:$D$43729,4,FALSE)=基本情報!$D$6,O156,"")),"")</f>
        <v/>
      </c>
      <c r="Q156" t="str">
        <f t="shared" si="2"/>
        <v/>
      </c>
    </row>
    <row r="157" spans="15:17" x14ac:dyDescent="0.15">
      <c r="O157">
        <v>156</v>
      </c>
      <c r="P157" t="str">
        <f>IFERROR(IF(COUNTIF(個人情報!$BB$5:$BB$401,"登録番号" &amp; リスト!O157)&gt;=1,"",IF(VLOOKUP(O157,登録者リスト!$A$1:$D$43729,4,FALSE)=基本情報!$D$6,O157,"")),"")</f>
        <v/>
      </c>
      <c r="Q157" t="str">
        <f t="shared" si="2"/>
        <v/>
      </c>
    </row>
    <row r="158" spans="15:17" x14ac:dyDescent="0.15">
      <c r="O158">
        <v>157</v>
      </c>
      <c r="P158" t="str">
        <f>IFERROR(IF(COUNTIF(個人情報!$BB$5:$BB$401,"登録番号" &amp; リスト!O158)&gt;=1,"",IF(VLOOKUP(O158,登録者リスト!$A$1:$D$43729,4,FALSE)=基本情報!$D$6,O158,"")),"")</f>
        <v/>
      </c>
      <c r="Q158" t="str">
        <f t="shared" si="2"/>
        <v/>
      </c>
    </row>
    <row r="159" spans="15:17" x14ac:dyDescent="0.15">
      <c r="O159">
        <v>158</v>
      </c>
      <c r="P159" t="str">
        <f>IFERROR(IF(COUNTIF(個人情報!$BB$5:$BB$401,"登録番号" &amp; リスト!O159)&gt;=1,"",IF(VLOOKUP(O159,登録者リスト!$A$1:$D$43729,4,FALSE)=基本情報!$D$6,O159,"")),"")</f>
        <v/>
      </c>
      <c r="Q159" t="str">
        <f t="shared" si="2"/>
        <v/>
      </c>
    </row>
    <row r="160" spans="15:17" x14ac:dyDescent="0.15">
      <c r="O160">
        <v>159</v>
      </c>
      <c r="P160" t="str">
        <f>IFERROR(IF(COUNTIF(個人情報!$BB$5:$BB$401,"登録番号" &amp; リスト!O160)&gt;=1,"",IF(VLOOKUP(O160,登録者リスト!$A$1:$D$43729,4,FALSE)=基本情報!$D$6,O160,"")),"")</f>
        <v/>
      </c>
      <c r="Q160" t="str">
        <f t="shared" si="2"/>
        <v/>
      </c>
    </row>
    <row r="161" spans="15:17" x14ac:dyDescent="0.15">
      <c r="O161">
        <v>160</v>
      </c>
      <c r="P161" t="str">
        <f>IFERROR(IF(COUNTIF(個人情報!$BB$5:$BB$401,"登録番号" &amp; リスト!O161)&gt;=1,"",IF(VLOOKUP(O161,登録者リスト!$A$1:$D$43729,4,FALSE)=基本情報!$D$6,O161,"")),"")</f>
        <v/>
      </c>
      <c r="Q161" t="str">
        <f t="shared" si="2"/>
        <v/>
      </c>
    </row>
    <row r="162" spans="15:17" x14ac:dyDescent="0.15">
      <c r="O162">
        <v>161</v>
      </c>
      <c r="P162" t="str">
        <f>IFERROR(IF(COUNTIF(個人情報!$BB$5:$BB$401,"登録番号" &amp; リスト!O162)&gt;=1,"",IF(VLOOKUP(O162,登録者リスト!$A$1:$D$43729,4,FALSE)=基本情報!$D$6,O162,"")),"")</f>
        <v/>
      </c>
      <c r="Q162" t="str">
        <f t="shared" si="2"/>
        <v/>
      </c>
    </row>
    <row r="163" spans="15:17" x14ac:dyDescent="0.15">
      <c r="O163">
        <v>162</v>
      </c>
      <c r="P163" t="str">
        <f>IFERROR(IF(COUNTIF(個人情報!$BB$5:$BB$401,"登録番号" &amp; リスト!O163)&gt;=1,"",IF(VLOOKUP(O163,登録者リスト!$A$1:$D$43729,4,FALSE)=基本情報!$D$6,O163,"")),"")</f>
        <v/>
      </c>
      <c r="Q163" t="str">
        <f t="shared" si="2"/>
        <v/>
      </c>
    </row>
    <row r="164" spans="15:17" x14ac:dyDescent="0.15">
      <c r="O164">
        <v>163</v>
      </c>
      <c r="P164" t="str">
        <f>IFERROR(IF(COUNTIF(個人情報!$BB$5:$BB$401,"登録番号" &amp; リスト!O164)&gt;=1,"",IF(VLOOKUP(O164,登録者リスト!$A$1:$D$43729,4,FALSE)=基本情報!$D$6,O164,"")),"")</f>
        <v/>
      </c>
      <c r="Q164" t="str">
        <f t="shared" si="2"/>
        <v/>
      </c>
    </row>
    <row r="165" spans="15:17" x14ac:dyDescent="0.15">
      <c r="O165">
        <v>164</v>
      </c>
      <c r="P165" t="str">
        <f>IFERROR(IF(COUNTIF(個人情報!$BB$5:$BB$401,"登録番号" &amp; リスト!O165)&gt;=1,"",IF(VLOOKUP(O165,登録者リスト!$A$1:$D$43729,4,FALSE)=基本情報!$D$6,O165,"")),"")</f>
        <v/>
      </c>
      <c r="Q165" t="str">
        <f t="shared" si="2"/>
        <v/>
      </c>
    </row>
    <row r="166" spans="15:17" x14ac:dyDescent="0.15">
      <c r="O166">
        <v>165</v>
      </c>
      <c r="P166" t="str">
        <f>IFERROR(IF(COUNTIF(個人情報!$BB$5:$BB$401,"登録番号" &amp; リスト!O166)&gt;=1,"",IF(VLOOKUP(O166,登録者リスト!$A$1:$D$43729,4,FALSE)=基本情報!$D$6,O166,"")),"")</f>
        <v/>
      </c>
      <c r="Q166" t="str">
        <f t="shared" si="2"/>
        <v/>
      </c>
    </row>
    <row r="167" spans="15:17" x14ac:dyDescent="0.15">
      <c r="O167">
        <v>166</v>
      </c>
      <c r="P167" t="str">
        <f>IFERROR(IF(COUNTIF(個人情報!$BB$5:$BB$401,"登録番号" &amp; リスト!O167)&gt;=1,"",IF(VLOOKUP(O167,登録者リスト!$A$1:$D$43729,4,FALSE)=基本情報!$D$6,O167,"")),"")</f>
        <v/>
      </c>
      <c r="Q167" t="str">
        <f t="shared" si="2"/>
        <v/>
      </c>
    </row>
    <row r="168" spans="15:17" x14ac:dyDescent="0.15">
      <c r="O168">
        <v>167</v>
      </c>
      <c r="P168" t="str">
        <f>IFERROR(IF(COUNTIF(個人情報!$BB$5:$BB$401,"登録番号" &amp; リスト!O168)&gt;=1,"",IF(VLOOKUP(O168,登録者リスト!$A$1:$D$43729,4,FALSE)=基本情報!$D$6,O168,"")),"")</f>
        <v/>
      </c>
      <c r="Q168" t="str">
        <f t="shared" si="2"/>
        <v/>
      </c>
    </row>
    <row r="169" spans="15:17" x14ac:dyDescent="0.15">
      <c r="O169">
        <v>168</v>
      </c>
      <c r="P169" t="str">
        <f>IFERROR(IF(COUNTIF(個人情報!$BB$5:$BB$401,"登録番号" &amp; リスト!O169)&gt;=1,"",IF(VLOOKUP(O169,登録者リスト!$A$1:$D$43729,4,FALSE)=基本情報!$D$6,O169,"")),"")</f>
        <v/>
      </c>
      <c r="Q169" t="str">
        <f t="shared" si="2"/>
        <v/>
      </c>
    </row>
    <row r="170" spans="15:17" x14ac:dyDescent="0.15">
      <c r="O170">
        <v>169</v>
      </c>
      <c r="P170" t="str">
        <f>IFERROR(IF(COUNTIF(個人情報!$BB$5:$BB$401,"登録番号" &amp; リスト!O170)&gt;=1,"",IF(VLOOKUP(O170,登録者リスト!$A$1:$D$43729,4,FALSE)=基本情報!$D$6,O170,"")),"")</f>
        <v/>
      </c>
      <c r="Q170" t="str">
        <f t="shared" si="2"/>
        <v/>
      </c>
    </row>
    <row r="171" spans="15:17" x14ac:dyDescent="0.15">
      <c r="O171">
        <v>170</v>
      </c>
      <c r="P171" t="str">
        <f>IFERROR(IF(COUNTIF(個人情報!$BB$5:$BB$401,"登録番号" &amp; リスト!O171)&gt;=1,"",IF(VLOOKUP(O171,登録者リスト!$A$1:$D$43729,4,FALSE)=基本情報!$D$6,O171,"")),"")</f>
        <v/>
      </c>
      <c r="Q171" t="str">
        <f t="shared" si="2"/>
        <v/>
      </c>
    </row>
    <row r="172" spans="15:17" x14ac:dyDescent="0.15">
      <c r="O172">
        <v>171</v>
      </c>
      <c r="P172" t="str">
        <f>IFERROR(IF(COUNTIF(個人情報!$BB$5:$BB$401,"登録番号" &amp; リスト!O172)&gt;=1,"",IF(VLOOKUP(O172,登録者リスト!$A$1:$D$43729,4,FALSE)=基本情報!$D$6,O172,"")),"")</f>
        <v/>
      </c>
      <c r="Q172" t="str">
        <f t="shared" si="2"/>
        <v/>
      </c>
    </row>
    <row r="173" spans="15:17" x14ac:dyDescent="0.15">
      <c r="O173">
        <v>172</v>
      </c>
      <c r="P173" t="str">
        <f>IFERROR(IF(COUNTIF(個人情報!$BB$5:$BB$401,"登録番号" &amp; リスト!O173)&gt;=1,"",IF(VLOOKUP(O173,登録者リスト!$A$1:$D$43729,4,FALSE)=基本情報!$D$6,O173,"")),"")</f>
        <v/>
      </c>
      <c r="Q173" t="str">
        <f t="shared" si="2"/>
        <v/>
      </c>
    </row>
    <row r="174" spans="15:17" x14ac:dyDescent="0.15">
      <c r="O174">
        <v>173</v>
      </c>
      <c r="P174" t="str">
        <f>IFERROR(IF(COUNTIF(個人情報!$BB$5:$BB$401,"登録番号" &amp; リスト!O174)&gt;=1,"",IF(VLOOKUP(O174,登録者リスト!$A$1:$D$43729,4,FALSE)=基本情報!$D$6,O174,"")),"")</f>
        <v/>
      </c>
      <c r="Q174" t="str">
        <f t="shared" si="2"/>
        <v/>
      </c>
    </row>
    <row r="175" spans="15:17" x14ac:dyDescent="0.15">
      <c r="O175">
        <v>174</v>
      </c>
      <c r="P175" t="str">
        <f>IFERROR(IF(COUNTIF(個人情報!$BB$5:$BB$401,"登録番号" &amp; リスト!O175)&gt;=1,"",IF(VLOOKUP(O175,登録者リスト!$A$1:$D$43729,4,FALSE)=基本情報!$D$6,O175,"")),"")</f>
        <v/>
      </c>
      <c r="Q175" t="str">
        <f t="shared" si="2"/>
        <v/>
      </c>
    </row>
    <row r="176" spans="15:17" x14ac:dyDescent="0.15">
      <c r="O176">
        <v>175</v>
      </c>
      <c r="P176" t="str">
        <f>IFERROR(IF(COUNTIF(個人情報!$BB$5:$BB$401,"登録番号" &amp; リスト!O176)&gt;=1,"",IF(VLOOKUP(O176,登録者リスト!$A$1:$D$43729,4,FALSE)=基本情報!$D$6,O176,"")),"")</f>
        <v/>
      </c>
      <c r="Q176" t="str">
        <f t="shared" si="2"/>
        <v/>
      </c>
    </row>
    <row r="177" spans="15:17" x14ac:dyDescent="0.15">
      <c r="O177">
        <v>176</v>
      </c>
      <c r="P177" t="str">
        <f>IFERROR(IF(COUNTIF(個人情報!$BB$5:$BB$401,"登録番号" &amp; リスト!O177)&gt;=1,"",IF(VLOOKUP(O177,登録者リスト!$A$1:$D$43729,4,FALSE)=基本情報!$D$6,O177,"")),"")</f>
        <v/>
      </c>
      <c r="Q177" t="str">
        <f t="shared" si="2"/>
        <v/>
      </c>
    </row>
    <row r="178" spans="15:17" x14ac:dyDescent="0.15">
      <c r="O178">
        <v>177</v>
      </c>
      <c r="P178" t="str">
        <f>IFERROR(IF(COUNTIF(個人情報!$BB$5:$BB$401,"登録番号" &amp; リスト!O178)&gt;=1,"",IF(VLOOKUP(O178,登録者リスト!$A$1:$D$43729,4,FALSE)=基本情報!$D$6,O178,"")),"")</f>
        <v/>
      </c>
      <c r="Q178" t="str">
        <f t="shared" si="2"/>
        <v/>
      </c>
    </row>
    <row r="179" spans="15:17" x14ac:dyDescent="0.15">
      <c r="O179">
        <v>178</v>
      </c>
      <c r="P179" t="str">
        <f>IFERROR(IF(COUNTIF(個人情報!$BB$5:$BB$401,"登録番号" &amp; リスト!O179)&gt;=1,"",IF(VLOOKUP(O179,登録者リスト!$A$1:$D$43729,4,FALSE)=基本情報!$D$6,O179,"")),"")</f>
        <v/>
      </c>
      <c r="Q179" t="str">
        <f t="shared" si="2"/>
        <v/>
      </c>
    </row>
    <row r="180" spans="15:17" x14ac:dyDescent="0.15">
      <c r="O180">
        <v>179</v>
      </c>
      <c r="P180" t="str">
        <f>IFERROR(IF(COUNTIF(個人情報!$BB$5:$BB$401,"登録番号" &amp; リスト!O180)&gt;=1,"",IF(VLOOKUP(O180,登録者リスト!$A$1:$D$43729,4,FALSE)=基本情報!$D$6,O180,"")),"")</f>
        <v/>
      </c>
      <c r="Q180" t="str">
        <f t="shared" si="2"/>
        <v/>
      </c>
    </row>
    <row r="181" spans="15:17" x14ac:dyDescent="0.15">
      <c r="O181">
        <v>180</v>
      </c>
      <c r="P181" t="str">
        <f>IFERROR(IF(COUNTIF(個人情報!$BB$5:$BB$401,"登録番号" &amp; リスト!O181)&gt;=1,"",IF(VLOOKUP(O181,登録者リスト!$A$1:$D$43729,4,FALSE)=基本情報!$D$6,O181,"")),"")</f>
        <v/>
      </c>
      <c r="Q181" t="str">
        <f t="shared" si="2"/>
        <v/>
      </c>
    </row>
    <row r="182" spans="15:17" x14ac:dyDescent="0.15">
      <c r="O182">
        <v>181</v>
      </c>
      <c r="P182" t="str">
        <f>IFERROR(IF(COUNTIF(個人情報!$BB$5:$BB$401,"登録番号" &amp; リスト!O182)&gt;=1,"",IF(VLOOKUP(O182,登録者リスト!$A$1:$D$43729,4,FALSE)=基本情報!$D$6,O182,"")),"")</f>
        <v/>
      </c>
      <c r="Q182" t="str">
        <f t="shared" si="2"/>
        <v/>
      </c>
    </row>
    <row r="183" spans="15:17" x14ac:dyDescent="0.15">
      <c r="O183">
        <v>182</v>
      </c>
      <c r="P183" t="str">
        <f>IFERROR(IF(COUNTIF(個人情報!$BB$5:$BB$401,"登録番号" &amp; リスト!O183)&gt;=1,"",IF(VLOOKUP(O183,登録者リスト!$A$1:$D$43729,4,FALSE)=基本情報!$D$6,O183,"")),"")</f>
        <v/>
      </c>
      <c r="Q183" t="str">
        <f t="shared" si="2"/>
        <v/>
      </c>
    </row>
    <row r="184" spans="15:17" x14ac:dyDescent="0.15">
      <c r="O184">
        <v>183</v>
      </c>
      <c r="P184" t="str">
        <f>IFERROR(IF(COUNTIF(個人情報!$BB$5:$BB$401,"登録番号" &amp; リスト!O184)&gt;=1,"",IF(VLOOKUP(O184,登録者リスト!$A$1:$D$43729,4,FALSE)=基本情報!$D$6,O184,"")),"")</f>
        <v/>
      </c>
      <c r="Q184" t="str">
        <f t="shared" si="2"/>
        <v/>
      </c>
    </row>
    <row r="185" spans="15:17" x14ac:dyDescent="0.15">
      <c r="O185">
        <v>184</v>
      </c>
      <c r="P185" t="str">
        <f>IFERROR(IF(COUNTIF(個人情報!$BB$5:$BB$401,"登録番号" &amp; リスト!O185)&gt;=1,"",IF(VLOOKUP(O185,登録者リスト!$A$1:$D$43729,4,FALSE)=基本情報!$D$6,O185,"")),"")</f>
        <v/>
      </c>
      <c r="Q185" t="str">
        <f t="shared" si="2"/>
        <v/>
      </c>
    </row>
    <row r="186" spans="15:17" x14ac:dyDescent="0.15">
      <c r="O186">
        <v>185</v>
      </c>
      <c r="P186" t="str">
        <f>IFERROR(IF(COUNTIF(個人情報!$BB$5:$BB$401,"登録番号" &amp; リスト!O186)&gt;=1,"",IF(VLOOKUP(O186,登録者リスト!$A$1:$D$43729,4,FALSE)=基本情報!$D$6,O186,"")),"")</f>
        <v/>
      </c>
      <c r="Q186" t="str">
        <f t="shared" si="2"/>
        <v/>
      </c>
    </row>
    <row r="187" spans="15:17" x14ac:dyDescent="0.15">
      <c r="O187">
        <v>186</v>
      </c>
      <c r="P187" t="str">
        <f>IFERROR(IF(COUNTIF(個人情報!$BB$5:$BB$401,"登録番号" &amp; リスト!O187)&gt;=1,"",IF(VLOOKUP(O187,登録者リスト!$A$1:$D$43729,4,FALSE)=基本情報!$D$6,O187,"")),"")</f>
        <v/>
      </c>
      <c r="Q187" t="str">
        <f t="shared" si="2"/>
        <v/>
      </c>
    </row>
    <row r="188" spans="15:17" x14ac:dyDescent="0.15">
      <c r="O188">
        <v>187</v>
      </c>
      <c r="P188" t="str">
        <f>IFERROR(IF(COUNTIF(個人情報!$BB$5:$BB$401,"登録番号" &amp; リスト!O188)&gt;=1,"",IF(VLOOKUP(O188,登録者リスト!$A$1:$D$43729,4,FALSE)=基本情報!$D$6,O188,"")),"")</f>
        <v/>
      </c>
      <c r="Q188" t="str">
        <f t="shared" si="2"/>
        <v/>
      </c>
    </row>
    <row r="189" spans="15:17" x14ac:dyDescent="0.15">
      <c r="O189">
        <v>188</v>
      </c>
      <c r="P189" t="str">
        <f>IFERROR(IF(COUNTIF(個人情報!$BB$5:$BB$401,"登録番号" &amp; リスト!O189)&gt;=1,"",IF(VLOOKUP(O189,登録者リスト!$A$1:$D$43729,4,FALSE)=基本情報!$D$6,O189,"")),"")</f>
        <v/>
      </c>
      <c r="Q189" t="str">
        <f t="shared" si="2"/>
        <v/>
      </c>
    </row>
    <row r="190" spans="15:17" x14ac:dyDescent="0.15">
      <c r="O190">
        <v>189</v>
      </c>
      <c r="P190" t="str">
        <f>IFERROR(IF(COUNTIF(個人情報!$BB$5:$BB$401,"登録番号" &amp; リスト!O190)&gt;=1,"",IF(VLOOKUP(O190,登録者リスト!$A$1:$D$43729,4,FALSE)=基本情報!$D$6,O190,"")),"")</f>
        <v/>
      </c>
      <c r="Q190" t="str">
        <f t="shared" si="2"/>
        <v/>
      </c>
    </row>
    <row r="191" spans="15:17" x14ac:dyDescent="0.15">
      <c r="O191">
        <v>190</v>
      </c>
      <c r="P191" t="str">
        <f>IFERROR(IF(COUNTIF(個人情報!$BB$5:$BB$401,"登録番号" &amp; リスト!O191)&gt;=1,"",IF(VLOOKUP(O191,登録者リスト!$A$1:$D$43729,4,FALSE)=基本情報!$D$6,O191,"")),"")</f>
        <v/>
      </c>
      <c r="Q191" t="str">
        <f t="shared" si="2"/>
        <v/>
      </c>
    </row>
    <row r="192" spans="15:17" x14ac:dyDescent="0.15">
      <c r="O192">
        <v>191</v>
      </c>
      <c r="P192" t="str">
        <f>IFERROR(IF(COUNTIF(個人情報!$BB$5:$BB$401,"登録番号" &amp; リスト!O192)&gt;=1,"",IF(VLOOKUP(O192,登録者リスト!$A$1:$D$43729,4,FALSE)=基本情報!$D$6,O192,"")),"")</f>
        <v/>
      </c>
      <c r="Q192" t="str">
        <f t="shared" si="2"/>
        <v/>
      </c>
    </row>
    <row r="193" spans="15:17" x14ac:dyDescent="0.15">
      <c r="O193">
        <v>192</v>
      </c>
      <c r="P193" t="str">
        <f>IFERROR(IF(COUNTIF(個人情報!$BB$5:$BB$401,"登録番号" &amp; リスト!O193)&gt;=1,"",IF(VLOOKUP(O193,登録者リスト!$A$1:$D$43729,4,FALSE)=基本情報!$D$6,O193,"")),"")</f>
        <v/>
      </c>
      <c r="Q193" t="str">
        <f t="shared" si="2"/>
        <v/>
      </c>
    </row>
    <row r="194" spans="15:17" x14ac:dyDescent="0.15">
      <c r="O194">
        <v>193</v>
      </c>
      <c r="P194" t="str">
        <f>IFERROR(IF(COUNTIF(個人情報!$BB$5:$BB$401,"登録番号" &amp; リスト!O194)&gt;=1,"",IF(VLOOKUP(O194,登録者リスト!$A$1:$D$43729,4,FALSE)=基本情報!$D$6,O194,"")),"")</f>
        <v/>
      </c>
      <c r="Q194" t="str">
        <f t="shared" si="2"/>
        <v/>
      </c>
    </row>
    <row r="195" spans="15:17" x14ac:dyDescent="0.15">
      <c r="O195">
        <v>194</v>
      </c>
      <c r="P195" t="str">
        <f>IFERROR(IF(COUNTIF(個人情報!$BB$5:$BB$401,"登録番号" &amp; リスト!O195)&gt;=1,"",IF(VLOOKUP(O195,登録者リスト!$A$1:$D$43729,4,FALSE)=基本情報!$D$6,O195,"")),"")</f>
        <v/>
      </c>
      <c r="Q195" t="str">
        <f t="shared" ref="Q195:Q258" si="3">IFERROR(SMALL($P$2:$P$13001,O195),"")</f>
        <v/>
      </c>
    </row>
    <row r="196" spans="15:17" x14ac:dyDescent="0.15">
      <c r="O196">
        <v>195</v>
      </c>
      <c r="P196" t="str">
        <f>IFERROR(IF(COUNTIF(個人情報!$BB$5:$BB$401,"登録番号" &amp; リスト!O196)&gt;=1,"",IF(VLOOKUP(O196,登録者リスト!$A$1:$D$43729,4,FALSE)=基本情報!$D$6,O196,"")),"")</f>
        <v/>
      </c>
      <c r="Q196" t="str">
        <f t="shared" si="3"/>
        <v/>
      </c>
    </row>
    <row r="197" spans="15:17" x14ac:dyDescent="0.15">
      <c r="O197">
        <v>196</v>
      </c>
      <c r="P197" t="str">
        <f>IFERROR(IF(COUNTIF(個人情報!$BB$5:$BB$401,"登録番号" &amp; リスト!O197)&gt;=1,"",IF(VLOOKUP(O197,登録者リスト!$A$1:$D$43729,4,FALSE)=基本情報!$D$6,O197,"")),"")</f>
        <v/>
      </c>
      <c r="Q197" t="str">
        <f t="shared" si="3"/>
        <v/>
      </c>
    </row>
    <row r="198" spans="15:17" x14ac:dyDescent="0.15">
      <c r="O198">
        <v>197</v>
      </c>
      <c r="P198" t="str">
        <f>IFERROR(IF(COUNTIF(個人情報!$BB$5:$BB$401,"登録番号" &amp; リスト!O198)&gt;=1,"",IF(VLOOKUP(O198,登録者リスト!$A$1:$D$43729,4,FALSE)=基本情報!$D$6,O198,"")),"")</f>
        <v/>
      </c>
      <c r="Q198" t="str">
        <f t="shared" si="3"/>
        <v/>
      </c>
    </row>
    <row r="199" spans="15:17" x14ac:dyDescent="0.15">
      <c r="O199">
        <v>198</v>
      </c>
      <c r="P199" t="str">
        <f>IFERROR(IF(COUNTIF(個人情報!$BB$5:$BB$401,"登録番号" &amp; リスト!O199)&gt;=1,"",IF(VLOOKUP(O199,登録者リスト!$A$1:$D$43729,4,FALSE)=基本情報!$D$6,O199,"")),"")</f>
        <v/>
      </c>
      <c r="Q199" t="str">
        <f t="shared" si="3"/>
        <v/>
      </c>
    </row>
    <row r="200" spans="15:17" x14ac:dyDescent="0.15">
      <c r="O200">
        <v>199</v>
      </c>
      <c r="P200" t="str">
        <f>IFERROR(IF(COUNTIF(個人情報!$BB$5:$BB$401,"登録番号" &amp; リスト!O200)&gt;=1,"",IF(VLOOKUP(O200,登録者リスト!$A$1:$D$43729,4,FALSE)=基本情報!$D$6,O200,"")),"")</f>
        <v/>
      </c>
      <c r="Q200" t="str">
        <f t="shared" si="3"/>
        <v/>
      </c>
    </row>
    <row r="201" spans="15:17" x14ac:dyDescent="0.15">
      <c r="O201">
        <v>200</v>
      </c>
      <c r="P201" t="str">
        <f>IFERROR(IF(COUNTIF(個人情報!$BB$5:$BB$401,"登録番号" &amp; リスト!O201)&gt;=1,"",IF(VLOOKUP(O201,登録者リスト!$A$1:$D$43729,4,FALSE)=基本情報!$D$6,O201,"")),"")</f>
        <v/>
      </c>
      <c r="Q201" t="str">
        <f t="shared" si="3"/>
        <v/>
      </c>
    </row>
    <row r="202" spans="15:17" x14ac:dyDescent="0.15">
      <c r="O202">
        <v>201</v>
      </c>
      <c r="P202" t="str">
        <f>IFERROR(IF(COUNTIF(個人情報!$BB$5:$BB$401,"登録番号" &amp; リスト!O202)&gt;=1,"",IF(VLOOKUP(O202,登録者リスト!$A$1:$D$43729,4,FALSE)=基本情報!$D$6,O202,"")),"")</f>
        <v/>
      </c>
      <c r="Q202" t="str">
        <f t="shared" si="3"/>
        <v/>
      </c>
    </row>
    <row r="203" spans="15:17" x14ac:dyDescent="0.15">
      <c r="O203">
        <v>202</v>
      </c>
      <c r="P203" t="str">
        <f>IFERROR(IF(COUNTIF(個人情報!$BB$5:$BB$401,"登録番号" &amp; リスト!O203)&gt;=1,"",IF(VLOOKUP(O203,登録者リスト!$A$1:$D$43729,4,FALSE)=基本情報!$D$6,O203,"")),"")</f>
        <v/>
      </c>
      <c r="Q203" t="str">
        <f t="shared" si="3"/>
        <v/>
      </c>
    </row>
    <row r="204" spans="15:17" x14ac:dyDescent="0.15">
      <c r="O204">
        <v>203</v>
      </c>
      <c r="P204" t="str">
        <f>IFERROR(IF(COUNTIF(個人情報!$BB$5:$BB$401,"登録番号" &amp; リスト!O204)&gt;=1,"",IF(VLOOKUP(O204,登録者リスト!$A$1:$D$43729,4,FALSE)=基本情報!$D$6,O204,"")),"")</f>
        <v/>
      </c>
      <c r="Q204" t="str">
        <f t="shared" si="3"/>
        <v/>
      </c>
    </row>
    <row r="205" spans="15:17" x14ac:dyDescent="0.15">
      <c r="O205">
        <v>204</v>
      </c>
      <c r="P205" t="str">
        <f>IFERROR(IF(COUNTIF(個人情報!$BB$5:$BB$401,"登録番号" &amp; リスト!O205)&gt;=1,"",IF(VLOOKUP(O205,登録者リスト!$A$1:$D$43729,4,FALSE)=基本情報!$D$6,O205,"")),"")</f>
        <v/>
      </c>
      <c r="Q205" t="str">
        <f t="shared" si="3"/>
        <v/>
      </c>
    </row>
    <row r="206" spans="15:17" x14ac:dyDescent="0.15">
      <c r="O206">
        <v>205</v>
      </c>
      <c r="P206" t="str">
        <f>IFERROR(IF(COUNTIF(個人情報!$BB$5:$BB$401,"登録番号" &amp; リスト!O206)&gt;=1,"",IF(VLOOKUP(O206,登録者リスト!$A$1:$D$43729,4,FALSE)=基本情報!$D$6,O206,"")),"")</f>
        <v/>
      </c>
      <c r="Q206" t="str">
        <f t="shared" si="3"/>
        <v/>
      </c>
    </row>
    <row r="207" spans="15:17" x14ac:dyDescent="0.15">
      <c r="O207">
        <v>206</v>
      </c>
      <c r="P207" t="str">
        <f>IFERROR(IF(COUNTIF(個人情報!$BB$5:$BB$401,"登録番号" &amp; リスト!O207)&gt;=1,"",IF(VLOOKUP(O207,登録者リスト!$A$1:$D$43729,4,FALSE)=基本情報!$D$6,O207,"")),"")</f>
        <v/>
      </c>
      <c r="Q207" t="str">
        <f t="shared" si="3"/>
        <v/>
      </c>
    </row>
    <row r="208" spans="15:17" x14ac:dyDescent="0.15">
      <c r="O208">
        <v>207</v>
      </c>
      <c r="P208" t="str">
        <f>IFERROR(IF(COUNTIF(個人情報!$BB$5:$BB$401,"登録番号" &amp; リスト!O208)&gt;=1,"",IF(VLOOKUP(O208,登録者リスト!$A$1:$D$43729,4,FALSE)=基本情報!$D$6,O208,"")),"")</f>
        <v/>
      </c>
      <c r="Q208" t="str">
        <f t="shared" si="3"/>
        <v/>
      </c>
    </row>
    <row r="209" spans="15:17" x14ac:dyDescent="0.15">
      <c r="O209">
        <v>208</v>
      </c>
      <c r="P209" t="str">
        <f>IFERROR(IF(COUNTIF(個人情報!$BB$5:$BB$401,"登録番号" &amp; リスト!O209)&gt;=1,"",IF(VLOOKUP(O209,登録者リスト!$A$1:$D$43729,4,FALSE)=基本情報!$D$6,O209,"")),"")</f>
        <v/>
      </c>
      <c r="Q209" t="str">
        <f t="shared" si="3"/>
        <v/>
      </c>
    </row>
    <row r="210" spans="15:17" x14ac:dyDescent="0.15">
      <c r="O210">
        <v>209</v>
      </c>
      <c r="P210" t="str">
        <f>IFERROR(IF(COUNTIF(個人情報!$BB$5:$BB$401,"登録番号" &amp; リスト!O210)&gt;=1,"",IF(VLOOKUP(O210,登録者リスト!$A$1:$D$43729,4,FALSE)=基本情報!$D$6,O210,"")),"")</f>
        <v/>
      </c>
      <c r="Q210" t="str">
        <f t="shared" si="3"/>
        <v/>
      </c>
    </row>
    <row r="211" spans="15:17" x14ac:dyDescent="0.15">
      <c r="O211">
        <v>210</v>
      </c>
      <c r="P211" t="str">
        <f>IFERROR(IF(COUNTIF(個人情報!$BB$5:$BB$401,"登録番号" &amp; リスト!O211)&gt;=1,"",IF(VLOOKUP(O211,登録者リスト!$A$1:$D$43729,4,FALSE)=基本情報!$D$6,O211,"")),"")</f>
        <v/>
      </c>
      <c r="Q211" t="str">
        <f t="shared" si="3"/>
        <v/>
      </c>
    </row>
    <row r="212" spans="15:17" x14ac:dyDescent="0.15">
      <c r="O212">
        <v>211</v>
      </c>
      <c r="P212" t="str">
        <f>IFERROR(IF(COUNTIF(個人情報!$BB$5:$BB$401,"登録番号" &amp; リスト!O212)&gt;=1,"",IF(VLOOKUP(O212,登録者リスト!$A$1:$D$43729,4,FALSE)=基本情報!$D$6,O212,"")),"")</f>
        <v/>
      </c>
      <c r="Q212" t="str">
        <f t="shared" si="3"/>
        <v/>
      </c>
    </row>
    <row r="213" spans="15:17" x14ac:dyDescent="0.15">
      <c r="O213">
        <v>212</v>
      </c>
      <c r="P213" t="str">
        <f>IFERROR(IF(COUNTIF(個人情報!$BB$5:$BB$401,"登録番号" &amp; リスト!O213)&gt;=1,"",IF(VLOOKUP(O213,登録者リスト!$A$1:$D$43729,4,FALSE)=基本情報!$D$6,O213,"")),"")</f>
        <v/>
      </c>
      <c r="Q213" t="str">
        <f t="shared" si="3"/>
        <v/>
      </c>
    </row>
    <row r="214" spans="15:17" x14ac:dyDescent="0.15">
      <c r="O214">
        <v>213</v>
      </c>
      <c r="P214" t="str">
        <f>IFERROR(IF(COUNTIF(個人情報!$BB$5:$BB$401,"登録番号" &amp; リスト!O214)&gt;=1,"",IF(VLOOKUP(O214,登録者リスト!$A$1:$D$43729,4,FALSE)=基本情報!$D$6,O214,"")),"")</f>
        <v/>
      </c>
      <c r="Q214" t="str">
        <f t="shared" si="3"/>
        <v/>
      </c>
    </row>
    <row r="215" spans="15:17" x14ac:dyDescent="0.15">
      <c r="O215">
        <v>214</v>
      </c>
      <c r="P215" t="str">
        <f>IFERROR(IF(COUNTIF(個人情報!$BB$5:$BB$401,"登録番号" &amp; リスト!O215)&gt;=1,"",IF(VLOOKUP(O215,登録者リスト!$A$1:$D$43729,4,FALSE)=基本情報!$D$6,O215,"")),"")</f>
        <v/>
      </c>
      <c r="Q215" t="str">
        <f t="shared" si="3"/>
        <v/>
      </c>
    </row>
    <row r="216" spans="15:17" x14ac:dyDescent="0.15">
      <c r="O216">
        <v>215</v>
      </c>
      <c r="P216" t="str">
        <f>IFERROR(IF(COUNTIF(個人情報!$BB$5:$BB$401,"登録番号" &amp; リスト!O216)&gt;=1,"",IF(VLOOKUP(O216,登録者リスト!$A$1:$D$43729,4,FALSE)=基本情報!$D$6,O216,"")),"")</f>
        <v/>
      </c>
      <c r="Q216" t="str">
        <f t="shared" si="3"/>
        <v/>
      </c>
    </row>
    <row r="217" spans="15:17" x14ac:dyDescent="0.15">
      <c r="O217">
        <v>216</v>
      </c>
      <c r="P217" t="str">
        <f>IFERROR(IF(COUNTIF(個人情報!$BB$5:$BB$401,"登録番号" &amp; リスト!O217)&gt;=1,"",IF(VLOOKUP(O217,登録者リスト!$A$1:$D$43729,4,FALSE)=基本情報!$D$6,O217,"")),"")</f>
        <v/>
      </c>
      <c r="Q217" t="str">
        <f t="shared" si="3"/>
        <v/>
      </c>
    </row>
    <row r="218" spans="15:17" x14ac:dyDescent="0.15">
      <c r="O218">
        <v>217</v>
      </c>
      <c r="P218" t="str">
        <f>IFERROR(IF(COUNTIF(個人情報!$BB$5:$BB$401,"登録番号" &amp; リスト!O218)&gt;=1,"",IF(VLOOKUP(O218,登録者リスト!$A$1:$D$43729,4,FALSE)=基本情報!$D$6,O218,"")),"")</f>
        <v/>
      </c>
      <c r="Q218" t="str">
        <f t="shared" si="3"/>
        <v/>
      </c>
    </row>
    <row r="219" spans="15:17" x14ac:dyDescent="0.15">
      <c r="O219">
        <v>218</v>
      </c>
      <c r="P219" t="str">
        <f>IFERROR(IF(COUNTIF(個人情報!$BB$5:$BB$401,"登録番号" &amp; リスト!O219)&gt;=1,"",IF(VLOOKUP(O219,登録者リスト!$A$1:$D$43729,4,FALSE)=基本情報!$D$6,O219,"")),"")</f>
        <v/>
      </c>
      <c r="Q219" t="str">
        <f t="shared" si="3"/>
        <v/>
      </c>
    </row>
    <row r="220" spans="15:17" x14ac:dyDescent="0.15">
      <c r="O220">
        <v>219</v>
      </c>
      <c r="P220" t="str">
        <f>IFERROR(IF(COUNTIF(個人情報!$BB$5:$BB$401,"登録番号" &amp; リスト!O220)&gt;=1,"",IF(VLOOKUP(O220,登録者リスト!$A$1:$D$43729,4,FALSE)=基本情報!$D$6,O220,"")),"")</f>
        <v/>
      </c>
      <c r="Q220" t="str">
        <f t="shared" si="3"/>
        <v/>
      </c>
    </row>
    <row r="221" spans="15:17" x14ac:dyDescent="0.15">
      <c r="O221">
        <v>220</v>
      </c>
      <c r="P221" t="str">
        <f>IFERROR(IF(COUNTIF(個人情報!$BB$5:$BB$401,"登録番号" &amp; リスト!O221)&gt;=1,"",IF(VLOOKUP(O221,登録者リスト!$A$1:$D$43729,4,FALSE)=基本情報!$D$6,O221,"")),"")</f>
        <v/>
      </c>
      <c r="Q221" t="str">
        <f t="shared" si="3"/>
        <v/>
      </c>
    </row>
    <row r="222" spans="15:17" x14ac:dyDescent="0.15">
      <c r="O222">
        <v>221</v>
      </c>
      <c r="P222" t="str">
        <f>IFERROR(IF(COUNTIF(個人情報!$BB$5:$BB$401,"登録番号" &amp; リスト!O222)&gt;=1,"",IF(VLOOKUP(O222,登録者リスト!$A$1:$D$43729,4,FALSE)=基本情報!$D$6,O222,"")),"")</f>
        <v/>
      </c>
      <c r="Q222" t="str">
        <f t="shared" si="3"/>
        <v/>
      </c>
    </row>
    <row r="223" spans="15:17" x14ac:dyDescent="0.15">
      <c r="O223">
        <v>222</v>
      </c>
      <c r="P223" t="str">
        <f>IFERROR(IF(COUNTIF(個人情報!$BB$5:$BB$401,"登録番号" &amp; リスト!O223)&gt;=1,"",IF(VLOOKUP(O223,登録者リスト!$A$1:$D$43729,4,FALSE)=基本情報!$D$6,O223,"")),"")</f>
        <v/>
      </c>
      <c r="Q223" t="str">
        <f t="shared" si="3"/>
        <v/>
      </c>
    </row>
    <row r="224" spans="15:17" x14ac:dyDescent="0.15">
      <c r="O224">
        <v>223</v>
      </c>
      <c r="P224" t="str">
        <f>IFERROR(IF(COUNTIF(個人情報!$BB$5:$BB$401,"登録番号" &amp; リスト!O224)&gt;=1,"",IF(VLOOKUP(O224,登録者リスト!$A$1:$D$43729,4,FALSE)=基本情報!$D$6,O224,"")),"")</f>
        <v/>
      </c>
      <c r="Q224" t="str">
        <f t="shared" si="3"/>
        <v/>
      </c>
    </row>
    <row r="225" spans="15:17" x14ac:dyDescent="0.15">
      <c r="O225">
        <v>224</v>
      </c>
      <c r="P225" t="str">
        <f>IFERROR(IF(COUNTIF(個人情報!$BB$5:$BB$401,"登録番号" &amp; リスト!O225)&gt;=1,"",IF(VLOOKUP(O225,登録者リスト!$A$1:$D$43729,4,FALSE)=基本情報!$D$6,O225,"")),"")</f>
        <v/>
      </c>
      <c r="Q225" t="str">
        <f t="shared" si="3"/>
        <v/>
      </c>
    </row>
    <row r="226" spans="15:17" x14ac:dyDescent="0.15">
      <c r="O226">
        <v>225</v>
      </c>
      <c r="P226" t="str">
        <f>IFERROR(IF(COUNTIF(個人情報!$BB$5:$BB$401,"登録番号" &amp; リスト!O226)&gt;=1,"",IF(VLOOKUP(O226,登録者リスト!$A$1:$D$43729,4,FALSE)=基本情報!$D$6,O226,"")),"")</f>
        <v/>
      </c>
      <c r="Q226" t="str">
        <f t="shared" si="3"/>
        <v/>
      </c>
    </row>
    <row r="227" spans="15:17" x14ac:dyDescent="0.15">
      <c r="O227">
        <v>226</v>
      </c>
      <c r="P227" t="str">
        <f>IFERROR(IF(COUNTIF(個人情報!$BB$5:$BB$401,"登録番号" &amp; リスト!O227)&gt;=1,"",IF(VLOOKUP(O227,登録者リスト!$A$1:$D$43729,4,FALSE)=基本情報!$D$6,O227,"")),"")</f>
        <v/>
      </c>
      <c r="Q227" t="str">
        <f t="shared" si="3"/>
        <v/>
      </c>
    </row>
    <row r="228" spans="15:17" x14ac:dyDescent="0.15">
      <c r="O228">
        <v>227</v>
      </c>
      <c r="P228" t="str">
        <f>IFERROR(IF(COUNTIF(個人情報!$BB$5:$BB$401,"登録番号" &amp; リスト!O228)&gt;=1,"",IF(VLOOKUP(O228,登録者リスト!$A$1:$D$43729,4,FALSE)=基本情報!$D$6,O228,"")),"")</f>
        <v/>
      </c>
      <c r="Q228" t="str">
        <f t="shared" si="3"/>
        <v/>
      </c>
    </row>
    <row r="229" spans="15:17" x14ac:dyDescent="0.15">
      <c r="O229">
        <v>228</v>
      </c>
      <c r="P229" t="str">
        <f>IFERROR(IF(COUNTIF(個人情報!$BB$5:$BB$401,"登録番号" &amp; リスト!O229)&gt;=1,"",IF(VLOOKUP(O229,登録者リスト!$A$1:$D$43729,4,FALSE)=基本情報!$D$6,O229,"")),"")</f>
        <v/>
      </c>
      <c r="Q229" t="str">
        <f t="shared" si="3"/>
        <v/>
      </c>
    </row>
    <row r="230" spans="15:17" x14ac:dyDescent="0.15">
      <c r="O230">
        <v>229</v>
      </c>
      <c r="P230" t="str">
        <f>IFERROR(IF(COUNTIF(個人情報!$BB$5:$BB$401,"登録番号" &amp; リスト!O230)&gt;=1,"",IF(VLOOKUP(O230,登録者リスト!$A$1:$D$43729,4,FALSE)=基本情報!$D$6,O230,"")),"")</f>
        <v/>
      </c>
      <c r="Q230" t="str">
        <f t="shared" si="3"/>
        <v/>
      </c>
    </row>
    <row r="231" spans="15:17" x14ac:dyDescent="0.15">
      <c r="O231">
        <v>230</v>
      </c>
      <c r="P231" t="str">
        <f>IFERROR(IF(COUNTIF(個人情報!$BB$5:$BB$401,"登録番号" &amp; リスト!O231)&gt;=1,"",IF(VLOOKUP(O231,登録者リスト!$A$1:$D$43729,4,FALSE)=基本情報!$D$6,O231,"")),"")</f>
        <v/>
      </c>
      <c r="Q231" t="str">
        <f t="shared" si="3"/>
        <v/>
      </c>
    </row>
    <row r="232" spans="15:17" x14ac:dyDescent="0.15">
      <c r="O232">
        <v>231</v>
      </c>
      <c r="P232" t="str">
        <f>IFERROR(IF(COUNTIF(個人情報!$BB$5:$BB$401,"登録番号" &amp; リスト!O232)&gt;=1,"",IF(VLOOKUP(O232,登録者リスト!$A$1:$D$43729,4,FALSE)=基本情報!$D$6,O232,"")),"")</f>
        <v/>
      </c>
      <c r="Q232" t="str">
        <f t="shared" si="3"/>
        <v/>
      </c>
    </row>
    <row r="233" spans="15:17" x14ac:dyDescent="0.15">
      <c r="O233">
        <v>232</v>
      </c>
      <c r="P233" t="str">
        <f>IFERROR(IF(COUNTIF(個人情報!$BB$5:$BB$401,"登録番号" &amp; リスト!O233)&gt;=1,"",IF(VLOOKUP(O233,登録者リスト!$A$1:$D$43729,4,FALSE)=基本情報!$D$6,O233,"")),"")</f>
        <v/>
      </c>
      <c r="Q233" t="str">
        <f t="shared" si="3"/>
        <v/>
      </c>
    </row>
    <row r="234" spans="15:17" x14ac:dyDescent="0.15">
      <c r="O234">
        <v>233</v>
      </c>
      <c r="P234" t="str">
        <f>IFERROR(IF(COUNTIF(個人情報!$BB$5:$BB$401,"登録番号" &amp; リスト!O234)&gt;=1,"",IF(VLOOKUP(O234,登録者リスト!$A$1:$D$43729,4,FALSE)=基本情報!$D$6,O234,"")),"")</f>
        <v/>
      </c>
      <c r="Q234" t="str">
        <f t="shared" si="3"/>
        <v/>
      </c>
    </row>
    <row r="235" spans="15:17" x14ac:dyDescent="0.15">
      <c r="O235">
        <v>234</v>
      </c>
      <c r="P235" t="str">
        <f>IFERROR(IF(COUNTIF(個人情報!$BB$5:$BB$401,"登録番号" &amp; リスト!O235)&gt;=1,"",IF(VLOOKUP(O235,登録者リスト!$A$1:$D$43729,4,FALSE)=基本情報!$D$6,O235,"")),"")</f>
        <v/>
      </c>
      <c r="Q235" t="str">
        <f t="shared" si="3"/>
        <v/>
      </c>
    </row>
    <row r="236" spans="15:17" x14ac:dyDescent="0.15">
      <c r="O236">
        <v>235</v>
      </c>
      <c r="P236" t="str">
        <f>IFERROR(IF(COUNTIF(個人情報!$BB$5:$BB$401,"登録番号" &amp; リスト!O236)&gt;=1,"",IF(VLOOKUP(O236,登録者リスト!$A$1:$D$43729,4,FALSE)=基本情報!$D$6,O236,"")),"")</f>
        <v/>
      </c>
      <c r="Q236" t="str">
        <f t="shared" si="3"/>
        <v/>
      </c>
    </row>
    <row r="237" spans="15:17" x14ac:dyDescent="0.15">
      <c r="O237">
        <v>236</v>
      </c>
      <c r="P237" t="str">
        <f>IFERROR(IF(COUNTIF(個人情報!$BB$5:$BB$401,"登録番号" &amp; リスト!O237)&gt;=1,"",IF(VLOOKUP(O237,登録者リスト!$A$1:$D$43729,4,FALSE)=基本情報!$D$6,O237,"")),"")</f>
        <v/>
      </c>
      <c r="Q237" t="str">
        <f t="shared" si="3"/>
        <v/>
      </c>
    </row>
    <row r="238" spans="15:17" x14ac:dyDescent="0.15">
      <c r="O238">
        <v>237</v>
      </c>
      <c r="P238" t="str">
        <f>IFERROR(IF(COUNTIF(個人情報!$BB$5:$BB$401,"登録番号" &amp; リスト!O238)&gt;=1,"",IF(VLOOKUP(O238,登録者リスト!$A$1:$D$43729,4,FALSE)=基本情報!$D$6,O238,"")),"")</f>
        <v/>
      </c>
      <c r="Q238" t="str">
        <f t="shared" si="3"/>
        <v/>
      </c>
    </row>
    <row r="239" spans="15:17" x14ac:dyDescent="0.15">
      <c r="O239">
        <v>238</v>
      </c>
      <c r="P239" t="str">
        <f>IFERROR(IF(COUNTIF(個人情報!$BB$5:$BB$401,"登録番号" &amp; リスト!O239)&gt;=1,"",IF(VLOOKUP(O239,登録者リスト!$A$1:$D$43729,4,FALSE)=基本情報!$D$6,O239,"")),"")</f>
        <v/>
      </c>
      <c r="Q239" t="str">
        <f t="shared" si="3"/>
        <v/>
      </c>
    </row>
    <row r="240" spans="15:17" x14ac:dyDescent="0.15">
      <c r="O240">
        <v>239</v>
      </c>
      <c r="P240" t="str">
        <f>IFERROR(IF(COUNTIF(個人情報!$BB$5:$BB$401,"登録番号" &amp; リスト!O240)&gt;=1,"",IF(VLOOKUP(O240,登録者リスト!$A$1:$D$43729,4,FALSE)=基本情報!$D$6,O240,"")),"")</f>
        <v/>
      </c>
      <c r="Q240" t="str">
        <f t="shared" si="3"/>
        <v/>
      </c>
    </row>
    <row r="241" spans="15:17" x14ac:dyDescent="0.15">
      <c r="O241">
        <v>240</v>
      </c>
      <c r="P241" t="str">
        <f>IFERROR(IF(COUNTIF(個人情報!$BB$5:$BB$401,"登録番号" &amp; リスト!O241)&gt;=1,"",IF(VLOOKUP(O241,登録者リスト!$A$1:$D$43729,4,FALSE)=基本情報!$D$6,O241,"")),"")</f>
        <v/>
      </c>
      <c r="Q241" t="str">
        <f t="shared" si="3"/>
        <v/>
      </c>
    </row>
    <row r="242" spans="15:17" x14ac:dyDescent="0.15">
      <c r="O242">
        <v>241</v>
      </c>
      <c r="P242" t="str">
        <f>IFERROR(IF(COUNTIF(個人情報!$BB$5:$BB$401,"登録番号" &amp; リスト!O242)&gt;=1,"",IF(VLOOKUP(O242,登録者リスト!$A$1:$D$43729,4,FALSE)=基本情報!$D$6,O242,"")),"")</f>
        <v/>
      </c>
      <c r="Q242" t="str">
        <f t="shared" si="3"/>
        <v/>
      </c>
    </row>
    <row r="243" spans="15:17" x14ac:dyDescent="0.15">
      <c r="O243">
        <v>242</v>
      </c>
      <c r="P243" t="str">
        <f>IFERROR(IF(COUNTIF(個人情報!$BB$5:$BB$401,"登録番号" &amp; リスト!O243)&gt;=1,"",IF(VLOOKUP(O243,登録者リスト!$A$1:$D$43729,4,FALSE)=基本情報!$D$6,O243,"")),"")</f>
        <v/>
      </c>
      <c r="Q243" t="str">
        <f t="shared" si="3"/>
        <v/>
      </c>
    </row>
    <row r="244" spans="15:17" x14ac:dyDescent="0.15">
      <c r="O244">
        <v>243</v>
      </c>
      <c r="P244" t="str">
        <f>IFERROR(IF(COUNTIF(個人情報!$BB$5:$BB$401,"登録番号" &amp; リスト!O244)&gt;=1,"",IF(VLOOKUP(O244,登録者リスト!$A$1:$D$43729,4,FALSE)=基本情報!$D$6,O244,"")),"")</f>
        <v/>
      </c>
      <c r="Q244" t="str">
        <f t="shared" si="3"/>
        <v/>
      </c>
    </row>
    <row r="245" spans="15:17" x14ac:dyDescent="0.15">
      <c r="O245">
        <v>244</v>
      </c>
      <c r="P245" t="str">
        <f>IFERROR(IF(COUNTIF(個人情報!$BB$5:$BB$401,"登録番号" &amp; リスト!O245)&gt;=1,"",IF(VLOOKUP(O245,登録者リスト!$A$1:$D$43729,4,FALSE)=基本情報!$D$6,O245,"")),"")</f>
        <v/>
      </c>
      <c r="Q245" t="str">
        <f t="shared" si="3"/>
        <v/>
      </c>
    </row>
    <row r="246" spans="15:17" x14ac:dyDescent="0.15">
      <c r="O246">
        <v>245</v>
      </c>
      <c r="P246" t="str">
        <f>IFERROR(IF(COUNTIF(個人情報!$BB$5:$BB$401,"登録番号" &amp; リスト!O246)&gt;=1,"",IF(VLOOKUP(O246,登録者リスト!$A$1:$D$43729,4,FALSE)=基本情報!$D$6,O246,"")),"")</f>
        <v/>
      </c>
      <c r="Q246" t="str">
        <f t="shared" si="3"/>
        <v/>
      </c>
    </row>
    <row r="247" spans="15:17" x14ac:dyDescent="0.15">
      <c r="O247">
        <v>246</v>
      </c>
      <c r="P247" t="str">
        <f>IFERROR(IF(COUNTIF(個人情報!$BB$5:$BB$401,"登録番号" &amp; リスト!O247)&gt;=1,"",IF(VLOOKUP(O247,登録者リスト!$A$1:$D$43729,4,FALSE)=基本情報!$D$6,O247,"")),"")</f>
        <v/>
      </c>
      <c r="Q247" t="str">
        <f t="shared" si="3"/>
        <v/>
      </c>
    </row>
    <row r="248" spans="15:17" x14ac:dyDescent="0.15">
      <c r="O248">
        <v>247</v>
      </c>
      <c r="P248" t="str">
        <f>IFERROR(IF(COUNTIF(個人情報!$BB$5:$BB$401,"登録番号" &amp; リスト!O248)&gt;=1,"",IF(VLOOKUP(O248,登録者リスト!$A$1:$D$43729,4,FALSE)=基本情報!$D$6,O248,"")),"")</f>
        <v/>
      </c>
      <c r="Q248" t="str">
        <f t="shared" si="3"/>
        <v/>
      </c>
    </row>
    <row r="249" spans="15:17" x14ac:dyDescent="0.15">
      <c r="O249">
        <v>248</v>
      </c>
      <c r="P249" t="str">
        <f>IFERROR(IF(COUNTIF(個人情報!$BB$5:$BB$401,"登録番号" &amp; リスト!O249)&gt;=1,"",IF(VLOOKUP(O249,登録者リスト!$A$1:$D$43729,4,FALSE)=基本情報!$D$6,O249,"")),"")</f>
        <v/>
      </c>
      <c r="Q249" t="str">
        <f t="shared" si="3"/>
        <v/>
      </c>
    </row>
    <row r="250" spans="15:17" x14ac:dyDescent="0.15">
      <c r="O250">
        <v>249</v>
      </c>
      <c r="P250" t="str">
        <f>IFERROR(IF(COUNTIF(個人情報!$BB$5:$BB$401,"登録番号" &amp; リスト!O250)&gt;=1,"",IF(VLOOKUP(O250,登録者リスト!$A$1:$D$43729,4,FALSE)=基本情報!$D$6,O250,"")),"")</f>
        <v/>
      </c>
      <c r="Q250" t="str">
        <f t="shared" si="3"/>
        <v/>
      </c>
    </row>
    <row r="251" spans="15:17" x14ac:dyDescent="0.15">
      <c r="O251">
        <v>250</v>
      </c>
      <c r="P251" t="str">
        <f>IFERROR(IF(COUNTIF(個人情報!$BB$5:$BB$401,"登録番号" &amp; リスト!O251)&gt;=1,"",IF(VLOOKUP(O251,登録者リスト!$A$1:$D$43729,4,FALSE)=基本情報!$D$6,O251,"")),"")</f>
        <v/>
      </c>
      <c r="Q251" t="str">
        <f t="shared" si="3"/>
        <v/>
      </c>
    </row>
    <row r="252" spans="15:17" x14ac:dyDescent="0.15">
      <c r="O252">
        <v>251</v>
      </c>
      <c r="P252" t="str">
        <f>IFERROR(IF(COUNTIF(個人情報!$BB$5:$BB$401,"登録番号" &amp; リスト!O252)&gt;=1,"",IF(VLOOKUP(O252,登録者リスト!$A$1:$D$43729,4,FALSE)=基本情報!$D$6,O252,"")),"")</f>
        <v/>
      </c>
      <c r="Q252" t="str">
        <f t="shared" si="3"/>
        <v/>
      </c>
    </row>
    <row r="253" spans="15:17" x14ac:dyDescent="0.15">
      <c r="O253">
        <v>252</v>
      </c>
      <c r="P253" t="str">
        <f>IFERROR(IF(COUNTIF(個人情報!$BB$5:$BB$401,"登録番号" &amp; リスト!O253)&gt;=1,"",IF(VLOOKUP(O253,登録者リスト!$A$1:$D$43729,4,FALSE)=基本情報!$D$6,O253,"")),"")</f>
        <v/>
      </c>
      <c r="Q253" t="str">
        <f t="shared" si="3"/>
        <v/>
      </c>
    </row>
    <row r="254" spans="15:17" x14ac:dyDescent="0.15">
      <c r="O254">
        <v>253</v>
      </c>
      <c r="P254" t="str">
        <f>IFERROR(IF(COUNTIF(個人情報!$BB$5:$BB$401,"登録番号" &amp; リスト!O254)&gt;=1,"",IF(VLOOKUP(O254,登録者リスト!$A$1:$D$43729,4,FALSE)=基本情報!$D$6,O254,"")),"")</f>
        <v/>
      </c>
      <c r="Q254" t="str">
        <f t="shared" si="3"/>
        <v/>
      </c>
    </row>
    <row r="255" spans="15:17" x14ac:dyDescent="0.15">
      <c r="O255">
        <v>254</v>
      </c>
      <c r="P255" t="str">
        <f>IFERROR(IF(COUNTIF(個人情報!$BB$5:$BB$401,"登録番号" &amp; リスト!O255)&gt;=1,"",IF(VLOOKUP(O255,登録者リスト!$A$1:$D$43729,4,FALSE)=基本情報!$D$6,O255,"")),"")</f>
        <v/>
      </c>
      <c r="Q255" t="str">
        <f t="shared" si="3"/>
        <v/>
      </c>
    </row>
    <row r="256" spans="15:17" x14ac:dyDescent="0.15">
      <c r="O256">
        <v>255</v>
      </c>
      <c r="P256" t="str">
        <f>IFERROR(IF(COUNTIF(個人情報!$BB$5:$BB$401,"登録番号" &amp; リスト!O256)&gt;=1,"",IF(VLOOKUP(O256,登録者リスト!$A$1:$D$43729,4,FALSE)=基本情報!$D$6,O256,"")),"")</f>
        <v/>
      </c>
      <c r="Q256" t="str">
        <f t="shared" si="3"/>
        <v/>
      </c>
    </row>
    <row r="257" spans="15:17" x14ac:dyDescent="0.15">
      <c r="O257">
        <v>256</v>
      </c>
      <c r="P257" t="str">
        <f>IFERROR(IF(COUNTIF(個人情報!$BB$5:$BB$401,"登録番号" &amp; リスト!O257)&gt;=1,"",IF(VLOOKUP(O257,登録者リスト!$A$1:$D$43729,4,FALSE)=基本情報!$D$6,O257,"")),"")</f>
        <v/>
      </c>
      <c r="Q257" t="str">
        <f t="shared" si="3"/>
        <v/>
      </c>
    </row>
    <row r="258" spans="15:17" x14ac:dyDescent="0.15">
      <c r="O258">
        <v>257</v>
      </c>
      <c r="P258" t="str">
        <f>IFERROR(IF(COUNTIF(個人情報!$BB$5:$BB$401,"登録番号" &amp; リスト!O258)&gt;=1,"",IF(VLOOKUP(O258,登録者リスト!$A$1:$D$43729,4,FALSE)=基本情報!$D$6,O258,"")),"")</f>
        <v/>
      </c>
      <c r="Q258" t="str">
        <f t="shared" si="3"/>
        <v/>
      </c>
    </row>
    <row r="259" spans="15:17" x14ac:dyDescent="0.15">
      <c r="O259">
        <v>258</v>
      </c>
      <c r="P259" t="str">
        <f>IFERROR(IF(COUNTIF(個人情報!$BB$5:$BB$401,"登録番号" &amp; リスト!O259)&gt;=1,"",IF(VLOOKUP(O259,登録者リスト!$A$1:$D$43729,4,FALSE)=基本情報!$D$6,O259,"")),"")</f>
        <v/>
      </c>
      <c r="Q259" t="str">
        <f t="shared" ref="Q259:Q322" si="4">IFERROR(SMALL($P$2:$P$13001,O259),"")</f>
        <v/>
      </c>
    </row>
    <row r="260" spans="15:17" x14ac:dyDescent="0.15">
      <c r="O260">
        <v>259</v>
      </c>
      <c r="P260" t="str">
        <f>IFERROR(IF(COUNTIF(個人情報!$BB$5:$BB$401,"登録番号" &amp; リスト!O260)&gt;=1,"",IF(VLOOKUP(O260,登録者リスト!$A$1:$D$43729,4,FALSE)=基本情報!$D$6,O260,"")),"")</f>
        <v/>
      </c>
      <c r="Q260" t="str">
        <f t="shared" si="4"/>
        <v/>
      </c>
    </row>
    <row r="261" spans="15:17" x14ac:dyDescent="0.15">
      <c r="O261">
        <v>260</v>
      </c>
      <c r="P261" t="str">
        <f>IFERROR(IF(COUNTIF(個人情報!$BB$5:$BB$401,"登録番号" &amp; リスト!O261)&gt;=1,"",IF(VLOOKUP(O261,登録者リスト!$A$1:$D$43729,4,FALSE)=基本情報!$D$6,O261,"")),"")</f>
        <v/>
      </c>
      <c r="Q261" t="str">
        <f t="shared" si="4"/>
        <v/>
      </c>
    </row>
    <row r="262" spans="15:17" x14ac:dyDescent="0.15">
      <c r="O262">
        <v>261</v>
      </c>
      <c r="P262" t="str">
        <f>IFERROR(IF(COUNTIF(個人情報!$BB$5:$BB$401,"登録番号" &amp; リスト!O262)&gt;=1,"",IF(VLOOKUP(O262,登録者リスト!$A$1:$D$43729,4,FALSE)=基本情報!$D$6,O262,"")),"")</f>
        <v/>
      </c>
      <c r="Q262" t="str">
        <f t="shared" si="4"/>
        <v/>
      </c>
    </row>
    <row r="263" spans="15:17" x14ac:dyDescent="0.15">
      <c r="O263">
        <v>262</v>
      </c>
      <c r="P263" t="str">
        <f>IFERROR(IF(COUNTIF(個人情報!$BB$5:$BB$401,"登録番号" &amp; リスト!O263)&gt;=1,"",IF(VLOOKUP(O263,登録者リスト!$A$1:$D$43729,4,FALSE)=基本情報!$D$6,O263,"")),"")</f>
        <v/>
      </c>
      <c r="Q263" t="str">
        <f t="shared" si="4"/>
        <v/>
      </c>
    </row>
    <row r="264" spans="15:17" x14ac:dyDescent="0.15">
      <c r="O264">
        <v>263</v>
      </c>
      <c r="P264" t="str">
        <f>IFERROR(IF(COUNTIF(個人情報!$BB$5:$BB$401,"登録番号" &amp; リスト!O264)&gt;=1,"",IF(VLOOKUP(O264,登録者リスト!$A$1:$D$43729,4,FALSE)=基本情報!$D$6,O264,"")),"")</f>
        <v/>
      </c>
      <c r="Q264" t="str">
        <f t="shared" si="4"/>
        <v/>
      </c>
    </row>
    <row r="265" spans="15:17" x14ac:dyDescent="0.15">
      <c r="O265">
        <v>264</v>
      </c>
      <c r="P265" t="str">
        <f>IFERROR(IF(COUNTIF(個人情報!$BB$5:$BB$401,"登録番号" &amp; リスト!O265)&gt;=1,"",IF(VLOOKUP(O265,登録者リスト!$A$1:$D$43729,4,FALSE)=基本情報!$D$6,O265,"")),"")</f>
        <v/>
      </c>
      <c r="Q265" t="str">
        <f t="shared" si="4"/>
        <v/>
      </c>
    </row>
    <row r="266" spans="15:17" x14ac:dyDescent="0.15">
      <c r="O266">
        <v>265</v>
      </c>
      <c r="P266" t="str">
        <f>IFERROR(IF(COUNTIF(個人情報!$BB$5:$BB$401,"登録番号" &amp; リスト!O266)&gt;=1,"",IF(VLOOKUP(O266,登録者リスト!$A$1:$D$43729,4,FALSE)=基本情報!$D$6,O266,"")),"")</f>
        <v/>
      </c>
      <c r="Q266" t="str">
        <f t="shared" si="4"/>
        <v/>
      </c>
    </row>
    <row r="267" spans="15:17" x14ac:dyDescent="0.15">
      <c r="O267">
        <v>266</v>
      </c>
      <c r="P267" t="str">
        <f>IFERROR(IF(COUNTIF(個人情報!$BB$5:$BB$401,"登録番号" &amp; リスト!O267)&gt;=1,"",IF(VLOOKUP(O267,登録者リスト!$A$1:$D$43729,4,FALSE)=基本情報!$D$6,O267,"")),"")</f>
        <v/>
      </c>
      <c r="Q267" t="str">
        <f t="shared" si="4"/>
        <v/>
      </c>
    </row>
    <row r="268" spans="15:17" x14ac:dyDescent="0.15">
      <c r="O268">
        <v>267</v>
      </c>
      <c r="P268" t="str">
        <f>IFERROR(IF(COUNTIF(個人情報!$BB$5:$BB$401,"登録番号" &amp; リスト!O268)&gt;=1,"",IF(VLOOKUP(O268,登録者リスト!$A$1:$D$43729,4,FALSE)=基本情報!$D$6,O268,"")),"")</f>
        <v/>
      </c>
      <c r="Q268" t="str">
        <f t="shared" si="4"/>
        <v/>
      </c>
    </row>
    <row r="269" spans="15:17" x14ac:dyDescent="0.15">
      <c r="O269">
        <v>268</v>
      </c>
      <c r="P269" t="str">
        <f>IFERROR(IF(COUNTIF(個人情報!$BB$5:$BB$401,"登録番号" &amp; リスト!O269)&gt;=1,"",IF(VLOOKUP(O269,登録者リスト!$A$1:$D$43729,4,FALSE)=基本情報!$D$6,O269,"")),"")</f>
        <v/>
      </c>
      <c r="Q269" t="str">
        <f t="shared" si="4"/>
        <v/>
      </c>
    </row>
    <row r="270" spans="15:17" x14ac:dyDescent="0.15">
      <c r="O270">
        <v>269</v>
      </c>
      <c r="P270" t="str">
        <f>IFERROR(IF(COUNTIF(個人情報!$BB$5:$BB$401,"登録番号" &amp; リスト!O270)&gt;=1,"",IF(VLOOKUP(O270,登録者リスト!$A$1:$D$43729,4,FALSE)=基本情報!$D$6,O270,"")),"")</f>
        <v/>
      </c>
      <c r="Q270" t="str">
        <f t="shared" si="4"/>
        <v/>
      </c>
    </row>
    <row r="271" spans="15:17" x14ac:dyDescent="0.15">
      <c r="O271">
        <v>270</v>
      </c>
      <c r="P271" t="str">
        <f>IFERROR(IF(COUNTIF(個人情報!$BB$5:$BB$401,"登録番号" &amp; リスト!O271)&gt;=1,"",IF(VLOOKUP(O271,登録者リスト!$A$1:$D$43729,4,FALSE)=基本情報!$D$6,O271,"")),"")</f>
        <v/>
      </c>
      <c r="Q271" t="str">
        <f t="shared" si="4"/>
        <v/>
      </c>
    </row>
    <row r="272" spans="15:17" x14ac:dyDescent="0.15">
      <c r="O272">
        <v>271</v>
      </c>
      <c r="P272" t="str">
        <f>IFERROR(IF(COUNTIF(個人情報!$BB$5:$BB$401,"登録番号" &amp; リスト!O272)&gt;=1,"",IF(VLOOKUP(O272,登録者リスト!$A$1:$D$43729,4,FALSE)=基本情報!$D$6,O272,"")),"")</f>
        <v/>
      </c>
      <c r="Q272" t="str">
        <f t="shared" si="4"/>
        <v/>
      </c>
    </row>
    <row r="273" spans="15:17" x14ac:dyDescent="0.15">
      <c r="O273">
        <v>272</v>
      </c>
      <c r="P273" t="str">
        <f>IFERROR(IF(COUNTIF(個人情報!$BB$5:$BB$401,"登録番号" &amp; リスト!O273)&gt;=1,"",IF(VLOOKUP(O273,登録者リスト!$A$1:$D$43729,4,FALSE)=基本情報!$D$6,O273,"")),"")</f>
        <v/>
      </c>
      <c r="Q273" t="str">
        <f t="shared" si="4"/>
        <v/>
      </c>
    </row>
    <row r="274" spans="15:17" x14ac:dyDescent="0.15">
      <c r="O274">
        <v>273</v>
      </c>
      <c r="P274" t="str">
        <f>IFERROR(IF(COUNTIF(個人情報!$BB$5:$BB$401,"登録番号" &amp; リスト!O274)&gt;=1,"",IF(VLOOKUP(O274,登録者リスト!$A$1:$D$43729,4,FALSE)=基本情報!$D$6,O274,"")),"")</f>
        <v/>
      </c>
      <c r="Q274" t="str">
        <f t="shared" si="4"/>
        <v/>
      </c>
    </row>
    <row r="275" spans="15:17" x14ac:dyDescent="0.15">
      <c r="O275">
        <v>274</v>
      </c>
      <c r="P275" t="str">
        <f>IFERROR(IF(COUNTIF(個人情報!$BB$5:$BB$401,"登録番号" &amp; リスト!O275)&gt;=1,"",IF(VLOOKUP(O275,登録者リスト!$A$1:$D$43729,4,FALSE)=基本情報!$D$6,O275,"")),"")</f>
        <v/>
      </c>
      <c r="Q275" t="str">
        <f t="shared" si="4"/>
        <v/>
      </c>
    </row>
    <row r="276" spans="15:17" x14ac:dyDescent="0.15">
      <c r="O276">
        <v>275</v>
      </c>
      <c r="P276" t="str">
        <f>IFERROR(IF(COUNTIF(個人情報!$BB$5:$BB$401,"登録番号" &amp; リスト!O276)&gt;=1,"",IF(VLOOKUP(O276,登録者リスト!$A$1:$D$43729,4,FALSE)=基本情報!$D$6,O276,"")),"")</f>
        <v/>
      </c>
      <c r="Q276" t="str">
        <f t="shared" si="4"/>
        <v/>
      </c>
    </row>
    <row r="277" spans="15:17" x14ac:dyDescent="0.15">
      <c r="O277">
        <v>276</v>
      </c>
      <c r="P277" t="str">
        <f>IFERROR(IF(COUNTIF(個人情報!$BB$5:$BB$401,"登録番号" &amp; リスト!O277)&gt;=1,"",IF(VLOOKUP(O277,登録者リスト!$A$1:$D$43729,4,FALSE)=基本情報!$D$6,O277,"")),"")</f>
        <v/>
      </c>
      <c r="Q277" t="str">
        <f t="shared" si="4"/>
        <v/>
      </c>
    </row>
    <row r="278" spans="15:17" x14ac:dyDescent="0.15">
      <c r="O278">
        <v>277</v>
      </c>
      <c r="P278" t="str">
        <f>IFERROR(IF(COUNTIF(個人情報!$BB$5:$BB$401,"登録番号" &amp; リスト!O278)&gt;=1,"",IF(VLOOKUP(O278,登録者リスト!$A$1:$D$43729,4,FALSE)=基本情報!$D$6,O278,"")),"")</f>
        <v/>
      </c>
      <c r="Q278" t="str">
        <f t="shared" si="4"/>
        <v/>
      </c>
    </row>
    <row r="279" spans="15:17" x14ac:dyDescent="0.15">
      <c r="O279">
        <v>278</v>
      </c>
      <c r="P279" t="str">
        <f>IFERROR(IF(COUNTIF(個人情報!$BB$5:$BB$401,"登録番号" &amp; リスト!O279)&gt;=1,"",IF(VLOOKUP(O279,登録者リスト!$A$1:$D$43729,4,FALSE)=基本情報!$D$6,O279,"")),"")</f>
        <v/>
      </c>
      <c r="Q279" t="str">
        <f t="shared" si="4"/>
        <v/>
      </c>
    </row>
    <row r="280" spans="15:17" x14ac:dyDescent="0.15">
      <c r="O280">
        <v>279</v>
      </c>
      <c r="P280" t="str">
        <f>IFERROR(IF(COUNTIF(個人情報!$BB$5:$BB$401,"登録番号" &amp; リスト!O280)&gt;=1,"",IF(VLOOKUP(O280,登録者リスト!$A$1:$D$43729,4,FALSE)=基本情報!$D$6,O280,"")),"")</f>
        <v/>
      </c>
      <c r="Q280" t="str">
        <f t="shared" si="4"/>
        <v/>
      </c>
    </row>
    <row r="281" spans="15:17" x14ac:dyDescent="0.15">
      <c r="O281">
        <v>280</v>
      </c>
      <c r="P281" t="str">
        <f>IFERROR(IF(COUNTIF(個人情報!$BB$5:$BB$401,"登録番号" &amp; リスト!O281)&gt;=1,"",IF(VLOOKUP(O281,登録者リスト!$A$1:$D$43729,4,FALSE)=基本情報!$D$6,O281,"")),"")</f>
        <v/>
      </c>
      <c r="Q281" t="str">
        <f t="shared" si="4"/>
        <v/>
      </c>
    </row>
    <row r="282" spans="15:17" x14ac:dyDescent="0.15">
      <c r="O282">
        <v>281</v>
      </c>
      <c r="P282" t="str">
        <f>IFERROR(IF(COUNTIF(個人情報!$BB$5:$BB$401,"登録番号" &amp; リスト!O282)&gt;=1,"",IF(VLOOKUP(O282,登録者リスト!$A$1:$D$43729,4,FALSE)=基本情報!$D$6,O282,"")),"")</f>
        <v/>
      </c>
      <c r="Q282" t="str">
        <f t="shared" si="4"/>
        <v/>
      </c>
    </row>
    <row r="283" spans="15:17" x14ac:dyDescent="0.15">
      <c r="O283">
        <v>282</v>
      </c>
      <c r="P283" t="str">
        <f>IFERROR(IF(COUNTIF(個人情報!$BB$5:$BB$401,"登録番号" &amp; リスト!O283)&gt;=1,"",IF(VLOOKUP(O283,登録者リスト!$A$1:$D$43729,4,FALSE)=基本情報!$D$6,O283,"")),"")</f>
        <v/>
      </c>
      <c r="Q283" t="str">
        <f t="shared" si="4"/>
        <v/>
      </c>
    </row>
    <row r="284" spans="15:17" x14ac:dyDescent="0.15">
      <c r="O284">
        <v>283</v>
      </c>
      <c r="P284" t="str">
        <f>IFERROR(IF(COUNTIF(個人情報!$BB$5:$BB$401,"登録番号" &amp; リスト!O284)&gt;=1,"",IF(VLOOKUP(O284,登録者リスト!$A$1:$D$43729,4,FALSE)=基本情報!$D$6,O284,"")),"")</f>
        <v/>
      </c>
      <c r="Q284" t="str">
        <f t="shared" si="4"/>
        <v/>
      </c>
    </row>
    <row r="285" spans="15:17" x14ac:dyDescent="0.15">
      <c r="O285">
        <v>284</v>
      </c>
      <c r="P285" t="str">
        <f>IFERROR(IF(COUNTIF(個人情報!$BB$5:$BB$401,"登録番号" &amp; リスト!O285)&gt;=1,"",IF(VLOOKUP(O285,登録者リスト!$A$1:$D$43729,4,FALSE)=基本情報!$D$6,O285,"")),"")</f>
        <v/>
      </c>
      <c r="Q285" t="str">
        <f t="shared" si="4"/>
        <v/>
      </c>
    </row>
    <row r="286" spans="15:17" x14ac:dyDescent="0.15">
      <c r="O286">
        <v>285</v>
      </c>
      <c r="P286" t="str">
        <f>IFERROR(IF(COUNTIF(個人情報!$BB$5:$BB$401,"登録番号" &amp; リスト!O286)&gt;=1,"",IF(VLOOKUP(O286,登録者リスト!$A$1:$D$43729,4,FALSE)=基本情報!$D$6,O286,"")),"")</f>
        <v/>
      </c>
      <c r="Q286" t="str">
        <f t="shared" si="4"/>
        <v/>
      </c>
    </row>
    <row r="287" spans="15:17" x14ac:dyDescent="0.15">
      <c r="O287">
        <v>286</v>
      </c>
      <c r="P287" t="str">
        <f>IFERROR(IF(COUNTIF(個人情報!$BB$5:$BB$401,"登録番号" &amp; リスト!O287)&gt;=1,"",IF(VLOOKUP(O287,登録者リスト!$A$1:$D$43729,4,FALSE)=基本情報!$D$6,O287,"")),"")</f>
        <v/>
      </c>
      <c r="Q287" t="str">
        <f t="shared" si="4"/>
        <v/>
      </c>
    </row>
    <row r="288" spans="15:17" x14ac:dyDescent="0.15">
      <c r="O288">
        <v>287</v>
      </c>
      <c r="P288" t="str">
        <f>IFERROR(IF(COUNTIF(個人情報!$BB$5:$BB$401,"登録番号" &amp; リスト!O288)&gt;=1,"",IF(VLOOKUP(O288,登録者リスト!$A$1:$D$43729,4,FALSE)=基本情報!$D$6,O288,"")),"")</f>
        <v/>
      </c>
      <c r="Q288" t="str">
        <f t="shared" si="4"/>
        <v/>
      </c>
    </row>
    <row r="289" spans="15:17" x14ac:dyDescent="0.15">
      <c r="O289">
        <v>288</v>
      </c>
      <c r="P289" t="str">
        <f>IFERROR(IF(COUNTIF(個人情報!$BB$5:$BB$401,"登録番号" &amp; リスト!O289)&gt;=1,"",IF(VLOOKUP(O289,登録者リスト!$A$1:$D$43729,4,FALSE)=基本情報!$D$6,O289,"")),"")</f>
        <v/>
      </c>
      <c r="Q289" t="str">
        <f t="shared" si="4"/>
        <v/>
      </c>
    </row>
    <row r="290" spans="15:17" x14ac:dyDescent="0.15">
      <c r="O290">
        <v>289</v>
      </c>
      <c r="P290" t="str">
        <f>IFERROR(IF(COUNTIF(個人情報!$BB$5:$BB$401,"登録番号" &amp; リスト!O290)&gt;=1,"",IF(VLOOKUP(O290,登録者リスト!$A$1:$D$43729,4,FALSE)=基本情報!$D$6,O290,"")),"")</f>
        <v/>
      </c>
      <c r="Q290" t="str">
        <f t="shared" si="4"/>
        <v/>
      </c>
    </row>
    <row r="291" spans="15:17" x14ac:dyDescent="0.15">
      <c r="O291">
        <v>290</v>
      </c>
      <c r="P291" t="str">
        <f>IFERROR(IF(COUNTIF(個人情報!$BB$5:$BB$401,"登録番号" &amp; リスト!O291)&gt;=1,"",IF(VLOOKUP(O291,登録者リスト!$A$1:$D$43729,4,FALSE)=基本情報!$D$6,O291,"")),"")</f>
        <v/>
      </c>
      <c r="Q291" t="str">
        <f t="shared" si="4"/>
        <v/>
      </c>
    </row>
    <row r="292" spans="15:17" x14ac:dyDescent="0.15">
      <c r="O292">
        <v>291</v>
      </c>
      <c r="P292" t="str">
        <f>IFERROR(IF(COUNTIF(個人情報!$BB$5:$BB$401,"登録番号" &amp; リスト!O292)&gt;=1,"",IF(VLOOKUP(O292,登録者リスト!$A$1:$D$43729,4,FALSE)=基本情報!$D$6,O292,"")),"")</f>
        <v/>
      </c>
      <c r="Q292" t="str">
        <f t="shared" si="4"/>
        <v/>
      </c>
    </row>
    <row r="293" spans="15:17" x14ac:dyDescent="0.15">
      <c r="O293">
        <v>292</v>
      </c>
      <c r="P293" t="str">
        <f>IFERROR(IF(COUNTIF(個人情報!$BB$5:$BB$401,"登録番号" &amp; リスト!O293)&gt;=1,"",IF(VLOOKUP(O293,登録者リスト!$A$1:$D$43729,4,FALSE)=基本情報!$D$6,O293,"")),"")</f>
        <v/>
      </c>
      <c r="Q293" t="str">
        <f t="shared" si="4"/>
        <v/>
      </c>
    </row>
    <row r="294" spans="15:17" x14ac:dyDescent="0.15">
      <c r="O294">
        <v>293</v>
      </c>
      <c r="P294" t="str">
        <f>IFERROR(IF(COUNTIF(個人情報!$BB$5:$BB$401,"登録番号" &amp; リスト!O294)&gt;=1,"",IF(VLOOKUP(O294,登録者リスト!$A$1:$D$43729,4,FALSE)=基本情報!$D$6,O294,"")),"")</f>
        <v/>
      </c>
      <c r="Q294" t="str">
        <f t="shared" si="4"/>
        <v/>
      </c>
    </row>
    <row r="295" spans="15:17" x14ac:dyDescent="0.15">
      <c r="O295">
        <v>294</v>
      </c>
      <c r="P295" t="str">
        <f>IFERROR(IF(COUNTIF(個人情報!$BB$5:$BB$401,"登録番号" &amp; リスト!O295)&gt;=1,"",IF(VLOOKUP(O295,登録者リスト!$A$1:$D$43729,4,FALSE)=基本情報!$D$6,O295,"")),"")</f>
        <v/>
      </c>
      <c r="Q295" t="str">
        <f t="shared" si="4"/>
        <v/>
      </c>
    </row>
    <row r="296" spans="15:17" x14ac:dyDescent="0.15">
      <c r="O296">
        <v>295</v>
      </c>
      <c r="P296" t="str">
        <f>IFERROR(IF(COUNTIF(個人情報!$BB$5:$BB$401,"登録番号" &amp; リスト!O296)&gt;=1,"",IF(VLOOKUP(O296,登録者リスト!$A$1:$D$43729,4,FALSE)=基本情報!$D$6,O296,"")),"")</f>
        <v/>
      </c>
      <c r="Q296" t="str">
        <f t="shared" si="4"/>
        <v/>
      </c>
    </row>
    <row r="297" spans="15:17" x14ac:dyDescent="0.15">
      <c r="O297">
        <v>296</v>
      </c>
      <c r="P297" t="str">
        <f>IFERROR(IF(COUNTIF(個人情報!$BB$5:$BB$401,"登録番号" &amp; リスト!O297)&gt;=1,"",IF(VLOOKUP(O297,登録者リスト!$A$1:$D$43729,4,FALSE)=基本情報!$D$6,O297,"")),"")</f>
        <v/>
      </c>
      <c r="Q297" t="str">
        <f t="shared" si="4"/>
        <v/>
      </c>
    </row>
    <row r="298" spans="15:17" x14ac:dyDescent="0.15">
      <c r="O298">
        <v>297</v>
      </c>
      <c r="P298" t="str">
        <f>IFERROR(IF(COUNTIF(個人情報!$BB$5:$BB$401,"登録番号" &amp; リスト!O298)&gt;=1,"",IF(VLOOKUP(O298,登録者リスト!$A$1:$D$43729,4,FALSE)=基本情報!$D$6,O298,"")),"")</f>
        <v/>
      </c>
      <c r="Q298" t="str">
        <f t="shared" si="4"/>
        <v/>
      </c>
    </row>
    <row r="299" spans="15:17" x14ac:dyDescent="0.15">
      <c r="O299">
        <v>298</v>
      </c>
      <c r="P299" t="str">
        <f>IFERROR(IF(COUNTIF(個人情報!$BB$5:$BB$401,"登録番号" &amp; リスト!O299)&gt;=1,"",IF(VLOOKUP(O299,登録者リスト!$A$1:$D$43729,4,FALSE)=基本情報!$D$6,O299,"")),"")</f>
        <v/>
      </c>
      <c r="Q299" t="str">
        <f t="shared" si="4"/>
        <v/>
      </c>
    </row>
    <row r="300" spans="15:17" x14ac:dyDescent="0.15">
      <c r="O300">
        <v>299</v>
      </c>
      <c r="P300" t="str">
        <f>IFERROR(IF(COUNTIF(個人情報!$BB$5:$BB$401,"登録番号" &amp; リスト!O300)&gt;=1,"",IF(VLOOKUP(O300,登録者リスト!$A$1:$D$43729,4,FALSE)=基本情報!$D$6,O300,"")),"")</f>
        <v/>
      </c>
      <c r="Q300" t="str">
        <f t="shared" si="4"/>
        <v/>
      </c>
    </row>
    <row r="301" spans="15:17" x14ac:dyDescent="0.15">
      <c r="O301">
        <v>300</v>
      </c>
      <c r="P301" t="str">
        <f>IFERROR(IF(COUNTIF(個人情報!$BB$5:$BB$401,"登録番号" &amp; リスト!O301)&gt;=1,"",IF(VLOOKUP(O301,登録者リスト!$A$1:$D$43729,4,FALSE)=基本情報!$D$6,O301,"")),"")</f>
        <v/>
      </c>
      <c r="Q301" t="str">
        <f t="shared" si="4"/>
        <v/>
      </c>
    </row>
    <row r="302" spans="15:17" x14ac:dyDescent="0.15">
      <c r="O302">
        <v>301</v>
      </c>
      <c r="P302" t="str">
        <f>IFERROR(IF(COUNTIF(個人情報!$BB$5:$BB$401,"登録番号" &amp; リスト!O302)&gt;=1,"",IF(VLOOKUP(O302,登録者リスト!$A$1:$D$43729,4,FALSE)=基本情報!$D$6,O302,"")),"")</f>
        <v/>
      </c>
      <c r="Q302" t="str">
        <f t="shared" si="4"/>
        <v/>
      </c>
    </row>
    <row r="303" spans="15:17" x14ac:dyDescent="0.15">
      <c r="O303">
        <v>302</v>
      </c>
      <c r="P303" t="str">
        <f>IFERROR(IF(COUNTIF(個人情報!$BB$5:$BB$401,"登録番号" &amp; リスト!O303)&gt;=1,"",IF(VLOOKUP(O303,登録者リスト!$A$1:$D$43729,4,FALSE)=基本情報!$D$6,O303,"")),"")</f>
        <v/>
      </c>
      <c r="Q303" t="str">
        <f t="shared" si="4"/>
        <v/>
      </c>
    </row>
    <row r="304" spans="15:17" x14ac:dyDescent="0.15">
      <c r="O304">
        <v>303</v>
      </c>
      <c r="P304" t="str">
        <f>IFERROR(IF(COUNTIF(個人情報!$BB$5:$BB$401,"登録番号" &amp; リスト!O304)&gt;=1,"",IF(VLOOKUP(O304,登録者リスト!$A$1:$D$43729,4,FALSE)=基本情報!$D$6,O304,"")),"")</f>
        <v/>
      </c>
      <c r="Q304" t="str">
        <f t="shared" si="4"/>
        <v/>
      </c>
    </row>
    <row r="305" spans="15:17" x14ac:dyDescent="0.15">
      <c r="O305">
        <v>304</v>
      </c>
      <c r="P305" t="str">
        <f>IFERROR(IF(COUNTIF(個人情報!$BB$5:$BB$401,"登録番号" &amp; リスト!O305)&gt;=1,"",IF(VLOOKUP(O305,登録者リスト!$A$1:$D$43729,4,FALSE)=基本情報!$D$6,O305,"")),"")</f>
        <v/>
      </c>
      <c r="Q305" t="str">
        <f t="shared" si="4"/>
        <v/>
      </c>
    </row>
    <row r="306" spans="15:17" x14ac:dyDescent="0.15">
      <c r="O306">
        <v>305</v>
      </c>
      <c r="P306" t="str">
        <f>IFERROR(IF(COUNTIF(個人情報!$BB$5:$BB$401,"登録番号" &amp; リスト!O306)&gt;=1,"",IF(VLOOKUP(O306,登録者リスト!$A$1:$D$43729,4,FALSE)=基本情報!$D$6,O306,"")),"")</f>
        <v/>
      </c>
      <c r="Q306" t="str">
        <f t="shared" si="4"/>
        <v/>
      </c>
    </row>
    <row r="307" spans="15:17" x14ac:dyDescent="0.15">
      <c r="O307">
        <v>306</v>
      </c>
      <c r="P307" t="str">
        <f>IFERROR(IF(COUNTIF(個人情報!$BB$5:$BB$401,"登録番号" &amp; リスト!O307)&gt;=1,"",IF(VLOOKUP(O307,登録者リスト!$A$1:$D$43729,4,FALSE)=基本情報!$D$6,O307,"")),"")</f>
        <v/>
      </c>
      <c r="Q307" t="str">
        <f t="shared" si="4"/>
        <v/>
      </c>
    </row>
    <row r="308" spans="15:17" x14ac:dyDescent="0.15">
      <c r="O308">
        <v>307</v>
      </c>
      <c r="P308" t="str">
        <f>IFERROR(IF(COUNTIF(個人情報!$BB$5:$BB$401,"登録番号" &amp; リスト!O308)&gt;=1,"",IF(VLOOKUP(O308,登録者リスト!$A$1:$D$43729,4,FALSE)=基本情報!$D$6,O308,"")),"")</f>
        <v/>
      </c>
      <c r="Q308" t="str">
        <f t="shared" si="4"/>
        <v/>
      </c>
    </row>
    <row r="309" spans="15:17" x14ac:dyDescent="0.15">
      <c r="O309">
        <v>308</v>
      </c>
      <c r="P309" t="str">
        <f>IFERROR(IF(COUNTIF(個人情報!$BB$5:$BB$401,"登録番号" &amp; リスト!O309)&gt;=1,"",IF(VLOOKUP(O309,登録者リスト!$A$1:$D$43729,4,FALSE)=基本情報!$D$6,O309,"")),"")</f>
        <v/>
      </c>
      <c r="Q309" t="str">
        <f t="shared" si="4"/>
        <v/>
      </c>
    </row>
    <row r="310" spans="15:17" x14ac:dyDescent="0.15">
      <c r="O310">
        <v>309</v>
      </c>
      <c r="P310" t="str">
        <f>IFERROR(IF(COUNTIF(個人情報!$BB$5:$BB$401,"登録番号" &amp; リスト!O310)&gt;=1,"",IF(VLOOKUP(O310,登録者リスト!$A$1:$D$43729,4,FALSE)=基本情報!$D$6,O310,"")),"")</f>
        <v/>
      </c>
      <c r="Q310" t="str">
        <f t="shared" si="4"/>
        <v/>
      </c>
    </row>
    <row r="311" spans="15:17" x14ac:dyDescent="0.15">
      <c r="O311">
        <v>310</v>
      </c>
      <c r="P311" t="str">
        <f>IFERROR(IF(COUNTIF(個人情報!$BB$5:$BB$401,"登録番号" &amp; リスト!O311)&gt;=1,"",IF(VLOOKUP(O311,登録者リスト!$A$1:$D$43729,4,FALSE)=基本情報!$D$6,O311,"")),"")</f>
        <v/>
      </c>
      <c r="Q311" t="str">
        <f t="shared" si="4"/>
        <v/>
      </c>
    </row>
    <row r="312" spans="15:17" x14ac:dyDescent="0.15">
      <c r="O312">
        <v>311</v>
      </c>
      <c r="P312" t="str">
        <f>IFERROR(IF(COUNTIF(個人情報!$BB$5:$BB$401,"登録番号" &amp; リスト!O312)&gt;=1,"",IF(VLOOKUP(O312,登録者リスト!$A$1:$D$43729,4,FALSE)=基本情報!$D$6,O312,"")),"")</f>
        <v/>
      </c>
      <c r="Q312" t="str">
        <f t="shared" si="4"/>
        <v/>
      </c>
    </row>
    <row r="313" spans="15:17" x14ac:dyDescent="0.15">
      <c r="O313">
        <v>312</v>
      </c>
      <c r="P313" t="str">
        <f>IFERROR(IF(COUNTIF(個人情報!$BB$5:$BB$401,"登録番号" &amp; リスト!O313)&gt;=1,"",IF(VLOOKUP(O313,登録者リスト!$A$1:$D$43729,4,FALSE)=基本情報!$D$6,O313,"")),"")</f>
        <v/>
      </c>
      <c r="Q313" t="str">
        <f t="shared" si="4"/>
        <v/>
      </c>
    </row>
    <row r="314" spans="15:17" x14ac:dyDescent="0.15">
      <c r="O314">
        <v>313</v>
      </c>
      <c r="P314" t="str">
        <f>IFERROR(IF(COUNTIF(個人情報!$BB$5:$BB$401,"登録番号" &amp; リスト!O314)&gt;=1,"",IF(VLOOKUP(O314,登録者リスト!$A$1:$D$43729,4,FALSE)=基本情報!$D$6,O314,"")),"")</f>
        <v/>
      </c>
      <c r="Q314" t="str">
        <f t="shared" si="4"/>
        <v/>
      </c>
    </row>
    <row r="315" spans="15:17" x14ac:dyDescent="0.15">
      <c r="O315">
        <v>314</v>
      </c>
      <c r="P315" t="str">
        <f>IFERROR(IF(COUNTIF(個人情報!$BB$5:$BB$401,"登録番号" &amp; リスト!O315)&gt;=1,"",IF(VLOOKUP(O315,登録者リスト!$A$1:$D$43729,4,FALSE)=基本情報!$D$6,O315,"")),"")</f>
        <v/>
      </c>
      <c r="Q315" t="str">
        <f t="shared" si="4"/>
        <v/>
      </c>
    </row>
    <row r="316" spans="15:17" x14ac:dyDescent="0.15">
      <c r="O316">
        <v>315</v>
      </c>
      <c r="P316" t="str">
        <f>IFERROR(IF(COUNTIF(個人情報!$BB$5:$BB$401,"登録番号" &amp; リスト!O316)&gt;=1,"",IF(VLOOKUP(O316,登録者リスト!$A$1:$D$43729,4,FALSE)=基本情報!$D$6,O316,"")),"")</f>
        <v/>
      </c>
      <c r="Q316" t="str">
        <f t="shared" si="4"/>
        <v/>
      </c>
    </row>
    <row r="317" spans="15:17" x14ac:dyDescent="0.15">
      <c r="O317">
        <v>316</v>
      </c>
      <c r="P317" t="str">
        <f>IFERROR(IF(COUNTIF(個人情報!$BB$5:$BB$401,"登録番号" &amp; リスト!O317)&gt;=1,"",IF(VLOOKUP(O317,登録者リスト!$A$1:$D$43729,4,FALSE)=基本情報!$D$6,O317,"")),"")</f>
        <v/>
      </c>
      <c r="Q317" t="str">
        <f t="shared" si="4"/>
        <v/>
      </c>
    </row>
    <row r="318" spans="15:17" x14ac:dyDescent="0.15">
      <c r="O318">
        <v>317</v>
      </c>
      <c r="P318" t="str">
        <f>IFERROR(IF(COUNTIF(個人情報!$BB$5:$BB$401,"登録番号" &amp; リスト!O318)&gt;=1,"",IF(VLOOKUP(O318,登録者リスト!$A$1:$D$43729,4,FALSE)=基本情報!$D$6,O318,"")),"")</f>
        <v/>
      </c>
      <c r="Q318" t="str">
        <f t="shared" si="4"/>
        <v/>
      </c>
    </row>
    <row r="319" spans="15:17" x14ac:dyDescent="0.15">
      <c r="O319">
        <v>318</v>
      </c>
      <c r="P319" t="str">
        <f>IFERROR(IF(COUNTIF(個人情報!$BB$5:$BB$401,"登録番号" &amp; リスト!O319)&gt;=1,"",IF(VLOOKUP(O319,登録者リスト!$A$1:$D$43729,4,FALSE)=基本情報!$D$6,O319,"")),"")</f>
        <v/>
      </c>
      <c r="Q319" t="str">
        <f t="shared" si="4"/>
        <v/>
      </c>
    </row>
    <row r="320" spans="15:17" x14ac:dyDescent="0.15">
      <c r="O320">
        <v>319</v>
      </c>
      <c r="P320" t="str">
        <f>IFERROR(IF(COUNTIF(個人情報!$BB$5:$BB$401,"登録番号" &amp; リスト!O320)&gt;=1,"",IF(VLOOKUP(O320,登録者リスト!$A$1:$D$43729,4,FALSE)=基本情報!$D$6,O320,"")),"")</f>
        <v/>
      </c>
      <c r="Q320" t="str">
        <f t="shared" si="4"/>
        <v/>
      </c>
    </row>
    <row r="321" spans="15:17" x14ac:dyDescent="0.15">
      <c r="O321">
        <v>320</v>
      </c>
      <c r="P321" t="str">
        <f>IFERROR(IF(COUNTIF(個人情報!$BB$5:$BB$401,"登録番号" &amp; リスト!O321)&gt;=1,"",IF(VLOOKUP(O321,登録者リスト!$A$1:$D$43729,4,FALSE)=基本情報!$D$6,O321,"")),"")</f>
        <v/>
      </c>
      <c r="Q321" t="str">
        <f t="shared" si="4"/>
        <v/>
      </c>
    </row>
    <row r="322" spans="15:17" x14ac:dyDescent="0.15">
      <c r="O322">
        <v>321</v>
      </c>
      <c r="P322" t="str">
        <f>IFERROR(IF(COUNTIF(個人情報!$BB$5:$BB$401,"登録番号" &amp; リスト!O322)&gt;=1,"",IF(VLOOKUP(O322,登録者リスト!$A$1:$D$43729,4,FALSE)=基本情報!$D$6,O322,"")),"")</f>
        <v/>
      </c>
      <c r="Q322" t="str">
        <f t="shared" si="4"/>
        <v/>
      </c>
    </row>
    <row r="323" spans="15:17" x14ac:dyDescent="0.15">
      <c r="O323">
        <v>322</v>
      </c>
      <c r="P323" t="str">
        <f>IFERROR(IF(COUNTIF(個人情報!$BB$5:$BB$401,"登録番号" &amp; リスト!O323)&gt;=1,"",IF(VLOOKUP(O323,登録者リスト!$A$1:$D$43729,4,FALSE)=基本情報!$D$6,O323,"")),"")</f>
        <v/>
      </c>
      <c r="Q323" t="str">
        <f t="shared" ref="Q323:Q386" si="5">IFERROR(SMALL($P$2:$P$13001,O323),"")</f>
        <v/>
      </c>
    </row>
    <row r="324" spans="15:17" x14ac:dyDescent="0.15">
      <c r="O324">
        <v>323</v>
      </c>
      <c r="P324" t="str">
        <f>IFERROR(IF(COUNTIF(個人情報!$BB$5:$BB$401,"登録番号" &amp; リスト!O324)&gt;=1,"",IF(VLOOKUP(O324,登録者リスト!$A$1:$D$43729,4,FALSE)=基本情報!$D$6,O324,"")),"")</f>
        <v/>
      </c>
      <c r="Q324" t="str">
        <f t="shared" si="5"/>
        <v/>
      </c>
    </row>
    <row r="325" spans="15:17" x14ac:dyDescent="0.15">
      <c r="O325">
        <v>324</v>
      </c>
      <c r="P325" t="str">
        <f>IFERROR(IF(COUNTIF(個人情報!$BB$5:$BB$401,"登録番号" &amp; リスト!O325)&gt;=1,"",IF(VLOOKUP(O325,登録者リスト!$A$1:$D$43729,4,FALSE)=基本情報!$D$6,O325,"")),"")</f>
        <v/>
      </c>
      <c r="Q325" t="str">
        <f t="shared" si="5"/>
        <v/>
      </c>
    </row>
    <row r="326" spans="15:17" x14ac:dyDescent="0.15">
      <c r="O326">
        <v>325</v>
      </c>
      <c r="P326" t="str">
        <f>IFERROR(IF(COUNTIF(個人情報!$BB$5:$BB$401,"登録番号" &amp; リスト!O326)&gt;=1,"",IF(VLOOKUP(O326,登録者リスト!$A$1:$D$43729,4,FALSE)=基本情報!$D$6,O326,"")),"")</f>
        <v/>
      </c>
      <c r="Q326" t="str">
        <f t="shared" si="5"/>
        <v/>
      </c>
    </row>
    <row r="327" spans="15:17" x14ac:dyDescent="0.15">
      <c r="O327">
        <v>326</v>
      </c>
      <c r="P327" t="str">
        <f>IFERROR(IF(COUNTIF(個人情報!$BB$5:$BB$401,"登録番号" &amp; リスト!O327)&gt;=1,"",IF(VLOOKUP(O327,登録者リスト!$A$1:$D$43729,4,FALSE)=基本情報!$D$6,O327,"")),"")</f>
        <v/>
      </c>
      <c r="Q327" t="str">
        <f t="shared" si="5"/>
        <v/>
      </c>
    </row>
    <row r="328" spans="15:17" x14ac:dyDescent="0.15">
      <c r="O328">
        <v>327</v>
      </c>
      <c r="P328" t="str">
        <f>IFERROR(IF(COUNTIF(個人情報!$BB$5:$BB$401,"登録番号" &amp; リスト!O328)&gt;=1,"",IF(VLOOKUP(O328,登録者リスト!$A$1:$D$43729,4,FALSE)=基本情報!$D$6,O328,"")),"")</f>
        <v/>
      </c>
      <c r="Q328" t="str">
        <f t="shared" si="5"/>
        <v/>
      </c>
    </row>
    <row r="329" spans="15:17" x14ac:dyDescent="0.15">
      <c r="O329">
        <v>328</v>
      </c>
      <c r="P329" t="str">
        <f>IFERROR(IF(COUNTIF(個人情報!$BB$5:$BB$401,"登録番号" &amp; リスト!O329)&gt;=1,"",IF(VLOOKUP(O329,登録者リスト!$A$1:$D$43729,4,FALSE)=基本情報!$D$6,O329,"")),"")</f>
        <v/>
      </c>
      <c r="Q329" t="str">
        <f t="shared" si="5"/>
        <v/>
      </c>
    </row>
    <row r="330" spans="15:17" x14ac:dyDescent="0.15">
      <c r="O330">
        <v>329</v>
      </c>
      <c r="P330" t="str">
        <f>IFERROR(IF(COUNTIF(個人情報!$BB$5:$BB$401,"登録番号" &amp; リスト!O330)&gt;=1,"",IF(VLOOKUP(O330,登録者リスト!$A$1:$D$43729,4,FALSE)=基本情報!$D$6,O330,"")),"")</f>
        <v/>
      </c>
      <c r="Q330" t="str">
        <f t="shared" si="5"/>
        <v/>
      </c>
    </row>
    <row r="331" spans="15:17" x14ac:dyDescent="0.15">
      <c r="O331">
        <v>330</v>
      </c>
      <c r="P331" t="str">
        <f>IFERROR(IF(COUNTIF(個人情報!$BB$5:$BB$401,"登録番号" &amp; リスト!O331)&gt;=1,"",IF(VLOOKUP(O331,登録者リスト!$A$1:$D$43729,4,FALSE)=基本情報!$D$6,O331,"")),"")</f>
        <v/>
      </c>
      <c r="Q331" t="str">
        <f t="shared" si="5"/>
        <v/>
      </c>
    </row>
    <row r="332" spans="15:17" x14ac:dyDescent="0.15">
      <c r="O332">
        <v>331</v>
      </c>
      <c r="P332" t="str">
        <f>IFERROR(IF(COUNTIF(個人情報!$BB$5:$BB$401,"登録番号" &amp; リスト!O332)&gt;=1,"",IF(VLOOKUP(O332,登録者リスト!$A$1:$D$43729,4,FALSE)=基本情報!$D$6,O332,"")),"")</f>
        <v/>
      </c>
      <c r="Q332" t="str">
        <f t="shared" si="5"/>
        <v/>
      </c>
    </row>
    <row r="333" spans="15:17" x14ac:dyDescent="0.15">
      <c r="O333">
        <v>332</v>
      </c>
      <c r="P333" t="str">
        <f>IFERROR(IF(COUNTIF(個人情報!$BB$5:$BB$401,"登録番号" &amp; リスト!O333)&gt;=1,"",IF(VLOOKUP(O333,登録者リスト!$A$1:$D$43729,4,FALSE)=基本情報!$D$6,O333,"")),"")</f>
        <v/>
      </c>
      <c r="Q333" t="str">
        <f t="shared" si="5"/>
        <v/>
      </c>
    </row>
    <row r="334" spans="15:17" x14ac:dyDescent="0.15">
      <c r="O334">
        <v>333</v>
      </c>
      <c r="P334" t="str">
        <f>IFERROR(IF(COUNTIF(個人情報!$BB$5:$BB$401,"登録番号" &amp; リスト!O334)&gt;=1,"",IF(VLOOKUP(O334,登録者リスト!$A$1:$D$43729,4,FALSE)=基本情報!$D$6,O334,"")),"")</f>
        <v/>
      </c>
      <c r="Q334" t="str">
        <f t="shared" si="5"/>
        <v/>
      </c>
    </row>
    <row r="335" spans="15:17" x14ac:dyDescent="0.15">
      <c r="O335">
        <v>334</v>
      </c>
      <c r="P335" t="str">
        <f>IFERROR(IF(COUNTIF(個人情報!$BB$5:$BB$401,"登録番号" &amp; リスト!O335)&gt;=1,"",IF(VLOOKUP(O335,登録者リスト!$A$1:$D$43729,4,FALSE)=基本情報!$D$6,O335,"")),"")</f>
        <v/>
      </c>
      <c r="Q335" t="str">
        <f t="shared" si="5"/>
        <v/>
      </c>
    </row>
    <row r="336" spans="15:17" x14ac:dyDescent="0.15">
      <c r="O336">
        <v>335</v>
      </c>
      <c r="P336" t="str">
        <f>IFERROR(IF(COUNTIF(個人情報!$BB$5:$BB$401,"登録番号" &amp; リスト!O336)&gt;=1,"",IF(VLOOKUP(O336,登録者リスト!$A$1:$D$43729,4,FALSE)=基本情報!$D$6,O336,"")),"")</f>
        <v/>
      </c>
      <c r="Q336" t="str">
        <f t="shared" si="5"/>
        <v/>
      </c>
    </row>
    <row r="337" spans="15:17" x14ac:dyDescent="0.15">
      <c r="O337">
        <v>336</v>
      </c>
      <c r="P337" t="str">
        <f>IFERROR(IF(COUNTIF(個人情報!$BB$5:$BB$401,"登録番号" &amp; リスト!O337)&gt;=1,"",IF(VLOOKUP(O337,登録者リスト!$A$1:$D$43729,4,FALSE)=基本情報!$D$6,O337,"")),"")</f>
        <v/>
      </c>
      <c r="Q337" t="str">
        <f t="shared" si="5"/>
        <v/>
      </c>
    </row>
    <row r="338" spans="15:17" x14ac:dyDescent="0.15">
      <c r="O338">
        <v>337</v>
      </c>
      <c r="P338" t="str">
        <f>IFERROR(IF(COUNTIF(個人情報!$BB$5:$BB$401,"登録番号" &amp; リスト!O338)&gt;=1,"",IF(VLOOKUP(O338,登録者リスト!$A$1:$D$43729,4,FALSE)=基本情報!$D$6,O338,"")),"")</f>
        <v/>
      </c>
      <c r="Q338" t="str">
        <f t="shared" si="5"/>
        <v/>
      </c>
    </row>
    <row r="339" spans="15:17" x14ac:dyDescent="0.15">
      <c r="O339">
        <v>338</v>
      </c>
      <c r="P339" t="str">
        <f>IFERROR(IF(COUNTIF(個人情報!$BB$5:$BB$401,"登録番号" &amp; リスト!O339)&gt;=1,"",IF(VLOOKUP(O339,登録者リスト!$A$1:$D$43729,4,FALSE)=基本情報!$D$6,O339,"")),"")</f>
        <v/>
      </c>
      <c r="Q339" t="str">
        <f t="shared" si="5"/>
        <v/>
      </c>
    </row>
    <row r="340" spans="15:17" x14ac:dyDescent="0.15">
      <c r="O340">
        <v>339</v>
      </c>
      <c r="P340" t="str">
        <f>IFERROR(IF(COUNTIF(個人情報!$BB$5:$BB$401,"登録番号" &amp; リスト!O340)&gt;=1,"",IF(VLOOKUP(O340,登録者リスト!$A$1:$D$43729,4,FALSE)=基本情報!$D$6,O340,"")),"")</f>
        <v/>
      </c>
      <c r="Q340" t="str">
        <f t="shared" si="5"/>
        <v/>
      </c>
    </row>
    <row r="341" spans="15:17" x14ac:dyDescent="0.15">
      <c r="O341">
        <v>340</v>
      </c>
      <c r="P341" t="str">
        <f>IFERROR(IF(COUNTIF(個人情報!$BB$5:$BB$401,"登録番号" &amp; リスト!O341)&gt;=1,"",IF(VLOOKUP(O341,登録者リスト!$A$1:$D$43729,4,FALSE)=基本情報!$D$6,O341,"")),"")</f>
        <v/>
      </c>
      <c r="Q341" t="str">
        <f t="shared" si="5"/>
        <v/>
      </c>
    </row>
    <row r="342" spans="15:17" x14ac:dyDescent="0.15">
      <c r="O342">
        <v>341</v>
      </c>
      <c r="P342" t="str">
        <f>IFERROR(IF(COUNTIF(個人情報!$BB$5:$BB$401,"登録番号" &amp; リスト!O342)&gt;=1,"",IF(VLOOKUP(O342,登録者リスト!$A$1:$D$43729,4,FALSE)=基本情報!$D$6,O342,"")),"")</f>
        <v/>
      </c>
      <c r="Q342" t="str">
        <f t="shared" si="5"/>
        <v/>
      </c>
    </row>
    <row r="343" spans="15:17" x14ac:dyDescent="0.15">
      <c r="O343">
        <v>342</v>
      </c>
      <c r="P343" t="str">
        <f>IFERROR(IF(COUNTIF(個人情報!$BB$5:$BB$401,"登録番号" &amp; リスト!O343)&gt;=1,"",IF(VLOOKUP(O343,登録者リスト!$A$1:$D$43729,4,FALSE)=基本情報!$D$6,O343,"")),"")</f>
        <v/>
      </c>
      <c r="Q343" t="str">
        <f t="shared" si="5"/>
        <v/>
      </c>
    </row>
    <row r="344" spans="15:17" x14ac:dyDescent="0.15">
      <c r="O344">
        <v>343</v>
      </c>
      <c r="P344" t="str">
        <f>IFERROR(IF(COUNTIF(個人情報!$BB$5:$BB$401,"登録番号" &amp; リスト!O344)&gt;=1,"",IF(VLOOKUP(O344,登録者リスト!$A$1:$D$43729,4,FALSE)=基本情報!$D$6,O344,"")),"")</f>
        <v/>
      </c>
      <c r="Q344" t="str">
        <f t="shared" si="5"/>
        <v/>
      </c>
    </row>
    <row r="345" spans="15:17" x14ac:dyDescent="0.15">
      <c r="O345">
        <v>344</v>
      </c>
      <c r="P345" t="str">
        <f>IFERROR(IF(COUNTIF(個人情報!$BB$5:$BB$401,"登録番号" &amp; リスト!O345)&gt;=1,"",IF(VLOOKUP(O345,登録者リスト!$A$1:$D$43729,4,FALSE)=基本情報!$D$6,O345,"")),"")</f>
        <v/>
      </c>
      <c r="Q345" t="str">
        <f t="shared" si="5"/>
        <v/>
      </c>
    </row>
    <row r="346" spans="15:17" x14ac:dyDescent="0.15">
      <c r="O346">
        <v>345</v>
      </c>
      <c r="P346" t="str">
        <f>IFERROR(IF(COUNTIF(個人情報!$BB$5:$BB$401,"登録番号" &amp; リスト!O346)&gt;=1,"",IF(VLOOKUP(O346,登録者リスト!$A$1:$D$43729,4,FALSE)=基本情報!$D$6,O346,"")),"")</f>
        <v/>
      </c>
      <c r="Q346" t="str">
        <f t="shared" si="5"/>
        <v/>
      </c>
    </row>
    <row r="347" spans="15:17" x14ac:dyDescent="0.15">
      <c r="O347">
        <v>346</v>
      </c>
      <c r="P347" t="str">
        <f>IFERROR(IF(COUNTIF(個人情報!$BB$5:$BB$401,"登録番号" &amp; リスト!O347)&gt;=1,"",IF(VLOOKUP(O347,登録者リスト!$A$1:$D$43729,4,FALSE)=基本情報!$D$6,O347,"")),"")</f>
        <v/>
      </c>
      <c r="Q347" t="str">
        <f t="shared" si="5"/>
        <v/>
      </c>
    </row>
    <row r="348" spans="15:17" x14ac:dyDescent="0.15">
      <c r="O348">
        <v>347</v>
      </c>
      <c r="P348" t="str">
        <f>IFERROR(IF(COUNTIF(個人情報!$BB$5:$BB$401,"登録番号" &amp; リスト!O348)&gt;=1,"",IF(VLOOKUP(O348,登録者リスト!$A$1:$D$43729,4,FALSE)=基本情報!$D$6,O348,"")),"")</f>
        <v/>
      </c>
      <c r="Q348" t="str">
        <f t="shared" si="5"/>
        <v/>
      </c>
    </row>
    <row r="349" spans="15:17" x14ac:dyDescent="0.15">
      <c r="O349">
        <v>348</v>
      </c>
      <c r="P349" t="str">
        <f>IFERROR(IF(COUNTIF(個人情報!$BB$5:$BB$401,"登録番号" &amp; リスト!O349)&gt;=1,"",IF(VLOOKUP(O349,登録者リスト!$A$1:$D$43729,4,FALSE)=基本情報!$D$6,O349,"")),"")</f>
        <v/>
      </c>
      <c r="Q349" t="str">
        <f t="shared" si="5"/>
        <v/>
      </c>
    </row>
    <row r="350" spans="15:17" x14ac:dyDescent="0.15">
      <c r="O350">
        <v>349</v>
      </c>
      <c r="P350" t="str">
        <f>IFERROR(IF(COUNTIF(個人情報!$BB$5:$BB$401,"登録番号" &amp; リスト!O350)&gt;=1,"",IF(VLOOKUP(O350,登録者リスト!$A$1:$D$43729,4,FALSE)=基本情報!$D$6,O350,"")),"")</f>
        <v/>
      </c>
      <c r="Q350" t="str">
        <f t="shared" si="5"/>
        <v/>
      </c>
    </row>
    <row r="351" spans="15:17" x14ac:dyDescent="0.15">
      <c r="O351">
        <v>350</v>
      </c>
      <c r="P351" t="str">
        <f>IFERROR(IF(COUNTIF(個人情報!$BB$5:$BB$401,"登録番号" &amp; リスト!O351)&gt;=1,"",IF(VLOOKUP(O351,登録者リスト!$A$1:$D$43729,4,FALSE)=基本情報!$D$6,O351,"")),"")</f>
        <v/>
      </c>
      <c r="Q351" t="str">
        <f t="shared" si="5"/>
        <v/>
      </c>
    </row>
    <row r="352" spans="15:17" x14ac:dyDescent="0.15">
      <c r="O352">
        <v>351</v>
      </c>
      <c r="P352" t="str">
        <f>IFERROR(IF(COUNTIF(個人情報!$BB$5:$BB$401,"登録番号" &amp; リスト!O352)&gt;=1,"",IF(VLOOKUP(O352,登録者リスト!$A$1:$D$43729,4,FALSE)=基本情報!$D$6,O352,"")),"")</f>
        <v/>
      </c>
      <c r="Q352" t="str">
        <f t="shared" si="5"/>
        <v/>
      </c>
    </row>
    <row r="353" spans="15:17" x14ac:dyDescent="0.15">
      <c r="O353">
        <v>352</v>
      </c>
      <c r="P353" t="str">
        <f>IFERROR(IF(COUNTIF(個人情報!$BB$5:$BB$401,"登録番号" &amp; リスト!O353)&gt;=1,"",IF(VLOOKUP(O353,登録者リスト!$A$1:$D$43729,4,FALSE)=基本情報!$D$6,O353,"")),"")</f>
        <v/>
      </c>
      <c r="Q353" t="str">
        <f t="shared" si="5"/>
        <v/>
      </c>
    </row>
    <row r="354" spans="15:17" x14ac:dyDescent="0.15">
      <c r="O354">
        <v>353</v>
      </c>
      <c r="P354" t="str">
        <f>IFERROR(IF(COUNTIF(個人情報!$BB$5:$BB$401,"登録番号" &amp; リスト!O354)&gt;=1,"",IF(VLOOKUP(O354,登録者リスト!$A$1:$D$43729,4,FALSE)=基本情報!$D$6,O354,"")),"")</f>
        <v/>
      </c>
      <c r="Q354" t="str">
        <f t="shared" si="5"/>
        <v/>
      </c>
    </row>
    <row r="355" spans="15:17" x14ac:dyDescent="0.15">
      <c r="O355">
        <v>354</v>
      </c>
      <c r="P355" t="str">
        <f>IFERROR(IF(COUNTIF(個人情報!$BB$5:$BB$401,"登録番号" &amp; リスト!O355)&gt;=1,"",IF(VLOOKUP(O355,登録者リスト!$A$1:$D$43729,4,FALSE)=基本情報!$D$6,O355,"")),"")</f>
        <v/>
      </c>
      <c r="Q355" t="str">
        <f t="shared" si="5"/>
        <v/>
      </c>
    </row>
    <row r="356" spans="15:17" x14ac:dyDescent="0.15">
      <c r="O356">
        <v>355</v>
      </c>
      <c r="P356" t="str">
        <f>IFERROR(IF(COUNTIF(個人情報!$BB$5:$BB$401,"登録番号" &amp; リスト!O356)&gt;=1,"",IF(VLOOKUP(O356,登録者リスト!$A$1:$D$43729,4,FALSE)=基本情報!$D$6,O356,"")),"")</f>
        <v/>
      </c>
      <c r="Q356" t="str">
        <f t="shared" si="5"/>
        <v/>
      </c>
    </row>
    <row r="357" spans="15:17" x14ac:dyDescent="0.15">
      <c r="O357">
        <v>356</v>
      </c>
      <c r="P357" t="str">
        <f>IFERROR(IF(COUNTIF(個人情報!$BB$5:$BB$401,"登録番号" &amp; リスト!O357)&gt;=1,"",IF(VLOOKUP(O357,登録者リスト!$A$1:$D$43729,4,FALSE)=基本情報!$D$6,O357,"")),"")</f>
        <v/>
      </c>
      <c r="Q357" t="str">
        <f t="shared" si="5"/>
        <v/>
      </c>
    </row>
    <row r="358" spans="15:17" x14ac:dyDescent="0.15">
      <c r="O358">
        <v>357</v>
      </c>
      <c r="P358" t="str">
        <f>IFERROR(IF(COUNTIF(個人情報!$BB$5:$BB$401,"登録番号" &amp; リスト!O358)&gt;=1,"",IF(VLOOKUP(O358,登録者リスト!$A$1:$D$43729,4,FALSE)=基本情報!$D$6,O358,"")),"")</f>
        <v/>
      </c>
      <c r="Q358" t="str">
        <f t="shared" si="5"/>
        <v/>
      </c>
    </row>
    <row r="359" spans="15:17" x14ac:dyDescent="0.15">
      <c r="O359">
        <v>358</v>
      </c>
      <c r="P359" t="str">
        <f>IFERROR(IF(COUNTIF(個人情報!$BB$5:$BB$401,"登録番号" &amp; リスト!O359)&gt;=1,"",IF(VLOOKUP(O359,登録者リスト!$A$1:$D$43729,4,FALSE)=基本情報!$D$6,O359,"")),"")</f>
        <v/>
      </c>
      <c r="Q359" t="str">
        <f t="shared" si="5"/>
        <v/>
      </c>
    </row>
    <row r="360" spans="15:17" x14ac:dyDescent="0.15">
      <c r="O360">
        <v>359</v>
      </c>
      <c r="P360" t="str">
        <f>IFERROR(IF(COUNTIF(個人情報!$BB$5:$BB$401,"登録番号" &amp; リスト!O360)&gt;=1,"",IF(VLOOKUP(O360,登録者リスト!$A$1:$D$43729,4,FALSE)=基本情報!$D$6,O360,"")),"")</f>
        <v/>
      </c>
      <c r="Q360" t="str">
        <f t="shared" si="5"/>
        <v/>
      </c>
    </row>
    <row r="361" spans="15:17" x14ac:dyDescent="0.15">
      <c r="O361">
        <v>360</v>
      </c>
      <c r="P361" t="str">
        <f>IFERROR(IF(COUNTIF(個人情報!$BB$5:$BB$401,"登録番号" &amp; リスト!O361)&gt;=1,"",IF(VLOOKUP(O361,登録者リスト!$A$1:$D$43729,4,FALSE)=基本情報!$D$6,O361,"")),"")</f>
        <v/>
      </c>
      <c r="Q361" t="str">
        <f t="shared" si="5"/>
        <v/>
      </c>
    </row>
    <row r="362" spans="15:17" x14ac:dyDescent="0.15">
      <c r="O362">
        <v>361</v>
      </c>
      <c r="P362" t="str">
        <f>IFERROR(IF(COUNTIF(個人情報!$BB$5:$BB$401,"登録番号" &amp; リスト!O362)&gt;=1,"",IF(VLOOKUP(O362,登録者リスト!$A$1:$D$43729,4,FALSE)=基本情報!$D$6,O362,"")),"")</f>
        <v/>
      </c>
      <c r="Q362" t="str">
        <f t="shared" si="5"/>
        <v/>
      </c>
    </row>
    <row r="363" spans="15:17" x14ac:dyDescent="0.15">
      <c r="O363">
        <v>362</v>
      </c>
      <c r="P363" t="str">
        <f>IFERROR(IF(COUNTIF(個人情報!$BB$5:$BB$401,"登録番号" &amp; リスト!O363)&gt;=1,"",IF(VLOOKUP(O363,登録者リスト!$A$1:$D$43729,4,FALSE)=基本情報!$D$6,O363,"")),"")</f>
        <v/>
      </c>
      <c r="Q363" t="str">
        <f t="shared" si="5"/>
        <v/>
      </c>
    </row>
    <row r="364" spans="15:17" x14ac:dyDescent="0.15">
      <c r="O364">
        <v>363</v>
      </c>
      <c r="P364" t="str">
        <f>IFERROR(IF(COUNTIF(個人情報!$BB$5:$BB$401,"登録番号" &amp; リスト!O364)&gt;=1,"",IF(VLOOKUP(O364,登録者リスト!$A$1:$D$43729,4,FALSE)=基本情報!$D$6,O364,"")),"")</f>
        <v/>
      </c>
      <c r="Q364" t="str">
        <f t="shared" si="5"/>
        <v/>
      </c>
    </row>
    <row r="365" spans="15:17" x14ac:dyDescent="0.15">
      <c r="O365">
        <v>364</v>
      </c>
      <c r="P365" t="str">
        <f>IFERROR(IF(COUNTIF(個人情報!$BB$5:$BB$401,"登録番号" &amp; リスト!O365)&gt;=1,"",IF(VLOOKUP(O365,登録者リスト!$A$1:$D$43729,4,FALSE)=基本情報!$D$6,O365,"")),"")</f>
        <v/>
      </c>
      <c r="Q365" t="str">
        <f t="shared" si="5"/>
        <v/>
      </c>
    </row>
    <row r="366" spans="15:17" x14ac:dyDescent="0.15">
      <c r="O366">
        <v>365</v>
      </c>
      <c r="P366" t="str">
        <f>IFERROR(IF(COUNTIF(個人情報!$BB$5:$BB$401,"登録番号" &amp; リスト!O366)&gt;=1,"",IF(VLOOKUP(O366,登録者リスト!$A$1:$D$43729,4,FALSE)=基本情報!$D$6,O366,"")),"")</f>
        <v/>
      </c>
      <c r="Q366" t="str">
        <f t="shared" si="5"/>
        <v/>
      </c>
    </row>
    <row r="367" spans="15:17" x14ac:dyDescent="0.15">
      <c r="O367">
        <v>366</v>
      </c>
      <c r="P367" t="str">
        <f>IFERROR(IF(COUNTIF(個人情報!$BB$5:$BB$401,"登録番号" &amp; リスト!O367)&gt;=1,"",IF(VLOOKUP(O367,登録者リスト!$A$1:$D$43729,4,FALSE)=基本情報!$D$6,O367,"")),"")</f>
        <v/>
      </c>
      <c r="Q367" t="str">
        <f t="shared" si="5"/>
        <v/>
      </c>
    </row>
    <row r="368" spans="15:17" x14ac:dyDescent="0.15">
      <c r="O368">
        <v>367</v>
      </c>
      <c r="P368" t="str">
        <f>IFERROR(IF(COUNTIF(個人情報!$BB$5:$BB$401,"登録番号" &amp; リスト!O368)&gt;=1,"",IF(VLOOKUP(O368,登録者リスト!$A$1:$D$43729,4,FALSE)=基本情報!$D$6,O368,"")),"")</f>
        <v/>
      </c>
      <c r="Q368" t="str">
        <f t="shared" si="5"/>
        <v/>
      </c>
    </row>
    <row r="369" spans="15:17" x14ac:dyDescent="0.15">
      <c r="O369">
        <v>368</v>
      </c>
      <c r="P369" t="str">
        <f>IFERROR(IF(COUNTIF(個人情報!$BB$5:$BB$401,"登録番号" &amp; リスト!O369)&gt;=1,"",IF(VLOOKUP(O369,登録者リスト!$A$1:$D$43729,4,FALSE)=基本情報!$D$6,O369,"")),"")</f>
        <v/>
      </c>
      <c r="Q369" t="str">
        <f t="shared" si="5"/>
        <v/>
      </c>
    </row>
    <row r="370" spans="15:17" x14ac:dyDescent="0.15">
      <c r="O370">
        <v>369</v>
      </c>
      <c r="P370" t="str">
        <f>IFERROR(IF(COUNTIF(個人情報!$BB$5:$BB$401,"登録番号" &amp; リスト!O370)&gt;=1,"",IF(VLOOKUP(O370,登録者リスト!$A$1:$D$43729,4,FALSE)=基本情報!$D$6,O370,"")),"")</f>
        <v/>
      </c>
      <c r="Q370" t="str">
        <f t="shared" si="5"/>
        <v/>
      </c>
    </row>
    <row r="371" spans="15:17" x14ac:dyDescent="0.15">
      <c r="O371">
        <v>370</v>
      </c>
      <c r="P371" t="str">
        <f>IFERROR(IF(COUNTIF(個人情報!$BB$5:$BB$401,"登録番号" &amp; リスト!O371)&gt;=1,"",IF(VLOOKUP(O371,登録者リスト!$A$1:$D$43729,4,FALSE)=基本情報!$D$6,O371,"")),"")</f>
        <v/>
      </c>
      <c r="Q371" t="str">
        <f t="shared" si="5"/>
        <v/>
      </c>
    </row>
    <row r="372" spans="15:17" x14ac:dyDescent="0.15">
      <c r="O372">
        <v>371</v>
      </c>
      <c r="P372" t="str">
        <f>IFERROR(IF(COUNTIF(個人情報!$BB$5:$BB$401,"登録番号" &amp; リスト!O372)&gt;=1,"",IF(VLOOKUP(O372,登録者リスト!$A$1:$D$43729,4,FALSE)=基本情報!$D$6,O372,"")),"")</f>
        <v/>
      </c>
      <c r="Q372" t="str">
        <f t="shared" si="5"/>
        <v/>
      </c>
    </row>
    <row r="373" spans="15:17" x14ac:dyDescent="0.15">
      <c r="O373">
        <v>372</v>
      </c>
      <c r="P373" t="str">
        <f>IFERROR(IF(COUNTIF(個人情報!$BB$5:$BB$401,"登録番号" &amp; リスト!O373)&gt;=1,"",IF(VLOOKUP(O373,登録者リスト!$A$1:$D$43729,4,FALSE)=基本情報!$D$6,O373,"")),"")</f>
        <v/>
      </c>
      <c r="Q373" t="str">
        <f t="shared" si="5"/>
        <v/>
      </c>
    </row>
    <row r="374" spans="15:17" x14ac:dyDescent="0.15">
      <c r="O374">
        <v>373</v>
      </c>
      <c r="P374" t="str">
        <f>IFERROR(IF(COUNTIF(個人情報!$BB$5:$BB$401,"登録番号" &amp; リスト!O374)&gt;=1,"",IF(VLOOKUP(O374,登録者リスト!$A$1:$D$43729,4,FALSE)=基本情報!$D$6,O374,"")),"")</f>
        <v/>
      </c>
      <c r="Q374" t="str">
        <f t="shared" si="5"/>
        <v/>
      </c>
    </row>
    <row r="375" spans="15:17" x14ac:dyDescent="0.15">
      <c r="O375">
        <v>374</v>
      </c>
      <c r="P375" t="str">
        <f>IFERROR(IF(COUNTIF(個人情報!$BB$5:$BB$401,"登録番号" &amp; リスト!O375)&gt;=1,"",IF(VLOOKUP(O375,登録者リスト!$A$1:$D$43729,4,FALSE)=基本情報!$D$6,O375,"")),"")</f>
        <v/>
      </c>
      <c r="Q375" t="str">
        <f t="shared" si="5"/>
        <v/>
      </c>
    </row>
    <row r="376" spans="15:17" x14ac:dyDescent="0.15">
      <c r="O376">
        <v>375</v>
      </c>
      <c r="P376" t="str">
        <f>IFERROR(IF(COUNTIF(個人情報!$BB$5:$BB$401,"登録番号" &amp; リスト!O376)&gt;=1,"",IF(VLOOKUP(O376,登録者リスト!$A$1:$D$43729,4,FALSE)=基本情報!$D$6,O376,"")),"")</f>
        <v/>
      </c>
      <c r="Q376" t="str">
        <f t="shared" si="5"/>
        <v/>
      </c>
    </row>
    <row r="377" spans="15:17" x14ac:dyDescent="0.15">
      <c r="O377">
        <v>376</v>
      </c>
      <c r="P377" t="str">
        <f>IFERROR(IF(COUNTIF(個人情報!$BB$5:$BB$401,"登録番号" &amp; リスト!O377)&gt;=1,"",IF(VLOOKUP(O377,登録者リスト!$A$1:$D$43729,4,FALSE)=基本情報!$D$6,O377,"")),"")</f>
        <v/>
      </c>
      <c r="Q377" t="str">
        <f t="shared" si="5"/>
        <v/>
      </c>
    </row>
    <row r="378" spans="15:17" x14ac:dyDescent="0.15">
      <c r="O378">
        <v>377</v>
      </c>
      <c r="P378" t="str">
        <f>IFERROR(IF(COUNTIF(個人情報!$BB$5:$BB$401,"登録番号" &amp; リスト!O378)&gt;=1,"",IF(VLOOKUP(O378,登録者リスト!$A$1:$D$43729,4,FALSE)=基本情報!$D$6,O378,"")),"")</f>
        <v/>
      </c>
      <c r="Q378" t="str">
        <f t="shared" si="5"/>
        <v/>
      </c>
    </row>
    <row r="379" spans="15:17" x14ac:dyDescent="0.15">
      <c r="O379">
        <v>378</v>
      </c>
      <c r="P379" t="str">
        <f>IFERROR(IF(COUNTIF(個人情報!$BB$5:$BB$401,"登録番号" &amp; リスト!O379)&gt;=1,"",IF(VLOOKUP(O379,登録者リスト!$A$1:$D$43729,4,FALSE)=基本情報!$D$6,O379,"")),"")</f>
        <v/>
      </c>
      <c r="Q379" t="str">
        <f t="shared" si="5"/>
        <v/>
      </c>
    </row>
    <row r="380" spans="15:17" x14ac:dyDescent="0.15">
      <c r="O380">
        <v>379</v>
      </c>
      <c r="P380" t="str">
        <f>IFERROR(IF(COUNTIF(個人情報!$BB$5:$BB$401,"登録番号" &amp; リスト!O380)&gt;=1,"",IF(VLOOKUP(O380,登録者リスト!$A$1:$D$43729,4,FALSE)=基本情報!$D$6,O380,"")),"")</f>
        <v/>
      </c>
      <c r="Q380" t="str">
        <f t="shared" si="5"/>
        <v/>
      </c>
    </row>
    <row r="381" spans="15:17" x14ac:dyDescent="0.15">
      <c r="O381">
        <v>380</v>
      </c>
      <c r="P381" t="str">
        <f>IFERROR(IF(COUNTIF(個人情報!$BB$5:$BB$401,"登録番号" &amp; リスト!O381)&gt;=1,"",IF(VLOOKUP(O381,登録者リスト!$A$1:$D$43729,4,FALSE)=基本情報!$D$6,O381,"")),"")</f>
        <v/>
      </c>
      <c r="Q381" t="str">
        <f t="shared" si="5"/>
        <v/>
      </c>
    </row>
    <row r="382" spans="15:17" x14ac:dyDescent="0.15">
      <c r="O382">
        <v>381</v>
      </c>
      <c r="P382" t="str">
        <f>IFERROR(IF(COUNTIF(個人情報!$BB$5:$BB$401,"登録番号" &amp; リスト!O382)&gt;=1,"",IF(VLOOKUP(O382,登録者リスト!$A$1:$D$43729,4,FALSE)=基本情報!$D$6,O382,"")),"")</f>
        <v/>
      </c>
      <c r="Q382" t="str">
        <f t="shared" si="5"/>
        <v/>
      </c>
    </row>
    <row r="383" spans="15:17" x14ac:dyDescent="0.15">
      <c r="O383">
        <v>382</v>
      </c>
      <c r="P383" t="str">
        <f>IFERROR(IF(COUNTIF(個人情報!$BB$5:$BB$401,"登録番号" &amp; リスト!O383)&gt;=1,"",IF(VLOOKUP(O383,登録者リスト!$A$1:$D$43729,4,FALSE)=基本情報!$D$6,O383,"")),"")</f>
        <v/>
      </c>
      <c r="Q383" t="str">
        <f t="shared" si="5"/>
        <v/>
      </c>
    </row>
    <row r="384" spans="15:17" x14ac:dyDescent="0.15">
      <c r="O384">
        <v>383</v>
      </c>
      <c r="P384" t="str">
        <f>IFERROR(IF(COUNTIF(個人情報!$BB$5:$BB$401,"登録番号" &amp; リスト!O384)&gt;=1,"",IF(VLOOKUP(O384,登録者リスト!$A$1:$D$43729,4,FALSE)=基本情報!$D$6,O384,"")),"")</f>
        <v/>
      </c>
      <c r="Q384" t="str">
        <f t="shared" si="5"/>
        <v/>
      </c>
    </row>
    <row r="385" spans="15:17" x14ac:dyDescent="0.15">
      <c r="O385">
        <v>384</v>
      </c>
      <c r="P385" t="str">
        <f>IFERROR(IF(COUNTIF(個人情報!$BB$5:$BB$401,"登録番号" &amp; リスト!O385)&gt;=1,"",IF(VLOOKUP(O385,登録者リスト!$A$1:$D$43729,4,FALSE)=基本情報!$D$6,O385,"")),"")</f>
        <v/>
      </c>
      <c r="Q385" t="str">
        <f t="shared" si="5"/>
        <v/>
      </c>
    </row>
    <row r="386" spans="15:17" x14ac:dyDescent="0.15">
      <c r="O386">
        <v>385</v>
      </c>
      <c r="P386" t="str">
        <f>IFERROR(IF(COUNTIF(個人情報!$BB$5:$BB$401,"登録番号" &amp; リスト!O386)&gt;=1,"",IF(VLOOKUP(O386,登録者リスト!$A$1:$D$43729,4,FALSE)=基本情報!$D$6,O386,"")),"")</f>
        <v/>
      </c>
      <c r="Q386" t="str">
        <f t="shared" si="5"/>
        <v/>
      </c>
    </row>
    <row r="387" spans="15:17" x14ac:dyDescent="0.15">
      <c r="O387">
        <v>386</v>
      </c>
      <c r="P387" t="str">
        <f>IFERROR(IF(COUNTIF(個人情報!$BB$5:$BB$401,"登録番号" &amp; リスト!O387)&gt;=1,"",IF(VLOOKUP(O387,登録者リスト!$A$1:$D$43729,4,FALSE)=基本情報!$D$6,O387,"")),"")</f>
        <v/>
      </c>
      <c r="Q387" t="str">
        <f t="shared" ref="Q387:Q450" si="6">IFERROR(SMALL($P$2:$P$13001,O387),"")</f>
        <v/>
      </c>
    </row>
    <row r="388" spans="15:17" x14ac:dyDescent="0.15">
      <c r="O388">
        <v>387</v>
      </c>
      <c r="P388" t="str">
        <f>IFERROR(IF(COUNTIF(個人情報!$BB$5:$BB$401,"登録番号" &amp; リスト!O388)&gt;=1,"",IF(VLOOKUP(O388,登録者リスト!$A$1:$D$43729,4,FALSE)=基本情報!$D$6,O388,"")),"")</f>
        <v/>
      </c>
      <c r="Q388" t="str">
        <f t="shared" si="6"/>
        <v/>
      </c>
    </row>
    <row r="389" spans="15:17" x14ac:dyDescent="0.15">
      <c r="O389">
        <v>388</v>
      </c>
      <c r="P389" t="str">
        <f>IFERROR(IF(COUNTIF(個人情報!$BB$5:$BB$401,"登録番号" &amp; リスト!O389)&gt;=1,"",IF(VLOOKUP(O389,登録者リスト!$A$1:$D$43729,4,FALSE)=基本情報!$D$6,O389,"")),"")</f>
        <v/>
      </c>
      <c r="Q389" t="str">
        <f t="shared" si="6"/>
        <v/>
      </c>
    </row>
    <row r="390" spans="15:17" x14ac:dyDescent="0.15">
      <c r="O390">
        <v>389</v>
      </c>
      <c r="P390" t="str">
        <f>IFERROR(IF(COUNTIF(個人情報!$BB$5:$BB$401,"登録番号" &amp; リスト!O390)&gt;=1,"",IF(VLOOKUP(O390,登録者リスト!$A$1:$D$43729,4,FALSE)=基本情報!$D$6,O390,"")),"")</f>
        <v/>
      </c>
      <c r="Q390" t="str">
        <f t="shared" si="6"/>
        <v/>
      </c>
    </row>
    <row r="391" spans="15:17" x14ac:dyDescent="0.15">
      <c r="O391">
        <v>390</v>
      </c>
      <c r="P391" t="str">
        <f>IFERROR(IF(COUNTIF(個人情報!$BB$5:$BB$401,"登録番号" &amp; リスト!O391)&gt;=1,"",IF(VLOOKUP(O391,登録者リスト!$A$1:$D$43729,4,FALSE)=基本情報!$D$6,O391,"")),"")</f>
        <v/>
      </c>
      <c r="Q391" t="str">
        <f t="shared" si="6"/>
        <v/>
      </c>
    </row>
    <row r="392" spans="15:17" x14ac:dyDescent="0.15">
      <c r="O392">
        <v>391</v>
      </c>
      <c r="P392" t="str">
        <f>IFERROR(IF(COUNTIF(個人情報!$BB$5:$BB$401,"登録番号" &amp; リスト!O392)&gt;=1,"",IF(VLOOKUP(O392,登録者リスト!$A$1:$D$43729,4,FALSE)=基本情報!$D$6,O392,"")),"")</f>
        <v/>
      </c>
      <c r="Q392" t="str">
        <f t="shared" si="6"/>
        <v/>
      </c>
    </row>
    <row r="393" spans="15:17" x14ac:dyDescent="0.15">
      <c r="O393">
        <v>392</v>
      </c>
      <c r="P393" t="str">
        <f>IFERROR(IF(COUNTIF(個人情報!$BB$5:$BB$401,"登録番号" &amp; リスト!O393)&gt;=1,"",IF(VLOOKUP(O393,登録者リスト!$A$1:$D$43729,4,FALSE)=基本情報!$D$6,O393,"")),"")</f>
        <v/>
      </c>
      <c r="Q393" t="str">
        <f t="shared" si="6"/>
        <v/>
      </c>
    </row>
    <row r="394" spans="15:17" x14ac:dyDescent="0.15">
      <c r="O394">
        <v>393</v>
      </c>
      <c r="P394" t="str">
        <f>IFERROR(IF(COUNTIF(個人情報!$BB$5:$BB$401,"登録番号" &amp; リスト!O394)&gt;=1,"",IF(VLOOKUP(O394,登録者リスト!$A$1:$D$43729,4,FALSE)=基本情報!$D$6,O394,"")),"")</f>
        <v/>
      </c>
      <c r="Q394" t="str">
        <f t="shared" si="6"/>
        <v/>
      </c>
    </row>
    <row r="395" spans="15:17" x14ac:dyDescent="0.15">
      <c r="O395">
        <v>394</v>
      </c>
      <c r="P395" t="str">
        <f>IFERROR(IF(COUNTIF(個人情報!$BB$5:$BB$401,"登録番号" &amp; リスト!O395)&gt;=1,"",IF(VLOOKUP(O395,登録者リスト!$A$1:$D$43729,4,FALSE)=基本情報!$D$6,O395,"")),"")</f>
        <v/>
      </c>
      <c r="Q395" t="str">
        <f t="shared" si="6"/>
        <v/>
      </c>
    </row>
    <row r="396" spans="15:17" x14ac:dyDescent="0.15">
      <c r="O396">
        <v>395</v>
      </c>
      <c r="P396" t="str">
        <f>IFERROR(IF(COUNTIF(個人情報!$BB$5:$BB$401,"登録番号" &amp; リスト!O396)&gt;=1,"",IF(VLOOKUP(O396,登録者リスト!$A$1:$D$43729,4,FALSE)=基本情報!$D$6,O396,"")),"")</f>
        <v/>
      </c>
      <c r="Q396" t="str">
        <f t="shared" si="6"/>
        <v/>
      </c>
    </row>
    <row r="397" spans="15:17" x14ac:dyDescent="0.15">
      <c r="O397">
        <v>396</v>
      </c>
      <c r="P397" t="str">
        <f>IFERROR(IF(COUNTIF(個人情報!$BB$5:$BB$401,"登録番号" &amp; リスト!O397)&gt;=1,"",IF(VLOOKUP(O397,登録者リスト!$A$1:$D$43729,4,FALSE)=基本情報!$D$6,O397,"")),"")</f>
        <v/>
      </c>
      <c r="Q397" t="str">
        <f t="shared" si="6"/>
        <v/>
      </c>
    </row>
    <row r="398" spans="15:17" x14ac:dyDescent="0.15">
      <c r="O398">
        <v>397</v>
      </c>
      <c r="P398" t="str">
        <f>IFERROR(IF(COUNTIF(個人情報!$BB$5:$BB$401,"登録番号" &amp; リスト!O398)&gt;=1,"",IF(VLOOKUP(O398,登録者リスト!$A$1:$D$43729,4,FALSE)=基本情報!$D$6,O398,"")),"")</f>
        <v/>
      </c>
      <c r="Q398" t="str">
        <f t="shared" si="6"/>
        <v/>
      </c>
    </row>
    <row r="399" spans="15:17" x14ac:dyDescent="0.15">
      <c r="O399">
        <v>398</v>
      </c>
      <c r="P399" t="str">
        <f>IFERROR(IF(COUNTIF(個人情報!$BB$5:$BB$401,"登録番号" &amp; リスト!O399)&gt;=1,"",IF(VLOOKUP(O399,登録者リスト!$A$1:$D$43729,4,FALSE)=基本情報!$D$6,O399,"")),"")</f>
        <v/>
      </c>
      <c r="Q399" t="str">
        <f t="shared" si="6"/>
        <v/>
      </c>
    </row>
    <row r="400" spans="15:17" x14ac:dyDescent="0.15">
      <c r="O400">
        <v>399</v>
      </c>
      <c r="P400" t="str">
        <f>IFERROR(IF(COUNTIF(個人情報!$BB$5:$BB$401,"登録番号" &amp; リスト!O400)&gt;=1,"",IF(VLOOKUP(O400,登録者リスト!$A$1:$D$43729,4,FALSE)=基本情報!$D$6,O400,"")),"")</f>
        <v/>
      </c>
      <c r="Q400" t="str">
        <f t="shared" si="6"/>
        <v/>
      </c>
    </row>
    <row r="401" spans="15:17" x14ac:dyDescent="0.15">
      <c r="O401">
        <v>400</v>
      </c>
      <c r="P401" t="str">
        <f>IFERROR(IF(COUNTIF(個人情報!$BB$5:$BB$401,"登録番号" &amp; リスト!O401)&gt;=1,"",IF(VLOOKUP(O401,登録者リスト!$A$1:$D$43729,4,FALSE)=基本情報!$D$6,O401,"")),"")</f>
        <v/>
      </c>
      <c r="Q401" t="str">
        <f t="shared" si="6"/>
        <v/>
      </c>
    </row>
    <row r="402" spans="15:17" x14ac:dyDescent="0.15">
      <c r="O402">
        <v>401</v>
      </c>
      <c r="P402" t="str">
        <f>IFERROR(IF(COUNTIF(個人情報!$BB$5:$BB$401,"登録番号" &amp; リスト!O402)&gt;=1,"",IF(VLOOKUP(O402,登録者リスト!$A$1:$D$43729,4,FALSE)=基本情報!$D$6,O402,"")),"")</f>
        <v/>
      </c>
      <c r="Q402" t="str">
        <f t="shared" si="6"/>
        <v/>
      </c>
    </row>
    <row r="403" spans="15:17" x14ac:dyDescent="0.15">
      <c r="O403">
        <v>402</v>
      </c>
      <c r="P403" t="str">
        <f>IFERROR(IF(COUNTIF(個人情報!$BB$5:$BB$401,"登録番号" &amp; リスト!O403)&gt;=1,"",IF(VLOOKUP(O403,登録者リスト!$A$1:$D$43729,4,FALSE)=基本情報!$D$6,O403,"")),"")</f>
        <v/>
      </c>
      <c r="Q403" t="str">
        <f t="shared" si="6"/>
        <v/>
      </c>
    </row>
    <row r="404" spans="15:17" x14ac:dyDescent="0.15">
      <c r="O404">
        <v>403</v>
      </c>
      <c r="P404" t="str">
        <f>IFERROR(IF(COUNTIF(個人情報!$BB$5:$BB$401,"登録番号" &amp; リスト!O404)&gt;=1,"",IF(VLOOKUP(O404,登録者リスト!$A$1:$D$43729,4,FALSE)=基本情報!$D$6,O404,"")),"")</f>
        <v/>
      </c>
      <c r="Q404" t="str">
        <f t="shared" si="6"/>
        <v/>
      </c>
    </row>
    <row r="405" spans="15:17" x14ac:dyDescent="0.15">
      <c r="O405">
        <v>404</v>
      </c>
      <c r="P405" t="str">
        <f>IFERROR(IF(COUNTIF(個人情報!$BB$5:$BB$401,"登録番号" &amp; リスト!O405)&gt;=1,"",IF(VLOOKUP(O405,登録者リスト!$A$1:$D$43729,4,FALSE)=基本情報!$D$6,O405,"")),"")</f>
        <v/>
      </c>
      <c r="Q405" t="str">
        <f t="shared" si="6"/>
        <v/>
      </c>
    </row>
    <row r="406" spans="15:17" x14ac:dyDescent="0.15">
      <c r="O406">
        <v>405</v>
      </c>
      <c r="P406" t="str">
        <f>IFERROR(IF(COUNTIF(個人情報!$BB$5:$BB$401,"登録番号" &amp; リスト!O406)&gt;=1,"",IF(VLOOKUP(O406,登録者リスト!$A$1:$D$43729,4,FALSE)=基本情報!$D$6,O406,"")),"")</f>
        <v/>
      </c>
      <c r="Q406" t="str">
        <f t="shared" si="6"/>
        <v/>
      </c>
    </row>
    <row r="407" spans="15:17" x14ac:dyDescent="0.15">
      <c r="O407">
        <v>406</v>
      </c>
      <c r="P407" t="str">
        <f>IFERROR(IF(COUNTIF(個人情報!$BB$5:$BB$401,"登録番号" &amp; リスト!O407)&gt;=1,"",IF(VLOOKUP(O407,登録者リスト!$A$1:$D$43729,4,FALSE)=基本情報!$D$6,O407,"")),"")</f>
        <v/>
      </c>
      <c r="Q407" t="str">
        <f t="shared" si="6"/>
        <v/>
      </c>
    </row>
    <row r="408" spans="15:17" x14ac:dyDescent="0.15">
      <c r="O408">
        <v>407</v>
      </c>
      <c r="P408" t="str">
        <f>IFERROR(IF(COUNTIF(個人情報!$BB$5:$BB$401,"登録番号" &amp; リスト!O408)&gt;=1,"",IF(VLOOKUP(O408,登録者リスト!$A$1:$D$43729,4,FALSE)=基本情報!$D$6,O408,"")),"")</f>
        <v/>
      </c>
      <c r="Q408" t="str">
        <f t="shared" si="6"/>
        <v/>
      </c>
    </row>
    <row r="409" spans="15:17" x14ac:dyDescent="0.15">
      <c r="O409">
        <v>408</v>
      </c>
      <c r="P409" t="str">
        <f>IFERROR(IF(COUNTIF(個人情報!$BB$5:$BB$401,"登録番号" &amp; リスト!O409)&gt;=1,"",IF(VLOOKUP(O409,登録者リスト!$A$1:$D$43729,4,FALSE)=基本情報!$D$6,O409,"")),"")</f>
        <v/>
      </c>
      <c r="Q409" t="str">
        <f t="shared" si="6"/>
        <v/>
      </c>
    </row>
    <row r="410" spans="15:17" x14ac:dyDescent="0.15">
      <c r="O410">
        <v>409</v>
      </c>
      <c r="P410" t="str">
        <f>IFERROR(IF(COUNTIF(個人情報!$BB$5:$BB$401,"登録番号" &amp; リスト!O410)&gt;=1,"",IF(VLOOKUP(O410,登録者リスト!$A$1:$D$43729,4,FALSE)=基本情報!$D$6,O410,"")),"")</f>
        <v/>
      </c>
      <c r="Q410" t="str">
        <f t="shared" si="6"/>
        <v/>
      </c>
    </row>
    <row r="411" spans="15:17" x14ac:dyDescent="0.15">
      <c r="O411">
        <v>410</v>
      </c>
      <c r="P411" t="str">
        <f>IFERROR(IF(COUNTIF(個人情報!$BB$5:$BB$401,"登録番号" &amp; リスト!O411)&gt;=1,"",IF(VLOOKUP(O411,登録者リスト!$A$1:$D$43729,4,FALSE)=基本情報!$D$6,O411,"")),"")</f>
        <v/>
      </c>
      <c r="Q411" t="str">
        <f t="shared" si="6"/>
        <v/>
      </c>
    </row>
    <row r="412" spans="15:17" x14ac:dyDescent="0.15">
      <c r="O412">
        <v>411</v>
      </c>
      <c r="P412" t="str">
        <f>IFERROR(IF(COUNTIF(個人情報!$BB$5:$BB$401,"登録番号" &amp; リスト!O412)&gt;=1,"",IF(VLOOKUP(O412,登録者リスト!$A$1:$D$43729,4,FALSE)=基本情報!$D$6,O412,"")),"")</f>
        <v/>
      </c>
      <c r="Q412" t="str">
        <f t="shared" si="6"/>
        <v/>
      </c>
    </row>
    <row r="413" spans="15:17" x14ac:dyDescent="0.15">
      <c r="O413">
        <v>412</v>
      </c>
      <c r="P413" t="str">
        <f>IFERROR(IF(COUNTIF(個人情報!$BB$5:$BB$401,"登録番号" &amp; リスト!O413)&gt;=1,"",IF(VLOOKUP(O413,登録者リスト!$A$1:$D$43729,4,FALSE)=基本情報!$D$6,O413,"")),"")</f>
        <v/>
      </c>
      <c r="Q413" t="str">
        <f t="shared" si="6"/>
        <v/>
      </c>
    </row>
    <row r="414" spans="15:17" x14ac:dyDescent="0.15">
      <c r="O414">
        <v>413</v>
      </c>
      <c r="P414" t="str">
        <f>IFERROR(IF(COUNTIF(個人情報!$BB$5:$BB$401,"登録番号" &amp; リスト!O414)&gt;=1,"",IF(VLOOKUP(O414,登録者リスト!$A$1:$D$43729,4,FALSE)=基本情報!$D$6,O414,"")),"")</f>
        <v/>
      </c>
      <c r="Q414" t="str">
        <f t="shared" si="6"/>
        <v/>
      </c>
    </row>
    <row r="415" spans="15:17" x14ac:dyDescent="0.15">
      <c r="O415">
        <v>414</v>
      </c>
      <c r="P415" t="str">
        <f>IFERROR(IF(COUNTIF(個人情報!$BB$5:$BB$401,"登録番号" &amp; リスト!O415)&gt;=1,"",IF(VLOOKUP(O415,登録者リスト!$A$1:$D$43729,4,FALSE)=基本情報!$D$6,O415,"")),"")</f>
        <v/>
      </c>
      <c r="Q415" t="str">
        <f t="shared" si="6"/>
        <v/>
      </c>
    </row>
    <row r="416" spans="15:17" x14ac:dyDescent="0.15">
      <c r="O416">
        <v>415</v>
      </c>
      <c r="P416" t="str">
        <f>IFERROR(IF(COUNTIF(個人情報!$BB$5:$BB$401,"登録番号" &amp; リスト!O416)&gt;=1,"",IF(VLOOKUP(O416,登録者リスト!$A$1:$D$43729,4,FALSE)=基本情報!$D$6,O416,"")),"")</f>
        <v/>
      </c>
      <c r="Q416" t="str">
        <f t="shared" si="6"/>
        <v/>
      </c>
    </row>
    <row r="417" spans="15:17" x14ac:dyDescent="0.15">
      <c r="O417">
        <v>416</v>
      </c>
      <c r="P417" t="str">
        <f>IFERROR(IF(COUNTIF(個人情報!$BB$5:$BB$401,"登録番号" &amp; リスト!O417)&gt;=1,"",IF(VLOOKUP(O417,登録者リスト!$A$1:$D$43729,4,FALSE)=基本情報!$D$6,O417,"")),"")</f>
        <v/>
      </c>
      <c r="Q417" t="str">
        <f t="shared" si="6"/>
        <v/>
      </c>
    </row>
    <row r="418" spans="15:17" x14ac:dyDescent="0.15">
      <c r="O418">
        <v>417</v>
      </c>
      <c r="P418" t="str">
        <f>IFERROR(IF(COUNTIF(個人情報!$BB$5:$BB$401,"登録番号" &amp; リスト!O418)&gt;=1,"",IF(VLOOKUP(O418,登録者リスト!$A$1:$D$43729,4,FALSE)=基本情報!$D$6,O418,"")),"")</f>
        <v/>
      </c>
      <c r="Q418" t="str">
        <f t="shared" si="6"/>
        <v/>
      </c>
    </row>
    <row r="419" spans="15:17" x14ac:dyDescent="0.15">
      <c r="O419">
        <v>418</v>
      </c>
      <c r="P419" t="str">
        <f>IFERROR(IF(COUNTIF(個人情報!$BB$5:$BB$401,"登録番号" &amp; リスト!O419)&gt;=1,"",IF(VLOOKUP(O419,登録者リスト!$A$1:$D$43729,4,FALSE)=基本情報!$D$6,O419,"")),"")</f>
        <v/>
      </c>
      <c r="Q419" t="str">
        <f t="shared" si="6"/>
        <v/>
      </c>
    </row>
    <row r="420" spans="15:17" x14ac:dyDescent="0.15">
      <c r="O420">
        <v>419</v>
      </c>
      <c r="P420" t="str">
        <f>IFERROR(IF(COUNTIF(個人情報!$BB$5:$BB$401,"登録番号" &amp; リスト!O420)&gt;=1,"",IF(VLOOKUP(O420,登録者リスト!$A$1:$D$43729,4,FALSE)=基本情報!$D$6,O420,"")),"")</f>
        <v/>
      </c>
      <c r="Q420" t="str">
        <f t="shared" si="6"/>
        <v/>
      </c>
    </row>
    <row r="421" spans="15:17" x14ac:dyDescent="0.15">
      <c r="O421">
        <v>420</v>
      </c>
      <c r="P421" t="str">
        <f>IFERROR(IF(COUNTIF(個人情報!$BB$5:$BB$401,"登録番号" &amp; リスト!O421)&gt;=1,"",IF(VLOOKUP(O421,登録者リスト!$A$1:$D$43729,4,FALSE)=基本情報!$D$6,O421,"")),"")</f>
        <v/>
      </c>
      <c r="Q421" t="str">
        <f t="shared" si="6"/>
        <v/>
      </c>
    </row>
    <row r="422" spans="15:17" x14ac:dyDescent="0.15">
      <c r="O422">
        <v>421</v>
      </c>
      <c r="P422" t="str">
        <f>IFERROR(IF(COUNTIF(個人情報!$BB$5:$BB$401,"登録番号" &amp; リスト!O422)&gt;=1,"",IF(VLOOKUP(O422,登録者リスト!$A$1:$D$43729,4,FALSE)=基本情報!$D$6,O422,"")),"")</f>
        <v/>
      </c>
      <c r="Q422" t="str">
        <f t="shared" si="6"/>
        <v/>
      </c>
    </row>
    <row r="423" spans="15:17" x14ac:dyDescent="0.15">
      <c r="O423">
        <v>422</v>
      </c>
      <c r="P423" t="str">
        <f>IFERROR(IF(COUNTIF(個人情報!$BB$5:$BB$401,"登録番号" &amp; リスト!O423)&gt;=1,"",IF(VLOOKUP(O423,登録者リスト!$A$1:$D$43729,4,FALSE)=基本情報!$D$6,O423,"")),"")</f>
        <v/>
      </c>
      <c r="Q423" t="str">
        <f t="shared" si="6"/>
        <v/>
      </c>
    </row>
    <row r="424" spans="15:17" x14ac:dyDescent="0.15">
      <c r="O424">
        <v>423</v>
      </c>
      <c r="P424" t="str">
        <f>IFERROR(IF(COUNTIF(個人情報!$BB$5:$BB$401,"登録番号" &amp; リスト!O424)&gt;=1,"",IF(VLOOKUP(O424,登録者リスト!$A$1:$D$43729,4,FALSE)=基本情報!$D$6,O424,"")),"")</f>
        <v/>
      </c>
      <c r="Q424" t="str">
        <f t="shared" si="6"/>
        <v/>
      </c>
    </row>
    <row r="425" spans="15:17" x14ac:dyDescent="0.15">
      <c r="O425">
        <v>424</v>
      </c>
      <c r="P425" t="str">
        <f>IFERROR(IF(COUNTIF(個人情報!$BB$5:$BB$401,"登録番号" &amp; リスト!O425)&gt;=1,"",IF(VLOOKUP(O425,登録者リスト!$A$1:$D$43729,4,FALSE)=基本情報!$D$6,O425,"")),"")</f>
        <v/>
      </c>
      <c r="Q425" t="str">
        <f t="shared" si="6"/>
        <v/>
      </c>
    </row>
    <row r="426" spans="15:17" x14ac:dyDescent="0.15">
      <c r="O426">
        <v>425</v>
      </c>
      <c r="P426" t="str">
        <f>IFERROR(IF(COUNTIF(個人情報!$BB$5:$BB$401,"登録番号" &amp; リスト!O426)&gt;=1,"",IF(VLOOKUP(O426,登録者リスト!$A$1:$D$43729,4,FALSE)=基本情報!$D$6,O426,"")),"")</f>
        <v/>
      </c>
      <c r="Q426" t="str">
        <f t="shared" si="6"/>
        <v/>
      </c>
    </row>
    <row r="427" spans="15:17" x14ac:dyDescent="0.15">
      <c r="O427">
        <v>426</v>
      </c>
      <c r="P427" t="str">
        <f>IFERROR(IF(COUNTIF(個人情報!$BB$5:$BB$401,"登録番号" &amp; リスト!O427)&gt;=1,"",IF(VLOOKUP(O427,登録者リスト!$A$1:$D$43729,4,FALSE)=基本情報!$D$6,O427,"")),"")</f>
        <v/>
      </c>
      <c r="Q427" t="str">
        <f t="shared" si="6"/>
        <v/>
      </c>
    </row>
    <row r="428" spans="15:17" x14ac:dyDescent="0.15">
      <c r="O428">
        <v>427</v>
      </c>
      <c r="P428" t="str">
        <f>IFERROR(IF(COUNTIF(個人情報!$BB$5:$BB$401,"登録番号" &amp; リスト!O428)&gt;=1,"",IF(VLOOKUP(O428,登録者リスト!$A$1:$D$43729,4,FALSE)=基本情報!$D$6,O428,"")),"")</f>
        <v/>
      </c>
      <c r="Q428" t="str">
        <f t="shared" si="6"/>
        <v/>
      </c>
    </row>
    <row r="429" spans="15:17" x14ac:dyDescent="0.15">
      <c r="O429">
        <v>428</v>
      </c>
      <c r="P429" t="str">
        <f>IFERROR(IF(COUNTIF(個人情報!$BB$5:$BB$401,"登録番号" &amp; リスト!O429)&gt;=1,"",IF(VLOOKUP(O429,登録者リスト!$A$1:$D$43729,4,FALSE)=基本情報!$D$6,O429,"")),"")</f>
        <v/>
      </c>
      <c r="Q429" t="str">
        <f t="shared" si="6"/>
        <v/>
      </c>
    </row>
    <row r="430" spans="15:17" x14ac:dyDescent="0.15">
      <c r="O430">
        <v>429</v>
      </c>
      <c r="P430" t="str">
        <f>IFERROR(IF(COUNTIF(個人情報!$BB$5:$BB$401,"登録番号" &amp; リスト!O430)&gt;=1,"",IF(VLOOKUP(O430,登録者リスト!$A$1:$D$43729,4,FALSE)=基本情報!$D$6,O430,"")),"")</f>
        <v/>
      </c>
      <c r="Q430" t="str">
        <f t="shared" si="6"/>
        <v/>
      </c>
    </row>
    <row r="431" spans="15:17" x14ac:dyDescent="0.15">
      <c r="O431">
        <v>430</v>
      </c>
      <c r="P431" t="str">
        <f>IFERROR(IF(COUNTIF(個人情報!$BB$5:$BB$401,"登録番号" &amp; リスト!O431)&gt;=1,"",IF(VLOOKUP(O431,登録者リスト!$A$1:$D$43729,4,FALSE)=基本情報!$D$6,O431,"")),"")</f>
        <v/>
      </c>
      <c r="Q431" t="str">
        <f t="shared" si="6"/>
        <v/>
      </c>
    </row>
    <row r="432" spans="15:17" x14ac:dyDescent="0.15">
      <c r="O432">
        <v>431</v>
      </c>
      <c r="P432" t="str">
        <f>IFERROR(IF(COUNTIF(個人情報!$BB$5:$BB$401,"登録番号" &amp; リスト!O432)&gt;=1,"",IF(VLOOKUP(O432,登録者リスト!$A$1:$D$43729,4,FALSE)=基本情報!$D$6,O432,"")),"")</f>
        <v/>
      </c>
      <c r="Q432" t="str">
        <f t="shared" si="6"/>
        <v/>
      </c>
    </row>
    <row r="433" spans="15:17" x14ac:dyDescent="0.15">
      <c r="O433">
        <v>432</v>
      </c>
      <c r="P433" t="str">
        <f>IFERROR(IF(COUNTIF(個人情報!$BB$5:$BB$401,"登録番号" &amp; リスト!O433)&gt;=1,"",IF(VLOOKUP(O433,登録者リスト!$A$1:$D$43729,4,FALSE)=基本情報!$D$6,O433,"")),"")</f>
        <v/>
      </c>
      <c r="Q433" t="str">
        <f t="shared" si="6"/>
        <v/>
      </c>
    </row>
    <row r="434" spans="15:17" x14ac:dyDescent="0.15">
      <c r="O434">
        <v>433</v>
      </c>
      <c r="P434" t="str">
        <f>IFERROR(IF(COUNTIF(個人情報!$BB$5:$BB$401,"登録番号" &amp; リスト!O434)&gt;=1,"",IF(VLOOKUP(O434,登録者リスト!$A$1:$D$43729,4,FALSE)=基本情報!$D$6,O434,"")),"")</f>
        <v/>
      </c>
      <c r="Q434" t="str">
        <f t="shared" si="6"/>
        <v/>
      </c>
    </row>
    <row r="435" spans="15:17" x14ac:dyDescent="0.15">
      <c r="O435">
        <v>434</v>
      </c>
      <c r="P435" t="str">
        <f>IFERROR(IF(COUNTIF(個人情報!$BB$5:$BB$401,"登録番号" &amp; リスト!O435)&gt;=1,"",IF(VLOOKUP(O435,登録者リスト!$A$1:$D$43729,4,FALSE)=基本情報!$D$6,O435,"")),"")</f>
        <v/>
      </c>
      <c r="Q435" t="str">
        <f t="shared" si="6"/>
        <v/>
      </c>
    </row>
    <row r="436" spans="15:17" x14ac:dyDescent="0.15">
      <c r="O436">
        <v>435</v>
      </c>
      <c r="P436" t="str">
        <f>IFERROR(IF(COUNTIF(個人情報!$BB$5:$BB$401,"登録番号" &amp; リスト!O436)&gt;=1,"",IF(VLOOKUP(O436,登録者リスト!$A$1:$D$43729,4,FALSE)=基本情報!$D$6,O436,"")),"")</f>
        <v/>
      </c>
      <c r="Q436" t="str">
        <f t="shared" si="6"/>
        <v/>
      </c>
    </row>
    <row r="437" spans="15:17" x14ac:dyDescent="0.15">
      <c r="O437">
        <v>436</v>
      </c>
      <c r="P437" t="str">
        <f>IFERROR(IF(COUNTIF(個人情報!$BB$5:$BB$401,"登録番号" &amp; リスト!O437)&gt;=1,"",IF(VLOOKUP(O437,登録者リスト!$A$1:$D$43729,4,FALSE)=基本情報!$D$6,O437,"")),"")</f>
        <v/>
      </c>
      <c r="Q437" t="str">
        <f t="shared" si="6"/>
        <v/>
      </c>
    </row>
    <row r="438" spans="15:17" x14ac:dyDescent="0.15">
      <c r="O438">
        <v>437</v>
      </c>
      <c r="P438" t="str">
        <f>IFERROR(IF(COUNTIF(個人情報!$BB$5:$BB$401,"登録番号" &amp; リスト!O438)&gt;=1,"",IF(VLOOKUP(O438,登録者リスト!$A$1:$D$43729,4,FALSE)=基本情報!$D$6,O438,"")),"")</f>
        <v/>
      </c>
      <c r="Q438" t="str">
        <f t="shared" si="6"/>
        <v/>
      </c>
    </row>
    <row r="439" spans="15:17" x14ac:dyDescent="0.15">
      <c r="O439">
        <v>438</v>
      </c>
      <c r="P439" t="str">
        <f>IFERROR(IF(COUNTIF(個人情報!$BB$5:$BB$401,"登録番号" &amp; リスト!O439)&gt;=1,"",IF(VLOOKUP(O439,登録者リスト!$A$1:$D$43729,4,FALSE)=基本情報!$D$6,O439,"")),"")</f>
        <v/>
      </c>
      <c r="Q439" t="str">
        <f t="shared" si="6"/>
        <v/>
      </c>
    </row>
    <row r="440" spans="15:17" x14ac:dyDescent="0.15">
      <c r="O440">
        <v>439</v>
      </c>
      <c r="P440" t="str">
        <f>IFERROR(IF(COUNTIF(個人情報!$BB$5:$BB$401,"登録番号" &amp; リスト!O440)&gt;=1,"",IF(VLOOKUP(O440,登録者リスト!$A$1:$D$43729,4,FALSE)=基本情報!$D$6,O440,"")),"")</f>
        <v/>
      </c>
      <c r="Q440" t="str">
        <f t="shared" si="6"/>
        <v/>
      </c>
    </row>
    <row r="441" spans="15:17" x14ac:dyDescent="0.15">
      <c r="O441">
        <v>440</v>
      </c>
      <c r="P441" t="str">
        <f>IFERROR(IF(COUNTIF(個人情報!$BB$5:$BB$401,"登録番号" &amp; リスト!O441)&gt;=1,"",IF(VLOOKUP(O441,登録者リスト!$A$1:$D$43729,4,FALSE)=基本情報!$D$6,O441,"")),"")</f>
        <v/>
      </c>
      <c r="Q441" t="str">
        <f t="shared" si="6"/>
        <v/>
      </c>
    </row>
    <row r="442" spans="15:17" x14ac:dyDescent="0.15">
      <c r="O442">
        <v>441</v>
      </c>
      <c r="P442" t="str">
        <f>IFERROR(IF(COUNTIF(個人情報!$BB$5:$BB$401,"登録番号" &amp; リスト!O442)&gt;=1,"",IF(VLOOKUP(O442,登録者リスト!$A$1:$D$43729,4,FALSE)=基本情報!$D$6,O442,"")),"")</f>
        <v/>
      </c>
      <c r="Q442" t="str">
        <f t="shared" si="6"/>
        <v/>
      </c>
    </row>
    <row r="443" spans="15:17" x14ac:dyDescent="0.15">
      <c r="O443">
        <v>442</v>
      </c>
      <c r="P443" t="str">
        <f>IFERROR(IF(COUNTIF(個人情報!$BB$5:$BB$401,"登録番号" &amp; リスト!O443)&gt;=1,"",IF(VLOOKUP(O443,登録者リスト!$A$1:$D$43729,4,FALSE)=基本情報!$D$6,O443,"")),"")</f>
        <v/>
      </c>
      <c r="Q443" t="str">
        <f t="shared" si="6"/>
        <v/>
      </c>
    </row>
    <row r="444" spans="15:17" x14ac:dyDescent="0.15">
      <c r="O444">
        <v>443</v>
      </c>
      <c r="P444" t="str">
        <f>IFERROR(IF(COUNTIF(個人情報!$BB$5:$BB$401,"登録番号" &amp; リスト!O444)&gt;=1,"",IF(VLOOKUP(O444,登録者リスト!$A$1:$D$43729,4,FALSE)=基本情報!$D$6,O444,"")),"")</f>
        <v/>
      </c>
      <c r="Q444" t="str">
        <f t="shared" si="6"/>
        <v/>
      </c>
    </row>
    <row r="445" spans="15:17" x14ac:dyDescent="0.15">
      <c r="O445">
        <v>444</v>
      </c>
      <c r="P445" t="str">
        <f>IFERROR(IF(COUNTIF(個人情報!$BB$5:$BB$401,"登録番号" &amp; リスト!O445)&gt;=1,"",IF(VLOOKUP(O445,登録者リスト!$A$1:$D$43729,4,FALSE)=基本情報!$D$6,O445,"")),"")</f>
        <v/>
      </c>
      <c r="Q445" t="str">
        <f t="shared" si="6"/>
        <v/>
      </c>
    </row>
    <row r="446" spans="15:17" x14ac:dyDescent="0.15">
      <c r="O446">
        <v>445</v>
      </c>
      <c r="P446" t="str">
        <f>IFERROR(IF(COUNTIF(個人情報!$BB$5:$BB$401,"登録番号" &amp; リスト!O446)&gt;=1,"",IF(VLOOKUP(O446,登録者リスト!$A$1:$D$43729,4,FALSE)=基本情報!$D$6,O446,"")),"")</f>
        <v/>
      </c>
      <c r="Q446" t="str">
        <f t="shared" si="6"/>
        <v/>
      </c>
    </row>
    <row r="447" spans="15:17" x14ac:dyDescent="0.15">
      <c r="O447">
        <v>446</v>
      </c>
      <c r="P447" t="str">
        <f>IFERROR(IF(COUNTIF(個人情報!$BB$5:$BB$401,"登録番号" &amp; リスト!O447)&gt;=1,"",IF(VLOOKUP(O447,登録者リスト!$A$1:$D$43729,4,FALSE)=基本情報!$D$6,O447,"")),"")</f>
        <v/>
      </c>
      <c r="Q447" t="str">
        <f t="shared" si="6"/>
        <v/>
      </c>
    </row>
    <row r="448" spans="15:17" x14ac:dyDescent="0.15">
      <c r="O448">
        <v>447</v>
      </c>
      <c r="P448" t="str">
        <f>IFERROR(IF(COUNTIF(個人情報!$BB$5:$BB$401,"登録番号" &amp; リスト!O448)&gt;=1,"",IF(VLOOKUP(O448,登録者リスト!$A$1:$D$43729,4,FALSE)=基本情報!$D$6,O448,"")),"")</f>
        <v/>
      </c>
      <c r="Q448" t="str">
        <f t="shared" si="6"/>
        <v/>
      </c>
    </row>
    <row r="449" spans="15:17" x14ac:dyDescent="0.15">
      <c r="O449">
        <v>448</v>
      </c>
      <c r="P449" t="str">
        <f>IFERROR(IF(COUNTIF(個人情報!$BB$5:$BB$401,"登録番号" &amp; リスト!O449)&gt;=1,"",IF(VLOOKUP(O449,登録者リスト!$A$1:$D$43729,4,FALSE)=基本情報!$D$6,O449,"")),"")</f>
        <v/>
      </c>
      <c r="Q449" t="str">
        <f t="shared" si="6"/>
        <v/>
      </c>
    </row>
    <row r="450" spans="15:17" x14ac:dyDescent="0.15">
      <c r="O450">
        <v>449</v>
      </c>
      <c r="P450" t="str">
        <f>IFERROR(IF(COUNTIF(個人情報!$BB$5:$BB$401,"登録番号" &amp; リスト!O450)&gt;=1,"",IF(VLOOKUP(O450,登録者リスト!$A$1:$D$43729,4,FALSE)=基本情報!$D$6,O450,"")),"")</f>
        <v/>
      </c>
      <c r="Q450" t="str">
        <f t="shared" si="6"/>
        <v/>
      </c>
    </row>
    <row r="451" spans="15:17" x14ac:dyDescent="0.15">
      <c r="O451">
        <v>450</v>
      </c>
      <c r="P451" t="str">
        <f>IFERROR(IF(COUNTIF(個人情報!$BB$5:$BB$401,"登録番号" &amp; リスト!O451)&gt;=1,"",IF(VLOOKUP(O451,登録者リスト!$A$1:$D$43729,4,FALSE)=基本情報!$D$6,O451,"")),"")</f>
        <v/>
      </c>
      <c r="Q451" t="str">
        <f t="shared" ref="Q451:Q501" si="7">IFERROR(SMALL($P$2:$P$13001,O451),"")</f>
        <v/>
      </c>
    </row>
    <row r="452" spans="15:17" x14ac:dyDescent="0.15">
      <c r="O452">
        <v>451</v>
      </c>
      <c r="P452" t="str">
        <f>IFERROR(IF(COUNTIF(個人情報!$BB$5:$BB$401,"登録番号" &amp; リスト!O452)&gt;=1,"",IF(VLOOKUP(O452,登録者リスト!$A$1:$D$43729,4,FALSE)=基本情報!$D$6,O452,"")),"")</f>
        <v/>
      </c>
      <c r="Q452" t="str">
        <f t="shared" si="7"/>
        <v/>
      </c>
    </row>
    <row r="453" spans="15:17" x14ac:dyDescent="0.15">
      <c r="O453">
        <v>452</v>
      </c>
      <c r="P453" t="str">
        <f>IFERROR(IF(COUNTIF(個人情報!$BB$5:$BB$401,"登録番号" &amp; リスト!O453)&gt;=1,"",IF(VLOOKUP(O453,登録者リスト!$A$1:$D$43729,4,FALSE)=基本情報!$D$6,O453,"")),"")</f>
        <v/>
      </c>
      <c r="Q453" t="str">
        <f t="shared" si="7"/>
        <v/>
      </c>
    </row>
    <row r="454" spans="15:17" x14ac:dyDescent="0.15">
      <c r="O454">
        <v>453</v>
      </c>
      <c r="P454" t="str">
        <f>IFERROR(IF(COUNTIF(個人情報!$BB$5:$BB$401,"登録番号" &amp; リスト!O454)&gt;=1,"",IF(VLOOKUP(O454,登録者リスト!$A$1:$D$43729,4,FALSE)=基本情報!$D$6,O454,"")),"")</f>
        <v/>
      </c>
      <c r="Q454" t="str">
        <f t="shared" si="7"/>
        <v/>
      </c>
    </row>
    <row r="455" spans="15:17" x14ac:dyDescent="0.15">
      <c r="O455">
        <v>454</v>
      </c>
      <c r="P455" t="str">
        <f>IFERROR(IF(COUNTIF(個人情報!$BB$5:$BB$401,"登録番号" &amp; リスト!O455)&gt;=1,"",IF(VLOOKUP(O455,登録者リスト!$A$1:$D$43729,4,FALSE)=基本情報!$D$6,O455,"")),"")</f>
        <v/>
      </c>
      <c r="Q455" t="str">
        <f t="shared" si="7"/>
        <v/>
      </c>
    </row>
    <row r="456" spans="15:17" x14ac:dyDescent="0.15">
      <c r="O456">
        <v>455</v>
      </c>
      <c r="P456" t="str">
        <f>IFERROR(IF(COUNTIF(個人情報!$BB$5:$BB$401,"登録番号" &amp; リスト!O456)&gt;=1,"",IF(VLOOKUP(O456,登録者リスト!$A$1:$D$43729,4,FALSE)=基本情報!$D$6,O456,"")),"")</f>
        <v/>
      </c>
      <c r="Q456" t="str">
        <f t="shared" si="7"/>
        <v/>
      </c>
    </row>
    <row r="457" spans="15:17" x14ac:dyDescent="0.15">
      <c r="O457">
        <v>456</v>
      </c>
      <c r="P457" t="str">
        <f>IFERROR(IF(COUNTIF(個人情報!$BB$5:$BB$401,"登録番号" &amp; リスト!O457)&gt;=1,"",IF(VLOOKUP(O457,登録者リスト!$A$1:$D$43729,4,FALSE)=基本情報!$D$6,O457,"")),"")</f>
        <v/>
      </c>
      <c r="Q457" t="str">
        <f t="shared" si="7"/>
        <v/>
      </c>
    </row>
    <row r="458" spans="15:17" x14ac:dyDescent="0.15">
      <c r="O458">
        <v>457</v>
      </c>
      <c r="P458" t="str">
        <f>IFERROR(IF(COUNTIF(個人情報!$BB$5:$BB$401,"登録番号" &amp; リスト!O458)&gt;=1,"",IF(VLOOKUP(O458,登録者リスト!$A$1:$D$43729,4,FALSE)=基本情報!$D$6,O458,"")),"")</f>
        <v/>
      </c>
      <c r="Q458" t="str">
        <f t="shared" si="7"/>
        <v/>
      </c>
    </row>
    <row r="459" spans="15:17" x14ac:dyDescent="0.15">
      <c r="O459">
        <v>458</v>
      </c>
      <c r="P459" t="str">
        <f>IFERROR(IF(COUNTIF(個人情報!$BB$5:$BB$401,"登録番号" &amp; リスト!O459)&gt;=1,"",IF(VLOOKUP(O459,登録者リスト!$A$1:$D$43729,4,FALSE)=基本情報!$D$6,O459,"")),"")</f>
        <v/>
      </c>
      <c r="Q459" t="str">
        <f t="shared" si="7"/>
        <v/>
      </c>
    </row>
    <row r="460" spans="15:17" x14ac:dyDescent="0.15">
      <c r="O460">
        <v>459</v>
      </c>
      <c r="P460" t="str">
        <f>IFERROR(IF(COUNTIF(個人情報!$BB$5:$BB$401,"登録番号" &amp; リスト!O460)&gt;=1,"",IF(VLOOKUP(O460,登録者リスト!$A$1:$D$43729,4,FALSE)=基本情報!$D$6,O460,"")),"")</f>
        <v/>
      </c>
      <c r="Q460" t="str">
        <f t="shared" si="7"/>
        <v/>
      </c>
    </row>
    <row r="461" spans="15:17" x14ac:dyDescent="0.15">
      <c r="O461">
        <v>460</v>
      </c>
      <c r="P461" t="str">
        <f>IFERROR(IF(COUNTIF(個人情報!$BB$5:$BB$401,"登録番号" &amp; リスト!O461)&gt;=1,"",IF(VLOOKUP(O461,登録者リスト!$A$1:$D$43729,4,FALSE)=基本情報!$D$6,O461,"")),"")</f>
        <v/>
      </c>
      <c r="Q461" t="str">
        <f t="shared" si="7"/>
        <v/>
      </c>
    </row>
    <row r="462" spans="15:17" x14ac:dyDescent="0.15">
      <c r="O462">
        <v>461</v>
      </c>
      <c r="P462" t="str">
        <f>IFERROR(IF(COUNTIF(個人情報!$BB$5:$BB$401,"登録番号" &amp; リスト!O462)&gt;=1,"",IF(VLOOKUP(O462,登録者リスト!$A$1:$D$43729,4,FALSE)=基本情報!$D$6,O462,"")),"")</f>
        <v/>
      </c>
      <c r="Q462" t="str">
        <f t="shared" si="7"/>
        <v/>
      </c>
    </row>
    <row r="463" spans="15:17" x14ac:dyDescent="0.15">
      <c r="O463">
        <v>462</v>
      </c>
      <c r="P463" t="str">
        <f>IFERROR(IF(COUNTIF(個人情報!$BB$5:$BB$401,"登録番号" &amp; リスト!O463)&gt;=1,"",IF(VLOOKUP(O463,登録者リスト!$A$1:$D$43729,4,FALSE)=基本情報!$D$6,O463,"")),"")</f>
        <v/>
      </c>
      <c r="Q463" t="str">
        <f t="shared" si="7"/>
        <v/>
      </c>
    </row>
    <row r="464" spans="15:17" x14ac:dyDescent="0.15">
      <c r="O464">
        <v>463</v>
      </c>
      <c r="P464" t="str">
        <f>IFERROR(IF(COUNTIF(個人情報!$BB$5:$BB$401,"登録番号" &amp; リスト!O464)&gt;=1,"",IF(VLOOKUP(O464,登録者リスト!$A$1:$D$43729,4,FALSE)=基本情報!$D$6,O464,"")),"")</f>
        <v/>
      </c>
      <c r="Q464" t="str">
        <f t="shared" si="7"/>
        <v/>
      </c>
    </row>
    <row r="465" spans="15:17" x14ac:dyDescent="0.15">
      <c r="O465">
        <v>464</v>
      </c>
      <c r="P465" t="str">
        <f>IFERROR(IF(COUNTIF(個人情報!$BB$5:$BB$401,"登録番号" &amp; リスト!O465)&gt;=1,"",IF(VLOOKUP(O465,登録者リスト!$A$1:$D$43729,4,FALSE)=基本情報!$D$6,O465,"")),"")</f>
        <v/>
      </c>
      <c r="Q465" t="str">
        <f t="shared" si="7"/>
        <v/>
      </c>
    </row>
    <row r="466" spans="15:17" x14ac:dyDescent="0.15">
      <c r="O466">
        <v>465</v>
      </c>
      <c r="P466" t="str">
        <f>IFERROR(IF(COUNTIF(個人情報!$BB$5:$BB$401,"登録番号" &amp; リスト!O466)&gt;=1,"",IF(VLOOKUP(O466,登録者リスト!$A$1:$D$43729,4,FALSE)=基本情報!$D$6,O466,"")),"")</f>
        <v/>
      </c>
      <c r="Q466" t="str">
        <f t="shared" si="7"/>
        <v/>
      </c>
    </row>
    <row r="467" spans="15:17" x14ac:dyDescent="0.15">
      <c r="O467">
        <v>466</v>
      </c>
      <c r="P467" t="str">
        <f>IFERROR(IF(COUNTIF(個人情報!$BB$5:$BB$401,"登録番号" &amp; リスト!O467)&gt;=1,"",IF(VLOOKUP(O467,登録者リスト!$A$1:$D$43729,4,FALSE)=基本情報!$D$6,O467,"")),"")</f>
        <v/>
      </c>
      <c r="Q467" t="str">
        <f t="shared" si="7"/>
        <v/>
      </c>
    </row>
    <row r="468" spans="15:17" x14ac:dyDescent="0.15">
      <c r="O468">
        <v>467</v>
      </c>
      <c r="P468" t="str">
        <f>IFERROR(IF(COUNTIF(個人情報!$BB$5:$BB$401,"登録番号" &amp; リスト!O468)&gt;=1,"",IF(VLOOKUP(O468,登録者リスト!$A$1:$D$43729,4,FALSE)=基本情報!$D$6,O468,"")),"")</f>
        <v/>
      </c>
      <c r="Q468" t="str">
        <f t="shared" si="7"/>
        <v/>
      </c>
    </row>
    <row r="469" spans="15:17" x14ac:dyDescent="0.15">
      <c r="O469">
        <v>468</v>
      </c>
      <c r="P469" t="str">
        <f>IFERROR(IF(COUNTIF(個人情報!$BB$5:$BB$401,"登録番号" &amp; リスト!O469)&gt;=1,"",IF(VLOOKUP(O469,登録者リスト!$A$1:$D$43729,4,FALSE)=基本情報!$D$6,O469,"")),"")</f>
        <v/>
      </c>
      <c r="Q469" t="str">
        <f t="shared" si="7"/>
        <v/>
      </c>
    </row>
    <row r="470" spans="15:17" x14ac:dyDescent="0.15">
      <c r="O470">
        <v>469</v>
      </c>
      <c r="P470" t="str">
        <f>IFERROR(IF(COUNTIF(個人情報!$BB$5:$BB$401,"登録番号" &amp; リスト!O470)&gt;=1,"",IF(VLOOKUP(O470,登録者リスト!$A$1:$D$43729,4,FALSE)=基本情報!$D$6,O470,"")),"")</f>
        <v/>
      </c>
      <c r="Q470" t="str">
        <f t="shared" si="7"/>
        <v/>
      </c>
    </row>
    <row r="471" spans="15:17" x14ac:dyDescent="0.15">
      <c r="O471">
        <v>470</v>
      </c>
      <c r="P471" t="str">
        <f>IFERROR(IF(COUNTIF(個人情報!$BB$5:$BB$401,"登録番号" &amp; リスト!O471)&gt;=1,"",IF(VLOOKUP(O471,登録者リスト!$A$1:$D$43729,4,FALSE)=基本情報!$D$6,O471,"")),"")</f>
        <v/>
      </c>
      <c r="Q471" t="str">
        <f t="shared" si="7"/>
        <v/>
      </c>
    </row>
    <row r="472" spans="15:17" x14ac:dyDescent="0.15">
      <c r="O472">
        <v>471</v>
      </c>
      <c r="P472" t="str">
        <f>IFERROR(IF(COUNTIF(個人情報!$BB$5:$BB$401,"登録番号" &amp; リスト!O472)&gt;=1,"",IF(VLOOKUP(O472,登録者リスト!$A$1:$D$43729,4,FALSE)=基本情報!$D$6,O472,"")),"")</f>
        <v/>
      </c>
      <c r="Q472" t="str">
        <f t="shared" si="7"/>
        <v/>
      </c>
    </row>
    <row r="473" spans="15:17" x14ac:dyDescent="0.15">
      <c r="O473">
        <v>472</v>
      </c>
      <c r="P473" t="str">
        <f>IFERROR(IF(COUNTIF(個人情報!$BB$5:$BB$401,"登録番号" &amp; リスト!O473)&gt;=1,"",IF(VLOOKUP(O473,登録者リスト!$A$1:$D$43729,4,FALSE)=基本情報!$D$6,O473,"")),"")</f>
        <v/>
      </c>
      <c r="Q473" t="str">
        <f t="shared" si="7"/>
        <v/>
      </c>
    </row>
    <row r="474" spans="15:17" x14ac:dyDescent="0.15">
      <c r="O474">
        <v>473</v>
      </c>
      <c r="P474" t="str">
        <f>IFERROR(IF(COUNTIF(個人情報!$BB$5:$BB$401,"登録番号" &amp; リスト!O474)&gt;=1,"",IF(VLOOKUP(O474,登録者リスト!$A$1:$D$43729,4,FALSE)=基本情報!$D$6,O474,"")),"")</f>
        <v/>
      </c>
      <c r="Q474" t="str">
        <f t="shared" si="7"/>
        <v/>
      </c>
    </row>
    <row r="475" spans="15:17" x14ac:dyDescent="0.15">
      <c r="O475">
        <v>474</v>
      </c>
      <c r="P475" t="str">
        <f>IFERROR(IF(COUNTIF(個人情報!$BB$5:$BB$401,"登録番号" &amp; リスト!O475)&gt;=1,"",IF(VLOOKUP(O475,登録者リスト!$A$1:$D$43729,4,FALSE)=基本情報!$D$6,O475,"")),"")</f>
        <v/>
      </c>
      <c r="Q475" t="str">
        <f t="shared" si="7"/>
        <v/>
      </c>
    </row>
    <row r="476" spans="15:17" x14ac:dyDescent="0.15">
      <c r="O476">
        <v>475</v>
      </c>
      <c r="P476" t="str">
        <f>IFERROR(IF(COUNTIF(個人情報!$BB$5:$BB$401,"登録番号" &amp; リスト!O476)&gt;=1,"",IF(VLOOKUP(O476,登録者リスト!$A$1:$D$43729,4,FALSE)=基本情報!$D$6,O476,"")),"")</f>
        <v/>
      </c>
      <c r="Q476" t="str">
        <f t="shared" si="7"/>
        <v/>
      </c>
    </row>
    <row r="477" spans="15:17" x14ac:dyDescent="0.15">
      <c r="O477">
        <v>476</v>
      </c>
      <c r="P477" t="str">
        <f>IFERROR(IF(COUNTIF(個人情報!$BB$5:$BB$401,"登録番号" &amp; リスト!O477)&gt;=1,"",IF(VLOOKUP(O477,登録者リスト!$A$1:$D$43729,4,FALSE)=基本情報!$D$6,O477,"")),"")</f>
        <v/>
      </c>
      <c r="Q477" t="str">
        <f t="shared" si="7"/>
        <v/>
      </c>
    </row>
    <row r="478" spans="15:17" x14ac:dyDescent="0.15">
      <c r="O478">
        <v>477</v>
      </c>
      <c r="P478" t="str">
        <f>IFERROR(IF(COUNTIF(個人情報!$BB$5:$BB$401,"登録番号" &amp; リスト!O478)&gt;=1,"",IF(VLOOKUP(O478,登録者リスト!$A$1:$D$43729,4,FALSE)=基本情報!$D$6,O478,"")),"")</f>
        <v/>
      </c>
      <c r="Q478" t="str">
        <f t="shared" si="7"/>
        <v/>
      </c>
    </row>
    <row r="479" spans="15:17" x14ac:dyDescent="0.15">
      <c r="O479">
        <v>478</v>
      </c>
      <c r="P479" t="str">
        <f>IFERROR(IF(COUNTIF(個人情報!$BB$5:$BB$401,"登録番号" &amp; リスト!O479)&gt;=1,"",IF(VLOOKUP(O479,登録者リスト!$A$1:$D$43729,4,FALSE)=基本情報!$D$6,O479,"")),"")</f>
        <v/>
      </c>
      <c r="Q479" t="str">
        <f t="shared" si="7"/>
        <v/>
      </c>
    </row>
    <row r="480" spans="15:17" x14ac:dyDescent="0.15">
      <c r="O480">
        <v>479</v>
      </c>
      <c r="P480" t="str">
        <f>IFERROR(IF(COUNTIF(個人情報!$BB$5:$BB$401,"登録番号" &amp; リスト!O480)&gt;=1,"",IF(VLOOKUP(O480,登録者リスト!$A$1:$D$43729,4,FALSE)=基本情報!$D$6,O480,"")),"")</f>
        <v/>
      </c>
      <c r="Q480" t="str">
        <f t="shared" si="7"/>
        <v/>
      </c>
    </row>
    <row r="481" spans="15:17" x14ac:dyDescent="0.15">
      <c r="O481">
        <v>480</v>
      </c>
      <c r="P481" t="str">
        <f>IFERROR(IF(COUNTIF(個人情報!$BB$5:$BB$401,"登録番号" &amp; リスト!O481)&gt;=1,"",IF(VLOOKUP(O481,登録者リスト!$A$1:$D$43729,4,FALSE)=基本情報!$D$6,O481,"")),"")</f>
        <v/>
      </c>
      <c r="Q481" t="str">
        <f t="shared" si="7"/>
        <v/>
      </c>
    </row>
    <row r="482" spans="15:17" x14ac:dyDescent="0.15">
      <c r="O482">
        <v>481</v>
      </c>
      <c r="P482" t="str">
        <f>IFERROR(IF(COUNTIF(個人情報!$BB$5:$BB$401,"登録番号" &amp; リスト!O482)&gt;=1,"",IF(VLOOKUP(O482,登録者リスト!$A$1:$D$43729,4,FALSE)=基本情報!$D$6,O482,"")),"")</f>
        <v/>
      </c>
      <c r="Q482" t="str">
        <f t="shared" si="7"/>
        <v/>
      </c>
    </row>
    <row r="483" spans="15:17" x14ac:dyDescent="0.15">
      <c r="O483">
        <v>482</v>
      </c>
      <c r="P483" t="str">
        <f>IFERROR(IF(COUNTIF(個人情報!$BB$5:$BB$401,"登録番号" &amp; リスト!O483)&gt;=1,"",IF(VLOOKUP(O483,登録者リスト!$A$1:$D$43729,4,FALSE)=基本情報!$D$6,O483,"")),"")</f>
        <v/>
      </c>
      <c r="Q483" t="str">
        <f t="shared" si="7"/>
        <v/>
      </c>
    </row>
    <row r="484" spans="15:17" x14ac:dyDescent="0.15">
      <c r="O484">
        <v>483</v>
      </c>
      <c r="P484" t="str">
        <f>IFERROR(IF(COUNTIF(個人情報!$BB$5:$BB$401,"登録番号" &amp; リスト!O484)&gt;=1,"",IF(VLOOKUP(O484,登録者リスト!$A$1:$D$43729,4,FALSE)=基本情報!$D$6,O484,"")),"")</f>
        <v/>
      </c>
      <c r="Q484" t="str">
        <f t="shared" si="7"/>
        <v/>
      </c>
    </row>
    <row r="485" spans="15:17" x14ac:dyDescent="0.15">
      <c r="O485">
        <v>484</v>
      </c>
      <c r="P485" t="str">
        <f>IFERROR(IF(COUNTIF(個人情報!$BB$5:$BB$401,"登録番号" &amp; リスト!O485)&gt;=1,"",IF(VLOOKUP(O485,登録者リスト!$A$1:$D$43729,4,FALSE)=基本情報!$D$6,O485,"")),"")</f>
        <v/>
      </c>
      <c r="Q485" t="str">
        <f t="shared" si="7"/>
        <v/>
      </c>
    </row>
    <row r="486" spans="15:17" x14ac:dyDescent="0.15">
      <c r="O486">
        <v>485</v>
      </c>
      <c r="P486" t="str">
        <f>IFERROR(IF(COUNTIF(個人情報!$BB$5:$BB$401,"登録番号" &amp; リスト!O486)&gt;=1,"",IF(VLOOKUP(O486,登録者リスト!$A$1:$D$43729,4,FALSE)=基本情報!$D$6,O486,"")),"")</f>
        <v/>
      </c>
      <c r="Q486" t="str">
        <f t="shared" si="7"/>
        <v/>
      </c>
    </row>
    <row r="487" spans="15:17" x14ac:dyDescent="0.15">
      <c r="O487">
        <v>486</v>
      </c>
      <c r="P487" t="str">
        <f>IFERROR(IF(COUNTIF(個人情報!$BB$5:$BB$401,"登録番号" &amp; リスト!O487)&gt;=1,"",IF(VLOOKUP(O487,登録者リスト!$A$1:$D$43729,4,FALSE)=基本情報!$D$6,O487,"")),"")</f>
        <v/>
      </c>
      <c r="Q487" t="str">
        <f t="shared" si="7"/>
        <v/>
      </c>
    </row>
    <row r="488" spans="15:17" x14ac:dyDescent="0.15">
      <c r="O488">
        <v>487</v>
      </c>
      <c r="P488" t="str">
        <f>IFERROR(IF(COUNTIF(個人情報!$BB$5:$BB$401,"登録番号" &amp; リスト!O488)&gt;=1,"",IF(VLOOKUP(O488,登録者リスト!$A$1:$D$43729,4,FALSE)=基本情報!$D$6,O488,"")),"")</f>
        <v/>
      </c>
      <c r="Q488" t="str">
        <f t="shared" si="7"/>
        <v/>
      </c>
    </row>
    <row r="489" spans="15:17" x14ac:dyDescent="0.15">
      <c r="O489">
        <v>488</v>
      </c>
      <c r="P489" t="str">
        <f>IFERROR(IF(COUNTIF(個人情報!$BB$5:$BB$401,"登録番号" &amp; リスト!O489)&gt;=1,"",IF(VLOOKUP(O489,登録者リスト!$A$1:$D$43729,4,FALSE)=基本情報!$D$6,O489,"")),"")</f>
        <v/>
      </c>
      <c r="Q489" t="str">
        <f t="shared" si="7"/>
        <v/>
      </c>
    </row>
    <row r="490" spans="15:17" x14ac:dyDescent="0.15">
      <c r="O490">
        <v>489</v>
      </c>
      <c r="P490" t="str">
        <f>IFERROR(IF(COUNTIF(個人情報!$BB$5:$BB$401,"登録番号" &amp; リスト!O490)&gt;=1,"",IF(VLOOKUP(O490,登録者リスト!$A$1:$D$43729,4,FALSE)=基本情報!$D$6,O490,"")),"")</f>
        <v/>
      </c>
      <c r="Q490" t="str">
        <f t="shared" si="7"/>
        <v/>
      </c>
    </row>
    <row r="491" spans="15:17" x14ac:dyDescent="0.15">
      <c r="O491">
        <v>490</v>
      </c>
      <c r="P491" t="str">
        <f>IFERROR(IF(COUNTIF(個人情報!$BB$5:$BB$401,"登録番号" &amp; リスト!O491)&gt;=1,"",IF(VLOOKUP(O491,登録者リスト!$A$1:$D$43729,4,FALSE)=基本情報!$D$6,O491,"")),"")</f>
        <v/>
      </c>
      <c r="Q491" t="str">
        <f t="shared" si="7"/>
        <v/>
      </c>
    </row>
    <row r="492" spans="15:17" x14ac:dyDescent="0.15">
      <c r="O492">
        <v>491</v>
      </c>
      <c r="P492" t="str">
        <f>IFERROR(IF(COUNTIF(個人情報!$BB$5:$BB$401,"登録番号" &amp; リスト!O492)&gt;=1,"",IF(VLOOKUP(O492,登録者リスト!$A$1:$D$43729,4,FALSE)=基本情報!$D$6,O492,"")),"")</f>
        <v/>
      </c>
      <c r="Q492" t="str">
        <f t="shared" si="7"/>
        <v/>
      </c>
    </row>
    <row r="493" spans="15:17" x14ac:dyDescent="0.15">
      <c r="O493">
        <v>492</v>
      </c>
      <c r="P493" t="str">
        <f>IFERROR(IF(COUNTIF(個人情報!$BB$5:$BB$401,"登録番号" &amp; リスト!O493)&gt;=1,"",IF(VLOOKUP(O493,登録者リスト!$A$1:$D$43729,4,FALSE)=基本情報!$D$6,O493,"")),"")</f>
        <v/>
      </c>
      <c r="Q493" t="str">
        <f t="shared" si="7"/>
        <v/>
      </c>
    </row>
    <row r="494" spans="15:17" x14ac:dyDescent="0.15">
      <c r="O494">
        <v>493</v>
      </c>
      <c r="P494" t="str">
        <f>IFERROR(IF(COUNTIF(個人情報!$BB$5:$BB$401,"登録番号" &amp; リスト!O494)&gt;=1,"",IF(VLOOKUP(O494,登録者リスト!$A$1:$D$43729,4,FALSE)=基本情報!$D$6,O494,"")),"")</f>
        <v/>
      </c>
      <c r="Q494" t="str">
        <f t="shared" si="7"/>
        <v/>
      </c>
    </row>
    <row r="495" spans="15:17" x14ac:dyDescent="0.15">
      <c r="O495">
        <v>494</v>
      </c>
      <c r="P495" t="str">
        <f>IFERROR(IF(COUNTIF(個人情報!$BB$5:$BB$401,"登録番号" &amp; リスト!O495)&gt;=1,"",IF(VLOOKUP(O495,登録者リスト!$A$1:$D$43729,4,FALSE)=基本情報!$D$6,O495,"")),"")</f>
        <v/>
      </c>
      <c r="Q495" t="str">
        <f t="shared" si="7"/>
        <v/>
      </c>
    </row>
    <row r="496" spans="15:17" x14ac:dyDescent="0.15">
      <c r="O496">
        <v>495</v>
      </c>
      <c r="P496" t="str">
        <f>IFERROR(IF(COUNTIF(個人情報!$BB$5:$BB$401,"登録番号" &amp; リスト!O496)&gt;=1,"",IF(VLOOKUP(O496,登録者リスト!$A$1:$D$43729,4,FALSE)=基本情報!$D$6,O496,"")),"")</f>
        <v/>
      </c>
      <c r="Q496" t="str">
        <f t="shared" si="7"/>
        <v/>
      </c>
    </row>
    <row r="497" spans="15:17" x14ac:dyDescent="0.15">
      <c r="O497">
        <v>496</v>
      </c>
      <c r="P497" t="str">
        <f>IFERROR(IF(COUNTIF(個人情報!$BB$5:$BB$401,"登録番号" &amp; リスト!O497)&gt;=1,"",IF(VLOOKUP(O497,登録者リスト!$A$1:$D$43729,4,FALSE)=基本情報!$D$6,O497,"")),"")</f>
        <v/>
      </c>
      <c r="Q497" t="str">
        <f t="shared" si="7"/>
        <v/>
      </c>
    </row>
    <row r="498" spans="15:17" x14ac:dyDescent="0.15">
      <c r="O498">
        <v>497</v>
      </c>
      <c r="P498" t="str">
        <f>IFERROR(IF(COUNTIF(個人情報!$BB$5:$BB$401,"登録番号" &amp; リスト!O498)&gt;=1,"",IF(VLOOKUP(O498,登録者リスト!$A$1:$D$43729,4,FALSE)=基本情報!$D$6,O498,"")),"")</f>
        <v/>
      </c>
      <c r="Q498" t="str">
        <f t="shared" si="7"/>
        <v/>
      </c>
    </row>
    <row r="499" spans="15:17" x14ac:dyDescent="0.15">
      <c r="O499">
        <v>498</v>
      </c>
      <c r="P499" t="str">
        <f>IFERROR(IF(COUNTIF(個人情報!$BB$5:$BB$401,"登録番号" &amp; リスト!O499)&gt;=1,"",IF(VLOOKUP(O499,登録者リスト!$A$1:$D$43729,4,FALSE)=基本情報!$D$6,O499,"")),"")</f>
        <v/>
      </c>
      <c r="Q499" t="str">
        <f t="shared" si="7"/>
        <v/>
      </c>
    </row>
    <row r="500" spans="15:17" x14ac:dyDescent="0.15">
      <c r="O500">
        <v>499</v>
      </c>
      <c r="P500" t="str">
        <f>IFERROR(IF(COUNTIF(個人情報!$BB$5:$BB$401,"登録番号" &amp; リスト!O500)&gt;=1,"",IF(VLOOKUP(O500,登録者リスト!$A$1:$D$43729,4,FALSE)=基本情報!$D$6,O500,"")),"")</f>
        <v/>
      </c>
      <c r="Q500" t="str">
        <f t="shared" si="7"/>
        <v/>
      </c>
    </row>
    <row r="501" spans="15:17" x14ac:dyDescent="0.15">
      <c r="O501">
        <v>500</v>
      </c>
      <c r="P501" t="str">
        <f>IFERROR(IF(COUNTIF(個人情報!$BB$5:$BB$401,"登録番号" &amp; リスト!O501)&gt;=1,"",IF(VLOOKUP(O501,登録者リスト!$A$1:$D$43729,4,FALSE)=基本情報!$D$6,O501,"")),"")</f>
        <v/>
      </c>
      <c r="Q501" t="str">
        <f t="shared" si="7"/>
        <v/>
      </c>
    </row>
    <row r="502" spans="15:17" x14ac:dyDescent="0.15">
      <c r="O502">
        <v>501</v>
      </c>
      <c r="P502" t="str">
        <f>IFERROR(IF(COUNTIF(個人情報!$BB$5:$BB$401,"登録番号" &amp; リスト!O502)&gt;=1,"",IF(VLOOKUP(O502,登録者リスト!$A$1:$D$43729,4,FALSE)=基本情報!$D$6,O502,"")),"")</f>
        <v/>
      </c>
    </row>
    <row r="503" spans="15:17" x14ac:dyDescent="0.15">
      <c r="O503">
        <v>502</v>
      </c>
      <c r="P503" t="str">
        <f>IFERROR(IF(COUNTIF(個人情報!$BB$5:$BB$401,"登録番号" &amp; リスト!O503)&gt;=1,"",IF(VLOOKUP(O503,登録者リスト!$A$1:$D$43729,4,FALSE)=基本情報!$D$6,O503,"")),"")</f>
        <v/>
      </c>
    </row>
    <row r="504" spans="15:17" x14ac:dyDescent="0.15">
      <c r="O504">
        <v>503</v>
      </c>
      <c r="P504" t="str">
        <f>IFERROR(IF(COUNTIF(個人情報!$BB$5:$BB$401,"登録番号" &amp; リスト!O504)&gt;=1,"",IF(VLOOKUP(O504,登録者リスト!$A$1:$D$43729,4,FALSE)=基本情報!$D$6,O504,"")),"")</f>
        <v/>
      </c>
    </row>
    <row r="505" spans="15:17" x14ac:dyDescent="0.15">
      <c r="O505">
        <v>504</v>
      </c>
      <c r="P505" t="str">
        <f>IFERROR(IF(COUNTIF(個人情報!$BB$5:$BB$401,"登録番号" &amp; リスト!O505)&gt;=1,"",IF(VLOOKUP(O505,登録者リスト!$A$1:$D$43729,4,FALSE)=基本情報!$D$6,O505,"")),"")</f>
        <v/>
      </c>
    </row>
    <row r="506" spans="15:17" x14ac:dyDescent="0.15">
      <c r="O506">
        <v>505</v>
      </c>
      <c r="P506" t="str">
        <f>IFERROR(IF(COUNTIF(個人情報!$BB$5:$BB$401,"登録番号" &amp; リスト!O506)&gt;=1,"",IF(VLOOKUP(O506,登録者リスト!$A$1:$D$43729,4,FALSE)=基本情報!$D$6,O506,"")),"")</f>
        <v/>
      </c>
    </row>
    <row r="507" spans="15:17" x14ac:dyDescent="0.15">
      <c r="O507">
        <v>506</v>
      </c>
      <c r="P507" t="str">
        <f>IFERROR(IF(COUNTIF(個人情報!$BB$5:$BB$401,"登録番号" &amp; リスト!O507)&gt;=1,"",IF(VLOOKUP(O507,登録者リスト!$A$1:$D$43729,4,FALSE)=基本情報!$D$6,O507,"")),"")</f>
        <v/>
      </c>
    </row>
    <row r="508" spans="15:17" x14ac:dyDescent="0.15">
      <c r="O508">
        <v>507</v>
      </c>
      <c r="P508" t="str">
        <f>IFERROR(IF(COUNTIF(個人情報!$BB$5:$BB$401,"登録番号" &amp; リスト!O508)&gt;=1,"",IF(VLOOKUP(O508,登録者リスト!$A$1:$D$43729,4,FALSE)=基本情報!$D$6,O508,"")),"")</f>
        <v/>
      </c>
    </row>
    <row r="509" spans="15:17" x14ac:dyDescent="0.15">
      <c r="O509">
        <v>508</v>
      </c>
      <c r="P509" t="str">
        <f>IFERROR(IF(COUNTIF(個人情報!$BB$5:$BB$401,"登録番号" &amp; リスト!O509)&gt;=1,"",IF(VLOOKUP(O509,登録者リスト!$A$1:$D$43729,4,FALSE)=基本情報!$D$6,O509,"")),"")</f>
        <v/>
      </c>
    </row>
    <row r="510" spans="15:17" x14ac:dyDescent="0.15">
      <c r="O510">
        <v>509</v>
      </c>
      <c r="P510" t="str">
        <f>IFERROR(IF(COUNTIF(個人情報!$BB$5:$BB$401,"登録番号" &amp; リスト!O510)&gt;=1,"",IF(VLOOKUP(O510,登録者リスト!$A$1:$D$43729,4,FALSE)=基本情報!$D$6,O510,"")),"")</f>
        <v/>
      </c>
    </row>
    <row r="511" spans="15:17" x14ac:dyDescent="0.15">
      <c r="O511">
        <v>510</v>
      </c>
      <c r="P511" t="str">
        <f>IFERROR(IF(COUNTIF(個人情報!$BB$5:$BB$401,"登録番号" &amp; リスト!O511)&gt;=1,"",IF(VLOOKUP(O511,登録者リスト!$A$1:$D$43729,4,FALSE)=基本情報!$D$6,O511,"")),"")</f>
        <v/>
      </c>
    </row>
    <row r="512" spans="15:17" x14ac:dyDescent="0.15">
      <c r="O512">
        <v>511</v>
      </c>
      <c r="P512" t="str">
        <f>IFERROR(IF(COUNTIF(個人情報!$BB$5:$BB$401,"登録番号" &amp; リスト!O512)&gt;=1,"",IF(VLOOKUP(O512,登録者リスト!$A$1:$D$43729,4,FALSE)=基本情報!$D$6,O512,"")),"")</f>
        <v/>
      </c>
    </row>
    <row r="513" spans="15:16" x14ac:dyDescent="0.15">
      <c r="O513">
        <v>512</v>
      </c>
      <c r="P513" t="str">
        <f>IFERROR(IF(COUNTIF(個人情報!$BB$5:$BB$401,"登録番号" &amp; リスト!O513)&gt;=1,"",IF(VLOOKUP(O513,登録者リスト!$A$1:$D$43729,4,FALSE)=基本情報!$D$6,O513,"")),"")</f>
        <v/>
      </c>
    </row>
    <row r="514" spans="15:16" x14ac:dyDescent="0.15">
      <c r="O514">
        <v>513</v>
      </c>
      <c r="P514" t="str">
        <f>IFERROR(IF(COUNTIF(個人情報!$BB$5:$BB$401,"登録番号" &amp; リスト!O514)&gt;=1,"",IF(VLOOKUP(O514,登録者リスト!$A$1:$D$43729,4,FALSE)=基本情報!$D$6,O514,"")),"")</f>
        <v/>
      </c>
    </row>
    <row r="515" spans="15:16" x14ac:dyDescent="0.15">
      <c r="O515">
        <v>514</v>
      </c>
      <c r="P515" t="str">
        <f>IFERROR(IF(COUNTIF(個人情報!$BB$5:$BB$401,"登録番号" &amp; リスト!O515)&gt;=1,"",IF(VLOOKUP(O515,登録者リスト!$A$1:$D$43729,4,FALSE)=基本情報!$D$6,O515,"")),"")</f>
        <v/>
      </c>
    </row>
    <row r="516" spans="15:16" x14ac:dyDescent="0.15">
      <c r="O516">
        <v>515</v>
      </c>
      <c r="P516" t="str">
        <f>IFERROR(IF(COUNTIF(個人情報!$BB$5:$BB$401,"登録番号" &amp; リスト!O516)&gt;=1,"",IF(VLOOKUP(O516,登録者リスト!$A$1:$D$43729,4,FALSE)=基本情報!$D$6,O516,"")),"")</f>
        <v/>
      </c>
    </row>
    <row r="517" spans="15:16" x14ac:dyDescent="0.15">
      <c r="O517">
        <v>516</v>
      </c>
      <c r="P517" t="str">
        <f>IFERROR(IF(COUNTIF(個人情報!$BB$5:$BB$401,"登録番号" &amp; リスト!O517)&gt;=1,"",IF(VLOOKUP(O517,登録者リスト!$A$1:$D$43729,4,FALSE)=基本情報!$D$6,O517,"")),"")</f>
        <v/>
      </c>
    </row>
    <row r="518" spans="15:16" x14ac:dyDescent="0.15">
      <c r="O518">
        <v>517</v>
      </c>
      <c r="P518" t="str">
        <f>IFERROR(IF(COUNTIF(個人情報!$BB$5:$BB$401,"登録番号" &amp; リスト!O518)&gt;=1,"",IF(VLOOKUP(O518,登録者リスト!$A$1:$D$43729,4,FALSE)=基本情報!$D$6,O518,"")),"")</f>
        <v/>
      </c>
    </row>
    <row r="519" spans="15:16" x14ac:dyDescent="0.15">
      <c r="O519">
        <v>518</v>
      </c>
      <c r="P519" t="str">
        <f>IFERROR(IF(COUNTIF(個人情報!$BB$5:$BB$401,"登録番号" &amp; リスト!O519)&gt;=1,"",IF(VLOOKUP(O519,登録者リスト!$A$1:$D$43729,4,FALSE)=基本情報!$D$6,O519,"")),"")</f>
        <v/>
      </c>
    </row>
    <row r="520" spans="15:16" x14ac:dyDescent="0.15">
      <c r="O520">
        <v>519</v>
      </c>
      <c r="P520" t="str">
        <f>IFERROR(IF(COUNTIF(個人情報!$BB$5:$BB$401,"登録番号" &amp; リスト!O520)&gt;=1,"",IF(VLOOKUP(O520,登録者リスト!$A$1:$D$43729,4,FALSE)=基本情報!$D$6,O520,"")),"")</f>
        <v/>
      </c>
    </row>
    <row r="521" spans="15:16" x14ac:dyDescent="0.15">
      <c r="O521">
        <v>520</v>
      </c>
      <c r="P521" t="str">
        <f>IFERROR(IF(COUNTIF(個人情報!$BB$5:$BB$401,"登録番号" &amp; リスト!O521)&gt;=1,"",IF(VLOOKUP(O521,登録者リスト!$A$1:$D$43729,4,FALSE)=基本情報!$D$6,O521,"")),"")</f>
        <v/>
      </c>
    </row>
    <row r="522" spans="15:16" x14ac:dyDescent="0.15">
      <c r="O522">
        <v>521</v>
      </c>
      <c r="P522" t="str">
        <f>IFERROR(IF(COUNTIF(個人情報!$BB$5:$BB$401,"登録番号" &amp; リスト!O522)&gt;=1,"",IF(VLOOKUP(O522,登録者リスト!$A$1:$D$43729,4,FALSE)=基本情報!$D$6,O522,"")),"")</f>
        <v/>
      </c>
    </row>
    <row r="523" spans="15:16" x14ac:dyDescent="0.15">
      <c r="O523">
        <v>522</v>
      </c>
      <c r="P523" t="str">
        <f>IFERROR(IF(COUNTIF(個人情報!$BB$5:$BB$401,"登録番号" &amp; リスト!O523)&gt;=1,"",IF(VLOOKUP(O523,登録者リスト!$A$1:$D$43729,4,FALSE)=基本情報!$D$6,O523,"")),"")</f>
        <v/>
      </c>
    </row>
    <row r="524" spans="15:16" x14ac:dyDescent="0.15">
      <c r="O524">
        <v>523</v>
      </c>
      <c r="P524" t="str">
        <f>IFERROR(IF(COUNTIF(個人情報!$BB$5:$BB$401,"登録番号" &amp; リスト!O524)&gt;=1,"",IF(VLOOKUP(O524,登録者リスト!$A$1:$D$43729,4,FALSE)=基本情報!$D$6,O524,"")),"")</f>
        <v/>
      </c>
    </row>
    <row r="525" spans="15:16" x14ac:dyDescent="0.15">
      <c r="O525">
        <v>524</v>
      </c>
      <c r="P525" t="str">
        <f>IFERROR(IF(COUNTIF(個人情報!$BB$5:$BB$401,"登録番号" &amp; リスト!O525)&gt;=1,"",IF(VLOOKUP(O525,登録者リスト!$A$1:$D$43729,4,FALSE)=基本情報!$D$6,O525,"")),"")</f>
        <v/>
      </c>
    </row>
    <row r="526" spans="15:16" x14ac:dyDescent="0.15">
      <c r="O526">
        <v>525</v>
      </c>
      <c r="P526" t="str">
        <f>IFERROR(IF(COUNTIF(個人情報!$BB$5:$BB$401,"登録番号" &amp; リスト!O526)&gt;=1,"",IF(VLOOKUP(O526,登録者リスト!$A$1:$D$43729,4,FALSE)=基本情報!$D$6,O526,"")),"")</f>
        <v/>
      </c>
    </row>
    <row r="527" spans="15:16" x14ac:dyDescent="0.15">
      <c r="O527">
        <v>526</v>
      </c>
      <c r="P527" t="str">
        <f>IFERROR(IF(COUNTIF(個人情報!$BB$5:$BB$401,"登録番号" &amp; リスト!O527)&gt;=1,"",IF(VLOOKUP(O527,登録者リスト!$A$1:$D$43729,4,FALSE)=基本情報!$D$6,O527,"")),"")</f>
        <v/>
      </c>
    </row>
    <row r="528" spans="15:16" x14ac:dyDescent="0.15">
      <c r="O528">
        <v>527</v>
      </c>
      <c r="P528" t="str">
        <f>IFERROR(IF(COUNTIF(個人情報!$BB$5:$BB$401,"登録番号" &amp; リスト!O528)&gt;=1,"",IF(VLOOKUP(O528,登録者リスト!$A$1:$D$43729,4,FALSE)=基本情報!$D$6,O528,"")),"")</f>
        <v/>
      </c>
    </row>
    <row r="529" spans="15:16" x14ac:dyDescent="0.15">
      <c r="O529">
        <v>528</v>
      </c>
      <c r="P529" t="str">
        <f>IFERROR(IF(COUNTIF(個人情報!$BB$5:$BB$401,"登録番号" &amp; リスト!O529)&gt;=1,"",IF(VLOOKUP(O529,登録者リスト!$A$1:$D$43729,4,FALSE)=基本情報!$D$6,O529,"")),"")</f>
        <v/>
      </c>
    </row>
    <row r="530" spans="15:16" x14ac:dyDescent="0.15">
      <c r="O530">
        <v>529</v>
      </c>
      <c r="P530" t="str">
        <f>IFERROR(IF(COUNTIF(個人情報!$BB$5:$BB$401,"登録番号" &amp; リスト!O530)&gt;=1,"",IF(VLOOKUP(O530,登録者リスト!$A$1:$D$43729,4,FALSE)=基本情報!$D$6,O530,"")),"")</f>
        <v/>
      </c>
    </row>
    <row r="531" spans="15:16" x14ac:dyDescent="0.15">
      <c r="O531">
        <v>530</v>
      </c>
      <c r="P531" t="str">
        <f>IFERROR(IF(COUNTIF(個人情報!$BB$5:$BB$401,"登録番号" &amp; リスト!O531)&gt;=1,"",IF(VLOOKUP(O531,登録者リスト!$A$1:$D$43729,4,FALSE)=基本情報!$D$6,O531,"")),"")</f>
        <v/>
      </c>
    </row>
    <row r="532" spans="15:16" x14ac:dyDescent="0.15">
      <c r="O532">
        <v>531</v>
      </c>
      <c r="P532" t="str">
        <f>IFERROR(IF(COUNTIF(個人情報!$BB$5:$BB$401,"登録番号" &amp; リスト!O532)&gt;=1,"",IF(VLOOKUP(O532,登録者リスト!$A$1:$D$43729,4,FALSE)=基本情報!$D$6,O532,"")),"")</f>
        <v/>
      </c>
    </row>
    <row r="533" spans="15:16" x14ac:dyDescent="0.15">
      <c r="O533">
        <v>532</v>
      </c>
      <c r="P533" t="str">
        <f>IFERROR(IF(COUNTIF(個人情報!$BB$5:$BB$401,"登録番号" &amp; リスト!O533)&gt;=1,"",IF(VLOOKUP(O533,登録者リスト!$A$1:$D$43729,4,FALSE)=基本情報!$D$6,O533,"")),"")</f>
        <v/>
      </c>
    </row>
    <row r="534" spans="15:16" x14ac:dyDescent="0.15">
      <c r="O534">
        <v>533</v>
      </c>
      <c r="P534" t="str">
        <f>IFERROR(IF(COUNTIF(個人情報!$BB$5:$BB$401,"登録番号" &amp; リスト!O534)&gt;=1,"",IF(VLOOKUP(O534,登録者リスト!$A$1:$D$43729,4,FALSE)=基本情報!$D$6,O534,"")),"")</f>
        <v/>
      </c>
    </row>
    <row r="535" spans="15:16" x14ac:dyDescent="0.15">
      <c r="O535">
        <v>534</v>
      </c>
      <c r="P535" t="str">
        <f>IFERROR(IF(COUNTIF(個人情報!$BB$5:$BB$401,"登録番号" &amp; リスト!O535)&gt;=1,"",IF(VLOOKUP(O535,登録者リスト!$A$1:$D$43729,4,FALSE)=基本情報!$D$6,O535,"")),"")</f>
        <v/>
      </c>
    </row>
    <row r="536" spans="15:16" x14ac:dyDescent="0.15">
      <c r="O536">
        <v>535</v>
      </c>
      <c r="P536" t="str">
        <f>IFERROR(IF(COUNTIF(個人情報!$BB$5:$BB$401,"登録番号" &amp; リスト!O536)&gt;=1,"",IF(VLOOKUP(O536,登録者リスト!$A$1:$D$43729,4,FALSE)=基本情報!$D$6,O536,"")),"")</f>
        <v/>
      </c>
    </row>
    <row r="537" spans="15:16" x14ac:dyDescent="0.15">
      <c r="O537">
        <v>536</v>
      </c>
      <c r="P537" t="str">
        <f>IFERROR(IF(COUNTIF(個人情報!$BB$5:$BB$401,"登録番号" &amp; リスト!O537)&gt;=1,"",IF(VLOOKUP(O537,登録者リスト!$A$1:$D$43729,4,FALSE)=基本情報!$D$6,O537,"")),"")</f>
        <v/>
      </c>
    </row>
    <row r="538" spans="15:16" x14ac:dyDescent="0.15">
      <c r="O538">
        <v>537</v>
      </c>
      <c r="P538" t="str">
        <f>IFERROR(IF(COUNTIF(個人情報!$BB$5:$BB$401,"登録番号" &amp; リスト!O538)&gt;=1,"",IF(VLOOKUP(O538,登録者リスト!$A$1:$D$43729,4,FALSE)=基本情報!$D$6,O538,"")),"")</f>
        <v/>
      </c>
    </row>
    <row r="539" spans="15:16" x14ac:dyDescent="0.15">
      <c r="O539">
        <v>538</v>
      </c>
      <c r="P539" t="str">
        <f>IFERROR(IF(COUNTIF(個人情報!$BB$5:$BB$401,"登録番号" &amp; リスト!O539)&gt;=1,"",IF(VLOOKUP(O539,登録者リスト!$A$1:$D$43729,4,FALSE)=基本情報!$D$6,O539,"")),"")</f>
        <v/>
      </c>
    </row>
    <row r="540" spans="15:16" x14ac:dyDescent="0.15">
      <c r="O540">
        <v>539</v>
      </c>
      <c r="P540" t="str">
        <f>IFERROR(IF(COUNTIF(個人情報!$BB$5:$BB$401,"登録番号" &amp; リスト!O540)&gt;=1,"",IF(VLOOKUP(O540,登録者リスト!$A$1:$D$43729,4,FALSE)=基本情報!$D$6,O540,"")),"")</f>
        <v/>
      </c>
    </row>
    <row r="541" spans="15:16" x14ac:dyDescent="0.15">
      <c r="O541">
        <v>540</v>
      </c>
      <c r="P541" t="str">
        <f>IFERROR(IF(COUNTIF(個人情報!$BB$5:$BB$401,"登録番号" &amp; リスト!O541)&gt;=1,"",IF(VLOOKUP(O541,登録者リスト!$A$1:$D$43729,4,FALSE)=基本情報!$D$6,O541,"")),"")</f>
        <v/>
      </c>
    </row>
    <row r="542" spans="15:16" x14ac:dyDescent="0.15">
      <c r="O542">
        <v>541</v>
      </c>
      <c r="P542" t="str">
        <f>IFERROR(IF(COUNTIF(個人情報!$BB$5:$BB$401,"登録番号" &amp; リスト!O542)&gt;=1,"",IF(VLOOKUP(O542,登録者リスト!$A$1:$D$43729,4,FALSE)=基本情報!$D$6,O542,"")),"")</f>
        <v/>
      </c>
    </row>
    <row r="543" spans="15:16" x14ac:dyDescent="0.15">
      <c r="O543">
        <v>542</v>
      </c>
      <c r="P543" t="str">
        <f>IFERROR(IF(COUNTIF(個人情報!$BB$5:$BB$401,"登録番号" &amp; リスト!O543)&gt;=1,"",IF(VLOOKUP(O543,登録者リスト!$A$1:$D$43729,4,FALSE)=基本情報!$D$6,O543,"")),"")</f>
        <v/>
      </c>
    </row>
    <row r="544" spans="15:16" x14ac:dyDescent="0.15">
      <c r="O544">
        <v>543</v>
      </c>
      <c r="P544" t="str">
        <f>IFERROR(IF(COUNTIF(個人情報!$BB$5:$BB$401,"登録番号" &amp; リスト!O544)&gt;=1,"",IF(VLOOKUP(O544,登録者リスト!$A$1:$D$43729,4,FALSE)=基本情報!$D$6,O544,"")),"")</f>
        <v/>
      </c>
    </row>
    <row r="545" spans="15:16" x14ac:dyDescent="0.15">
      <c r="O545">
        <v>544</v>
      </c>
      <c r="P545" t="str">
        <f>IFERROR(IF(COUNTIF(個人情報!$BB$5:$BB$401,"登録番号" &amp; リスト!O545)&gt;=1,"",IF(VLOOKUP(O545,登録者リスト!$A$1:$D$43729,4,FALSE)=基本情報!$D$6,O545,"")),"")</f>
        <v/>
      </c>
    </row>
    <row r="546" spans="15:16" x14ac:dyDescent="0.15">
      <c r="O546">
        <v>545</v>
      </c>
      <c r="P546" t="str">
        <f>IFERROR(IF(COUNTIF(個人情報!$BB$5:$BB$401,"登録番号" &amp; リスト!O546)&gt;=1,"",IF(VLOOKUP(O546,登録者リスト!$A$1:$D$43729,4,FALSE)=基本情報!$D$6,O546,"")),"")</f>
        <v/>
      </c>
    </row>
    <row r="547" spans="15:16" x14ac:dyDescent="0.15">
      <c r="O547">
        <v>546</v>
      </c>
      <c r="P547" t="str">
        <f>IFERROR(IF(COUNTIF(個人情報!$BB$5:$BB$401,"登録番号" &amp; リスト!O547)&gt;=1,"",IF(VLOOKUP(O547,登録者リスト!$A$1:$D$43729,4,FALSE)=基本情報!$D$6,O547,"")),"")</f>
        <v/>
      </c>
    </row>
    <row r="548" spans="15:16" x14ac:dyDescent="0.15">
      <c r="O548">
        <v>547</v>
      </c>
      <c r="P548" t="str">
        <f>IFERROR(IF(COUNTIF(個人情報!$BB$5:$BB$401,"登録番号" &amp; リスト!O548)&gt;=1,"",IF(VLOOKUP(O548,登録者リスト!$A$1:$D$43729,4,FALSE)=基本情報!$D$6,O548,"")),"")</f>
        <v/>
      </c>
    </row>
    <row r="549" spans="15:16" x14ac:dyDescent="0.15">
      <c r="O549">
        <v>548</v>
      </c>
      <c r="P549" t="str">
        <f>IFERROR(IF(COUNTIF(個人情報!$BB$5:$BB$401,"登録番号" &amp; リスト!O549)&gt;=1,"",IF(VLOOKUP(O549,登録者リスト!$A$1:$D$43729,4,FALSE)=基本情報!$D$6,O549,"")),"")</f>
        <v/>
      </c>
    </row>
    <row r="550" spans="15:16" x14ac:dyDescent="0.15">
      <c r="O550">
        <v>549</v>
      </c>
      <c r="P550" t="str">
        <f>IFERROR(IF(COUNTIF(個人情報!$BB$5:$BB$401,"登録番号" &amp; リスト!O550)&gt;=1,"",IF(VLOOKUP(O550,登録者リスト!$A$1:$D$43729,4,FALSE)=基本情報!$D$6,O550,"")),"")</f>
        <v/>
      </c>
    </row>
    <row r="551" spans="15:16" x14ac:dyDescent="0.15">
      <c r="O551">
        <v>550</v>
      </c>
      <c r="P551" t="str">
        <f>IFERROR(IF(COUNTIF(個人情報!$BB$5:$BB$401,"登録番号" &amp; リスト!O551)&gt;=1,"",IF(VLOOKUP(O551,登録者リスト!$A$1:$D$43729,4,FALSE)=基本情報!$D$6,O551,"")),"")</f>
        <v/>
      </c>
    </row>
    <row r="552" spans="15:16" x14ac:dyDescent="0.15">
      <c r="O552">
        <v>551</v>
      </c>
      <c r="P552" t="str">
        <f>IFERROR(IF(COUNTIF(個人情報!$BB$5:$BB$401,"登録番号" &amp; リスト!O552)&gt;=1,"",IF(VLOOKUP(O552,登録者リスト!$A$1:$D$43729,4,FALSE)=基本情報!$D$6,O552,"")),"")</f>
        <v/>
      </c>
    </row>
    <row r="553" spans="15:16" x14ac:dyDescent="0.15">
      <c r="O553">
        <v>552</v>
      </c>
      <c r="P553" t="str">
        <f>IFERROR(IF(COUNTIF(個人情報!$BB$5:$BB$401,"登録番号" &amp; リスト!O553)&gt;=1,"",IF(VLOOKUP(O553,登録者リスト!$A$1:$D$43729,4,FALSE)=基本情報!$D$6,O553,"")),"")</f>
        <v/>
      </c>
    </row>
    <row r="554" spans="15:16" x14ac:dyDescent="0.15">
      <c r="O554">
        <v>553</v>
      </c>
      <c r="P554" t="str">
        <f>IFERROR(IF(COUNTIF(個人情報!$BB$5:$BB$401,"登録番号" &amp; リスト!O554)&gt;=1,"",IF(VLOOKUP(O554,登録者リスト!$A$1:$D$43729,4,FALSE)=基本情報!$D$6,O554,"")),"")</f>
        <v/>
      </c>
    </row>
    <row r="555" spans="15:16" x14ac:dyDescent="0.15">
      <c r="O555">
        <v>554</v>
      </c>
      <c r="P555" t="str">
        <f>IFERROR(IF(COUNTIF(個人情報!$BB$5:$BB$401,"登録番号" &amp; リスト!O555)&gt;=1,"",IF(VLOOKUP(O555,登録者リスト!$A$1:$D$43729,4,FALSE)=基本情報!$D$6,O555,"")),"")</f>
        <v/>
      </c>
    </row>
    <row r="556" spans="15:16" x14ac:dyDescent="0.15">
      <c r="O556">
        <v>555</v>
      </c>
      <c r="P556" t="str">
        <f>IFERROR(IF(COUNTIF(個人情報!$BB$5:$BB$401,"登録番号" &amp; リスト!O556)&gt;=1,"",IF(VLOOKUP(O556,登録者リスト!$A$1:$D$43729,4,FALSE)=基本情報!$D$6,O556,"")),"")</f>
        <v/>
      </c>
    </row>
    <row r="557" spans="15:16" x14ac:dyDescent="0.15">
      <c r="O557">
        <v>556</v>
      </c>
      <c r="P557" t="str">
        <f>IFERROR(IF(COUNTIF(個人情報!$BB$5:$BB$401,"登録番号" &amp; リスト!O557)&gt;=1,"",IF(VLOOKUP(O557,登録者リスト!$A$1:$D$43729,4,FALSE)=基本情報!$D$6,O557,"")),"")</f>
        <v/>
      </c>
    </row>
    <row r="558" spans="15:16" x14ac:dyDescent="0.15">
      <c r="O558">
        <v>557</v>
      </c>
      <c r="P558" t="str">
        <f>IFERROR(IF(COUNTIF(個人情報!$BB$5:$BB$401,"登録番号" &amp; リスト!O558)&gt;=1,"",IF(VLOOKUP(O558,登録者リスト!$A$1:$D$43729,4,FALSE)=基本情報!$D$6,O558,"")),"")</f>
        <v/>
      </c>
    </row>
    <row r="559" spans="15:16" x14ac:dyDescent="0.15">
      <c r="O559">
        <v>558</v>
      </c>
      <c r="P559" t="str">
        <f>IFERROR(IF(COUNTIF(個人情報!$BB$5:$BB$401,"登録番号" &amp; リスト!O559)&gt;=1,"",IF(VLOOKUP(O559,登録者リスト!$A$1:$D$43729,4,FALSE)=基本情報!$D$6,O559,"")),"")</f>
        <v/>
      </c>
    </row>
    <row r="560" spans="15:16" x14ac:dyDescent="0.15">
      <c r="O560">
        <v>559</v>
      </c>
      <c r="P560" t="str">
        <f>IFERROR(IF(COUNTIF(個人情報!$BB$5:$BB$401,"登録番号" &amp; リスト!O560)&gt;=1,"",IF(VLOOKUP(O560,登録者リスト!$A$1:$D$43729,4,FALSE)=基本情報!$D$6,O560,"")),"")</f>
        <v/>
      </c>
    </row>
    <row r="561" spans="15:16" x14ac:dyDescent="0.15">
      <c r="O561">
        <v>560</v>
      </c>
      <c r="P561" t="str">
        <f>IFERROR(IF(COUNTIF(個人情報!$BB$5:$BB$401,"登録番号" &amp; リスト!O561)&gt;=1,"",IF(VLOOKUP(O561,登録者リスト!$A$1:$D$43729,4,FALSE)=基本情報!$D$6,O561,"")),"")</f>
        <v/>
      </c>
    </row>
    <row r="562" spans="15:16" x14ac:dyDescent="0.15">
      <c r="O562">
        <v>561</v>
      </c>
      <c r="P562" t="str">
        <f>IFERROR(IF(COUNTIF(個人情報!$BB$5:$BB$401,"登録番号" &amp; リスト!O562)&gt;=1,"",IF(VLOOKUP(O562,登録者リスト!$A$1:$D$43729,4,FALSE)=基本情報!$D$6,O562,"")),"")</f>
        <v/>
      </c>
    </row>
    <row r="563" spans="15:16" x14ac:dyDescent="0.15">
      <c r="O563">
        <v>562</v>
      </c>
      <c r="P563" t="str">
        <f>IFERROR(IF(COUNTIF(個人情報!$BB$5:$BB$401,"登録番号" &amp; リスト!O563)&gt;=1,"",IF(VLOOKUP(O563,登録者リスト!$A$1:$D$43729,4,FALSE)=基本情報!$D$6,O563,"")),"")</f>
        <v/>
      </c>
    </row>
    <row r="564" spans="15:16" x14ac:dyDescent="0.15">
      <c r="O564">
        <v>563</v>
      </c>
      <c r="P564" t="str">
        <f>IFERROR(IF(COUNTIF(個人情報!$BB$5:$BB$401,"登録番号" &amp; リスト!O564)&gt;=1,"",IF(VLOOKUP(O564,登録者リスト!$A$1:$D$43729,4,FALSE)=基本情報!$D$6,O564,"")),"")</f>
        <v/>
      </c>
    </row>
    <row r="565" spans="15:16" x14ac:dyDescent="0.15">
      <c r="O565">
        <v>564</v>
      </c>
      <c r="P565" t="str">
        <f>IFERROR(IF(COUNTIF(個人情報!$BB$5:$BB$401,"登録番号" &amp; リスト!O565)&gt;=1,"",IF(VLOOKUP(O565,登録者リスト!$A$1:$D$43729,4,FALSE)=基本情報!$D$6,O565,"")),"")</f>
        <v/>
      </c>
    </row>
    <row r="566" spans="15:16" x14ac:dyDescent="0.15">
      <c r="O566">
        <v>565</v>
      </c>
      <c r="P566" t="str">
        <f>IFERROR(IF(COUNTIF(個人情報!$BB$5:$BB$401,"登録番号" &amp; リスト!O566)&gt;=1,"",IF(VLOOKUP(O566,登録者リスト!$A$1:$D$43729,4,FALSE)=基本情報!$D$6,O566,"")),"")</f>
        <v/>
      </c>
    </row>
    <row r="567" spans="15:16" x14ac:dyDescent="0.15">
      <c r="O567">
        <v>566</v>
      </c>
      <c r="P567" t="str">
        <f>IFERROR(IF(COUNTIF(個人情報!$BB$5:$BB$401,"登録番号" &amp; リスト!O567)&gt;=1,"",IF(VLOOKUP(O567,登録者リスト!$A$1:$D$43729,4,FALSE)=基本情報!$D$6,O567,"")),"")</f>
        <v/>
      </c>
    </row>
    <row r="568" spans="15:16" x14ac:dyDescent="0.15">
      <c r="O568">
        <v>567</v>
      </c>
      <c r="P568" t="str">
        <f>IFERROR(IF(COUNTIF(個人情報!$BB$5:$BB$401,"登録番号" &amp; リスト!O568)&gt;=1,"",IF(VLOOKUP(O568,登録者リスト!$A$1:$D$43729,4,FALSE)=基本情報!$D$6,O568,"")),"")</f>
        <v/>
      </c>
    </row>
    <row r="569" spans="15:16" x14ac:dyDescent="0.15">
      <c r="O569">
        <v>568</v>
      </c>
      <c r="P569" t="str">
        <f>IFERROR(IF(COUNTIF(個人情報!$BB$5:$BB$401,"登録番号" &amp; リスト!O569)&gt;=1,"",IF(VLOOKUP(O569,登録者リスト!$A$1:$D$43729,4,FALSE)=基本情報!$D$6,O569,"")),"")</f>
        <v/>
      </c>
    </row>
    <row r="570" spans="15:16" x14ac:dyDescent="0.15">
      <c r="O570">
        <v>569</v>
      </c>
      <c r="P570" t="str">
        <f>IFERROR(IF(COUNTIF(個人情報!$BB$5:$BB$401,"登録番号" &amp; リスト!O570)&gt;=1,"",IF(VLOOKUP(O570,登録者リスト!$A$1:$D$43729,4,FALSE)=基本情報!$D$6,O570,"")),"")</f>
        <v/>
      </c>
    </row>
    <row r="571" spans="15:16" x14ac:dyDescent="0.15">
      <c r="O571">
        <v>570</v>
      </c>
      <c r="P571" t="str">
        <f>IFERROR(IF(COUNTIF(個人情報!$BB$5:$BB$401,"登録番号" &amp; リスト!O571)&gt;=1,"",IF(VLOOKUP(O571,登録者リスト!$A$1:$D$43729,4,FALSE)=基本情報!$D$6,O571,"")),"")</f>
        <v/>
      </c>
    </row>
    <row r="572" spans="15:16" x14ac:dyDescent="0.15">
      <c r="O572">
        <v>571</v>
      </c>
      <c r="P572" t="str">
        <f>IFERROR(IF(COUNTIF(個人情報!$BB$5:$BB$401,"登録番号" &amp; リスト!O572)&gt;=1,"",IF(VLOOKUP(O572,登録者リスト!$A$1:$D$43729,4,FALSE)=基本情報!$D$6,O572,"")),"")</f>
        <v/>
      </c>
    </row>
    <row r="573" spans="15:16" x14ac:dyDescent="0.15">
      <c r="O573">
        <v>572</v>
      </c>
      <c r="P573" t="str">
        <f>IFERROR(IF(COUNTIF(個人情報!$BB$5:$BB$401,"登録番号" &amp; リスト!O573)&gt;=1,"",IF(VLOOKUP(O573,登録者リスト!$A$1:$D$43729,4,FALSE)=基本情報!$D$6,O573,"")),"")</f>
        <v/>
      </c>
    </row>
    <row r="574" spans="15:16" x14ac:dyDescent="0.15">
      <c r="O574">
        <v>573</v>
      </c>
      <c r="P574" t="str">
        <f>IFERROR(IF(COUNTIF(個人情報!$BB$5:$BB$401,"登録番号" &amp; リスト!O574)&gt;=1,"",IF(VLOOKUP(O574,登録者リスト!$A$1:$D$43729,4,FALSE)=基本情報!$D$6,O574,"")),"")</f>
        <v/>
      </c>
    </row>
    <row r="575" spans="15:16" x14ac:dyDescent="0.15">
      <c r="O575">
        <v>574</v>
      </c>
      <c r="P575" t="str">
        <f>IFERROR(IF(COUNTIF(個人情報!$BB$5:$BB$401,"登録番号" &amp; リスト!O575)&gt;=1,"",IF(VLOOKUP(O575,登録者リスト!$A$1:$D$43729,4,FALSE)=基本情報!$D$6,O575,"")),"")</f>
        <v/>
      </c>
    </row>
    <row r="576" spans="15:16" x14ac:dyDescent="0.15">
      <c r="O576">
        <v>575</v>
      </c>
      <c r="P576" t="str">
        <f>IFERROR(IF(COUNTIF(個人情報!$BB$5:$BB$401,"登録番号" &amp; リスト!O576)&gt;=1,"",IF(VLOOKUP(O576,登録者リスト!$A$1:$D$43729,4,FALSE)=基本情報!$D$6,O576,"")),"")</f>
        <v/>
      </c>
    </row>
    <row r="577" spans="15:16" x14ac:dyDescent="0.15">
      <c r="O577">
        <v>576</v>
      </c>
      <c r="P577" t="str">
        <f>IFERROR(IF(COUNTIF(個人情報!$BB$5:$BB$401,"登録番号" &amp; リスト!O577)&gt;=1,"",IF(VLOOKUP(O577,登録者リスト!$A$1:$D$43729,4,FALSE)=基本情報!$D$6,O577,"")),"")</f>
        <v/>
      </c>
    </row>
    <row r="578" spans="15:16" x14ac:dyDescent="0.15">
      <c r="O578">
        <v>577</v>
      </c>
      <c r="P578" t="str">
        <f>IFERROR(IF(COUNTIF(個人情報!$BB$5:$BB$401,"登録番号" &amp; リスト!O578)&gt;=1,"",IF(VLOOKUP(O578,登録者リスト!$A$1:$D$43729,4,FALSE)=基本情報!$D$6,O578,"")),"")</f>
        <v/>
      </c>
    </row>
    <row r="579" spans="15:16" x14ac:dyDescent="0.15">
      <c r="O579">
        <v>578</v>
      </c>
      <c r="P579" t="str">
        <f>IFERROR(IF(COUNTIF(個人情報!$BB$5:$BB$401,"登録番号" &amp; リスト!O579)&gt;=1,"",IF(VLOOKUP(O579,登録者リスト!$A$1:$D$43729,4,FALSE)=基本情報!$D$6,O579,"")),"")</f>
        <v/>
      </c>
    </row>
    <row r="580" spans="15:16" x14ac:dyDescent="0.15">
      <c r="O580">
        <v>579</v>
      </c>
      <c r="P580" t="str">
        <f>IFERROR(IF(COUNTIF(個人情報!$BB$5:$BB$401,"登録番号" &amp; リスト!O580)&gt;=1,"",IF(VLOOKUP(O580,登録者リスト!$A$1:$D$43729,4,FALSE)=基本情報!$D$6,O580,"")),"")</f>
        <v/>
      </c>
    </row>
    <row r="581" spans="15:16" x14ac:dyDescent="0.15">
      <c r="O581">
        <v>580</v>
      </c>
      <c r="P581" t="str">
        <f>IFERROR(IF(COUNTIF(個人情報!$BB$5:$BB$401,"登録番号" &amp; リスト!O581)&gt;=1,"",IF(VLOOKUP(O581,登録者リスト!$A$1:$D$43729,4,FALSE)=基本情報!$D$6,O581,"")),"")</f>
        <v/>
      </c>
    </row>
    <row r="582" spans="15:16" x14ac:dyDescent="0.15">
      <c r="O582">
        <v>581</v>
      </c>
      <c r="P582" t="str">
        <f>IFERROR(IF(COUNTIF(個人情報!$BB$5:$BB$401,"登録番号" &amp; リスト!O582)&gt;=1,"",IF(VLOOKUP(O582,登録者リスト!$A$1:$D$43729,4,FALSE)=基本情報!$D$6,O582,"")),"")</f>
        <v/>
      </c>
    </row>
    <row r="583" spans="15:16" x14ac:dyDescent="0.15">
      <c r="O583">
        <v>582</v>
      </c>
      <c r="P583" t="str">
        <f>IFERROR(IF(COUNTIF(個人情報!$BB$5:$BB$401,"登録番号" &amp; リスト!O583)&gt;=1,"",IF(VLOOKUP(O583,登録者リスト!$A$1:$D$43729,4,FALSE)=基本情報!$D$6,O583,"")),"")</f>
        <v/>
      </c>
    </row>
    <row r="584" spans="15:16" x14ac:dyDescent="0.15">
      <c r="O584">
        <v>583</v>
      </c>
      <c r="P584" t="str">
        <f>IFERROR(IF(COUNTIF(個人情報!$BB$5:$BB$401,"登録番号" &amp; リスト!O584)&gt;=1,"",IF(VLOOKUP(O584,登録者リスト!$A$1:$D$43729,4,FALSE)=基本情報!$D$6,O584,"")),"")</f>
        <v/>
      </c>
    </row>
    <row r="585" spans="15:16" x14ac:dyDescent="0.15">
      <c r="O585">
        <v>584</v>
      </c>
      <c r="P585" t="str">
        <f>IFERROR(IF(COUNTIF(個人情報!$BB$5:$BB$401,"登録番号" &amp; リスト!O585)&gt;=1,"",IF(VLOOKUP(O585,登録者リスト!$A$1:$D$43729,4,FALSE)=基本情報!$D$6,O585,"")),"")</f>
        <v/>
      </c>
    </row>
    <row r="586" spans="15:16" x14ac:dyDescent="0.15">
      <c r="O586">
        <v>585</v>
      </c>
      <c r="P586" t="str">
        <f>IFERROR(IF(COUNTIF(個人情報!$BB$5:$BB$401,"登録番号" &amp; リスト!O586)&gt;=1,"",IF(VLOOKUP(O586,登録者リスト!$A$1:$D$43729,4,FALSE)=基本情報!$D$6,O586,"")),"")</f>
        <v/>
      </c>
    </row>
    <row r="587" spans="15:16" x14ac:dyDescent="0.15">
      <c r="O587">
        <v>586</v>
      </c>
      <c r="P587" t="str">
        <f>IFERROR(IF(COUNTIF(個人情報!$BB$5:$BB$401,"登録番号" &amp; リスト!O587)&gt;=1,"",IF(VLOOKUP(O587,登録者リスト!$A$1:$D$43729,4,FALSE)=基本情報!$D$6,O587,"")),"")</f>
        <v/>
      </c>
    </row>
    <row r="588" spans="15:16" x14ac:dyDescent="0.15">
      <c r="O588">
        <v>587</v>
      </c>
      <c r="P588" t="str">
        <f>IFERROR(IF(COUNTIF(個人情報!$BB$5:$BB$401,"登録番号" &amp; リスト!O588)&gt;=1,"",IF(VLOOKUP(O588,登録者リスト!$A$1:$D$43729,4,FALSE)=基本情報!$D$6,O588,"")),"")</f>
        <v/>
      </c>
    </row>
    <row r="589" spans="15:16" x14ac:dyDescent="0.15">
      <c r="O589">
        <v>588</v>
      </c>
      <c r="P589" t="str">
        <f>IFERROR(IF(COUNTIF(個人情報!$BB$5:$BB$401,"登録番号" &amp; リスト!O589)&gt;=1,"",IF(VLOOKUP(O589,登録者リスト!$A$1:$D$43729,4,FALSE)=基本情報!$D$6,O589,"")),"")</f>
        <v/>
      </c>
    </row>
    <row r="590" spans="15:16" x14ac:dyDescent="0.15">
      <c r="O590">
        <v>589</v>
      </c>
      <c r="P590" t="str">
        <f>IFERROR(IF(COUNTIF(個人情報!$BB$5:$BB$401,"登録番号" &amp; リスト!O590)&gt;=1,"",IF(VLOOKUP(O590,登録者リスト!$A$1:$D$43729,4,FALSE)=基本情報!$D$6,O590,"")),"")</f>
        <v/>
      </c>
    </row>
    <row r="591" spans="15:16" x14ac:dyDescent="0.15">
      <c r="O591">
        <v>590</v>
      </c>
      <c r="P591" t="str">
        <f>IFERROR(IF(COUNTIF(個人情報!$BB$5:$BB$401,"登録番号" &amp; リスト!O591)&gt;=1,"",IF(VLOOKUP(O591,登録者リスト!$A$1:$D$43729,4,FALSE)=基本情報!$D$6,O591,"")),"")</f>
        <v/>
      </c>
    </row>
    <row r="592" spans="15:16" x14ac:dyDescent="0.15">
      <c r="O592">
        <v>591</v>
      </c>
      <c r="P592" t="str">
        <f>IFERROR(IF(COUNTIF(個人情報!$BB$5:$BB$401,"登録番号" &amp; リスト!O592)&gt;=1,"",IF(VLOOKUP(O592,登録者リスト!$A$1:$D$43729,4,FALSE)=基本情報!$D$6,O592,"")),"")</f>
        <v/>
      </c>
    </row>
    <row r="593" spans="15:16" x14ac:dyDescent="0.15">
      <c r="O593">
        <v>592</v>
      </c>
      <c r="P593" t="str">
        <f>IFERROR(IF(COUNTIF(個人情報!$BB$5:$BB$401,"登録番号" &amp; リスト!O593)&gt;=1,"",IF(VLOOKUP(O593,登録者リスト!$A$1:$D$43729,4,FALSE)=基本情報!$D$6,O593,"")),"")</f>
        <v/>
      </c>
    </row>
    <row r="594" spans="15:16" x14ac:dyDescent="0.15">
      <c r="O594">
        <v>593</v>
      </c>
      <c r="P594" t="str">
        <f>IFERROR(IF(COUNTIF(個人情報!$BB$5:$BB$401,"登録番号" &amp; リスト!O594)&gt;=1,"",IF(VLOOKUP(O594,登録者リスト!$A$1:$D$43729,4,FALSE)=基本情報!$D$6,O594,"")),"")</f>
        <v/>
      </c>
    </row>
    <row r="595" spans="15:16" x14ac:dyDescent="0.15">
      <c r="O595">
        <v>594</v>
      </c>
      <c r="P595" t="str">
        <f>IFERROR(IF(COUNTIF(個人情報!$BB$5:$BB$401,"登録番号" &amp; リスト!O595)&gt;=1,"",IF(VLOOKUP(O595,登録者リスト!$A$1:$D$43729,4,FALSE)=基本情報!$D$6,O595,"")),"")</f>
        <v/>
      </c>
    </row>
    <row r="596" spans="15:16" x14ac:dyDescent="0.15">
      <c r="O596">
        <v>595</v>
      </c>
      <c r="P596" t="str">
        <f>IFERROR(IF(COUNTIF(個人情報!$BB$5:$BB$401,"登録番号" &amp; リスト!O596)&gt;=1,"",IF(VLOOKUP(O596,登録者リスト!$A$1:$D$43729,4,FALSE)=基本情報!$D$6,O596,"")),"")</f>
        <v/>
      </c>
    </row>
    <row r="597" spans="15:16" x14ac:dyDescent="0.15">
      <c r="O597">
        <v>596</v>
      </c>
      <c r="P597" t="str">
        <f>IFERROR(IF(COUNTIF(個人情報!$BB$5:$BB$401,"登録番号" &amp; リスト!O597)&gt;=1,"",IF(VLOOKUP(O597,登録者リスト!$A$1:$D$43729,4,FALSE)=基本情報!$D$6,O597,"")),"")</f>
        <v/>
      </c>
    </row>
    <row r="598" spans="15:16" x14ac:dyDescent="0.15">
      <c r="O598">
        <v>597</v>
      </c>
      <c r="P598" t="str">
        <f>IFERROR(IF(COUNTIF(個人情報!$BB$5:$BB$401,"登録番号" &amp; リスト!O598)&gt;=1,"",IF(VLOOKUP(O598,登録者リスト!$A$1:$D$43729,4,FALSE)=基本情報!$D$6,O598,"")),"")</f>
        <v/>
      </c>
    </row>
    <row r="599" spans="15:16" x14ac:dyDescent="0.15">
      <c r="O599">
        <v>598</v>
      </c>
      <c r="P599" t="str">
        <f>IFERROR(IF(COUNTIF(個人情報!$BB$5:$BB$401,"登録番号" &amp; リスト!O599)&gt;=1,"",IF(VLOOKUP(O599,登録者リスト!$A$1:$D$43729,4,FALSE)=基本情報!$D$6,O599,"")),"")</f>
        <v/>
      </c>
    </row>
    <row r="600" spans="15:16" x14ac:dyDescent="0.15">
      <c r="O600">
        <v>599</v>
      </c>
      <c r="P600" t="str">
        <f>IFERROR(IF(COUNTIF(個人情報!$BB$5:$BB$401,"登録番号" &amp; リスト!O600)&gt;=1,"",IF(VLOOKUP(O600,登録者リスト!$A$1:$D$43729,4,FALSE)=基本情報!$D$6,O600,"")),"")</f>
        <v/>
      </c>
    </row>
    <row r="601" spans="15:16" x14ac:dyDescent="0.15">
      <c r="O601">
        <v>600</v>
      </c>
      <c r="P601" t="str">
        <f>IFERROR(IF(COUNTIF(個人情報!$BB$5:$BB$401,"登録番号" &amp; リスト!O601)&gt;=1,"",IF(VLOOKUP(O601,登録者リスト!$A$1:$D$43729,4,FALSE)=基本情報!$D$6,O601,"")),"")</f>
        <v/>
      </c>
    </row>
    <row r="602" spans="15:16" x14ac:dyDescent="0.15">
      <c r="O602">
        <v>601</v>
      </c>
      <c r="P602" t="str">
        <f>IFERROR(IF(COUNTIF(個人情報!$BB$5:$BB$401,"登録番号" &amp; リスト!O602)&gt;=1,"",IF(VLOOKUP(O602,登録者リスト!$A$1:$D$43729,4,FALSE)=基本情報!$D$6,O602,"")),"")</f>
        <v/>
      </c>
    </row>
    <row r="603" spans="15:16" x14ac:dyDescent="0.15">
      <c r="O603">
        <v>602</v>
      </c>
      <c r="P603" t="str">
        <f>IFERROR(IF(COUNTIF(個人情報!$BB$5:$BB$401,"登録番号" &amp; リスト!O603)&gt;=1,"",IF(VLOOKUP(O603,登録者リスト!$A$1:$D$43729,4,FALSE)=基本情報!$D$6,O603,"")),"")</f>
        <v/>
      </c>
    </row>
    <row r="604" spans="15:16" x14ac:dyDescent="0.15">
      <c r="O604">
        <v>603</v>
      </c>
      <c r="P604" t="str">
        <f>IFERROR(IF(COUNTIF(個人情報!$BB$5:$BB$401,"登録番号" &amp; リスト!O604)&gt;=1,"",IF(VLOOKUP(O604,登録者リスト!$A$1:$D$43729,4,FALSE)=基本情報!$D$6,O604,"")),"")</f>
        <v/>
      </c>
    </row>
    <row r="605" spans="15:16" x14ac:dyDescent="0.15">
      <c r="O605">
        <v>604</v>
      </c>
      <c r="P605" t="str">
        <f>IFERROR(IF(COUNTIF(個人情報!$BB$5:$BB$401,"登録番号" &amp; リスト!O605)&gt;=1,"",IF(VLOOKUP(O605,登録者リスト!$A$1:$D$43729,4,FALSE)=基本情報!$D$6,O605,"")),"")</f>
        <v/>
      </c>
    </row>
    <row r="606" spans="15:16" x14ac:dyDescent="0.15">
      <c r="O606">
        <v>605</v>
      </c>
      <c r="P606" t="str">
        <f>IFERROR(IF(COUNTIF(個人情報!$BB$5:$BB$401,"登録番号" &amp; リスト!O606)&gt;=1,"",IF(VLOOKUP(O606,登録者リスト!$A$1:$D$43729,4,FALSE)=基本情報!$D$6,O606,"")),"")</f>
        <v/>
      </c>
    </row>
    <row r="607" spans="15:16" x14ac:dyDescent="0.15">
      <c r="O607">
        <v>606</v>
      </c>
      <c r="P607" t="str">
        <f>IFERROR(IF(COUNTIF(個人情報!$BB$5:$BB$401,"登録番号" &amp; リスト!O607)&gt;=1,"",IF(VLOOKUP(O607,登録者リスト!$A$1:$D$43729,4,FALSE)=基本情報!$D$6,O607,"")),"")</f>
        <v/>
      </c>
    </row>
    <row r="608" spans="15:16" x14ac:dyDescent="0.15">
      <c r="O608">
        <v>607</v>
      </c>
      <c r="P608" t="str">
        <f>IFERROR(IF(COUNTIF(個人情報!$BB$5:$BB$401,"登録番号" &amp; リスト!O608)&gt;=1,"",IF(VLOOKUP(O608,登録者リスト!$A$1:$D$43729,4,FALSE)=基本情報!$D$6,O608,"")),"")</f>
        <v/>
      </c>
    </row>
    <row r="609" spans="15:16" x14ac:dyDescent="0.15">
      <c r="O609">
        <v>608</v>
      </c>
      <c r="P609" t="str">
        <f>IFERROR(IF(COUNTIF(個人情報!$BB$5:$BB$401,"登録番号" &amp; リスト!O609)&gt;=1,"",IF(VLOOKUP(O609,登録者リスト!$A$1:$D$43729,4,FALSE)=基本情報!$D$6,O609,"")),"")</f>
        <v/>
      </c>
    </row>
    <row r="610" spans="15:16" x14ac:dyDescent="0.15">
      <c r="O610">
        <v>609</v>
      </c>
      <c r="P610" t="str">
        <f>IFERROR(IF(COUNTIF(個人情報!$BB$5:$BB$401,"登録番号" &amp; リスト!O610)&gt;=1,"",IF(VLOOKUP(O610,登録者リスト!$A$1:$D$43729,4,FALSE)=基本情報!$D$6,O610,"")),"")</f>
        <v/>
      </c>
    </row>
    <row r="611" spans="15:16" x14ac:dyDescent="0.15">
      <c r="O611">
        <v>610</v>
      </c>
      <c r="P611" t="str">
        <f>IFERROR(IF(COUNTIF(個人情報!$BB$5:$BB$401,"登録番号" &amp; リスト!O611)&gt;=1,"",IF(VLOOKUP(O611,登録者リスト!$A$1:$D$43729,4,FALSE)=基本情報!$D$6,O611,"")),"")</f>
        <v/>
      </c>
    </row>
    <row r="612" spans="15:16" x14ac:dyDescent="0.15">
      <c r="O612">
        <v>611</v>
      </c>
      <c r="P612" t="str">
        <f>IFERROR(IF(COUNTIF(個人情報!$BB$5:$BB$401,"登録番号" &amp; リスト!O612)&gt;=1,"",IF(VLOOKUP(O612,登録者リスト!$A$1:$D$43729,4,FALSE)=基本情報!$D$6,O612,"")),"")</f>
        <v/>
      </c>
    </row>
    <row r="613" spans="15:16" x14ac:dyDescent="0.15">
      <c r="O613">
        <v>612</v>
      </c>
      <c r="P613" t="str">
        <f>IFERROR(IF(COUNTIF(個人情報!$BB$5:$BB$401,"登録番号" &amp; リスト!O613)&gt;=1,"",IF(VLOOKUP(O613,登録者リスト!$A$1:$D$43729,4,FALSE)=基本情報!$D$6,O613,"")),"")</f>
        <v/>
      </c>
    </row>
    <row r="614" spans="15:16" x14ac:dyDescent="0.15">
      <c r="O614">
        <v>613</v>
      </c>
      <c r="P614" t="str">
        <f>IFERROR(IF(COUNTIF(個人情報!$BB$5:$BB$401,"登録番号" &amp; リスト!O614)&gt;=1,"",IF(VLOOKUP(O614,登録者リスト!$A$1:$D$43729,4,FALSE)=基本情報!$D$6,O614,"")),"")</f>
        <v/>
      </c>
    </row>
    <row r="615" spans="15:16" x14ac:dyDescent="0.15">
      <c r="O615">
        <v>614</v>
      </c>
      <c r="P615" t="str">
        <f>IFERROR(IF(COUNTIF(個人情報!$BB$5:$BB$401,"登録番号" &amp; リスト!O615)&gt;=1,"",IF(VLOOKUP(O615,登録者リスト!$A$1:$D$43729,4,FALSE)=基本情報!$D$6,O615,"")),"")</f>
        <v/>
      </c>
    </row>
    <row r="616" spans="15:16" x14ac:dyDescent="0.15">
      <c r="O616">
        <v>615</v>
      </c>
      <c r="P616" t="str">
        <f>IFERROR(IF(COUNTIF(個人情報!$BB$5:$BB$401,"登録番号" &amp; リスト!O616)&gt;=1,"",IF(VLOOKUP(O616,登録者リスト!$A$1:$D$43729,4,FALSE)=基本情報!$D$6,O616,"")),"")</f>
        <v/>
      </c>
    </row>
    <row r="617" spans="15:16" x14ac:dyDescent="0.15">
      <c r="O617">
        <v>616</v>
      </c>
      <c r="P617" t="str">
        <f>IFERROR(IF(COUNTIF(個人情報!$BB$5:$BB$401,"登録番号" &amp; リスト!O617)&gt;=1,"",IF(VLOOKUP(O617,登録者リスト!$A$1:$D$43729,4,FALSE)=基本情報!$D$6,O617,"")),"")</f>
        <v/>
      </c>
    </row>
    <row r="618" spans="15:16" x14ac:dyDescent="0.15">
      <c r="O618">
        <v>617</v>
      </c>
      <c r="P618" t="str">
        <f>IFERROR(IF(COUNTIF(個人情報!$BB$5:$BB$401,"登録番号" &amp; リスト!O618)&gt;=1,"",IF(VLOOKUP(O618,登録者リスト!$A$1:$D$43729,4,FALSE)=基本情報!$D$6,O618,"")),"")</f>
        <v/>
      </c>
    </row>
    <row r="619" spans="15:16" x14ac:dyDescent="0.15">
      <c r="O619">
        <v>618</v>
      </c>
      <c r="P619" t="str">
        <f>IFERROR(IF(COUNTIF(個人情報!$BB$5:$BB$401,"登録番号" &amp; リスト!O619)&gt;=1,"",IF(VLOOKUP(O619,登録者リスト!$A$1:$D$43729,4,FALSE)=基本情報!$D$6,O619,"")),"")</f>
        <v/>
      </c>
    </row>
    <row r="620" spans="15:16" x14ac:dyDescent="0.15">
      <c r="O620">
        <v>619</v>
      </c>
      <c r="P620" t="str">
        <f>IFERROR(IF(COUNTIF(個人情報!$BB$5:$BB$401,"登録番号" &amp; リスト!O620)&gt;=1,"",IF(VLOOKUP(O620,登録者リスト!$A$1:$D$43729,4,FALSE)=基本情報!$D$6,O620,"")),"")</f>
        <v/>
      </c>
    </row>
    <row r="621" spans="15:16" x14ac:dyDescent="0.15">
      <c r="O621">
        <v>620</v>
      </c>
      <c r="P621" t="str">
        <f>IFERROR(IF(COUNTIF(個人情報!$BB$5:$BB$401,"登録番号" &amp; リスト!O621)&gt;=1,"",IF(VLOOKUP(O621,登録者リスト!$A$1:$D$43729,4,FALSE)=基本情報!$D$6,O621,"")),"")</f>
        <v/>
      </c>
    </row>
    <row r="622" spans="15:16" x14ac:dyDescent="0.15">
      <c r="O622">
        <v>621</v>
      </c>
      <c r="P622" t="str">
        <f>IFERROR(IF(COUNTIF(個人情報!$BB$5:$BB$401,"登録番号" &amp; リスト!O622)&gt;=1,"",IF(VLOOKUP(O622,登録者リスト!$A$1:$D$43729,4,FALSE)=基本情報!$D$6,O622,"")),"")</f>
        <v/>
      </c>
    </row>
    <row r="623" spans="15:16" x14ac:dyDescent="0.15">
      <c r="O623">
        <v>622</v>
      </c>
      <c r="P623" t="str">
        <f>IFERROR(IF(COUNTIF(個人情報!$BB$5:$BB$401,"登録番号" &amp; リスト!O623)&gt;=1,"",IF(VLOOKUP(O623,登録者リスト!$A$1:$D$43729,4,FALSE)=基本情報!$D$6,O623,"")),"")</f>
        <v/>
      </c>
    </row>
    <row r="624" spans="15:16" x14ac:dyDescent="0.15">
      <c r="O624">
        <v>623</v>
      </c>
      <c r="P624" t="str">
        <f>IFERROR(IF(COUNTIF(個人情報!$BB$5:$BB$401,"登録番号" &amp; リスト!O624)&gt;=1,"",IF(VLOOKUP(O624,登録者リスト!$A$1:$D$43729,4,FALSE)=基本情報!$D$6,O624,"")),"")</f>
        <v/>
      </c>
    </row>
    <row r="625" spans="15:16" x14ac:dyDescent="0.15">
      <c r="O625">
        <v>624</v>
      </c>
      <c r="P625" t="str">
        <f>IFERROR(IF(COUNTIF(個人情報!$BB$5:$BB$401,"登録番号" &amp; リスト!O625)&gt;=1,"",IF(VLOOKUP(O625,登録者リスト!$A$1:$D$43729,4,FALSE)=基本情報!$D$6,O625,"")),"")</f>
        <v/>
      </c>
    </row>
    <row r="626" spans="15:16" x14ac:dyDescent="0.15">
      <c r="O626">
        <v>625</v>
      </c>
      <c r="P626" t="str">
        <f>IFERROR(IF(COUNTIF(個人情報!$BB$5:$BB$401,"登録番号" &amp; リスト!O626)&gt;=1,"",IF(VLOOKUP(O626,登録者リスト!$A$1:$D$43729,4,FALSE)=基本情報!$D$6,O626,"")),"")</f>
        <v/>
      </c>
    </row>
    <row r="627" spans="15:16" x14ac:dyDescent="0.15">
      <c r="O627">
        <v>626</v>
      </c>
      <c r="P627" t="str">
        <f>IFERROR(IF(COUNTIF(個人情報!$BB$5:$BB$401,"登録番号" &amp; リスト!O627)&gt;=1,"",IF(VLOOKUP(O627,登録者リスト!$A$1:$D$43729,4,FALSE)=基本情報!$D$6,O627,"")),"")</f>
        <v/>
      </c>
    </row>
    <row r="628" spans="15:16" x14ac:dyDescent="0.15">
      <c r="O628">
        <v>627</v>
      </c>
      <c r="P628" t="str">
        <f>IFERROR(IF(COUNTIF(個人情報!$BB$5:$BB$401,"登録番号" &amp; リスト!O628)&gt;=1,"",IF(VLOOKUP(O628,登録者リスト!$A$1:$D$43729,4,FALSE)=基本情報!$D$6,O628,"")),"")</f>
        <v/>
      </c>
    </row>
    <row r="629" spans="15:16" x14ac:dyDescent="0.15">
      <c r="O629">
        <v>628</v>
      </c>
      <c r="P629" t="str">
        <f>IFERROR(IF(COUNTIF(個人情報!$BB$5:$BB$401,"登録番号" &amp; リスト!O629)&gt;=1,"",IF(VLOOKUP(O629,登録者リスト!$A$1:$D$43729,4,FALSE)=基本情報!$D$6,O629,"")),"")</f>
        <v/>
      </c>
    </row>
    <row r="630" spans="15:16" x14ac:dyDescent="0.15">
      <c r="O630">
        <v>629</v>
      </c>
      <c r="P630" t="str">
        <f>IFERROR(IF(COUNTIF(個人情報!$BB$5:$BB$401,"登録番号" &amp; リスト!O630)&gt;=1,"",IF(VLOOKUP(O630,登録者リスト!$A$1:$D$43729,4,FALSE)=基本情報!$D$6,O630,"")),"")</f>
        <v/>
      </c>
    </row>
    <row r="631" spans="15:16" x14ac:dyDescent="0.15">
      <c r="O631">
        <v>630</v>
      </c>
      <c r="P631" t="str">
        <f>IFERROR(IF(COUNTIF(個人情報!$BB$5:$BB$401,"登録番号" &amp; リスト!O631)&gt;=1,"",IF(VLOOKUP(O631,登録者リスト!$A$1:$D$43729,4,FALSE)=基本情報!$D$6,O631,"")),"")</f>
        <v/>
      </c>
    </row>
    <row r="632" spans="15:16" x14ac:dyDescent="0.15">
      <c r="O632">
        <v>631</v>
      </c>
      <c r="P632" t="str">
        <f>IFERROR(IF(COUNTIF(個人情報!$BB$5:$BB$401,"登録番号" &amp; リスト!O632)&gt;=1,"",IF(VLOOKUP(O632,登録者リスト!$A$1:$D$43729,4,FALSE)=基本情報!$D$6,O632,"")),"")</f>
        <v/>
      </c>
    </row>
    <row r="633" spans="15:16" x14ac:dyDescent="0.15">
      <c r="O633">
        <v>632</v>
      </c>
      <c r="P633" t="str">
        <f>IFERROR(IF(COUNTIF(個人情報!$BB$5:$BB$401,"登録番号" &amp; リスト!O633)&gt;=1,"",IF(VLOOKUP(O633,登録者リスト!$A$1:$D$43729,4,FALSE)=基本情報!$D$6,O633,"")),"")</f>
        <v/>
      </c>
    </row>
    <row r="634" spans="15:16" x14ac:dyDescent="0.15">
      <c r="O634">
        <v>633</v>
      </c>
      <c r="P634" t="str">
        <f>IFERROR(IF(COUNTIF(個人情報!$BB$5:$BB$401,"登録番号" &amp; リスト!O634)&gt;=1,"",IF(VLOOKUP(O634,登録者リスト!$A$1:$D$43729,4,FALSE)=基本情報!$D$6,O634,"")),"")</f>
        <v/>
      </c>
    </row>
    <row r="635" spans="15:16" x14ac:dyDescent="0.15">
      <c r="O635">
        <v>634</v>
      </c>
      <c r="P635" t="str">
        <f>IFERROR(IF(COUNTIF(個人情報!$BB$5:$BB$401,"登録番号" &amp; リスト!O635)&gt;=1,"",IF(VLOOKUP(O635,登録者リスト!$A$1:$D$43729,4,FALSE)=基本情報!$D$6,O635,"")),"")</f>
        <v/>
      </c>
    </row>
    <row r="636" spans="15:16" x14ac:dyDescent="0.15">
      <c r="O636">
        <v>635</v>
      </c>
      <c r="P636" t="str">
        <f>IFERROR(IF(COUNTIF(個人情報!$BB$5:$BB$401,"登録番号" &amp; リスト!O636)&gt;=1,"",IF(VLOOKUP(O636,登録者リスト!$A$1:$D$43729,4,FALSE)=基本情報!$D$6,O636,"")),"")</f>
        <v/>
      </c>
    </row>
    <row r="637" spans="15:16" x14ac:dyDescent="0.15">
      <c r="O637">
        <v>636</v>
      </c>
      <c r="P637" t="str">
        <f>IFERROR(IF(COUNTIF(個人情報!$BB$5:$BB$401,"登録番号" &amp; リスト!O637)&gt;=1,"",IF(VLOOKUP(O637,登録者リスト!$A$1:$D$43729,4,FALSE)=基本情報!$D$6,O637,"")),"")</f>
        <v/>
      </c>
    </row>
    <row r="638" spans="15:16" x14ac:dyDescent="0.15">
      <c r="O638">
        <v>637</v>
      </c>
      <c r="P638" t="str">
        <f>IFERROR(IF(COUNTIF(個人情報!$BB$5:$BB$401,"登録番号" &amp; リスト!O638)&gt;=1,"",IF(VLOOKUP(O638,登録者リスト!$A$1:$D$43729,4,FALSE)=基本情報!$D$6,O638,"")),"")</f>
        <v/>
      </c>
    </row>
    <row r="639" spans="15:16" x14ac:dyDescent="0.15">
      <c r="O639">
        <v>638</v>
      </c>
      <c r="P639" t="str">
        <f>IFERROR(IF(COUNTIF(個人情報!$BB$5:$BB$401,"登録番号" &amp; リスト!O639)&gt;=1,"",IF(VLOOKUP(O639,登録者リスト!$A$1:$D$43729,4,FALSE)=基本情報!$D$6,O639,"")),"")</f>
        <v/>
      </c>
    </row>
    <row r="640" spans="15:16" x14ac:dyDescent="0.15">
      <c r="O640">
        <v>639</v>
      </c>
      <c r="P640" t="str">
        <f>IFERROR(IF(COUNTIF(個人情報!$BB$5:$BB$401,"登録番号" &amp; リスト!O640)&gt;=1,"",IF(VLOOKUP(O640,登録者リスト!$A$1:$D$43729,4,FALSE)=基本情報!$D$6,O640,"")),"")</f>
        <v/>
      </c>
    </row>
    <row r="641" spans="15:16" x14ac:dyDescent="0.15">
      <c r="O641">
        <v>640</v>
      </c>
      <c r="P641" t="str">
        <f>IFERROR(IF(COUNTIF(個人情報!$BB$5:$BB$401,"登録番号" &amp; リスト!O641)&gt;=1,"",IF(VLOOKUP(O641,登録者リスト!$A$1:$D$43729,4,FALSE)=基本情報!$D$6,O641,"")),"")</f>
        <v/>
      </c>
    </row>
    <row r="642" spans="15:16" x14ac:dyDescent="0.15">
      <c r="O642">
        <v>641</v>
      </c>
      <c r="P642" t="str">
        <f>IFERROR(IF(COUNTIF(個人情報!$BB$5:$BB$401,"登録番号" &amp; リスト!O642)&gt;=1,"",IF(VLOOKUP(O642,登録者リスト!$A$1:$D$43729,4,FALSE)=基本情報!$D$6,O642,"")),"")</f>
        <v/>
      </c>
    </row>
    <row r="643" spans="15:16" x14ac:dyDescent="0.15">
      <c r="O643">
        <v>642</v>
      </c>
      <c r="P643" t="str">
        <f>IFERROR(IF(COUNTIF(個人情報!$BB$5:$BB$401,"登録番号" &amp; リスト!O643)&gt;=1,"",IF(VLOOKUP(O643,登録者リスト!$A$1:$D$43729,4,FALSE)=基本情報!$D$6,O643,"")),"")</f>
        <v/>
      </c>
    </row>
    <row r="644" spans="15:16" x14ac:dyDescent="0.15">
      <c r="O644">
        <v>643</v>
      </c>
      <c r="P644" t="str">
        <f>IFERROR(IF(COUNTIF(個人情報!$BB$5:$BB$401,"登録番号" &amp; リスト!O644)&gt;=1,"",IF(VLOOKUP(O644,登録者リスト!$A$1:$D$43729,4,FALSE)=基本情報!$D$6,O644,"")),"")</f>
        <v/>
      </c>
    </row>
    <row r="645" spans="15:16" x14ac:dyDescent="0.15">
      <c r="O645">
        <v>644</v>
      </c>
      <c r="P645" t="str">
        <f>IFERROR(IF(COUNTIF(個人情報!$BB$5:$BB$401,"登録番号" &amp; リスト!O645)&gt;=1,"",IF(VLOOKUP(O645,登録者リスト!$A$1:$D$43729,4,FALSE)=基本情報!$D$6,O645,"")),"")</f>
        <v/>
      </c>
    </row>
    <row r="646" spans="15:16" x14ac:dyDescent="0.15">
      <c r="O646">
        <v>645</v>
      </c>
      <c r="P646" t="str">
        <f>IFERROR(IF(COUNTIF(個人情報!$BB$5:$BB$401,"登録番号" &amp; リスト!O646)&gt;=1,"",IF(VLOOKUP(O646,登録者リスト!$A$1:$D$43729,4,FALSE)=基本情報!$D$6,O646,"")),"")</f>
        <v/>
      </c>
    </row>
    <row r="647" spans="15:16" x14ac:dyDescent="0.15">
      <c r="O647">
        <v>646</v>
      </c>
      <c r="P647" t="str">
        <f>IFERROR(IF(COUNTIF(個人情報!$BB$5:$BB$401,"登録番号" &amp; リスト!O647)&gt;=1,"",IF(VLOOKUP(O647,登録者リスト!$A$1:$D$43729,4,FALSE)=基本情報!$D$6,O647,"")),"")</f>
        <v/>
      </c>
    </row>
    <row r="648" spans="15:16" x14ac:dyDescent="0.15">
      <c r="O648">
        <v>647</v>
      </c>
      <c r="P648" t="str">
        <f>IFERROR(IF(COUNTIF(個人情報!$BB$5:$BB$401,"登録番号" &amp; リスト!O648)&gt;=1,"",IF(VLOOKUP(O648,登録者リスト!$A$1:$D$43729,4,FALSE)=基本情報!$D$6,O648,"")),"")</f>
        <v/>
      </c>
    </row>
    <row r="649" spans="15:16" x14ac:dyDescent="0.15">
      <c r="O649">
        <v>648</v>
      </c>
      <c r="P649" t="str">
        <f>IFERROR(IF(COUNTIF(個人情報!$BB$5:$BB$401,"登録番号" &amp; リスト!O649)&gt;=1,"",IF(VLOOKUP(O649,登録者リスト!$A$1:$D$43729,4,FALSE)=基本情報!$D$6,O649,"")),"")</f>
        <v/>
      </c>
    </row>
    <row r="650" spans="15:16" x14ac:dyDescent="0.15">
      <c r="O650">
        <v>649</v>
      </c>
      <c r="P650" t="str">
        <f>IFERROR(IF(COUNTIF(個人情報!$BB$5:$BB$401,"登録番号" &amp; リスト!O650)&gt;=1,"",IF(VLOOKUP(O650,登録者リスト!$A$1:$D$43729,4,FALSE)=基本情報!$D$6,O650,"")),"")</f>
        <v/>
      </c>
    </row>
    <row r="651" spans="15:16" x14ac:dyDescent="0.15">
      <c r="O651">
        <v>650</v>
      </c>
      <c r="P651" t="str">
        <f>IFERROR(IF(COUNTIF(個人情報!$BB$5:$BB$401,"登録番号" &amp; リスト!O651)&gt;=1,"",IF(VLOOKUP(O651,登録者リスト!$A$1:$D$43729,4,FALSE)=基本情報!$D$6,O651,"")),"")</f>
        <v/>
      </c>
    </row>
    <row r="652" spans="15:16" x14ac:dyDescent="0.15">
      <c r="O652">
        <v>651</v>
      </c>
      <c r="P652" t="str">
        <f>IFERROR(IF(COUNTIF(個人情報!$BB$5:$BB$401,"登録番号" &amp; リスト!O652)&gt;=1,"",IF(VLOOKUP(O652,登録者リスト!$A$1:$D$43729,4,FALSE)=基本情報!$D$6,O652,"")),"")</f>
        <v/>
      </c>
    </row>
    <row r="653" spans="15:16" x14ac:dyDescent="0.15">
      <c r="O653">
        <v>652</v>
      </c>
      <c r="P653" t="str">
        <f>IFERROR(IF(COUNTIF(個人情報!$BB$5:$BB$401,"登録番号" &amp; リスト!O653)&gt;=1,"",IF(VLOOKUP(O653,登録者リスト!$A$1:$D$43729,4,FALSE)=基本情報!$D$6,O653,"")),"")</f>
        <v/>
      </c>
    </row>
    <row r="654" spans="15:16" x14ac:dyDescent="0.15">
      <c r="O654">
        <v>653</v>
      </c>
      <c r="P654" t="str">
        <f>IFERROR(IF(COUNTIF(個人情報!$BB$5:$BB$401,"登録番号" &amp; リスト!O654)&gt;=1,"",IF(VLOOKUP(O654,登録者リスト!$A$1:$D$43729,4,FALSE)=基本情報!$D$6,O654,"")),"")</f>
        <v/>
      </c>
    </row>
    <row r="655" spans="15:16" x14ac:dyDescent="0.15">
      <c r="O655">
        <v>654</v>
      </c>
      <c r="P655" t="str">
        <f>IFERROR(IF(COUNTIF(個人情報!$BB$5:$BB$401,"登録番号" &amp; リスト!O655)&gt;=1,"",IF(VLOOKUP(O655,登録者リスト!$A$1:$D$43729,4,FALSE)=基本情報!$D$6,O655,"")),"")</f>
        <v/>
      </c>
    </row>
    <row r="656" spans="15:16" x14ac:dyDescent="0.15">
      <c r="O656">
        <v>655</v>
      </c>
      <c r="P656" t="str">
        <f>IFERROR(IF(COUNTIF(個人情報!$BB$5:$BB$401,"登録番号" &amp; リスト!O656)&gt;=1,"",IF(VLOOKUP(O656,登録者リスト!$A$1:$D$43729,4,FALSE)=基本情報!$D$6,O656,"")),"")</f>
        <v/>
      </c>
    </row>
    <row r="657" spans="15:16" x14ac:dyDescent="0.15">
      <c r="O657">
        <v>656</v>
      </c>
      <c r="P657" t="str">
        <f>IFERROR(IF(COUNTIF(個人情報!$BB$5:$BB$401,"登録番号" &amp; リスト!O657)&gt;=1,"",IF(VLOOKUP(O657,登録者リスト!$A$1:$D$43729,4,FALSE)=基本情報!$D$6,O657,"")),"")</f>
        <v/>
      </c>
    </row>
    <row r="658" spans="15:16" x14ac:dyDescent="0.15">
      <c r="O658">
        <v>657</v>
      </c>
      <c r="P658" t="str">
        <f>IFERROR(IF(COUNTIF(個人情報!$BB$5:$BB$401,"登録番号" &amp; リスト!O658)&gt;=1,"",IF(VLOOKUP(O658,登録者リスト!$A$1:$D$43729,4,FALSE)=基本情報!$D$6,O658,"")),"")</f>
        <v/>
      </c>
    </row>
    <row r="659" spans="15:16" x14ac:dyDescent="0.15">
      <c r="O659">
        <v>658</v>
      </c>
      <c r="P659" t="str">
        <f>IFERROR(IF(COUNTIF(個人情報!$BB$5:$BB$401,"登録番号" &amp; リスト!O659)&gt;=1,"",IF(VLOOKUP(O659,登録者リスト!$A$1:$D$43729,4,FALSE)=基本情報!$D$6,O659,"")),"")</f>
        <v/>
      </c>
    </row>
    <row r="660" spans="15:16" x14ac:dyDescent="0.15">
      <c r="O660">
        <v>659</v>
      </c>
      <c r="P660" t="str">
        <f>IFERROR(IF(COUNTIF(個人情報!$BB$5:$BB$401,"登録番号" &amp; リスト!O660)&gt;=1,"",IF(VLOOKUP(O660,登録者リスト!$A$1:$D$43729,4,FALSE)=基本情報!$D$6,O660,"")),"")</f>
        <v/>
      </c>
    </row>
    <row r="661" spans="15:16" x14ac:dyDescent="0.15">
      <c r="O661">
        <v>660</v>
      </c>
      <c r="P661" t="str">
        <f>IFERROR(IF(COUNTIF(個人情報!$BB$5:$BB$401,"登録番号" &amp; リスト!O661)&gt;=1,"",IF(VLOOKUP(O661,登録者リスト!$A$1:$D$43729,4,FALSE)=基本情報!$D$6,O661,"")),"")</f>
        <v/>
      </c>
    </row>
    <row r="662" spans="15:16" x14ac:dyDescent="0.15">
      <c r="O662">
        <v>661</v>
      </c>
      <c r="P662" t="str">
        <f>IFERROR(IF(COUNTIF(個人情報!$BB$5:$BB$401,"登録番号" &amp; リスト!O662)&gt;=1,"",IF(VLOOKUP(O662,登録者リスト!$A$1:$D$43729,4,FALSE)=基本情報!$D$6,O662,"")),"")</f>
        <v/>
      </c>
    </row>
    <row r="663" spans="15:16" x14ac:dyDescent="0.15">
      <c r="O663">
        <v>662</v>
      </c>
      <c r="P663" t="str">
        <f>IFERROR(IF(COUNTIF(個人情報!$BB$5:$BB$401,"登録番号" &amp; リスト!O663)&gt;=1,"",IF(VLOOKUP(O663,登録者リスト!$A$1:$D$43729,4,FALSE)=基本情報!$D$6,O663,"")),"")</f>
        <v/>
      </c>
    </row>
    <row r="664" spans="15:16" x14ac:dyDescent="0.15">
      <c r="O664">
        <v>663</v>
      </c>
      <c r="P664" t="str">
        <f>IFERROR(IF(COUNTIF(個人情報!$BB$5:$BB$401,"登録番号" &amp; リスト!O664)&gt;=1,"",IF(VLOOKUP(O664,登録者リスト!$A$1:$D$43729,4,FALSE)=基本情報!$D$6,O664,"")),"")</f>
        <v/>
      </c>
    </row>
    <row r="665" spans="15:16" x14ac:dyDescent="0.15">
      <c r="O665">
        <v>664</v>
      </c>
      <c r="P665" t="str">
        <f>IFERROR(IF(COUNTIF(個人情報!$BB$5:$BB$401,"登録番号" &amp; リスト!O665)&gt;=1,"",IF(VLOOKUP(O665,登録者リスト!$A$1:$D$43729,4,FALSE)=基本情報!$D$6,O665,"")),"")</f>
        <v/>
      </c>
    </row>
    <row r="666" spans="15:16" x14ac:dyDescent="0.15">
      <c r="O666">
        <v>665</v>
      </c>
      <c r="P666" t="str">
        <f>IFERROR(IF(COUNTIF(個人情報!$BB$5:$BB$401,"登録番号" &amp; リスト!O666)&gt;=1,"",IF(VLOOKUP(O666,登録者リスト!$A$1:$D$43729,4,FALSE)=基本情報!$D$6,O666,"")),"")</f>
        <v/>
      </c>
    </row>
    <row r="667" spans="15:16" x14ac:dyDescent="0.15">
      <c r="O667">
        <v>666</v>
      </c>
      <c r="P667" t="str">
        <f>IFERROR(IF(COUNTIF(個人情報!$BB$5:$BB$401,"登録番号" &amp; リスト!O667)&gt;=1,"",IF(VLOOKUP(O667,登録者リスト!$A$1:$D$43729,4,FALSE)=基本情報!$D$6,O667,"")),"")</f>
        <v/>
      </c>
    </row>
    <row r="668" spans="15:16" x14ac:dyDescent="0.15">
      <c r="O668">
        <v>667</v>
      </c>
      <c r="P668" t="str">
        <f>IFERROR(IF(COUNTIF(個人情報!$BB$5:$BB$401,"登録番号" &amp; リスト!O668)&gt;=1,"",IF(VLOOKUP(O668,登録者リスト!$A$1:$D$43729,4,FALSE)=基本情報!$D$6,O668,"")),"")</f>
        <v/>
      </c>
    </row>
    <row r="669" spans="15:16" x14ac:dyDescent="0.15">
      <c r="O669">
        <v>668</v>
      </c>
      <c r="P669" t="str">
        <f>IFERROR(IF(COUNTIF(個人情報!$BB$5:$BB$401,"登録番号" &amp; リスト!O669)&gt;=1,"",IF(VLOOKUP(O669,登録者リスト!$A$1:$D$43729,4,FALSE)=基本情報!$D$6,O669,"")),"")</f>
        <v/>
      </c>
    </row>
    <row r="670" spans="15:16" x14ac:dyDescent="0.15">
      <c r="O670">
        <v>669</v>
      </c>
      <c r="P670" t="str">
        <f>IFERROR(IF(COUNTIF(個人情報!$BB$5:$BB$401,"登録番号" &amp; リスト!O670)&gt;=1,"",IF(VLOOKUP(O670,登録者リスト!$A$1:$D$43729,4,FALSE)=基本情報!$D$6,O670,"")),"")</f>
        <v/>
      </c>
    </row>
    <row r="671" spans="15:16" x14ac:dyDescent="0.15">
      <c r="O671">
        <v>670</v>
      </c>
      <c r="P671" t="str">
        <f>IFERROR(IF(COUNTIF(個人情報!$BB$5:$BB$401,"登録番号" &amp; リスト!O671)&gt;=1,"",IF(VLOOKUP(O671,登録者リスト!$A$1:$D$43729,4,FALSE)=基本情報!$D$6,O671,"")),"")</f>
        <v/>
      </c>
    </row>
    <row r="672" spans="15:16" x14ac:dyDescent="0.15">
      <c r="O672">
        <v>671</v>
      </c>
      <c r="P672" t="str">
        <f>IFERROR(IF(COUNTIF(個人情報!$BB$5:$BB$401,"登録番号" &amp; リスト!O672)&gt;=1,"",IF(VLOOKUP(O672,登録者リスト!$A$1:$D$43729,4,FALSE)=基本情報!$D$6,O672,"")),"")</f>
        <v/>
      </c>
    </row>
    <row r="673" spans="15:16" x14ac:dyDescent="0.15">
      <c r="O673">
        <v>672</v>
      </c>
      <c r="P673" t="str">
        <f>IFERROR(IF(COUNTIF(個人情報!$BB$5:$BB$401,"登録番号" &amp; リスト!O673)&gt;=1,"",IF(VLOOKUP(O673,登録者リスト!$A$1:$D$43729,4,FALSE)=基本情報!$D$6,O673,"")),"")</f>
        <v/>
      </c>
    </row>
    <row r="674" spans="15:16" x14ac:dyDescent="0.15">
      <c r="O674">
        <v>673</v>
      </c>
      <c r="P674" t="str">
        <f>IFERROR(IF(COUNTIF(個人情報!$BB$5:$BB$401,"登録番号" &amp; リスト!O674)&gt;=1,"",IF(VLOOKUP(O674,登録者リスト!$A$1:$D$43729,4,FALSE)=基本情報!$D$6,O674,"")),"")</f>
        <v/>
      </c>
    </row>
    <row r="675" spans="15:16" x14ac:dyDescent="0.15">
      <c r="O675">
        <v>674</v>
      </c>
      <c r="P675" t="str">
        <f>IFERROR(IF(COUNTIF(個人情報!$BB$5:$BB$401,"登録番号" &amp; リスト!O675)&gt;=1,"",IF(VLOOKUP(O675,登録者リスト!$A$1:$D$43729,4,FALSE)=基本情報!$D$6,O675,"")),"")</f>
        <v/>
      </c>
    </row>
    <row r="676" spans="15:16" x14ac:dyDescent="0.15">
      <c r="O676">
        <v>675</v>
      </c>
      <c r="P676" t="str">
        <f>IFERROR(IF(COUNTIF(個人情報!$BB$5:$BB$401,"登録番号" &amp; リスト!O676)&gt;=1,"",IF(VLOOKUP(O676,登録者リスト!$A$1:$D$43729,4,FALSE)=基本情報!$D$6,O676,"")),"")</f>
        <v/>
      </c>
    </row>
    <row r="677" spans="15:16" x14ac:dyDescent="0.15">
      <c r="O677">
        <v>676</v>
      </c>
      <c r="P677" t="str">
        <f>IFERROR(IF(COUNTIF(個人情報!$BB$5:$BB$401,"登録番号" &amp; リスト!O677)&gt;=1,"",IF(VLOOKUP(O677,登録者リスト!$A$1:$D$43729,4,FALSE)=基本情報!$D$6,O677,"")),"")</f>
        <v/>
      </c>
    </row>
    <row r="678" spans="15:16" x14ac:dyDescent="0.15">
      <c r="O678">
        <v>677</v>
      </c>
      <c r="P678" t="str">
        <f>IFERROR(IF(COUNTIF(個人情報!$BB$5:$BB$401,"登録番号" &amp; リスト!O678)&gt;=1,"",IF(VLOOKUP(O678,登録者リスト!$A$1:$D$43729,4,FALSE)=基本情報!$D$6,O678,"")),"")</f>
        <v/>
      </c>
    </row>
    <row r="679" spans="15:16" x14ac:dyDescent="0.15">
      <c r="O679">
        <v>678</v>
      </c>
      <c r="P679" t="str">
        <f>IFERROR(IF(COUNTIF(個人情報!$BB$5:$BB$401,"登録番号" &amp; リスト!O679)&gt;=1,"",IF(VLOOKUP(O679,登録者リスト!$A$1:$D$43729,4,FALSE)=基本情報!$D$6,O679,"")),"")</f>
        <v/>
      </c>
    </row>
    <row r="680" spans="15:16" x14ac:dyDescent="0.15">
      <c r="O680">
        <v>679</v>
      </c>
      <c r="P680" t="str">
        <f>IFERROR(IF(COUNTIF(個人情報!$BB$5:$BB$401,"登録番号" &amp; リスト!O680)&gt;=1,"",IF(VLOOKUP(O680,登録者リスト!$A$1:$D$43729,4,FALSE)=基本情報!$D$6,O680,"")),"")</f>
        <v/>
      </c>
    </row>
    <row r="681" spans="15:16" x14ac:dyDescent="0.15">
      <c r="O681">
        <v>680</v>
      </c>
      <c r="P681" t="str">
        <f>IFERROR(IF(COUNTIF(個人情報!$BB$5:$BB$401,"登録番号" &amp; リスト!O681)&gt;=1,"",IF(VLOOKUP(O681,登録者リスト!$A$1:$D$43729,4,FALSE)=基本情報!$D$6,O681,"")),"")</f>
        <v/>
      </c>
    </row>
    <row r="682" spans="15:16" x14ac:dyDescent="0.15">
      <c r="O682">
        <v>681</v>
      </c>
      <c r="P682" t="str">
        <f>IFERROR(IF(COUNTIF(個人情報!$BB$5:$BB$401,"登録番号" &amp; リスト!O682)&gt;=1,"",IF(VLOOKUP(O682,登録者リスト!$A$1:$D$43729,4,FALSE)=基本情報!$D$6,O682,"")),"")</f>
        <v/>
      </c>
    </row>
    <row r="683" spans="15:16" x14ac:dyDescent="0.15">
      <c r="O683">
        <v>682</v>
      </c>
      <c r="P683" t="str">
        <f>IFERROR(IF(COUNTIF(個人情報!$BB$5:$BB$401,"登録番号" &amp; リスト!O683)&gt;=1,"",IF(VLOOKUP(O683,登録者リスト!$A$1:$D$43729,4,FALSE)=基本情報!$D$6,O683,"")),"")</f>
        <v/>
      </c>
    </row>
    <row r="684" spans="15:16" x14ac:dyDescent="0.15">
      <c r="O684">
        <v>683</v>
      </c>
      <c r="P684" t="str">
        <f>IFERROR(IF(COUNTIF(個人情報!$BB$5:$BB$401,"登録番号" &amp; リスト!O684)&gt;=1,"",IF(VLOOKUP(O684,登録者リスト!$A$1:$D$43729,4,FALSE)=基本情報!$D$6,O684,"")),"")</f>
        <v/>
      </c>
    </row>
    <row r="685" spans="15:16" x14ac:dyDescent="0.15">
      <c r="O685">
        <v>684</v>
      </c>
      <c r="P685" t="str">
        <f>IFERROR(IF(COUNTIF(個人情報!$BB$5:$BB$401,"登録番号" &amp; リスト!O685)&gt;=1,"",IF(VLOOKUP(O685,登録者リスト!$A$1:$D$43729,4,FALSE)=基本情報!$D$6,O685,"")),"")</f>
        <v/>
      </c>
    </row>
    <row r="686" spans="15:16" x14ac:dyDescent="0.15">
      <c r="O686">
        <v>685</v>
      </c>
      <c r="P686" t="str">
        <f>IFERROR(IF(COUNTIF(個人情報!$BB$5:$BB$401,"登録番号" &amp; リスト!O686)&gt;=1,"",IF(VLOOKUP(O686,登録者リスト!$A$1:$D$43729,4,FALSE)=基本情報!$D$6,O686,"")),"")</f>
        <v/>
      </c>
    </row>
    <row r="687" spans="15:16" x14ac:dyDescent="0.15">
      <c r="O687">
        <v>686</v>
      </c>
      <c r="P687" t="str">
        <f>IFERROR(IF(COUNTIF(個人情報!$BB$5:$BB$401,"登録番号" &amp; リスト!O687)&gt;=1,"",IF(VLOOKUP(O687,登録者リスト!$A$1:$D$43729,4,FALSE)=基本情報!$D$6,O687,"")),"")</f>
        <v/>
      </c>
    </row>
    <row r="688" spans="15:16" x14ac:dyDescent="0.15">
      <c r="O688">
        <v>687</v>
      </c>
      <c r="P688" t="str">
        <f>IFERROR(IF(COUNTIF(個人情報!$BB$5:$BB$401,"登録番号" &amp; リスト!O688)&gt;=1,"",IF(VLOOKUP(O688,登録者リスト!$A$1:$D$43729,4,FALSE)=基本情報!$D$6,O688,"")),"")</f>
        <v/>
      </c>
    </row>
    <row r="689" spans="15:16" x14ac:dyDescent="0.15">
      <c r="O689">
        <v>688</v>
      </c>
      <c r="P689" t="str">
        <f>IFERROR(IF(COUNTIF(個人情報!$BB$5:$BB$401,"登録番号" &amp; リスト!O689)&gt;=1,"",IF(VLOOKUP(O689,登録者リスト!$A$1:$D$43729,4,FALSE)=基本情報!$D$6,O689,"")),"")</f>
        <v/>
      </c>
    </row>
    <row r="690" spans="15:16" x14ac:dyDescent="0.15">
      <c r="O690">
        <v>689</v>
      </c>
      <c r="P690" t="str">
        <f>IFERROR(IF(COUNTIF(個人情報!$BB$5:$BB$401,"登録番号" &amp; リスト!O690)&gt;=1,"",IF(VLOOKUP(O690,登録者リスト!$A$1:$D$43729,4,FALSE)=基本情報!$D$6,O690,"")),"")</f>
        <v/>
      </c>
    </row>
    <row r="691" spans="15:16" x14ac:dyDescent="0.15">
      <c r="O691">
        <v>690</v>
      </c>
      <c r="P691" t="str">
        <f>IFERROR(IF(COUNTIF(個人情報!$BB$5:$BB$401,"登録番号" &amp; リスト!O691)&gt;=1,"",IF(VLOOKUP(O691,登録者リスト!$A$1:$D$43729,4,FALSE)=基本情報!$D$6,O691,"")),"")</f>
        <v/>
      </c>
    </row>
    <row r="692" spans="15:16" x14ac:dyDescent="0.15">
      <c r="O692">
        <v>691</v>
      </c>
      <c r="P692" t="str">
        <f>IFERROR(IF(COUNTIF(個人情報!$BB$5:$BB$401,"登録番号" &amp; リスト!O692)&gt;=1,"",IF(VLOOKUP(O692,登録者リスト!$A$1:$D$43729,4,FALSE)=基本情報!$D$6,O692,"")),"")</f>
        <v/>
      </c>
    </row>
    <row r="693" spans="15:16" x14ac:dyDescent="0.15">
      <c r="O693">
        <v>692</v>
      </c>
      <c r="P693" t="str">
        <f>IFERROR(IF(COUNTIF(個人情報!$BB$5:$BB$401,"登録番号" &amp; リスト!O693)&gt;=1,"",IF(VLOOKUP(O693,登録者リスト!$A$1:$D$43729,4,FALSE)=基本情報!$D$6,O693,"")),"")</f>
        <v/>
      </c>
    </row>
    <row r="694" spans="15:16" x14ac:dyDescent="0.15">
      <c r="O694">
        <v>693</v>
      </c>
      <c r="P694" t="str">
        <f>IFERROR(IF(COUNTIF(個人情報!$BB$5:$BB$401,"登録番号" &amp; リスト!O694)&gt;=1,"",IF(VLOOKUP(O694,登録者リスト!$A$1:$D$43729,4,FALSE)=基本情報!$D$6,O694,"")),"")</f>
        <v/>
      </c>
    </row>
    <row r="695" spans="15:16" x14ac:dyDescent="0.15">
      <c r="O695">
        <v>694</v>
      </c>
      <c r="P695" t="str">
        <f>IFERROR(IF(COUNTIF(個人情報!$BB$5:$BB$401,"登録番号" &amp; リスト!O695)&gt;=1,"",IF(VLOOKUP(O695,登録者リスト!$A$1:$D$43729,4,FALSE)=基本情報!$D$6,O695,"")),"")</f>
        <v/>
      </c>
    </row>
    <row r="696" spans="15:16" x14ac:dyDescent="0.15">
      <c r="O696">
        <v>695</v>
      </c>
      <c r="P696" t="str">
        <f>IFERROR(IF(COUNTIF(個人情報!$BB$5:$BB$401,"登録番号" &amp; リスト!O696)&gt;=1,"",IF(VLOOKUP(O696,登録者リスト!$A$1:$D$43729,4,FALSE)=基本情報!$D$6,O696,"")),"")</f>
        <v/>
      </c>
    </row>
    <row r="697" spans="15:16" x14ac:dyDescent="0.15">
      <c r="O697">
        <v>696</v>
      </c>
      <c r="P697" t="str">
        <f>IFERROR(IF(COUNTIF(個人情報!$BB$5:$BB$401,"登録番号" &amp; リスト!O697)&gt;=1,"",IF(VLOOKUP(O697,登録者リスト!$A$1:$D$43729,4,FALSE)=基本情報!$D$6,O697,"")),"")</f>
        <v/>
      </c>
    </row>
    <row r="698" spans="15:16" x14ac:dyDescent="0.15">
      <c r="O698">
        <v>697</v>
      </c>
      <c r="P698" t="str">
        <f>IFERROR(IF(COUNTIF(個人情報!$BB$5:$BB$401,"登録番号" &amp; リスト!O698)&gt;=1,"",IF(VLOOKUP(O698,登録者リスト!$A$1:$D$43729,4,FALSE)=基本情報!$D$6,O698,"")),"")</f>
        <v/>
      </c>
    </row>
    <row r="699" spans="15:16" x14ac:dyDescent="0.15">
      <c r="O699">
        <v>698</v>
      </c>
      <c r="P699" t="str">
        <f>IFERROR(IF(COUNTIF(個人情報!$BB$5:$BB$401,"登録番号" &amp; リスト!O699)&gt;=1,"",IF(VLOOKUP(O699,登録者リスト!$A$1:$D$43729,4,FALSE)=基本情報!$D$6,O699,"")),"")</f>
        <v/>
      </c>
    </row>
    <row r="700" spans="15:16" x14ac:dyDescent="0.15">
      <c r="O700">
        <v>699</v>
      </c>
      <c r="P700" t="str">
        <f>IFERROR(IF(COUNTIF(個人情報!$BB$5:$BB$401,"登録番号" &amp; リスト!O700)&gt;=1,"",IF(VLOOKUP(O700,登録者リスト!$A$1:$D$43729,4,FALSE)=基本情報!$D$6,O700,"")),"")</f>
        <v/>
      </c>
    </row>
    <row r="701" spans="15:16" x14ac:dyDescent="0.15">
      <c r="O701">
        <v>700</v>
      </c>
      <c r="P701" t="str">
        <f>IFERROR(IF(COUNTIF(個人情報!$BB$5:$BB$401,"登録番号" &amp; リスト!O701)&gt;=1,"",IF(VLOOKUP(O701,登録者リスト!$A$1:$D$43729,4,FALSE)=基本情報!$D$6,O701,"")),"")</f>
        <v/>
      </c>
    </row>
    <row r="702" spans="15:16" x14ac:dyDescent="0.15">
      <c r="O702">
        <v>701</v>
      </c>
      <c r="P702" t="str">
        <f>IFERROR(IF(COUNTIF(個人情報!$BB$5:$BB$401,"登録番号" &amp; リスト!O702)&gt;=1,"",IF(VLOOKUP(O702,登録者リスト!$A$1:$D$43729,4,FALSE)=基本情報!$D$6,O702,"")),"")</f>
        <v/>
      </c>
    </row>
    <row r="703" spans="15:16" x14ac:dyDescent="0.15">
      <c r="O703">
        <v>702</v>
      </c>
      <c r="P703" t="str">
        <f>IFERROR(IF(COUNTIF(個人情報!$BB$5:$BB$401,"登録番号" &amp; リスト!O703)&gt;=1,"",IF(VLOOKUP(O703,登録者リスト!$A$1:$D$43729,4,FALSE)=基本情報!$D$6,O703,"")),"")</f>
        <v/>
      </c>
    </row>
    <row r="704" spans="15:16" x14ac:dyDescent="0.15">
      <c r="O704">
        <v>703</v>
      </c>
      <c r="P704" t="str">
        <f>IFERROR(IF(COUNTIF(個人情報!$BB$5:$BB$401,"登録番号" &amp; リスト!O704)&gt;=1,"",IF(VLOOKUP(O704,登録者リスト!$A$1:$D$43729,4,FALSE)=基本情報!$D$6,O704,"")),"")</f>
        <v/>
      </c>
    </row>
    <row r="705" spans="15:16" x14ac:dyDescent="0.15">
      <c r="O705">
        <v>704</v>
      </c>
      <c r="P705" t="str">
        <f>IFERROR(IF(COUNTIF(個人情報!$BB$5:$BB$401,"登録番号" &amp; リスト!O705)&gt;=1,"",IF(VLOOKUP(O705,登録者リスト!$A$1:$D$43729,4,FALSE)=基本情報!$D$6,O705,"")),"")</f>
        <v/>
      </c>
    </row>
    <row r="706" spans="15:16" x14ac:dyDescent="0.15">
      <c r="O706">
        <v>705</v>
      </c>
      <c r="P706" t="str">
        <f>IFERROR(IF(COUNTIF(個人情報!$BB$5:$BB$401,"登録番号" &amp; リスト!O706)&gt;=1,"",IF(VLOOKUP(O706,登録者リスト!$A$1:$D$43729,4,FALSE)=基本情報!$D$6,O706,"")),"")</f>
        <v/>
      </c>
    </row>
    <row r="707" spans="15:16" x14ac:dyDescent="0.15">
      <c r="O707">
        <v>706</v>
      </c>
      <c r="P707" t="str">
        <f>IFERROR(IF(COUNTIF(個人情報!$BB$5:$BB$401,"登録番号" &amp; リスト!O707)&gt;=1,"",IF(VLOOKUP(O707,登録者リスト!$A$1:$D$43729,4,FALSE)=基本情報!$D$6,O707,"")),"")</f>
        <v/>
      </c>
    </row>
    <row r="708" spans="15:16" x14ac:dyDescent="0.15">
      <c r="O708">
        <v>707</v>
      </c>
      <c r="P708" t="str">
        <f>IFERROR(IF(COUNTIF(個人情報!$BB$5:$BB$401,"登録番号" &amp; リスト!O708)&gt;=1,"",IF(VLOOKUP(O708,登録者リスト!$A$1:$D$43729,4,FALSE)=基本情報!$D$6,O708,"")),"")</f>
        <v/>
      </c>
    </row>
    <row r="709" spans="15:16" x14ac:dyDescent="0.15">
      <c r="O709">
        <v>708</v>
      </c>
      <c r="P709" t="str">
        <f>IFERROR(IF(COUNTIF(個人情報!$BB$5:$BB$401,"登録番号" &amp; リスト!O709)&gt;=1,"",IF(VLOOKUP(O709,登録者リスト!$A$1:$D$43729,4,FALSE)=基本情報!$D$6,O709,"")),"")</f>
        <v/>
      </c>
    </row>
    <row r="710" spans="15:16" x14ac:dyDescent="0.15">
      <c r="O710">
        <v>709</v>
      </c>
      <c r="P710" t="str">
        <f>IFERROR(IF(COUNTIF(個人情報!$BB$5:$BB$401,"登録番号" &amp; リスト!O710)&gt;=1,"",IF(VLOOKUP(O710,登録者リスト!$A$1:$D$43729,4,FALSE)=基本情報!$D$6,O710,"")),"")</f>
        <v/>
      </c>
    </row>
    <row r="711" spans="15:16" x14ac:dyDescent="0.15">
      <c r="O711">
        <v>710</v>
      </c>
      <c r="P711" t="str">
        <f>IFERROR(IF(COUNTIF(個人情報!$BB$5:$BB$401,"登録番号" &amp; リスト!O711)&gt;=1,"",IF(VLOOKUP(O711,登録者リスト!$A$1:$D$43729,4,FALSE)=基本情報!$D$6,O711,"")),"")</f>
        <v/>
      </c>
    </row>
    <row r="712" spans="15:16" x14ac:dyDescent="0.15">
      <c r="O712">
        <v>711</v>
      </c>
      <c r="P712" t="str">
        <f>IFERROR(IF(COUNTIF(個人情報!$BB$5:$BB$401,"登録番号" &amp; リスト!O712)&gt;=1,"",IF(VLOOKUP(O712,登録者リスト!$A$1:$D$43729,4,FALSE)=基本情報!$D$6,O712,"")),"")</f>
        <v/>
      </c>
    </row>
    <row r="713" spans="15:16" x14ac:dyDescent="0.15">
      <c r="O713">
        <v>712</v>
      </c>
      <c r="P713" t="str">
        <f>IFERROR(IF(COUNTIF(個人情報!$BB$5:$BB$401,"登録番号" &amp; リスト!O713)&gt;=1,"",IF(VLOOKUP(O713,登録者リスト!$A$1:$D$43729,4,FALSE)=基本情報!$D$6,O713,"")),"")</f>
        <v/>
      </c>
    </row>
    <row r="714" spans="15:16" x14ac:dyDescent="0.15">
      <c r="O714">
        <v>713</v>
      </c>
      <c r="P714" t="str">
        <f>IFERROR(IF(COUNTIF(個人情報!$BB$5:$BB$401,"登録番号" &amp; リスト!O714)&gt;=1,"",IF(VLOOKUP(O714,登録者リスト!$A$1:$D$43729,4,FALSE)=基本情報!$D$6,O714,"")),"")</f>
        <v/>
      </c>
    </row>
    <row r="715" spans="15:16" x14ac:dyDescent="0.15">
      <c r="O715">
        <v>714</v>
      </c>
      <c r="P715" t="str">
        <f>IFERROR(IF(COUNTIF(個人情報!$BB$5:$BB$401,"登録番号" &amp; リスト!O715)&gt;=1,"",IF(VLOOKUP(O715,登録者リスト!$A$1:$D$43729,4,FALSE)=基本情報!$D$6,O715,"")),"")</f>
        <v/>
      </c>
    </row>
    <row r="716" spans="15:16" x14ac:dyDescent="0.15">
      <c r="O716">
        <v>715</v>
      </c>
      <c r="P716" t="str">
        <f>IFERROR(IF(COUNTIF(個人情報!$BB$5:$BB$401,"登録番号" &amp; リスト!O716)&gt;=1,"",IF(VLOOKUP(O716,登録者リスト!$A$1:$D$43729,4,FALSE)=基本情報!$D$6,O716,"")),"")</f>
        <v/>
      </c>
    </row>
    <row r="717" spans="15:16" x14ac:dyDescent="0.15">
      <c r="O717">
        <v>716</v>
      </c>
      <c r="P717" t="str">
        <f>IFERROR(IF(COUNTIF(個人情報!$BB$5:$BB$401,"登録番号" &amp; リスト!O717)&gt;=1,"",IF(VLOOKUP(O717,登録者リスト!$A$1:$D$43729,4,FALSE)=基本情報!$D$6,O717,"")),"")</f>
        <v/>
      </c>
    </row>
    <row r="718" spans="15:16" x14ac:dyDescent="0.15">
      <c r="O718">
        <v>717</v>
      </c>
      <c r="P718" t="str">
        <f>IFERROR(IF(COUNTIF(個人情報!$BB$5:$BB$401,"登録番号" &amp; リスト!O718)&gt;=1,"",IF(VLOOKUP(O718,登録者リスト!$A$1:$D$43729,4,FALSE)=基本情報!$D$6,O718,"")),"")</f>
        <v/>
      </c>
    </row>
    <row r="719" spans="15:16" x14ac:dyDescent="0.15">
      <c r="O719">
        <v>718</v>
      </c>
      <c r="P719" t="str">
        <f>IFERROR(IF(COUNTIF(個人情報!$BB$5:$BB$401,"登録番号" &amp; リスト!O719)&gt;=1,"",IF(VLOOKUP(O719,登録者リスト!$A$1:$D$43729,4,FALSE)=基本情報!$D$6,O719,"")),"")</f>
        <v/>
      </c>
    </row>
    <row r="720" spans="15:16" x14ac:dyDescent="0.15">
      <c r="O720">
        <v>719</v>
      </c>
      <c r="P720" t="str">
        <f>IFERROR(IF(COUNTIF(個人情報!$BB$5:$BB$401,"登録番号" &amp; リスト!O720)&gt;=1,"",IF(VLOOKUP(O720,登録者リスト!$A$1:$D$43729,4,FALSE)=基本情報!$D$6,O720,"")),"")</f>
        <v/>
      </c>
    </row>
    <row r="721" spans="15:16" x14ac:dyDescent="0.15">
      <c r="O721">
        <v>720</v>
      </c>
      <c r="P721" t="str">
        <f>IFERROR(IF(COUNTIF(個人情報!$BB$5:$BB$401,"登録番号" &amp; リスト!O721)&gt;=1,"",IF(VLOOKUP(O721,登録者リスト!$A$1:$D$43729,4,FALSE)=基本情報!$D$6,O721,"")),"")</f>
        <v/>
      </c>
    </row>
    <row r="722" spans="15:16" x14ac:dyDescent="0.15">
      <c r="O722">
        <v>721</v>
      </c>
      <c r="P722" t="str">
        <f>IFERROR(IF(COUNTIF(個人情報!$BB$5:$BB$401,"登録番号" &amp; リスト!O722)&gt;=1,"",IF(VLOOKUP(O722,登録者リスト!$A$1:$D$43729,4,FALSE)=基本情報!$D$6,O722,"")),"")</f>
        <v/>
      </c>
    </row>
    <row r="723" spans="15:16" x14ac:dyDescent="0.15">
      <c r="O723">
        <v>722</v>
      </c>
      <c r="P723" t="str">
        <f>IFERROR(IF(COUNTIF(個人情報!$BB$5:$BB$401,"登録番号" &amp; リスト!O723)&gt;=1,"",IF(VLOOKUP(O723,登録者リスト!$A$1:$D$43729,4,FALSE)=基本情報!$D$6,O723,"")),"")</f>
        <v/>
      </c>
    </row>
    <row r="724" spans="15:16" x14ac:dyDescent="0.15">
      <c r="O724">
        <v>723</v>
      </c>
      <c r="P724" t="str">
        <f>IFERROR(IF(COUNTIF(個人情報!$BB$5:$BB$401,"登録番号" &amp; リスト!O724)&gt;=1,"",IF(VLOOKUP(O724,登録者リスト!$A$1:$D$43729,4,FALSE)=基本情報!$D$6,O724,"")),"")</f>
        <v/>
      </c>
    </row>
    <row r="725" spans="15:16" x14ac:dyDescent="0.15">
      <c r="O725">
        <v>724</v>
      </c>
      <c r="P725" t="str">
        <f>IFERROR(IF(COUNTIF(個人情報!$BB$5:$BB$401,"登録番号" &amp; リスト!O725)&gt;=1,"",IF(VLOOKUP(O725,登録者リスト!$A$1:$D$43729,4,FALSE)=基本情報!$D$6,O725,"")),"")</f>
        <v/>
      </c>
    </row>
    <row r="726" spans="15:16" x14ac:dyDescent="0.15">
      <c r="O726">
        <v>725</v>
      </c>
      <c r="P726" t="str">
        <f>IFERROR(IF(COUNTIF(個人情報!$BB$5:$BB$401,"登録番号" &amp; リスト!O726)&gt;=1,"",IF(VLOOKUP(O726,登録者リスト!$A$1:$D$43729,4,FALSE)=基本情報!$D$6,O726,"")),"")</f>
        <v/>
      </c>
    </row>
    <row r="727" spans="15:16" x14ac:dyDescent="0.15">
      <c r="O727">
        <v>726</v>
      </c>
      <c r="P727" t="str">
        <f>IFERROR(IF(COUNTIF(個人情報!$BB$5:$BB$401,"登録番号" &amp; リスト!O727)&gt;=1,"",IF(VLOOKUP(O727,登録者リスト!$A$1:$D$43729,4,FALSE)=基本情報!$D$6,O727,"")),"")</f>
        <v/>
      </c>
    </row>
    <row r="728" spans="15:16" x14ac:dyDescent="0.15">
      <c r="O728">
        <v>727</v>
      </c>
      <c r="P728" t="str">
        <f>IFERROR(IF(COUNTIF(個人情報!$BB$5:$BB$401,"登録番号" &amp; リスト!O728)&gt;=1,"",IF(VLOOKUP(O728,登録者リスト!$A$1:$D$43729,4,FALSE)=基本情報!$D$6,O728,"")),"")</f>
        <v/>
      </c>
    </row>
    <row r="729" spans="15:16" x14ac:dyDescent="0.15">
      <c r="O729">
        <v>728</v>
      </c>
      <c r="P729" t="str">
        <f>IFERROR(IF(COUNTIF(個人情報!$BB$5:$BB$401,"登録番号" &amp; リスト!O729)&gt;=1,"",IF(VLOOKUP(O729,登録者リスト!$A$1:$D$43729,4,FALSE)=基本情報!$D$6,O729,"")),"")</f>
        <v/>
      </c>
    </row>
    <row r="730" spans="15:16" x14ac:dyDescent="0.15">
      <c r="O730">
        <v>729</v>
      </c>
      <c r="P730" t="str">
        <f>IFERROR(IF(COUNTIF(個人情報!$BB$5:$BB$401,"登録番号" &amp; リスト!O730)&gt;=1,"",IF(VLOOKUP(O730,登録者リスト!$A$1:$D$43729,4,FALSE)=基本情報!$D$6,O730,"")),"")</f>
        <v/>
      </c>
    </row>
    <row r="731" spans="15:16" x14ac:dyDescent="0.15">
      <c r="O731">
        <v>730</v>
      </c>
      <c r="P731" t="str">
        <f>IFERROR(IF(COUNTIF(個人情報!$BB$5:$BB$401,"登録番号" &amp; リスト!O731)&gt;=1,"",IF(VLOOKUP(O731,登録者リスト!$A$1:$D$43729,4,FALSE)=基本情報!$D$6,O731,"")),"")</f>
        <v/>
      </c>
    </row>
    <row r="732" spans="15:16" x14ac:dyDescent="0.15">
      <c r="O732">
        <v>731</v>
      </c>
      <c r="P732" t="str">
        <f>IFERROR(IF(COUNTIF(個人情報!$BB$5:$BB$401,"登録番号" &amp; リスト!O732)&gt;=1,"",IF(VLOOKUP(O732,登録者リスト!$A$1:$D$43729,4,FALSE)=基本情報!$D$6,O732,"")),"")</f>
        <v/>
      </c>
    </row>
    <row r="733" spans="15:16" x14ac:dyDescent="0.15">
      <c r="O733">
        <v>732</v>
      </c>
      <c r="P733" t="str">
        <f>IFERROR(IF(COUNTIF(個人情報!$BB$5:$BB$401,"登録番号" &amp; リスト!O733)&gt;=1,"",IF(VLOOKUP(O733,登録者リスト!$A$1:$D$43729,4,FALSE)=基本情報!$D$6,O733,"")),"")</f>
        <v/>
      </c>
    </row>
    <row r="734" spans="15:16" x14ac:dyDescent="0.15">
      <c r="O734">
        <v>733</v>
      </c>
      <c r="P734" t="str">
        <f>IFERROR(IF(COUNTIF(個人情報!$BB$5:$BB$401,"登録番号" &amp; リスト!O734)&gt;=1,"",IF(VLOOKUP(O734,登録者リスト!$A$1:$D$43729,4,FALSE)=基本情報!$D$6,O734,"")),"")</f>
        <v/>
      </c>
    </row>
    <row r="735" spans="15:16" x14ac:dyDescent="0.15">
      <c r="O735">
        <v>734</v>
      </c>
      <c r="P735" t="str">
        <f>IFERROR(IF(COUNTIF(個人情報!$BB$5:$BB$401,"登録番号" &amp; リスト!O735)&gt;=1,"",IF(VLOOKUP(O735,登録者リスト!$A$1:$D$43729,4,FALSE)=基本情報!$D$6,O735,"")),"")</f>
        <v/>
      </c>
    </row>
    <row r="736" spans="15:16" x14ac:dyDescent="0.15">
      <c r="O736">
        <v>735</v>
      </c>
      <c r="P736" t="str">
        <f>IFERROR(IF(COUNTIF(個人情報!$BB$5:$BB$401,"登録番号" &amp; リスト!O736)&gt;=1,"",IF(VLOOKUP(O736,登録者リスト!$A$1:$D$43729,4,FALSE)=基本情報!$D$6,O736,"")),"")</f>
        <v/>
      </c>
    </row>
    <row r="737" spans="15:16" x14ac:dyDescent="0.15">
      <c r="O737">
        <v>736</v>
      </c>
      <c r="P737" t="str">
        <f>IFERROR(IF(COUNTIF(個人情報!$BB$5:$BB$401,"登録番号" &amp; リスト!O737)&gt;=1,"",IF(VLOOKUP(O737,登録者リスト!$A$1:$D$43729,4,FALSE)=基本情報!$D$6,O737,"")),"")</f>
        <v/>
      </c>
    </row>
    <row r="738" spans="15:16" x14ac:dyDescent="0.15">
      <c r="O738">
        <v>737</v>
      </c>
      <c r="P738" t="str">
        <f>IFERROR(IF(COUNTIF(個人情報!$BB$5:$BB$401,"登録番号" &amp; リスト!O738)&gt;=1,"",IF(VLOOKUP(O738,登録者リスト!$A$1:$D$43729,4,FALSE)=基本情報!$D$6,O738,"")),"")</f>
        <v/>
      </c>
    </row>
    <row r="739" spans="15:16" x14ac:dyDescent="0.15">
      <c r="O739">
        <v>738</v>
      </c>
      <c r="P739" t="str">
        <f>IFERROR(IF(COUNTIF(個人情報!$BB$5:$BB$401,"登録番号" &amp; リスト!O739)&gt;=1,"",IF(VLOOKUP(O739,登録者リスト!$A$1:$D$43729,4,FALSE)=基本情報!$D$6,O739,"")),"")</f>
        <v/>
      </c>
    </row>
    <row r="740" spans="15:16" x14ac:dyDescent="0.15">
      <c r="O740">
        <v>739</v>
      </c>
      <c r="P740" t="str">
        <f>IFERROR(IF(COUNTIF(個人情報!$BB$5:$BB$401,"登録番号" &amp; リスト!O740)&gt;=1,"",IF(VLOOKUP(O740,登録者リスト!$A$1:$D$43729,4,FALSE)=基本情報!$D$6,O740,"")),"")</f>
        <v/>
      </c>
    </row>
    <row r="741" spans="15:16" x14ac:dyDescent="0.15">
      <c r="O741">
        <v>740</v>
      </c>
      <c r="P741" t="str">
        <f>IFERROR(IF(COUNTIF(個人情報!$BB$5:$BB$401,"登録番号" &amp; リスト!O741)&gt;=1,"",IF(VLOOKUP(O741,登録者リスト!$A$1:$D$43729,4,FALSE)=基本情報!$D$6,O741,"")),"")</f>
        <v/>
      </c>
    </row>
    <row r="742" spans="15:16" x14ac:dyDescent="0.15">
      <c r="O742">
        <v>741</v>
      </c>
      <c r="P742" t="str">
        <f>IFERROR(IF(COUNTIF(個人情報!$BB$5:$BB$401,"登録番号" &amp; リスト!O742)&gt;=1,"",IF(VLOOKUP(O742,登録者リスト!$A$1:$D$43729,4,FALSE)=基本情報!$D$6,O742,"")),"")</f>
        <v/>
      </c>
    </row>
    <row r="743" spans="15:16" x14ac:dyDescent="0.15">
      <c r="O743">
        <v>742</v>
      </c>
      <c r="P743" t="str">
        <f>IFERROR(IF(COUNTIF(個人情報!$BB$5:$BB$401,"登録番号" &amp; リスト!O743)&gt;=1,"",IF(VLOOKUP(O743,登録者リスト!$A$1:$D$43729,4,FALSE)=基本情報!$D$6,O743,"")),"")</f>
        <v/>
      </c>
    </row>
    <row r="744" spans="15:16" x14ac:dyDescent="0.15">
      <c r="O744">
        <v>743</v>
      </c>
      <c r="P744" t="str">
        <f>IFERROR(IF(COUNTIF(個人情報!$BB$5:$BB$401,"登録番号" &amp; リスト!O744)&gt;=1,"",IF(VLOOKUP(O744,登録者リスト!$A$1:$D$43729,4,FALSE)=基本情報!$D$6,O744,"")),"")</f>
        <v/>
      </c>
    </row>
    <row r="745" spans="15:16" x14ac:dyDescent="0.15">
      <c r="O745">
        <v>744</v>
      </c>
      <c r="P745" t="str">
        <f>IFERROR(IF(COUNTIF(個人情報!$BB$5:$BB$401,"登録番号" &amp; リスト!O745)&gt;=1,"",IF(VLOOKUP(O745,登録者リスト!$A$1:$D$43729,4,FALSE)=基本情報!$D$6,O745,"")),"")</f>
        <v/>
      </c>
    </row>
    <row r="746" spans="15:16" x14ac:dyDescent="0.15">
      <c r="O746">
        <v>745</v>
      </c>
      <c r="P746" t="str">
        <f>IFERROR(IF(COUNTIF(個人情報!$BB$5:$BB$401,"登録番号" &amp; リスト!O746)&gt;=1,"",IF(VLOOKUP(O746,登録者リスト!$A$1:$D$43729,4,FALSE)=基本情報!$D$6,O746,"")),"")</f>
        <v/>
      </c>
    </row>
    <row r="747" spans="15:16" x14ac:dyDescent="0.15">
      <c r="O747">
        <v>746</v>
      </c>
      <c r="P747" t="str">
        <f>IFERROR(IF(COUNTIF(個人情報!$BB$5:$BB$401,"登録番号" &amp; リスト!O747)&gt;=1,"",IF(VLOOKUP(O747,登録者リスト!$A$1:$D$43729,4,FALSE)=基本情報!$D$6,O747,"")),"")</f>
        <v/>
      </c>
    </row>
    <row r="748" spans="15:16" x14ac:dyDescent="0.15">
      <c r="O748">
        <v>747</v>
      </c>
      <c r="P748" t="str">
        <f>IFERROR(IF(COUNTIF(個人情報!$BB$5:$BB$401,"登録番号" &amp; リスト!O748)&gt;=1,"",IF(VLOOKUP(O748,登録者リスト!$A$1:$D$43729,4,FALSE)=基本情報!$D$6,O748,"")),"")</f>
        <v/>
      </c>
    </row>
    <row r="749" spans="15:16" x14ac:dyDescent="0.15">
      <c r="O749">
        <v>748</v>
      </c>
      <c r="P749" t="str">
        <f>IFERROR(IF(COUNTIF(個人情報!$BB$5:$BB$401,"登録番号" &amp; リスト!O749)&gt;=1,"",IF(VLOOKUP(O749,登録者リスト!$A$1:$D$43729,4,FALSE)=基本情報!$D$6,O749,"")),"")</f>
        <v/>
      </c>
    </row>
    <row r="750" spans="15:16" x14ac:dyDescent="0.15">
      <c r="O750">
        <v>749</v>
      </c>
      <c r="P750" t="str">
        <f>IFERROR(IF(COUNTIF(個人情報!$BB$5:$BB$401,"登録番号" &amp; リスト!O750)&gt;=1,"",IF(VLOOKUP(O750,登録者リスト!$A$1:$D$43729,4,FALSE)=基本情報!$D$6,O750,"")),"")</f>
        <v/>
      </c>
    </row>
    <row r="751" spans="15:16" x14ac:dyDescent="0.15">
      <c r="O751">
        <v>750</v>
      </c>
      <c r="P751" t="str">
        <f>IFERROR(IF(COUNTIF(個人情報!$BB$5:$BB$401,"登録番号" &amp; リスト!O751)&gt;=1,"",IF(VLOOKUP(O751,登録者リスト!$A$1:$D$43729,4,FALSE)=基本情報!$D$6,O751,"")),"")</f>
        <v/>
      </c>
    </row>
    <row r="752" spans="15:16" x14ac:dyDescent="0.15">
      <c r="O752">
        <v>751</v>
      </c>
      <c r="P752" t="str">
        <f>IFERROR(IF(COUNTIF(個人情報!$BB$5:$BB$401,"登録番号" &amp; リスト!O752)&gt;=1,"",IF(VLOOKUP(O752,登録者リスト!$A$1:$D$43729,4,FALSE)=基本情報!$D$6,O752,"")),"")</f>
        <v/>
      </c>
    </row>
    <row r="753" spans="15:16" x14ac:dyDescent="0.15">
      <c r="O753">
        <v>752</v>
      </c>
      <c r="P753" t="str">
        <f>IFERROR(IF(COUNTIF(個人情報!$BB$5:$BB$401,"登録番号" &amp; リスト!O753)&gt;=1,"",IF(VLOOKUP(O753,登録者リスト!$A$1:$D$43729,4,FALSE)=基本情報!$D$6,O753,"")),"")</f>
        <v/>
      </c>
    </row>
    <row r="754" spans="15:16" x14ac:dyDescent="0.15">
      <c r="O754">
        <v>753</v>
      </c>
      <c r="P754" t="str">
        <f>IFERROR(IF(COUNTIF(個人情報!$BB$5:$BB$401,"登録番号" &amp; リスト!O754)&gt;=1,"",IF(VLOOKUP(O754,登録者リスト!$A$1:$D$43729,4,FALSE)=基本情報!$D$6,O754,"")),"")</f>
        <v/>
      </c>
    </row>
    <row r="755" spans="15:16" x14ac:dyDescent="0.15">
      <c r="O755">
        <v>754</v>
      </c>
      <c r="P755" t="str">
        <f>IFERROR(IF(COUNTIF(個人情報!$BB$5:$BB$401,"登録番号" &amp; リスト!O755)&gt;=1,"",IF(VLOOKUP(O755,登録者リスト!$A$1:$D$43729,4,FALSE)=基本情報!$D$6,O755,"")),"")</f>
        <v/>
      </c>
    </row>
    <row r="756" spans="15:16" x14ac:dyDescent="0.15">
      <c r="O756">
        <v>755</v>
      </c>
      <c r="P756" t="str">
        <f>IFERROR(IF(COUNTIF(個人情報!$BB$5:$BB$401,"登録番号" &amp; リスト!O756)&gt;=1,"",IF(VLOOKUP(O756,登録者リスト!$A$1:$D$43729,4,FALSE)=基本情報!$D$6,O756,"")),"")</f>
        <v/>
      </c>
    </row>
    <row r="757" spans="15:16" x14ac:dyDescent="0.15">
      <c r="O757">
        <v>756</v>
      </c>
      <c r="P757" t="str">
        <f>IFERROR(IF(COUNTIF(個人情報!$BB$5:$BB$401,"登録番号" &amp; リスト!O757)&gt;=1,"",IF(VLOOKUP(O757,登録者リスト!$A$1:$D$43729,4,FALSE)=基本情報!$D$6,O757,"")),"")</f>
        <v/>
      </c>
    </row>
    <row r="758" spans="15:16" x14ac:dyDescent="0.15">
      <c r="O758">
        <v>757</v>
      </c>
      <c r="P758" t="str">
        <f>IFERROR(IF(COUNTIF(個人情報!$BB$5:$BB$401,"登録番号" &amp; リスト!O758)&gt;=1,"",IF(VLOOKUP(O758,登録者リスト!$A$1:$D$43729,4,FALSE)=基本情報!$D$6,O758,"")),"")</f>
        <v/>
      </c>
    </row>
    <row r="759" spans="15:16" x14ac:dyDescent="0.15">
      <c r="O759">
        <v>758</v>
      </c>
      <c r="P759" t="str">
        <f>IFERROR(IF(COUNTIF(個人情報!$BB$5:$BB$401,"登録番号" &amp; リスト!O759)&gt;=1,"",IF(VLOOKUP(O759,登録者リスト!$A$1:$D$43729,4,FALSE)=基本情報!$D$6,O759,"")),"")</f>
        <v/>
      </c>
    </row>
    <row r="760" spans="15:16" x14ac:dyDescent="0.15">
      <c r="O760">
        <v>759</v>
      </c>
      <c r="P760" t="str">
        <f>IFERROR(IF(COUNTIF(個人情報!$BB$5:$BB$401,"登録番号" &amp; リスト!O760)&gt;=1,"",IF(VLOOKUP(O760,登録者リスト!$A$1:$D$43729,4,FALSE)=基本情報!$D$6,O760,"")),"")</f>
        <v/>
      </c>
    </row>
    <row r="761" spans="15:16" x14ac:dyDescent="0.15">
      <c r="O761">
        <v>760</v>
      </c>
      <c r="P761" t="str">
        <f>IFERROR(IF(COUNTIF(個人情報!$BB$5:$BB$401,"登録番号" &amp; リスト!O761)&gt;=1,"",IF(VLOOKUP(O761,登録者リスト!$A$1:$D$43729,4,FALSE)=基本情報!$D$6,O761,"")),"")</f>
        <v/>
      </c>
    </row>
    <row r="762" spans="15:16" x14ac:dyDescent="0.15">
      <c r="O762">
        <v>761</v>
      </c>
      <c r="P762" t="str">
        <f>IFERROR(IF(COUNTIF(個人情報!$BB$5:$BB$401,"登録番号" &amp; リスト!O762)&gt;=1,"",IF(VLOOKUP(O762,登録者リスト!$A$1:$D$43729,4,FALSE)=基本情報!$D$6,O762,"")),"")</f>
        <v/>
      </c>
    </row>
    <row r="763" spans="15:16" x14ac:dyDescent="0.15">
      <c r="O763">
        <v>762</v>
      </c>
      <c r="P763" t="str">
        <f>IFERROR(IF(COUNTIF(個人情報!$BB$5:$BB$401,"登録番号" &amp; リスト!O763)&gt;=1,"",IF(VLOOKUP(O763,登録者リスト!$A$1:$D$43729,4,FALSE)=基本情報!$D$6,O763,"")),"")</f>
        <v/>
      </c>
    </row>
    <row r="764" spans="15:16" x14ac:dyDescent="0.15">
      <c r="O764">
        <v>763</v>
      </c>
      <c r="P764" t="str">
        <f>IFERROR(IF(COUNTIF(個人情報!$BB$5:$BB$401,"登録番号" &amp; リスト!O764)&gt;=1,"",IF(VLOOKUP(O764,登録者リスト!$A$1:$D$43729,4,FALSE)=基本情報!$D$6,O764,"")),"")</f>
        <v/>
      </c>
    </row>
    <row r="765" spans="15:16" x14ac:dyDescent="0.15">
      <c r="O765">
        <v>764</v>
      </c>
      <c r="P765" t="str">
        <f>IFERROR(IF(COUNTIF(個人情報!$BB$5:$BB$401,"登録番号" &amp; リスト!O765)&gt;=1,"",IF(VLOOKUP(O765,登録者リスト!$A$1:$D$43729,4,FALSE)=基本情報!$D$6,O765,"")),"")</f>
        <v/>
      </c>
    </row>
    <row r="766" spans="15:16" x14ac:dyDescent="0.15">
      <c r="O766">
        <v>765</v>
      </c>
      <c r="P766" t="str">
        <f>IFERROR(IF(COUNTIF(個人情報!$BB$5:$BB$401,"登録番号" &amp; リスト!O766)&gt;=1,"",IF(VLOOKUP(O766,登録者リスト!$A$1:$D$43729,4,FALSE)=基本情報!$D$6,O766,"")),"")</f>
        <v/>
      </c>
    </row>
    <row r="767" spans="15:16" x14ac:dyDescent="0.15">
      <c r="O767">
        <v>766</v>
      </c>
      <c r="P767" t="str">
        <f>IFERROR(IF(COUNTIF(個人情報!$BB$5:$BB$401,"登録番号" &amp; リスト!O767)&gt;=1,"",IF(VLOOKUP(O767,登録者リスト!$A$1:$D$43729,4,FALSE)=基本情報!$D$6,O767,"")),"")</f>
        <v/>
      </c>
    </row>
    <row r="768" spans="15:16" x14ac:dyDescent="0.15">
      <c r="O768">
        <v>767</v>
      </c>
      <c r="P768" t="str">
        <f>IFERROR(IF(COUNTIF(個人情報!$BB$5:$BB$401,"登録番号" &amp; リスト!O768)&gt;=1,"",IF(VLOOKUP(O768,登録者リスト!$A$1:$D$43729,4,FALSE)=基本情報!$D$6,O768,"")),"")</f>
        <v/>
      </c>
    </row>
    <row r="769" spans="15:16" x14ac:dyDescent="0.15">
      <c r="O769">
        <v>768</v>
      </c>
      <c r="P769" t="str">
        <f>IFERROR(IF(COUNTIF(個人情報!$BB$5:$BB$401,"登録番号" &amp; リスト!O769)&gt;=1,"",IF(VLOOKUP(O769,登録者リスト!$A$1:$D$43729,4,FALSE)=基本情報!$D$6,O769,"")),"")</f>
        <v/>
      </c>
    </row>
    <row r="770" spans="15:16" x14ac:dyDescent="0.15">
      <c r="O770">
        <v>769</v>
      </c>
      <c r="P770" t="str">
        <f>IFERROR(IF(COUNTIF(個人情報!$BB$5:$BB$401,"登録番号" &amp; リスト!O770)&gt;=1,"",IF(VLOOKUP(O770,登録者リスト!$A$1:$D$43729,4,FALSE)=基本情報!$D$6,O770,"")),"")</f>
        <v/>
      </c>
    </row>
    <row r="771" spans="15:16" x14ac:dyDescent="0.15">
      <c r="O771">
        <v>770</v>
      </c>
      <c r="P771" t="str">
        <f>IFERROR(IF(COUNTIF(個人情報!$BB$5:$BB$401,"登録番号" &amp; リスト!O771)&gt;=1,"",IF(VLOOKUP(O771,登録者リスト!$A$1:$D$43729,4,FALSE)=基本情報!$D$6,O771,"")),"")</f>
        <v/>
      </c>
    </row>
    <row r="772" spans="15:16" x14ac:dyDescent="0.15">
      <c r="O772">
        <v>771</v>
      </c>
      <c r="P772" t="str">
        <f>IFERROR(IF(COUNTIF(個人情報!$BB$5:$BB$401,"登録番号" &amp; リスト!O772)&gt;=1,"",IF(VLOOKUP(O772,登録者リスト!$A$1:$D$43729,4,FALSE)=基本情報!$D$6,O772,"")),"")</f>
        <v/>
      </c>
    </row>
    <row r="773" spans="15:16" x14ac:dyDescent="0.15">
      <c r="O773">
        <v>772</v>
      </c>
      <c r="P773" t="str">
        <f>IFERROR(IF(COUNTIF(個人情報!$BB$5:$BB$401,"登録番号" &amp; リスト!O773)&gt;=1,"",IF(VLOOKUP(O773,登録者リスト!$A$1:$D$43729,4,FALSE)=基本情報!$D$6,O773,"")),"")</f>
        <v/>
      </c>
    </row>
    <row r="774" spans="15:16" x14ac:dyDescent="0.15">
      <c r="O774">
        <v>773</v>
      </c>
      <c r="P774" t="str">
        <f>IFERROR(IF(COUNTIF(個人情報!$BB$5:$BB$401,"登録番号" &amp; リスト!O774)&gt;=1,"",IF(VLOOKUP(O774,登録者リスト!$A$1:$D$43729,4,FALSE)=基本情報!$D$6,O774,"")),"")</f>
        <v/>
      </c>
    </row>
    <row r="775" spans="15:16" x14ac:dyDescent="0.15">
      <c r="O775">
        <v>774</v>
      </c>
      <c r="P775" t="str">
        <f>IFERROR(IF(COUNTIF(個人情報!$BB$5:$BB$401,"登録番号" &amp; リスト!O775)&gt;=1,"",IF(VLOOKUP(O775,登録者リスト!$A$1:$D$43729,4,FALSE)=基本情報!$D$6,O775,"")),"")</f>
        <v/>
      </c>
    </row>
    <row r="776" spans="15:16" x14ac:dyDescent="0.15">
      <c r="O776">
        <v>775</v>
      </c>
      <c r="P776" t="str">
        <f>IFERROR(IF(COUNTIF(個人情報!$BB$5:$BB$401,"登録番号" &amp; リスト!O776)&gt;=1,"",IF(VLOOKUP(O776,登録者リスト!$A$1:$D$43729,4,FALSE)=基本情報!$D$6,O776,"")),"")</f>
        <v/>
      </c>
    </row>
    <row r="777" spans="15:16" x14ac:dyDescent="0.15">
      <c r="O777">
        <v>776</v>
      </c>
      <c r="P777" t="str">
        <f>IFERROR(IF(COUNTIF(個人情報!$BB$5:$BB$401,"登録番号" &amp; リスト!O777)&gt;=1,"",IF(VLOOKUP(O777,登録者リスト!$A$1:$D$43729,4,FALSE)=基本情報!$D$6,O777,"")),"")</f>
        <v/>
      </c>
    </row>
    <row r="778" spans="15:16" x14ac:dyDescent="0.15">
      <c r="O778">
        <v>777</v>
      </c>
      <c r="P778" t="str">
        <f>IFERROR(IF(COUNTIF(個人情報!$BB$5:$BB$401,"登録番号" &amp; リスト!O778)&gt;=1,"",IF(VLOOKUP(O778,登録者リスト!$A$1:$D$43729,4,FALSE)=基本情報!$D$6,O778,"")),"")</f>
        <v/>
      </c>
    </row>
    <row r="779" spans="15:16" x14ac:dyDescent="0.15">
      <c r="O779">
        <v>778</v>
      </c>
      <c r="P779" t="str">
        <f>IFERROR(IF(COUNTIF(個人情報!$BB$5:$BB$401,"登録番号" &amp; リスト!O779)&gt;=1,"",IF(VLOOKUP(O779,登録者リスト!$A$1:$D$43729,4,FALSE)=基本情報!$D$6,O779,"")),"")</f>
        <v/>
      </c>
    </row>
    <row r="780" spans="15:16" x14ac:dyDescent="0.15">
      <c r="O780">
        <v>779</v>
      </c>
      <c r="P780" t="str">
        <f>IFERROR(IF(COUNTIF(個人情報!$BB$5:$BB$401,"登録番号" &amp; リスト!O780)&gt;=1,"",IF(VLOOKUP(O780,登録者リスト!$A$1:$D$43729,4,FALSE)=基本情報!$D$6,O780,"")),"")</f>
        <v/>
      </c>
    </row>
    <row r="781" spans="15:16" x14ac:dyDescent="0.15">
      <c r="O781">
        <v>780</v>
      </c>
      <c r="P781" t="str">
        <f>IFERROR(IF(COUNTIF(個人情報!$BB$5:$BB$401,"登録番号" &amp; リスト!O781)&gt;=1,"",IF(VLOOKUP(O781,登録者リスト!$A$1:$D$43729,4,FALSE)=基本情報!$D$6,O781,"")),"")</f>
        <v/>
      </c>
    </row>
    <row r="782" spans="15:16" x14ac:dyDescent="0.15">
      <c r="O782">
        <v>781</v>
      </c>
      <c r="P782" t="str">
        <f>IFERROR(IF(COUNTIF(個人情報!$BB$5:$BB$401,"登録番号" &amp; リスト!O782)&gt;=1,"",IF(VLOOKUP(O782,登録者リスト!$A$1:$D$43729,4,FALSE)=基本情報!$D$6,O782,"")),"")</f>
        <v/>
      </c>
    </row>
    <row r="783" spans="15:16" x14ac:dyDescent="0.15">
      <c r="O783">
        <v>782</v>
      </c>
      <c r="P783" t="str">
        <f>IFERROR(IF(COUNTIF(個人情報!$BB$5:$BB$401,"登録番号" &amp; リスト!O783)&gt;=1,"",IF(VLOOKUP(O783,登録者リスト!$A$1:$D$43729,4,FALSE)=基本情報!$D$6,O783,"")),"")</f>
        <v/>
      </c>
    </row>
    <row r="784" spans="15:16" x14ac:dyDescent="0.15">
      <c r="O784">
        <v>783</v>
      </c>
      <c r="P784" t="str">
        <f>IFERROR(IF(COUNTIF(個人情報!$BB$5:$BB$401,"登録番号" &amp; リスト!O784)&gt;=1,"",IF(VLOOKUP(O784,登録者リスト!$A$1:$D$43729,4,FALSE)=基本情報!$D$6,O784,"")),"")</f>
        <v/>
      </c>
    </row>
    <row r="785" spans="15:16" x14ac:dyDescent="0.15">
      <c r="O785">
        <v>784</v>
      </c>
      <c r="P785" t="str">
        <f>IFERROR(IF(COUNTIF(個人情報!$BB$5:$BB$401,"登録番号" &amp; リスト!O785)&gt;=1,"",IF(VLOOKUP(O785,登録者リスト!$A$1:$D$43729,4,FALSE)=基本情報!$D$6,O785,"")),"")</f>
        <v/>
      </c>
    </row>
    <row r="786" spans="15:16" x14ac:dyDescent="0.15">
      <c r="O786">
        <v>785</v>
      </c>
      <c r="P786" t="str">
        <f>IFERROR(IF(COUNTIF(個人情報!$BB$5:$BB$401,"登録番号" &amp; リスト!O786)&gt;=1,"",IF(VLOOKUP(O786,登録者リスト!$A$1:$D$43729,4,FALSE)=基本情報!$D$6,O786,"")),"")</f>
        <v/>
      </c>
    </row>
    <row r="787" spans="15:16" x14ac:dyDescent="0.15">
      <c r="O787">
        <v>786</v>
      </c>
      <c r="P787" t="str">
        <f>IFERROR(IF(COUNTIF(個人情報!$BB$5:$BB$401,"登録番号" &amp; リスト!O787)&gt;=1,"",IF(VLOOKUP(O787,登録者リスト!$A$1:$D$43729,4,FALSE)=基本情報!$D$6,O787,"")),"")</f>
        <v/>
      </c>
    </row>
    <row r="788" spans="15:16" x14ac:dyDescent="0.15">
      <c r="O788">
        <v>787</v>
      </c>
      <c r="P788" t="str">
        <f>IFERROR(IF(COUNTIF(個人情報!$BB$5:$BB$401,"登録番号" &amp; リスト!O788)&gt;=1,"",IF(VLOOKUP(O788,登録者リスト!$A$1:$D$43729,4,FALSE)=基本情報!$D$6,O788,"")),"")</f>
        <v/>
      </c>
    </row>
    <row r="789" spans="15:16" x14ac:dyDescent="0.15">
      <c r="O789">
        <v>788</v>
      </c>
      <c r="P789" t="str">
        <f>IFERROR(IF(COUNTIF(個人情報!$BB$5:$BB$401,"登録番号" &amp; リスト!O789)&gt;=1,"",IF(VLOOKUP(O789,登録者リスト!$A$1:$D$43729,4,FALSE)=基本情報!$D$6,O789,"")),"")</f>
        <v/>
      </c>
    </row>
    <row r="790" spans="15:16" x14ac:dyDescent="0.15">
      <c r="O790">
        <v>789</v>
      </c>
      <c r="P790" t="str">
        <f>IFERROR(IF(COUNTIF(個人情報!$BB$5:$BB$401,"登録番号" &amp; リスト!O790)&gt;=1,"",IF(VLOOKUP(O790,登録者リスト!$A$1:$D$43729,4,FALSE)=基本情報!$D$6,O790,"")),"")</f>
        <v/>
      </c>
    </row>
    <row r="791" spans="15:16" x14ac:dyDescent="0.15">
      <c r="O791">
        <v>790</v>
      </c>
      <c r="P791" t="str">
        <f>IFERROR(IF(COUNTIF(個人情報!$BB$5:$BB$401,"登録番号" &amp; リスト!O791)&gt;=1,"",IF(VLOOKUP(O791,登録者リスト!$A$1:$D$43729,4,FALSE)=基本情報!$D$6,O791,"")),"")</f>
        <v/>
      </c>
    </row>
    <row r="792" spans="15:16" x14ac:dyDescent="0.15">
      <c r="O792">
        <v>791</v>
      </c>
      <c r="P792" t="str">
        <f>IFERROR(IF(COUNTIF(個人情報!$BB$5:$BB$401,"登録番号" &amp; リスト!O792)&gt;=1,"",IF(VLOOKUP(O792,登録者リスト!$A$1:$D$43729,4,FALSE)=基本情報!$D$6,O792,"")),"")</f>
        <v/>
      </c>
    </row>
    <row r="793" spans="15:16" x14ac:dyDescent="0.15">
      <c r="O793">
        <v>792</v>
      </c>
      <c r="P793" t="str">
        <f>IFERROR(IF(COUNTIF(個人情報!$BB$5:$BB$401,"登録番号" &amp; リスト!O793)&gt;=1,"",IF(VLOOKUP(O793,登録者リスト!$A$1:$D$43729,4,FALSE)=基本情報!$D$6,O793,"")),"")</f>
        <v/>
      </c>
    </row>
    <row r="794" spans="15:16" x14ac:dyDescent="0.15">
      <c r="O794">
        <v>793</v>
      </c>
      <c r="P794" t="str">
        <f>IFERROR(IF(COUNTIF(個人情報!$BB$5:$BB$401,"登録番号" &amp; リスト!O794)&gt;=1,"",IF(VLOOKUP(O794,登録者リスト!$A$1:$D$43729,4,FALSE)=基本情報!$D$6,O794,"")),"")</f>
        <v/>
      </c>
    </row>
    <row r="795" spans="15:16" x14ac:dyDescent="0.15">
      <c r="O795">
        <v>794</v>
      </c>
      <c r="P795" t="str">
        <f>IFERROR(IF(COUNTIF(個人情報!$BB$5:$BB$401,"登録番号" &amp; リスト!O795)&gt;=1,"",IF(VLOOKUP(O795,登録者リスト!$A$1:$D$43729,4,FALSE)=基本情報!$D$6,O795,"")),"")</f>
        <v/>
      </c>
    </row>
    <row r="796" spans="15:16" x14ac:dyDescent="0.15">
      <c r="O796">
        <v>795</v>
      </c>
      <c r="P796" t="str">
        <f>IFERROR(IF(COUNTIF(個人情報!$BB$5:$BB$401,"登録番号" &amp; リスト!O796)&gt;=1,"",IF(VLOOKUP(O796,登録者リスト!$A$1:$D$43729,4,FALSE)=基本情報!$D$6,O796,"")),"")</f>
        <v/>
      </c>
    </row>
    <row r="797" spans="15:16" x14ac:dyDescent="0.15">
      <c r="O797">
        <v>796</v>
      </c>
      <c r="P797" t="str">
        <f>IFERROR(IF(COUNTIF(個人情報!$BB$5:$BB$401,"登録番号" &amp; リスト!O797)&gt;=1,"",IF(VLOOKUP(O797,登録者リスト!$A$1:$D$43729,4,FALSE)=基本情報!$D$6,O797,"")),"")</f>
        <v/>
      </c>
    </row>
    <row r="798" spans="15:16" x14ac:dyDescent="0.15">
      <c r="O798">
        <v>797</v>
      </c>
      <c r="P798" t="str">
        <f>IFERROR(IF(COUNTIF(個人情報!$BB$5:$BB$401,"登録番号" &amp; リスト!O798)&gt;=1,"",IF(VLOOKUP(O798,登録者リスト!$A$1:$D$43729,4,FALSE)=基本情報!$D$6,O798,"")),"")</f>
        <v/>
      </c>
    </row>
    <row r="799" spans="15:16" x14ac:dyDescent="0.15">
      <c r="O799">
        <v>798</v>
      </c>
      <c r="P799" t="str">
        <f>IFERROR(IF(COUNTIF(個人情報!$BB$5:$BB$401,"登録番号" &amp; リスト!O799)&gt;=1,"",IF(VLOOKUP(O799,登録者リスト!$A$1:$D$43729,4,FALSE)=基本情報!$D$6,O799,"")),"")</f>
        <v/>
      </c>
    </row>
    <row r="800" spans="15:16" x14ac:dyDescent="0.15">
      <c r="O800">
        <v>799</v>
      </c>
      <c r="P800" t="str">
        <f>IFERROR(IF(COUNTIF(個人情報!$BB$5:$BB$401,"登録番号" &amp; リスト!O800)&gt;=1,"",IF(VLOOKUP(O800,登録者リスト!$A$1:$D$43729,4,FALSE)=基本情報!$D$6,O800,"")),"")</f>
        <v/>
      </c>
    </row>
    <row r="801" spans="15:16" x14ac:dyDescent="0.15">
      <c r="O801">
        <v>800</v>
      </c>
      <c r="P801" t="str">
        <f>IFERROR(IF(COUNTIF(個人情報!$BB$5:$BB$401,"登録番号" &amp; リスト!O801)&gt;=1,"",IF(VLOOKUP(O801,登録者リスト!$A$1:$D$43729,4,FALSE)=基本情報!$D$6,O801,"")),"")</f>
        <v/>
      </c>
    </row>
    <row r="802" spans="15:16" x14ac:dyDescent="0.15">
      <c r="O802">
        <v>801</v>
      </c>
      <c r="P802" t="str">
        <f>IFERROR(IF(COUNTIF(個人情報!$BB$5:$BB$401,"登録番号" &amp; リスト!O802)&gt;=1,"",IF(VLOOKUP(O802,登録者リスト!$A$1:$D$43729,4,FALSE)=基本情報!$D$6,O802,"")),"")</f>
        <v/>
      </c>
    </row>
    <row r="803" spans="15:16" x14ac:dyDescent="0.15">
      <c r="O803">
        <v>802</v>
      </c>
      <c r="P803" t="str">
        <f>IFERROR(IF(COUNTIF(個人情報!$BB$5:$BB$401,"登録番号" &amp; リスト!O803)&gt;=1,"",IF(VLOOKUP(O803,登録者リスト!$A$1:$D$43729,4,FALSE)=基本情報!$D$6,O803,"")),"")</f>
        <v/>
      </c>
    </row>
    <row r="804" spans="15:16" x14ac:dyDescent="0.15">
      <c r="O804">
        <v>803</v>
      </c>
      <c r="P804" t="str">
        <f>IFERROR(IF(COUNTIF(個人情報!$BB$5:$BB$401,"登録番号" &amp; リスト!O804)&gt;=1,"",IF(VLOOKUP(O804,登録者リスト!$A$1:$D$43729,4,FALSE)=基本情報!$D$6,O804,"")),"")</f>
        <v/>
      </c>
    </row>
    <row r="805" spans="15:16" x14ac:dyDescent="0.15">
      <c r="O805">
        <v>804</v>
      </c>
      <c r="P805" t="str">
        <f>IFERROR(IF(COUNTIF(個人情報!$BB$5:$BB$401,"登録番号" &amp; リスト!O805)&gt;=1,"",IF(VLOOKUP(O805,登録者リスト!$A$1:$D$43729,4,FALSE)=基本情報!$D$6,O805,"")),"")</f>
        <v/>
      </c>
    </row>
    <row r="806" spans="15:16" x14ac:dyDescent="0.15">
      <c r="O806">
        <v>805</v>
      </c>
      <c r="P806" t="str">
        <f>IFERROR(IF(COUNTIF(個人情報!$BB$5:$BB$401,"登録番号" &amp; リスト!O806)&gt;=1,"",IF(VLOOKUP(O806,登録者リスト!$A$1:$D$43729,4,FALSE)=基本情報!$D$6,O806,"")),"")</f>
        <v/>
      </c>
    </row>
    <row r="807" spans="15:16" x14ac:dyDescent="0.15">
      <c r="O807">
        <v>806</v>
      </c>
      <c r="P807" t="str">
        <f>IFERROR(IF(COUNTIF(個人情報!$BB$5:$BB$401,"登録番号" &amp; リスト!O807)&gt;=1,"",IF(VLOOKUP(O807,登録者リスト!$A$1:$D$43729,4,FALSE)=基本情報!$D$6,O807,"")),"")</f>
        <v/>
      </c>
    </row>
    <row r="808" spans="15:16" x14ac:dyDescent="0.15">
      <c r="O808">
        <v>807</v>
      </c>
      <c r="P808" t="str">
        <f>IFERROR(IF(COUNTIF(個人情報!$BB$5:$BB$401,"登録番号" &amp; リスト!O808)&gt;=1,"",IF(VLOOKUP(O808,登録者リスト!$A$1:$D$43729,4,FALSE)=基本情報!$D$6,O808,"")),"")</f>
        <v/>
      </c>
    </row>
    <row r="809" spans="15:16" x14ac:dyDescent="0.15">
      <c r="O809">
        <v>808</v>
      </c>
      <c r="P809" t="str">
        <f>IFERROR(IF(COUNTIF(個人情報!$BB$5:$BB$401,"登録番号" &amp; リスト!O809)&gt;=1,"",IF(VLOOKUP(O809,登録者リスト!$A$1:$D$43729,4,FALSE)=基本情報!$D$6,O809,"")),"")</f>
        <v/>
      </c>
    </row>
    <row r="810" spans="15:16" x14ac:dyDescent="0.15">
      <c r="O810">
        <v>809</v>
      </c>
      <c r="P810" t="str">
        <f>IFERROR(IF(COUNTIF(個人情報!$BB$5:$BB$401,"登録番号" &amp; リスト!O810)&gt;=1,"",IF(VLOOKUP(O810,登録者リスト!$A$1:$D$43729,4,FALSE)=基本情報!$D$6,O810,"")),"")</f>
        <v/>
      </c>
    </row>
    <row r="811" spans="15:16" x14ac:dyDescent="0.15">
      <c r="O811">
        <v>810</v>
      </c>
      <c r="P811" t="str">
        <f>IFERROR(IF(COUNTIF(個人情報!$BB$5:$BB$401,"登録番号" &amp; リスト!O811)&gt;=1,"",IF(VLOOKUP(O811,登録者リスト!$A$1:$D$43729,4,FALSE)=基本情報!$D$6,O811,"")),"")</f>
        <v/>
      </c>
    </row>
    <row r="812" spans="15:16" x14ac:dyDescent="0.15">
      <c r="O812">
        <v>811</v>
      </c>
      <c r="P812" t="str">
        <f>IFERROR(IF(COUNTIF(個人情報!$BB$5:$BB$401,"登録番号" &amp; リスト!O812)&gt;=1,"",IF(VLOOKUP(O812,登録者リスト!$A$1:$D$43729,4,FALSE)=基本情報!$D$6,O812,"")),"")</f>
        <v/>
      </c>
    </row>
    <row r="813" spans="15:16" x14ac:dyDescent="0.15">
      <c r="O813">
        <v>812</v>
      </c>
      <c r="P813" t="str">
        <f>IFERROR(IF(COUNTIF(個人情報!$BB$5:$BB$401,"登録番号" &amp; リスト!O813)&gt;=1,"",IF(VLOOKUP(O813,登録者リスト!$A$1:$D$43729,4,FALSE)=基本情報!$D$6,O813,"")),"")</f>
        <v/>
      </c>
    </row>
    <row r="814" spans="15:16" x14ac:dyDescent="0.15">
      <c r="O814">
        <v>813</v>
      </c>
      <c r="P814" t="str">
        <f>IFERROR(IF(COUNTIF(個人情報!$BB$5:$BB$401,"登録番号" &amp; リスト!O814)&gt;=1,"",IF(VLOOKUP(O814,登録者リスト!$A$1:$D$43729,4,FALSE)=基本情報!$D$6,O814,"")),"")</f>
        <v/>
      </c>
    </row>
    <row r="815" spans="15:16" x14ac:dyDescent="0.15">
      <c r="O815">
        <v>814</v>
      </c>
      <c r="P815" t="str">
        <f>IFERROR(IF(COUNTIF(個人情報!$BB$5:$BB$401,"登録番号" &amp; リスト!O815)&gt;=1,"",IF(VLOOKUP(O815,登録者リスト!$A$1:$D$43729,4,FALSE)=基本情報!$D$6,O815,"")),"")</f>
        <v/>
      </c>
    </row>
    <row r="816" spans="15:16" x14ac:dyDescent="0.15">
      <c r="O816">
        <v>815</v>
      </c>
      <c r="P816" t="str">
        <f>IFERROR(IF(COUNTIF(個人情報!$BB$5:$BB$401,"登録番号" &amp; リスト!O816)&gt;=1,"",IF(VLOOKUP(O816,登録者リスト!$A$1:$D$43729,4,FALSE)=基本情報!$D$6,O816,"")),"")</f>
        <v/>
      </c>
    </row>
    <row r="817" spans="15:16" x14ac:dyDescent="0.15">
      <c r="O817">
        <v>816</v>
      </c>
      <c r="P817" t="str">
        <f>IFERROR(IF(COUNTIF(個人情報!$BB$5:$BB$401,"登録番号" &amp; リスト!O817)&gt;=1,"",IF(VLOOKUP(O817,登録者リスト!$A$1:$D$43729,4,FALSE)=基本情報!$D$6,O817,"")),"")</f>
        <v/>
      </c>
    </row>
    <row r="818" spans="15:16" x14ac:dyDescent="0.15">
      <c r="O818">
        <v>817</v>
      </c>
      <c r="P818" t="str">
        <f>IFERROR(IF(COUNTIF(個人情報!$BB$5:$BB$401,"登録番号" &amp; リスト!O818)&gt;=1,"",IF(VLOOKUP(O818,登録者リスト!$A$1:$D$43729,4,FALSE)=基本情報!$D$6,O818,"")),"")</f>
        <v/>
      </c>
    </row>
    <row r="819" spans="15:16" x14ac:dyDescent="0.15">
      <c r="O819">
        <v>818</v>
      </c>
      <c r="P819" t="str">
        <f>IFERROR(IF(COUNTIF(個人情報!$BB$5:$BB$401,"登録番号" &amp; リスト!O819)&gt;=1,"",IF(VLOOKUP(O819,登録者リスト!$A$1:$D$43729,4,FALSE)=基本情報!$D$6,O819,"")),"")</f>
        <v/>
      </c>
    </row>
    <row r="820" spans="15:16" x14ac:dyDescent="0.15">
      <c r="O820">
        <v>819</v>
      </c>
      <c r="P820" t="str">
        <f>IFERROR(IF(COUNTIF(個人情報!$BB$5:$BB$401,"登録番号" &amp; リスト!O820)&gt;=1,"",IF(VLOOKUP(O820,登録者リスト!$A$1:$D$43729,4,FALSE)=基本情報!$D$6,O820,"")),"")</f>
        <v/>
      </c>
    </row>
    <row r="821" spans="15:16" x14ac:dyDescent="0.15">
      <c r="O821">
        <v>820</v>
      </c>
      <c r="P821" t="str">
        <f>IFERROR(IF(COUNTIF(個人情報!$BB$5:$BB$401,"登録番号" &amp; リスト!O821)&gt;=1,"",IF(VLOOKUP(O821,登録者リスト!$A$1:$D$43729,4,FALSE)=基本情報!$D$6,O821,"")),"")</f>
        <v/>
      </c>
    </row>
    <row r="822" spans="15:16" x14ac:dyDescent="0.15">
      <c r="O822">
        <v>821</v>
      </c>
      <c r="P822" t="str">
        <f>IFERROR(IF(COUNTIF(個人情報!$BB$5:$BB$401,"登録番号" &amp; リスト!O822)&gt;=1,"",IF(VLOOKUP(O822,登録者リスト!$A$1:$D$43729,4,FALSE)=基本情報!$D$6,O822,"")),"")</f>
        <v/>
      </c>
    </row>
    <row r="823" spans="15:16" x14ac:dyDescent="0.15">
      <c r="O823">
        <v>822</v>
      </c>
      <c r="P823" t="str">
        <f>IFERROR(IF(COUNTIF(個人情報!$BB$5:$BB$401,"登録番号" &amp; リスト!O823)&gt;=1,"",IF(VLOOKUP(O823,登録者リスト!$A$1:$D$43729,4,FALSE)=基本情報!$D$6,O823,"")),"")</f>
        <v/>
      </c>
    </row>
    <row r="824" spans="15:16" x14ac:dyDescent="0.15">
      <c r="O824">
        <v>823</v>
      </c>
      <c r="P824" t="str">
        <f>IFERROR(IF(COUNTIF(個人情報!$BB$5:$BB$401,"登録番号" &amp; リスト!O824)&gt;=1,"",IF(VLOOKUP(O824,登録者リスト!$A$1:$D$43729,4,FALSE)=基本情報!$D$6,O824,"")),"")</f>
        <v/>
      </c>
    </row>
    <row r="825" spans="15:16" x14ac:dyDescent="0.15">
      <c r="O825">
        <v>824</v>
      </c>
      <c r="P825" t="str">
        <f>IFERROR(IF(COUNTIF(個人情報!$BB$5:$BB$401,"登録番号" &amp; リスト!O825)&gt;=1,"",IF(VLOOKUP(O825,登録者リスト!$A$1:$D$43729,4,FALSE)=基本情報!$D$6,O825,"")),"")</f>
        <v/>
      </c>
    </row>
    <row r="826" spans="15:16" x14ac:dyDescent="0.15">
      <c r="O826">
        <v>825</v>
      </c>
      <c r="P826" t="str">
        <f>IFERROR(IF(COUNTIF(個人情報!$BB$5:$BB$401,"登録番号" &amp; リスト!O826)&gt;=1,"",IF(VLOOKUP(O826,登録者リスト!$A$1:$D$43729,4,FALSE)=基本情報!$D$6,O826,"")),"")</f>
        <v/>
      </c>
    </row>
    <row r="827" spans="15:16" x14ac:dyDescent="0.15">
      <c r="O827">
        <v>826</v>
      </c>
      <c r="P827" t="str">
        <f>IFERROR(IF(COUNTIF(個人情報!$BB$5:$BB$401,"登録番号" &amp; リスト!O827)&gt;=1,"",IF(VLOOKUP(O827,登録者リスト!$A$1:$D$43729,4,FALSE)=基本情報!$D$6,O827,"")),"")</f>
        <v/>
      </c>
    </row>
    <row r="828" spans="15:16" x14ac:dyDescent="0.15">
      <c r="O828">
        <v>827</v>
      </c>
      <c r="P828" t="str">
        <f>IFERROR(IF(COUNTIF(個人情報!$BB$5:$BB$401,"登録番号" &amp; リスト!O828)&gt;=1,"",IF(VLOOKUP(O828,登録者リスト!$A$1:$D$43729,4,FALSE)=基本情報!$D$6,O828,"")),"")</f>
        <v/>
      </c>
    </row>
    <row r="829" spans="15:16" x14ac:dyDescent="0.15">
      <c r="O829">
        <v>828</v>
      </c>
      <c r="P829" t="str">
        <f>IFERROR(IF(COUNTIF(個人情報!$BB$5:$BB$401,"登録番号" &amp; リスト!O829)&gt;=1,"",IF(VLOOKUP(O829,登録者リスト!$A$1:$D$43729,4,FALSE)=基本情報!$D$6,O829,"")),"")</f>
        <v/>
      </c>
    </row>
    <row r="830" spans="15:16" x14ac:dyDescent="0.15">
      <c r="O830">
        <v>829</v>
      </c>
      <c r="P830" t="str">
        <f>IFERROR(IF(COUNTIF(個人情報!$BB$5:$BB$401,"登録番号" &amp; リスト!O830)&gt;=1,"",IF(VLOOKUP(O830,登録者リスト!$A$1:$D$43729,4,FALSE)=基本情報!$D$6,O830,"")),"")</f>
        <v/>
      </c>
    </row>
    <row r="831" spans="15:16" x14ac:dyDescent="0.15">
      <c r="O831">
        <v>830</v>
      </c>
      <c r="P831" t="str">
        <f>IFERROR(IF(COUNTIF(個人情報!$BB$5:$BB$401,"登録番号" &amp; リスト!O831)&gt;=1,"",IF(VLOOKUP(O831,登録者リスト!$A$1:$D$43729,4,FALSE)=基本情報!$D$6,O831,"")),"")</f>
        <v/>
      </c>
    </row>
    <row r="832" spans="15:16" x14ac:dyDescent="0.15">
      <c r="O832">
        <v>831</v>
      </c>
      <c r="P832" t="str">
        <f>IFERROR(IF(COUNTIF(個人情報!$BB$5:$BB$401,"登録番号" &amp; リスト!O832)&gt;=1,"",IF(VLOOKUP(O832,登録者リスト!$A$1:$D$43729,4,FALSE)=基本情報!$D$6,O832,"")),"")</f>
        <v/>
      </c>
    </row>
    <row r="833" spans="15:16" x14ac:dyDescent="0.15">
      <c r="O833">
        <v>832</v>
      </c>
      <c r="P833" t="str">
        <f>IFERROR(IF(COUNTIF(個人情報!$BB$5:$BB$401,"登録番号" &amp; リスト!O833)&gt;=1,"",IF(VLOOKUP(O833,登録者リスト!$A$1:$D$43729,4,FALSE)=基本情報!$D$6,O833,"")),"")</f>
        <v/>
      </c>
    </row>
    <row r="834" spans="15:16" x14ac:dyDescent="0.15">
      <c r="O834">
        <v>833</v>
      </c>
      <c r="P834" t="str">
        <f>IFERROR(IF(COUNTIF(個人情報!$BB$5:$BB$401,"登録番号" &amp; リスト!O834)&gt;=1,"",IF(VLOOKUP(O834,登録者リスト!$A$1:$D$43729,4,FALSE)=基本情報!$D$6,O834,"")),"")</f>
        <v/>
      </c>
    </row>
    <row r="835" spans="15:16" x14ac:dyDescent="0.15">
      <c r="O835">
        <v>834</v>
      </c>
      <c r="P835" t="str">
        <f>IFERROR(IF(COUNTIF(個人情報!$BB$5:$BB$401,"登録番号" &amp; リスト!O835)&gt;=1,"",IF(VLOOKUP(O835,登録者リスト!$A$1:$D$43729,4,FALSE)=基本情報!$D$6,O835,"")),"")</f>
        <v/>
      </c>
    </row>
    <row r="836" spans="15:16" x14ac:dyDescent="0.15">
      <c r="O836">
        <v>835</v>
      </c>
      <c r="P836" t="str">
        <f>IFERROR(IF(COUNTIF(個人情報!$BB$5:$BB$401,"登録番号" &amp; リスト!O836)&gt;=1,"",IF(VLOOKUP(O836,登録者リスト!$A$1:$D$43729,4,FALSE)=基本情報!$D$6,O836,"")),"")</f>
        <v/>
      </c>
    </row>
    <row r="837" spans="15:16" x14ac:dyDescent="0.15">
      <c r="O837">
        <v>836</v>
      </c>
      <c r="P837" t="str">
        <f>IFERROR(IF(COUNTIF(個人情報!$BB$5:$BB$401,"登録番号" &amp; リスト!O837)&gt;=1,"",IF(VLOOKUP(O837,登録者リスト!$A$1:$D$43729,4,FALSE)=基本情報!$D$6,O837,"")),"")</f>
        <v/>
      </c>
    </row>
    <row r="838" spans="15:16" x14ac:dyDescent="0.15">
      <c r="O838">
        <v>837</v>
      </c>
      <c r="P838" t="str">
        <f>IFERROR(IF(COUNTIF(個人情報!$BB$5:$BB$401,"登録番号" &amp; リスト!O838)&gt;=1,"",IF(VLOOKUP(O838,登録者リスト!$A$1:$D$43729,4,FALSE)=基本情報!$D$6,O838,"")),"")</f>
        <v/>
      </c>
    </row>
    <row r="839" spans="15:16" x14ac:dyDescent="0.15">
      <c r="O839">
        <v>838</v>
      </c>
      <c r="P839" t="str">
        <f>IFERROR(IF(COUNTIF(個人情報!$BB$5:$BB$401,"登録番号" &amp; リスト!O839)&gt;=1,"",IF(VLOOKUP(O839,登録者リスト!$A$1:$D$43729,4,FALSE)=基本情報!$D$6,O839,"")),"")</f>
        <v/>
      </c>
    </row>
    <row r="840" spans="15:16" x14ac:dyDescent="0.15">
      <c r="O840">
        <v>839</v>
      </c>
      <c r="P840" t="str">
        <f>IFERROR(IF(COUNTIF(個人情報!$BB$5:$BB$401,"登録番号" &amp; リスト!O840)&gt;=1,"",IF(VLOOKUP(O840,登録者リスト!$A$1:$D$43729,4,FALSE)=基本情報!$D$6,O840,"")),"")</f>
        <v/>
      </c>
    </row>
    <row r="841" spans="15:16" x14ac:dyDescent="0.15">
      <c r="O841">
        <v>840</v>
      </c>
      <c r="P841" t="str">
        <f>IFERROR(IF(COUNTIF(個人情報!$BB$5:$BB$401,"登録番号" &amp; リスト!O841)&gt;=1,"",IF(VLOOKUP(O841,登録者リスト!$A$1:$D$43729,4,FALSE)=基本情報!$D$6,O841,"")),"")</f>
        <v/>
      </c>
    </row>
    <row r="842" spans="15:16" x14ac:dyDescent="0.15">
      <c r="O842">
        <v>841</v>
      </c>
      <c r="P842" t="str">
        <f>IFERROR(IF(COUNTIF(個人情報!$BB$5:$BB$401,"登録番号" &amp; リスト!O842)&gt;=1,"",IF(VLOOKUP(O842,登録者リスト!$A$1:$D$43729,4,FALSE)=基本情報!$D$6,O842,"")),"")</f>
        <v/>
      </c>
    </row>
    <row r="843" spans="15:16" x14ac:dyDescent="0.15">
      <c r="O843">
        <v>842</v>
      </c>
      <c r="P843" t="str">
        <f>IFERROR(IF(COUNTIF(個人情報!$BB$5:$BB$401,"登録番号" &amp; リスト!O843)&gt;=1,"",IF(VLOOKUP(O843,登録者リスト!$A$1:$D$43729,4,FALSE)=基本情報!$D$6,O843,"")),"")</f>
        <v/>
      </c>
    </row>
    <row r="844" spans="15:16" x14ac:dyDescent="0.15">
      <c r="O844">
        <v>843</v>
      </c>
      <c r="P844" t="str">
        <f>IFERROR(IF(COUNTIF(個人情報!$BB$5:$BB$401,"登録番号" &amp; リスト!O844)&gt;=1,"",IF(VLOOKUP(O844,登録者リスト!$A$1:$D$43729,4,FALSE)=基本情報!$D$6,O844,"")),"")</f>
        <v/>
      </c>
    </row>
    <row r="845" spans="15:16" x14ac:dyDescent="0.15">
      <c r="O845">
        <v>844</v>
      </c>
      <c r="P845" t="str">
        <f>IFERROR(IF(COUNTIF(個人情報!$BB$5:$BB$401,"登録番号" &amp; リスト!O845)&gt;=1,"",IF(VLOOKUP(O845,登録者リスト!$A$1:$D$43729,4,FALSE)=基本情報!$D$6,O845,"")),"")</f>
        <v/>
      </c>
    </row>
    <row r="846" spans="15:16" x14ac:dyDescent="0.15">
      <c r="O846">
        <v>845</v>
      </c>
      <c r="P846" t="str">
        <f>IFERROR(IF(COUNTIF(個人情報!$BB$5:$BB$401,"登録番号" &amp; リスト!O846)&gt;=1,"",IF(VLOOKUP(O846,登録者リスト!$A$1:$D$43729,4,FALSE)=基本情報!$D$6,O846,"")),"")</f>
        <v/>
      </c>
    </row>
    <row r="847" spans="15:16" x14ac:dyDescent="0.15">
      <c r="O847">
        <v>846</v>
      </c>
      <c r="P847" t="str">
        <f>IFERROR(IF(COUNTIF(個人情報!$BB$5:$BB$401,"登録番号" &amp; リスト!O847)&gt;=1,"",IF(VLOOKUP(O847,登録者リスト!$A$1:$D$43729,4,FALSE)=基本情報!$D$6,O847,"")),"")</f>
        <v/>
      </c>
    </row>
    <row r="848" spans="15:16" x14ac:dyDescent="0.15">
      <c r="O848">
        <v>847</v>
      </c>
      <c r="P848" t="str">
        <f>IFERROR(IF(COUNTIF(個人情報!$BB$5:$BB$401,"登録番号" &amp; リスト!O848)&gt;=1,"",IF(VLOOKUP(O848,登録者リスト!$A$1:$D$43729,4,FALSE)=基本情報!$D$6,O848,"")),"")</f>
        <v/>
      </c>
    </row>
    <row r="849" spans="15:16" x14ac:dyDescent="0.15">
      <c r="O849">
        <v>848</v>
      </c>
      <c r="P849" t="str">
        <f>IFERROR(IF(COUNTIF(個人情報!$BB$5:$BB$401,"登録番号" &amp; リスト!O849)&gt;=1,"",IF(VLOOKUP(O849,登録者リスト!$A$1:$D$43729,4,FALSE)=基本情報!$D$6,O849,"")),"")</f>
        <v/>
      </c>
    </row>
    <row r="850" spans="15:16" x14ac:dyDescent="0.15">
      <c r="O850">
        <v>849</v>
      </c>
      <c r="P850" t="str">
        <f>IFERROR(IF(COUNTIF(個人情報!$BB$5:$BB$401,"登録番号" &amp; リスト!O850)&gt;=1,"",IF(VLOOKUP(O850,登録者リスト!$A$1:$D$43729,4,FALSE)=基本情報!$D$6,O850,"")),"")</f>
        <v/>
      </c>
    </row>
    <row r="851" spans="15:16" x14ac:dyDescent="0.15">
      <c r="O851">
        <v>850</v>
      </c>
      <c r="P851" t="str">
        <f>IFERROR(IF(COUNTIF(個人情報!$BB$5:$BB$401,"登録番号" &amp; リスト!O851)&gt;=1,"",IF(VLOOKUP(O851,登録者リスト!$A$1:$D$43729,4,FALSE)=基本情報!$D$6,O851,"")),"")</f>
        <v/>
      </c>
    </row>
    <row r="852" spans="15:16" x14ac:dyDescent="0.15">
      <c r="O852">
        <v>851</v>
      </c>
      <c r="P852" t="str">
        <f>IFERROR(IF(COUNTIF(個人情報!$BB$5:$BB$401,"登録番号" &amp; リスト!O852)&gt;=1,"",IF(VLOOKUP(O852,登録者リスト!$A$1:$D$43729,4,FALSE)=基本情報!$D$6,O852,"")),"")</f>
        <v/>
      </c>
    </row>
    <row r="853" spans="15:16" x14ac:dyDescent="0.15">
      <c r="O853">
        <v>852</v>
      </c>
      <c r="P853" t="str">
        <f>IFERROR(IF(COUNTIF(個人情報!$BB$5:$BB$401,"登録番号" &amp; リスト!O853)&gt;=1,"",IF(VLOOKUP(O853,登録者リスト!$A$1:$D$43729,4,FALSE)=基本情報!$D$6,O853,"")),"")</f>
        <v/>
      </c>
    </row>
    <row r="854" spans="15:16" x14ac:dyDescent="0.15">
      <c r="O854">
        <v>853</v>
      </c>
      <c r="P854" t="str">
        <f>IFERROR(IF(COUNTIF(個人情報!$BB$5:$BB$401,"登録番号" &amp; リスト!O854)&gt;=1,"",IF(VLOOKUP(O854,登録者リスト!$A$1:$D$43729,4,FALSE)=基本情報!$D$6,O854,"")),"")</f>
        <v/>
      </c>
    </row>
    <row r="855" spans="15:16" x14ac:dyDescent="0.15">
      <c r="O855">
        <v>854</v>
      </c>
      <c r="P855" t="str">
        <f>IFERROR(IF(COUNTIF(個人情報!$BB$5:$BB$401,"登録番号" &amp; リスト!O855)&gt;=1,"",IF(VLOOKUP(O855,登録者リスト!$A$1:$D$43729,4,FALSE)=基本情報!$D$6,O855,"")),"")</f>
        <v/>
      </c>
    </row>
    <row r="856" spans="15:16" x14ac:dyDescent="0.15">
      <c r="O856">
        <v>855</v>
      </c>
      <c r="P856" t="str">
        <f>IFERROR(IF(COUNTIF(個人情報!$BB$5:$BB$401,"登録番号" &amp; リスト!O856)&gt;=1,"",IF(VLOOKUP(O856,登録者リスト!$A$1:$D$43729,4,FALSE)=基本情報!$D$6,O856,"")),"")</f>
        <v/>
      </c>
    </row>
    <row r="857" spans="15:16" x14ac:dyDescent="0.15">
      <c r="O857">
        <v>856</v>
      </c>
      <c r="P857" t="str">
        <f>IFERROR(IF(COUNTIF(個人情報!$BB$5:$BB$401,"登録番号" &amp; リスト!O857)&gt;=1,"",IF(VLOOKUP(O857,登録者リスト!$A$1:$D$43729,4,FALSE)=基本情報!$D$6,O857,"")),"")</f>
        <v/>
      </c>
    </row>
    <row r="858" spans="15:16" x14ac:dyDescent="0.15">
      <c r="O858">
        <v>857</v>
      </c>
      <c r="P858" t="str">
        <f>IFERROR(IF(COUNTIF(個人情報!$BB$5:$BB$401,"登録番号" &amp; リスト!O858)&gt;=1,"",IF(VLOOKUP(O858,登録者リスト!$A$1:$D$43729,4,FALSE)=基本情報!$D$6,O858,"")),"")</f>
        <v/>
      </c>
    </row>
    <row r="859" spans="15:16" x14ac:dyDescent="0.15">
      <c r="O859">
        <v>858</v>
      </c>
      <c r="P859" t="str">
        <f>IFERROR(IF(COUNTIF(個人情報!$BB$5:$BB$401,"登録番号" &amp; リスト!O859)&gt;=1,"",IF(VLOOKUP(O859,登録者リスト!$A$1:$D$43729,4,FALSE)=基本情報!$D$6,O859,"")),"")</f>
        <v/>
      </c>
    </row>
    <row r="860" spans="15:16" x14ac:dyDescent="0.15">
      <c r="O860">
        <v>859</v>
      </c>
      <c r="P860" t="str">
        <f>IFERROR(IF(COUNTIF(個人情報!$BB$5:$BB$401,"登録番号" &amp; リスト!O860)&gt;=1,"",IF(VLOOKUP(O860,登録者リスト!$A$1:$D$43729,4,FALSE)=基本情報!$D$6,O860,"")),"")</f>
        <v/>
      </c>
    </row>
    <row r="861" spans="15:16" x14ac:dyDescent="0.15">
      <c r="O861">
        <v>860</v>
      </c>
      <c r="P861" t="str">
        <f>IFERROR(IF(COUNTIF(個人情報!$BB$5:$BB$401,"登録番号" &amp; リスト!O861)&gt;=1,"",IF(VLOOKUP(O861,登録者リスト!$A$1:$D$43729,4,FALSE)=基本情報!$D$6,O861,"")),"")</f>
        <v/>
      </c>
    </row>
    <row r="862" spans="15:16" x14ac:dyDescent="0.15">
      <c r="O862">
        <v>861</v>
      </c>
      <c r="P862" t="str">
        <f>IFERROR(IF(COUNTIF(個人情報!$BB$5:$BB$401,"登録番号" &amp; リスト!O862)&gt;=1,"",IF(VLOOKUP(O862,登録者リスト!$A$1:$D$43729,4,FALSE)=基本情報!$D$6,O862,"")),"")</f>
        <v/>
      </c>
    </row>
    <row r="863" spans="15:16" x14ac:dyDescent="0.15">
      <c r="O863">
        <v>862</v>
      </c>
      <c r="P863" t="str">
        <f>IFERROR(IF(COUNTIF(個人情報!$BB$5:$BB$401,"登録番号" &amp; リスト!O863)&gt;=1,"",IF(VLOOKUP(O863,登録者リスト!$A$1:$D$43729,4,FALSE)=基本情報!$D$6,O863,"")),"")</f>
        <v/>
      </c>
    </row>
    <row r="864" spans="15:16" x14ac:dyDescent="0.15">
      <c r="O864">
        <v>863</v>
      </c>
      <c r="P864" t="str">
        <f>IFERROR(IF(COUNTIF(個人情報!$BB$5:$BB$401,"登録番号" &amp; リスト!O864)&gt;=1,"",IF(VLOOKUP(O864,登録者リスト!$A$1:$D$43729,4,FALSE)=基本情報!$D$6,O864,"")),"")</f>
        <v/>
      </c>
    </row>
    <row r="865" spans="15:16" x14ac:dyDescent="0.15">
      <c r="O865">
        <v>864</v>
      </c>
      <c r="P865" t="str">
        <f>IFERROR(IF(COUNTIF(個人情報!$BB$5:$BB$401,"登録番号" &amp; リスト!O865)&gt;=1,"",IF(VLOOKUP(O865,登録者リスト!$A$1:$D$43729,4,FALSE)=基本情報!$D$6,O865,"")),"")</f>
        <v/>
      </c>
    </row>
    <row r="866" spans="15:16" x14ac:dyDescent="0.15">
      <c r="O866">
        <v>865</v>
      </c>
      <c r="P866" t="str">
        <f>IFERROR(IF(COUNTIF(個人情報!$BB$5:$BB$401,"登録番号" &amp; リスト!O866)&gt;=1,"",IF(VLOOKUP(O866,登録者リスト!$A$1:$D$43729,4,FALSE)=基本情報!$D$6,O866,"")),"")</f>
        <v/>
      </c>
    </row>
    <row r="867" spans="15:16" x14ac:dyDescent="0.15">
      <c r="O867">
        <v>866</v>
      </c>
      <c r="P867" t="str">
        <f>IFERROR(IF(COUNTIF(個人情報!$BB$5:$BB$401,"登録番号" &amp; リスト!O867)&gt;=1,"",IF(VLOOKUP(O867,登録者リスト!$A$1:$D$43729,4,FALSE)=基本情報!$D$6,O867,"")),"")</f>
        <v/>
      </c>
    </row>
    <row r="868" spans="15:16" x14ac:dyDescent="0.15">
      <c r="O868">
        <v>867</v>
      </c>
      <c r="P868" t="str">
        <f>IFERROR(IF(COUNTIF(個人情報!$BB$5:$BB$401,"登録番号" &amp; リスト!O868)&gt;=1,"",IF(VLOOKUP(O868,登録者リスト!$A$1:$D$43729,4,FALSE)=基本情報!$D$6,O868,"")),"")</f>
        <v/>
      </c>
    </row>
    <row r="869" spans="15:16" x14ac:dyDescent="0.15">
      <c r="O869">
        <v>868</v>
      </c>
      <c r="P869" t="str">
        <f>IFERROR(IF(COUNTIF(個人情報!$BB$5:$BB$401,"登録番号" &amp; リスト!O869)&gt;=1,"",IF(VLOOKUP(O869,登録者リスト!$A$1:$D$43729,4,FALSE)=基本情報!$D$6,O869,"")),"")</f>
        <v/>
      </c>
    </row>
    <row r="870" spans="15:16" x14ac:dyDescent="0.15">
      <c r="O870">
        <v>869</v>
      </c>
      <c r="P870" t="str">
        <f>IFERROR(IF(COUNTIF(個人情報!$BB$5:$BB$401,"登録番号" &amp; リスト!O870)&gt;=1,"",IF(VLOOKUP(O870,登録者リスト!$A$1:$D$43729,4,FALSE)=基本情報!$D$6,O870,"")),"")</f>
        <v/>
      </c>
    </row>
    <row r="871" spans="15:16" x14ac:dyDescent="0.15">
      <c r="O871">
        <v>870</v>
      </c>
      <c r="P871" t="str">
        <f>IFERROR(IF(COUNTIF(個人情報!$BB$5:$BB$401,"登録番号" &amp; リスト!O871)&gt;=1,"",IF(VLOOKUP(O871,登録者リスト!$A$1:$D$43729,4,FALSE)=基本情報!$D$6,O871,"")),"")</f>
        <v/>
      </c>
    </row>
    <row r="872" spans="15:16" x14ac:dyDescent="0.15">
      <c r="O872">
        <v>871</v>
      </c>
      <c r="P872" t="str">
        <f>IFERROR(IF(COUNTIF(個人情報!$BB$5:$BB$401,"登録番号" &amp; リスト!O872)&gt;=1,"",IF(VLOOKUP(O872,登録者リスト!$A$1:$D$43729,4,FALSE)=基本情報!$D$6,O872,"")),"")</f>
        <v/>
      </c>
    </row>
    <row r="873" spans="15:16" x14ac:dyDescent="0.15">
      <c r="O873">
        <v>872</v>
      </c>
      <c r="P873" t="str">
        <f>IFERROR(IF(COUNTIF(個人情報!$BB$5:$BB$401,"登録番号" &amp; リスト!O873)&gt;=1,"",IF(VLOOKUP(O873,登録者リスト!$A$1:$D$43729,4,FALSE)=基本情報!$D$6,O873,"")),"")</f>
        <v/>
      </c>
    </row>
    <row r="874" spans="15:16" x14ac:dyDescent="0.15">
      <c r="O874">
        <v>873</v>
      </c>
      <c r="P874" t="str">
        <f>IFERROR(IF(COUNTIF(個人情報!$BB$5:$BB$401,"登録番号" &amp; リスト!O874)&gt;=1,"",IF(VLOOKUP(O874,登録者リスト!$A$1:$D$43729,4,FALSE)=基本情報!$D$6,O874,"")),"")</f>
        <v/>
      </c>
    </row>
    <row r="875" spans="15:16" x14ac:dyDescent="0.15">
      <c r="O875">
        <v>874</v>
      </c>
      <c r="P875" t="str">
        <f>IFERROR(IF(COUNTIF(個人情報!$BB$5:$BB$401,"登録番号" &amp; リスト!O875)&gt;=1,"",IF(VLOOKUP(O875,登録者リスト!$A$1:$D$43729,4,FALSE)=基本情報!$D$6,O875,"")),"")</f>
        <v/>
      </c>
    </row>
    <row r="876" spans="15:16" x14ac:dyDescent="0.15">
      <c r="O876">
        <v>875</v>
      </c>
      <c r="P876" t="str">
        <f>IFERROR(IF(COUNTIF(個人情報!$BB$5:$BB$401,"登録番号" &amp; リスト!O876)&gt;=1,"",IF(VLOOKUP(O876,登録者リスト!$A$1:$D$43729,4,FALSE)=基本情報!$D$6,O876,"")),"")</f>
        <v/>
      </c>
    </row>
    <row r="877" spans="15:16" x14ac:dyDescent="0.15">
      <c r="O877">
        <v>876</v>
      </c>
      <c r="P877" t="str">
        <f>IFERROR(IF(COUNTIF(個人情報!$BB$5:$BB$401,"登録番号" &amp; リスト!O877)&gt;=1,"",IF(VLOOKUP(O877,登録者リスト!$A$1:$D$43729,4,FALSE)=基本情報!$D$6,O877,"")),"")</f>
        <v/>
      </c>
    </row>
    <row r="878" spans="15:16" x14ac:dyDescent="0.15">
      <c r="O878">
        <v>877</v>
      </c>
      <c r="P878" t="str">
        <f>IFERROR(IF(COUNTIF(個人情報!$BB$5:$BB$401,"登録番号" &amp; リスト!O878)&gt;=1,"",IF(VLOOKUP(O878,登録者リスト!$A$1:$D$43729,4,FALSE)=基本情報!$D$6,O878,"")),"")</f>
        <v/>
      </c>
    </row>
    <row r="879" spans="15:16" x14ac:dyDescent="0.15">
      <c r="O879">
        <v>878</v>
      </c>
      <c r="P879" t="str">
        <f>IFERROR(IF(COUNTIF(個人情報!$BB$5:$BB$401,"登録番号" &amp; リスト!O879)&gt;=1,"",IF(VLOOKUP(O879,登録者リスト!$A$1:$D$43729,4,FALSE)=基本情報!$D$6,O879,"")),"")</f>
        <v/>
      </c>
    </row>
    <row r="880" spans="15:16" x14ac:dyDescent="0.15">
      <c r="O880">
        <v>879</v>
      </c>
      <c r="P880" t="str">
        <f>IFERROR(IF(COUNTIF(個人情報!$BB$5:$BB$401,"登録番号" &amp; リスト!O880)&gt;=1,"",IF(VLOOKUP(O880,登録者リスト!$A$1:$D$43729,4,FALSE)=基本情報!$D$6,O880,"")),"")</f>
        <v/>
      </c>
    </row>
    <row r="881" spans="15:16" x14ac:dyDescent="0.15">
      <c r="O881">
        <v>880</v>
      </c>
      <c r="P881" t="str">
        <f>IFERROR(IF(COUNTIF(個人情報!$BB$5:$BB$401,"登録番号" &amp; リスト!O881)&gt;=1,"",IF(VLOOKUP(O881,登録者リスト!$A$1:$D$43729,4,FALSE)=基本情報!$D$6,O881,"")),"")</f>
        <v/>
      </c>
    </row>
    <row r="882" spans="15:16" x14ac:dyDescent="0.15">
      <c r="O882">
        <v>881</v>
      </c>
      <c r="P882" t="str">
        <f>IFERROR(IF(COUNTIF(個人情報!$BB$5:$BB$401,"登録番号" &amp; リスト!O882)&gt;=1,"",IF(VLOOKUP(O882,登録者リスト!$A$1:$D$43729,4,FALSE)=基本情報!$D$6,O882,"")),"")</f>
        <v/>
      </c>
    </row>
    <row r="883" spans="15:16" x14ac:dyDescent="0.15">
      <c r="O883">
        <v>882</v>
      </c>
      <c r="P883" t="str">
        <f>IFERROR(IF(COUNTIF(個人情報!$BB$5:$BB$401,"登録番号" &amp; リスト!O883)&gt;=1,"",IF(VLOOKUP(O883,登録者リスト!$A$1:$D$43729,4,FALSE)=基本情報!$D$6,O883,"")),"")</f>
        <v/>
      </c>
    </row>
    <row r="884" spans="15:16" x14ac:dyDescent="0.15">
      <c r="O884">
        <v>883</v>
      </c>
      <c r="P884" t="str">
        <f>IFERROR(IF(COUNTIF(個人情報!$BB$5:$BB$401,"登録番号" &amp; リスト!O884)&gt;=1,"",IF(VLOOKUP(O884,登録者リスト!$A$1:$D$43729,4,FALSE)=基本情報!$D$6,O884,"")),"")</f>
        <v/>
      </c>
    </row>
    <row r="885" spans="15:16" x14ac:dyDescent="0.15">
      <c r="O885">
        <v>884</v>
      </c>
      <c r="P885" t="str">
        <f>IFERROR(IF(COUNTIF(個人情報!$BB$5:$BB$401,"登録番号" &amp; リスト!O885)&gt;=1,"",IF(VLOOKUP(O885,登録者リスト!$A$1:$D$43729,4,FALSE)=基本情報!$D$6,O885,"")),"")</f>
        <v/>
      </c>
    </row>
    <row r="886" spans="15:16" x14ac:dyDescent="0.15">
      <c r="O886">
        <v>885</v>
      </c>
      <c r="P886" t="str">
        <f>IFERROR(IF(COUNTIF(個人情報!$BB$5:$BB$401,"登録番号" &amp; リスト!O886)&gt;=1,"",IF(VLOOKUP(O886,登録者リスト!$A$1:$D$43729,4,FALSE)=基本情報!$D$6,O886,"")),"")</f>
        <v/>
      </c>
    </row>
    <row r="887" spans="15:16" x14ac:dyDescent="0.15">
      <c r="O887">
        <v>886</v>
      </c>
      <c r="P887" t="str">
        <f>IFERROR(IF(COUNTIF(個人情報!$BB$5:$BB$401,"登録番号" &amp; リスト!O887)&gt;=1,"",IF(VLOOKUP(O887,登録者リスト!$A$1:$D$43729,4,FALSE)=基本情報!$D$6,O887,"")),"")</f>
        <v/>
      </c>
    </row>
    <row r="888" spans="15:16" x14ac:dyDescent="0.15">
      <c r="O888">
        <v>887</v>
      </c>
      <c r="P888" t="str">
        <f>IFERROR(IF(COUNTIF(個人情報!$BB$5:$BB$401,"登録番号" &amp; リスト!O888)&gt;=1,"",IF(VLOOKUP(O888,登録者リスト!$A$1:$D$43729,4,FALSE)=基本情報!$D$6,O888,"")),"")</f>
        <v/>
      </c>
    </row>
    <row r="889" spans="15:16" x14ac:dyDescent="0.15">
      <c r="O889">
        <v>888</v>
      </c>
      <c r="P889" t="str">
        <f>IFERROR(IF(COUNTIF(個人情報!$BB$5:$BB$401,"登録番号" &amp; リスト!O889)&gt;=1,"",IF(VLOOKUP(O889,登録者リスト!$A$1:$D$43729,4,FALSE)=基本情報!$D$6,O889,"")),"")</f>
        <v/>
      </c>
    </row>
    <row r="890" spans="15:16" x14ac:dyDescent="0.15">
      <c r="O890">
        <v>889</v>
      </c>
      <c r="P890" t="str">
        <f>IFERROR(IF(COUNTIF(個人情報!$BB$5:$BB$401,"登録番号" &amp; リスト!O890)&gt;=1,"",IF(VLOOKUP(O890,登録者リスト!$A$1:$D$43729,4,FALSE)=基本情報!$D$6,O890,"")),"")</f>
        <v/>
      </c>
    </row>
    <row r="891" spans="15:16" x14ac:dyDescent="0.15">
      <c r="O891">
        <v>890</v>
      </c>
      <c r="P891" t="str">
        <f>IFERROR(IF(COUNTIF(個人情報!$BB$5:$BB$401,"登録番号" &amp; リスト!O891)&gt;=1,"",IF(VLOOKUP(O891,登録者リスト!$A$1:$D$43729,4,FALSE)=基本情報!$D$6,O891,"")),"")</f>
        <v/>
      </c>
    </row>
    <row r="892" spans="15:16" x14ac:dyDescent="0.15">
      <c r="O892">
        <v>891</v>
      </c>
      <c r="P892" t="str">
        <f>IFERROR(IF(COUNTIF(個人情報!$BB$5:$BB$401,"登録番号" &amp; リスト!O892)&gt;=1,"",IF(VLOOKUP(O892,登録者リスト!$A$1:$D$43729,4,FALSE)=基本情報!$D$6,O892,"")),"")</f>
        <v/>
      </c>
    </row>
    <row r="893" spans="15:16" x14ac:dyDescent="0.15">
      <c r="O893">
        <v>892</v>
      </c>
      <c r="P893" t="str">
        <f>IFERROR(IF(COUNTIF(個人情報!$BB$5:$BB$401,"登録番号" &amp; リスト!O893)&gt;=1,"",IF(VLOOKUP(O893,登録者リスト!$A$1:$D$43729,4,FALSE)=基本情報!$D$6,O893,"")),"")</f>
        <v/>
      </c>
    </row>
    <row r="894" spans="15:16" x14ac:dyDescent="0.15">
      <c r="O894">
        <v>893</v>
      </c>
      <c r="P894" t="str">
        <f>IFERROR(IF(COUNTIF(個人情報!$BB$5:$BB$401,"登録番号" &amp; リスト!O894)&gt;=1,"",IF(VLOOKUP(O894,登録者リスト!$A$1:$D$43729,4,FALSE)=基本情報!$D$6,O894,"")),"")</f>
        <v/>
      </c>
    </row>
    <row r="895" spans="15:16" x14ac:dyDescent="0.15">
      <c r="O895">
        <v>894</v>
      </c>
      <c r="P895" t="str">
        <f>IFERROR(IF(COUNTIF(個人情報!$BB$5:$BB$401,"登録番号" &amp; リスト!O895)&gt;=1,"",IF(VLOOKUP(O895,登録者リスト!$A$1:$D$43729,4,FALSE)=基本情報!$D$6,O895,"")),"")</f>
        <v/>
      </c>
    </row>
    <row r="896" spans="15:16" x14ac:dyDescent="0.15">
      <c r="O896">
        <v>895</v>
      </c>
      <c r="P896" t="str">
        <f>IFERROR(IF(COUNTIF(個人情報!$BB$5:$BB$401,"登録番号" &amp; リスト!O896)&gt;=1,"",IF(VLOOKUP(O896,登録者リスト!$A$1:$D$43729,4,FALSE)=基本情報!$D$6,O896,"")),"")</f>
        <v/>
      </c>
    </row>
    <row r="897" spans="15:16" x14ac:dyDescent="0.15">
      <c r="O897">
        <v>896</v>
      </c>
      <c r="P897" t="str">
        <f>IFERROR(IF(COUNTIF(個人情報!$BB$5:$BB$401,"登録番号" &amp; リスト!O897)&gt;=1,"",IF(VLOOKUP(O897,登録者リスト!$A$1:$D$43729,4,FALSE)=基本情報!$D$6,O897,"")),"")</f>
        <v/>
      </c>
    </row>
    <row r="898" spans="15:16" x14ac:dyDescent="0.15">
      <c r="O898">
        <v>897</v>
      </c>
      <c r="P898" t="str">
        <f>IFERROR(IF(COUNTIF(個人情報!$BB$5:$BB$401,"登録番号" &amp; リスト!O898)&gt;=1,"",IF(VLOOKUP(O898,登録者リスト!$A$1:$D$43729,4,FALSE)=基本情報!$D$6,O898,"")),"")</f>
        <v/>
      </c>
    </row>
    <row r="899" spans="15:16" x14ac:dyDescent="0.15">
      <c r="O899">
        <v>898</v>
      </c>
      <c r="P899" t="str">
        <f>IFERROR(IF(COUNTIF(個人情報!$BB$5:$BB$401,"登録番号" &amp; リスト!O899)&gt;=1,"",IF(VLOOKUP(O899,登録者リスト!$A$1:$D$43729,4,FALSE)=基本情報!$D$6,O899,"")),"")</f>
        <v/>
      </c>
    </row>
    <row r="900" spans="15:16" x14ac:dyDescent="0.15">
      <c r="O900">
        <v>899</v>
      </c>
      <c r="P900" t="str">
        <f>IFERROR(IF(COUNTIF(個人情報!$BB$5:$BB$401,"登録番号" &amp; リスト!O900)&gt;=1,"",IF(VLOOKUP(O900,登録者リスト!$A$1:$D$43729,4,FALSE)=基本情報!$D$6,O900,"")),"")</f>
        <v/>
      </c>
    </row>
    <row r="901" spans="15:16" x14ac:dyDescent="0.15">
      <c r="O901">
        <v>900</v>
      </c>
      <c r="P901" t="str">
        <f>IFERROR(IF(COUNTIF(個人情報!$BB$5:$BB$401,"登録番号" &amp; リスト!O901)&gt;=1,"",IF(VLOOKUP(O901,登録者リスト!$A$1:$D$43729,4,FALSE)=基本情報!$D$6,O901,"")),"")</f>
        <v/>
      </c>
    </row>
    <row r="902" spans="15:16" x14ac:dyDescent="0.15">
      <c r="O902">
        <v>901</v>
      </c>
      <c r="P902" t="str">
        <f>IFERROR(IF(COUNTIF(個人情報!$BB$5:$BB$401,"登録番号" &amp; リスト!O902)&gt;=1,"",IF(VLOOKUP(O902,登録者リスト!$A$1:$D$43729,4,FALSE)=基本情報!$D$6,O902,"")),"")</f>
        <v/>
      </c>
    </row>
    <row r="903" spans="15:16" x14ac:dyDescent="0.15">
      <c r="O903">
        <v>902</v>
      </c>
      <c r="P903" t="str">
        <f>IFERROR(IF(COUNTIF(個人情報!$BB$5:$BB$401,"登録番号" &amp; リスト!O903)&gt;=1,"",IF(VLOOKUP(O903,登録者リスト!$A$1:$D$43729,4,FALSE)=基本情報!$D$6,O903,"")),"")</f>
        <v/>
      </c>
    </row>
    <row r="904" spans="15:16" x14ac:dyDescent="0.15">
      <c r="O904">
        <v>903</v>
      </c>
      <c r="P904" t="str">
        <f>IFERROR(IF(COUNTIF(個人情報!$BB$5:$BB$401,"登録番号" &amp; リスト!O904)&gt;=1,"",IF(VLOOKUP(O904,登録者リスト!$A$1:$D$43729,4,FALSE)=基本情報!$D$6,O904,"")),"")</f>
        <v/>
      </c>
    </row>
    <row r="905" spans="15:16" x14ac:dyDescent="0.15">
      <c r="O905">
        <v>904</v>
      </c>
      <c r="P905" t="str">
        <f>IFERROR(IF(COUNTIF(個人情報!$BB$5:$BB$401,"登録番号" &amp; リスト!O905)&gt;=1,"",IF(VLOOKUP(O905,登録者リスト!$A$1:$D$43729,4,FALSE)=基本情報!$D$6,O905,"")),"")</f>
        <v/>
      </c>
    </row>
    <row r="906" spans="15:16" x14ac:dyDescent="0.15">
      <c r="O906">
        <v>905</v>
      </c>
      <c r="P906" t="str">
        <f>IFERROR(IF(COUNTIF(個人情報!$BB$5:$BB$401,"登録番号" &amp; リスト!O906)&gt;=1,"",IF(VLOOKUP(O906,登録者リスト!$A$1:$D$43729,4,FALSE)=基本情報!$D$6,O906,"")),"")</f>
        <v/>
      </c>
    </row>
    <row r="907" spans="15:16" x14ac:dyDescent="0.15">
      <c r="O907">
        <v>906</v>
      </c>
      <c r="P907" t="str">
        <f>IFERROR(IF(COUNTIF(個人情報!$BB$5:$BB$401,"登録番号" &amp; リスト!O907)&gt;=1,"",IF(VLOOKUP(O907,登録者リスト!$A$1:$D$43729,4,FALSE)=基本情報!$D$6,O907,"")),"")</f>
        <v/>
      </c>
    </row>
    <row r="908" spans="15:16" x14ac:dyDescent="0.15">
      <c r="O908">
        <v>907</v>
      </c>
      <c r="P908" t="str">
        <f>IFERROR(IF(COUNTIF(個人情報!$BB$5:$BB$401,"登録番号" &amp; リスト!O908)&gt;=1,"",IF(VLOOKUP(O908,登録者リスト!$A$1:$D$43729,4,FALSE)=基本情報!$D$6,O908,"")),"")</f>
        <v/>
      </c>
    </row>
    <row r="909" spans="15:16" x14ac:dyDescent="0.15">
      <c r="O909">
        <v>908</v>
      </c>
      <c r="P909" t="str">
        <f>IFERROR(IF(COUNTIF(個人情報!$BB$5:$BB$401,"登録番号" &amp; リスト!O909)&gt;=1,"",IF(VLOOKUP(O909,登録者リスト!$A$1:$D$43729,4,FALSE)=基本情報!$D$6,O909,"")),"")</f>
        <v/>
      </c>
    </row>
    <row r="910" spans="15:16" x14ac:dyDescent="0.15">
      <c r="O910">
        <v>909</v>
      </c>
      <c r="P910" t="str">
        <f>IFERROR(IF(COUNTIF(個人情報!$BB$5:$BB$401,"登録番号" &amp; リスト!O910)&gt;=1,"",IF(VLOOKUP(O910,登録者リスト!$A$1:$D$43729,4,FALSE)=基本情報!$D$6,O910,"")),"")</f>
        <v/>
      </c>
    </row>
    <row r="911" spans="15:16" x14ac:dyDescent="0.15">
      <c r="O911">
        <v>910</v>
      </c>
      <c r="P911" t="str">
        <f>IFERROR(IF(COUNTIF(個人情報!$BB$5:$BB$401,"登録番号" &amp; リスト!O911)&gt;=1,"",IF(VLOOKUP(O911,登録者リスト!$A$1:$D$43729,4,FALSE)=基本情報!$D$6,O911,"")),"")</f>
        <v/>
      </c>
    </row>
    <row r="912" spans="15:16" x14ac:dyDescent="0.15">
      <c r="O912">
        <v>911</v>
      </c>
      <c r="P912" t="str">
        <f>IFERROR(IF(COUNTIF(個人情報!$BB$5:$BB$401,"登録番号" &amp; リスト!O912)&gt;=1,"",IF(VLOOKUP(O912,登録者リスト!$A$1:$D$43729,4,FALSE)=基本情報!$D$6,O912,"")),"")</f>
        <v/>
      </c>
    </row>
    <row r="913" spans="15:16" x14ac:dyDescent="0.15">
      <c r="O913">
        <v>912</v>
      </c>
      <c r="P913" t="str">
        <f>IFERROR(IF(COUNTIF(個人情報!$BB$5:$BB$401,"登録番号" &amp; リスト!O913)&gt;=1,"",IF(VLOOKUP(O913,登録者リスト!$A$1:$D$43729,4,FALSE)=基本情報!$D$6,O913,"")),"")</f>
        <v/>
      </c>
    </row>
    <row r="914" spans="15:16" x14ac:dyDescent="0.15">
      <c r="O914">
        <v>913</v>
      </c>
      <c r="P914" t="str">
        <f>IFERROR(IF(COUNTIF(個人情報!$BB$5:$BB$401,"登録番号" &amp; リスト!O914)&gt;=1,"",IF(VLOOKUP(O914,登録者リスト!$A$1:$D$43729,4,FALSE)=基本情報!$D$6,O914,"")),"")</f>
        <v/>
      </c>
    </row>
    <row r="915" spans="15:16" x14ac:dyDescent="0.15">
      <c r="O915">
        <v>914</v>
      </c>
      <c r="P915" t="str">
        <f>IFERROR(IF(COUNTIF(個人情報!$BB$5:$BB$401,"登録番号" &amp; リスト!O915)&gt;=1,"",IF(VLOOKUP(O915,登録者リスト!$A$1:$D$43729,4,FALSE)=基本情報!$D$6,O915,"")),"")</f>
        <v/>
      </c>
    </row>
    <row r="916" spans="15:16" x14ac:dyDescent="0.15">
      <c r="O916">
        <v>915</v>
      </c>
      <c r="P916" t="str">
        <f>IFERROR(IF(COUNTIF(個人情報!$BB$5:$BB$401,"登録番号" &amp; リスト!O916)&gt;=1,"",IF(VLOOKUP(O916,登録者リスト!$A$1:$D$43729,4,FALSE)=基本情報!$D$6,O916,"")),"")</f>
        <v/>
      </c>
    </row>
    <row r="917" spans="15:16" x14ac:dyDescent="0.15">
      <c r="O917">
        <v>916</v>
      </c>
      <c r="P917" t="str">
        <f>IFERROR(IF(COUNTIF(個人情報!$BB$5:$BB$401,"登録番号" &amp; リスト!O917)&gt;=1,"",IF(VLOOKUP(O917,登録者リスト!$A$1:$D$43729,4,FALSE)=基本情報!$D$6,O917,"")),"")</f>
        <v/>
      </c>
    </row>
    <row r="918" spans="15:16" x14ac:dyDescent="0.15">
      <c r="O918">
        <v>917</v>
      </c>
      <c r="P918" t="str">
        <f>IFERROR(IF(COUNTIF(個人情報!$BB$5:$BB$401,"登録番号" &amp; リスト!O918)&gt;=1,"",IF(VLOOKUP(O918,登録者リスト!$A$1:$D$43729,4,FALSE)=基本情報!$D$6,O918,"")),"")</f>
        <v/>
      </c>
    </row>
    <row r="919" spans="15:16" x14ac:dyDescent="0.15">
      <c r="O919">
        <v>918</v>
      </c>
      <c r="P919" t="str">
        <f>IFERROR(IF(COUNTIF(個人情報!$BB$5:$BB$401,"登録番号" &amp; リスト!O919)&gt;=1,"",IF(VLOOKUP(O919,登録者リスト!$A$1:$D$43729,4,FALSE)=基本情報!$D$6,O919,"")),"")</f>
        <v/>
      </c>
    </row>
    <row r="920" spans="15:16" x14ac:dyDescent="0.15">
      <c r="O920">
        <v>919</v>
      </c>
      <c r="P920" t="str">
        <f>IFERROR(IF(COUNTIF(個人情報!$BB$5:$BB$401,"登録番号" &amp; リスト!O920)&gt;=1,"",IF(VLOOKUP(O920,登録者リスト!$A$1:$D$43729,4,FALSE)=基本情報!$D$6,O920,"")),"")</f>
        <v/>
      </c>
    </row>
    <row r="921" spans="15:16" x14ac:dyDescent="0.15">
      <c r="O921">
        <v>920</v>
      </c>
      <c r="P921" t="str">
        <f>IFERROR(IF(COUNTIF(個人情報!$BB$5:$BB$401,"登録番号" &amp; リスト!O921)&gt;=1,"",IF(VLOOKUP(O921,登録者リスト!$A$1:$D$43729,4,FALSE)=基本情報!$D$6,O921,"")),"")</f>
        <v/>
      </c>
    </row>
    <row r="922" spans="15:16" x14ac:dyDescent="0.15">
      <c r="O922">
        <v>921</v>
      </c>
      <c r="P922" t="str">
        <f>IFERROR(IF(COUNTIF(個人情報!$BB$5:$BB$401,"登録番号" &amp; リスト!O922)&gt;=1,"",IF(VLOOKUP(O922,登録者リスト!$A$1:$D$43729,4,FALSE)=基本情報!$D$6,O922,"")),"")</f>
        <v/>
      </c>
    </row>
    <row r="923" spans="15:16" x14ac:dyDescent="0.15">
      <c r="O923">
        <v>922</v>
      </c>
      <c r="P923" t="str">
        <f>IFERROR(IF(COUNTIF(個人情報!$BB$5:$BB$401,"登録番号" &amp; リスト!O923)&gt;=1,"",IF(VLOOKUP(O923,登録者リスト!$A$1:$D$43729,4,FALSE)=基本情報!$D$6,O923,"")),"")</f>
        <v/>
      </c>
    </row>
    <row r="924" spans="15:16" x14ac:dyDescent="0.15">
      <c r="O924">
        <v>923</v>
      </c>
      <c r="P924" t="str">
        <f>IFERROR(IF(COUNTIF(個人情報!$BB$5:$BB$401,"登録番号" &amp; リスト!O924)&gt;=1,"",IF(VLOOKUP(O924,登録者リスト!$A$1:$D$43729,4,FALSE)=基本情報!$D$6,O924,"")),"")</f>
        <v/>
      </c>
    </row>
    <row r="925" spans="15:16" x14ac:dyDescent="0.15">
      <c r="O925">
        <v>924</v>
      </c>
      <c r="P925" t="str">
        <f>IFERROR(IF(COUNTIF(個人情報!$BB$5:$BB$401,"登録番号" &amp; リスト!O925)&gt;=1,"",IF(VLOOKUP(O925,登録者リスト!$A$1:$D$43729,4,FALSE)=基本情報!$D$6,O925,"")),"")</f>
        <v/>
      </c>
    </row>
    <row r="926" spans="15:16" x14ac:dyDescent="0.15">
      <c r="O926">
        <v>925</v>
      </c>
      <c r="P926" t="str">
        <f>IFERROR(IF(COUNTIF(個人情報!$BB$5:$BB$401,"登録番号" &amp; リスト!O926)&gt;=1,"",IF(VLOOKUP(O926,登録者リスト!$A$1:$D$43729,4,FALSE)=基本情報!$D$6,O926,"")),"")</f>
        <v/>
      </c>
    </row>
    <row r="927" spans="15:16" x14ac:dyDescent="0.15">
      <c r="O927">
        <v>926</v>
      </c>
      <c r="P927" t="str">
        <f>IFERROR(IF(COUNTIF(個人情報!$BB$5:$BB$401,"登録番号" &amp; リスト!O927)&gt;=1,"",IF(VLOOKUP(O927,登録者リスト!$A$1:$D$43729,4,FALSE)=基本情報!$D$6,O927,"")),"")</f>
        <v/>
      </c>
    </row>
    <row r="928" spans="15:16" x14ac:dyDescent="0.15">
      <c r="O928">
        <v>927</v>
      </c>
      <c r="P928" t="str">
        <f>IFERROR(IF(COUNTIF(個人情報!$BB$5:$BB$401,"登録番号" &amp; リスト!O928)&gt;=1,"",IF(VLOOKUP(O928,登録者リスト!$A$1:$D$43729,4,FALSE)=基本情報!$D$6,O928,"")),"")</f>
        <v/>
      </c>
    </row>
    <row r="929" spans="15:16" x14ac:dyDescent="0.15">
      <c r="O929">
        <v>928</v>
      </c>
      <c r="P929" t="str">
        <f>IFERROR(IF(COUNTIF(個人情報!$BB$5:$BB$401,"登録番号" &amp; リスト!O929)&gt;=1,"",IF(VLOOKUP(O929,登録者リスト!$A$1:$D$43729,4,FALSE)=基本情報!$D$6,O929,"")),"")</f>
        <v/>
      </c>
    </row>
    <row r="930" spans="15:16" x14ac:dyDescent="0.15">
      <c r="O930">
        <v>929</v>
      </c>
      <c r="P930" t="str">
        <f>IFERROR(IF(COUNTIF(個人情報!$BB$5:$BB$401,"登録番号" &amp; リスト!O930)&gt;=1,"",IF(VLOOKUP(O930,登録者リスト!$A$1:$D$43729,4,FALSE)=基本情報!$D$6,O930,"")),"")</f>
        <v/>
      </c>
    </row>
    <row r="931" spans="15:16" x14ac:dyDescent="0.15">
      <c r="O931">
        <v>930</v>
      </c>
      <c r="P931" t="str">
        <f>IFERROR(IF(COUNTIF(個人情報!$BB$5:$BB$401,"登録番号" &amp; リスト!O931)&gt;=1,"",IF(VLOOKUP(O931,登録者リスト!$A$1:$D$43729,4,FALSE)=基本情報!$D$6,O931,"")),"")</f>
        <v/>
      </c>
    </row>
    <row r="932" spans="15:16" x14ac:dyDescent="0.15">
      <c r="O932">
        <v>931</v>
      </c>
      <c r="P932" t="str">
        <f>IFERROR(IF(COUNTIF(個人情報!$BB$5:$BB$401,"登録番号" &amp; リスト!O932)&gt;=1,"",IF(VLOOKUP(O932,登録者リスト!$A$1:$D$43729,4,FALSE)=基本情報!$D$6,O932,"")),"")</f>
        <v/>
      </c>
    </row>
    <row r="933" spans="15:16" x14ac:dyDescent="0.15">
      <c r="O933">
        <v>932</v>
      </c>
      <c r="P933" t="str">
        <f>IFERROR(IF(COUNTIF(個人情報!$BB$5:$BB$401,"登録番号" &amp; リスト!O933)&gt;=1,"",IF(VLOOKUP(O933,登録者リスト!$A$1:$D$43729,4,FALSE)=基本情報!$D$6,O933,"")),"")</f>
        <v/>
      </c>
    </row>
    <row r="934" spans="15:16" x14ac:dyDescent="0.15">
      <c r="O934">
        <v>933</v>
      </c>
      <c r="P934" t="str">
        <f>IFERROR(IF(COUNTIF(個人情報!$BB$5:$BB$401,"登録番号" &amp; リスト!O934)&gt;=1,"",IF(VLOOKUP(O934,登録者リスト!$A$1:$D$43729,4,FALSE)=基本情報!$D$6,O934,"")),"")</f>
        <v/>
      </c>
    </row>
    <row r="935" spans="15:16" x14ac:dyDescent="0.15">
      <c r="O935">
        <v>934</v>
      </c>
      <c r="P935" t="str">
        <f>IFERROR(IF(COUNTIF(個人情報!$BB$5:$BB$401,"登録番号" &amp; リスト!O935)&gt;=1,"",IF(VLOOKUP(O935,登録者リスト!$A$1:$D$43729,4,FALSE)=基本情報!$D$6,O935,"")),"")</f>
        <v/>
      </c>
    </row>
    <row r="936" spans="15:16" x14ac:dyDescent="0.15">
      <c r="O936">
        <v>935</v>
      </c>
      <c r="P936" t="str">
        <f>IFERROR(IF(COUNTIF(個人情報!$BB$5:$BB$401,"登録番号" &amp; リスト!O936)&gt;=1,"",IF(VLOOKUP(O936,登録者リスト!$A$1:$D$43729,4,FALSE)=基本情報!$D$6,O936,"")),"")</f>
        <v/>
      </c>
    </row>
    <row r="937" spans="15:16" x14ac:dyDescent="0.15">
      <c r="O937">
        <v>936</v>
      </c>
      <c r="P937" t="str">
        <f>IFERROR(IF(COUNTIF(個人情報!$BB$5:$BB$401,"登録番号" &amp; リスト!O937)&gt;=1,"",IF(VLOOKUP(O937,登録者リスト!$A$1:$D$43729,4,FALSE)=基本情報!$D$6,O937,"")),"")</f>
        <v/>
      </c>
    </row>
    <row r="938" spans="15:16" x14ac:dyDescent="0.15">
      <c r="O938">
        <v>937</v>
      </c>
      <c r="P938" t="str">
        <f>IFERROR(IF(COUNTIF(個人情報!$BB$5:$BB$401,"登録番号" &amp; リスト!O938)&gt;=1,"",IF(VLOOKUP(O938,登録者リスト!$A$1:$D$43729,4,FALSE)=基本情報!$D$6,O938,"")),"")</f>
        <v/>
      </c>
    </row>
    <row r="939" spans="15:16" x14ac:dyDescent="0.15">
      <c r="O939">
        <v>938</v>
      </c>
      <c r="P939" t="str">
        <f>IFERROR(IF(COUNTIF(個人情報!$BB$5:$BB$401,"登録番号" &amp; リスト!O939)&gt;=1,"",IF(VLOOKUP(O939,登録者リスト!$A$1:$D$43729,4,FALSE)=基本情報!$D$6,O939,"")),"")</f>
        <v/>
      </c>
    </row>
    <row r="940" spans="15:16" x14ac:dyDescent="0.15">
      <c r="O940">
        <v>939</v>
      </c>
      <c r="P940" t="str">
        <f>IFERROR(IF(COUNTIF(個人情報!$BB$5:$BB$401,"登録番号" &amp; リスト!O940)&gt;=1,"",IF(VLOOKUP(O940,登録者リスト!$A$1:$D$43729,4,FALSE)=基本情報!$D$6,O940,"")),"")</f>
        <v/>
      </c>
    </row>
    <row r="941" spans="15:16" x14ac:dyDescent="0.15">
      <c r="O941">
        <v>940</v>
      </c>
      <c r="P941" t="str">
        <f>IFERROR(IF(COUNTIF(個人情報!$BB$5:$BB$401,"登録番号" &amp; リスト!O941)&gt;=1,"",IF(VLOOKUP(O941,登録者リスト!$A$1:$D$43729,4,FALSE)=基本情報!$D$6,O941,"")),"")</f>
        <v/>
      </c>
    </row>
    <row r="942" spans="15:16" x14ac:dyDescent="0.15">
      <c r="O942">
        <v>941</v>
      </c>
      <c r="P942" t="str">
        <f>IFERROR(IF(COUNTIF(個人情報!$BB$5:$BB$401,"登録番号" &amp; リスト!O942)&gt;=1,"",IF(VLOOKUP(O942,登録者リスト!$A$1:$D$43729,4,FALSE)=基本情報!$D$6,O942,"")),"")</f>
        <v/>
      </c>
    </row>
    <row r="943" spans="15:16" x14ac:dyDescent="0.15">
      <c r="O943">
        <v>942</v>
      </c>
      <c r="P943" t="str">
        <f>IFERROR(IF(COUNTIF(個人情報!$BB$5:$BB$401,"登録番号" &amp; リスト!O943)&gt;=1,"",IF(VLOOKUP(O943,登録者リスト!$A$1:$D$43729,4,FALSE)=基本情報!$D$6,O943,"")),"")</f>
        <v/>
      </c>
    </row>
    <row r="944" spans="15:16" x14ac:dyDescent="0.15">
      <c r="O944">
        <v>943</v>
      </c>
      <c r="P944" t="str">
        <f>IFERROR(IF(COUNTIF(個人情報!$BB$5:$BB$401,"登録番号" &amp; リスト!O944)&gt;=1,"",IF(VLOOKUP(O944,登録者リスト!$A$1:$D$43729,4,FALSE)=基本情報!$D$6,O944,"")),"")</f>
        <v/>
      </c>
    </row>
    <row r="945" spans="15:16" x14ac:dyDescent="0.15">
      <c r="O945">
        <v>944</v>
      </c>
      <c r="P945" t="str">
        <f>IFERROR(IF(COUNTIF(個人情報!$BB$5:$BB$401,"登録番号" &amp; リスト!O945)&gt;=1,"",IF(VLOOKUP(O945,登録者リスト!$A$1:$D$43729,4,FALSE)=基本情報!$D$6,O945,"")),"")</f>
        <v/>
      </c>
    </row>
    <row r="946" spans="15:16" x14ac:dyDescent="0.15">
      <c r="O946">
        <v>945</v>
      </c>
      <c r="P946" t="str">
        <f>IFERROR(IF(COUNTIF(個人情報!$BB$5:$BB$401,"登録番号" &amp; リスト!O946)&gt;=1,"",IF(VLOOKUP(O946,登録者リスト!$A$1:$D$43729,4,FALSE)=基本情報!$D$6,O946,"")),"")</f>
        <v/>
      </c>
    </row>
    <row r="947" spans="15:16" x14ac:dyDescent="0.15">
      <c r="O947">
        <v>946</v>
      </c>
      <c r="P947" t="str">
        <f>IFERROR(IF(COUNTIF(個人情報!$BB$5:$BB$401,"登録番号" &amp; リスト!O947)&gt;=1,"",IF(VLOOKUP(O947,登録者リスト!$A$1:$D$43729,4,FALSE)=基本情報!$D$6,O947,"")),"")</f>
        <v/>
      </c>
    </row>
    <row r="948" spans="15:16" x14ac:dyDescent="0.15">
      <c r="O948">
        <v>947</v>
      </c>
      <c r="P948" t="str">
        <f>IFERROR(IF(COUNTIF(個人情報!$BB$5:$BB$401,"登録番号" &amp; リスト!O948)&gt;=1,"",IF(VLOOKUP(O948,登録者リスト!$A$1:$D$43729,4,FALSE)=基本情報!$D$6,O948,"")),"")</f>
        <v/>
      </c>
    </row>
    <row r="949" spans="15:16" x14ac:dyDescent="0.15">
      <c r="O949">
        <v>948</v>
      </c>
      <c r="P949" t="str">
        <f>IFERROR(IF(COUNTIF(個人情報!$BB$5:$BB$401,"登録番号" &amp; リスト!O949)&gt;=1,"",IF(VLOOKUP(O949,登録者リスト!$A$1:$D$43729,4,FALSE)=基本情報!$D$6,O949,"")),"")</f>
        <v/>
      </c>
    </row>
    <row r="950" spans="15:16" x14ac:dyDescent="0.15">
      <c r="O950">
        <v>949</v>
      </c>
      <c r="P950" t="str">
        <f>IFERROR(IF(COUNTIF(個人情報!$BB$5:$BB$401,"登録番号" &amp; リスト!O950)&gt;=1,"",IF(VLOOKUP(O950,登録者リスト!$A$1:$D$43729,4,FALSE)=基本情報!$D$6,O950,"")),"")</f>
        <v/>
      </c>
    </row>
    <row r="951" spans="15:16" x14ac:dyDescent="0.15">
      <c r="O951">
        <v>950</v>
      </c>
      <c r="P951" t="str">
        <f>IFERROR(IF(COUNTIF(個人情報!$BB$5:$BB$401,"登録番号" &amp; リスト!O951)&gt;=1,"",IF(VLOOKUP(O951,登録者リスト!$A$1:$D$43729,4,FALSE)=基本情報!$D$6,O951,"")),"")</f>
        <v/>
      </c>
    </row>
    <row r="952" spans="15:16" x14ac:dyDescent="0.15">
      <c r="O952">
        <v>951</v>
      </c>
      <c r="P952" t="str">
        <f>IFERROR(IF(COUNTIF(個人情報!$BB$5:$BB$401,"登録番号" &amp; リスト!O952)&gt;=1,"",IF(VLOOKUP(O952,登録者リスト!$A$1:$D$43729,4,FALSE)=基本情報!$D$6,O952,"")),"")</f>
        <v/>
      </c>
    </row>
    <row r="953" spans="15:16" x14ac:dyDescent="0.15">
      <c r="O953">
        <v>952</v>
      </c>
      <c r="P953" t="str">
        <f>IFERROR(IF(COUNTIF(個人情報!$BB$5:$BB$401,"登録番号" &amp; リスト!O953)&gt;=1,"",IF(VLOOKUP(O953,登録者リスト!$A$1:$D$43729,4,FALSE)=基本情報!$D$6,O953,"")),"")</f>
        <v/>
      </c>
    </row>
    <row r="954" spans="15:16" x14ac:dyDescent="0.15">
      <c r="O954">
        <v>953</v>
      </c>
      <c r="P954" t="str">
        <f>IFERROR(IF(COUNTIF(個人情報!$BB$5:$BB$401,"登録番号" &amp; リスト!O954)&gt;=1,"",IF(VLOOKUP(O954,登録者リスト!$A$1:$D$43729,4,FALSE)=基本情報!$D$6,O954,"")),"")</f>
        <v/>
      </c>
    </row>
    <row r="955" spans="15:16" x14ac:dyDescent="0.15">
      <c r="O955">
        <v>954</v>
      </c>
      <c r="P955" t="str">
        <f>IFERROR(IF(COUNTIF(個人情報!$BB$5:$BB$401,"登録番号" &amp; リスト!O955)&gt;=1,"",IF(VLOOKUP(O955,登録者リスト!$A$1:$D$43729,4,FALSE)=基本情報!$D$6,O955,"")),"")</f>
        <v/>
      </c>
    </row>
    <row r="956" spans="15:16" x14ac:dyDescent="0.15">
      <c r="O956">
        <v>955</v>
      </c>
      <c r="P956" t="str">
        <f>IFERROR(IF(COUNTIF(個人情報!$BB$5:$BB$401,"登録番号" &amp; リスト!O956)&gt;=1,"",IF(VLOOKUP(O956,登録者リスト!$A$1:$D$43729,4,FALSE)=基本情報!$D$6,O956,"")),"")</f>
        <v/>
      </c>
    </row>
    <row r="957" spans="15:16" x14ac:dyDescent="0.15">
      <c r="O957">
        <v>956</v>
      </c>
      <c r="P957" t="str">
        <f>IFERROR(IF(COUNTIF(個人情報!$BB$5:$BB$401,"登録番号" &amp; リスト!O957)&gt;=1,"",IF(VLOOKUP(O957,登録者リスト!$A$1:$D$43729,4,FALSE)=基本情報!$D$6,O957,"")),"")</f>
        <v/>
      </c>
    </row>
    <row r="958" spans="15:16" x14ac:dyDescent="0.15">
      <c r="O958">
        <v>957</v>
      </c>
      <c r="P958" t="str">
        <f>IFERROR(IF(COUNTIF(個人情報!$BB$5:$BB$401,"登録番号" &amp; リスト!O958)&gt;=1,"",IF(VLOOKUP(O958,登録者リスト!$A$1:$D$43729,4,FALSE)=基本情報!$D$6,O958,"")),"")</f>
        <v/>
      </c>
    </row>
    <row r="959" spans="15:16" x14ac:dyDescent="0.15">
      <c r="O959">
        <v>958</v>
      </c>
      <c r="P959" t="str">
        <f>IFERROR(IF(COUNTIF(個人情報!$BB$5:$BB$401,"登録番号" &amp; リスト!O959)&gt;=1,"",IF(VLOOKUP(O959,登録者リスト!$A$1:$D$43729,4,FALSE)=基本情報!$D$6,O959,"")),"")</f>
        <v/>
      </c>
    </row>
    <row r="960" spans="15:16" x14ac:dyDescent="0.15">
      <c r="O960">
        <v>959</v>
      </c>
      <c r="P960" t="str">
        <f>IFERROR(IF(COUNTIF(個人情報!$BB$5:$BB$401,"登録番号" &amp; リスト!O960)&gt;=1,"",IF(VLOOKUP(O960,登録者リスト!$A$1:$D$43729,4,FALSE)=基本情報!$D$6,O960,"")),"")</f>
        <v/>
      </c>
    </row>
    <row r="961" spans="15:16" x14ac:dyDescent="0.15">
      <c r="O961">
        <v>960</v>
      </c>
      <c r="P961" t="str">
        <f>IFERROR(IF(COUNTIF(個人情報!$BB$5:$BB$401,"登録番号" &amp; リスト!O961)&gt;=1,"",IF(VLOOKUP(O961,登録者リスト!$A$1:$D$43729,4,FALSE)=基本情報!$D$6,O961,"")),"")</f>
        <v/>
      </c>
    </row>
    <row r="962" spans="15:16" x14ac:dyDescent="0.15">
      <c r="O962">
        <v>961</v>
      </c>
      <c r="P962" t="str">
        <f>IFERROR(IF(COUNTIF(個人情報!$BB$5:$BB$401,"登録番号" &amp; リスト!O962)&gt;=1,"",IF(VLOOKUP(O962,登録者リスト!$A$1:$D$43729,4,FALSE)=基本情報!$D$6,O962,"")),"")</f>
        <v/>
      </c>
    </row>
    <row r="963" spans="15:16" x14ac:dyDescent="0.15">
      <c r="O963">
        <v>962</v>
      </c>
      <c r="P963" t="str">
        <f>IFERROR(IF(COUNTIF(個人情報!$BB$5:$BB$401,"登録番号" &amp; リスト!O963)&gt;=1,"",IF(VLOOKUP(O963,登録者リスト!$A$1:$D$43729,4,FALSE)=基本情報!$D$6,O963,"")),"")</f>
        <v/>
      </c>
    </row>
    <row r="964" spans="15:16" x14ac:dyDescent="0.15">
      <c r="O964">
        <v>963</v>
      </c>
      <c r="P964" t="str">
        <f>IFERROR(IF(COUNTIF(個人情報!$BB$5:$BB$401,"登録番号" &amp; リスト!O964)&gt;=1,"",IF(VLOOKUP(O964,登録者リスト!$A$1:$D$43729,4,FALSE)=基本情報!$D$6,O964,"")),"")</f>
        <v/>
      </c>
    </row>
    <row r="965" spans="15:16" x14ac:dyDescent="0.15">
      <c r="O965">
        <v>964</v>
      </c>
      <c r="P965" t="str">
        <f>IFERROR(IF(COUNTIF(個人情報!$BB$5:$BB$401,"登録番号" &amp; リスト!O965)&gt;=1,"",IF(VLOOKUP(O965,登録者リスト!$A$1:$D$43729,4,FALSE)=基本情報!$D$6,O965,"")),"")</f>
        <v/>
      </c>
    </row>
    <row r="966" spans="15:16" x14ac:dyDescent="0.15">
      <c r="O966">
        <v>965</v>
      </c>
      <c r="P966" t="str">
        <f>IFERROR(IF(COUNTIF(個人情報!$BB$5:$BB$401,"登録番号" &amp; リスト!O966)&gt;=1,"",IF(VLOOKUP(O966,登録者リスト!$A$1:$D$43729,4,FALSE)=基本情報!$D$6,O966,"")),"")</f>
        <v/>
      </c>
    </row>
    <row r="967" spans="15:16" x14ac:dyDescent="0.15">
      <c r="O967">
        <v>966</v>
      </c>
      <c r="P967" t="str">
        <f>IFERROR(IF(COUNTIF(個人情報!$BB$5:$BB$401,"登録番号" &amp; リスト!O967)&gt;=1,"",IF(VLOOKUP(O967,登録者リスト!$A$1:$D$43729,4,FALSE)=基本情報!$D$6,O967,"")),"")</f>
        <v/>
      </c>
    </row>
    <row r="968" spans="15:16" x14ac:dyDescent="0.15">
      <c r="O968">
        <v>967</v>
      </c>
      <c r="P968" t="str">
        <f>IFERROR(IF(COUNTIF(個人情報!$BB$5:$BB$401,"登録番号" &amp; リスト!O968)&gt;=1,"",IF(VLOOKUP(O968,登録者リスト!$A$1:$D$43729,4,FALSE)=基本情報!$D$6,O968,"")),"")</f>
        <v/>
      </c>
    </row>
    <row r="969" spans="15:16" x14ac:dyDescent="0.15">
      <c r="O969">
        <v>968</v>
      </c>
      <c r="P969" t="str">
        <f>IFERROR(IF(COUNTIF(個人情報!$BB$5:$BB$401,"登録番号" &amp; リスト!O969)&gt;=1,"",IF(VLOOKUP(O969,登録者リスト!$A$1:$D$43729,4,FALSE)=基本情報!$D$6,O969,"")),"")</f>
        <v/>
      </c>
    </row>
    <row r="970" spans="15:16" x14ac:dyDescent="0.15">
      <c r="O970">
        <v>969</v>
      </c>
      <c r="P970" t="str">
        <f>IFERROR(IF(COUNTIF(個人情報!$BB$5:$BB$401,"登録番号" &amp; リスト!O970)&gt;=1,"",IF(VLOOKUP(O970,登録者リスト!$A$1:$D$43729,4,FALSE)=基本情報!$D$6,O970,"")),"")</f>
        <v/>
      </c>
    </row>
    <row r="971" spans="15:16" x14ac:dyDescent="0.15">
      <c r="O971">
        <v>970</v>
      </c>
      <c r="P971" t="str">
        <f>IFERROR(IF(COUNTIF(個人情報!$BB$5:$BB$401,"登録番号" &amp; リスト!O971)&gt;=1,"",IF(VLOOKUP(O971,登録者リスト!$A$1:$D$43729,4,FALSE)=基本情報!$D$6,O971,"")),"")</f>
        <v/>
      </c>
    </row>
    <row r="972" spans="15:16" x14ac:dyDescent="0.15">
      <c r="O972">
        <v>971</v>
      </c>
      <c r="P972" t="str">
        <f>IFERROR(IF(COUNTIF(個人情報!$BB$5:$BB$401,"登録番号" &amp; リスト!O972)&gt;=1,"",IF(VLOOKUP(O972,登録者リスト!$A$1:$D$43729,4,FALSE)=基本情報!$D$6,O972,"")),"")</f>
        <v/>
      </c>
    </row>
    <row r="973" spans="15:16" x14ac:dyDescent="0.15">
      <c r="O973">
        <v>972</v>
      </c>
      <c r="P973" t="str">
        <f>IFERROR(IF(COUNTIF(個人情報!$BB$5:$BB$401,"登録番号" &amp; リスト!O973)&gt;=1,"",IF(VLOOKUP(O973,登録者リスト!$A$1:$D$43729,4,FALSE)=基本情報!$D$6,O973,"")),"")</f>
        <v/>
      </c>
    </row>
    <row r="974" spans="15:16" x14ac:dyDescent="0.15">
      <c r="O974">
        <v>973</v>
      </c>
      <c r="P974" t="str">
        <f>IFERROR(IF(COUNTIF(個人情報!$BB$5:$BB$401,"登録番号" &amp; リスト!O974)&gt;=1,"",IF(VLOOKUP(O974,登録者リスト!$A$1:$D$43729,4,FALSE)=基本情報!$D$6,O974,"")),"")</f>
        <v/>
      </c>
    </row>
    <row r="975" spans="15:16" x14ac:dyDescent="0.15">
      <c r="O975">
        <v>974</v>
      </c>
      <c r="P975" t="str">
        <f>IFERROR(IF(COUNTIF(個人情報!$BB$5:$BB$401,"登録番号" &amp; リスト!O975)&gt;=1,"",IF(VLOOKUP(O975,登録者リスト!$A$1:$D$43729,4,FALSE)=基本情報!$D$6,O975,"")),"")</f>
        <v/>
      </c>
    </row>
    <row r="976" spans="15:16" x14ac:dyDescent="0.15">
      <c r="O976">
        <v>975</v>
      </c>
      <c r="P976" t="str">
        <f>IFERROR(IF(COUNTIF(個人情報!$BB$5:$BB$401,"登録番号" &amp; リスト!O976)&gt;=1,"",IF(VLOOKUP(O976,登録者リスト!$A$1:$D$43729,4,FALSE)=基本情報!$D$6,O976,"")),"")</f>
        <v/>
      </c>
    </row>
    <row r="977" spans="15:16" x14ac:dyDescent="0.15">
      <c r="O977">
        <v>976</v>
      </c>
      <c r="P977" t="str">
        <f>IFERROR(IF(COUNTIF(個人情報!$BB$5:$BB$401,"登録番号" &amp; リスト!O977)&gt;=1,"",IF(VLOOKUP(O977,登録者リスト!$A$1:$D$43729,4,FALSE)=基本情報!$D$6,O977,"")),"")</f>
        <v/>
      </c>
    </row>
    <row r="978" spans="15:16" x14ac:dyDescent="0.15">
      <c r="O978">
        <v>977</v>
      </c>
      <c r="P978" t="str">
        <f>IFERROR(IF(COUNTIF(個人情報!$BB$5:$BB$401,"登録番号" &amp; リスト!O978)&gt;=1,"",IF(VLOOKUP(O978,登録者リスト!$A$1:$D$43729,4,FALSE)=基本情報!$D$6,O978,"")),"")</f>
        <v/>
      </c>
    </row>
    <row r="979" spans="15:16" x14ac:dyDescent="0.15">
      <c r="O979">
        <v>978</v>
      </c>
      <c r="P979" t="str">
        <f>IFERROR(IF(COUNTIF(個人情報!$BB$5:$BB$401,"登録番号" &amp; リスト!O979)&gt;=1,"",IF(VLOOKUP(O979,登録者リスト!$A$1:$D$43729,4,FALSE)=基本情報!$D$6,O979,"")),"")</f>
        <v/>
      </c>
    </row>
    <row r="980" spans="15:16" x14ac:dyDescent="0.15">
      <c r="O980">
        <v>979</v>
      </c>
      <c r="P980" t="str">
        <f>IFERROR(IF(COUNTIF(個人情報!$BB$5:$BB$401,"登録番号" &amp; リスト!O980)&gt;=1,"",IF(VLOOKUP(O980,登録者リスト!$A$1:$D$43729,4,FALSE)=基本情報!$D$6,O980,"")),"")</f>
        <v/>
      </c>
    </row>
    <row r="981" spans="15:16" x14ac:dyDescent="0.15">
      <c r="O981">
        <v>980</v>
      </c>
      <c r="P981" t="str">
        <f>IFERROR(IF(COUNTIF(個人情報!$BB$5:$BB$401,"登録番号" &amp; リスト!O981)&gt;=1,"",IF(VLOOKUP(O981,登録者リスト!$A$1:$D$43729,4,FALSE)=基本情報!$D$6,O981,"")),"")</f>
        <v/>
      </c>
    </row>
    <row r="982" spans="15:16" x14ac:dyDescent="0.15">
      <c r="O982">
        <v>981</v>
      </c>
      <c r="P982" t="str">
        <f>IFERROR(IF(COUNTIF(個人情報!$BB$5:$BB$401,"登録番号" &amp; リスト!O982)&gt;=1,"",IF(VLOOKUP(O982,登録者リスト!$A$1:$D$43729,4,FALSE)=基本情報!$D$6,O982,"")),"")</f>
        <v/>
      </c>
    </row>
    <row r="983" spans="15:16" x14ac:dyDescent="0.15">
      <c r="O983">
        <v>982</v>
      </c>
      <c r="P983" t="str">
        <f>IFERROR(IF(COUNTIF(個人情報!$BB$5:$BB$401,"登録番号" &amp; リスト!O983)&gt;=1,"",IF(VLOOKUP(O983,登録者リスト!$A$1:$D$43729,4,FALSE)=基本情報!$D$6,O983,"")),"")</f>
        <v/>
      </c>
    </row>
    <row r="984" spans="15:16" x14ac:dyDescent="0.15">
      <c r="O984">
        <v>983</v>
      </c>
      <c r="P984" t="str">
        <f>IFERROR(IF(COUNTIF(個人情報!$BB$5:$BB$401,"登録番号" &amp; リスト!O984)&gt;=1,"",IF(VLOOKUP(O984,登録者リスト!$A$1:$D$43729,4,FALSE)=基本情報!$D$6,O984,"")),"")</f>
        <v/>
      </c>
    </row>
    <row r="985" spans="15:16" x14ac:dyDescent="0.15">
      <c r="O985">
        <v>984</v>
      </c>
      <c r="P985" t="str">
        <f>IFERROR(IF(COUNTIF(個人情報!$BB$5:$BB$401,"登録番号" &amp; リスト!O985)&gt;=1,"",IF(VLOOKUP(O985,登録者リスト!$A$1:$D$43729,4,FALSE)=基本情報!$D$6,O985,"")),"")</f>
        <v/>
      </c>
    </row>
    <row r="986" spans="15:16" x14ac:dyDescent="0.15">
      <c r="O986">
        <v>985</v>
      </c>
      <c r="P986" t="str">
        <f>IFERROR(IF(COUNTIF(個人情報!$BB$5:$BB$401,"登録番号" &amp; リスト!O986)&gt;=1,"",IF(VLOOKUP(O986,登録者リスト!$A$1:$D$43729,4,FALSE)=基本情報!$D$6,O986,"")),"")</f>
        <v/>
      </c>
    </row>
    <row r="987" spans="15:16" x14ac:dyDescent="0.15">
      <c r="O987">
        <v>986</v>
      </c>
      <c r="P987" t="str">
        <f>IFERROR(IF(COUNTIF(個人情報!$BB$5:$BB$401,"登録番号" &amp; リスト!O987)&gt;=1,"",IF(VLOOKUP(O987,登録者リスト!$A$1:$D$43729,4,FALSE)=基本情報!$D$6,O987,"")),"")</f>
        <v/>
      </c>
    </row>
    <row r="988" spans="15:16" x14ac:dyDescent="0.15">
      <c r="O988">
        <v>987</v>
      </c>
      <c r="P988" t="str">
        <f>IFERROR(IF(COUNTIF(個人情報!$BB$5:$BB$401,"登録番号" &amp; リスト!O988)&gt;=1,"",IF(VLOOKUP(O988,登録者リスト!$A$1:$D$43729,4,FALSE)=基本情報!$D$6,O988,"")),"")</f>
        <v/>
      </c>
    </row>
    <row r="989" spans="15:16" x14ac:dyDescent="0.15">
      <c r="O989">
        <v>988</v>
      </c>
      <c r="P989" t="str">
        <f>IFERROR(IF(COUNTIF(個人情報!$BB$5:$BB$401,"登録番号" &amp; リスト!O989)&gt;=1,"",IF(VLOOKUP(O989,登録者リスト!$A$1:$D$43729,4,FALSE)=基本情報!$D$6,O989,"")),"")</f>
        <v/>
      </c>
    </row>
    <row r="990" spans="15:16" x14ac:dyDescent="0.15">
      <c r="O990">
        <v>989</v>
      </c>
      <c r="P990" t="str">
        <f>IFERROR(IF(COUNTIF(個人情報!$BB$5:$BB$401,"登録番号" &amp; リスト!O990)&gt;=1,"",IF(VLOOKUP(O990,登録者リスト!$A$1:$D$43729,4,FALSE)=基本情報!$D$6,O990,"")),"")</f>
        <v/>
      </c>
    </row>
    <row r="991" spans="15:16" x14ac:dyDescent="0.15">
      <c r="O991">
        <v>990</v>
      </c>
      <c r="P991" t="str">
        <f>IFERROR(IF(COUNTIF(個人情報!$BB$5:$BB$401,"登録番号" &amp; リスト!O991)&gt;=1,"",IF(VLOOKUP(O991,登録者リスト!$A$1:$D$43729,4,FALSE)=基本情報!$D$6,O991,"")),"")</f>
        <v/>
      </c>
    </row>
    <row r="992" spans="15:16" x14ac:dyDescent="0.15">
      <c r="O992">
        <v>991</v>
      </c>
      <c r="P992" t="str">
        <f>IFERROR(IF(COUNTIF(個人情報!$BB$5:$BB$401,"登録番号" &amp; リスト!O992)&gt;=1,"",IF(VLOOKUP(O992,登録者リスト!$A$1:$D$43729,4,FALSE)=基本情報!$D$6,O992,"")),"")</f>
        <v/>
      </c>
    </row>
    <row r="993" spans="15:16" x14ac:dyDescent="0.15">
      <c r="O993">
        <v>992</v>
      </c>
      <c r="P993" t="str">
        <f>IFERROR(IF(COUNTIF(個人情報!$BB$5:$BB$401,"登録番号" &amp; リスト!O993)&gt;=1,"",IF(VLOOKUP(O993,登録者リスト!$A$1:$D$43729,4,FALSE)=基本情報!$D$6,O993,"")),"")</f>
        <v/>
      </c>
    </row>
    <row r="994" spans="15:16" x14ac:dyDescent="0.15">
      <c r="O994">
        <v>993</v>
      </c>
      <c r="P994" t="str">
        <f>IFERROR(IF(COUNTIF(個人情報!$BB$5:$BB$401,"登録番号" &amp; リスト!O994)&gt;=1,"",IF(VLOOKUP(O994,登録者リスト!$A$1:$D$43729,4,FALSE)=基本情報!$D$6,O994,"")),"")</f>
        <v/>
      </c>
    </row>
    <row r="995" spans="15:16" x14ac:dyDescent="0.15">
      <c r="O995">
        <v>994</v>
      </c>
      <c r="P995" t="str">
        <f>IFERROR(IF(COUNTIF(個人情報!$BB$5:$BB$401,"登録番号" &amp; リスト!O995)&gt;=1,"",IF(VLOOKUP(O995,登録者リスト!$A$1:$D$43729,4,FALSE)=基本情報!$D$6,O995,"")),"")</f>
        <v/>
      </c>
    </row>
    <row r="996" spans="15:16" x14ac:dyDescent="0.15">
      <c r="O996">
        <v>995</v>
      </c>
      <c r="P996" t="str">
        <f>IFERROR(IF(COUNTIF(個人情報!$BB$5:$BB$401,"登録番号" &amp; リスト!O996)&gt;=1,"",IF(VLOOKUP(O996,登録者リスト!$A$1:$D$43729,4,FALSE)=基本情報!$D$6,O996,"")),"")</f>
        <v/>
      </c>
    </row>
    <row r="997" spans="15:16" x14ac:dyDescent="0.15">
      <c r="O997">
        <v>996</v>
      </c>
      <c r="P997" t="str">
        <f>IFERROR(IF(COUNTIF(個人情報!$BB$5:$BB$401,"登録番号" &amp; リスト!O997)&gt;=1,"",IF(VLOOKUP(O997,登録者リスト!$A$1:$D$43729,4,FALSE)=基本情報!$D$6,O997,"")),"")</f>
        <v/>
      </c>
    </row>
    <row r="998" spans="15:16" x14ac:dyDescent="0.15">
      <c r="O998">
        <v>997</v>
      </c>
      <c r="P998" t="str">
        <f>IFERROR(IF(COUNTIF(個人情報!$BB$5:$BB$401,"登録番号" &amp; リスト!O998)&gt;=1,"",IF(VLOOKUP(O998,登録者リスト!$A$1:$D$43729,4,FALSE)=基本情報!$D$6,O998,"")),"")</f>
        <v/>
      </c>
    </row>
    <row r="999" spans="15:16" x14ac:dyDescent="0.15">
      <c r="O999">
        <v>998</v>
      </c>
      <c r="P999" t="str">
        <f>IFERROR(IF(COUNTIF(個人情報!$BB$5:$BB$401,"登録番号" &amp; リスト!O999)&gt;=1,"",IF(VLOOKUP(O999,登録者リスト!$A$1:$D$43729,4,FALSE)=基本情報!$D$6,O999,"")),"")</f>
        <v/>
      </c>
    </row>
    <row r="1000" spans="15:16" x14ac:dyDescent="0.15">
      <c r="O1000">
        <v>999</v>
      </c>
      <c r="P1000" t="str">
        <f>IFERROR(IF(COUNTIF(個人情報!$BB$5:$BB$401,"登録番号" &amp; リスト!O1000)&gt;=1,"",IF(VLOOKUP(O1000,登録者リスト!$A$1:$D$43729,4,FALSE)=基本情報!$D$6,O1000,"")),"")</f>
        <v/>
      </c>
    </row>
    <row r="1001" spans="15:16" x14ac:dyDescent="0.15">
      <c r="O1001">
        <v>1000</v>
      </c>
      <c r="P1001" t="str">
        <f>IFERROR(IF(COUNTIF(個人情報!$BB$5:$BB$401,"登録番号" &amp; リスト!O1001)&gt;=1,"",IF(VLOOKUP(O1001,登録者リスト!$A$1:$D$43729,4,FALSE)=基本情報!$D$6,O1001,"")),"")</f>
        <v/>
      </c>
    </row>
    <row r="1002" spans="15:16" x14ac:dyDescent="0.15">
      <c r="O1002">
        <v>1001</v>
      </c>
      <c r="P1002" t="str">
        <f>IFERROR(IF(COUNTIF(個人情報!$BB$5:$BB$401,"登録番号" &amp; リスト!O1002)&gt;=1,"",IF(VLOOKUP(O1002,登録者リスト!$A$1:$D$43729,4,FALSE)=基本情報!$D$6,O1002,"")),"")</f>
        <v/>
      </c>
    </row>
    <row r="1003" spans="15:16" x14ac:dyDescent="0.15">
      <c r="O1003">
        <v>1002</v>
      </c>
      <c r="P1003" t="str">
        <f>IFERROR(IF(COUNTIF(個人情報!$BB$5:$BB$401,"登録番号" &amp; リスト!O1003)&gt;=1,"",IF(VLOOKUP(O1003,登録者リスト!$A$1:$D$43729,4,FALSE)=基本情報!$D$6,O1003,"")),"")</f>
        <v/>
      </c>
    </row>
    <row r="1004" spans="15:16" x14ac:dyDescent="0.15">
      <c r="O1004">
        <v>1003</v>
      </c>
      <c r="P1004" t="str">
        <f>IFERROR(IF(COUNTIF(個人情報!$BB$5:$BB$401,"登録番号" &amp; リスト!O1004)&gt;=1,"",IF(VLOOKUP(O1004,登録者リスト!$A$1:$D$43729,4,FALSE)=基本情報!$D$6,O1004,"")),"")</f>
        <v/>
      </c>
    </row>
    <row r="1005" spans="15:16" x14ac:dyDescent="0.15">
      <c r="O1005">
        <v>1004</v>
      </c>
      <c r="P1005" t="str">
        <f>IFERROR(IF(COUNTIF(個人情報!$BB$5:$BB$401,"登録番号" &amp; リスト!O1005)&gt;=1,"",IF(VLOOKUP(O1005,登録者リスト!$A$1:$D$43729,4,FALSE)=基本情報!$D$6,O1005,"")),"")</f>
        <v/>
      </c>
    </row>
    <row r="1006" spans="15:16" x14ac:dyDescent="0.15">
      <c r="O1006">
        <v>1005</v>
      </c>
      <c r="P1006" t="str">
        <f>IFERROR(IF(COUNTIF(個人情報!$BB$5:$BB$401,"登録番号" &amp; リスト!O1006)&gt;=1,"",IF(VLOOKUP(O1006,登録者リスト!$A$1:$D$43729,4,FALSE)=基本情報!$D$6,O1006,"")),"")</f>
        <v/>
      </c>
    </row>
    <row r="1007" spans="15:16" x14ac:dyDescent="0.15">
      <c r="O1007">
        <v>1006</v>
      </c>
      <c r="P1007" t="str">
        <f>IFERROR(IF(COUNTIF(個人情報!$BB$5:$BB$401,"登録番号" &amp; リスト!O1007)&gt;=1,"",IF(VLOOKUP(O1007,登録者リスト!$A$1:$D$43729,4,FALSE)=基本情報!$D$6,O1007,"")),"")</f>
        <v/>
      </c>
    </row>
    <row r="1008" spans="15:16" x14ac:dyDescent="0.15">
      <c r="O1008">
        <v>1007</v>
      </c>
      <c r="P1008" t="str">
        <f>IFERROR(IF(COUNTIF(個人情報!$BB$5:$BB$401,"登録番号" &amp; リスト!O1008)&gt;=1,"",IF(VLOOKUP(O1008,登録者リスト!$A$1:$D$43729,4,FALSE)=基本情報!$D$6,O1008,"")),"")</f>
        <v/>
      </c>
    </row>
    <row r="1009" spans="15:16" x14ac:dyDescent="0.15">
      <c r="O1009">
        <v>1008</v>
      </c>
      <c r="P1009" t="str">
        <f>IFERROR(IF(COUNTIF(個人情報!$BB$5:$BB$401,"登録番号" &amp; リスト!O1009)&gt;=1,"",IF(VLOOKUP(O1009,登録者リスト!$A$1:$D$43729,4,FALSE)=基本情報!$D$6,O1009,"")),"")</f>
        <v/>
      </c>
    </row>
    <row r="1010" spans="15:16" x14ac:dyDescent="0.15">
      <c r="O1010">
        <v>1009</v>
      </c>
      <c r="P1010" t="str">
        <f>IFERROR(IF(COUNTIF(個人情報!$BB$5:$BB$401,"登録番号" &amp; リスト!O1010)&gt;=1,"",IF(VLOOKUP(O1010,登録者リスト!$A$1:$D$43729,4,FALSE)=基本情報!$D$6,O1010,"")),"")</f>
        <v/>
      </c>
    </row>
    <row r="1011" spans="15:16" x14ac:dyDescent="0.15">
      <c r="O1011">
        <v>1010</v>
      </c>
      <c r="P1011" t="str">
        <f>IFERROR(IF(COUNTIF(個人情報!$BB$5:$BB$401,"登録番号" &amp; リスト!O1011)&gt;=1,"",IF(VLOOKUP(O1011,登録者リスト!$A$1:$D$43729,4,FALSE)=基本情報!$D$6,O1011,"")),"")</f>
        <v/>
      </c>
    </row>
    <row r="1012" spans="15:16" x14ac:dyDescent="0.15">
      <c r="O1012">
        <v>1011</v>
      </c>
      <c r="P1012" t="str">
        <f>IFERROR(IF(COUNTIF(個人情報!$BB$5:$BB$401,"登録番号" &amp; リスト!O1012)&gt;=1,"",IF(VLOOKUP(O1012,登録者リスト!$A$1:$D$43729,4,FALSE)=基本情報!$D$6,O1012,"")),"")</f>
        <v/>
      </c>
    </row>
    <row r="1013" spans="15:16" x14ac:dyDescent="0.15">
      <c r="O1013">
        <v>1012</v>
      </c>
      <c r="P1013" t="str">
        <f>IFERROR(IF(COUNTIF(個人情報!$BB$5:$BB$401,"登録番号" &amp; リスト!O1013)&gt;=1,"",IF(VLOOKUP(O1013,登録者リスト!$A$1:$D$43729,4,FALSE)=基本情報!$D$6,O1013,"")),"")</f>
        <v/>
      </c>
    </row>
    <row r="1014" spans="15:16" x14ac:dyDescent="0.15">
      <c r="O1014">
        <v>1013</v>
      </c>
      <c r="P1014" t="str">
        <f>IFERROR(IF(COUNTIF(個人情報!$BB$5:$BB$401,"登録番号" &amp; リスト!O1014)&gt;=1,"",IF(VLOOKUP(O1014,登録者リスト!$A$1:$D$43729,4,FALSE)=基本情報!$D$6,O1014,"")),"")</f>
        <v/>
      </c>
    </row>
    <row r="1015" spans="15:16" x14ac:dyDescent="0.15">
      <c r="O1015">
        <v>1014</v>
      </c>
      <c r="P1015" t="str">
        <f>IFERROR(IF(COUNTIF(個人情報!$BB$5:$BB$401,"登録番号" &amp; リスト!O1015)&gt;=1,"",IF(VLOOKUP(O1015,登録者リスト!$A$1:$D$43729,4,FALSE)=基本情報!$D$6,O1015,"")),"")</f>
        <v/>
      </c>
    </row>
    <row r="1016" spans="15:16" x14ac:dyDescent="0.15">
      <c r="O1016">
        <v>1015</v>
      </c>
      <c r="P1016" t="str">
        <f>IFERROR(IF(COUNTIF(個人情報!$BB$5:$BB$401,"登録番号" &amp; リスト!O1016)&gt;=1,"",IF(VLOOKUP(O1016,登録者リスト!$A$1:$D$43729,4,FALSE)=基本情報!$D$6,O1016,"")),"")</f>
        <v/>
      </c>
    </row>
    <row r="1017" spans="15:16" x14ac:dyDescent="0.15">
      <c r="O1017">
        <v>1016</v>
      </c>
      <c r="P1017" t="str">
        <f>IFERROR(IF(COUNTIF(個人情報!$BB$5:$BB$401,"登録番号" &amp; リスト!O1017)&gt;=1,"",IF(VLOOKUP(O1017,登録者リスト!$A$1:$D$43729,4,FALSE)=基本情報!$D$6,O1017,"")),"")</f>
        <v/>
      </c>
    </row>
    <row r="1018" spans="15:16" x14ac:dyDescent="0.15">
      <c r="O1018">
        <v>1017</v>
      </c>
      <c r="P1018" t="str">
        <f>IFERROR(IF(COUNTIF(個人情報!$BB$5:$BB$401,"登録番号" &amp; リスト!O1018)&gt;=1,"",IF(VLOOKUP(O1018,登録者リスト!$A$1:$D$43729,4,FALSE)=基本情報!$D$6,O1018,"")),"")</f>
        <v/>
      </c>
    </row>
    <row r="1019" spans="15:16" x14ac:dyDescent="0.15">
      <c r="O1019">
        <v>1018</v>
      </c>
      <c r="P1019" t="str">
        <f>IFERROR(IF(COUNTIF(個人情報!$BB$5:$BB$401,"登録番号" &amp; リスト!O1019)&gt;=1,"",IF(VLOOKUP(O1019,登録者リスト!$A$1:$D$43729,4,FALSE)=基本情報!$D$6,O1019,"")),"")</f>
        <v/>
      </c>
    </row>
    <row r="1020" spans="15:16" x14ac:dyDescent="0.15">
      <c r="O1020">
        <v>1019</v>
      </c>
      <c r="P1020" t="str">
        <f>IFERROR(IF(COUNTIF(個人情報!$BB$5:$BB$401,"登録番号" &amp; リスト!O1020)&gt;=1,"",IF(VLOOKUP(O1020,登録者リスト!$A$1:$D$43729,4,FALSE)=基本情報!$D$6,O1020,"")),"")</f>
        <v/>
      </c>
    </row>
    <row r="1021" spans="15:16" x14ac:dyDescent="0.15">
      <c r="O1021">
        <v>1020</v>
      </c>
      <c r="P1021" t="str">
        <f>IFERROR(IF(COUNTIF(個人情報!$BB$5:$BB$401,"登録番号" &amp; リスト!O1021)&gt;=1,"",IF(VLOOKUP(O1021,登録者リスト!$A$1:$D$43729,4,FALSE)=基本情報!$D$6,O1021,"")),"")</f>
        <v/>
      </c>
    </row>
    <row r="1022" spans="15:16" x14ac:dyDescent="0.15">
      <c r="O1022">
        <v>1021</v>
      </c>
      <c r="P1022" t="str">
        <f>IFERROR(IF(COUNTIF(個人情報!$BB$5:$BB$401,"登録番号" &amp; リスト!O1022)&gt;=1,"",IF(VLOOKUP(O1022,登録者リスト!$A$1:$D$43729,4,FALSE)=基本情報!$D$6,O1022,"")),"")</f>
        <v/>
      </c>
    </row>
    <row r="1023" spans="15:16" x14ac:dyDescent="0.15">
      <c r="O1023">
        <v>1022</v>
      </c>
      <c r="P1023" t="str">
        <f>IFERROR(IF(COUNTIF(個人情報!$BB$5:$BB$401,"登録番号" &amp; リスト!O1023)&gt;=1,"",IF(VLOOKUP(O1023,登録者リスト!$A$1:$D$43729,4,FALSE)=基本情報!$D$6,O1023,"")),"")</f>
        <v/>
      </c>
    </row>
    <row r="1024" spans="15:16" x14ac:dyDescent="0.15">
      <c r="O1024">
        <v>1023</v>
      </c>
      <c r="P1024" t="str">
        <f>IFERROR(IF(COUNTIF(個人情報!$BB$5:$BB$401,"登録番号" &amp; リスト!O1024)&gt;=1,"",IF(VLOOKUP(O1024,登録者リスト!$A$1:$D$43729,4,FALSE)=基本情報!$D$6,O1024,"")),"")</f>
        <v/>
      </c>
    </row>
    <row r="1025" spans="15:16" x14ac:dyDescent="0.15">
      <c r="O1025">
        <v>1024</v>
      </c>
      <c r="P1025" t="str">
        <f>IFERROR(IF(COUNTIF(個人情報!$BB$5:$BB$401,"登録番号" &amp; リスト!O1025)&gt;=1,"",IF(VLOOKUP(O1025,登録者リスト!$A$1:$D$43729,4,FALSE)=基本情報!$D$6,O1025,"")),"")</f>
        <v/>
      </c>
    </row>
    <row r="1026" spans="15:16" x14ac:dyDescent="0.15">
      <c r="O1026">
        <v>1025</v>
      </c>
      <c r="P1026" t="str">
        <f>IFERROR(IF(COUNTIF(個人情報!$BB$5:$BB$401,"登録番号" &amp; リスト!O1026)&gt;=1,"",IF(VLOOKUP(O1026,登録者リスト!$A$1:$D$43729,4,FALSE)=基本情報!$D$6,O1026,"")),"")</f>
        <v/>
      </c>
    </row>
    <row r="1027" spans="15:16" x14ac:dyDescent="0.15">
      <c r="O1027">
        <v>1026</v>
      </c>
      <c r="P1027" t="str">
        <f>IFERROR(IF(COUNTIF(個人情報!$BB$5:$BB$401,"登録番号" &amp; リスト!O1027)&gt;=1,"",IF(VLOOKUP(O1027,登録者リスト!$A$1:$D$43729,4,FALSE)=基本情報!$D$6,O1027,"")),"")</f>
        <v/>
      </c>
    </row>
    <row r="1028" spans="15:16" x14ac:dyDescent="0.15">
      <c r="O1028">
        <v>1027</v>
      </c>
      <c r="P1028" t="str">
        <f>IFERROR(IF(COUNTIF(個人情報!$BB$5:$BB$401,"登録番号" &amp; リスト!O1028)&gt;=1,"",IF(VLOOKUP(O1028,登録者リスト!$A$1:$D$43729,4,FALSE)=基本情報!$D$6,O1028,"")),"")</f>
        <v/>
      </c>
    </row>
    <row r="1029" spans="15:16" x14ac:dyDescent="0.15">
      <c r="O1029">
        <v>1028</v>
      </c>
      <c r="P1029" t="str">
        <f>IFERROR(IF(COUNTIF(個人情報!$BB$5:$BB$401,"登録番号" &amp; リスト!O1029)&gt;=1,"",IF(VLOOKUP(O1029,登録者リスト!$A$1:$D$43729,4,FALSE)=基本情報!$D$6,O1029,"")),"")</f>
        <v/>
      </c>
    </row>
    <row r="1030" spans="15:16" x14ac:dyDescent="0.15">
      <c r="O1030">
        <v>1029</v>
      </c>
      <c r="P1030" t="str">
        <f>IFERROR(IF(COUNTIF(個人情報!$BB$5:$BB$401,"登録番号" &amp; リスト!O1030)&gt;=1,"",IF(VLOOKUP(O1030,登録者リスト!$A$1:$D$43729,4,FALSE)=基本情報!$D$6,O1030,"")),"")</f>
        <v/>
      </c>
    </row>
    <row r="1031" spans="15:16" x14ac:dyDescent="0.15">
      <c r="O1031">
        <v>1030</v>
      </c>
      <c r="P1031" t="str">
        <f>IFERROR(IF(COUNTIF(個人情報!$BB$5:$BB$401,"登録番号" &amp; リスト!O1031)&gt;=1,"",IF(VLOOKUP(O1031,登録者リスト!$A$1:$D$43729,4,FALSE)=基本情報!$D$6,O1031,"")),"")</f>
        <v/>
      </c>
    </row>
    <row r="1032" spans="15:16" x14ac:dyDescent="0.15">
      <c r="O1032">
        <v>1031</v>
      </c>
      <c r="P1032" t="str">
        <f>IFERROR(IF(COUNTIF(個人情報!$BB$5:$BB$401,"登録番号" &amp; リスト!O1032)&gt;=1,"",IF(VLOOKUP(O1032,登録者リスト!$A$1:$D$43729,4,FALSE)=基本情報!$D$6,O1032,"")),"")</f>
        <v/>
      </c>
    </row>
    <row r="1033" spans="15:16" x14ac:dyDescent="0.15">
      <c r="O1033">
        <v>1032</v>
      </c>
      <c r="P1033" t="str">
        <f>IFERROR(IF(COUNTIF(個人情報!$BB$5:$BB$401,"登録番号" &amp; リスト!O1033)&gt;=1,"",IF(VLOOKUP(O1033,登録者リスト!$A$1:$D$43729,4,FALSE)=基本情報!$D$6,O1033,"")),"")</f>
        <v/>
      </c>
    </row>
    <row r="1034" spans="15:16" x14ac:dyDescent="0.15">
      <c r="O1034">
        <v>1033</v>
      </c>
      <c r="P1034" t="str">
        <f>IFERROR(IF(COUNTIF(個人情報!$BB$5:$BB$401,"登録番号" &amp; リスト!O1034)&gt;=1,"",IF(VLOOKUP(O1034,登録者リスト!$A$1:$D$43729,4,FALSE)=基本情報!$D$6,O1034,"")),"")</f>
        <v/>
      </c>
    </row>
    <row r="1035" spans="15:16" x14ac:dyDescent="0.15">
      <c r="O1035">
        <v>1034</v>
      </c>
      <c r="P1035" t="str">
        <f>IFERROR(IF(COUNTIF(個人情報!$BB$5:$BB$401,"登録番号" &amp; リスト!O1035)&gt;=1,"",IF(VLOOKUP(O1035,登録者リスト!$A$1:$D$43729,4,FALSE)=基本情報!$D$6,O1035,"")),"")</f>
        <v/>
      </c>
    </row>
    <row r="1036" spans="15:16" x14ac:dyDescent="0.15">
      <c r="O1036">
        <v>1035</v>
      </c>
      <c r="P1036" t="str">
        <f>IFERROR(IF(COUNTIF(個人情報!$BB$5:$BB$401,"登録番号" &amp; リスト!O1036)&gt;=1,"",IF(VLOOKUP(O1036,登録者リスト!$A$1:$D$43729,4,FALSE)=基本情報!$D$6,O1036,"")),"")</f>
        <v/>
      </c>
    </row>
    <row r="1037" spans="15:16" x14ac:dyDescent="0.15">
      <c r="O1037">
        <v>1036</v>
      </c>
      <c r="P1037" t="str">
        <f>IFERROR(IF(COUNTIF(個人情報!$BB$5:$BB$401,"登録番号" &amp; リスト!O1037)&gt;=1,"",IF(VLOOKUP(O1037,登録者リスト!$A$1:$D$43729,4,FALSE)=基本情報!$D$6,O1037,"")),"")</f>
        <v/>
      </c>
    </row>
    <row r="1038" spans="15:16" x14ac:dyDescent="0.15">
      <c r="O1038">
        <v>1037</v>
      </c>
      <c r="P1038" t="str">
        <f>IFERROR(IF(COUNTIF(個人情報!$BB$5:$BB$401,"登録番号" &amp; リスト!O1038)&gt;=1,"",IF(VLOOKUP(O1038,登録者リスト!$A$1:$D$43729,4,FALSE)=基本情報!$D$6,O1038,"")),"")</f>
        <v/>
      </c>
    </row>
    <row r="1039" spans="15:16" x14ac:dyDescent="0.15">
      <c r="O1039">
        <v>1038</v>
      </c>
      <c r="P1039" t="str">
        <f>IFERROR(IF(COUNTIF(個人情報!$BB$5:$BB$401,"登録番号" &amp; リスト!O1039)&gt;=1,"",IF(VLOOKUP(O1039,登録者リスト!$A$1:$D$43729,4,FALSE)=基本情報!$D$6,O1039,"")),"")</f>
        <v/>
      </c>
    </row>
    <row r="1040" spans="15:16" x14ac:dyDescent="0.15">
      <c r="O1040">
        <v>1039</v>
      </c>
      <c r="P1040" t="str">
        <f>IFERROR(IF(COUNTIF(個人情報!$BB$5:$BB$401,"登録番号" &amp; リスト!O1040)&gt;=1,"",IF(VLOOKUP(O1040,登録者リスト!$A$1:$D$43729,4,FALSE)=基本情報!$D$6,O1040,"")),"")</f>
        <v/>
      </c>
    </row>
    <row r="1041" spans="15:16" x14ac:dyDescent="0.15">
      <c r="O1041">
        <v>1040</v>
      </c>
      <c r="P1041" t="str">
        <f>IFERROR(IF(COUNTIF(個人情報!$BB$5:$BB$401,"登録番号" &amp; リスト!O1041)&gt;=1,"",IF(VLOOKUP(O1041,登録者リスト!$A$1:$D$43729,4,FALSE)=基本情報!$D$6,O1041,"")),"")</f>
        <v/>
      </c>
    </row>
    <row r="1042" spans="15:16" x14ac:dyDescent="0.15">
      <c r="O1042">
        <v>1041</v>
      </c>
      <c r="P1042" t="str">
        <f>IFERROR(IF(COUNTIF(個人情報!$BB$5:$BB$401,"登録番号" &amp; リスト!O1042)&gt;=1,"",IF(VLOOKUP(O1042,登録者リスト!$A$1:$D$43729,4,FALSE)=基本情報!$D$6,O1042,"")),"")</f>
        <v/>
      </c>
    </row>
    <row r="1043" spans="15:16" x14ac:dyDescent="0.15">
      <c r="O1043">
        <v>1042</v>
      </c>
      <c r="P1043" t="str">
        <f>IFERROR(IF(COUNTIF(個人情報!$BB$5:$BB$401,"登録番号" &amp; リスト!O1043)&gt;=1,"",IF(VLOOKUP(O1043,登録者リスト!$A$1:$D$43729,4,FALSE)=基本情報!$D$6,O1043,"")),"")</f>
        <v/>
      </c>
    </row>
    <row r="1044" spans="15:16" x14ac:dyDescent="0.15">
      <c r="O1044">
        <v>1043</v>
      </c>
      <c r="P1044" t="str">
        <f>IFERROR(IF(COUNTIF(個人情報!$BB$5:$BB$401,"登録番号" &amp; リスト!O1044)&gt;=1,"",IF(VLOOKUP(O1044,登録者リスト!$A$1:$D$43729,4,FALSE)=基本情報!$D$6,O1044,"")),"")</f>
        <v/>
      </c>
    </row>
    <row r="1045" spans="15:16" x14ac:dyDescent="0.15">
      <c r="O1045">
        <v>1044</v>
      </c>
      <c r="P1045" t="str">
        <f>IFERROR(IF(COUNTIF(個人情報!$BB$5:$BB$401,"登録番号" &amp; リスト!O1045)&gt;=1,"",IF(VLOOKUP(O1045,登録者リスト!$A$1:$D$43729,4,FALSE)=基本情報!$D$6,O1045,"")),"")</f>
        <v/>
      </c>
    </row>
    <row r="1046" spans="15:16" x14ac:dyDescent="0.15">
      <c r="O1046">
        <v>1045</v>
      </c>
      <c r="P1046" t="str">
        <f>IFERROR(IF(COUNTIF(個人情報!$BB$5:$BB$401,"登録番号" &amp; リスト!O1046)&gt;=1,"",IF(VLOOKUP(O1046,登録者リスト!$A$1:$D$43729,4,FALSE)=基本情報!$D$6,O1046,"")),"")</f>
        <v/>
      </c>
    </row>
    <row r="1047" spans="15:16" x14ac:dyDescent="0.15">
      <c r="O1047">
        <v>1046</v>
      </c>
      <c r="P1047" t="str">
        <f>IFERROR(IF(COUNTIF(個人情報!$BB$5:$BB$401,"登録番号" &amp; リスト!O1047)&gt;=1,"",IF(VLOOKUP(O1047,登録者リスト!$A$1:$D$43729,4,FALSE)=基本情報!$D$6,O1047,"")),"")</f>
        <v/>
      </c>
    </row>
    <row r="1048" spans="15:16" x14ac:dyDescent="0.15">
      <c r="O1048">
        <v>1047</v>
      </c>
      <c r="P1048" t="str">
        <f>IFERROR(IF(COUNTIF(個人情報!$BB$5:$BB$401,"登録番号" &amp; リスト!O1048)&gt;=1,"",IF(VLOOKUP(O1048,登録者リスト!$A$1:$D$43729,4,FALSE)=基本情報!$D$6,O1048,"")),"")</f>
        <v/>
      </c>
    </row>
    <row r="1049" spans="15:16" x14ac:dyDescent="0.15">
      <c r="O1049">
        <v>1048</v>
      </c>
      <c r="P1049" t="str">
        <f>IFERROR(IF(COUNTIF(個人情報!$BB$5:$BB$401,"登録番号" &amp; リスト!O1049)&gt;=1,"",IF(VLOOKUP(O1049,登録者リスト!$A$1:$D$43729,4,FALSE)=基本情報!$D$6,O1049,"")),"")</f>
        <v/>
      </c>
    </row>
    <row r="1050" spans="15:16" x14ac:dyDescent="0.15">
      <c r="O1050">
        <v>1049</v>
      </c>
      <c r="P1050" t="str">
        <f>IFERROR(IF(COUNTIF(個人情報!$BB$5:$BB$401,"登録番号" &amp; リスト!O1050)&gt;=1,"",IF(VLOOKUP(O1050,登録者リスト!$A$1:$D$43729,4,FALSE)=基本情報!$D$6,O1050,"")),"")</f>
        <v/>
      </c>
    </row>
    <row r="1051" spans="15:16" x14ac:dyDescent="0.15">
      <c r="O1051">
        <v>1050</v>
      </c>
      <c r="P1051" t="str">
        <f>IFERROR(IF(COUNTIF(個人情報!$BB$5:$BB$401,"登録番号" &amp; リスト!O1051)&gt;=1,"",IF(VLOOKUP(O1051,登録者リスト!$A$1:$D$43729,4,FALSE)=基本情報!$D$6,O1051,"")),"")</f>
        <v/>
      </c>
    </row>
    <row r="1052" spans="15:16" x14ac:dyDescent="0.15">
      <c r="O1052">
        <v>1051</v>
      </c>
      <c r="P1052" t="str">
        <f>IFERROR(IF(COUNTIF(個人情報!$BB$5:$BB$401,"登録番号" &amp; リスト!O1052)&gt;=1,"",IF(VLOOKUP(O1052,登録者リスト!$A$1:$D$43729,4,FALSE)=基本情報!$D$6,O1052,"")),"")</f>
        <v/>
      </c>
    </row>
    <row r="1053" spans="15:16" x14ac:dyDescent="0.15">
      <c r="O1053">
        <v>1052</v>
      </c>
      <c r="P1053" t="str">
        <f>IFERROR(IF(COUNTIF(個人情報!$BB$5:$BB$401,"登録番号" &amp; リスト!O1053)&gt;=1,"",IF(VLOOKUP(O1053,登録者リスト!$A$1:$D$43729,4,FALSE)=基本情報!$D$6,O1053,"")),"")</f>
        <v/>
      </c>
    </row>
    <row r="1054" spans="15:16" x14ac:dyDescent="0.15">
      <c r="O1054">
        <v>1053</v>
      </c>
      <c r="P1054" t="str">
        <f>IFERROR(IF(COUNTIF(個人情報!$BB$5:$BB$401,"登録番号" &amp; リスト!O1054)&gt;=1,"",IF(VLOOKUP(O1054,登録者リスト!$A$1:$D$43729,4,FALSE)=基本情報!$D$6,O1054,"")),"")</f>
        <v/>
      </c>
    </row>
    <row r="1055" spans="15:16" x14ac:dyDescent="0.15">
      <c r="O1055">
        <v>1054</v>
      </c>
      <c r="P1055" t="str">
        <f>IFERROR(IF(COUNTIF(個人情報!$BB$5:$BB$401,"登録番号" &amp; リスト!O1055)&gt;=1,"",IF(VLOOKUP(O1055,登録者リスト!$A$1:$D$43729,4,FALSE)=基本情報!$D$6,O1055,"")),"")</f>
        <v/>
      </c>
    </row>
    <row r="1056" spans="15:16" x14ac:dyDescent="0.15">
      <c r="O1056">
        <v>1055</v>
      </c>
      <c r="P1056" t="str">
        <f>IFERROR(IF(COUNTIF(個人情報!$BB$5:$BB$401,"登録番号" &amp; リスト!O1056)&gt;=1,"",IF(VLOOKUP(O1056,登録者リスト!$A$1:$D$43729,4,FALSE)=基本情報!$D$6,O1056,"")),"")</f>
        <v/>
      </c>
    </row>
    <row r="1057" spans="15:16" x14ac:dyDescent="0.15">
      <c r="O1057">
        <v>1056</v>
      </c>
      <c r="P1057" t="str">
        <f>IFERROR(IF(COUNTIF(個人情報!$BB$5:$BB$401,"登録番号" &amp; リスト!O1057)&gt;=1,"",IF(VLOOKUP(O1057,登録者リスト!$A$1:$D$43729,4,FALSE)=基本情報!$D$6,O1057,"")),"")</f>
        <v/>
      </c>
    </row>
    <row r="1058" spans="15:16" x14ac:dyDescent="0.15">
      <c r="O1058">
        <v>1057</v>
      </c>
      <c r="P1058" t="str">
        <f>IFERROR(IF(COUNTIF(個人情報!$BB$5:$BB$401,"登録番号" &amp; リスト!O1058)&gt;=1,"",IF(VLOOKUP(O1058,登録者リスト!$A$1:$D$43729,4,FALSE)=基本情報!$D$6,O1058,"")),"")</f>
        <v/>
      </c>
    </row>
    <row r="1059" spans="15:16" x14ac:dyDescent="0.15">
      <c r="O1059">
        <v>1058</v>
      </c>
      <c r="P1059" t="str">
        <f>IFERROR(IF(COUNTIF(個人情報!$BB$5:$BB$401,"登録番号" &amp; リスト!O1059)&gt;=1,"",IF(VLOOKUP(O1059,登録者リスト!$A$1:$D$43729,4,FALSE)=基本情報!$D$6,O1059,"")),"")</f>
        <v/>
      </c>
    </row>
    <row r="1060" spans="15:16" x14ac:dyDescent="0.15">
      <c r="O1060">
        <v>1059</v>
      </c>
      <c r="P1060" t="str">
        <f>IFERROR(IF(COUNTIF(個人情報!$BB$5:$BB$401,"登録番号" &amp; リスト!O1060)&gt;=1,"",IF(VLOOKUP(O1060,登録者リスト!$A$1:$D$43729,4,FALSE)=基本情報!$D$6,O1060,"")),"")</f>
        <v/>
      </c>
    </row>
    <row r="1061" spans="15:16" x14ac:dyDescent="0.15">
      <c r="O1061">
        <v>1060</v>
      </c>
      <c r="P1061" t="str">
        <f>IFERROR(IF(COUNTIF(個人情報!$BB$5:$BB$401,"登録番号" &amp; リスト!O1061)&gt;=1,"",IF(VLOOKUP(O1061,登録者リスト!$A$1:$D$43729,4,FALSE)=基本情報!$D$6,O1061,"")),"")</f>
        <v/>
      </c>
    </row>
    <row r="1062" spans="15:16" x14ac:dyDescent="0.15">
      <c r="O1062">
        <v>1061</v>
      </c>
      <c r="P1062" t="str">
        <f>IFERROR(IF(COUNTIF(個人情報!$BB$5:$BB$401,"登録番号" &amp; リスト!O1062)&gt;=1,"",IF(VLOOKUP(O1062,登録者リスト!$A$1:$D$43729,4,FALSE)=基本情報!$D$6,O1062,"")),"")</f>
        <v/>
      </c>
    </row>
    <row r="1063" spans="15:16" x14ac:dyDescent="0.15">
      <c r="O1063">
        <v>1062</v>
      </c>
      <c r="P1063" t="str">
        <f>IFERROR(IF(COUNTIF(個人情報!$BB$5:$BB$401,"登録番号" &amp; リスト!O1063)&gt;=1,"",IF(VLOOKUP(O1063,登録者リスト!$A$1:$D$43729,4,FALSE)=基本情報!$D$6,O1063,"")),"")</f>
        <v/>
      </c>
    </row>
    <row r="1064" spans="15:16" x14ac:dyDescent="0.15">
      <c r="O1064">
        <v>1063</v>
      </c>
      <c r="P1064" t="str">
        <f>IFERROR(IF(COUNTIF(個人情報!$BB$5:$BB$401,"登録番号" &amp; リスト!O1064)&gt;=1,"",IF(VLOOKUP(O1064,登録者リスト!$A$1:$D$43729,4,FALSE)=基本情報!$D$6,O1064,"")),"")</f>
        <v/>
      </c>
    </row>
    <row r="1065" spans="15:16" x14ac:dyDescent="0.15">
      <c r="O1065">
        <v>1064</v>
      </c>
      <c r="P1065" t="str">
        <f>IFERROR(IF(COUNTIF(個人情報!$BB$5:$BB$401,"登録番号" &amp; リスト!O1065)&gt;=1,"",IF(VLOOKUP(O1065,登録者リスト!$A$1:$D$43729,4,FALSE)=基本情報!$D$6,O1065,"")),"")</f>
        <v/>
      </c>
    </row>
    <row r="1066" spans="15:16" x14ac:dyDescent="0.15">
      <c r="O1066">
        <v>1065</v>
      </c>
      <c r="P1066" t="str">
        <f>IFERROR(IF(COUNTIF(個人情報!$BB$5:$BB$401,"登録番号" &amp; リスト!O1066)&gt;=1,"",IF(VLOOKUP(O1066,登録者リスト!$A$1:$D$43729,4,FALSE)=基本情報!$D$6,O1066,"")),"")</f>
        <v/>
      </c>
    </row>
    <row r="1067" spans="15:16" x14ac:dyDescent="0.15">
      <c r="O1067">
        <v>1066</v>
      </c>
      <c r="P1067" t="str">
        <f>IFERROR(IF(COUNTIF(個人情報!$BB$5:$BB$401,"登録番号" &amp; リスト!O1067)&gt;=1,"",IF(VLOOKUP(O1067,登録者リスト!$A$1:$D$43729,4,FALSE)=基本情報!$D$6,O1067,"")),"")</f>
        <v/>
      </c>
    </row>
    <row r="1068" spans="15:16" x14ac:dyDescent="0.15">
      <c r="O1068">
        <v>1067</v>
      </c>
      <c r="P1068" t="str">
        <f>IFERROR(IF(COUNTIF(個人情報!$BB$5:$BB$401,"登録番号" &amp; リスト!O1068)&gt;=1,"",IF(VLOOKUP(O1068,登録者リスト!$A$1:$D$43729,4,FALSE)=基本情報!$D$6,O1068,"")),"")</f>
        <v/>
      </c>
    </row>
    <row r="1069" spans="15:16" x14ac:dyDescent="0.15">
      <c r="O1069">
        <v>1068</v>
      </c>
      <c r="P1069" t="str">
        <f>IFERROR(IF(COUNTIF(個人情報!$BB$5:$BB$401,"登録番号" &amp; リスト!O1069)&gt;=1,"",IF(VLOOKUP(O1069,登録者リスト!$A$1:$D$43729,4,FALSE)=基本情報!$D$6,O1069,"")),"")</f>
        <v/>
      </c>
    </row>
    <row r="1070" spans="15:16" x14ac:dyDescent="0.15">
      <c r="O1070">
        <v>1069</v>
      </c>
      <c r="P1070" t="str">
        <f>IFERROR(IF(COUNTIF(個人情報!$BB$5:$BB$401,"登録番号" &amp; リスト!O1070)&gt;=1,"",IF(VLOOKUP(O1070,登録者リスト!$A$1:$D$43729,4,FALSE)=基本情報!$D$6,O1070,"")),"")</f>
        <v/>
      </c>
    </row>
    <row r="1071" spans="15:16" x14ac:dyDescent="0.15">
      <c r="O1071">
        <v>1070</v>
      </c>
      <c r="P1071" t="str">
        <f>IFERROR(IF(COUNTIF(個人情報!$BB$5:$BB$401,"登録番号" &amp; リスト!O1071)&gt;=1,"",IF(VLOOKUP(O1071,登録者リスト!$A$1:$D$43729,4,FALSE)=基本情報!$D$6,O1071,"")),"")</f>
        <v/>
      </c>
    </row>
    <row r="1072" spans="15:16" x14ac:dyDescent="0.15">
      <c r="O1072">
        <v>1071</v>
      </c>
      <c r="P1072" t="str">
        <f>IFERROR(IF(COUNTIF(個人情報!$BB$5:$BB$401,"登録番号" &amp; リスト!O1072)&gt;=1,"",IF(VLOOKUP(O1072,登録者リスト!$A$1:$D$43729,4,FALSE)=基本情報!$D$6,O1072,"")),"")</f>
        <v/>
      </c>
    </row>
    <row r="1073" spans="15:16" x14ac:dyDescent="0.15">
      <c r="O1073">
        <v>1072</v>
      </c>
      <c r="P1073" t="str">
        <f>IFERROR(IF(COUNTIF(個人情報!$BB$5:$BB$401,"登録番号" &amp; リスト!O1073)&gt;=1,"",IF(VLOOKUP(O1073,登録者リスト!$A$1:$D$43729,4,FALSE)=基本情報!$D$6,O1073,"")),"")</f>
        <v/>
      </c>
    </row>
    <row r="1074" spans="15:16" x14ac:dyDescent="0.15">
      <c r="O1074">
        <v>1073</v>
      </c>
      <c r="P1074" t="str">
        <f>IFERROR(IF(COUNTIF(個人情報!$BB$5:$BB$401,"登録番号" &amp; リスト!O1074)&gt;=1,"",IF(VLOOKUP(O1074,登録者リスト!$A$1:$D$43729,4,FALSE)=基本情報!$D$6,O1074,"")),"")</f>
        <v/>
      </c>
    </row>
    <row r="1075" spans="15:16" x14ac:dyDescent="0.15">
      <c r="O1075">
        <v>1074</v>
      </c>
      <c r="P1075" t="str">
        <f>IFERROR(IF(COUNTIF(個人情報!$BB$5:$BB$401,"登録番号" &amp; リスト!O1075)&gt;=1,"",IF(VLOOKUP(O1075,登録者リスト!$A$1:$D$43729,4,FALSE)=基本情報!$D$6,O1075,"")),"")</f>
        <v/>
      </c>
    </row>
    <row r="1076" spans="15:16" x14ac:dyDescent="0.15">
      <c r="O1076">
        <v>1075</v>
      </c>
      <c r="P1076" t="str">
        <f>IFERROR(IF(COUNTIF(個人情報!$BB$5:$BB$401,"登録番号" &amp; リスト!O1076)&gt;=1,"",IF(VLOOKUP(O1076,登録者リスト!$A$1:$D$43729,4,FALSE)=基本情報!$D$6,O1076,"")),"")</f>
        <v/>
      </c>
    </row>
    <row r="1077" spans="15:16" x14ac:dyDescent="0.15">
      <c r="O1077">
        <v>1076</v>
      </c>
      <c r="P1077" t="str">
        <f>IFERROR(IF(COUNTIF(個人情報!$BB$5:$BB$401,"登録番号" &amp; リスト!O1077)&gt;=1,"",IF(VLOOKUP(O1077,登録者リスト!$A$1:$D$43729,4,FALSE)=基本情報!$D$6,O1077,"")),"")</f>
        <v/>
      </c>
    </row>
    <row r="1078" spans="15:16" x14ac:dyDescent="0.15">
      <c r="O1078">
        <v>1077</v>
      </c>
      <c r="P1078" t="str">
        <f>IFERROR(IF(COUNTIF(個人情報!$BB$5:$BB$401,"登録番号" &amp; リスト!O1078)&gt;=1,"",IF(VLOOKUP(O1078,登録者リスト!$A$1:$D$43729,4,FALSE)=基本情報!$D$6,O1078,"")),"")</f>
        <v/>
      </c>
    </row>
    <row r="1079" spans="15:16" x14ac:dyDescent="0.15">
      <c r="O1079">
        <v>1078</v>
      </c>
      <c r="P1079" t="str">
        <f>IFERROR(IF(COUNTIF(個人情報!$BB$5:$BB$401,"登録番号" &amp; リスト!O1079)&gt;=1,"",IF(VLOOKUP(O1079,登録者リスト!$A$1:$D$43729,4,FALSE)=基本情報!$D$6,O1079,"")),"")</f>
        <v/>
      </c>
    </row>
    <row r="1080" spans="15:16" x14ac:dyDescent="0.15">
      <c r="O1080">
        <v>1079</v>
      </c>
      <c r="P1080" t="str">
        <f>IFERROR(IF(COUNTIF(個人情報!$BB$5:$BB$401,"登録番号" &amp; リスト!O1080)&gt;=1,"",IF(VLOOKUP(O1080,登録者リスト!$A$1:$D$43729,4,FALSE)=基本情報!$D$6,O1080,"")),"")</f>
        <v/>
      </c>
    </row>
    <row r="1081" spans="15:16" x14ac:dyDescent="0.15">
      <c r="O1081">
        <v>1080</v>
      </c>
      <c r="P1081" t="str">
        <f>IFERROR(IF(COUNTIF(個人情報!$BB$5:$BB$401,"登録番号" &amp; リスト!O1081)&gt;=1,"",IF(VLOOKUP(O1081,登録者リスト!$A$1:$D$43729,4,FALSE)=基本情報!$D$6,O1081,"")),"")</f>
        <v/>
      </c>
    </row>
    <row r="1082" spans="15:16" x14ac:dyDescent="0.15">
      <c r="O1082">
        <v>1081</v>
      </c>
      <c r="P1082" t="str">
        <f>IFERROR(IF(COUNTIF(個人情報!$BB$5:$BB$401,"登録番号" &amp; リスト!O1082)&gt;=1,"",IF(VLOOKUP(O1082,登録者リスト!$A$1:$D$43729,4,FALSE)=基本情報!$D$6,O1082,"")),"")</f>
        <v/>
      </c>
    </row>
    <row r="1083" spans="15:16" x14ac:dyDescent="0.15">
      <c r="O1083">
        <v>1082</v>
      </c>
      <c r="P1083" t="str">
        <f>IFERROR(IF(COUNTIF(個人情報!$BB$5:$BB$401,"登録番号" &amp; リスト!O1083)&gt;=1,"",IF(VLOOKUP(O1083,登録者リスト!$A$1:$D$43729,4,FALSE)=基本情報!$D$6,O1083,"")),"")</f>
        <v/>
      </c>
    </row>
    <row r="1084" spans="15:16" x14ac:dyDescent="0.15">
      <c r="O1084">
        <v>1083</v>
      </c>
      <c r="P1084" t="str">
        <f>IFERROR(IF(COUNTIF(個人情報!$BB$5:$BB$401,"登録番号" &amp; リスト!O1084)&gt;=1,"",IF(VLOOKUP(O1084,登録者リスト!$A$1:$D$43729,4,FALSE)=基本情報!$D$6,O1084,"")),"")</f>
        <v/>
      </c>
    </row>
    <row r="1085" spans="15:16" x14ac:dyDescent="0.15">
      <c r="O1085">
        <v>1084</v>
      </c>
      <c r="P1085" t="str">
        <f>IFERROR(IF(COUNTIF(個人情報!$BB$5:$BB$401,"登録番号" &amp; リスト!O1085)&gt;=1,"",IF(VLOOKUP(O1085,登録者リスト!$A$1:$D$43729,4,FALSE)=基本情報!$D$6,O1085,"")),"")</f>
        <v/>
      </c>
    </row>
    <row r="1086" spans="15:16" x14ac:dyDescent="0.15">
      <c r="O1086">
        <v>1085</v>
      </c>
      <c r="P1086" t="str">
        <f>IFERROR(IF(COUNTIF(個人情報!$BB$5:$BB$401,"登録番号" &amp; リスト!O1086)&gt;=1,"",IF(VLOOKUP(O1086,登録者リスト!$A$1:$D$43729,4,FALSE)=基本情報!$D$6,O1086,"")),"")</f>
        <v/>
      </c>
    </row>
    <row r="1087" spans="15:16" x14ac:dyDescent="0.15">
      <c r="O1087">
        <v>1086</v>
      </c>
      <c r="P1087" t="str">
        <f>IFERROR(IF(COUNTIF(個人情報!$BB$5:$BB$401,"登録番号" &amp; リスト!O1087)&gt;=1,"",IF(VLOOKUP(O1087,登録者リスト!$A$1:$D$43729,4,FALSE)=基本情報!$D$6,O1087,"")),"")</f>
        <v/>
      </c>
    </row>
    <row r="1088" spans="15:16" x14ac:dyDescent="0.15">
      <c r="O1088">
        <v>1087</v>
      </c>
      <c r="P1088" t="str">
        <f>IFERROR(IF(COUNTIF(個人情報!$BB$5:$BB$401,"登録番号" &amp; リスト!O1088)&gt;=1,"",IF(VLOOKUP(O1088,登録者リスト!$A$1:$D$43729,4,FALSE)=基本情報!$D$6,O1088,"")),"")</f>
        <v/>
      </c>
    </row>
    <row r="1089" spans="15:16" x14ac:dyDescent="0.15">
      <c r="O1089">
        <v>1088</v>
      </c>
      <c r="P1089" t="str">
        <f>IFERROR(IF(COUNTIF(個人情報!$BB$5:$BB$401,"登録番号" &amp; リスト!O1089)&gt;=1,"",IF(VLOOKUP(O1089,登録者リスト!$A$1:$D$43729,4,FALSE)=基本情報!$D$6,O1089,"")),"")</f>
        <v/>
      </c>
    </row>
    <row r="1090" spans="15:16" x14ac:dyDescent="0.15">
      <c r="O1090">
        <v>1089</v>
      </c>
      <c r="P1090" t="str">
        <f>IFERROR(IF(COUNTIF(個人情報!$BB$5:$BB$401,"登録番号" &amp; リスト!O1090)&gt;=1,"",IF(VLOOKUP(O1090,登録者リスト!$A$1:$D$43729,4,FALSE)=基本情報!$D$6,O1090,"")),"")</f>
        <v/>
      </c>
    </row>
    <row r="1091" spans="15:16" x14ac:dyDescent="0.15">
      <c r="O1091">
        <v>1090</v>
      </c>
      <c r="P1091" t="str">
        <f>IFERROR(IF(COUNTIF(個人情報!$BB$5:$BB$401,"登録番号" &amp; リスト!O1091)&gt;=1,"",IF(VLOOKUP(O1091,登録者リスト!$A$1:$D$43729,4,FALSE)=基本情報!$D$6,O1091,"")),"")</f>
        <v/>
      </c>
    </row>
    <row r="1092" spans="15:16" x14ac:dyDescent="0.15">
      <c r="O1092">
        <v>1091</v>
      </c>
      <c r="P1092" t="str">
        <f>IFERROR(IF(COUNTIF(個人情報!$BB$5:$BB$401,"登録番号" &amp; リスト!O1092)&gt;=1,"",IF(VLOOKUP(O1092,登録者リスト!$A$1:$D$43729,4,FALSE)=基本情報!$D$6,O1092,"")),"")</f>
        <v/>
      </c>
    </row>
    <row r="1093" spans="15:16" x14ac:dyDescent="0.15">
      <c r="O1093">
        <v>1092</v>
      </c>
      <c r="P1093" t="str">
        <f>IFERROR(IF(COUNTIF(個人情報!$BB$5:$BB$401,"登録番号" &amp; リスト!O1093)&gt;=1,"",IF(VLOOKUP(O1093,登録者リスト!$A$1:$D$43729,4,FALSE)=基本情報!$D$6,O1093,"")),"")</f>
        <v/>
      </c>
    </row>
    <row r="1094" spans="15:16" x14ac:dyDescent="0.15">
      <c r="O1094">
        <v>1093</v>
      </c>
      <c r="P1094" t="str">
        <f>IFERROR(IF(COUNTIF(個人情報!$BB$5:$BB$401,"登録番号" &amp; リスト!O1094)&gt;=1,"",IF(VLOOKUP(O1094,登録者リスト!$A$1:$D$43729,4,FALSE)=基本情報!$D$6,O1094,"")),"")</f>
        <v/>
      </c>
    </row>
    <row r="1095" spans="15:16" x14ac:dyDescent="0.15">
      <c r="O1095">
        <v>1094</v>
      </c>
      <c r="P1095" t="str">
        <f>IFERROR(IF(COUNTIF(個人情報!$BB$5:$BB$401,"登録番号" &amp; リスト!O1095)&gt;=1,"",IF(VLOOKUP(O1095,登録者リスト!$A$1:$D$43729,4,FALSE)=基本情報!$D$6,O1095,"")),"")</f>
        <v/>
      </c>
    </row>
    <row r="1096" spans="15:16" x14ac:dyDescent="0.15">
      <c r="O1096">
        <v>1095</v>
      </c>
      <c r="P1096" t="str">
        <f>IFERROR(IF(COUNTIF(個人情報!$BB$5:$BB$401,"登録番号" &amp; リスト!O1096)&gt;=1,"",IF(VLOOKUP(O1096,登録者リスト!$A$1:$D$43729,4,FALSE)=基本情報!$D$6,O1096,"")),"")</f>
        <v/>
      </c>
    </row>
    <row r="1097" spans="15:16" x14ac:dyDescent="0.15">
      <c r="O1097">
        <v>1096</v>
      </c>
      <c r="P1097" t="str">
        <f>IFERROR(IF(COUNTIF(個人情報!$BB$5:$BB$401,"登録番号" &amp; リスト!O1097)&gt;=1,"",IF(VLOOKUP(O1097,登録者リスト!$A$1:$D$43729,4,FALSE)=基本情報!$D$6,O1097,"")),"")</f>
        <v/>
      </c>
    </row>
    <row r="1098" spans="15:16" x14ac:dyDescent="0.15">
      <c r="O1098">
        <v>1097</v>
      </c>
      <c r="P1098" t="str">
        <f>IFERROR(IF(COUNTIF(個人情報!$BB$5:$BB$401,"登録番号" &amp; リスト!O1098)&gt;=1,"",IF(VLOOKUP(O1098,登録者リスト!$A$1:$D$43729,4,FALSE)=基本情報!$D$6,O1098,"")),"")</f>
        <v/>
      </c>
    </row>
    <row r="1099" spans="15:16" x14ac:dyDescent="0.15">
      <c r="O1099">
        <v>1098</v>
      </c>
      <c r="P1099" t="str">
        <f>IFERROR(IF(COUNTIF(個人情報!$BB$5:$BB$401,"登録番号" &amp; リスト!O1099)&gt;=1,"",IF(VLOOKUP(O1099,登録者リスト!$A$1:$D$43729,4,FALSE)=基本情報!$D$6,O1099,"")),"")</f>
        <v/>
      </c>
    </row>
    <row r="1100" spans="15:16" x14ac:dyDescent="0.15">
      <c r="O1100">
        <v>1099</v>
      </c>
      <c r="P1100" t="str">
        <f>IFERROR(IF(COUNTIF(個人情報!$BB$5:$BB$401,"登録番号" &amp; リスト!O1100)&gt;=1,"",IF(VLOOKUP(O1100,登録者リスト!$A$1:$D$43729,4,FALSE)=基本情報!$D$6,O1100,"")),"")</f>
        <v/>
      </c>
    </row>
    <row r="1101" spans="15:16" x14ac:dyDescent="0.15">
      <c r="O1101">
        <v>1100</v>
      </c>
      <c r="P1101" t="str">
        <f>IFERROR(IF(COUNTIF(個人情報!$BB$5:$BB$401,"登録番号" &amp; リスト!O1101)&gt;=1,"",IF(VLOOKUP(O1101,登録者リスト!$A$1:$D$43729,4,FALSE)=基本情報!$D$6,O1101,"")),"")</f>
        <v/>
      </c>
    </row>
    <row r="1102" spans="15:16" x14ac:dyDescent="0.15">
      <c r="O1102">
        <v>1101</v>
      </c>
      <c r="P1102" t="str">
        <f>IFERROR(IF(COUNTIF(個人情報!$BB$5:$BB$401,"登録番号" &amp; リスト!O1102)&gt;=1,"",IF(VLOOKUP(O1102,登録者リスト!$A$1:$D$43729,4,FALSE)=基本情報!$D$6,O1102,"")),"")</f>
        <v/>
      </c>
    </row>
    <row r="1103" spans="15:16" x14ac:dyDescent="0.15">
      <c r="O1103">
        <v>1102</v>
      </c>
      <c r="P1103" t="str">
        <f>IFERROR(IF(COUNTIF(個人情報!$BB$5:$BB$401,"登録番号" &amp; リスト!O1103)&gt;=1,"",IF(VLOOKUP(O1103,登録者リスト!$A$1:$D$43729,4,FALSE)=基本情報!$D$6,O1103,"")),"")</f>
        <v/>
      </c>
    </row>
    <row r="1104" spans="15:16" x14ac:dyDescent="0.15">
      <c r="O1104">
        <v>1103</v>
      </c>
      <c r="P1104" t="str">
        <f>IFERROR(IF(COUNTIF(個人情報!$BB$5:$BB$401,"登録番号" &amp; リスト!O1104)&gt;=1,"",IF(VLOOKUP(O1104,登録者リスト!$A$1:$D$43729,4,FALSE)=基本情報!$D$6,O1104,"")),"")</f>
        <v/>
      </c>
    </row>
    <row r="1105" spans="15:16" x14ac:dyDescent="0.15">
      <c r="O1105">
        <v>1104</v>
      </c>
      <c r="P1105" t="str">
        <f>IFERROR(IF(COUNTIF(個人情報!$BB$5:$BB$401,"登録番号" &amp; リスト!O1105)&gt;=1,"",IF(VLOOKUP(O1105,登録者リスト!$A$1:$D$43729,4,FALSE)=基本情報!$D$6,O1105,"")),"")</f>
        <v/>
      </c>
    </row>
    <row r="1106" spans="15:16" x14ac:dyDescent="0.15">
      <c r="O1106">
        <v>1105</v>
      </c>
      <c r="P1106" t="str">
        <f>IFERROR(IF(COUNTIF(個人情報!$BB$5:$BB$401,"登録番号" &amp; リスト!O1106)&gt;=1,"",IF(VLOOKUP(O1106,登録者リスト!$A$1:$D$43729,4,FALSE)=基本情報!$D$6,O1106,"")),"")</f>
        <v/>
      </c>
    </row>
    <row r="1107" spans="15:16" x14ac:dyDescent="0.15">
      <c r="O1107">
        <v>1106</v>
      </c>
      <c r="P1107" t="str">
        <f>IFERROR(IF(COUNTIF(個人情報!$BB$5:$BB$401,"登録番号" &amp; リスト!O1107)&gt;=1,"",IF(VLOOKUP(O1107,登録者リスト!$A$1:$D$43729,4,FALSE)=基本情報!$D$6,O1107,"")),"")</f>
        <v/>
      </c>
    </row>
    <row r="1108" spans="15:16" x14ac:dyDescent="0.15">
      <c r="O1108">
        <v>1107</v>
      </c>
      <c r="P1108" t="str">
        <f>IFERROR(IF(COUNTIF(個人情報!$BB$5:$BB$401,"登録番号" &amp; リスト!O1108)&gt;=1,"",IF(VLOOKUP(O1108,登録者リスト!$A$1:$D$43729,4,FALSE)=基本情報!$D$6,O1108,"")),"")</f>
        <v/>
      </c>
    </row>
    <row r="1109" spans="15:16" x14ac:dyDescent="0.15">
      <c r="O1109">
        <v>1108</v>
      </c>
      <c r="P1109" t="str">
        <f>IFERROR(IF(COUNTIF(個人情報!$BB$5:$BB$401,"登録番号" &amp; リスト!O1109)&gt;=1,"",IF(VLOOKUP(O1109,登録者リスト!$A$1:$D$43729,4,FALSE)=基本情報!$D$6,O1109,"")),"")</f>
        <v/>
      </c>
    </row>
    <row r="1110" spans="15:16" x14ac:dyDescent="0.15">
      <c r="O1110">
        <v>1109</v>
      </c>
      <c r="P1110" t="str">
        <f>IFERROR(IF(COUNTIF(個人情報!$BB$5:$BB$401,"登録番号" &amp; リスト!O1110)&gt;=1,"",IF(VLOOKUP(O1110,登録者リスト!$A$1:$D$43729,4,FALSE)=基本情報!$D$6,O1110,"")),"")</f>
        <v/>
      </c>
    </row>
    <row r="1111" spans="15:16" x14ac:dyDescent="0.15">
      <c r="O1111">
        <v>1110</v>
      </c>
      <c r="P1111" t="str">
        <f>IFERROR(IF(COUNTIF(個人情報!$BB$5:$BB$401,"登録番号" &amp; リスト!O1111)&gt;=1,"",IF(VLOOKUP(O1111,登録者リスト!$A$1:$D$43729,4,FALSE)=基本情報!$D$6,O1111,"")),"")</f>
        <v/>
      </c>
    </row>
    <row r="1112" spans="15:16" x14ac:dyDescent="0.15">
      <c r="O1112">
        <v>1111</v>
      </c>
      <c r="P1112" t="str">
        <f>IFERROR(IF(COUNTIF(個人情報!$BB$5:$BB$401,"登録番号" &amp; リスト!O1112)&gt;=1,"",IF(VLOOKUP(O1112,登録者リスト!$A$1:$D$43729,4,FALSE)=基本情報!$D$6,O1112,"")),"")</f>
        <v/>
      </c>
    </row>
    <row r="1113" spans="15:16" x14ac:dyDescent="0.15">
      <c r="O1113">
        <v>1112</v>
      </c>
      <c r="P1113" t="str">
        <f>IFERROR(IF(COUNTIF(個人情報!$BB$5:$BB$401,"登録番号" &amp; リスト!O1113)&gt;=1,"",IF(VLOOKUP(O1113,登録者リスト!$A$1:$D$43729,4,FALSE)=基本情報!$D$6,O1113,"")),"")</f>
        <v/>
      </c>
    </row>
    <row r="1114" spans="15:16" x14ac:dyDescent="0.15">
      <c r="O1114">
        <v>1113</v>
      </c>
      <c r="P1114" t="str">
        <f>IFERROR(IF(COUNTIF(個人情報!$BB$5:$BB$401,"登録番号" &amp; リスト!O1114)&gt;=1,"",IF(VLOOKUP(O1114,登録者リスト!$A$1:$D$43729,4,FALSE)=基本情報!$D$6,O1114,"")),"")</f>
        <v/>
      </c>
    </row>
    <row r="1115" spans="15:16" x14ac:dyDescent="0.15">
      <c r="O1115">
        <v>1114</v>
      </c>
      <c r="P1115" t="str">
        <f>IFERROR(IF(COUNTIF(個人情報!$BB$5:$BB$401,"登録番号" &amp; リスト!O1115)&gt;=1,"",IF(VLOOKUP(O1115,登録者リスト!$A$1:$D$43729,4,FALSE)=基本情報!$D$6,O1115,"")),"")</f>
        <v/>
      </c>
    </row>
    <row r="1116" spans="15:16" x14ac:dyDescent="0.15">
      <c r="O1116">
        <v>1115</v>
      </c>
      <c r="P1116" t="str">
        <f>IFERROR(IF(COUNTIF(個人情報!$BB$5:$BB$401,"登録番号" &amp; リスト!O1116)&gt;=1,"",IF(VLOOKUP(O1116,登録者リスト!$A$1:$D$43729,4,FALSE)=基本情報!$D$6,O1116,"")),"")</f>
        <v/>
      </c>
    </row>
    <row r="1117" spans="15:16" x14ac:dyDescent="0.15">
      <c r="O1117">
        <v>1116</v>
      </c>
      <c r="P1117" t="str">
        <f>IFERROR(IF(COUNTIF(個人情報!$BB$5:$BB$401,"登録番号" &amp; リスト!O1117)&gt;=1,"",IF(VLOOKUP(O1117,登録者リスト!$A$1:$D$43729,4,FALSE)=基本情報!$D$6,O1117,"")),"")</f>
        <v/>
      </c>
    </row>
    <row r="1118" spans="15:16" x14ac:dyDescent="0.15">
      <c r="O1118">
        <v>1117</v>
      </c>
      <c r="P1118" t="str">
        <f>IFERROR(IF(COUNTIF(個人情報!$BB$5:$BB$401,"登録番号" &amp; リスト!O1118)&gt;=1,"",IF(VLOOKUP(O1118,登録者リスト!$A$1:$D$43729,4,FALSE)=基本情報!$D$6,O1118,"")),"")</f>
        <v/>
      </c>
    </row>
    <row r="1119" spans="15:16" x14ac:dyDescent="0.15">
      <c r="O1119">
        <v>1118</v>
      </c>
      <c r="P1119" t="str">
        <f>IFERROR(IF(COUNTIF(個人情報!$BB$5:$BB$401,"登録番号" &amp; リスト!O1119)&gt;=1,"",IF(VLOOKUP(O1119,登録者リスト!$A$1:$D$43729,4,FALSE)=基本情報!$D$6,O1119,"")),"")</f>
        <v/>
      </c>
    </row>
    <row r="1120" spans="15:16" x14ac:dyDescent="0.15">
      <c r="O1120">
        <v>1119</v>
      </c>
      <c r="P1120" t="str">
        <f>IFERROR(IF(COUNTIF(個人情報!$BB$5:$BB$401,"登録番号" &amp; リスト!O1120)&gt;=1,"",IF(VLOOKUP(O1120,登録者リスト!$A$1:$D$43729,4,FALSE)=基本情報!$D$6,O1120,"")),"")</f>
        <v/>
      </c>
    </row>
    <row r="1121" spans="15:16" x14ac:dyDescent="0.15">
      <c r="O1121">
        <v>1120</v>
      </c>
      <c r="P1121" t="str">
        <f>IFERROR(IF(COUNTIF(個人情報!$BB$5:$BB$401,"登録番号" &amp; リスト!O1121)&gt;=1,"",IF(VLOOKUP(O1121,登録者リスト!$A$1:$D$43729,4,FALSE)=基本情報!$D$6,O1121,"")),"")</f>
        <v/>
      </c>
    </row>
    <row r="1122" spans="15:16" x14ac:dyDescent="0.15">
      <c r="O1122">
        <v>1121</v>
      </c>
      <c r="P1122" t="str">
        <f>IFERROR(IF(COUNTIF(個人情報!$BB$5:$BB$401,"登録番号" &amp; リスト!O1122)&gt;=1,"",IF(VLOOKUP(O1122,登録者リスト!$A$1:$D$43729,4,FALSE)=基本情報!$D$6,O1122,"")),"")</f>
        <v/>
      </c>
    </row>
    <row r="1123" spans="15:16" x14ac:dyDescent="0.15">
      <c r="O1123">
        <v>1122</v>
      </c>
      <c r="P1123" t="str">
        <f>IFERROR(IF(COUNTIF(個人情報!$BB$5:$BB$401,"登録番号" &amp; リスト!O1123)&gt;=1,"",IF(VLOOKUP(O1123,登録者リスト!$A$1:$D$43729,4,FALSE)=基本情報!$D$6,O1123,"")),"")</f>
        <v/>
      </c>
    </row>
    <row r="1124" spans="15:16" x14ac:dyDescent="0.15">
      <c r="O1124">
        <v>1123</v>
      </c>
      <c r="P1124" t="str">
        <f>IFERROR(IF(COUNTIF(個人情報!$BB$5:$BB$401,"登録番号" &amp; リスト!O1124)&gt;=1,"",IF(VLOOKUP(O1124,登録者リスト!$A$1:$D$43729,4,FALSE)=基本情報!$D$6,O1124,"")),"")</f>
        <v/>
      </c>
    </row>
    <row r="1125" spans="15:16" x14ac:dyDescent="0.15">
      <c r="O1125">
        <v>1124</v>
      </c>
      <c r="P1125" t="str">
        <f>IFERROR(IF(COUNTIF(個人情報!$BB$5:$BB$401,"登録番号" &amp; リスト!O1125)&gt;=1,"",IF(VLOOKUP(O1125,登録者リスト!$A$1:$D$43729,4,FALSE)=基本情報!$D$6,O1125,"")),"")</f>
        <v/>
      </c>
    </row>
    <row r="1126" spans="15:16" x14ac:dyDescent="0.15">
      <c r="O1126">
        <v>1125</v>
      </c>
      <c r="P1126" t="str">
        <f>IFERROR(IF(COUNTIF(個人情報!$BB$5:$BB$401,"登録番号" &amp; リスト!O1126)&gt;=1,"",IF(VLOOKUP(O1126,登録者リスト!$A$1:$D$43729,4,FALSE)=基本情報!$D$6,O1126,"")),"")</f>
        <v/>
      </c>
    </row>
    <row r="1127" spans="15:16" x14ac:dyDescent="0.15">
      <c r="O1127">
        <v>1126</v>
      </c>
      <c r="P1127" t="str">
        <f>IFERROR(IF(COUNTIF(個人情報!$BB$5:$BB$401,"登録番号" &amp; リスト!O1127)&gt;=1,"",IF(VLOOKUP(O1127,登録者リスト!$A$1:$D$43729,4,FALSE)=基本情報!$D$6,O1127,"")),"")</f>
        <v/>
      </c>
    </row>
    <row r="1128" spans="15:16" x14ac:dyDescent="0.15">
      <c r="O1128">
        <v>1127</v>
      </c>
      <c r="P1128" t="str">
        <f>IFERROR(IF(COUNTIF(個人情報!$BB$5:$BB$401,"登録番号" &amp; リスト!O1128)&gt;=1,"",IF(VLOOKUP(O1128,登録者リスト!$A$1:$D$43729,4,FALSE)=基本情報!$D$6,O1128,"")),"")</f>
        <v/>
      </c>
    </row>
    <row r="1129" spans="15:16" x14ac:dyDescent="0.15">
      <c r="O1129">
        <v>1128</v>
      </c>
      <c r="P1129" t="str">
        <f>IFERROR(IF(COUNTIF(個人情報!$BB$5:$BB$401,"登録番号" &amp; リスト!O1129)&gt;=1,"",IF(VLOOKUP(O1129,登録者リスト!$A$1:$D$43729,4,FALSE)=基本情報!$D$6,O1129,"")),"")</f>
        <v/>
      </c>
    </row>
    <row r="1130" spans="15:16" x14ac:dyDescent="0.15">
      <c r="O1130">
        <v>1129</v>
      </c>
      <c r="P1130" t="str">
        <f>IFERROR(IF(COUNTIF(個人情報!$BB$5:$BB$401,"登録番号" &amp; リスト!O1130)&gt;=1,"",IF(VLOOKUP(O1130,登録者リスト!$A$1:$D$43729,4,FALSE)=基本情報!$D$6,O1130,"")),"")</f>
        <v/>
      </c>
    </row>
    <row r="1131" spans="15:16" x14ac:dyDescent="0.15">
      <c r="O1131">
        <v>1130</v>
      </c>
      <c r="P1131" t="str">
        <f>IFERROR(IF(COUNTIF(個人情報!$BB$5:$BB$401,"登録番号" &amp; リスト!O1131)&gt;=1,"",IF(VLOOKUP(O1131,登録者リスト!$A$1:$D$43729,4,FALSE)=基本情報!$D$6,O1131,"")),"")</f>
        <v/>
      </c>
    </row>
    <row r="1132" spans="15:16" x14ac:dyDescent="0.15">
      <c r="O1132">
        <v>1131</v>
      </c>
      <c r="P1132" t="str">
        <f>IFERROR(IF(COUNTIF(個人情報!$BB$5:$BB$401,"登録番号" &amp; リスト!O1132)&gt;=1,"",IF(VLOOKUP(O1132,登録者リスト!$A$1:$D$43729,4,FALSE)=基本情報!$D$6,O1132,"")),"")</f>
        <v/>
      </c>
    </row>
    <row r="1133" spans="15:16" x14ac:dyDescent="0.15">
      <c r="O1133">
        <v>1132</v>
      </c>
      <c r="P1133" t="str">
        <f>IFERROR(IF(COUNTIF(個人情報!$BB$5:$BB$401,"登録番号" &amp; リスト!O1133)&gt;=1,"",IF(VLOOKUP(O1133,登録者リスト!$A$1:$D$43729,4,FALSE)=基本情報!$D$6,O1133,"")),"")</f>
        <v/>
      </c>
    </row>
    <row r="1134" spans="15:16" x14ac:dyDescent="0.15">
      <c r="O1134">
        <v>1133</v>
      </c>
      <c r="P1134" t="str">
        <f>IFERROR(IF(COUNTIF(個人情報!$BB$5:$BB$401,"登録番号" &amp; リスト!O1134)&gt;=1,"",IF(VLOOKUP(O1134,登録者リスト!$A$1:$D$43729,4,FALSE)=基本情報!$D$6,O1134,"")),"")</f>
        <v/>
      </c>
    </row>
    <row r="1135" spans="15:16" x14ac:dyDescent="0.15">
      <c r="O1135">
        <v>1134</v>
      </c>
      <c r="P1135" t="str">
        <f>IFERROR(IF(COUNTIF(個人情報!$BB$5:$BB$401,"登録番号" &amp; リスト!O1135)&gt;=1,"",IF(VLOOKUP(O1135,登録者リスト!$A$1:$D$43729,4,FALSE)=基本情報!$D$6,O1135,"")),"")</f>
        <v/>
      </c>
    </row>
    <row r="1136" spans="15:16" x14ac:dyDescent="0.15">
      <c r="O1136">
        <v>1135</v>
      </c>
      <c r="P1136" t="str">
        <f>IFERROR(IF(COUNTIF(個人情報!$BB$5:$BB$401,"登録番号" &amp; リスト!O1136)&gt;=1,"",IF(VLOOKUP(O1136,登録者リスト!$A$1:$D$43729,4,FALSE)=基本情報!$D$6,O1136,"")),"")</f>
        <v/>
      </c>
    </row>
    <row r="1137" spans="15:16" x14ac:dyDescent="0.15">
      <c r="O1137">
        <v>1136</v>
      </c>
      <c r="P1137" t="str">
        <f>IFERROR(IF(COUNTIF(個人情報!$BB$5:$BB$401,"登録番号" &amp; リスト!O1137)&gt;=1,"",IF(VLOOKUP(O1137,登録者リスト!$A$1:$D$43729,4,FALSE)=基本情報!$D$6,O1137,"")),"")</f>
        <v/>
      </c>
    </row>
    <row r="1138" spans="15:16" x14ac:dyDescent="0.15">
      <c r="O1138">
        <v>1137</v>
      </c>
      <c r="P1138" t="str">
        <f>IFERROR(IF(COUNTIF(個人情報!$BB$5:$BB$401,"登録番号" &amp; リスト!O1138)&gt;=1,"",IF(VLOOKUP(O1138,登録者リスト!$A$1:$D$43729,4,FALSE)=基本情報!$D$6,O1138,"")),"")</f>
        <v/>
      </c>
    </row>
    <row r="1139" spans="15:16" x14ac:dyDescent="0.15">
      <c r="O1139">
        <v>1138</v>
      </c>
      <c r="P1139" t="str">
        <f>IFERROR(IF(COUNTIF(個人情報!$BB$5:$BB$401,"登録番号" &amp; リスト!O1139)&gt;=1,"",IF(VLOOKUP(O1139,登録者リスト!$A$1:$D$43729,4,FALSE)=基本情報!$D$6,O1139,"")),"")</f>
        <v/>
      </c>
    </row>
    <row r="1140" spans="15:16" x14ac:dyDescent="0.15">
      <c r="O1140">
        <v>1139</v>
      </c>
      <c r="P1140" t="str">
        <f>IFERROR(IF(COUNTIF(個人情報!$BB$5:$BB$401,"登録番号" &amp; リスト!O1140)&gt;=1,"",IF(VLOOKUP(O1140,登録者リスト!$A$1:$D$43729,4,FALSE)=基本情報!$D$6,O1140,"")),"")</f>
        <v/>
      </c>
    </row>
    <row r="1141" spans="15:16" x14ac:dyDescent="0.15">
      <c r="O1141">
        <v>1140</v>
      </c>
      <c r="P1141" t="str">
        <f>IFERROR(IF(COUNTIF(個人情報!$BB$5:$BB$401,"登録番号" &amp; リスト!O1141)&gt;=1,"",IF(VLOOKUP(O1141,登録者リスト!$A$1:$D$43729,4,FALSE)=基本情報!$D$6,O1141,"")),"")</f>
        <v/>
      </c>
    </row>
    <row r="1142" spans="15:16" x14ac:dyDescent="0.15">
      <c r="O1142">
        <v>1141</v>
      </c>
      <c r="P1142" t="str">
        <f>IFERROR(IF(COUNTIF(個人情報!$BB$5:$BB$401,"登録番号" &amp; リスト!O1142)&gt;=1,"",IF(VLOOKUP(O1142,登録者リスト!$A$1:$D$43729,4,FALSE)=基本情報!$D$6,O1142,"")),"")</f>
        <v/>
      </c>
    </row>
    <row r="1143" spans="15:16" x14ac:dyDescent="0.15">
      <c r="O1143">
        <v>1142</v>
      </c>
      <c r="P1143" t="str">
        <f>IFERROR(IF(COUNTIF(個人情報!$BB$5:$BB$401,"登録番号" &amp; リスト!O1143)&gt;=1,"",IF(VLOOKUP(O1143,登録者リスト!$A$1:$D$43729,4,FALSE)=基本情報!$D$6,O1143,"")),"")</f>
        <v/>
      </c>
    </row>
    <row r="1144" spans="15:16" x14ac:dyDescent="0.15">
      <c r="O1144">
        <v>1143</v>
      </c>
      <c r="P1144" t="str">
        <f>IFERROR(IF(COUNTIF(個人情報!$BB$5:$BB$401,"登録番号" &amp; リスト!O1144)&gt;=1,"",IF(VLOOKUP(O1144,登録者リスト!$A$1:$D$43729,4,FALSE)=基本情報!$D$6,O1144,"")),"")</f>
        <v/>
      </c>
    </row>
    <row r="1145" spans="15:16" x14ac:dyDescent="0.15">
      <c r="O1145">
        <v>1144</v>
      </c>
      <c r="P1145" t="str">
        <f>IFERROR(IF(COUNTIF(個人情報!$BB$5:$BB$401,"登録番号" &amp; リスト!O1145)&gt;=1,"",IF(VLOOKUP(O1145,登録者リスト!$A$1:$D$43729,4,FALSE)=基本情報!$D$6,O1145,"")),"")</f>
        <v/>
      </c>
    </row>
    <row r="1146" spans="15:16" x14ac:dyDescent="0.15">
      <c r="O1146">
        <v>1145</v>
      </c>
      <c r="P1146" t="str">
        <f>IFERROR(IF(COUNTIF(個人情報!$BB$5:$BB$401,"登録番号" &amp; リスト!O1146)&gt;=1,"",IF(VLOOKUP(O1146,登録者リスト!$A$1:$D$43729,4,FALSE)=基本情報!$D$6,O1146,"")),"")</f>
        <v/>
      </c>
    </row>
    <row r="1147" spans="15:16" x14ac:dyDescent="0.15">
      <c r="O1147">
        <v>1146</v>
      </c>
      <c r="P1147" t="str">
        <f>IFERROR(IF(COUNTIF(個人情報!$BB$5:$BB$401,"登録番号" &amp; リスト!O1147)&gt;=1,"",IF(VLOOKUP(O1147,登録者リスト!$A$1:$D$43729,4,FALSE)=基本情報!$D$6,O1147,"")),"")</f>
        <v/>
      </c>
    </row>
    <row r="1148" spans="15:16" x14ac:dyDescent="0.15">
      <c r="O1148">
        <v>1147</v>
      </c>
      <c r="P1148" t="str">
        <f>IFERROR(IF(COUNTIF(個人情報!$BB$5:$BB$401,"登録番号" &amp; リスト!O1148)&gt;=1,"",IF(VLOOKUP(O1148,登録者リスト!$A$1:$D$43729,4,FALSE)=基本情報!$D$6,O1148,"")),"")</f>
        <v/>
      </c>
    </row>
    <row r="1149" spans="15:16" x14ac:dyDescent="0.15">
      <c r="O1149">
        <v>1148</v>
      </c>
      <c r="P1149" t="str">
        <f>IFERROR(IF(COUNTIF(個人情報!$BB$5:$BB$401,"登録番号" &amp; リスト!O1149)&gt;=1,"",IF(VLOOKUP(O1149,登録者リスト!$A$1:$D$43729,4,FALSE)=基本情報!$D$6,O1149,"")),"")</f>
        <v/>
      </c>
    </row>
    <row r="1150" spans="15:16" x14ac:dyDescent="0.15">
      <c r="O1150">
        <v>1149</v>
      </c>
      <c r="P1150" t="str">
        <f>IFERROR(IF(COUNTIF(個人情報!$BB$5:$BB$401,"登録番号" &amp; リスト!O1150)&gt;=1,"",IF(VLOOKUP(O1150,登録者リスト!$A$1:$D$43729,4,FALSE)=基本情報!$D$6,O1150,"")),"")</f>
        <v/>
      </c>
    </row>
    <row r="1151" spans="15:16" x14ac:dyDescent="0.15">
      <c r="O1151">
        <v>1150</v>
      </c>
      <c r="P1151" t="str">
        <f>IFERROR(IF(COUNTIF(個人情報!$BB$5:$BB$401,"登録番号" &amp; リスト!O1151)&gt;=1,"",IF(VLOOKUP(O1151,登録者リスト!$A$1:$D$43729,4,FALSE)=基本情報!$D$6,O1151,"")),"")</f>
        <v/>
      </c>
    </row>
    <row r="1152" spans="15:16" x14ac:dyDescent="0.15">
      <c r="O1152">
        <v>1151</v>
      </c>
      <c r="P1152" t="str">
        <f>IFERROR(IF(COUNTIF(個人情報!$BB$5:$BB$401,"登録番号" &amp; リスト!O1152)&gt;=1,"",IF(VLOOKUP(O1152,登録者リスト!$A$1:$D$43729,4,FALSE)=基本情報!$D$6,O1152,"")),"")</f>
        <v/>
      </c>
    </row>
    <row r="1153" spans="15:16" x14ac:dyDescent="0.15">
      <c r="O1153">
        <v>1152</v>
      </c>
      <c r="P1153" t="str">
        <f>IFERROR(IF(COUNTIF(個人情報!$BB$5:$BB$401,"登録番号" &amp; リスト!O1153)&gt;=1,"",IF(VLOOKUP(O1153,登録者リスト!$A$1:$D$43729,4,FALSE)=基本情報!$D$6,O1153,"")),"")</f>
        <v/>
      </c>
    </row>
    <row r="1154" spans="15:16" x14ac:dyDescent="0.15">
      <c r="O1154">
        <v>1153</v>
      </c>
      <c r="P1154" t="str">
        <f>IFERROR(IF(COUNTIF(個人情報!$BB$5:$BB$401,"登録番号" &amp; リスト!O1154)&gt;=1,"",IF(VLOOKUP(O1154,登録者リスト!$A$1:$D$43729,4,FALSE)=基本情報!$D$6,O1154,"")),"")</f>
        <v/>
      </c>
    </row>
    <row r="1155" spans="15:16" x14ac:dyDescent="0.15">
      <c r="O1155">
        <v>1154</v>
      </c>
      <c r="P1155" t="str">
        <f>IFERROR(IF(COUNTIF(個人情報!$BB$5:$BB$401,"登録番号" &amp; リスト!O1155)&gt;=1,"",IF(VLOOKUP(O1155,登録者リスト!$A$1:$D$43729,4,FALSE)=基本情報!$D$6,O1155,"")),"")</f>
        <v/>
      </c>
    </row>
    <row r="1156" spans="15:16" x14ac:dyDescent="0.15">
      <c r="O1156">
        <v>1155</v>
      </c>
      <c r="P1156" t="str">
        <f>IFERROR(IF(COUNTIF(個人情報!$BB$5:$BB$401,"登録番号" &amp; リスト!O1156)&gt;=1,"",IF(VLOOKUP(O1156,登録者リスト!$A$1:$D$43729,4,FALSE)=基本情報!$D$6,O1156,"")),"")</f>
        <v/>
      </c>
    </row>
    <row r="1157" spans="15:16" x14ac:dyDescent="0.15">
      <c r="O1157">
        <v>1156</v>
      </c>
      <c r="P1157" t="str">
        <f>IFERROR(IF(COUNTIF(個人情報!$BB$5:$BB$401,"登録番号" &amp; リスト!O1157)&gt;=1,"",IF(VLOOKUP(O1157,登録者リスト!$A$1:$D$43729,4,FALSE)=基本情報!$D$6,O1157,"")),"")</f>
        <v/>
      </c>
    </row>
    <row r="1158" spans="15:16" x14ac:dyDescent="0.15">
      <c r="O1158">
        <v>1157</v>
      </c>
      <c r="P1158" t="str">
        <f>IFERROR(IF(COUNTIF(個人情報!$BB$5:$BB$401,"登録番号" &amp; リスト!O1158)&gt;=1,"",IF(VLOOKUP(O1158,登録者リスト!$A$1:$D$43729,4,FALSE)=基本情報!$D$6,O1158,"")),"")</f>
        <v/>
      </c>
    </row>
    <row r="1159" spans="15:16" x14ac:dyDescent="0.15">
      <c r="O1159">
        <v>1158</v>
      </c>
      <c r="P1159" t="str">
        <f>IFERROR(IF(COUNTIF(個人情報!$BB$5:$BB$401,"登録番号" &amp; リスト!O1159)&gt;=1,"",IF(VLOOKUP(O1159,登録者リスト!$A$1:$D$43729,4,FALSE)=基本情報!$D$6,O1159,"")),"")</f>
        <v/>
      </c>
    </row>
    <row r="1160" spans="15:16" x14ac:dyDescent="0.15">
      <c r="O1160">
        <v>1159</v>
      </c>
      <c r="P1160" t="str">
        <f>IFERROR(IF(COUNTIF(個人情報!$BB$5:$BB$401,"登録番号" &amp; リスト!O1160)&gt;=1,"",IF(VLOOKUP(O1160,登録者リスト!$A$1:$D$43729,4,FALSE)=基本情報!$D$6,O1160,"")),"")</f>
        <v/>
      </c>
    </row>
    <row r="1161" spans="15:16" x14ac:dyDescent="0.15">
      <c r="O1161">
        <v>1160</v>
      </c>
      <c r="P1161" t="str">
        <f>IFERROR(IF(COUNTIF(個人情報!$BB$5:$BB$401,"登録番号" &amp; リスト!O1161)&gt;=1,"",IF(VLOOKUP(O1161,登録者リスト!$A$1:$D$43729,4,FALSE)=基本情報!$D$6,O1161,"")),"")</f>
        <v/>
      </c>
    </row>
    <row r="1162" spans="15:16" x14ac:dyDescent="0.15">
      <c r="O1162">
        <v>1161</v>
      </c>
      <c r="P1162" t="str">
        <f>IFERROR(IF(COUNTIF(個人情報!$BB$5:$BB$401,"登録番号" &amp; リスト!O1162)&gt;=1,"",IF(VLOOKUP(O1162,登録者リスト!$A$1:$D$43729,4,FALSE)=基本情報!$D$6,O1162,"")),"")</f>
        <v/>
      </c>
    </row>
    <row r="1163" spans="15:16" x14ac:dyDescent="0.15">
      <c r="O1163">
        <v>1162</v>
      </c>
      <c r="P1163" t="str">
        <f>IFERROR(IF(COUNTIF(個人情報!$BB$5:$BB$401,"登録番号" &amp; リスト!O1163)&gt;=1,"",IF(VLOOKUP(O1163,登録者リスト!$A$1:$D$43729,4,FALSE)=基本情報!$D$6,O1163,"")),"")</f>
        <v/>
      </c>
    </row>
    <row r="1164" spans="15:16" x14ac:dyDescent="0.15">
      <c r="O1164">
        <v>1163</v>
      </c>
      <c r="P1164" t="str">
        <f>IFERROR(IF(COUNTIF(個人情報!$BB$5:$BB$401,"登録番号" &amp; リスト!O1164)&gt;=1,"",IF(VLOOKUP(O1164,登録者リスト!$A$1:$D$43729,4,FALSE)=基本情報!$D$6,O1164,"")),"")</f>
        <v/>
      </c>
    </row>
    <row r="1165" spans="15:16" x14ac:dyDescent="0.15">
      <c r="O1165">
        <v>1164</v>
      </c>
      <c r="P1165" t="str">
        <f>IFERROR(IF(COUNTIF(個人情報!$BB$5:$BB$401,"登録番号" &amp; リスト!O1165)&gt;=1,"",IF(VLOOKUP(O1165,登録者リスト!$A$1:$D$43729,4,FALSE)=基本情報!$D$6,O1165,"")),"")</f>
        <v/>
      </c>
    </row>
    <row r="1166" spans="15:16" x14ac:dyDescent="0.15">
      <c r="O1166">
        <v>1165</v>
      </c>
      <c r="P1166" t="str">
        <f>IFERROR(IF(COUNTIF(個人情報!$BB$5:$BB$401,"登録番号" &amp; リスト!O1166)&gt;=1,"",IF(VLOOKUP(O1166,登録者リスト!$A$1:$D$43729,4,FALSE)=基本情報!$D$6,O1166,"")),"")</f>
        <v/>
      </c>
    </row>
    <row r="1167" spans="15:16" x14ac:dyDescent="0.15">
      <c r="O1167">
        <v>1166</v>
      </c>
      <c r="P1167" t="str">
        <f>IFERROR(IF(COUNTIF(個人情報!$BB$5:$BB$401,"登録番号" &amp; リスト!O1167)&gt;=1,"",IF(VLOOKUP(O1167,登録者リスト!$A$1:$D$43729,4,FALSE)=基本情報!$D$6,O1167,"")),"")</f>
        <v/>
      </c>
    </row>
    <row r="1168" spans="15:16" x14ac:dyDescent="0.15">
      <c r="O1168">
        <v>1167</v>
      </c>
      <c r="P1168" t="str">
        <f>IFERROR(IF(COUNTIF(個人情報!$BB$5:$BB$401,"登録番号" &amp; リスト!O1168)&gt;=1,"",IF(VLOOKUP(O1168,登録者リスト!$A$1:$D$43729,4,FALSE)=基本情報!$D$6,O1168,"")),"")</f>
        <v/>
      </c>
    </row>
    <row r="1169" spans="15:16" x14ac:dyDescent="0.15">
      <c r="O1169">
        <v>1168</v>
      </c>
      <c r="P1169" t="str">
        <f>IFERROR(IF(COUNTIF(個人情報!$BB$5:$BB$401,"登録番号" &amp; リスト!O1169)&gt;=1,"",IF(VLOOKUP(O1169,登録者リスト!$A$1:$D$43729,4,FALSE)=基本情報!$D$6,O1169,"")),"")</f>
        <v/>
      </c>
    </row>
    <row r="1170" spans="15:16" x14ac:dyDescent="0.15">
      <c r="O1170">
        <v>1169</v>
      </c>
      <c r="P1170" t="str">
        <f>IFERROR(IF(COUNTIF(個人情報!$BB$5:$BB$401,"登録番号" &amp; リスト!O1170)&gt;=1,"",IF(VLOOKUP(O1170,登録者リスト!$A$1:$D$43729,4,FALSE)=基本情報!$D$6,O1170,"")),"")</f>
        <v/>
      </c>
    </row>
    <row r="1171" spans="15:16" x14ac:dyDescent="0.15">
      <c r="O1171">
        <v>1170</v>
      </c>
      <c r="P1171" t="str">
        <f>IFERROR(IF(COUNTIF(個人情報!$BB$5:$BB$401,"登録番号" &amp; リスト!O1171)&gt;=1,"",IF(VLOOKUP(O1171,登録者リスト!$A$1:$D$43729,4,FALSE)=基本情報!$D$6,O1171,"")),"")</f>
        <v/>
      </c>
    </row>
    <row r="1172" spans="15:16" x14ac:dyDescent="0.15">
      <c r="O1172">
        <v>1171</v>
      </c>
      <c r="P1172" t="str">
        <f>IFERROR(IF(COUNTIF(個人情報!$BB$5:$BB$401,"登録番号" &amp; リスト!O1172)&gt;=1,"",IF(VLOOKUP(O1172,登録者リスト!$A$1:$D$43729,4,FALSE)=基本情報!$D$6,O1172,"")),"")</f>
        <v/>
      </c>
    </row>
    <row r="1173" spans="15:16" x14ac:dyDescent="0.15">
      <c r="O1173">
        <v>1172</v>
      </c>
      <c r="P1173" t="str">
        <f>IFERROR(IF(COUNTIF(個人情報!$BB$5:$BB$401,"登録番号" &amp; リスト!O1173)&gt;=1,"",IF(VLOOKUP(O1173,登録者リスト!$A$1:$D$43729,4,FALSE)=基本情報!$D$6,O1173,"")),"")</f>
        <v/>
      </c>
    </row>
    <row r="1174" spans="15:16" x14ac:dyDescent="0.15">
      <c r="O1174">
        <v>1173</v>
      </c>
      <c r="P1174" t="str">
        <f>IFERROR(IF(COUNTIF(個人情報!$BB$5:$BB$401,"登録番号" &amp; リスト!O1174)&gt;=1,"",IF(VLOOKUP(O1174,登録者リスト!$A$1:$D$43729,4,FALSE)=基本情報!$D$6,O1174,"")),"")</f>
        <v/>
      </c>
    </row>
    <row r="1175" spans="15:16" x14ac:dyDescent="0.15">
      <c r="O1175">
        <v>1174</v>
      </c>
      <c r="P1175" t="str">
        <f>IFERROR(IF(COUNTIF(個人情報!$BB$5:$BB$401,"登録番号" &amp; リスト!O1175)&gt;=1,"",IF(VLOOKUP(O1175,登録者リスト!$A$1:$D$43729,4,FALSE)=基本情報!$D$6,O1175,"")),"")</f>
        <v/>
      </c>
    </row>
    <row r="1176" spans="15:16" x14ac:dyDescent="0.15">
      <c r="O1176">
        <v>1175</v>
      </c>
      <c r="P1176" t="str">
        <f>IFERROR(IF(COUNTIF(個人情報!$BB$5:$BB$401,"登録番号" &amp; リスト!O1176)&gt;=1,"",IF(VLOOKUP(O1176,登録者リスト!$A$1:$D$43729,4,FALSE)=基本情報!$D$6,O1176,"")),"")</f>
        <v/>
      </c>
    </row>
    <row r="1177" spans="15:16" x14ac:dyDescent="0.15">
      <c r="O1177">
        <v>1176</v>
      </c>
      <c r="P1177" t="str">
        <f>IFERROR(IF(COUNTIF(個人情報!$BB$5:$BB$401,"登録番号" &amp; リスト!O1177)&gt;=1,"",IF(VLOOKUP(O1177,登録者リスト!$A$1:$D$43729,4,FALSE)=基本情報!$D$6,O1177,"")),"")</f>
        <v/>
      </c>
    </row>
    <row r="1178" spans="15:16" x14ac:dyDescent="0.15">
      <c r="O1178">
        <v>1177</v>
      </c>
      <c r="P1178" t="str">
        <f>IFERROR(IF(COUNTIF(個人情報!$BB$5:$BB$401,"登録番号" &amp; リスト!O1178)&gt;=1,"",IF(VLOOKUP(O1178,登録者リスト!$A$1:$D$43729,4,FALSE)=基本情報!$D$6,O1178,"")),"")</f>
        <v/>
      </c>
    </row>
    <row r="1179" spans="15:16" x14ac:dyDescent="0.15">
      <c r="O1179">
        <v>1178</v>
      </c>
      <c r="P1179" t="str">
        <f>IFERROR(IF(COUNTIF(個人情報!$BB$5:$BB$401,"登録番号" &amp; リスト!O1179)&gt;=1,"",IF(VLOOKUP(O1179,登録者リスト!$A$1:$D$43729,4,FALSE)=基本情報!$D$6,O1179,"")),"")</f>
        <v/>
      </c>
    </row>
    <row r="1180" spans="15:16" x14ac:dyDescent="0.15">
      <c r="O1180">
        <v>1179</v>
      </c>
      <c r="P1180" t="str">
        <f>IFERROR(IF(COUNTIF(個人情報!$BB$5:$BB$401,"登録番号" &amp; リスト!O1180)&gt;=1,"",IF(VLOOKUP(O1180,登録者リスト!$A$1:$D$43729,4,FALSE)=基本情報!$D$6,O1180,"")),"")</f>
        <v/>
      </c>
    </row>
    <row r="1181" spans="15:16" x14ac:dyDescent="0.15">
      <c r="O1181">
        <v>1180</v>
      </c>
      <c r="P1181" t="str">
        <f>IFERROR(IF(COUNTIF(個人情報!$BB$5:$BB$401,"登録番号" &amp; リスト!O1181)&gt;=1,"",IF(VLOOKUP(O1181,登録者リスト!$A$1:$D$43729,4,FALSE)=基本情報!$D$6,O1181,"")),"")</f>
        <v/>
      </c>
    </row>
    <row r="1182" spans="15:16" x14ac:dyDescent="0.15">
      <c r="O1182">
        <v>1181</v>
      </c>
      <c r="P1182" t="str">
        <f>IFERROR(IF(COUNTIF(個人情報!$BB$5:$BB$401,"登録番号" &amp; リスト!O1182)&gt;=1,"",IF(VLOOKUP(O1182,登録者リスト!$A$1:$D$43729,4,FALSE)=基本情報!$D$6,O1182,"")),"")</f>
        <v/>
      </c>
    </row>
    <row r="1183" spans="15:16" x14ac:dyDescent="0.15">
      <c r="O1183">
        <v>1182</v>
      </c>
      <c r="P1183" t="str">
        <f>IFERROR(IF(COUNTIF(個人情報!$BB$5:$BB$401,"登録番号" &amp; リスト!O1183)&gt;=1,"",IF(VLOOKUP(O1183,登録者リスト!$A$1:$D$43729,4,FALSE)=基本情報!$D$6,O1183,"")),"")</f>
        <v/>
      </c>
    </row>
    <row r="1184" spans="15:16" x14ac:dyDescent="0.15">
      <c r="O1184">
        <v>1183</v>
      </c>
      <c r="P1184" t="str">
        <f>IFERROR(IF(COUNTIF(個人情報!$BB$5:$BB$401,"登録番号" &amp; リスト!O1184)&gt;=1,"",IF(VLOOKUP(O1184,登録者リスト!$A$1:$D$43729,4,FALSE)=基本情報!$D$6,O1184,"")),"")</f>
        <v/>
      </c>
    </row>
    <row r="1185" spans="15:16" x14ac:dyDescent="0.15">
      <c r="O1185">
        <v>1184</v>
      </c>
      <c r="P1185" t="str">
        <f>IFERROR(IF(COUNTIF(個人情報!$BB$5:$BB$401,"登録番号" &amp; リスト!O1185)&gt;=1,"",IF(VLOOKUP(O1185,登録者リスト!$A$1:$D$43729,4,FALSE)=基本情報!$D$6,O1185,"")),"")</f>
        <v/>
      </c>
    </row>
    <row r="1186" spans="15:16" x14ac:dyDescent="0.15">
      <c r="O1186">
        <v>1185</v>
      </c>
      <c r="P1186" t="str">
        <f>IFERROR(IF(COUNTIF(個人情報!$BB$5:$BB$401,"登録番号" &amp; リスト!O1186)&gt;=1,"",IF(VLOOKUP(O1186,登録者リスト!$A$1:$D$43729,4,FALSE)=基本情報!$D$6,O1186,"")),"")</f>
        <v/>
      </c>
    </row>
    <row r="1187" spans="15:16" x14ac:dyDescent="0.15">
      <c r="O1187">
        <v>1186</v>
      </c>
      <c r="P1187" t="str">
        <f>IFERROR(IF(COUNTIF(個人情報!$BB$5:$BB$401,"登録番号" &amp; リスト!O1187)&gt;=1,"",IF(VLOOKUP(O1187,登録者リスト!$A$1:$D$43729,4,FALSE)=基本情報!$D$6,O1187,"")),"")</f>
        <v/>
      </c>
    </row>
    <row r="1188" spans="15:16" x14ac:dyDescent="0.15">
      <c r="O1188">
        <v>1187</v>
      </c>
      <c r="P1188" t="str">
        <f>IFERROR(IF(COUNTIF(個人情報!$BB$5:$BB$401,"登録番号" &amp; リスト!O1188)&gt;=1,"",IF(VLOOKUP(O1188,登録者リスト!$A$1:$D$43729,4,FALSE)=基本情報!$D$6,O1188,"")),"")</f>
        <v/>
      </c>
    </row>
    <row r="1189" spans="15:16" x14ac:dyDescent="0.15">
      <c r="O1189">
        <v>1188</v>
      </c>
      <c r="P1189" t="str">
        <f>IFERROR(IF(COUNTIF(個人情報!$BB$5:$BB$401,"登録番号" &amp; リスト!O1189)&gt;=1,"",IF(VLOOKUP(O1189,登録者リスト!$A$1:$D$43729,4,FALSE)=基本情報!$D$6,O1189,"")),"")</f>
        <v/>
      </c>
    </row>
    <row r="1190" spans="15:16" x14ac:dyDescent="0.15">
      <c r="O1190">
        <v>1189</v>
      </c>
      <c r="P1190" t="str">
        <f>IFERROR(IF(COUNTIF(個人情報!$BB$5:$BB$401,"登録番号" &amp; リスト!O1190)&gt;=1,"",IF(VLOOKUP(O1190,登録者リスト!$A$1:$D$43729,4,FALSE)=基本情報!$D$6,O1190,"")),"")</f>
        <v/>
      </c>
    </row>
    <row r="1191" spans="15:16" x14ac:dyDescent="0.15">
      <c r="O1191">
        <v>1190</v>
      </c>
      <c r="P1191" t="str">
        <f>IFERROR(IF(COUNTIF(個人情報!$BB$5:$BB$401,"登録番号" &amp; リスト!O1191)&gt;=1,"",IF(VLOOKUP(O1191,登録者リスト!$A$1:$D$43729,4,FALSE)=基本情報!$D$6,O1191,"")),"")</f>
        <v/>
      </c>
    </row>
    <row r="1192" spans="15:16" x14ac:dyDescent="0.15">
      <c r="O1192">
        <v>1191</v>
      </c>
      <c r="P1192" t="str">
        <f>IFERROR(IF(COUNTIF(個人情報!$BB$5:$BB$401,"登録番号" &amp; リスト!O1192)&gt;=1,"",IF(VLOOKUP(O1192,登録者リスト!$A$1:$D$43729,4,FALSE)=基本情報!$D$6,O1192,"")),"")</f>
        <v/>
      </c>
    </row>
    <row r="1193" spans="15:16" x14ac:dyDescent="0.15">
      <c r="O1193">
        <v>1192</v>
      </c>
      <c r="P1193" t="str">
        <f>IFERROR(IF(COUNTIF(個人情報!$BB$5:$BB$401,"登録番号" &amp; リスト!O1193)&gt;=1,"",IF(VLOOKUP(O1193,登録者リスト!$A$1:$D$43729,4,FALSE)=基本情報!$D$6,O1193,"")),"")</f>
        <v/>
      </c>
    </row>
    <row r="1194" spans="15:16" x14ac:dyDescent="0.15">
      <c r="O1194">
        <v>1193</v>
      </c>
      <c r="P1194" t="str">
        <f>IFERROR(IF(COUNTIF(個人情報!$BB$5:$BB$401,"登録番号" &amp; リスト!O1194)&gt;=1,"",IF(VLOOKUP(O1194,登録者リスト!$A$1:$D$43729,4,FALSE)=基本情報!$D$6,O1194,"")),"")</f>
        <v/>
      </c>
    </row>
    <row r="1195" spans="15:16" x14ac:dyDescent="0.15">
      <c r="O1195">
        <v>1194</v>
      </c>
      <c r="P1195" t="str">
        <f>IFERROR(IF(COUNTIF(個人情報!$BB$5:$BB$401,"登録番号" &amp; リスト!O1195)&gt;=1,"",IF(VLOOKUP(O1195,登録者リスト!$A$1:$D$43729,4,FALSE)=基本情報!$D$6,O1195,"")),"")</f>
        <v/>
      </c>
    </row>
    <row r="1196" spans="15:16" x14ac:dyDescent="0.15">
      <c r="O1196">
        <v>1195</v>
      </c>
      <c r="P1196" t="str">
        <f>IFERROR(IF(COUNTIF(個人情報!$BB$5:$BB$401,"登録番号" &amp; リスト!O1196)&gt;=1,"",IF(VLOOKUP(O1196,登録者リスト!$A$1:$D$43729,4,FALSE)=基本情報!$D$6,O1196,"")),"")</f>
        <v/>
      </c>
    </row>
    <row r="1197" spans="15:16" x14ac:dyDescent="0.15">
      <c r="O1197">
        <v>1196</v>
      </c>
      <c r="P1197" t="str">
        <f>IFERROR(IF(COUNTIF(個人情報!$BB$5:$BB$401,"登録番号" &amp; リスト!O1197)&gt;=1,"",IF(VLOOKUP(O1197,登録者リスト!$A$1:$D$43729,4,FALSE)=基本情報!$D$6,O1197,"")),"")</f>
        <v/>
      </c>
    </row>
    <row r="1198" spans="15:16" x14ac:dyDescent="0.15">
      <c r="O1198">
        <v>1197</v>
      </c>
      <c r="P1198" t="str">
        <f>IFERROR(IF(COUNTIF(個人情報!$BB$5:$BB$401,"登録番号" &amp; リスト!O1198)&gt;=1,"",IF(VLOOKUP(O1198,登録者リスト!$A$1:$D$43729,4,FALSE)=基本情報!$D$6,O1198,"")),"")</f>
        <v/>
      </c>
    </row>
    <row r="1199" spans="15:16" x14ac:dyDescent="0.15">
      <c r="O1199">
        <v>1198</v>
      </c>
      <c r="P1199" t="str">
        <f>IFERROR(IF(COUNTIF(個人情報!$BB$5:$BB$401,"登録番号" &amp; リスト!O1199)&gt;=1,"",IF(VLOOKUP(O1199,登録者リスト!$A$1:$D$43729,4,FALSE)=基本情報!$D$6,O1199,"")),"")</f>
        <v/>
      </c>
    </row>
    <row r="1200" spans="15:16" x14ac:dyDescent="0.15">
      <c r="O1200">
        <v>1199</v>
      </c>
      <c r="P1200" t="str">
        <f>IFERROR(IF(COUNTIF(個人情報!$BB$5:$BB$401,"登録番号" &amp; リスト!O1200)&gt;=1,"",IF(VLOOKUP(O1200,登録者リスト!$A$1:$D$43729,4,FALSE)=基本情報!$D$6,O1200,"")),"")</f>
        <v/>
      </c>
    </row>
    <row r="1201" spans="15:16" x14ac:dyDescent="0.15">
      <c r="O1201">
        <v>1200</v>
      </c>
      <c r="P1201" t="str">
        <f>IFERROR(IF(COUNTIF(個人情報!$BB$5:$BB$401,"登録番号" &amp; リスト!O1201)&gt;=1,"",IF(VLOOKUP(O1201,登録者リスト!$A$1:$D$43729,4,FALSE)=基本情報!$D$6,O1201,"")),"")</f>
        <v/>
      </c>
    </row>
    <row r="1202" spans="15:16" x14ac:dyDescent="0.15">
      <c r="O1202">
        <v>1201</v>
      </c>
      <c r="P1202" t="str">
        <f>IFERROR(IF(COUNTIF(個人情報!$BB$5:$BB$401,"登録番号" &amp; リスト!O1202)&gt;=1,"",IF(VLOOKUP(O1202,登録者リスト!$A$1:$D$43729,4,FALSE)=基本情報!$D$6,O1202,"")),"")</f>
        <v/>
      </c>
    </row>
    <row r="1203" spans="15:16" x14ac:dyDescent="0.15">
      <c r="O1203">
        <v>1202</v>
      </c>
      <c r="P1203" t="str">
        <f>IFERROR(IF(COUNTIF(個人情報!$BB$5:$BB$401,"登録番号" &amp; リスト!O1203)&gt;=1,"",IF(VLOOKUP(O1203,登録者リスト!$A$1:$D$43729,4,FALSE)=基本情報!$D$6,O1203,"")),"")</f>
        <v/>
      </c>
    </row>
    <row r="1204" spans="15:16" x14ac:dyDescent="0.15">
      <c r="O1204">
        <v>1203</v>
      </c>
      <c r="P1204" t="str">
        <f>IFERROR(IF(COUNTIF(個人情報!$BB$5:$BB$401,"登録番号" &amp; リスト!O1204)&gt;=1,"",IF(VLOOKUP(O1204,登録者リスト!$A$1:$D$43729,4,FALSE)=基本情報!$D$6,O1204,"")),"")</f>
        <v/>
      </c>
    </row>
    <row r="1205" spans="15:16" x14ac:dyDescent="0.15">
      <c r="O1205">
        <v>1204</v>
      </c>
      <c r="P1205" t="str">
        <f>IFERROR(IF(COUNTIF(個人情報!$BB$5:$BB$401,"登録番号" &amp; リスト!O1205)&gt;=1,"",IF(VLOOKUP(O1205,登録者リスト!$A$1:$D$43729,4,FALSE)=基本情報!$D$6,O1205,"")),"")</f>
        <v/>
      </c>
    </row>
    <row r="1206" spans="15:16" x14ac:dyDescent="0.15">
      <c r="O1206">
        <v>1205</v>
      </c>
      <c r="P1206" t="str">
        <f>IFERROR(IF(COUNTIF(個人情報!$BB$5:$BB$401,"登録番号" &amp; リスト!O1206)&gt;=1,"",IF(VLOOKUP(O1206,登録者リスト!$A$1:$D$43729,4,FALSE)=基本情報!$D$6,O1206,"")),"")</f>
        <v/>
      </c>
    </row>
    <row r="1207" spans="15:16" x14ac:dyDescent="0.15">
      <c r="O1207">
        <v>1206</v>
      </c>
      <c r="P1207" t="str">
        <f>IFERROR(IF(COUNTIF(個人情報!$BB$5:$BB$401,"登録番号" &amp; リスト!O1207)&gt;=1,"",IF(VLOOKUP(O1207,登録者リスト!$A$1:$D$43729,4,FALSE)=基本情報!$D$6,O1207,"")),"")</f>
        <v/>
      </c>
    </row>
    <row r="1208" spans="15:16" x14ac:dyDescent="0.15">
      <c r="O1208">
        <v>1207</v>
      </c>
      <c r="P1208" t="str">
        <f>IFERROR(IF(COUNTIF(個人情報!$BB$5:$BB$401,"登録番号" &amp; リスト!O1208)&gt;=1,"",IF(VLOOKUP(O1208,登録者リスト!$A$1:$D$43729,4,FALSE)=基本情報!$D$6,O1208,"")),"")</f>
        <v/>
      </c>
    </row>
    <row r="1209" spans="15:16" x14ac:dyDescent="0.15">
      <c r="O1209">
        <v>1208</v>
      </c>
      <c r="P1209" t="str">
        <f>IFERROR(IF(COUNTIF(個人情報!$BB$5:$BB$401,"登録番号" &amp; リスト!O1209)&gt;=1,"",IF(VLOOKUP(O1209,登録者リスト!$A$1:$D$43729,4,FALSE)=基本情報!$D$6,O1209,"")),"")</f>
        <v/>
      </c>
    </row>
    <row r="1210" spans="15:16" x14ac:dyDescent="0.15">
      <c r="O1210">
        <v>1209</v>
      </c>
      <c r="P1210" t="str">
        <f>IFERROR(IF(COUNTIF(個人情報!$BB$5:$BB$401,"登録番号" &amp; リスト!O1210)&gt;=1,"",IF(VLOOKUP(O1210,登録者リスト!$A$1:$D$43729,4,FALSE)=基本情報!$D$6,O1210,"")),"")</f>
        <v/>
      </c>
    </row>
    <row r="1211" spans="15:16" x14ac:dyDescent="0.15">
      <c r="O1211">
        <v>1210</v>
      </c>
      <c r="P1211" t="str">
        <f>IFERROR(IF(COUNTIF(個人情報!$BB$5:$BB$401,"登録番号" &amp; リスト!O1211)&gt;=1,"",IF(VLOOKUP(O1211,登録者リスト!$A$1:$D$43729,4,FALSE)=基本情報!$D$6,O1211,"")),"")</f>
        <v/>
      </c>
    </row>
    <row r="1212" spans="15:16" x14ac:dyDescent="0.15">
      <c r="O1212">
        <v>1211</v>
      </c>
      <c r="P1212" t="str">
        <f>IFERROR(IF(COUNTIF(個人情報!$BB$5:$BB$401,"登録番号" &amp; リスト!O1212)&gt;=1,"",IF(VLOOKUP(O1212,登録者リスト!$A$1:$D$43729,4,FALSE)=基本情報!$D$6,O1212,"")),"")</f>
        <v/>
      </c>
    </row>
    <row r="1213" spans="15:16" x14ac:dyDescent="0.15">
      <c r="O1213">
        <v>1212</v>
      </c>
      <c r="P1213" t="str">
        <f>IFERROR(IF(COUNTIF(個人情報!$BB$5:$BB$401,"登録番号" &amp; リスト!O1213)&gt;=1,"",IF(VLOOKUP(O1213,登録者リスト!$A$1:$D$43729,4,FALSE)=基本情報!$D$6,O1213,"")),"")</f>
        <v/>
      </c>
    </row>
    <row r="1214" spans="15:16" x14ac:dyDescent="0.15">
      <c r="O1214">
        <v>1213</v>
      </c>
      <c r="P1214" t="str">
        <f>IFERROR(IF(COUNTIF(個人情報!$BB$5:$BB$401,"登録番号" &amp; リスト!O1214)&gt;=1,"",IF(VLOOKUP(O1214,登録者リスト!$A$1:$D$43729,4,FALSE)=基本情報!$D$6,O1214,"")),"")</f>
        <v/>
      </c>
    </row>
    <row r="1215" spans="15:16" x14ac:dyDescent="0.15">
      <c r="O1215">
        <v>1214</v>
      </c>
      <c r="P1215" t="str">
        <f>IFERROR(IF(COUNTIF(個人情報!$BB$5:$BB$401,"登録番号" &amp; リスト!O1215)&gt;=1,"",IF(VLOOKUP(O1215,登録者リスト!$A$1:$D$43729,4,FALSE)=基本情報!$D$6,O1215,"")),"")</f>
        <v/>
      </c>
    </row>
    <row r="1216" spans="15:16" x14ac:dyDescent="0.15">
      <c r="O1216">
        <v>1215</v>
      </c>
      <c r="P1216" t="str">
        <f>IFERROR(IF(COUNTIF(個人情報!$BB$5:$BB$401,"登録番号" &amp; リスト!O1216)&gt;=1,"",IF(VLOOKUP(O1216,登録者リスト!$A$1:$D$43729,4,FALSE)=基本情報!$D$6,O1216,"")),"")</f>
        <v/>
      </c>
    </row>
    <row r="1217" spans="15:16" x14ac:dyDescent="0.15">
      <c r="O1217">
        <v>1216</v>
      </c>
      <c r="P1217" t="str">
        <f>IFERROR(IF(COUNTIF(個人情報!$BB$5:$BB$401,"登録番号" &amp; リスト!O1217)&gt;=1,"",IF(VLOOKUP(O1217,登録者リスト!$A$1:$D$43729,4,FALSE)=基本情報!$D$6,O1217,"")),"")</f>
        <v/>
      </c>
    </row>
    <row r="1218" spans="15:16" x14ac:dyDescent="0.15">
      <c r="O1218">
        <v>1217</v>
      </c>
      <c r="P1218" t="str">
        <f>IFERROR(IF(COUNTIF(個人情報!$BB$5:$BB$401,"登録番号" &amp; リスト!O1218)&gt;=1,"",IF(VLOOKUP(O1218,登録者リスト!$A$1:$D$43729,4,FALSE)=基本情報!$D$6,O1218,"")),"")</f>
        <v/>
      </c>
    </row>
    <row r="1219" spans="15:16" x14ac:dyDescent="0.15">
      <c r="O1219">
        <v>1218</v>
      </c>
      <c r="P1219" t="str">
        <f>IFERROR(IF(COUNTIF(個人情報!$BB$5:$BB$401,"登録番号" &amp; リスト!O1219)&gt;=1,"",IF(VLOOKUP(O1219,登録者リスト!$A$1:$D$43729,4,FALSE)=基本情報!$D$6,O1219,"")),"")</f>
        <v/>
      </c>
    </row>
    <row r="1220" spans="15:16" x14ac:dyDescent="0.15">
      <c r="O1220">
        <v>1219</v>
      </c>
      <c r="P1220" t="str">
        <f>IFERROR(IF(COUNTIF(個人情報!$BB$5:$BB$401,"登録番号" &amp; リスト!O1220)&gt;=1,"",IF(VLOOKUP(O1220,登録者リスト!$A$1:$D$43729,4,FALSE)=基本情報!$D$6,O1220,"")),"")</f>
        <v/>
      </c>
    </row>
    <row r="1221" spans="15:16" x14ac:dyDescent="0.15">
      <c r="O1221">
        <v>1220</v>
      </c>
      <c r="P1221" t="str">
        <f>IFERROR(IF(COUNTIF(個人情報!$BB$5:$BB$401,"登録番号" &amp; リスト!O1221)&gt;=1,"",IF(VLOOKUP(O1221,登録者リスト!$A$1:$D$43729,4,FALSE)=基本情報!$D$6,O1221,"")),"")</f>
        <v/>
      </c>
    </row>
    <row r="1222" spans="15:16" x14ac:dyDescent="0.15">
      <c r="O1222">
        <v>1221</v>
      </c>
      <c r="P1222" t="str">
        <f>IFERROR(IF(COUNTIF(個人情報!$BB$5:$BB$401,"登録番号" &amp; リスト!O1222)&gt;=1,"",IF(VLOOKUP(O1222,登録者リスト!$A$1:$D$43729,4,FALSE)=基本情報!$D$6,O1222,"")),"")</f>
        <v/>
      </c>
    </row>
    <row r="1223" spans="15:16" x14ac:dyDescent="0.15">
      <c r="O1223">
        <v>1222</v>
      </c>
      <c r="P1223" t="str">
        <f>IFERROR(IF(COUNTIF(個人情報!$BB$5:$BB$401,"登録番号" &amp; リスト!O1223)&gt;=1,"",IF(VLOOKUP(O1223,登録者リスト!$A$1:$D$43729,4,FALSE)=基本情報!$D$6,O1223,"")),"")</f>
        <v/>
      </c>
    </row>
    <row r="1224" spans="15:16" x14ac:dyDescent="0.15">
      <c r="O1224">
        <v>1223</v>
      </c>
      <c r="P1224" t="str">
        <f>IFERROR(IF(COUNTIF(個人情報!$BB$5:$BB$401,"登録番号" &amp; リスト!O1224)&gt;=1,"",IF(VLOOKUP(O1224,登録者リスト!$A$1:$D$43729,4,FALSE)=基本情報!$D$6,O1224,"")),"")</f>
        <v/>
      </c>
    </row>
    <row r="1225" spans="15:16" x14ac:dyDescent="0.15">
      <c r="O1225">
        <v>1224</v>
      </c>
      <c r="P1225" t="str">
        <f>IFERROR(IF(COUNTIF(個人情報!$BB$5:$BB$401,"登録番号" &amp; リスト!O1225)&gt;=1,"",IF(VLOOKUP(O1225,登録者リスト!$A$1:$D$43729,4,FALSE)=基本情報!$D$6,O1225,"")),"")</f>
        <v/>
      </c>
    </row>
    <row r="1226" spans="15:16" x14ac:dyDescent="0.15">
      <c r="O1226">
        <v>1225</v>
      </c>
      <c r="P1226" t="str">
        <f>IFERROR(IF(COUNTIF(個人情報!$BB$5:$BB$401,"登録番号" &amp; リスト!O1226)&gt;=1,"",IF(VLOOKUP(O1226,登録者リスト!$A$1:$D$43729,4,FALSE)=基本情報!$D$6,O1226,"")),"")</f>
        <v/>
      </c>
    </row>
    <row r="1227" spans="15:16" x14ac:dyDescent="0.15">
      <c r="O1227">
        <v>1226</v>
      </c>
      <c r="P1227" t="str">
        <f>IFERROR(IF(COUNTIF(個人情報!$BB$5:$BB$401,"登録番号" &amp; リスト!O1227)&gt;=1,"",IF(VLOOKUP(O1227,登録者リスト!$A$1:$D$43729,4,FALSE)=基本情報!$D$6,O1227,"")),"")</f>
        <v/>
      </c>
    </row>
    <row r="1228" spans="15:16" x14ac:dyDescent="0.15">
      <c r="O1228">
        <v>1227</v>
      </c>
      <c r="P1228" t="str">
        <f>IFERROR(IF(COUNTIF(個人情報!$BB$5:$BB$401,"登録番号" &amp; リスト!O1228)&gt;=1,"",IF(VLOOKUP(O1228,登録者リスト!$A$1:$D$43729,4,FALSE)=基本情報!$D$6,O1228,"")),"")</f>
        <v/>
      </c>
    </row>
    <row r="1229" spans="15:16" x14ac:dyDescent="0.15">
      <c r="O1229">
        <v>1228</v>
      </c>
      <c r="P1229" t="str">
        <f>IFERROR(IF(COUNTIF(個人情報!$BB$5:$BB$401,"登録番号" &amp; リスト!O1229)&gt;=1,"",IF(VLOOKUP(O1229,登録者リスト!$A$1:$D$43729,4,FALSE)=基本情報!$D$6,O1229,"")),"")</f>
        <v/>
      </c>
    </row>
    <row r="1230" spans="15:16" x14ac:dyDescent="0.15">
      <c r="O1230">
        <v>1229</v>
      </c>
      <c r="P1230" t="str">
        <f>IFERROR(IF(COUNTIF(個人情報!$BB$5:$BB$401,"登録番号" &amp; リスト!O1230)&gt;=1,"",IF(VLOOKUP(O1230,登録者リスト!$A$1:$D$43729,4,FALSE)=基本情報!$D$6,O1230,"")),"")</f>
        <v/>
      </c>
    </row>
    <row r="1231" spans="15:16" x14ac:dyDescent="0.15">
      <c r="O1231">
        <v>1230</v>
      </c>
      <c r="P1231" t="str">
        <f>IFERROR(IF(COUNTIF(個人情報!$BB$5:$BB$401,"登録番号" &amp; リスト!O1231)&gt;=1,"",IF(VLOOKUP(O1231,登録者リスト!$A$1:$D$43729,4,FALSE)=基本情報!$D$6,O1231,"")),"")</f>
        <v/>
      </c>
    </row>
    <row r="1232" spans="15:16" x14ac:dyDescent="0.15">
      <c r="O1232">
        <v>1231</v>
      </c>
      <c r="P1232" t="str">
        <f>IFERROR(IF(COUNTIF(個人情報!$BB$5:$BB$401,"登録番号" &amp; リスト!O1232)&gt;=1,"",IF(VLOOKUP(O1232,登録者リスト!$A$1:$D$43729,4,FALSE)=基本情報!$D$6,O1232,"")),"")</f>
        <v/>
      </c>
    </row>
    <row r="1233" spans="15:16" x14ac:dyDescent="0.15">
      <c r="O1233">
        <v>1232</v>
      </c>
      <c r="P1233" t="str">
        <f>IFERROR(IF(COUNTIF(個人情報!$BB$5:$BB$401,"登録番号" &amp; リスト!O1233)&gt;=1,"",IF(VLOOKUP(O1233,登録者リスト!$A$1:$D$43729,4,FALSE)=基本情報!$D$6,O1233,"")),"")</f>
        <v/>
      </c>
    </row>
    <row r="1234" spans="15:16" x14ac:dyDescent="0.15">
      <c r="O1234">
        <v>1233</v>
      </c>
      <c r="P1234" t="str">
        <f>IFERROR(IF(COUNTIF(個人情報!$BB$5:$BB$401,"登録番号" &amp; リスト!O1234)&gt;=1,"",IF(VLOOKUP(O1234,登録者リスト!$A$1:$D$43729,4,FALSE)=基本情報!$D$6,O1234,"")),"")</f>
        <v/>
      </c>
    </row>
    <row r="1235" spans="15:16" x14ac:dyDescent="0.15">
      <c r="O1235">
        <v>1234</v>
      </c>
      <c r="P1235" t="str">
        <f>IFERROR(IF(COUNTIF(個人情報!$BB$5:$BB$401,"登録番号" &amp; リスト!O1235)&gt;=1,"",IF(VLOOKUP(O1235,登録者リスト!$A$1:$D$43729,4,FALSE)=基本情報!$D$6,O1235,"")),"")</f>
        <v/>
      </c>
    </row>
    <row r="1236" spans="15:16" x14ac:dyDescent="0.15">
      <c r="O1236">
        <v>1235</v>
      </c>
      <c r="P1236" t="str">
        <f>IFERROR(IF(COUNTIF(個人情報!$BB$5:$BB$401,"登録番号" &amp; リスト!O1236)&gt;=1,"",IF(VLOOKUP(O1236,登録者リスト!$A$1:$D$43729,4,FALSE)=基本情報!$D$6,O1236,"")),"")</f>
        <v/>
      </c>
    </row>
    <row r="1237" spans="15:16" x14ac:dyDescent="0.15">
      <c r="O1237">
        <v>1236</v>
      </c>
      <c r="P1237" t="str">
        <f>IFERROR(IF(COUNTIF(個人情報!$BB$5:$BB$401,"登録番号" &amp; リスト!O1237)&gt;=1,"",IF(VLOOKUP(O1237,登録者リスト!$A$1:$D$43729,4,FALSE)=基本情報!$D$6,O1237,"")),"")</f>
        <v/>
      </c>
    </row>
    <row r="1238" spans="15:16" x14ac:dyDescent="0.15">
      <c r="O1238">
        <v>1237</v>
      </c>
      <c r="P1238" t="str">
        <f>IFERROR(IF(COUNTIF(個人情報!$BB$5:$BB$401,"登録番号" &amp; リスト!O1238)&gt;=1,"",IF(VLOOKUP(O1238,登録者リスト!$A$1:$D$43729,4,FALSE)=基本情報!$D$6,O1238,"")),"")</f>
        <v/>
      </c>
    </row>
    <row r="1239" spans="15:16" x14ac:dyDescent="0.15">
      <c r="O1239">
        <v>1238</v>
      </c>
      <c r="P1239" t="str">
        <f>IFERROR(IF(COUNTIF(個人情報!$BB$5:$BB$401,"登録番号" &amp; リスト!O1239)&gt;=1,"",IF(VLOOKUP(O1239,登録者リスト!$A$1:$D$43729,4,FALSE)=基本情報!$D$6,O1239,"")),"")</f>
        <v/>
      </c>
    </row>
    <row r="1240" spans="15:16" x14ac:dyDescent="0.15">
      <c r="O1240">
        <v>1239</v>
      </c>
      <c r="P1240" t="str">
        <f>IFERROR(IF(COUNTIF(個人情報!$BB$5:$BB$401,"登録番号" &amp; リスト!O1240)&gt;=1,"",IF(VLOOKUP(O1240,登録者リスト!$A$1:$D$43729,4,FALSE)=基本情報!$D$6,O1240,"")),"")</f>
        <v/>
      </c>
    </row>
    <row r="1241" spans="15:16" x14ac:dyDescent="0.15">
      <c r="O1241">
        <v>1240</v>
      </c>
      <c r="P1241" t="str">
        <f>IFERROR(IF(COUNTIF(個人情報!$BB$5:$BB$401,"登録番号" &amp; リスト!O1241)&gt;=1,"",IF(VLOOKUP(O1241,登録者リスト!$A$1:$D$43729,4,FALSE)=基本情報!$D$6,O1241,"")),"")</f>
        <v/>
      </c>
    </row>
    <row r="1242" spans="15:16" x14ac:dyDescent="0.15">
      <c r="O1242">
        <v>1241</v>
      </c>
      <c r="P1242" t="str">
        <f>IFERROR(IF(COUNTIF(個人情報!$BB$5:$BB$401,"登録番号" &amp; リスト!O1242)&gt;=1,"",IF(VLOOKUP(O1242,登録者リスト!$A$1:$D$43729,4,FALSE)=基本情報!$D$6,O1242,"")),"")</f>
        <v/>
      </c>
    </row>
    <row r="1243" spans="15:16" x14ac:dyDescent="0.15">
      <c r="O1243">
        <v>1242</v>
      </c>
      <c r="P1243" t="str">
        <f>IFERROR(IF(COUNTIF(個人情報!$BB$5:$BB$401,"登録番号" &amp; リスト!O1243)&gt;=1,"",IF(VLOOKUP(O1243,登録者リスト!$A$1:$D$43729,4,FALSE)=基本情報!$D$6,O1243,"")),"")</f>
        <v/>
      </c>
    </row>
    <row r="1244" spans="15:16" x14ac:dyDescent="0.15">
      <c r="O1244">
        <v>1243</v>
      </c>
      <c r="P1244" t="str">
        <f>IFERROR(IF(COUNTIF(個人情報!$BB$5:$BB$401,"登録番号" &amp; リスト!O1244)&gt;=1,"",IF(VLOOKUP(O1244,登録者リスト!$A$1:$D$43729,4,FALSE)=基本情報!$D$6,O1244,"")),"")</f>
        <v/>
      </c>
    </row>
    <row r="1245" spans="15:16" x14ac:dyDescent="0.15">
      <c r="O1245">
        <v>1244</v>
      </c>
      <c r="P1245" t="str">
        <f>IFERROR(IF(COUNTIF(個人情報!$BB$5:$BB$401,"登録番号" &amp; リスト!O1245)&gt;=1,"",IF(VLOOKUP(O1245,登録者リスト!$A$1:$D$43729,4,FALSE)=基本情報!$D$6,O1245,"")),"")</f>
        <v/>
      </c>
    </row>
    <row r="1246" spans="15:16" x14ac:dyDescent="0.15">
      <c r="O1246">
        <v>1245</v>
      </c>
      <c r="P1246" t="str">
        <f>IFERROR(IF(COUNTIF(個人情報!$BB$5:$BB$401,"登録番号" &amp; リスト!O1246)&gt;=1,"",IF(VLOOKUP(O1246,登録者リスト!$A$1:$D$43729,4,FALSE)=基本情報!$D$6,O1246,"")),"")</f>
        <v/>
      </c>
    </row>
    <row r="1247" spans="15:16" x14ac:dyDescent="0.15">
      <c r="O1247">
        <v>1246</v>
      </c>
      <c r="P1247" t="str">
        <f>IFERROR(IF(COUNTIF(個人情報!$BB$5:$BB$401,"登録番号" &amp; リスト!O1247)&gt;=1,"",IF(VLOOKUP(O1247,登録者リスト!$A$1:$D$43729,4,FALSE)=基本情報!$D$6,O1247,"")),"")</f>
        <v/>
      </c>
    </row>
    <row r="1248" spans="15:16" x14ac:dyDescent="0.15">
      <c r="O1248">
        <v>1247</v>
      </c>
      <c r="P1248" t="str">
        <f>IFERROR(IF(COUNTIF(個人情報!$BB$5:$BB$401,"登録番号" &amp; リスト!O1248)&gt;=1,"",IF(VLOOKUP(O1248,登録者リスト!$A$1:$D$43729,4,FALSE)=基本情報!$D$6,O1248,"")),"")</f>
        <v/>
      </c>
    </row>
    <row r="1249" spans="15:16" x14ac:dyDescent="0.15">
      <c r="O1249">
        <v>1248</v>
      </c>
      <c r="P1249" t="str">
        <f>IFERROR(IF(COUNTIF(個人情報!$BB$5:$BB$401,"登録番号" &amp; リスト!O1249)&gt;=1,"",IF(VLOOKUP(O1249,登録者リスト!$A$1:$D$43729,4,FALSE)=基本情報!$D$6,O1249,"")),"")</f>
        <v/>
      </c>
    </row>
    <row r="1250" spans="15:16" x14ac:dyDescent="0.15">
      <c r="O1250">
        <v>1249</v>
      </c>
      <c r="P1250" t="str">
        <f>IFERROR(IF(COUNTIF(個人情報!$BB$5:$BB$401,"登録番号" &amp; リスト!O1250)&gt;=1,"",IF(VLOOKUP(O1250,登録者リスト!$A$1:$D$43729,4,FALSE)=基本情報!$D$6,O1250,"")),"")</f>
        <v/>
      </c>
    </row>
    <row r="1251" spans="15:16" x14ac:dyDescent="0.15">
      <c r="O1251">
        <v>1250</v>
      </c>
      <c r="P1251" t="str">
        <f>IFERROR(IF(COUNTIF(個人情報!$BB$5:$BB$401,"登録番号" &amp; リスト!O1251)&gt;=1,"",IF(VLOOKUP(O1251,登録者リスト!$A$1:$D$43729,4,FALSE)=基本情報!$D$6,O1251,"")),"")</f>
        <v/>
      </c>
    </row>
    <row r="1252" spans="15:16" x14ac:dyDescent="0.15">
      <c r="O1252">
        <v>1251</v>
      </c>
      <c r="P1252" t="str">
        <f>IFERROR(IF(COUNTIF(個人情報!$BB$5:$BB$401,"登録番号" &amp; リスト!O1252)&gt;=1,"",IF(VLOOKUP(O1252,登録者リスト!$A$1:$D$43729,4,FALSE)=基本情報!$D$6,O1252,"")),"")</f>
        <v/>
      </c>
    </row>
    <row r="1253" spans="15:16" x14ac:dyDescent="0.15">
      <c r="O1253">
        <v>1252</v>
      </c>
      <c r="P1253" t="str">
        <f>IFERROR(IF(COUNTIF(個人情報!$BB$5:$BB$401,"登録番号" &amp; リスト!O1253)&gt;=1,"",IF(VLOOKUP(O1253,登録者リスト!$A$1:$D$43729,4,FALSE)=基本情報!$D$6,O1253,"")),"")</f>
        <v/>
      </c>
    </row>
    <row r="1254" spans="15:16" x14ac:dyDescent="0.15">
      <c r="O1254">
        <v>1253</v>
      </c>
      <c r="P1254" t="str">
        <f>IFERROR(IF(COUNTIF(個人情報!$BB$5:$BB$401,"登録番号" &amp; リスト!O1254)&gt;=1,"",IF(VLOOKUP(O1254,登録者リスト!$A$1:$D$43729,4,FALSE)=基本情報!$D$6,O1254,"")),"")</f>
        <v/>
      </c>
    </row>
    <row r="1255" spans="15:16" x14ac:dyDescent="0.15">
      <c r="O1255">
        <v>1254</v>
      </c>
      <c r="P1255" t="str">
        <f>IFERROR(IF(COUNTIF(個人情報!$BB$5:$BB$401,"登録番号" &amp; リスト!O1255)&gt;=1,"",IF(VLOOKUP(O1255,登録者リスト!$A$1:$D$43729,4,FALSE)=基本情報!$D$6,O1255,"")),"")</f>
        <v/>
      </c>
    </row>
    <row r="1256" spans="15:16" x14ac:dyDescent="0.15">
      <c r="O1256">
        <v>1255</v>
      </c>
      <c r="P1256" t="str">
        <f>IFERROR(IF(COUNTIF(個人情報!$BB$5:$BB$401,"登録番号" &amp; リスト!O1256)&gt;=1,"",IF(VLOOKUP(O1256,登録者リスト!$A$1:$D$43729,4,FALSE)=基本情報!$D$6,O1256,"")),"")</f>
        <v/>
      </c>
    </row>
    <row r="1257" spans="15:16" x14ac:dyDescent="0.15">
      <c r="O1257">
        <v>1256</v>
      </c>
      <c r="P1257" t="str">
        <f>IFERROR(IF(COUNTIF(個人情報!$BB$5:$BB$401,"登録番号" &amp; リスト!O1257)&gt;=1,"",IF(VLOOKUP(O1257,登録者リスト!$A$1:$D$43729,4,FALSE)=基本情報!$D$6,O1257,"")),"")</f>
        <v/>
      </c>
    </row>
    <row r="1258" spans="15:16" x14ac:dyDescent="0.15">
      <c r="O1258">
        <v>1257</v>
      </c>
      <c r="P1258" t="str">
        <f>IFERROR(IF(COUNTIF(個人情報!$BB$5:$BB$401,"登録番号" &amp; リスト!O1258)&gt;=1,"",IF(VLOOKUP(O1258,登録者リスト!$A$1:$D$43729,4,FALSE)=基本情報!$D$6,O1258,"")),"")</f>
        <v/>
      </c>
    </row>
    <row r="1259" spans="15:16" x14ac:dyDescent="0.15">
      <c r="O1259">
        <v>1258</v>
      </c>
      <c r="P1259" t="str">
        <f>IFERROR(IF(COUNTIF(個人情報!$BB$5:$BB$401,"登録番号" &amp; リスト!O1259)&gt;=1,"",IF(VLOOKUP(O1259,登録者リスト!$A$1:$D$43729,4,FALSE)=基本情報!$D$6,O1259,"")),"")</f>
        <v/>
      </c>
    </row>
    <row r="1260" spans="15:16" x14ac:dyDescent="0.15">
      <c r="O1260">
        <v>1259</v>
      </c>
      <c r="P1260" t="str">
        <f>IFERROR(IF(COUNTIF(個人情報!$BB$5:$BB$401,"登録番号" &amp; リスト!O1260)&gt;=1,"",IF(VLOOKUP(O1260,登録者リスト!$A$1:$D$43729,4,FALSE)=基本情報!$D$6,O1260,"")),"")</f>
        <v/>
      </c>
    </row>
    <row r="1261" spans="15:16" x14ac:dyDescent="0.15">
      <c r="O1261">
        <v>1260</v>
      </c>
      <c r="P1261" t="str">
        <f>IFERROR(IF(COUNTIF(個人情報!$BB$5:$BB$401,"登録番号" &amp; リスト!O1261)&gt;=1,"",IF(VLOOKUP(O1261,登録者リスト!$A$1:$D$43729,4,FALSE)=基本情報!$D$6,O1261,"")),"")</f>
        <v/>
      </c>
    </row>
    <row r="1262" spans="15:16" x14ac:dyDescent="0.15">
      <c r="O1262">
        <v>1261</v>
      </c>
      <c r="P1262" t="str">
        <f>IFERROR(IF(COUNTIF(個人情報!$BB$5:$BB$401,"登録番号" &amp; リスト!O1262)&gt;=1,"",IF(VLOOKUP(O1262,登録者リスト!$A$1:$D$43729,4,FALSE)=基本情報!$D$6,O1262,"")),"")</f>
        <v/>
      </c>
    </row>
    <row r="1263" spans="15:16" x14ac:dyDescent="0.15">
      <c r="O1263">
        <v>1262</v>
      </c>
      <c r="P1263" t="str">
        <f>IFERROR(IF(COUNTIF(個人情報!$BB$5:$BB$401,"登録番号" &amp; リスト!O1263)&gt;=1,"",IF(VLOOKUP(O1263,登録者リスト!$A$1:$D$43729,4,FALSE)=基本情報!$D$6,O1263,"")),"")</f>
        <v/>
      </c>
    </row>
    <row r="1264" spans="15:16" x14ac:dyDescent="0.15">
      <c r="O1264">
        <v>1263</v>
      </c>
      <c r="P1264" t="str">
        <f>IFERROR(IF(COUNTIF(個人情報!$BB$5:$BB$401,"登録番号" &amp; リスト!O1264)&gt;=1,"",IF(VLOOKUP(O1264,登録者リスト!$A$1:$D$43729,4,FALSE)=基本情報!$D$6,O1264,"")),"")</f>
        <v/>
      </c>
    </row>
    <row r="1265" spans="15:16" x14ac:dyDescent="0.15">
      <c r="O1265">
        <v>1264</v>
      </c>
      <c r="P1265" t="str">
        <f>IFERROR(IF(COUNTIF(個人情報!$BB$5:$BB$401,"登録番号" &amp; リスト!O1265)&gt;=1,"",IF(VLOOKUP(O1265,登録者リスト!$A$1:$D$43729,4,FALSE)=基本情報!$D$6,O1265,"")),"")</f>
        <v/>
      </c>
    </row>
    <row r="1266" spans="15:16" x14ac:dyDescent="0.15">
      <c r="O1266">
        <v>1265</v>
      </c>
      <c r="P1266" t="str">
        <f>IFERROR(IF(COUNTIF(個人情報!$BB$5:$BB$401,"登録番号" &amp; リスト!O1266)&gt;=1,"",IF(VLOOKUP(O1266,登録者リスト!$A$1:$D$43729,4,FALSE)=基本情報!$D$6,O1266,"")),"")</f>
        <v/>
      </c>
    </row>
    <row r="1267" spans="15:16" x14ac:dyDescent="0.15">
      <c r="O1267">
        <v>1266</v>
      </c>
      <c r="P1267" t="str">
        <f>IFERROR(IF(COUNTIF(個人情報!$BB$5:$BB$401,"登録番号" &amp; リスト!O1267)&gt;=1,"",IF(VLOOKUP(O1267,登録者リスト!$A$1:$D$43729,4,FALSE)=基本情報!$D$6,O1267,"")),"")</f>
        <v/>
      </c>
    </row>
    <row r="1268" spans="15:16" x14ac:dyDescent="0.15">
      <c r="O1268">
        <v>1267</v>
      </c>
      <c r="P1268" t="str">
        <f>IFERROR(IF(COUNTIF(個人情報!$BB$5:$BB$401,"登録番号" &amp; リスト!O1268)&gt;=1,"",IF(VLOOKUP(O1268,登録者リスト!$A$1:$D$43729,4,FALSE)=基本情報!$D$6,O1268,"")),"")</f>
        <v/>
      </c>
    </row>
    <row r="1269" spans="15:16" x14ac:dyDescent="0.15">
      <c r="O1269">
        <v>1268</v>
      </c>
      <c r="P1269" t="str">
        <f>IFERROR(IF(COUNTIF(個人情報!$BB$5:$BB$401,"登録番号" &amp; リスト!O1269)&gt;=1,"",IF(VLOOKUP(O1269,登録者リスト!$A$1:$D$43729,4,FALSE)=基本情報!$D$6,O1269,"")),"")</f>
        <v/>
      </c>
    </row>
    <row r="1270" spans="15:16" x14ac:dyDescent="0.15">
      <c r="O1270">
        <v>1269</v>
      </c>
      <c r="P1270" t="str">
        <f>IFERROR(IF(COUNTIF(個人情報!$BB$5:$BB$401,"登録番号" &amp; リスト!O1270)&gt;=1,"",IF(VLOOKUP(O1270,登録者リスト!$A$1:$D$43729,4,FALSE)=基本情報!$D$6,O1270,"")),"")</f>
        <v/>
      </c>
    </row>
    <row r="1271" spans="15:16" x14ac:dyDescent="0.15">
      <c r="O1271">
        <v>1270</v>
      </c>
      <c r="P1271" t="str">
        <f>IFERROR(IF(COUNTIF(個人情報!$BB$5:$BB$401,"登録番号" &amp; リスト!O1271)&gt;=1,"",IF(VLOOKUP(O1271,登録者リスト!$A$1:$D$43729,4,FALSE)=基本情報!$D$6,O1271,"")),"")</f>
        <v/>
      </c>
    </row>
    <row r="1272" spans="15:16" x14ac:dyDescent="0.15">
      <c r="O1272">
        <v>1271</v>
      </c>
      <c r="P1272" t="str">
        <f>IFERROR(IF(COUNTIF(個人情報!$BB$5:$BB$401,"登録番号" &amp; リスト!O1272)&gt;=1,"",IF(VLOOKUP(O1272,登録者リスト!$A$1:$D$43729,4,FALSE)=基本情報!$D$6,O1272,"")),"")</f>
        <v/>
      </c>
    </row>
    <row r="1273" spans="15:16" x14ac:dyDescent="0.15">
      <c r="O1273">
        <v>1272</v>
      </c>
      <c r="P1273" t="str">
        <f>IFERROR(IF(COUNTIF(個人情報!$BB$5:$BB$401,"登録番号" &amp; リスト!O1273)&gt;=1,"",IF(VLOOKUP(O1273,登録者リスト!$A$1:$D$43729,4,FALSE)=基本情報!$D$6,O1273,"")),"")</f>
        <v/>
      </c>
    </row>
    <row r="1274" spans="15:16" x14ac:dyDescent="0.15">
      <c r="O1274">
        <v>1273</v>
      </c>
      <c r="P1274" t="str">
        <f>IFERROR(IF(COUNTIF(個人情報!$BB$5:$BB$401,"登録番号" &amp; リスト!O1274)&gt;=1,"",IF(VLOOKUP(O1274,登録者リスト!$A$1:$D$43729,4,FALSE)=基本情報!$D$6,O1274,"")),"")</f>
        <v/>
      </c>
    </row>
    <row r="1275" spans="15:16" x14ac:dyDescent="0.15">
      <c r="O1275">
        <v>1274</v>
      </c>
      <c r="P1275" t="str">
        <f>IFERROR(IF(COUNTIF(個人情報!$BB$5:$BB$401,"登録番号" &amp; リスト!O1275)&gt;=1,"",IF(VLOOKUP(O1275,登録者リスト!$A$1:$D$43729,4,FALSE)=基本情報!$D$6,O1275,"")),"")</f>
        <v/>
      </c>
    </row>
    <row r="1276" spans="15:16" x14ac:dyDescent="0.15">
      <c r="O1276">
        <v>1275</v>
      </c>
      <c r="P1276" t="str">
        <f>IFERROR(IF(COUNTIF(個人情報!$BB$5:$BB$401,"登録番号" &amp; リスト!O1276)&gt;=1,"",IF(VLOOKUP(O1276,登録者リスト!$A$1:$D$43729,4,FALSE)=基本情報!$D$6,O1276,"")),"")</f>
        <v/>
      </c>
    </row>
    <row r="1277" spans="15:16" x14ac:dyDescent="0.15">
      <c r="O1277">
        <v>1276</v>
      </c>
      <c r="P1277" t="str">
        <f>IFERROR(IF(COUNTIF(個人情報!$BB$5:$BB$401,"登録番号" &amp; リスト!O1277)&gt;=1,"",IF(VLOOKUP(O1277,登録者リスト!$A$1:$D$43729,4,FALSE)=基本情報!$D$6,O1277,"")),"")</f>
        <v/>
      </c>
    </row>
    <row r="1278" spans="15:16" x14ac:dyDescent="0.15">
      <c r="O1278">
        <v>1277</v>
      </c>
      <c r="P1278" t="str">
        <f>IFERROR(IF(COUNTIF(個人情報!$BB$5:$BB$401,"登録番号" &amp; リスト!O1278)&gt;=1,"",IF(VLOOKUP(O1278,登録者リスト!$A$1:$D$43729,4,FALSE)=基本情報!$D$6,O1278,"")),"")</f>
        <v/>
      </c>
    </row>
    <row r="1279" spans="15:16" x14ac:dyDescent="0.15">
      <c r="O1279">
        <v>1278</v>
      </c>
      <c r="P1279" t="str">
        <f>IFERROR(IF(COUNTIF(個人情報!$BB$5:$BB$401,"登録番号" &amp; リスト!O1279)&gt;=1,"",IF(VLOOKUP(O1279,登録者リスト!$A$1:$D$43729,4,FALSE)=基本情報!$D$6,O1279,"")),"")</f>
        <v/>
      </c>
    </row>
    <row r="1280" spans="15:16" x14ac:dyDescent="0.15">
      <c r="O1280">
        <v>1279</v>
      </c>
      <c r="P1280" t="str">
        <f>IFERROR(IF(COUNTIF(個人情報!$BB$5:$BB$401,"登録番号" &amp; リスト!O1280)&gt;=1,"",IF(VLOOKUP(O1280,登録者リスト!$A$1:$D$43729,4,FALSE)=基本情報!$D$6,O1280,"")),"")</f>
        <v/>
      </c>
    </row>
    <row r="1281" spans="15:16" x14ac:dyDescent="0.15">
      <c r="O1281">
        <v>1280</v>
      </c>
      <c r="P1281" t="str">
        <f>IFERROR(IF(COUNTIF(個人情報!$BB$5:$BB$401,"登録番号" &amp; リスト!O1281)&gt;=1,"",IF(VLOOKUP(O1281,登録者リスト!$A$1:$D$43729,4,FALSE)=基本情報!$D$6,O1281,"")),"")</f>
        <v/>
      </c>
    </row>
    <row r="1282" spans="15:16" x14ac:dyDescent="0.15">
      <c r="O1282">
        <v>1281</v>
      </c>
      <c r="P1282" t="str">
        <f>IFERROR(IF(COUNTIF(個人情報!$BB$5:$BB$401,"登録番号" &amp; リスト!O1282)&gt;=1,"",IF(VLOOKUP(O1282,登録者リスト!$A$1:$D$43729,4,FALSE)=基本情報!$D$6,O1282,"")),"")</f>
        <v/>
      </c>
    </row>
    <row r="1283" spans="15:16" x14ac:dyDescent="0.15">
      <c r="O1283">
        <v>1282</v>
      </c>
      <c r="P1283" t="str">
        <f>IFERROR(IF(COUNTIF(個人情報!$BB$5:$BB$401,"登録番号" &amp; リスト!O1283)&gt;=1,"",IF(VLOOKUP(O1283,登録者リスト!$A$1:$D$43729,4,FALSE)=基本情報!$D$6,O1283,"")),"")</f>
        <v/>
      </c>
    </row>
    <row r="1284" spans="15:16" x14ac:dyDescent="0.15">
      <c r="O1284">
        <v>1283</v>
      </c>
      <c r="P1284" t="str">
        <f>IFERROR(IF(COUNTIF(個人情報!$BB$5:$BB$401,"登録番号" &amp; リスト!O1284)&gt;=1,"",IF(VLOOKUP(O1284,登録者リスト!$A$1:$D$43729,4,FALSE)=基本情報!$D$6,O1284,"")),"")</f>
        <v/>
      </c>
    </row>
    <row r="1285" spans="15:16" x14ac:dyDescent="0.15">
      <c r="O1285">
        <v>1284</v>
      </c>
      <c r="P1285" t="str">
        <f>IFERROR(IF(COUNTIF(個人情報!$BB$5:$BB$401,"登録番号" &amp; リスト!O1285)&gt;=1,"",IF(VLOOKUP(O1285,登録者リスト!$A$1:$D$43729,4,FALSE)=基本情報!$D$6,O1285,"")),"")</f>
        <v/>
      </c>
    </row>
    <row r="1286" spans="15:16" x14ac:dyDescent="0.15">
      <c r="O1286">
        <v>1285</v>
      </c>
      <c r="P1286" t="str">
        <f>IFERROR(IF(COUNTIF(個人情報!$BB$5:$BB$401,"登録番号" &amp; リスト!O1286)&gt;=1,"",IF(VLOOKUP(O1286,登録者リスト!$A$1:$D$43729,4,FALSE)=基本情報!$D$6,O1286,"")),"")</f>
        <v/>
      </c>
    </row>
    <row r="1287" spans="15:16" x14ac:dyDescent="0.15">
      <c r="O1287">
        <v>1286</v>
      </c>
      <c r="P1287" t="str">
        <f>IFERROR(IF(COUNTIF(個人情報!$BB$5:$BB$401,"登録番号" &amp; リスト!O1287)&gt;=1,"",IF(VLOOKUP(O1287,登録者リスト!$A$1:$D$43729,4,FALSE)=基本情報!$D$6,O1287,"")),"")</f>
        <v/>
      </c>
    </row>
    <row r="1288" spans="15:16" x14ac:dyDescent="0.15">
      <c r="O1288">
        <v>1287</v>
      </c>
      <c r="P1288" t="str">
        <f>IFERROR(IF(COUNTIF(個人情報!$BB$5:$BB$401,"登録番号" &amp; リスト!O1288)&gt;=1,"",IF(VLOOKUP(O1288,登録者リスト!$A$1:$D$43729,4,FALSE)=基本情報!$D$6,O1288,"")),"")</f>
        <v/>
      </c>
    </row>
    <row r="1289" spans="15:16" x14ac:dyDescent="0.15">
      <c r="O1289">
        <v>1288</v>
      </c>
      <c r="P1289" t="str">
        <f>IFERROR(IF(COUNTIF(個人情報!$BB$5:$BB$401,"登録番号" &amp; リスト!O1289)&gt;=1,"",IF(VLOOKUP(O1289,登録者リスト!$A$1:$D$43729,4,FALSE)=基本情報!$D$6,O1289,"")),"")</f>
        <v/>
      </c>
    </row>
    <row r="1290" spans="15:16" x14ac:dyDescent="0.15">
      <c r="O1290">
        <v>1289</v>
      </c>
      <c r="P1290" t="str">
        <f>IFERROR(IF(COUNTIF(個人情報!$BB$5:$BB$401,"登録番号" &amp; リスト!O1290)&gt;=1,"",IF(VLOOKUP(O1290,登録者リスト!$A$1:$D$43729,4,FALSE)=基本情報!$D$6,O1290,"")),"")</f>
        <v/>
      </c>
    </row>
    <row r="1291" spans="15:16" x14ac:dyDescent="0.15">
      <c r="O1291">
        <v>1290</v>
      </c>
      <c r="P1291" t="str">
        <f>IFERROR(IF(COUNTIF(個人情報!$BB$5:$BB$401,"登録番号" &amp; リスト!O1291)&gt;=1,"",IF(VLOOKUP(O1291,登録者リスト!$A$1:$D$43729,4,FALSE)=基本情報!$D$6,O1291,"")),"")</f>
        <v/>
      </c>
    </row>
    <row r="1292" spans="15:16" x14ac:dyDescent="0.15">
      <c r="O1292">
        <v>1291</v>
      </c>
      <c r="P1292" t="str">
        <f>IFERROR(IF(COUNTIF(個人情報!$BB$5:$BB$401,"登録番号" &amp; リスト!O1292)&gt;=1,"",IF(VLOOKUP(O1292,登録者リスト!$A$1:$D$43729,4,FALSE)=基本情報!$D$6,O1292,"")),"")</f>
        <v/>
      </c>
    </row>
    <row r="1293" spans="15:16" x14ac:dyDescent="0.15">
      <c r="O1293">
        <v>1292</v>
      </c>
      <c r="P1293" t="str">
        <f>IFERROR(IF(COUNTIF(個人情報!$BB$5:$BB$401,"登録番号" &amp; リスト!O1293)&gt;=1,"",IF(VLOOKUP(O1293,登録者リスト!$A$1:$D$43729,4,FALSE)=基本情報!$D$6,O1293,"")),"")</f>
        <v/>
      </c>
    </row>
    <row r="1294" spans="15:16" x14ac:dyDescent="0.15">
      <c r="O1294">
        <v>1293</v>
      </c>
      <c r="P1294" t="str">
        <f>IFERROR(IF(COUNTIF(個人情報!$BB$5:$BB$401,"登録番号" &amp; リスト!O1294)&gt;=1,"",IF(VLOOKUP(O1294,登録者リスト!$A$1:$D$43729,4,FALSE)=基本情報!$D$6,O1294,"")),"")</f>
        <v/>
      </c>
    </row>
    <row r="1295" spans="15:16" x14ac:dyDescent="0.15">
      <c r="O1295">
        <v>1294</v>
      </c>
      <c r="P1295" t="str">
        <f>IFERROR(IF(COUNTIF(個人情報!$BB$5:$BB$401,"登録番号" &amp; リスト!O1295)&gt;=1,"",IF(VLOOKUP(O1295,登録者リスト!$A$1:$D$43729,4,FALSE)=基本情報!$D$6,O1295,"")),"")</f>
        <v/>
      </c>
    </row>
    <row r="1296" spans="15:16" x14ac:dyDescent="0.15">
      <c r="O1296">
        <v>1295</v>
      </c>
      <c r="P1296" t="str">
        <f>IFERROR(IF(COUNTIF(個人情報!$BB$5:$BB$401,"登録番号" &amp; リスト!O1296)&gt;=1,"",IF(VLOOKUP(O1296,登録者リスト!$A$1:$D$43729,4,FALSE)=基本情報!$D$6,O1296,"")),"")</f>
        <v/>
      </c>
    </row>
    <row r="1297" spans="15:16" x14ac:dyDescent="0.15">
      <c r="O1297">
        <v>1296</v>
      </c>
      <c r="P1297" t="str">
        <f>IFERROR(IF(COUNTIF(個人情報!$BB$5:$BB$401,"登録番号" &amp; リスト!O1297)&gt;=1,"",IF(VLOOKUP(O1297,登録者リスト!$A$1:$D$43729,4,FALSE)=基本情報!$D$6,O1297,"")),"")</f>
        <v/>
      </c>
    </row>
    <row r="1298" spans="15:16" x14ac:dyDescent="0.15">
      <c r="O1298">
        <v>1297</v>
      </c>
      <c r="P1298" t="str">
        <f>IFERROR(IF(COUNTIF(個人情報!$BB$5:$BB$401,"登録番号" &amp; リスト!O1298)&gt;=1,"",IF(VLOOKUP(O1298,登録者リスト!$A$1:$D$43729,4,FALSE)=基本情報!$D$6,O1298,"")),"")</f>
        <v/>
      </c>
    </row>
    <row r="1299" spans="15:16" x14ac:dyDescent="0.15">
      <c r="O1299">
        <v>1298</v>
      </c>
      <c r="P1299" t="str">
        <f>IFERROR(IF(COUNTIF(個人情報!$BB$5:$BB$401,"登録番号" &amp; リスト!O1299)&gt;=1,"",IF(VLOOKUP(O1299,登録者リスト!$A$1:$D$43729,4,FALSE)=基本情報!$D$6,O1299,"")),"")</f>
        <v/>
      </c>
    </row>
    <row r="1300" spans="15:16" x14ac:dyDescent="0.15">
      <c r="O1300">
        <v>1299</v>
      </c>
      <c r="P1300" t="str">
        <f>IFERROR(IF(COUNTIF(個人情報!$BB$5:$BB$401,"登録番号" &amp; リスト!O1300)&gt;=1,"",IF(VLOOKUP(O1300,登録者リスト!$A$1:$D$43729,4,FALSE)=基本情報!$D$6,O1300,"")),"")</f>
        <v/>
      </c>
    </row>
    <row r="1301" spans="15:16" x14ac:dyDescent="0.15">
      <c r="O1301">
        <v>1300</v>
      </c>
      <c r="P1301" t="str">
        <f>IFERROR(IF(COUNTIF(個人情報!$BB$5:$BB$401,"登録番号" &amp; リスト!O1301)&gt;=1,"",IF(VLOOKUP(O1301,登録者リスト!$A$1:$D$43729,4,FALSE)=基本情報!$D$6,O1301,"")),"")</f>
        <v/>
      </c>
    </row>
    <row r="1302" spans="15:16" x14ac:dyDescent="0.15">
      <c r="O1302">
        <v>1301</v>
      </c>
      <c r="P1302" t="str">
        <f>IFERROR(IF(COUNTIF(個人情報!$BB$5:$BB$401,"登録番号" &amp; リスト!O1302)&gt;=1,"",IF(VLOOKUP(O1302,登録者リスト!$A$1:$D$43729,4,FALSE)=基本情報!$D$6,O1302,"")),"")</f>
        <v/>
      </c>
    </row>
    <row r="1303" spans="15:16" x14ac:dyDescent="0.15">
      <c r="O1303">
        <v>1302</v>
      </c>
      <c r="P1303" t="str">
        <f>IFERROR(IF(COUNTIF(個人情報!$BB$5:$BB$401,"登録番号" &amp; リスト!O1303)&gt;=1,"",IF(VLOOKUP(O1303,登録者リスト!$A$1:$D$43729,4,FALSE)=基本情報!$D$6,O1303,"")),"")</f>
        <v/>
      </c>
    </row>
    <row r="1304" spans="15:16" x14ac:dyDescent="0.15">
      <c r="O1304">
        <v>1303</v>
      </c>
      <c r="P1304" t="str">
        <f>IFERROR(IF(COUNTIF(個人情報!$BB$5:$BB$401,"登録番号" &amp; リスト!O1304)&gt;=1,"",IF(VLOOKUP(O1304,登録者リスト!$A$1:$D$43729,4,FALSE)=基本情報!$D$6,O1304,"")),"")</f>
        <v/>
      </c>
    </row>
    <row r="1305" spans="15:16" x14ac:dyDescent="0.15">
      <c r="O1305">
        <v>1304</v>
      </c>
      <c r="P1305" t="str">
        <f>IFERROR(IF(COUNTIF(個人情報!$BB$5:$BB$401,"登録番号" &amp; リスト!O1305)&gt;=1,"",IF(VLOOKUP(O1305,登録者リスト!$A$1:$D$43729,4,FALSE)=基本情報!$D$6,O1305,"")),"")</f>
        <v/>
      </c>
    </row>
    <row r="1306" spans="15:16" x14ac:dyDescent="0.15">
      <c r="O1306">
        <v>1305</v>
      </c>
      <c r="P1306" t="str">
        <f>IFERROR(IF(COUNTIF(個人情報!$BB$5:$BB$401,"登録番号" &amp; リスト!O1306)&gt;=1,"",IF(VLOOKUP(O1306,登録者リスト!$A$1:$D$43729,4,FALSE)=基本情報!$D$6,O1306,"")),"")</f>
        <v/>
      </c>
    </row>
    <row r="1307" spans="15:16" x14ac:dyDescent="0.15">
      <c r="O1307">
        <v>1306</v>
      </c>
      <c r="P1307" t="str">
        <f>IFERROR(IF(COUNTIF(個人情報!$BB$5:$BB$401,"登録番号" &amp; リスト!O1307)&gt;=1,"",IF(VLOOKUP(O1307,登録者リスト!$A$1:$D$43729,4,FALSE)=基本情報!$D$6,O1307,"")),"")</f>
        <v/>
      </c>
    </row>
    <row r="1308" spans="15:16" x14ac:dyDescent="0.15">
      <c r="O1308">
        <v>1307</v>
      </c>
      <c r="P1308" t="str">
        <f>IFERROR(IF(COUNTIF(個人情報!$BB$5:$BB$401,"登録番号" &amp; リスト!O1308)&gt;=1,"",IF(VLOOKUP(O1308,登録者リスト!$A$1:$D$43729,4,FALSE)=基本情報!$D$6,O1308,"")),"")</f>
        <v/>
      </c>
    </row>
    <row r="1309" spans="15:16" x14ac:dyDescent="0.15">
      <c r="O1309">
        <v>1308</v>
      </c>
      <c r="P1309" t="str">
        <f>IFERROR(IF(COUNTIF(個人情報!$BB$5:$BB$401,"登録番号" &amp; リスト!O1309)&gt;=1,"",IF(VLOOKUP(O1309,登録者リスト!$A$1:$D$43729,4,FALSE)=基本情報!$D$6,O1309,"")),"")</f>
        <v/>
      </c>
    </row>
    <row r="1310" spans="15:16" x14ac:dyDescent="0.15">
      <c r="O1310">
        <v>1309</v>
      </c>
      <c r="P1310" t="str">
        <f>IFERROR(IF(COUNTIF(個人情報!$BB$5:$BB$401,"登録番号" &amp; リスト!O1310)&gt;=1,"",IF(VLOOKUP(O1310,登録者リスト!$A$1:$D$43729,4,FALSE)=基本情報!$D$6,O1310,"")),"")</f>
        <v/>
      </c>
    </row>
    <row r="1311" spans="15:16" x14ac:dyDescent="0.15">
      <c r="O1311">
        <v>1310</v>
      </c>
      <c r="P1311" t="str">
        <f>IFERROR(IF(COUNTIF(個人情報!$BB$5:$BB$401,"登録番号" &amp; リスト!O1311)&gt;=1,"",IF(VLOOKUP(O1311,登録者リスト!$A$1:$D$43729,4,FALSE)=基本情報!$D$6,O1311,"")),"")</f>
        <v/>
      </c>
    </row>
    <row r="1312" spans="15:16" x14ac:dyDescent="0.15">
      <c r="O1312">
        <v>1311</v>
      </c>
      <c r="P1312" t="str">
        <f>IFERROR(IF(COUNTIF(個人情報!$BB$5:$BB$401,"登録番号" &amp; リスト!O1312)&gt;=1,"",IF(VLOOKUP(O1312,登録者リスト!$A$1:$D$43729,4,FALSE)=基本情報!$D$6,O1312,"")),"")</f>
        <v/>
      </c>
    </row>
    <row r="1313" spans="15:16" x14ac:dyDescent="0.15">
      <c r="O1313">
        <v>1312</v>
      </c>
      <c r="P1313" t="str">
        <f>IFERROR(IF(COUNTIF(個人情報!$BB$5:$BB$401,"登録番号" &amp; リスト!O1313)&gt;=1,"",IF(VLOOKUP(O1313,登録者リスト!$A$1:$D$43729,4,FALSE)=基本情報!$D$6,O1313,"")),"")</f>
        <v/>
      </c>
    </row>
    <row r="1314" spans="15:16" x14ac:dyDescent="0.15">
      <c r="O1314">
        <v>1313</v>
      </c>
      <c r="P1314" t="str">
        <f>IFERROR(IF(COUNTIF(個人情報!$BB$5:$BB$401,"登録番号" &amp; リスト!O1314)&gt;=1,"",IF(VLOOKUP(O1314,登録者リスト!$A$1:$D$43729,4,FALSE)=基本情報!$D$6,O1314,"")),"")</f>
        <v/>
      </c>
    </row>
    <row r="1315" spans="15:16" x14ac:dyDescent="0.15">
      <c r="O1315">
        <v>1314</v>
      </c>
      <c r="P1315" t="str">
        <f>IFERROR(IF(COUNTIF(個人情報!$BB$5:$BB$401,"登録番号" &amp; リスト!O1315)&gt;=1,"",IF(VLOOKUP(O1315,登録者リスト!$A$1:$D$43729,4,FALSE)=基本情報!$D$6,O1315,"")),"")</f>
        <v/>
      </c>
    </row>
    <row r="1316" spans="15:16" x14ac:dyDescent="0.15">
      <c r="O1316">
        <v>1315</v>
      </c>
      <c r="P1316" t="str">
        <f>IFERROR(IF(COUNTIF(個人情報!$BB$5:$BB$401,"登録番号" &amp; リスト!O1316)&gt;=1,"",IF(VLOOKUP(O1316,登録者リスト!$A$1:$D$43729,4,FALSE)=基本情報!$D$6,O1316,"")),"")</f>
        <v/>
      </c>
    </row>
    <row r="1317" spans="15:16" x14ac:dyDescent="0.15">
      <c r="O1317">
        <v>1316</v>
      </c>
      <c r="P1317" t="str">
        <f>IFERROR(IF(COUNTIF(個人情報!$BB$5:$BB$401,"登録番号" &amp; リスト!O1317)&gt;=1,"",IF(VLOOKUP(O1317,登録者リスト!$A$1:$D$43729,4,FALSE)=基本情報!$D$6,O1317,"")),"")</f>
        <v/>
      </c>
    </row>
    <row r="1318" spans="15:16" x14ac:dyDescent="0.15">
      <c r="O1318">
        <v>1317</v>
      </c>
      <c r="P1318" t="str">
        <f>IFERROR(IF(COUNTIF(個人情報!$BB$5:$BB$401,"登録番号" &amp; リスト!O1318)&gt;=1,"",IF(VLOOKUP(O1318,登録者リスト!$A$1:$D$43729,4,FALSE)=基本情報!$D$6,O1318,"")),"")</f>
        <v/>
      </c>
    </row>
    <row r="1319" spans="15:16" x14ac:dyDescent="0.15">
      <c r="O1319">
        <v>1318</v>
      </c>
      <c r="P1319" t="str">
        <f>IFERROR(IF(COUNTIF(個人情報!$BB$5:$BB$401,"登録番号" &amp; リスト!O1319)&gt;=1,"",IF(VLOOKUP(O1319,登録者リスト!$A$1:$D$43729,4,FALSE)=基本情報!$D$6,O1319,"")),"")</f>
        <v/>
      </c>
    </row>
    <row r="1320" spans="15:16" x14ac:dyDescent="0.15">
      <c r="O1320">
        <v>1319</v>
      </c>
      <c r="P1320" t="str">
        <f>IFERROR(IF(COUNTIF(個人情報!$BB$5:$BB$401,"登録番号" &amp; リスト!O1320)&gt;=1,"",IF(VLOOKUP(O1320,登録者リスト!$A$1:$D$43729,4,FALSE)=基本情報!$D$6,O1320,"")),"")</f>
        <v/>
      </c>
    </row>
    <row r="1321" spans="15:16" x14ac:dyDescent="0.15">
      <c r="O1321">
        <v>1320</v>
      </c>
      <c r="P1321" t="str">
        <f>IFERROR(IF(COUNTIF(個人情報!$BB$5:$BB$401,"登録番号" &amp; リスト!O1321)&gt;=1,"",IF(VLOOKUP(O1321,登録者リスト!$A$1:$D$43729,4,FALSE)=基本情報!$D$6,O1321,"")),"")</f>
        <v/>
      </c>
    </row>
    <row r="1322" spans="15:16" x14ac:dyDescent="0.15">
      <c r="O1322">
        <v>1321</v>
      </c>
      <c r="P1322" t="str">
        <f>IFERROR(IF(COUNTIF(個人情報!$BB$5:$BB$401,"登録番号" &amp; リスト!O1322)&gt;=1,"",IF(VLOOKUP(O1322,登録者リスト!$A$1:$D$43729,4,FALSE)=基本情報!$D$6,O1322,"")),"")</f>
        <v/>
      </c>
    </row>
    <row r="1323" spans="15:16" x14ac:dyDescent="0.15">
      <c r="O1323">
        <v>1322</v>
      </c>
      <c r="P1323" t="str">
        <f>IFERROR(IF(COUNTIF(個人情報!$BB$5:$BB$401,"登録番号" &amp; リスト!O1323)&gt;=1,"",IF(VLOOKUP(O1323,登録者リスト!$A$1:$D$43729,4,FALSE)=基本情報!$D$6,O1323,"")),"")</f>
        <v/>
      </c>
    </row>
    <row r="1324" spans="15:16" x14ac:dyDescent="0.15">
      <c r="O1324">
        <v>1323</v>
      </c>
      <c r="P1324" t="str">
        <f>IFERROR(IF(COUNTIF(個人情報!$BB$5:$BB$401,"登録番号" &amp; リスト!O1324)&gt;=1,"",IF(VLOOKUP(O1324,登録者リスト!$A$1:$D$43729,4,FALSE)=基本情報!$D$6,O1324,"")),"")</f>
        <v/>
      </c>
    </row>
    <row r="1325" spans="15:16" x14ac:dyDescent="0.15">
      <c r="O1325">
        <v>1324</v>
      </c>
      <c r="P1325" t="str">
        <f>IFERROR(IF(COUNTIF(個人情報!$BB$5:$BB$401,"登録番号" &amp; リスト!O1325)&gt;=1,"",IF(VLOOKUP(O1325,登録者リスト!$A$1:$D$43729,4,FALSE)=基本情報!$D$6,O1325,"")),"")</f>
        <v/>
      </c>
    </row>
    <row r="1326" spans="15:16" x14ac:dyDescent="0.15">
      <c r="O1326">
        <v>1325</v>
      </c>
      <c r="P1326" t="str">
        <f>IFERROR(IF(COUNTIF(個人情報!$BB$5:$BB$401,"登録番号" &amp; リスト!O1326)&gt;=1,"",IF(VLOOKUP(O1326,登録者リスト!$A$1:$D$43729,4,FALSE)=基本情報!$D$6,O1326,"")),"")</f>
        <v/>
      </c>
    </row>
    <row r="1327" spans="15:16" x14ac:dyDescent="0.15">
      <c r="O1327">
        <v>1326</v>
      </c>
      <c r="P1327" t="str">
        <f>IFERROR(IF(COUNTIF(個人情報!$BB$5:$BB$401,"登録番号" &amp; リスト!O1327)&gt;=1,"",IF(VLOOKUP(O1327,登録者リスト!$A$1:$D$43729,4,FALSE)=基本情報!$D$6,O1327,"")),"")</f>
        <v/>
      </c>
    </row>
    <row r="1328" spans="15:16" x14ac:dyDescent="0.15">
      <c r="O1328">
        <v>1327</v>
      </c>
      <c r="P1328" t="str">
        <f>IFERROR(IF(COUNTIF(個人情報!$BB$5:$BB$401,"登録番号" &amp; リスト!O1328)&gt;=1,"",IF(VLOOKUP(O1328,登録者リスト!$A$1:$D$43729,4,FALSE)=基本情報!$D$6,O1328,"")),"")</f>
        <v/>
      </c>
    </row>
    <row r="1329" spans="15:16" x14ac:dyDescent="0.15">
      <c r="O1329">
        <v>1328</v>
      </c>
      <c r="P1329" t="str">
        <f>IFERROR(IF(COUNTIF(個人情報!$BB$5:$BB$401,"登録番号" &amp; リスト!O1329)&gt;=1,"",IF(VLOOKUP(O1329,登録者リスト!$A$1:$D$43729,4,FALSE)=基本情報!$D$6,O1329,"")),"")</f>
        <v/>
      </c>
    </row>
    <row r="1330" spans="15:16" x14ac:dyDescent="0.15">
      <c r="O1330">
        <v>1329</v>
      </c>
      <c r="P1330" t="str">
        <f>IFERROR(IF(COUNTIF(個人情報!$BB$5:$BB$401,"登録番号" &amp; リスト!O1330)&gt;=1,"",IF(VLOOKUP(O1330,登録者リスト!$A$1:$D$43729,4,FALSE)=基本情報!$D$6,O1330,"")),"")</f>
        <v/>
      </c>
    </row>
    <row r="1331" spans="15:16" x14ac:dyDescent="0.15">
      <c r="O1331">
        <v>1330</v>
      </c>
      <c r="P1331" t="str">
        <f>IFERROR(IF(COUNTIF(個人情報!$BB$5:$BB$401,"登録番号" &amp; リスト!O1331)&gt;=1,"",IF(VLOOKUP(O1331,登録者リスト!$A$1:$D$43729,4,FALSE)=基本情報!$D$6,O1331,"")),"")</f>
        <v/>
      </c>
    </row>
    <row r="1332" spans="15:16" x14ac:dyDescent="0.15">
      <c r="O1332">
        <v>1331</v>
      </c>
      <c r="P1332" t="str">
        <f>IFERROR(IF(COUNTIF(個人情報!$BB$5:$BB$401,"登録番号" &amp; リスト!O1332)&gt;=1,"",IF(VLOOKUP(O1332,登録者リスト!$A$1:$D$43729,4,FALSE)=基本情報!$D$6,O1332,"")),"")</f>
        <v/>
      </c>
    </row>
    <row r="1333" spans="15:16" x14ac:dyDescent="0.15">
      <c r="O1333">
        <v>1332</v>
      </c>
      <c r="P1333" t="str">
        <f>IFERROR(IF(COUNTIF(個人情報!$BB$5:$BB$401,"登録番号" &amp; リスト!O1333)&gt;=1,"",IF(VLOOKUP(O1333,登録者リスト!$A$1:$D$43729,4,FALSE)=基本情報!$D$6,O1333,"")),"")</f>
        <v/>
      </c>
    </row>
    <row r="1334" spans="15:16" x14ac:dyDescent="0.15">
      <c r="O1334">
        <v>1333</v>
      </c>
      <c r="P1334" t="str">
        <f>IFERROR(IF(COUNTIF(個人情報!$BB$5:$BB$401,"登録番号" &amp; リスト!O1334)&gt;=1,"",IF(VLOOKUP(O1334,登録者リスト!$A$1:$D$43729,4,FALSE)=基本情報!$D$6,O1334,"")),"")</f>
        <v/>
      </c>
    </row>
    <row r="1335" spans="15:16" x14ac:dyDescent="0.15">
      <c r="O1335">
        <v>1334</v>
      </c>
      <c r="P1335" t="str">
        <f>IFERROR(IF(COUNTIF(個人情報!$BB$5:$BB$401,"登録番号" &amp; リスト!O1335)&gt;=1,"",IF(VLOOKUP(O1335,登録者リスト!$A$1:$D$43729,4,FALSE)=基本情報!$D$6,O1335,"")),"")</f>
        <v/>
      </c>
    </row>
    <row r="1336" spans="15:16" x14ac:dyDescent="0.15">
      <c r="O1336">
        <v>1335</v>
      </c>
      <c r="P1336" t="str">
        <f>IFERROR(IF(COUNTIF(個人情報!$BB$5:$BB$401,"登録番号" &amp; リスト!O1336)&gt;=1,"",IF(VLOOKUP(O1336,登録者リスト!$A$1:$D$43729,4,FALSE)=基本情報!$D$6,O1336,"")),"")</f>
        <v/>
      </c>
    </row>
    <row r="1337" spans="15:16" x14ac:dyDescent="0.15">
      <c r="O1337">
        <v>1336</v>
      </c>
      <c r="P1337" t="str">
        <f>IFERROR(IF(COUNTIF(個人情報!$BB$5:$BB$401,"登録番号" &amp; リスト!O1337)&gt;=1,"",IF(VLOOKUP(O1337,登録者リスト!$A$1:$D$43729,4,FALSE)=基本情報!$D$6,O1337,"")),"")</f>
        <v/>
      </c>
    </row>
    <row r="1338" spans="15:16" x14ac:dyDescent="0.15">
      <c r="O1338">
        <v>1337</v>
      </c>
      <c r="P1338" t="str">
        <f>IFERROR(IF(COUNTIF(個人情報!$BB$5:$BB$401,"登録番号" &amp; リスト!O1338)&gt;=1,"",IF(VLOOKUP(O1338,登録者リスト!$A$1:$D$43729,4,FALSE)=基本情報!$D$6,O1338,"")),"")</f>
        <v/>
      </c>
    </row>
    <row r="1339" spans="15:16" x14ac:dyDescent="0.15">
      <c r="O1339">
        <v>1338</v>
      </c>
      <c r="P1339" t="str">
        <f>IFERROR(IF(COUNTIF(個人情報!$BB$5:$BB$401,"登録番号" &amp; リスト!O1339)&gt;=1,"",IF(VLOOKUP(O1339,登録者リスト!$A$1:$D$43729,4,FALSE)=基本情報!$D$6,O1339,"")),"")</f>
        <v/>
      </c>
    </row>
    <row r="1340" spans="15:16" x14ac:dyDescent="0.15">
      <c r="O1340">
        <v>1339</v>
      </c>
      <c r="P1340" t="str">
        <f>IFERROR(IF(COUNTIF(個人情報!$BB$5:$BB$401,"登録番号" &amp; リスト!O1340)&gt;=1,"",IF(VLOOKUP(O1340,登録者リスト!$A$1:$D$43729,4,FALSE)=基本情報!$D$6,O1340,"")),"")</f>
        <v/>
      </c>
    </row>
    <row r="1341" spans="15:16" x14ac:dyDescent="0.15">
      <c r="O1341">
        <v>1340</v>
      </c>
      <c r="P1341" t="str">
        <f>IFERROR(IF(COUNTIF(個人情報!$BB$5:$BB$401,"登録番号" &amp; リスト!O1341)&gt;=1,"",IF(VLOOKUP(O1341,登録者リスト!$A$1:$D$43729,4,FALSE)=基本情報!$D$6,O1341,"")),"")</f>
        <v/>
      </c>
    </row>
    <row r="1342" spans="15:16" x14ac:dyDescent="0.15">
      <c r="O1342">
        <v>1341</v>
      </c>
      <c r="P1342" t="str">
        <f>IFERROR(IF(COUNTIF(個人情報!$BB$5:$BB$401,"登録番号" &amp; リスト!O1342)&gt;=1,"",IF(VLOOKUP(O1342,登録者リスト!$A$1:$D$43729,4,FALSE)=基本情報!$D$6,O1342,"")),"")</f>
        <v/>
      </c>
    </row>
    <row r="1343" spans="15:16" x14ac:dyDescent="0.15">
      <c r="O1343">
        <v>1342</v>
      </c>
      <c r="P1343" t="str">
        <f>IFERROR(IF(COUNTIF(個人情報!$BB$5:$BB$401,"登録番号" &amp; リスト!O1343)&gt;=1,"",IF(VLOOKUP(O1343,登録者リスト!$A$1:$D$43729,4,FALSE)=基本情報!$D$6,O1343,"")),"")</f>
        <v/>
      </c>
    </row>
    <row r="1344" spans="15:16" x14ac:dyDescent="0.15">
      <c r="O1344">
        <v>1343</v>
      </c>
      <c r="P1344" t="str">
        <f>IFERROR(IF(COUNTIF(個人情報!$BB$5:$BB$401,"登録番号" &amp; リスト!O1344)&gt;=1,"",IF(VLOOKUP(O1344,登録者リスト!$A$1:$D$43729,4,FALSE)=基本情報!$D$6,O1344,"")),"")</f>
        <v/>
      </c>
    </row>
    <row r="1345" spans="15:16" x14ac:dyDescent="0.15">
      <c r="O1345">
        <v>1344</v>
      </c>
      <c r="P1345" t="str">
        <f>IFERROR(IF(COUNTIF(個人情報!$BB$5:$BB$401,"登録番号" &amp; リスト!O1345)&gt;=1,"",IF(VLOOKUP(O1345,登録者リスト!$A$1:$D$43729,4,FALSE)=基本情報!$D$6,O1345,"")),"")</f>
        <v/>
      </c>
    </row>
    <row r="1346" spans="15:16" x14ac:dyDescent="0.15">
      <c r="O1346">
        <v>1345</v>
      </c>
      <c r="P1346" t="str">
        <f>IFERROR(IF(COUNTIF(個人情報!$BB$5:$BB$401,"登録番号" &amp; リスト!O1346)&gt;=1,"",IF(VLOOKUP(O1346,登録者リスト!$A$1:$D$43729,4,FALSE)=基本情報!$D$6,O1346,"")),"")</f>
        <v/>
      </c>
    </row>
    <row r="1347" spans="15:16" x14ac:dyDescent="0.15">
      <c r="O1347">
        <v>1346</v>
      </c>
      <c r="P1347" t="str">
        <f>IFERROR(IF(COUNTIF(個人情報!$BB$5:$BB$401,"登録番号" &amp; リスト!O1347)&gt;=1,"",IF(VLOOKUP(O1347,登録者リスト!$A$1:$D$43729,4,FALSE)=基本情報!$D$6,O1347,"")),"")</f>
        <v/>
      </c>
    </row>
    <row r="1348" spans="15:16" x14ac:dyDescent="0.15">
      <c r="O1348">
        <v>1347</v>
      </c>
      <c r="P1348" t="str">
        <f>IFERROR(IF(COUNTIF(個人情報!$BB$5:$BB$401,"登録番号" &amp; リスト!O1348)&gt;=1,"",IF(VLOOKUP(O1348,登録者リスト!$A$1:$D$43729,4,FALSE)=基本情報!$D$6,O1348,"")),"")</f>
        <v/>
      </c>
    </row>
    <row r="1349" spans="15:16" x14ac:dyDescent="0.15">
      <c r="O1349">
        <v>1348</v>
      </c>
      <c r="P1349" t="str">
        <f>IFERROR(IF(COUNTIF(個人情報!$BB$5:$BB$401,"登録番号" &amp; リスト!O1349)&gt;=1,"",IF(VLOOKUP(O1349,登録者リスト!$A$1:$D$43729,4,FALSE)=基本情報!$D$6,O1349,"")),"")</f>
        <v/>
      </c>
    </row>
    <row r="1350" spans="15:16" x14ac:dyDescent="0.15">
      <c r="O1350">
        <v>1349</v>
      </c>
      <c r="P1350" t="str">
        <f>IFERROR(IF(COUNTIF(個人情報!$BB$5:$BB$401,"登録番号" &amp; リスト!O1350)&gt;=1,"",IF(VLOOKUP(O1350,登録者リスト!$A$1:$D$43729,4,FALSE)=基本情報!$D$6,O1350,"")),"")</f>
        <v/>
      </c>
    </row>
    <row r="1351" spans="15:16" x14ac:dyDescent="0.15">
      <c r="O1351">
        <v>1350</v>
      </c>
      <c r="P1351" t="str">
        <f>IFERROR(IF(COUNTIF(個人情報!$BB$5:$BB$401,"登録番号" &amp; リスト!O1351)&gt;=1,"",IF(VLOOKUP(O1351,登録者リスト!$A$1:$D$43729,4,FALSE)=基本情報!$D$6,O1351,"")),"")</f>
        <v/>
      </c>
    </row>
    <row r="1352" spans="15:16" x14ac:dyDescent="0.15">
      <c r="O1352">
        <v>1351</v>
      </c>
      <c r="P1352" t="str">
        <f>IFERROR(IF(COUNTIF(個人情報!$BB$5:$BB$401,"登録番号" &amp; リスト!O1352)&gt;=1,"",IF(VLOOKUP(O1352,登録者リスト!$A$1:$D$43729,4,FALSE)=基本情報!$D$6,O1352,"")),"")</f>
        <v/>
      </c>
    </row>
    <row r="1353" spans="15:16" x14ac:dyDescent="0.15">
      <c r="O1353">
        <v>1352</v>
      </c>
      <c r="P1353" t="str">
        <f>IFERROR(IF(COUNTIF(個人情報!$BB$5:$BB$401,"登録番号" &amp; リスト!O1353)&gt;=1,"",IF(VLOOKUP(O1353,登録者リスト!$A$1:$D$43729,4,FALSE)=基本情報!$D$6,O1353,"")),"")</f>
        <v/>
      </c>
    </row>
    <row r="1354" spans="15:16" x14ac:dyDescent="0.15">
      <c r="O1354">
        <v>1353</v>
      </c>
      <c r="P1354" t="str">
        <f>IFERROR(IF(COUNTIF(個人情報!$BB$5:$BB$401,"登録番号" &amp; リスト!O1354)&gt;=1,"",IF(VLOOKUP(O1354,登録者リスト!$A$1:$D$43729,4,FALSE)=基本情報!$D$6,O1354,"")),"")</f>
        <v/>
      </c>
    </row>
    <row r="1355" spans="15:16" x14ac:dyDescent="0.15">
      <c r="O1355">
        <v>1354</v>
      </c>
      <c r="P1355" t="str">
        <f>IFERROR(IF(COUNTIF(個人情報!$BB$5:$BB$401,"登録番号" &amp; リスト!O1355)&gt;=1,"",IF(VLOOKUP(O1355,登録者リスト!$A$1:$D$43729,4,FALSE)=基本情報!$D$6,O1355,"")),"")</f>
        <v/>
      </c>
    </row>
    <row r="1356" spans="15:16" x14ac:dyDescent="0.15">
      <c r="O1356">
        <v>1355</v>
      </c>
      <c r="P1356" t="str">
        <f>IFERROR(IF(COUNTIF(個人情報!$BB$5:$BB$401,"登録番号" &amp; リスト!O1356)&gt;=1,"",IF(VLOOKUP(O1356,登録者リスト!$A$1:$D$43729,4,FALSE)=基本情報!$D$6,O1356,"")),"")</f>
        <v/>
      </c>
    </row>
    <row r="1357" spans="15:16" x14ac:dyDescent="0.15">
      <c r="O1357">
        <v>1356</v>
      </c>
      <c r="P1357" t="str">
        <f>IFERROR(IF(COUNTIF(個人情報!$BB$5:$BB$401,"登録番号" &amp; リスト!O1357)&gt;=1,"",IF(VLOOKUP(O1357,登録者リスト!$A$1:$D$43729,4,FALSE)=基本情報!$D$6,O1357,"")),"")</f>
        <v/>
      </c>
    </row>
    <row r="1358" spans="15:16" x14ac:dyDescent="0.15">
      <c r="O1358">
        <v>1357</v>
      </c>
      <c r="P1358" t="str">
        <f>IFERROR(IF(COUNTIF(個人情報!$BB$5:$BB$401,"登録番号" &amp; リスト!O1358)&gt;=1,"",IF(VLOOKUP(O1358,登録者リスト!$A$1:$D$43729,4,FALSE)=基本情報!$D$6,O1358,"")),"")</f>
        <v/>
      </c>
    </row>
    <row r="1359" spans="15:16" x14ac:dyDescent="0.15">
      <c r="O1359">
        <v>1358</v>
      </c>
      <c r="P1359" t="str">
        <f>IFERROR(IF(COUNTIF(個人情報!$BB$5:$BB$401,"登録番号" &amp; リスト!O1359)&gt;=1,"",IF(VLOOKUP(O1359,登録者リスト!$A$1:$D$43729,4,FALSE)=基本情報!$D$6,O1359,"")),"")</f>
        <v/>
      </c>
    </row>
    <row r="1360" spans="15:16" x14ac:dyDescent="0.15">
      <c r="O1360">
        <v>1359</v>
      </c>
      <c r="P1360" t="str">
        <f>IFERROR(IF(COUNTIF(個人情報!$BB$5:$BB$401,"登録番号" &amp; リスト!O1360)&gt;=1,"",IF(VLOOKUP(O1360,登録者リスト!$A$1:$D$43729,4,FALSE)=基本情報!$D$6,O1360,"")),"")</f>
        <v/>
      </c>
    </row>
    <row r="1361" spans="15:16" x14ac:dyDescent="0.15">
      <c r="O1361">
        <v>1360</v>
      </c>
      <c r="P1361" t="str">
        <f>IFERROR(IF(COUNTIF(個人情報!$BB$5:$BB$401,"登録番号" &amp; リスト!O1361)&gt;=1,"",IF(VLOOKUP(O1361,登録者リスト!$A$1:$D$43729,4,FALSE)=基本情報!$D$6,O1361,"")),"")</f>
        <v/>
      </c>
    </row>
    <row r="1362" spans="15:16" x14ac:dyDescent="0.15">
      <c r="O1362">
        <v>1361</v>
      </c>
      <c r="P1362" t="str">
        <f>IFERROR(IF(COUNTIF(個人情報!$BB$5:$BB$401,"登録番号" &amp; リスト!O1362)&gt;=1,"",IF(VLOOKUP(O1362,登録者リスト!$A$1:$D$43729,4,FALSE)=基本情報!$D$6,O1362,"")),"")</f>
        <v/>
      </c>
    </row>
    <row r="1363" spans="15:16" x14ac:dyDescent="0.15">
      <c r="O1363">
        <v>1362</v>
      </c>
      <c r="P1363" t="str">
        <f>IFERROR(IF(COUNTIF(個人情報!$BB$5:$BB$401,"登録番号" &amp; リスト!O1363)&gt;=1,"",IF(VLOOKUP(O1363,登録者リスト!$A$1:$D$43729,4,FALSE)=基本情報!$D$6,O1363,"")),"")</f>
        <v/>
      </c>
    </row>
    <row r="1364" spans="15:16" x14ac:dyDescent="0.15">
      <c r="O1364">
        <v>1363</v>
      </c>
      <c r="P1364" t="str">
        <f>IFERROR(IF(COUNTIF(個人情報!$BB$5:$BB$401,"登録番号" &amp; リスト!O1364)&gt;=1,"",IF(VLOOKUP(O1364,登録者リスト!$A$1:$D$43729,4,FALSE)=基本情報!$D$6,O1364,"")),"")</f>
        <v/>
      </c>
    </row>
    <row r="1365" spans="15:16" x14ac:dyDescent="0.15">
      <c r="O1365">
        <v>1364</v>
      </c>
      <c r="P1365" t="str">
        <f>IFERROR(IF(COUNTIF(個人情報!$BB$5:$BB$401,"登録番号" &amp; リスト!O1365)&gt;=1,"",IF(VLOOKUP(O1365,登録者リスト!$A$1:$D$43729,4,FALSE)=基本情報!$D$6,O1365,"")),"")</f>
        <v/>
      </c>
    </row>
    <row r="1366" spans="15:16" x14ac:dyDescent="0.15">
      <c r="O1366">
        <v>1365</v>
      </c>
      <c r="P1366" t="str">
        <f>IFERROR(IF(COUNTIF(個人情報!$BB$5:$BB$401,"登録番号" &amp; リスト!O1366)&gt;=1,"",IF(VLOOKUP(O1366,登録者リスト!$A$1:$D$43729,4,FALSE)=基本情報!$D$6,O1366,"")),"")</f>
        <v/>
      </c>
    </row>
    <row r="1367" spans="15:16" x14ac:dyDescent="0.15">
      <c r="O1367">
        <v>1366</v>
      </c>
      <c r="P1367" t="str">
        <f>IFERROR(IF(COUNTIF(個人情報!$BB$5:$BB$401,"登録番号" &amp; リスト!O1367)&gt;=1,"",IF(VLOOKUP(O1367,登録者リスト!$A$1:$D$43729,4,FALSE)=基本情報!$D$6,O1367,"")),"")</f>
        <v/>
      </c>
    </row>
    <row r="1368" spans="15:16" x14ac:dyDescent="0.15">
      <c r="O1368">
        <v>1367</v>
      </c>
      <c r="P1368" t="str">
        <f>IFERROR(IF(COUNTIF(個人情報!$BB$5:$BB$401,"登録番号" &amp; リスト!O1368)&gt;=1,"",IF(VLOOKUP(O1368,登録者リスト!$A$1:$D$43729,4,FALSE)=基本情報!$D$6,O1368,"")),"")</f>
        <v/>
      </c>
    </row>
    <row r="1369" spans="15:16" x14ac:dyDescent="0.15">
      <c r="O1369">
        <v>1368</v>
      </c>
      <c r="P1369" t="str">
        <f>IFERROR(IF(COUNTIF(個人情報!$BB$5:$BB$401,"登録番号" &amp; リスト!O1369)&gt;=1,"",IF(VLOOKUP(O1369,登録者リスト!$A$1:$D$43729,4,FALSE)=基本情報!$D$6,O1369,"")),"")</f>
        <v/>
      </c>
    </row>
    <row r="1370" spans="15:16" x14ac:dyDescent="0.15">
      <c r="O1370">
        <v>1369</v>
      </c>
      <c r="P1370" t="str">
        <f>IFERROR(IF(COUNTIF(個人情報!$BB$5:$BB$401,"登録番号" &amp; リスト!O1370)&gt;=1,"",IF(VLOOKUP(O1370,登録者リスト!$A$1:$D$43729,4,FALSE)=基本情報!$D$6,O1370,"")),"")</f>
        <v/>
      </c>
    </row>
    <row r="1371" spans="15:16" x14ac:dyDescent="0.15">
      <c r="O1371">
        <v>1370</v>
      </c>
      <c r="P1371" t="str">
        <f>IFERROR(IF(COUNTIF(個人情報!$BB$5:$BB$401,"登録番号" &amp; リスト!O1371)&gt;=1,"",IF(VLOOKUP(O1371,登録者リスト!$A$1:$D$43729,4,FALSE)=基本情報!$D$6,O1371,"")),"")</f>
        <v/>
      </c>
    </row>
    <row r="1372" spans="15:16" x14ac:dyDescent="0.15">
      <c r="O1372">
        <v>1371</v>
      </c>
      <c r="P1372" t="str">
        <f>IFERROR(IF(COUNTIF(個人情報!$BB$5:$BB$401,"登録番号" &amp; リスト!O1372)&gt;=1,"",IF(VLOOKUP(O1372,登録者リスト!$A$1:$D$43729,4,FALSE)=基本情報!$D$6,O1372,"")),"")</f>
        <v/>
      </c>
    </row>
    <row r="1373" spans="15:16" x14ac:dyDescent="0.15">
      <c r="O1373">
        <v>1372</v>
      </c>
      <c r="P1373" t="str">
        <f>IFERROR(IF(COUNTIF(個人情報!$BB$5:$BB$401,"登録番号" &amp; リスト!O1373)&gt;=1,"",IF(VLOOKUP(O1373,登録者リスト!$A$1:$D$43729,4,FALSE)=基本情報!$D$6,O1373,"")),"")</f>
        <v/>
      </c>
    </row>
    <row r="1374" spans="15:16" x14ac:dyDescent="0.15">
      <c r="O1374">
        <v>1373</v>
      </c>
      <c r="P1374" t="str">
        <f>IFERROR(IF(COUNTIF(個人情報!$BB$5:$BB$401,"登録番号" &amp; リスト!O1374)&gt;=1,"",IF(VLOOKUP(O1374,登録者リスト!$A$1:$D$43729,4,FALSE)=基本情報!$D$6,O1374,"")),"")</f>
        <v/>
      </c>
    </row>
    <row r="1375" spans="15:16" x14ac:dyDescent="0.15">
      <c r="O1375">
        <v>1374</v>
      </c>
      <c r="P1375" t="str">
        <f>IFERROR(IF(COUNTIF(個人情報!$BB$5:$BB$401,"登録番号" &amp; リスト!O1375)&gt;=1,"",IF(VLOOKUP(O1375,登録者リスト!$A$1:$D$43729,4,FALSE)=基本情報!$D$6,O1375,"")),"")</f>
        <v/>
      </c>
    </row>
    <row r="1376" spans="15:16" x14ac:dyDescent="0.15">
      <c r="O1376">
        <v>1375</v>
      </c>
      <c r="P1376" t="str">
        <f>IFERROR(IF(COUNTIF(個人情報!$BB$5:$BB$401,"登録番号" &amp; リスト!O1376)&gt;=1,"",IF(VLOOKUP(O1376,登録者リスト!$A$1:$D$43729,4,FALSE)=基本情報!$D$6,O1376,"")),"")</f>
        <v/>
      </c>
    </row>
    <row r="1377" spans="15:16" x14ac:dyDescent="0.15">
      <c r="O1377">
        <v>1376</v>
      </c>
      <c r="P1377" t="str">
        <f>IFERROR(IF(COUNTIF(個人情報!$BB$5:$BB$401,"登録番号" &amp; リスト!O1377)&gt;=1,"",IF(VLOOKUP(O1377,登録者リスト!$A$1:$D$43729,4,FALSE)=基本情報!$D$6,O1377,"")),"")</f>
        <v/>
      </c>
    </row>
    <row r="1378" spans="15:16" x14ac:dyDescent="0.15">
      <c r="O1378">
        <v>1377</v>
      </c>
      <c r="P1378" t="str">
        <f>IFERROR(IF(COUNTIF(個人情報!$BB$5:$BB$401,"登録番号" &amp; リスト!O1378)&gt;=1,"",IF(VLOOKUP(O1378,登録者リスト!$A$1:$D$43729,4,FALSE)=基本情報!$D$6,O1378,"")),"")</f>
        <v/>
      </c>
    </row>
    <row r="1379" spans="15:16" x14ac:dyDescent="0.15">
      <c r="O1379">
        <v>1378</v>
      </c>
      <c r="P1379" t="str">
        <f>IFERROR(IF(COUNTIF(個人情報!$BB$5:$BB$401,"登録番号" &amp; リスト!O1379)&gt;=1,"",IF(VLOOKUP(O1379,登録者リスト!$A$1:$D$43729,4,FALSE)=基本情報!$D$6,O1379,"")),"")</f>
        <v/>
      </c>
    </row>
    <row r="1380" spans="15:16" x14ac:dyDescent="0.15">
      <c r="O1380">
        <v>1379</v>
      </c>
      <c r="P1380" t="str">
        <f>IFERROR(IF(COUNTIF(個人情報!$BB$5:$BB$401,"登録番号" &amp; リスト!O1380)&gt;=1,"",IF(VLOOKUP(O1380,登録者リスト!$A$1:$D$43729,4,FALSE)=基本情報!$D$6,O1380,"")),"")</f>
        <v/>
      </c>
    </row>
    <row r="1381" spans="15:16" x14ac:dyDescent="0.15">
      <c r="O1381">
        <v>1380</v>
      </c>
      <c r="P1381" t="str">
        <f>IFERROR(IF(COUNTIF(個人情報!$BB$5:$BB$401,"登録番号" &amp; リスト!O1381)&gt;=1,"",IF(VLOOKUP(O1381,登録者リスト!$A$1:$D$43729,4,FALSE)=基本情報!$D$6,O1381,"")),"")</f>
        <v/>
      </c>
    </row>
    <row r="1382" spans="15:16" x14ac:dyDescent="0.15">
      <c r="O1382">
        <v>1381</v>
      </c>
      <c r="P1382" t="str">
        <f>IFERROR(IF(COUNTIF(個人情報!$BB$5:$BB$401,"登録番号" &amp; リスト!O1382)&gt;=1,"",IF(VLOOKUP(O1382,登録者リスト!$A$1:$D$43729,4,FALSE)=基本情報!$D$6,O1382,"")),"")</f>
        <v/>
      </c>
    </row>
    <row r="1383" spans="15:16" x14ac:dyDescent="0.15">
      <c r="O1383">
        <v>1382</v>
      </c>
      <c r="P1383" t="str">
        <f>IFERROR(IF(COUNTIF(個人情報!$BB$5:$BB$401,"登録番号" &amp; リスト!O1383)&gt;=1,"",IF(VLOOKUP(O1383,登録者リスト!$A$1:$D$43729,4,FALSE)=基本情報!$D$6,O1383,"")),"")</f>
        <v/>
      </c>
    </row>
    <row r="1384" spans="15:16" x14ac:dyDescent="0.15">
      <c r="O1384">
        <v>1383</v>
      </c>
      <c r="P1384" t="str">
        <f>IFERROR(IF(COUNTIF(個人情報!$BB$5:$BB$401,"登録番号" &amp; リスト!O1384)&gt;=1,"",IF(VLOOKUP(O1384,登録者リスト!$A$1:$D$43729,4,FALSE)=基本情報!$D$6,O1384,"")),"")</f>
        <v/>
      </c>
    </row>
    <row r="1385" spans="15:16" x14ac:dyDescent="0.15">
      <c r="O1385">
        <v>1384</v>
      </c>
      <c r="P1385" t="str">
        <f>IFERROR(IF(COUNTIF(個人情報!$BB$5:$BB$401,"登録番号" &amp; リスト!O1385)&gt;=1,"",IF(VLOOKUP(O1385,登録者リスト!$A$1:$D$43729,4,FALSE)=基本情報!$D$6,O1385,"")),"")</f>
        <v/>
      </c>
    </row>
    <row r="1386" spans="15:16" x14ac:dyDescent="0.15">
      <c r="O1386">
        <v>1385</v>
      </c>
      <c r="P1386" t="str">
        <f>IFERROR(IF(COUNTIF(個人情報!$BB$5:$BB$401,"登録番号" &amp; リスト!O1386)&gt;=1,"",IF(VLOOKUP(O1386,登録者リスト!$A$1:$D$43729,4,FALSE)=基本情報!$D$6,O1386,"")),"")</f>
        <v/>
      </c>
    </row>
    <row r="1387" spans="15:16" x14ac:dyDescent="0.15">
      <c r="O1387">
        <v>1386</v>
      </c>
      <c r="P1387" t="str">
        <f>IFERROR(IF(COUNTIF(個人情報!$BB$5:$BB$401,"登録番号" &amp; リスト!O1387)&gt;=1,"",IF(VLOOKUP(O1387,登録者リスト!$A$1:$D$43729,4,FALSE)=基本情報!$D$6,O1387,"")),"")</f>
        <v/>
      </c>
    </row>
    <row r="1388" spans="15:16" x14ac:dyDescent="0.15">
      <c r="O1388">
        <v>1387</v>
      </c>
      <c r="P1388" t="str">
        <f>IFERROR(IF(COUNTIF(個人情報!$BB$5:$BB$401,"登録番号" &amp; リスト!O1388)&gt;=1,"",IF(VLOOKUP(O1388,登録者リスト!$A$1:$D$43729,4,FALSE)=基本情報!$D$6,O1388,"")),"")</f>
        <v/>
      </c>
    </row>
    <row r="1389" spans="15:16" x14ac:dyDescent="0.15">
      <c r="O1389">
        <v>1388</v>
      </c>
      <c r="P1389" t="str">
        <f>IFERROR(IF(COUNTIF(個人情報!$BB$5:$BB$401,"登録番号" &amp; リスト!O1389)&gt;=1,"",IF(VLOOKUP(O1389,登録者リスト!$A$1:$D$43729,4,FALSE)=基本情報!$D$6,O1389,"")),"")</f>
        <v/>
      </c>
    </row>
    <row r="1390" spans="15:16" x14ac:dyDescent="0.15">
      <c r="O1390">
        <v>1389</v>
      </c>
      <c r="P1390" t="str">
        <f>IFERROR(IF(COUNTIF(個人情報!$BB$5:$BB$401,"登録番号" &amp; リスト!O1390)&gt;=1,"",IF(VLOOKUP(O1390,登録者リスト!$A$1:$D$43729,4,FALSE)=基本情報!$D$6,O1390,"")),"")</f>
        <v/>
      </c>
    </row>
    <row r="1391" spans="15:16" x14ac:dyDescent="0.15">
      <c r="O1391">
        <v>1390</v>
      </c>
      <c r="P1391" t="str">
        <f>IFERROR(IF(COUNTIF(個人情報!$BB$5:$BB$401,"登録番号" &amp; リスト!O1391)&gt;=1,"",IF(VLOOKUP(O1391,登録者リスト!$A$1:$D$43729,4,FALSE)=基本情報!$D$6,O1391,"")),"")</f>
        <v/>
      </c>
    </row>
    <row r="1392" spans="15:16" x14ac:dyDescent="0.15">
      <c r="O1392">
        <v>1391</v>
      </c>
      <c r="P1392" t="str">
        <f>IFERROR(IF(COUNTIF(個人情報!$BB$5:$BB$401,"登録番号" &amp; リスト!O1392)&gt;=1,"",IF(VLOOKUP(O1392,登録者リスト!$A$1:$D$43729,4,FALSE)=基本情報!$D$6,O1392,"")),"")</f>
        <v/>
      </c>
    </row>
    <row r="1393" spans="15:16" x14ac:dyDescent="0.15">
      <c r="O1393">
        <v>1392</v>
      </c>
      <c r="P1393" t="str">
        <f>IFERROR(IF(COUNTIF(個人情報!$BB$5:$BB$401,"登録番号" &amp; リスト!O1393)&gt;=1,"",IF(VLOOKUP(O1393,登録者リスト!$A$1:$D$43729,4,FALSE)=基本情報!$D$6,O1393,"")),"")</f>
        <v/>
      </c>
    </row>
    <row r="1394" spans="15:16" x14ac:dyDescent="0.15">
      <c r="O1394">
        <v>1393</v>
      </c>
      <c r="P1394" t="str">
        <f>IFERROR(IF(COUNTIF(個人情報!$BB$5:$BB$401,"登録番号" &amp; リスト!O1394)&gt;=1,"",IF(VLOOKUP(O1394,登録者リスト!$A$1:$D$43729,4,FALSE)=基本情報!$D$6,O1394,"")),"")</f>
        <v/>
      </c>
    </row>
    <row r="1395" spans="15:16" x14ac:dyDescent="0.15">
      <c r="O1395">
        <v>1394</v>
      </c>
      <c r="P1395" t="str">
        <f>IFERROR(IF(COUNTIF(個人情報!$BB$5:$BB$401,"登録番号" &amp; リスト!O1395)&gt;=1,"",IF(VLOOKUP(O1395,登録者リスト!$A$1:$D$43729,4,FALSE)=基本情報!$D$6,O1395,"")),"")</f>
        <v/>
      </c>
    </row>
    <row r="1396" spans="15:16" x14ac:dyDescent="0.15">
      <c r="O1396">
        <v>1395</v>
      </c>
      <c r="P1396" t="str">
        <f>IFERROR(IF(COUNTIF(個人情報!$BB$5:$BB$401,"登録番号" &amp; リスト!O1396)&gt;=1,"",IF(VLOOKUP(O1396,登録者リスト!$A$1:$D$43729,4,FALSE)=基本情報!$D$6,O1396,"")),"")</f>
        <v/>
      </c>
    </row>
    <row r="1397" spans="15:16" x14ac:dyDescent="0.15">
      <c r="O1397">
        <v>1396</v>
      </c>
      <c r="P1397" t="str">
        <f>IFERROR(IF(COUNTIF(個人情報!$BB$5:$BB$401,"登録番号" &amp; リスト!O1397)&gt;=1,"",IF(VLOOKUP(O1397,登録者リスト!$A$1:$D$43729,4,FALSE)=基本情報!$D$6,O1397,"")),"")</f>
        <v/>
      </c>
    </row>
    <row r="1398" spans="15:16" x14ac:dyDescent="0.15">
      <c r="O1398">
        <v>1397</v>
      </c>
      <c r="P1398" t="str">
        <f>IFERROR(IF(COUNTIF(個人情報!$BB$5:$BB$401,"登録番号" &amp; リスト!O1398)&gt;=1,"",IF(VLOOKUP(O1398,登録者リスト!$A$1:$D$43729,4,FALSE)=基本情報!$D$6,O1398,"")),"")</f>
        <v/>
      </c>
    </row>
    <row r="1399" spans="15:16" x14ac:dyDescent="0.15">
      <c r="O1399">
        <v>1398</v>
      </c>
      <c r="P1399" t="str">
        <f>IFERROR(IF(COUNTIF(個人情報!$BB$5:$BB$401,"登録番号" &amp; リスト!O1399)&gt;=1,"",IF(VLOOKUP(O1399,登録者リスト!$A$1:$D$43729,4,FALSE)=基本情報!$D$6,O1399,"")),"")</f>
        <v/>
      </c>
    </row>
    <row r="1400" spans="15:16" x14ac:dyDescent="0.15">
      <c r="O1400">
        <v>1399</v>
      </c>
      <c r="P1400" t="str">
        <f>IFERROR(IF(COUNTIF(個人情報!$BB$5:$BB$401,"登録番号" &amp; リスト!O1400)&gt;=1,"",IF(VLOOKUP(O1400,登録者リスト!$A$1:$D$43729,4,FALSE)=基本情報!$D$6,O1400,"")),"")</f>
        <v/>
      </c>
    </row>
    <row r="1401" spans="15:16" x14ac:dyDescent="0.15">
      <c r="O1401">
        <v>1400</v>
      </c>
      <c r="P1401" t="str">
        <f>IFERROR(IF(COUNTIF(個人情報!$BB$5:$BB$401,"登録番号" &amp; リスト!O1401)&gt;=1,"",IF(VLOOKUP(O1401,登録者リスト!$A$1:$D$43729,4,FALSE)=基本情報!$D$6,O1401,"")),"")</f>
        <v/>
      </c>
    </row>
    <row r="1402" spans="15:16" x14ac:dyDescent="0.15">
      <c r="O1402">
        <v>1401</v>
      </c>
      <c r="P1402" t="str">
        <f>IFERROR(IF(COUNTIF(個人情報!$BB$5:$BB$401,"登録番号" &amp; リスト!O1402)&gt;=1,"",IF(VLOOKUP(O1402,登録者リスト!$A$1:$D$43729,4,FALSE)=基本情報!$D$6,O1402,"")),"")</f>
        <v/>
      </c>
    </row>
    <row r="1403" spans="15:16" x14ac:dyDescent="0.15">
      <c r="O1403">
        <v>1402</v>
      </c>
      <c r="P1403" t="str">
        <f>IFERROR(IF(COUNTIF(個人情報!$BB$5:$BB$401,"登録番号" &amp; リスト!O1403)&gt;=1,"",IF(VLOOKUP(O1403,登録者リスト!$A$1:$D$43729,4,FALSE)=基本情報!$D$6,O1403,"")),"")</f>
        <v/>
      </c>
    </row>
    <row r="1404" spans="15:16" x14ac:dyDescent="0.15">
      <c r="O1404">
        <v>1403</v>
      </c>
      <c r="P1404" t="str">
        <f>IFERROR(IF(COUNTIF(個人情報!$BB$5:$BB$401,"登録番号" &amp; リスト!O1404)&gt;=1,"",IF(VLOOKUP(O1404,登録者リスト!$A$1:$D$43729,4,FALSE)=基本情報!$D$6,O1404,"")),"")</f>
        <v/>
      </c>
    </row>
    <row r="1405" spans="15:16" x14ac:dyDescent="0.15">
      <c r="O1405">
        <v>1404</v>
      </c>
      <c r="P1405" t="str">
        <f>IFERROR(IF(COUNTIF(個人情報!$BB$5:$BB$401,"登録番号" &amp; リスト!O1405)&gt;=1,"",IF(VLOOKUP(O1405,登録者リスト!$A$1:$D$43729,4,FALSE)=基本情報!$D$6,O1405,"")),"")</f>
        <v/>
      </c>
    </row>
    <row r="1406" spans="15:16" x14ac:dyDescent="0.15">
      <c r="O1406">
        <v>1405</v>
      </c>
      <c r="P1406" t="str">
        <f>IFERROR(IF(COUNTIF(個人情報!$BB$5:$BB$401,"登録番号" &amp; リスト!O1406)&gt;=1,"",IF(VLOOKUP(O1406,登録者リスト!$A$1:$D$43729,4,FALSE)=基本情報!$D$6,O1406,"")),"")</f>
        <v/>
      </c>
    </row>
    <row r="1407" spans="15:16" x14ac:dyDescent="0.15">
      <c r="O1407">
        <v>1406</v>
      </c>
      <c r="P1407" t="str">
        <f>IFERROR(IF(COUNTIF(個人情報!$BB$5:$BB$401,"登録番号" &amp; リスト!O1407)&gt;=1,"",IF(VLOOKUP(O1407,登録者リスト!$A$1:$D$43729,4,FALSE)=基本情報!$D$6,O1407,"")),"")</f>
        <v/>
      </c>
    </row>
    <row r="1408" spans="15:16" x14ac:dyDescent="0.15">
      <c r="O1408">
        <v>1407</v>
      </c>
      <c r="P1408" t="str">
        <f>IFERROR(IF(COUNTIF(個人情報!$BB$5:$BB$401,"登録番号" &amp; リスト!O1408)&gt;=1,"",IF(VLOOKUP(O1408,登録者リスト!$A$1:$D$43729,4,FALSE)=基本情報!$D$6,O1408,"")),"")</f>
        <v/>
      </c>
    </row>
    <row r="1409" spans="15:16" x14ac:dyDescent="0.15">
      <c r="O1409">
        <v>1408</v>
      </c>
      <c r="P1409" t="str">
        <f>IFERROR(IF(COUNTIF(個人情報!$BB$5:$BB$401,"登録番号" &amp; リスト!O1409)&gt;=1,"",IF(VLOOKUP(O1409,登録者リスト!$A$1:$D$43729,4,FALSE)=基本情報!$D$6,O1409,"")),"")</f>
        <v/>
      </c>
    </row>
    <row r="1410" spans="15:16" x14ac:dyDescent="0.15">
      <c r="O1410">
        <v>1409</v>
      </c>
      <c r="P1410" t="str">
        <f>IFERROR(IF(COUNTIF(個人情報!$BB$5:$BB$401,"登録番号" &amp; リスト!O1410)&gt;=1,"",IF(VLOOKUP(O1410,登録者リスト!$A$1:$D$43729,4,FALSE)=基本情報!$D$6,O1410,"")),"")</f>
        <v/>
      </c>
    </row>
    <row r="1411" spans="15:16" x14ac:dyDescent="0.15">
      <c r="O1411">
        <v>1410</v>
      </c>
      <c r="P1411" t="str">
        <f>IFERROR(IF(COUNTIF(個人情報!$BB$5:$BB$401,"登録番号" &amp; リスト!O1411)&gt;=1,"",IF(VLOOKUP(O1411,登録者リスト!$A$1:$D$43729,4,FALSE)=基本情報!$D$6,O1411,"")),"")</f>
        <v/>
      </c>
    </row>
    <row r="1412" spans="15:16" x14ac:dyDescent="0.15">
      <c r="O1412">
        <v>1411</v>
      </c>
      <c r="P1412" t="str">
        <f>IFERROR(IF(COUNTIF(個人情報!$BB$5:$BB$401,"登録番号" &amp; リスト!O1412)&gt;=1,"",IF(VLOOKUP(O1412,登録者リスト!$A$1:$D$43729,4,FALSE)=基本情報!$D$6,O1412,"")),"")</f>
        <v/>
      </c>
    </row>
    <row r="1413" spans="15:16" x14ac:dyDescent="0.15">
      <c r="O1413">
        <v>1412</v>
      </c>
      <c r="P1413" t="str">
        <f>IFERROR(IF(COUNTIF(個人情報!$BB$5:$BB$401,"登録番号" &amp; リスト!O1413)&gt;=1,"",IF(VLOOKUP(O1413,登録者リスト!$A$1:$D$43729,4,FALSE)=基本情報!$D$6,O1413,"")),"")</f>
        <v/>
      </c>
    </row>
    <row r="1414" spans="15:16" x14ac:dyDescent="0.15">
      <c r="O1414">
        <v>1413</v>
      </c>
      <c r="P1414" t="str">
        <f>IFERROR(IF(COUNTIF(個人情報!$BB$5:$BB$401,"登録番号" &amp; リスト!O1414)&gt;=1,"",IF(VLOOKUP(O1414,登録者リスト!$A$1:$D$43729,4,FALSE)=基本情報!$D$6,O1414,"")),"")</f>
        <v/>
      </c>
    </row>
    <row r="1415" spans="15:16" x14ac:dyDescent="0.15">
      <c r="O1415">
        <v>1414</v>
      </c>
      <c r="P1415" t="str">
        <f>IFERROR(IF(COUNTIF(個人情報!$BB$5:$BB$401,"登録番号" &amp; リスト!O1415)&gt;=1,"",IF(VLOOKUP(O1415,登録者リスト!$A$1:$D$43729,4,FALSE)=基本情報!$D$6,O1415,"")),"")</f>
        <v/>
      </c>
    </row>
    <row r="1416" spans="15:16" x14ac:dyDescent="0.15">
      <c r="O1416">
        <v>1415</v>
      </c>
      <c r="P1416" t="str">
        <f>IFERROR(IF(COUNTIF(個人情報!$BB$5:$BB$401,"登録番号" &amp; リスト!O1416)&gt;=1,"",IF(VLOOKUP(O1416,登録者リスト!$A$1:$D$43729,4,FALSE)=基本情報!$D$6,O1416,"")),"")</f>
        <v/>
      </c>
    </row>
    <row r="1417" spans="15:16" x14ac:dyDescent="0.15">
      <c r="O1417">
        <v>1416</v>
      </c>
      <c r="P1417" t="str">
        <f>IFERROR(IF(COUNTIF(個人情報!$BB$5:$BB$401,"登録番号" &amp; リスト!O1417)&gt;=1,"",IF(VLOOKUP(O1417,登録者リスト!$A$1:$D$43729,4,FALSE)=基本情報!$D$6,O1417,"")),"")</f>
        <v/>
      </c>
    </row>
    <row r="1418" spans="15:16" x14ac:dyDescent="0.15">
      <c r="O1418">
        <v>1417</v>
      </c>
      <c r="P1418" t="str">
        <f>IFERROR(IF(COUNTIF(個人情報!$BB$5:$BB$401,"登録番号" &amp; リスト!O1418)&gt;=1,"",IF(VLOOKUP(O1418,登録者リスト!$A$1:$D$43729,4,FALSE)=基本情報!$D$6,O1418,"")),"")</f>
        <v/>
      </c>
    </row>
    <row r="1419" spans="15:16" x14ac:dyDescent="0.15">
      <c r="O1419">
        <v>1418</v>
      </c>
      <c r="P1419" t="str">
        <f>IFERROR(IF(COUNTIF(個人情報!$BB$5:$BB$401,"登録番号" &amp; リスト!O1419)&gt;=1,"",IF(VLOOKUP(O1419,登録者リスト!$A$1:$D$43729,4,FALSE)=基本情報!$D$6,O1419,"")),"")</f>
        <v/>
      </c>
    </row>
    <row r="1420" spans="15:16" x14ac:dyDescent="0.15">
      <c r="O1420">
        <v>1419</v>
      </c>
      <c r="P1420" t="str">
        <f>IFERROR(IF(COUNTIF(個人情報!$BB$5:$BB$401,"登録番号" &amp; リスト!O1420)&gt;=1,"",IF(VLOOKUP(O1420,登録者リスト!$A$1:$D$43729,4,FALSE)=基本情報!$D$6,O1420,"")),"")</f>
        <v/>
      </c>
    </row>
    <row r="1421" spans="15:16" x14ac:dyDescent="0.15">
      <c r="O1421">
        <v>1420</v>
      </c>
      <c r="P1421" t="str">
        <f>IFERROR(IF(COUNTIF(個人情報!$BB$5:$BB$401,"登録番号" &amp; リスト!O1421)&gt;=1,"",IF(VLOOKUP(O1421,登録者リスト!$A$1:$D$43729,4,FALSE)=基本情報!$D$6,O1421,"")),"")</f>
        <v/>
      </c>
    </row>
    <row r="1422" spans="15:16" x14ac:dyDescent="0.15">
      <c r="O1422">
        <v>1421</v>
      </c>
      <c r="P1422" t="str">
        <f>IFERROR(IF(COUNTIF(個人情報!$BB$5:$BB$401,"登録番号" &amp; リスト!O1422)&gt;=1,"",IF(VLOOKUP(O1422,登録者リスト!$A$1:$D$43729,4,FALSE)=基本情報!$D$6,O1422,"")),"")</f>
        <v/>
      </c>
    </row>
    <row r="1423" spans="15:16" x14ac:dyDescent="0.15">
      <c r="O1423">
        <v>1422</v>
      </c>
      <c r="P1423" t="str">
        <f>IFERROR(IF(COUNTIF(個人情報!$BB$5:$BB$401,"登録番号" &amp; リスト!O1423)&gt;=1,"",IF(VLOOKUP(O1423,登録者リスト!$A$1:$D$43729,4,FALSE)=基本情報!$D$6,O1423,"")),"")</f>
        <v/>
      </c>
    </row>
    <row r="1424" spans="15:16" x14ac:dyDescent="0.15">
      <c r="O1424">
        <v>1423</v>
      </c>
      <c r="P1424" t="str">
        <f>IFERROR(IF(COUNTIF(個人情報!$BB$5:$BB$401,"登録番号" &amp; リスト!O1424)&gt;=1,"",IF(VLOOKUP(O1424,登録者リスト!$A$1:$D$43729,4,FALSE)=基本情報!$D$6,O1424,"")),"")</f>
        <v/>
      </c>
    </row>
    <row r="1425" spans="15:16" x14ac:dyDescent="0.15">
      <c r="O1425">
        <v>1424</v>
      </c>
      <c r="P1425" t="str">
        <f>IFERROR(IF(COUNTIF(個人情報!$BB$5:$BB$401,"登録番号" &amp; リスト!O1425)&gt;=1,"",IF(VLOOKUP(O1425,登録者リスト!$A$1:$D$43729,4,FALSE)=基本情報!$D$6,O1425,"")),"")</f>
        <v/>
      </c>
    </row>
    <row r="1426" spans="15:16" x14ac:dyDescent="0.15">
      <c r="O1426">
        <v>1425</v>
      </c>
      <c r="P1426" t="str">
        <f>IFERROR(IF(COUNTIF(個人情報!$BB$5:$BB$401,"登録番号" &amp; リスト!O1426)&gt;=1,"",IF(VLOOKUP(O1426,登録者リスト!$A$1:$D$43729,4,FALSE)=基本情報!$D$6,O1426,"")),"")</f>
        <v/>
      </c>
    </row>
    <row r="1427" spans="15:16" x14ac:dyDescent="0.15">
      <c r="O1427">
        <v>1426</v>
      </c>
      <c r="P1427" t="str">
        <f>IFERROR(IF(COUNTIF(個人情報!$BB$5:$BB$401,"登録番号" &amp; リスト!O1427)&gt;=1,"",IF(VLOOKUP(O1427,登録者リスト!$A$1:$D$43729,4,FALSE)=基本情報!$D$6,O1427,"")),"")</f>
        <v/>
      </c>
    </row>
    <row r="1428" spans="15:16" x14ac:dyDescent="0.15">
      <c r="O1428">
        <v>1427</v>
      </c>
      <c r="P1428" t="str">
        <f>IFERROR(IF(COUNTIF(個人情報!$BB$5:$BB$401,"登録番号" &amp; リスト!O1428)&gt;=1,"",IF(VLOOKUP(O1428,登録者リスト!$A$1:$D$43729,4,FALSE)=基本情報!$D$6,O1428,"")),"")</f>
        <v/>
      </c>
    </row>
    <row r="1429" spans="15:16" x14ac:dyDescent="0.15">
      <c r="O1429">
        <v>1428</v>
      </c>
      <c r="P1429" t="str">
        <f>IFERROR(IF(COUNTIF(個人情報!$BB$5:$BB$401,"登録番号" &amp; リスト!O1429)&gt;=1,"",IF(VLOOKUP(O1429,登録者リスト!$A$1:$D$43729,4,FALSE)=基本情報!$D$6,O1429,"")),"")</f>
        <v/>
      </c>
    </row>
    <row r="1430" spans="15:16" x14ac:dyDescent="0.15">
      <c r="O1430">
        <v>1429</v>
      </c>
      <c r="P1430" t="str">
        <f>IFERROR(IF(COUNTIF(個人情報!$BB$5:$BB$401,"登録番号" &amp; リスト!O1430)&gt;=1,"",IF(VLOOKUP(O1430,登録者リスト!$A$1:$D$43729,4,FALSE)=基本情報!$D$6,O1430,"")),"")</f>
        <v/>
      </c>
    </row>
    <row r="1431" spans="15:16" x14ac:dyDescent="0.15">
      <c r="O1431">
        <v>1430</v>
      </c>
      <c r="P1431" t="str">
        <f>IFERROR(IF(COUNTIF(個人情報!$BB$5:$BB$401,"登録番号" &amp; リスト!O1431)&gt;=1,"",IF(VLOOKUP(O1431,登録者リスト!$A$1:$D$43729,4,FALSE)=基本情報!$D$6,O1431,"")),"")</f>
        <v/>
      </c>
    </row>
    <row r="1432" spans="15:16" x14ac:dyDescent="0.15">
      <c r="O1432">
        <v>1431</v>
      </c>
      <c r="P1432" t="str">
        <f>IFERROR(IF(COUNTIF(個人情報!$BB$5:$BB$401,"登録番号" &amp; リスト!O1432)&gt;=1,"",IF(VLOOKUP(O1432,登録者リスト!$A$1:$D$43729,4,FALSE)=基本情報!$D$6,O1432,"")),"")</f>
        <v/>
      </c>
    </row>
    <row r="1433" spans="15:16" x14ac:dyDescent="0.15">
      <c r="O1433">
        <v>1432</v>
      </c>
      <c r="P1433" t="str">
        <f>IFERROR(IF(COUNTIF(個人情報!$BB$5:$BB$401,"登録番号" &amp; リスト!O1433)&gt;=1,"",IF(VLOOKUP(O1433,登録者リスト!$A$1:$D$43729,4,FALSE)=基本情報!$D$6,O1433,"")),"")</f>
        <v/>
      </c>
    </row>
    <row r="1434" spans="15:16" x14ac:dyDescent="0.15">
      <c r="O1434">
        <v>1433</v>
      </c>
      <c r="P1434" t="str">
        <f>IFERROR(IF(COUNTIF(個人情報!$BB$5:$BB$401,"登録番号" &amp; リスト!O1434)&gt;=1,"",IF(VLOOKUP(O1434,登録者リスト!$A$1:$D$43729,4,FALSE)=基本情報!$D$6,O1434,"")),"")</f>
        <v/>
      </c>
    </row>
    <row r="1435" spans="15:16" x14ac:dyDescent="0.15">
      <c r="O1435">
        <v>1434</v>
      </c>
      <c r="P1435" t="str">
        <f>IFERROR(IF(COUNTIF(個人情報!$BB$5:$BB$401,"登録番号" &amp; リスト!O1435)&gt;=1,"",IF(VLOOKUP(O1435,登録者リスト!$A$1:$D$43729,4,FALSE)=基本情報!$D$6,O1435,"")),"")</f>
        <v/>
      </c>
    </row>
    <row r="1436" spans="15:16" x14ac:dyDescent="0.15">
      <c r="O1436">
        <v>1435</v>
      </c>
      <c r="P1436" t="str">
        <f>IFERROR(IF(COUNTIF(個人情報!$BB$5:$BB$401,"登録番号" &amp; リスト!O1436)&gt;=1,"",IF(VLOOKUP(O1436,登録者リスト!$A$1:$D$43729,4,FALSE)=基本情報!$D$6,O1436,"")),"")</f>
        <v/>
      </c>
    </row>
    <row r="1437" spans="15:16" x14ac:dyDescent="0.15">
      <c r="O1437">
        <v>1436</v>
      </c>
      <c r="P1437" t="str">
        <f>IFERROR(IF(COUNTIF(個人情報!$BB$5:$BB$401,"登録番号" &amp; リスト!O1437)&gt;=1,"",IF(VLOOKUP(O1437,登録者リスト!$A$1:$D$43729,4,FALSE)=基本情報!$D$6,O1437,"")),"")</f>
        <v/>
      </c>
    </row>
    <row r="1438" spans="15:16" x14ac:dyDescent="0.15">
      <c r="O1438">
        <v>1437</v>
      </c>
      <c r="P1438" t="str">
        <f>IFERROR(IF(COUNTIF(個人情報!$BB$5:$BB$401,"登録番号" &amp; リスト!O1438)&gt;=1,"",IF(VLOOKUP(O1438,登録者リスト!$A$1:$D$43729,4,FALSE)=基本情報!$D$6,O1438,"")),"")</f>
        <v/>
      </c>
    </row>
    <row r="1439" spans="15:16" x14ac:dyDescent="0.15">
      <c r="O1439">
        <v>1438</v>
      </c>
      <c r="P1439" t="str">
        <f>IFERROR(IF(COUNTIF(個人情報!$BB$5:$BB$401,"登録番号" &amp; リスト!O1439)&gt;=1,"",IF(VLOOKUP(O1439,登録者リスト!$A$1:$D$43729,4,FALSE)=基本情報!$D$6,O1439,"")),"")</f>
        <v/>
      </c>
    </row>
    <row r="1440" spans="15:16" x14ac:dyDescent="0.15">
      <c r="O1440">
        <v>1439</v>
      </c>
      <c r="P1440" t="str">
        <f>IFERROR(IF(COUNTIF(個人情報!$BB$5:$BB$401,"登録番号" &amp; リスト!O1440)&gt;=1,"",IF(VLOOKUP(O1440,登録者リスト!$A$1:$D$43729,4,FALSE)=基本情報!$D$6,O1440,"")),"")</f>
        <v/>
      </c>
    </row>
    <row r="1441" spans="15:16" x14ac:dyDescent="0.15">
      <c r="O1441">
        <v>1440</v>
      </c>
      <c r="P1441" t="str">
        <f>IFERROR(IF(COUNTIF(個人情報!$BB$5:$BB$401,"登録番号" &amp; リスト!O1441)&gt;=1,"",IF(VLOOKUP(O1441,登録者リスト!$A$1:$D$43729,4,FALSE)=基本情報!$D$6,O1441,"")),"")</f>
        <v/>
      </c>
    </row>
    <row r="1442" spans="15:16" x14ac:dyDescent="0.15">
      <c r="O1442">
        <v>1441</v>
      </c>
      <c r="P1442" t="str">
        <f>IFERROR(IF(COUNTIF(個人情報!$BB$5:$BB$401,"登録番号" &amp; リスト!O1442)&gt;=1,"",IF(VLOOKUP(O1442,登録者リスト!$A$1:$D$43729,4,FALSE)=基本情報!$D$6,O1442,"")),"")</f>
        <v/>
      </c>
    </row>
    <row r="1443" spans="15:16" x14ac:dyDescent="0.15">
      <c r="O1443">
        <v>1442</v>
      </c>
      <c r="P1443" t="str">
        <f>IFERROR(IF(COUNTIF(個人情報!$BB$5:$BB$401,"登録番号" &amp; リスト!O1443)&gt;=1,"",IF(VLOOKUP(O1443,登録者リスト!$A$1:$D$43729,4,FALSE)=基本情報!$D$6,O1443,"")),"")</f>
        <v/>
      </c>
    </row>
    <row r="1444" spans="15:16" x14ac:dyDescent="0.15">
      <c r="O1444">
        <v>1443</v>
      </c>
      <c r="P1444" t="str">
        <f>IFERROR(IF(COUNTIF(個人情報!$BB$5:$BB$401,"登録番号" &amp; リスト!O1444)&gt;=1,"",IF(VLOOKUP(O1444,登録者リスト!$A$1:$D$43729,4,FALSE)=基本情報!$D$6,O1444,"")),"")</f>
        <v/>
      </c>
    </row>
    <row r="1445" spans="15:16" x14ac:dyDescent="0.15">
      <c r="O1445">
        <v>1444</v>
      </c>
      <c r="P1445" t="str">
        <f>IFERROR(IF(COUNTIF(個人情報!$BB$5:$BB$401,"登録番号" &amp; リスト!O1445)&gt;=1,"",IF(VLOOKUP(O1445,登録者リスト!$A$1:$D$43729,4,FALSE)=基本情報!$D$6,O1445,"")),"")</f>
        <v/>
      </c>
    </row>
    <row r="1446" spans="15:16" x14ac:dyDescent="0.15">
      <c r="O1446">
        <v>1445</v>
      </c>
      <c r="P1446" t="str">
        <f>IFERROR(IF(COUNTIF(個人情報!$BB$5:$BB$401,"登録番号" &amp; リスト!O1446)&gt;=1,"",IF(VLOOKUP(O1446,登録者リスト!$A$1:$D$43729,4,FALSE)=基本情報!$D$6,O1446,"")),"")</f>
        <v/>
      </c>
    </row>
    <row r="1447" spans="15:16" x14ac:dyDescent="0.15">
      <c r="O1447">
        <v>1446</v>
      </c>
      <c r="P1447" t="str">
        <f>IFERROR(IF(COUNTIF(個人情報!$BB$5:$BB$401,"登録番号" &amp; リスト!O1447)&gt;=1,"",IF(VLOOKUP(O1447,登録者リスト!$A$1:$D$43729,4,FALSE)=基本情報!$D$6,O1447,"")),"")</f>
        <v/>
      </c>
    </row>
    <row r="1448" spans="15:16" x14ac:dyDescent="0.15">
      <c r="O1448">
        <v>1447</v>
      </c>
      <c r="P1448" t="str">
        <f>IFERROR(IF(COUNTIF(個人情報!$BB$5:$BB$401,"登録番号" &amp; リスト!O1448)&gt;=1,"",IF(VLOOKUP(O1448,登録者リスト!$A$1:$D$43729,4,FALSE)=基本情報!$D$6,O1448,"")),"")</f>
        <v/>
      </c>
    </row>
    <row r="1449" spans="15:16" x14ac:dyDescent="0.15">
      <c r="O1449">
        <v>1448</v>
      </c>
      <c r="P1449" t="str">
        <f>IFERROR(IF(COUNTIF(個人情報!$BB$5:$BB$401,"登録番号" &amp; リスト!O1449)&gt;=1,"",IF(VLOOKUP(O1449,登録者リスト!$A$1:$D$43729,4,FALSE)=基本情報!$D$6,O1449,"")),"")</f>
        <v/>
      </c>
    </row>
    <row r="1450" spans="15:16" x14ac:dyDescent="0.15">
      <c r="O1450">
        <v>1449</v>
      </c>
      <c r="P1450" t="str">
        <f>IFERROR(IF(COUNTIF(個人情報!$BB$5:$BB$401,"登録番号" &amp; リスト!O1450)&gt;=1,"",IF(VLOOKUP(O1450,登録者リスト!$A$1:$D$43729,4,FALSE)=基本情報!$D$6,O1450,"")),"")</f>
        <v/>
      </c>
    </row>
    <row r="1451" spans="15:16" x14ac:dyDescent="0.15">
      <c r="O1451">
        <v>1450</v>
      </c>
      <c r="P1451" t="str">
        <f>IFERROR(IF(COUNTIF(個人情報!$BB$5:$BB$401,"登録番号" &amp; リスト!O1451)&gt;=1,"",IF(VLOOKUP(O1451,登録者リスト!$A$1:$D$43729,4,FALSE)=基本情報!$D$6,O1451,"")),"")</f>
        <v/>
      </c>
    </row>
    <row r="1452" spans="15:16" x14ac:dyDescent="0.15">
      <c r="O1452">
        <v>1451</v>
      </c>
      <c r="P1452" t="str">
        <f>IFERROR(IF(COUNTIF(個人情報!$BB$5:$BB$401,"登録番号" &amp; リスト!O1452)&gt;=1,"",IF(VLOOKUP(O1452,登録者リスト!$A$1:$D$43729,4,FALSE)=基本情報!$D$6,O1452,"")),"")</f>
        <v/>
      </c>
    </row>
    <row r="1453" spans="15:16" x14ac:dyDescent="0.15">
      <c r="O1453">
        <v>1452</v>
      </c>
      <c r="P1453" t="str">
        <f>IFERROR(IF(COUNTIF(個人情報!$BB$5:$BB$401,"登録番号" &amp; リスト!O1453)&gt;=1,"",IF(VLOOKUP(O1453,登録者リスト!$A$1:$D$43729,4,FALSE)=基本情報!$D$6,O1453,"")),"")</f>
        <v/>
      </c>
    </row>
    <row r="1454" spans="15:16" x14ac:dyDescent="0.15">
      <c r="O1454">
        <v>1453</v>
      </c>
      <c r="P1454" t="str">
        <f>IFERROR(IF(COUNTIF(個人情報!$BB$5:$BB$401,"登録番号" &amp; リスト!O1454)&gt;=1,"",IF(VLOOKUP(O1454,登録者リスト!$A$1:$D$43729,4,FALSE)=基本情報!$D$6,O1454,"")),"")</f>
        <v/>
      </c>
    </row>
    <row r="1455" spans="15:16" x14ac:dyDescent="0.15">
      <c r="O1455">
        <v>1454</v>
      </c>
      <c r="P1455" t="str">
        <f>IFERROR(IF(COUNTIF(個人情報!$BB$5:$BB$401,"登録番号" &amp; リスト!O1455)&gt;=1,"",IF(VLOOKUP(O1455,登録者リスト!$A$1:$D$43729,4,FALSE)=基本情報!$D$6,O1455,"")),"")</f>
        <v/>
      </c>
    </row>
    <row r="1456" spans="15:16" x14ac:dyDescent="0.15">
      <c r="O1456">
        <v>1455</v>
      </c>
      <c r="P1456" t="str">
        <f>IFERROR(IF(COUNTIF(個人情報!$BB$5:$BB$401,"登録番号" &amp; リスト!O1456)&gt;=1,"",IF(VLOOKUP(O1456,登録者リスト!$A$1:$D$43729,4,FALSE)=基本情報!$D$6,O1456,"")),"")</f>
        <v/>
      </c>
    </row>
    <row r="1457" spans="15:16" x14ac:dyDescent="0.15">
      <c r="O1457">
        <v>1456</v>
      </c>
      <c r="P1457" t="str">
        <f>IFERROR(IF(COUNTIF(個人情報!$BB$5:$BB$401,"登録番号" &amp; リスト!O1457)&gt;=1,"",IF(VLOOKUP(O1457,登録者リスト!$A$1:$D$43729,4,FALSE)=基本情報!$D$6,O1457,"")),"")</f>
        <v/>
      </c>
    </row>
    <row r="1458" spans="15:16" x14ac:dyDescent="0.15">
      <c r="O1458">
        <v>1457</v>
      </c>
      <c r="P1458" t="str">
        <f>IFERROR(IF(COUNTIF(個人情報!$BB$5:$BB$401,"登録番号" &amp; リスト!O1458)&gt;=1,"",IF(VLOOKUP(O1458,登録者リスト!$A$1:$D$43729,4,FALSE)=基本情報!$D$6,O1458,"")),"")</f>
        <v/>
      </c>
    </row>
    <row r="1459" spans="15:16" x14ac:dyDescent="0.15">
      <c r="O1459">
        <v>1458</v>
      </c>
      <c r="P1459" t="str">
        <f>IFERROR(IF(COUNTIF(個人情報!$BB$5:$BB$401,"登録番号" &amp; リスト!O1459)&gt;=1,"",IF(VLOOKUP(O1459,登録者リスト!$A$1:$D$43729,4,FALSE)=基本情報!$D$6,O1459,"")),"")</f>
        <v/>
      </c>
    </row>
    <row r="1460" spans="15:16" x14ac:dyDescent="0.15">
      <c r="O1460">
        <v>1459</v>
      </c>
      <c r="P1460" t="str">
        <f>IFERROR(IF(COUNTIF(個人情報!$BB$5:$BB$401,"登録番号" &amp; リスト!O1460)&gt;=1,"",IF(VLOOKUP(O1460,登録者リスト!$A$1:$D$43729,4,FALSE)=基本情報!$D$6,O1460,"")),"")</f>
        <v/>
      </c>
    </row>
    <row r="1461" spans="15:16" x14ac:dyDescent="0.15">
      <c r="O1461">
        <v>1460</v>
      </c>
      <c r="P1461" t="str">
        <f>IFERROR(IF(COUNTIF(個人情報!$BB$5:$BB$401,"登録番号" &amp; リスト!O1461)&gt;=1,"",IF(VLOOKUP(O1461,登録者リスト!$A$1:$D$43729,4,FALSE)=基本情報!$D$6,O1461,"")),"")</f>
        <v/>
      </c>
    </row>
    <row r="1462" spans="15:16" x14ac:dyDescent="0.15">
      <c r="O1462">
        <v>1461</v>
      </c>
      <c r="P1462" t="str">
        <f>IFERROR(IF(COUNTIF(個人情報!$BB$5:$BB$401,"登録番号" &amp; リスト!O1462)&gt;=1,"",IF(VLOOKUP(O1462,登録者リスト!$A$1:$D$43729,4,FALSE)=基本情報!$D$6,O1462,"")),"")</f>
        <v/>
      </c>
    </row>
    <row r="1463" spans="15:16" x14ac:dyDescent="0.15">
      <c r="O1463">
        <v>1462</v>
      </c>
      <c r="P1463" t="str">
        <f>IFERROR(IF(COUNTIF(個人情報!$BB$5:$BB$401,"登録番号" &amp; リスト!O1463)&gt;=1,"",IF(VLOOKUP(O1463,登録者リスト!$A$1:$D$43729,4,FALSE)=基本情報!$D$6,O1463,"")),"")</f>
        <v/>
      </c>
    </row>
    <row r="1464" spans="15:16" x14ac:dyDescent="0.15">
      <c r="O1464">
        <v>1463</v>
      </c>
      <c r="P1464" t="str">
        <f>IFERROR(IF(COUNTIF(個人情報!$BB$5:$BB$401,"登録番号" &amp; リスト!O1464)&gt;=1,"",IF(VLOOKUP(O1464,登録者リスト!$A$1:$D$43729,4,FALSE)=基本情報!$D$6,O1464,"")),"")</f>
        <v/>
      </c>
    </row>
    <row r="1465" spans="15:16" x14ac:dyDescent="0.15">
      <c r="O1465">
        <v>1464</v>
      </c>
      <c r="P1465" t="str">
        <f>IFERROR(IF(COUNTIF(個人情報!$BB$5:$BB$401,"登録番号" &amp; リスト!O1465)&gt;=1,"",IF(VLOOKUP(O1465,登録者リスト!$A$1:$D$43729,4,FALSE)=基本情報!$D$6,O1465,"")),"")</f>
        <v/>
      </c>
    </row>
    <row r="1466" spans="15:16" x14ac:dyDescent="0.15">
      <c r="O1466">
        <v>1465</v>
      </c>
      <c r="P1466" t="str">
        <f>IFERROR(IF(COUNTIF(個人情報!$BB$5:$BB$401,"登録番号" &amp; リスト!O1466)&gt;=1,"",IF(VLOOKUP(O1466,登録者リスト!$A$1:$D$43729,4,FALSE)=基本情報!$D$6,O1466,"")),"")</f>
        <v/>
      </c>
    </row>
    <row r="1467" spans="15:16" x14ac:dyDescent="0.15">
      <c r="O1467">
        <v>1466</v>
      </c>
      <c r="P1467" t="str">
        <f>IFERROR(IF(COUNTIF(個人情報!$BB$5:$BB$401,"登録番号" &amp; リスト!O1467)&gt;=1,"",IF(VLOOKUP(O1467,登録者リスト!$A$1:$D$43729,4,FALSE)=基本情報!$D$6,O1467,"")),"")</f>
        <v/>
      </c>
    </row>
    <row r="1468" spans="15:16" x14ac:dyDescent="0.15">
      <c r="O1468">
        <v>1467</v>
      </c>
      <c r="P1468" t="str">
        <f>IFERROR(IF(COUNTIF(個人情報!$BB$5:$BB$401,"登録番号" &amp; リスト!O1468)&gt;=1,"",IF(VLOOKUP(O1468,登録者リスト!$A$1:$D$43729,4,FALSE)=基本情報!$D$6,O1468,"")),"")</f>
        <v/>
      </c>
    </row>
    <row r="1469" spans="15:16" x14ac:dyDescent="0.15">
      <c r="O1469">
        <v>1468</v>
      </c>
      <c r="P1469" t="str">
        <f>IFERROR(IF(COUNTIF(個人情報!$BB$5:$BB$401,"登録番号" &amp; リスト!O1469)&gt;=1,"",IF(VLOOKUP(O1469,登録者リスト!$A$1:$D$43729,4,FALSE)=基本情報!$D$6,O1469,"")),"")</f>
        <v/>
      </c>
    </row>
    <row r="1470" spans="15:16" x14ac:dyDescent="0.15">
      <c r="O1470">
        <v>1469</v>
      </c>
      <c r="P1470" t="str">
        <f>IFERROR(IF(COUNTIF(個人情報!$BB$5:$BB$401,"登録番号" &amp; リスト!O1470)&gt;=1,"",IF(VLOOKUP(O1470,登録者リスト!$A$1:$D$43729,4,FALSE)=基本情報!$D$6,O1470,"")),"")</f>
        <v/>
      </c>
    </row>
    <row r="1471" spans="15:16" x14ac:dyDescent="0.15">
      <c r="O1471">
        <v>1470</v>
      </c>
      <c r="P1471" t="str">
        <f>IFERROR(IF(COUNTIF(個人情報!$BB$5:$BB$401,"登録番号" &amp; リスト!O1471)&gt;=1,"",IF(VLOOKUP(O1471,登録者リスト!$A$1:$D$43729,4,FALSE)=基本情報!$D$6,O1471,"")),"")</f>
        <v/>
      </c>
    </row>
    <row r="1472" spans="15:16" x14ac:dyDescent="0.15">
      <c r="O1472">
        <v>1471</v>
      </c>
      <c r="P1472" t="str">
        <f>IFERROR(IF(COUNTIF(個人情報!$BB$5:$BB$401,"登録番号" &amp; リスト!O1472)&gt;=1,"",IF(VLOOKUP(O1472,登録者リスト!$A$1:$D$43729,4,FALSE)=基本情報!$D$6,O1472,"")),"")</f>
        <v/>
      </c>
    </row>
    <row r="1473" spans="15:16" x14ac:dyDescent="0.15">
      <c r="O1473">
        <v>1472</v>
      </c>
      <c r="P1473" t="str">
        <f>IFERROR(IF(COUNTIF(個人情報!$BB$5:$BB$401,"登録番号" &amp; リスト!O1473)&gt;=1,"",IF(VLOOKUP(O1473,登録者リスト!$A$1:$D$43729,4,FALSE)=基本情報!$D$6,O1473,"")),"")</f>
        <v/>
      </c>
    </row>
    <row r="1474" spans="15:16" x14ac:dyDescent="0.15">
      <c r="O1474">
        <v>1473</v>
      </c>
      <c r="P1474" t="str">
        <f>IFERROR(IF(COUNTIF(個人情報!$BB$5:$BB$401,"登録番号" &amp; リスト!O1474)&gt;=1,"",IF(VLOOKUP(O1474,登録者リスト!$A$1:$D$43729,4,FALSE)=基本情報!$D$6,O1474,"")),"")</f>
        <v/>
      </c>
    </row>
    <row r="1475" spans="15:16" x14ac:dyDescent="0.15">
      <c r="O1475">
        <v>1474</v>
      </c>
      <c r="P1475" t="str">
        <f>IFERROR(IF(COUNTIF(個人情報!$BB$5:$BB$401,"登録番号" &amp; リスト!O1475)&gt;=1,"",IF(VLOOKUP(O1475,登録者リスト!$A$1:$D$43729,4,FALSE)=基本情報!$D$6,O1475,"")),"")</f>
        <v/>
      </c>
    </row>
    <row r="1476" spans="15:16" x14ac:dyDescent="0.15">
      <c r="O1476">
        <v>1475</v>
      </c>
      <c r="P1476" t="str">
        <f>IFERROR(IF(COUNTIF(個人情報!$BB$5:$BB$401,"登録番号" &amp; リスト!O1476)&gt;=1,"",IF(VLOOKUP(O1476,登録者リスト!$A$1:$D$43729,4,FALSE)=基本情報!$D$6,O1476,"")),"")</f>
        <v/>
      </c>
    </row>
    <row r="1477" spans="15:16" x14ac:dyDescent="0.15">
      <c r="O1477">
        <v>1476</v>
      </c>
      <c r="P1477" t="str">
        <f>IFERROR(IF(COUNTIF(個人情報!$BB$5:$BB$401,"登録番号" &amp; リスト!O1477)&gt;=1,"",IF(VLOOKUP(O1477,登録者リスト!$A$1:$D$43729,4,FALSE)=基本情報!$D$6,O1477,"")),"")</f>
        <v/>
      </c>
    </row>
    <row r="1478" spans="15:16" x14ac:dyDescent="0.15">
      <c r="O1478">
        <v>1477</v>
      </c>
      <c r="P1478" t="str">
        <f>IFERROR(IF(COUNTIF(個人情報!$BB$5:$BB$401,"登録番号" &amp; リスト!O1478)&gt;=1,"",IF(VLOOKUP(O1478,登録者リスト!$A$1:$D$43729,4,FALSE)=基本情報!$D$6,O1478,"")),"")</f>
        <v/>
      </c>
    </row>
    <row r="1479" spans="15:16" x14ac:dyDescent="0.15">
      <c r="O1479">
        <v>1478</v>
      </c>
      <c r="P1479" t="str">
        <f>IFERROR(IF(COUNTIF(個人情報!$BB$5:$BB$401,"登録番号" &amp; リスト!O1479)&gt;=1,"",IF(VLOOKUP(O1479,登録者リスト!$A$1:$D$43729,4,FALSE)=基本情報!$D$6,O1479,"")),"")</f>
        <v/>
      </c>
    </row>
    <row r="1480" spans="15:16" x14ac:dyDescent="0.15">
      <c r="O1480">
        <v>1479</v>
      </c>
      <c r="P1480" t="str">
        <f>IFERROR(IF(COUNTIF(個人情報!$BB$5:$BB$401,"登録番号" &amp; リスト!O1480)&gt;=1,"",IF(VLOOKUP(O1480,登録者リスト!$A$1:$D$43729,4,FALSE)=基本情報!$D$6,O1480,"")),"")</f>
        <v/>
      </c>
    </row>
    <row r="1481" spans="15:16" x14ac:dyDescent="0.15">
      <c r="O1481">
        <v>1480</v>
      </c>
      <c r="P1481" t="str">
        <f>IFERROR(IF(COUNTIF(個人情報!$BB$5:$BB$401,"登録番号" &amp; リスト!O1481)&gt;=1,"",IF(VLOOKUP(O1481,登録者リスト!$A$1:$D$43729,4,FALSE)=基本情報!$D$6,O1481,"")),"")</f>
        <v/>
      </c>
    </row>
    <row r="1482" spans="15:16" x14ac:dyDescent="0.15">
      <c r="O1482">
        <v>1481</v>
      </c>
      <c r="P1482" t="str">
        <f>IFERROR(IF(COUNTIF(個人情報!$BB$5:$BB$401,"登録番号" &amp; リスト!O1482)&gt;=1,"",IF(VLOOKUP(O1482,登録者リスト!$A$1:$D$43729,4,FALSE)=基本情報!$D$6,O1482,"")),"")</f>
        <v/>
      </c>
    </row>
    <row r="1483" spans="15:16" x14ac:dyDescent="0.15">
      <c r="O1483">
        <v>1482</v>
      </c>
      <c r="P1483" t="str">
        <f>IFERROR(IF(COUNTIF(個人情報!$BB$5:$BB$401,"登録番号" &amp; リスト!O1483)&gt;=1,"",IF(VLOOKUP(O1483,登録者リスト!$A$1:$D$43729,4,FALSE)=基本情報!$D$6,O1483,"")),"")</f>
        <v/>
      </c>
    </row>
    <row r="1484" spans="15:16" x14ac:dyDescent="0.15">
      <c r="O1484">
        <v>1483</v>
      </c>
      <c r="P1484" t="str">
        <f>IFERROR(IF(COUNTIF(個人情報!$BB$5:$BB$401,"登録番号" &amp; リスト!O1484)&gt;=1,"",IF(VLOOKUP(O1484,登録者リスト!$A$1:$D$43729,4,FALSE)=基本情報!$D$6,O1484,"")),"")</f>
        <v/>
      </c>
    </row>
    <row r="1485" spans="15:16" x14ac:dyDescent="0.15">
      <c r="O1485">
        <v>1484</v>
      </c>
      <c r="P1485" t="str">
        <f>IFERROR(IF(COUNTIF(個人情報!$BB$5:$BB$401,"登録番号" &amp; リスト!O1485)&gt;=1,"",IF(VLOOKUP(O1485,登録者リスト!$A$1:$D$43729,4,FALSE)=基本情報!$D$6,O1485,"")),"")</f>
        <v/>
      </c>
    </row>
    <row r="1486" spans="15:16" x14ac:dyDescent="0.15">
      <c r="O1486">
        <v>1485</v>
      </c>
      <c r="P1486" t="str">
        <f>IFERROR(IF(COUNTIF(個人情報!$BB$5:$BB$401,"登録番号" &amp; リスト!O1486)&gt;=1,"",IF(VLOOKUP(O1486,登録者リスト!$A$1:$D$43729,4,FALSE)=基本情報!$D$6,O1486,"")),"")</f>
        <v/>
      </c>
    </row>
    <row r="1487" spans="15:16" x14ac:dyDescent="0.15">
      <c r="O1487">
        <v>1486</v>
      </c>
      <c r="P1487" t="str">
        <f>IFERROR(IF(COUNTIF(個人情報!$BB$5:$BB$401,"登録番号" &amp; リスト!O1487)&gt;=1,"",IF(VLOOKUP(O1487,登録者リスト!$A$1:$D$43729,4,FALSE)=基本情報!$D$6,O1487,"")),"")</f>
        <v/>
      </c>
    </row>
    <row r="1488" spans="15:16" x14ac:dyDescent="0.15">
      <c r="O1488">
        <v>1487</v>
      </c>
      <c r="P1488" t="str">
        <f>IFERROR(IF(COUNTIF(個人情報!$BB$5:$BB$401,"登録番号" &amp; リスト!O1488)&gt;=1,"",IF(VLOOKUP(O1488,登録者リスト!$A$1:$D$43729,4,FALSE)=基本情報!$D$6,O1488,"")),"")</f>
        <v/>
      </c>
    </row>
    <row r="1489" spans="15:16" x14ac:dyDescent="0.15">
      <c r="O1489">
        <v>1488</v>
      </c>
      <c r="P1489" t="str">
        <f>IFERROR(IF(COUNTIF(個人情報!$BB$5:$BB$401,"登録番号" &amp; リスト!O1489)&gt;=1,"",IF(VLOOKUP(O1489,登録者リスト!$A$1:$D$43729,4,FALSE)=基本情報!$D$6,O1489,"")),"")</f>
        <v/>
      </c>
    </row>
    <row r="1490" spans="15:16" x14ac:dyDescent="0.15">
      <c r="O1490">
        <v>1489</v>
      </c>
      <c r="P1490" t="str">
        <f>IFERROR(IF(COUNTIF(個人情報!$BB$5:$BB$401,"登録番号" &amp; リスト!O1490)&gt;=1,"",IF(VLOOKUP(O1490,登録者リスト!$A$1:$D$43729,4,FALSE)=基本情報!$D$6,O1490,"")),"")</f>
        <v/>
      </c>
    </row>
    <row r="1491" spans="15:16" x14ac:dyDescent="0.15">
      <c r="O1491">
        <v>1490</v>
      </c>
      <c r="P1491" t="str">
        <f>IFERROR(IF(COUNTIF(個人情報!$BB$5:$BB$401,"登録番号" &amp; リスト!O1491)&gt;=1,"",IF(VLOOKUP(O1491,登録者リスト!$A$1:$D$43729,4,FALSE)=基本情報!$D$6,O1491,"")),"")</f>
        <v/>
      </c>
    </row>
    <row r="1492" spans="15:16" x14ac:dyDescent="0.15">
      <c r="O1492">
        <v>1491</v>
      </c>
      <c r="P1492" t="str">
        <f>IFERROR(IF(COUNTIF(個人情報!$BB$5:$BB$401,"登録番号" &amp; リスト!O1492)&gt;=1,"",IF(VLOOKUP(O1492,登録者リスト!$A$1:$D$43729,4,FALSE)=基本情報!$D$6,O1492,"")),"")</f>
        <v/>
      </c>
    </row>
    <row r="1493" spans="15:16" x14ac:dyDescent="0.15">
      <c r="O1493">
        <v>1492</v>
      </c>
      <c r="P1493" t="str">
        <f>IFERROR(IF(COUNTIF(個人情報!$BB$5:$BB$401,"登録番号" &amp; リスト!O1493)&gt;=1,"",IF(VLOOKUP(O1493,登録者リスト!$A$1:$D$43729,4,FALSE)=基本情報!$D$6,O1493,"")),"")</f>
        <v/>
      </c>
    </row>
    <row r="1494" spans="15:16" x14ac:dyDescent="0.15">
      <c r="O1494">
        <v>1493</v>
      </c>
      <c r="P1494" t="str">
        <f>IFERROR(IF(COUNTIF(個人情報!$BB$5:$BB$401,"登録番号" &amp; リスト!O1494)&gt;=1,"",IF(VLOOKUP(O1494,登録者リスト!$A$1:$D$43729,4,FALSE)=基本情報!$D$6,O1494,"")),"")</f>
        <v/>
      </c>
    </row>
    <row r="1495" spans="15:16" x14ac:dyDescent="0.15">
      <c r="O1495">
        <v>1494</v>
      </c>
      <c r="P1495" t="str">
        <f>IFERROR(IF(COUNTIF(個人情報!$BB$5:$BB$401,"登録番号" &amp; リスト!O1495)&gt;=1,"",IF(VLOOKUP(O1495,登録者リスト!$A$1:$D$43729,4,FALSE)=基本情報!$D$6,O1495,"")),"")</f>
        <v/>
      </c>
    </row>
    <row r="1496" spans="15:16" x14ac:dyDescent="0.15">
      <c r="O1496">
        <v>1495</v>
      </c>
      <c r="P1496" t="str">
        <f>IFERROR(IF(COUNTIF(個人情報!$BB$5:$BB$401,"登録番号" &amp; リスト!O1496)&gt;=1,"",IF(VLOOKUP(O1496,登録者リスト!$A$1:$D$43729,4,FALSE)=基本情報!$D$6,O1496,"")),"")</f>
        <v/>
      </c>
    </row>
    <row r="1497" spans="15:16" x14ac:dyDescent="0.15">
      <c r="O1497">
        <v>1496</v>
      </c>
      <c r="P1497" t="str">
        <f>IFERROR(IF(COUNTIF(個人情報!$BB$5:$BB$401,"登録番号" &amp; リスト!O1497)&gt;=1,"",IF(VLOOKUP(O1497,登録者リスト!$A$1:$D$43729,4,FALSE)=基本情報!$D$6,O1497,"")),"")</f>
        <v/>
      </c>
    </row>
    <row r="1498" spans="15:16" x14ac:dyDescent="0.15">
      <c r="O1498">
        <v>1497</v>
      </c>
      <c r="P1498" t="str">
        <f>IFERROR(IF(COUNTIF(個人情報!$BB$5:$BB$401,"登録番号" &amp; リスト!O1498)&gt;=1,"",IF(VLOOKUP(O1498,登録者リスト!$A$1:$D$43729,4,FALSE)=基本情報!$D$6,O1498,"")),"")</f>
        <v/>
      </c>
    </row>
    <row r="1499" spans="15:16" x14ac:dyDescent="0.15">
      <c r="O1499">
        <v>1498</v>
      </c>
      <c r="P1499" t="str">
        <f>IFERROR(IF(COUNTIF(個人情報!$BB$5:$BB$401,"登録番号" &amp; リスト!O1499)&gt;=1,"",IF(VLOOKUP(O1499,登録者リスト!$A$1:$D$43729,4,FALSE)=基本情報!$D$6,O1499,"")),"")</f>
        <v/>
      </c>
    </row>
    <row r="1500" spans="15:16" x14ac:dyDescent="0.15">
      <c r="O1500">
        <v>1499</v>
      </c>
      <c r="P1500" t="str">
        <f>IFERROR(IF(COUNTIF(個人情報!$BB$5:$BB$401,"登録番号" &amp; リスト!O1500)&gt;=1,"",IF(VLOOKUP(O1500,登録者リスト!$A$1:$D$43729,4,FALSE)=基本情報!$D$6,O1500,"")),"")</f>
        <v/>
      </c>
    </row>
    <row r="1501" spans="15:16" x14ac:dyDescent="0.15">
      <c r="O1501">
        <v>1500</v>
      </c>
      <c r="P1501" t="str">
        <f>IFERROR(IF(COUNTIF(個人情報!$BB$5:$BB$401,"登録番号" &amp; リスト!O1501)&gt;=1,"",IF(VLOOKUP(O1501,登録者リスト!$A$1:$D$43729,4,FALSE)=基本情報!$D$6,O1501,"")),"")</f>
        <v/>
      </c>
    </row>
    <row r="1502" spans="15:16" x14ac:dyDescent="0.15">
      <c r="O1502">
        <v>1501</v>
      </c>
      <c r="P1502" t="str">
        <f>IFERROR(IF(COUNTIF(個人情報!$BB$5:$BB$401,"登録番号" &amp; リスト!O1502)&gt;=1,"",IF(VLOOKUP(O1502,登録者リスト!$A$1:$D$43729,4,FALSE)=基本情報!$D$6,O1502,"")),"")</f>
        <v/>
      </c>
    </row>
    <row r="1503" spans="15:16" x14ac:dyDescent="0.15">
      <c r="O1503">
        <v>1502</v>
      </c>
      <c r="P1503" t="str">
        <f>IFERROR(IF(COUNTIF(個人情報!$BB$5:$BB$401,"登録番号" &amp; リスト!O1503)&gt;=1,"",IF(VLOOKUP(O1503,登録者リスト!$A$1:$D$43729,4,FALSE)=基本情報!$D$6,O1503,"")),"")</f>
        <v/>
      </c>
    </row>
    <row r="1504" spans="15:16" x14ac:dyDescent="0.15">
      <c r="O1504">
        <v>1503</v>
      </c>
      <c r="P1504" t="str">
        <f>IFERROR(IF(COUNTIF(個人情報!$BB$5:$BB$401,"登録番号" &amp; リスト!O1504)&gt;=1,"",IF(VLOOKUP(O1504,登録者リスト!$A$1:$D$43729,4,FALSE)=基本情報!$D$6,O1504,"")),"")</f>
        <v/>
      </c>
    </row>
    <row r="1505" spans="15:16" x14ac:dyDescent="0.15">
      <c r="O1505">
        <v>1504</v>
      </c>
      <c r="P1505" t="str">
        <f>IFERROR(IF(COUNTIF(個人情報!$BB$5:$BB$401,"登録番号" &amp; リスト!O1505)&gt;=1,"",IF(VLOOKUP(O1505,登録者リスト!$A$1:$D$43729,4,FALSE)=基本情報!$D$6,O1505,"")),"")</f>
        <v/>
      </c>
    </row>
    <row r="1506" spans="15:16" x14ac:dyDescent="0.15">
      <c r="O1506">
        <v>1505</v>
      </c>
      <c r="P1506" t="str">
        <f>IFERROR(IF(COUNTIF(個人情報!$BB$5:$BB$401,"登録番号" &amp; リスト!O1506)&gt;=1,"",IF(VLOOKUP(O1506,登録者リスト!$A$1:$D$43729,4,FALSE)=基本情報!$D$6,O1506,"")),"")</f>
        <v/>
      </c>
    </row>
    <row r="1507" spans="15:16" x14ac:dyDescent="0.15">
      <c r="O1507">
        <v>1506</v>
      </c>
      <c r="P1507" t="str">
        <f>IFERROR(IF(COUNTIF(個人情報!$BB$5:$BB$401,"登録番号" &amp; リスト!O1507)&gt;=1,"",IF(VLOOKUP(O1507,登録者リスト!$A$1:$D$43729,4,FALSE)=基本情報!$D$6,O1507,"")),"")</f>
        <v/>
      </c>
    </row>
    <row r="1508" spans="15:16" x14ac:dyDescent="0.15">
      <c r="O1508">
        <v>1507</v>
      </c>
      <c r="P1508" t="str">
        <f>IFERROR(IF(COUNTIF(個人情報!$BB$5:$BB$401,"登録番号" &amp; リスト!O1508)&gt;=1,"",IF(VLOOKUP(O1508,登録者リスト!$A$1:$D$43729,4,FALSE)=基本情報!$D$6,O1508,"")),"")</f>
        <v/>
      </c>
    </row>
    <row r="1509" spans="15:16" x14ac:dyDescent="0.15">
      <c r="O1509">
        <v>1508</v>
      </c>
      <c r="P1509" t="str">
        <f>IFERROR(IF(COUNTIF(個人情報!$BB$5:$BB$401,"登録番号" &amp; リスト!O1509)&gt;=1,"",IF(VLOOKUP(O1509,登録者リスト!$A$1:$D$43729,4,FALSE)=基本情報!$D$6,O1509,"")),"")</f>
        <v/>
      </c>
    </row>
    <row r="1510" spans="15:16" x14ac:dyDescent="0.15">
      <c r="O1510">
        <v>1509</v>
      </c>
      <c r="P1510" t="str">
        <f>IFERROR(IF(COUNTIF(個人情報!$BB$5:$BB$401,"登録番号" &amp; リスト!O1510)&gt;=1,"",IF(VLOOKUP(O1510,登録者リスト!$A$1:$D$43729,4,FALSE)=基本情報!$D$6,O1510,"")),"")</f>
        <v/>
      </c>
    </row>
    <row r="1511" spans="15:16" x14ac:dyDescent="0.15">
      <c r="O1511">
        <v>1510</v>
      </c>
      <c r="P1511" t="str">
        <f>IFERROR(IF(COUNTIF(個人情報!$BB$5:$BB$401,"登録番号" &amp; リスト!O1511)&gt;=1,"",IF(VLOOKUP(O1511,登録者リスト!$A$1:$D$43729,4,FALSE)=基本情報!$D$6,O1511,"")),"")</f>
        <v/>
      </c>
    </row>
    <row r="1512" spans="15:16" x14ac:dyDescent="0.15">
      <c r="O1512">
        <v>1511</v>
      </c>
      <c r="P1512" t="str">
        <f>IFERROR(IF(COUNTIF(個人情報!$BB$5:$BB$401,"登録番号" &amp; リスト!O1512)&gt;=1,"",IF(VLOOKUP(O1512,登録者リスト!$A$1:$D$43729,4,FALSE)=基本情報!$D$6,O1512,"")),"")</f>
        <v/>
      </c>
    </row>
    <row r="1513" spans="15:16" x14ac:dyDescent="0.15">
      <c r="O1513">
        <v>1512</v>
      </c>
      <c r="P1513" t="str">
        <f>IFERROR(IF(COUNTIF(個人情報!$BB$5:$BB$401,"登録番号" &amp; リスト!O1513)&gt;=1,"",IF(VLOOKUP(O1513,登録者リスト!$A$1:$D$43729,4,FALSE)=基本情報!$D$6,O1513,"")),"")</f>
        <v/>
      </c>
    </row>
    <row r="1514" spans="15:16" x14ac:dyDescent="0.15">
      <c r="O1514">
        <v>1513</v>
      </c>
      <c r="P1514" t="str">
        <f>IFERROR(IF(COUNTIF(個人情報!$BB$5:$BB$401,"登録番号" &amp; リスト!O1514)&gt;=1,"",IF(VLOOKUP(O1514,登録者リスト!$A$1:$D$43729,4,FALSE)=基本情報!$D$6,O1514,"")),"")</f>
        <v/>
      </c>
    </row>
    <row r="1515" spans="15:16" x14ac:dyDescent="0.15">
      <c r="O1515">
        <v>1514</v>
      </c>
      <c r="P1515" t="str">
        <f>IFERROR(IF(COUNTIF(個人情報!$BB$5:$BB$401,"登録番号" &amp; リスト!O1515)&gt;=1,"",IF(VLOOKUP(O1515,登録者リスト!$A$1:$D$43729,4,FALSE)=基本情報!$D$6,O1515,"")),"")</f>
        <v/>
      </c>
    </row>
    <row r="1516" spans="15:16" x14ac:dyDescent="0.15">
      <c r="O1516">
        <v>1515</v>
      </c>
      <c r="P1516" t="str">
        <f>IFERROR(IF(COUNTIF(個人情報!$BB$5:$BB$401,"登録番号" &amp; リスト!O1516)&gt;=1,"",IF(VLOOKUP(O1516,登録者リスト!$A$1:$D$43729,4,FALSE)=基本情報!$D$6,O1516,"")),"")</f>
        <v/>
      </c>
    </row>
    <row r="1517" spans="15:16" x14ac:dyDescent="0.15">
      <c r="O1517">
        <v>1516</v>
      </c>
      <c r="P1517" t="str">
        <f>IFERROR(IF(COUNTIF(個人情報!$BB$5:$BB$401,"登録番号" &amp; リスト!O1517)&gt;=1,"",IF(VLOOKUP(O1517,登録者リスト!$A$1:$D$43729,4,FALSE)=基本情報!$D$6,O1517,"")),"")</f>
        <v/>
      </c>
    </row>
    <row r="1518" spans="15:16" x14ac:dyDescent="0.15">
      <c r="O1518">
        <v>1517</v>
      </c>
      <c r="P1518" t="str">
        <f>IFERROR(IF(COUNTIF(個人情報!$BB$5:$BB$401,"登録番号" &amp; リスト!O1518)&gt;=1,"",IF(VLOOKUP(O1518,登録者リスト!$A$1:$D$43729,4,FALSE)=基本情報!$D$6,O1518,"")),"")</f>
        <v/>
      </c>
    </row>
    <row r="1519" spans="15:16" x14ac:dyDescent="0.15">
      <c r="O1519">
        <v>1518</v>
      </c>
      <c r="P1519" t="str">
        <f>IFERROR(IF(COUNTIF(個人情報!$BB$5:$BB$401,"登録番号" &amp; リスト!O1519)&gt;=1,"",IF(VLOOKUP(O1519,登録者リスト!$A$1:$D$43729,4,FALSE)=基本情報!$D$6,O1519,"")),"")</f>
        <v/>
      </c>
    </row>
    <row r="1520" spans="15:16" x14ac:dyDescent="0.15">
      <c r="O1520">
        <v>1519</v>
      </c>
      <c r="P1520" t="str">
        <f>IFERROR(IF(COUNTIF(個人情報!$BB$5:$BB$401,"登録番号" &amp; リスト!O1520)&gt;=1,"",IF(VLOOKUP(O1520,登録者リスト!$A$1:$D$43729,4,FALSE)=基本情報!$D$6,O1520,"")),"")</f>
        <v/>
      </c>
    </row>
    <row r="1521" spans="15:16" x14ac:dyDescent="0.15">
      <c r="O1521">
        <v>1520</v>
      </c>
      <c r="P1521" t="str">
        <f>IFERROR(IF(COUNTIF(個人情報!$BB$5:$BB$401,"登録番号" &amp; リスト!O1521)&gt;=1,"",IF(VLOOKUP(O1521,登録者リスト!$A$1:$D$43729,4,FALSE)=基本情報!$D$6,O1521,"")),"")</f>
        <v/>
      </c>
    </row>
    <row r="1522" spans="15:16" x14ac:dyDescent="0.15">
      <c r="O1522">
        <v>1521</v>
      </c>
      <c r="P1522" t="str">
        <f>IFERROR(IF(COUNTIF(個人情報!$BB$5:$BB$401,"登録番号" &amp; リスト!O1522)&gt;=1,"",IF(VLOOKUP(O1522,登録者リスト!$A$1:$D$43729,4,FALSE)=基本情報!$D$6,O1522,"")),"")</f>
        <v/>
      </c>
    </row>
    <row r="1523" spans="15:16" x14ac:dyDescent="0.15">
      <c r="O1523">
        <v>1522</v>
      </c>
      <c r="P1523" t="str">
        <f>IFERROR(IF(COUNTIF(個人情報!$BB$5:$BB$401,"登録番号" &amp; リスト!O1523)&gt;=1,"",IF(VLOOKUP(O1523,登録者リスト!$A$1:$D$43729,4,FALSE)=基本情報!$D$6,O1523,"")),"")</f>
        <v/>
      </c>
    </row>
    <row r="1524" spans="15:16" x14ac:dyDescent="0.15">
      <c r="O1524">
        <v>1523</v>
      </c>
      <c r="P1524" t="str">
        <f>IFERROR(IF(COUNTIF(個人情報!$BB$5:$BB$401,"登録番号" &amp; リスト!O1524)&gt;=1,"",IF(VLOOKUP(O1524,登録者リスト!$A$1:$D$43729,4,FALSE)=基本情報!$D$6,O1524,"")),"")</f>
        <v/>
      </c>
    </row>
    <row r="1525" spans="15:16" x14ac:dyDescent="0.15">
      <c r="O1525">
        <v>1524</v>
      </c>
      <c r="P1525" t="str">
        <f>IFERROR(IF(COUNTIF(個人情報!$BB$5:$BB$401,"登録番号" &amp; リスト!O1525)&gt;=1,"",IF(VLOOKUP(O1525,登録者リスト!$A$1:$D$43729,4,FALSE)=基本情報!$D$6,O1525,"")),"")</f>
        <v/>
      </c>
    </row>
    <row r="1526" spans="15:16" x14ac:dyDescent="0.15">
      <c r="O1526">
        <v>1525</v>
      </c>
      <c r="P1526" t="str">
        <f>IFERROR(IF(COUNTIF(個人情報!$BB$5:$BB$401,"登録番号" &amp; リスト!O1526)&gt;=1,"",IF(VLOOKUP(O1526,登録者リスト!$A$1:$D$43729,4,FALSE)=基本情報!$D$6,O1526,"")),"")</f>
        <v/>
      </c>
    </row>
    <row r="1527" spans="15:16" x14ac:dyDescent="0.15">
      <c r="O1527">
        <v>1526</v>
      </c>
      <c r="P1527" t="str">
        <f>IFERROR(IF(COUNTIF(個人情報!$BB$5:$BB$401,"登録番号" &amp; リスト!O1527)&gt;=1,"",IF(VLOOKUP(O1527,登録者リスト!$A$1:$D$43729,4,FALSE)=基本情報!$D$6,O1527,"")),"")</f>
        <v/>
      </c>
    </row>
    <row r="1528" spans="15:16" x14ac:dyDescent="0.15">
      <c r="O1528">
        <v>1527</v>
      </c>
      <c r="P1528" t="str">
        <f>IFERROR(IF(COUNTIF(個人情報!$BB$5:$BB$401,"登録番号" &amp; リスト!O1528)&gt;=1,"",IF(VLOOKUP(O1528,登録者リスト!$A$1:$D$43729,4,FALSE)=基本情報!$D$6,O1528,"")),"")</f>
        <v/>
      </c>
    </row>
    <row r="1529" spans="15:16" x14ac:dyDescent="0.15">
      <c r="O1529">
        <v>1528</v>
      </c>
      <c r="P1529" t="str">
        <f>IFERROR(IF(COUNTIF(個人情報!$BB$5:$BB$401,"登録番号" &amp; リスト!O1529)&gt;=1,"",IF(VLOOKUP(O1529,登録者リスト!$A$1:$D$43729,4,FALSE)=基本情報!$D$6,O1529,"")),"")</f>
        <v/>
      </c>
    </row>
    <row r="1530" spans="15:16" x14ac:dyDescent="0.15">
      <c r="O1530">
        <v>1529</v>
      </c>
      <c r="P1530" t="str">
        <f>IFERROR(IF(COUNTIF(個人情報!$BB$5:$BB$401,"登録番号" &amp; リスト!O1530)&gt;=1,"",IF(VLOOKUP(O1530,登録者リスト!$A$1:$D$43729,4,FALSE)=基本情報!$D$6,O1530,"")),"")</f>
        <v/>
      </c>
    </row>
    <row r="1531" spans="15:16" x14ac:dyDescent="0.15">
      <c r="O1531">
        <v>1530</v>
      </c>
      <c r="P1531" t="str">
        <f>IFERROR(IF(COUNTIF(個人情報!$BB$5:$BB$401,"登録番号" &amp; リスト!O1531)&gt;=1,"",IF(VLOOKUP(O1531,登録者リスト!$A$1:$D$43729,4,FALSE)=基本情報!$D$6,O1531,"")),"")</f>
        <v/>
      </c>
    </row>
    <row r="1532" spans="15:16" x14ac:dyDescent="0.15">
      <c r="O1532">
        <v>1531</v>
      </c>
      <c r="P1532" t="str">
        <f>IFERROR(IF(COUNTIF(個人情報!$BB$5:$BB$401,"登録番号" &amp; リスト!O1532)&gt;=1,"",IF(VLOOKUP(O1532,登録者リスト!$A$1:$D$43729,4,FALSE)=基本情報!$D$6,O1532,"")),"")</f>
        <v/>
      </c>
    </row>
    <row r="1533" spans="15:16" x14ac:dyDescent="0.15">
      <c r="O1533">
        <v>1532</v>
      </c>
      <c r="P1533" t="str">
        <f>IFERROR(IF(COUNTIF(個人情報!$BB$5:$BB$401,"登録番号" &amp; リスト!O1533)&gt;=1,"",IF(VLOOKUP(O1533,登録者リスト!$A$1:$D$43729,4,FALSE)=基本情報!$D$6,O1533,"")),"")</f>
        <v/>
      </c>
    </row>
    <row r="1534" spans="15:16" x14ac:dyDescent="0.15">
      <c r="O1534">
        <v>1533</v>
      </c>
      <c r="P1534" t="str">
        <f>IFERROR(IF(COUNTIF(個人情報!$BB$5:$BB$401,"登録番号" &amp; リスト!O1534)&gt;=1,"",IF(VLOOKUP(O1534,登録者リスト!$A$1:$D$43729,4,FALSE)=基本情報!$D$6,O1534,"")),"")</f>
        <v/>
      </c>
    </row>
    <row r="1535" spans="15:16" x14ac:dyDescent="0.15">
      <c r="O1535">
        <v>1534</v>
      </c>
      <c r="P1535" t="str">
        <f>IFERROR(IF(COUNTIF(個人情報!$BB$5:$BB$401,"登録番号" &amp; リスト!O1535)&gt;=1,"",IF(VLOOKUP(O1535,登録者リスト!$A$1:$D$43729,4,FALSE)=基本情報!$D$6,O1535,"")),"")</f>
        <v/>
      </c>
    </row>
    <row r="1536" spans="15:16" x14ac:dyDescent="0.15">
      <c r="O1536">
        <v>1535</v>
      </c>
      <c r="P1536" t="str">
        <f>IFERROR(IF(COUNTIF(個人情報!$BB$5:$BB$401,"登録番号" &amp; リスト!O1536)&gt;=1,"",IF(VLOOKUP(O1536,登録者リスト!$A$1:$D$43729,4,FALSE)=基本情報!$D$6,O1536,"")),"")</f>
        <v/>
      </c>
    </row>
    <row r="1537" spans="15:16" x14ac:dyDescent="0.15">
      <c r="O1537">
        <v>1536</v>
      </c>
      <c r="P1537" t="str">
        <f>IFERROR(IF(COUNTIF(個人情報!$BB$5:$BB$401,"登録番号" &amp; リスト!O1537)&gt;=1,"",IF(VLOOKUP(O1537,登録者リスト!$A$1:$D$43729,4,FALSE)=基本情報!$D$6,O1537,"")),"")</f>
        <v/>
      </c>
    </row>
    <row r="1538" spans="15:16" x14ac:dyDescent="0.15">
      <c r="O1538">
        <v>1537</v>
      </c>
      <c r="P1538" t="str">
        <f>IFERROR(IF(COUNTIF(個人情報!$BB$5:$BB$401,"登録番号" &amp; リスト!O1538)&gt;=1,"",IF(VLOOKUP(O1538,登録者リスト!$A$1:$D$43729,4,FALSE)=基本情報!$D$6,O1538,"")),"")</f>
        <v/>
      </c>
    </row>
    <row r="1539" spans="15:16" x14ac:dyDescent="0.15">
      <c r="O1539">
        <v>1538</v>
      </c>
      <c r="P1539" t="str">
        <f>IFERROR(IF(COUNTIF(個人情報!$BB$5:$BB$401,"登録番号" &amp; リスト!O1539)&gt;=1,"",IF(VLOOKUP(O1539,登録者リスト!$A$1:$D$43729,4,FALSE)=基本情報!$D$6,O1539,"")),"")</f>
        <v/>
      </c>
    </row>
    <row r="1540" spans="15:16" x14ac:dyDescent="0.15">
      <c r="O1540">
        <v>1539</v>
      </c>
      <c r="P1540" t="str">
        <f>IFERROR(IF(COUNTIF(個人情報!$BB$5:$BB$401,"登録番号" &amp; リスト!O1540)&gt;=1,"",IF(VLOOKUP(O1540,登録者リスト!$A$1:$D$43729,4,FALSE)=基本情報!$D$6,O1540,"")),"")</f>
        <v/>
      </c>
    </row>
    <row r="1541" spans="15:16" x14ac:dyDescent="0.15">
      <c r="O1541">
        <v>1540</v>
      </c>
      <c r="P1541" t="str">
        <f>IFERROR(IF(COUNTIF(個人情報!$BB$5:$BB$401,"登録番号" &amp; リスト!O1541)&gt;=1,"",IF(VLOOKUP(O1541,登録者リスト!$A$1:$D$43729,4,FALSE)=基本情報!$D$6,O1541,"")),"")</f>
        <v/>
      </c>
    </row>
    <row r="1542" spans="15:16" x14ac:dyDescent="0.15">
      <c r="O1542">
        <v>1541</v>
      </c>
      <c r="P1542" t="str">
        <f>IFERROR(IF(COUNTIF(個人情報!$BB$5:$BB$401,"登録番号" &amp; リスト!O1542)&gt;=1,"",IF(VLOOKUP(O1542,登録者リスト!$A$1:$D$43729,4,FALSE)=基本情報!$D$6,O1542,"")),"")</f>
        <v/>
      </c>
    </row>
    <row r="1543" spans="15:16" x14ac:dyDescent="0.15">
      <c r="O1543">
        <v>1542</v>
      </c>
      <c r="P1543" t="str">
        <f>IFERROR(IF(COUNTIF(個人情報!$BB$5:$BB$401,"登録番号" &amp; リスト!O1543)&gt;=1,"",IF(VLOOKUP(O1543,登録者リスト!$A$1:$D$43729,4,FALSE)=基本情報!$D$6,O1543,"")),"")</f>
        <v/>
      </c>
    </row>
    <row r="1544" spans="15:16" x14ac:dyDescent="0.15">
      <c r="O1544">
        <v>1543</v>
      </c>
      <c r="P1544" t="str">
        <f>IFERROR(IF(COUNTIF(個人情報!$BB$5:$BB$401,"登録番号" &amp; リスト!O1544)&gt;=1,"",IF(VLOOKUP(O1544,登録者リスト!$A$1:$D$43729,4,FALSE)=基本情報!$D$6,O1544,"")),"")</f>
        <v/>
      </c>
    </row>
    <row r="1545" spans="15:16" x14ac:dyDescent="0.15">
      <c r="O1545">
        <v>1544</v>
      </c>
      <c r="P1545" t="str">
        <f>IFERROR(IF(COUNTIF(個人情報!$BB$5:$BB$401,"登録番号" &amp; リスト!O1545)&gt;=1,"",IF(VLOOKUP(O1545,登録者リスト!$A$1:$D$43729,4,FALSE)=基本情報!$D$6,O1545,"")),"")</f>
        <v/>
      </c>
    </row>
    <row r="1546" spans="15:16" x14ac:dyDescent="0.15">
      <c r="O1546">
        <v>1545</v>
      </c>
      <c r="P1546" t="str">
        <f>IFERROR(IF(COUNTIF(個人情報!$BB$5:$BB$401,"登録番号" &amp; リスト!O1546)&gt;=1,"",IF(VLOOKUP(O1546,登録者リスト!$A$1:$D$43729,4,FALSE)=基本情報!$D$6,O1546,"")),"")</f>
        <v/>
      </c>
    </row>
    <row r="1547" spans="15:16" x14ac:dyDescent="0.15">
      <c r="O1547">
        <v>1546</v>
      </c>
      <c r="P1547" t="str">
        <f>IFERROR(IF(COUNTIF(個人情報!$BB$5:$BB$401,"登録番号" &amp; リスト!O1547)&gt;=1,"",IF(VLOOKUP(O1547,登録者リスト!$A$1:$D$43729,4,FALSE)=基本情報!$D$6,O1547,"")),"")</f>
        <v/>
      </c>
    </row>
    <row r="1548" spans="15:16" x14ac:dyDescent="0.15">
      <c r="O1548">
        <v>1547</v>
      </c>
      <c r="P1548" t="str">
        <f>IFERROR(IF(COUNTIF(個人情報!$BB$5:$BB$401,"登録番号" &amp; リスト!O1548)&gt;=1,"",IF(VLOOKUP(O1548,登録者リスト!$A$1:$D$43729,4,FALSE)=基本情報!$D$6,O1548,"")),"")</f>
        <v/>
      </c>
    </row>
    <row r="1549" spans="15:16" x14ac:dyDescent="0.15">
      <c r="O1549">
        <v>1548</v>
      </c>
      <c r="P1549" t="str">
        <f>IFERROR(IF(COUNTIF(個人情報!$BB$5:$BB$401,"登録番号" &amp; リスト!O1549)&gt;=1,"",IF(VLOOKUP(O1549,登録者リスト!$A$1:$D$43729,4,FALSE)=基本情報!$D$6,O1549,"")),"")</f>
        <v/>
      </c>
    </row>
    <row r="1550" spans="15:16" x14ac:dyDescent="0.15">
      <c r="O1550">
        <v>1549</v>
      </c>
      <c r="P1550" t="str">
        <f>IFERROR(IF(COUNTIF(個人情報!$BB$5:$BB$401,"登録番号" &amp; リスト!O1550)&gt;=1,"",IF(VLOOKUP(O1550,登録者リスト!$A$1:$D$43729,4,FALSE)=基本情報!$D$6,O1550,"")),"")</f>
        <v/>
      </c>
    </row>
    <row r="1551" spans="15:16" x14ac:dyDescent="0.15">
      <c r="O1551">
        <v>1550</v>
      </c>
      <c r="P1551" t="str">
        <f>IFERROR(IF(COUNTIF(個人情報!$BB$5:$BB$401,"登録番号" &amp; リスト!O1551)&gt;=1,"",IF(VLOOKUP(O1551,登録者リスト!$A$1:$D$43729,4,FALSE)=基本情報!$D$6,O1551,"")),"")</f>
        <v/>
      </c>
    </row>
    <row r="1552" spans="15:16" x14ac:dyDescent="0.15">
      <c r="O1552">
        <v>1551</v>
      </c>
      <c r="P1552" t="str">
        <f>IFERROR(IF(COUNTIF(個人情報!$BB$5:$BB$401,"登録番号" &amp; リスト!O1552)&gt;=1,"",IF(VLOOKUP(O1552,登録者リスト!$A$1:$D$43729,4,FALSE)=基本情報!$D$6,O1552,"")),"")</f>
        <v/>
      </c>
    </row>
    <row r="1553" spans="15:16" x14ac:dyDescent="0.15">
      <c r="O1553">
        <v>1552</v>
      </c>
      <c r="P1553" t="str">
        <f>IFERROR(IF(COUNTIF(個人情報!$BB$5:$BB$401,"登録番号" &amp; リスト!O1553)&gt;=1,"",IF(VLOOKUP(O1553,登録者リスト!$A$1:$D$43729,4,FALSE)=基本情報!$D$6,O1553,"")),"")</f>
        <v/>
      </c>
    </row>
    <row r="1554" spans="15:16" x14ac:dyDescent="0.15">
      <c r="O1554">
        <v>1553</v>
      </c>
      <c r="P1554" t="str">
        <f>IFERROR(IF(COUNTIF(個人情報!$BB$5:$BB$401,"登録番号" &amp; リスト!O1554)&gt;=1,"",IF(VLOOKUP(O1554,登録者リスト!$A$1:$D$43729,4,FALSE)=基本情報!$D$6,O1554,"")),"")</f>
        <v/>
      </c>
    </row>
    <row r="1555" spans="15:16" x14ac:dyDescent="0.15">
      <c r="O1555">
        <v>1554</v>
      </c>
      <c r="P1555" t="str">
        <f>IFERROR(IF(COUNTIF(個人情報!$BB$5:$BB$401,"登録番号" &amp; リスト!O1555)&gt;=1,"",IF(VLOOKUP(O1555,登録者リスト!$A$1:$D$43729,4,FALSE)=基本情報!$D$6,O1555,"")),"")</f>
        <v/>
      </c>
    </row>
    <row r="1556" spans="15:16" x14ac:dyDescent="0.15">
      <c r="O1556">
        <v>1555</v>
      </c>
      <c r="P1556" t="str">
        <f>IFERROR(IF(COUNTIF(個人情報!$BB$5:$BB$401,"登録番号" &amp; リスト!O1556)&gt;=1,"",IF(VLOOKUP(O1556,登録者リスト!$A$1:$D$43729,4,FALSE)=基本情報!$D$6,O1556,"")),"")</f>
        <v/>
      </c>
    </row>
    <row r="1557" spans="15:16" x14ac:dyDescent="0.15">
      <c r="O1557">
        <v>1556</v>
      </c>
      <c r="P1557" t="str">
        <f>IFERROR(IF(COUNTIF(個人情報!$BB$5:$BB$401,"登録番号" &amp; リスト!O1557)&gt;=1,"",IF(VLOOKUP(O1557,登録者リスト!$A$1:$D$43729,4,FALSE)=基本情報!$D$6,O1557,"")),"")</f>
        <v/>
      </c>
    </row>
    <row r="1558" spans="15:16" x14ac:dyDescent="0.15">
      <c r="O1558">
        <v>1557</v>
      </c>
      <c r="P1558" t="str">
        <f>IFERROR(IF(COUNTIF(個人情報!$BB$5:$BB$401,"登録番号" &amp; リスト!O1558)&gt;=1,"",IF(VLOOKUP(O1558,登録者リスト!$A$1:$D$43729,4,FALSE)=基本情報!$D$6,O1558,"")),"")</f>
        <v/>
      </c>
    </row>
    <row r="1559" spans="15:16" x14ac:dyDescent="0.15">
      <c r="O1559">
        <v>1558</v>
      </c>
      <c r="P1559" t="str">
        <f>IFERROR(IF(COUNTIF(個人情報!$BB$5:$BB$401,"登録番号" &amp; リスト!O1559)&gt;=1,"",IF(VLOOKUP(O1559,登録者リスト!$A$1:$D$43729,4,FALSE)=基本情報!$D$6,O1559,"")),"")</f>
        <v/>
      </c>
    </row>
    <row r="1560" spans="15:16" x14ac:dyDescent="0.15">
      <c r="O1560">
        <v>1559</v>
      </c>
      <c r="P1560" t="str">
        <f>IFERROR(IF(COUNTIF(個人情報!$BB$5:$BB$401,"登録番号" &amp; リスト!O1560)&gt;=1,"",IF(VLOOKUP(O1560,登録者リスト!$A$1:$D$43729,4,FALSE)=基本情報!$D$6,O1560,"")),"")</f>
        <v/>
      </c>
    </row>
    <row r="1561" spans="15:16" x14ac:dyDescent="0.15">
      <c r="O1561">
        <v>1560</v>
      </c>
      <c r="P1561" t="str">
        <f>IFERROR(IF(COUNTIF(個人情報!$BB$5:$BB$401,"登録番号" &amp; リスト!O1561)&gt;=1,"",IF(VLOOKUP(O1561,登録者リスト!$A$1:$D$43729,4,FALSE)=基本情報!$D$6,O1561,"")),"")</f>
        <v/>
      </c>
    </row>
    <row r="1562" spans="15:16" x14ac:dyDescent="0.15">
      <c r="O1562">
        <v>1561</v>
      </c>
      <c r="P1562" t="str">
        <f>IFERROR(IF(COUNTIF(個人情報!$BB$5:$BB$401,"登録番号" &amp; リスト!O1562)&gt;=1,"",IF(VLOOKUP(O1562,登録者リスト!$A$1:$D$43729,4,FALSE)=基本情報!$D$6,O1562,"")),"")</f>
        <v/>
      </c>
    </row>
    <row r="1563" spans="15:16" x14ac:dyDescent="0.15">
      <c r="O1563">
        <v>1562</v>
      </c>
      <c r="P1563" t="str">
        <f>IFERROR(IF(COUNTIF(個人情報!$BB$5:$BB$401,"登録番号" &amp; リスト!O1563)&gt;=1,"",IF(VLOOKUP(O1563,登録者リスト!$A$1:$D$43729,4,FALSE)=基本情報!$D$6,O1563,"")),"")</f>
        <v/>
      </c>
    </row>
    <row r="1564" spans="15:16" x14ac:dyDescent="0.15">
      <c r="O1564">
        <v>1563</v>
      </c>
      <c r="P1564" t="str">
        <f>IFERROR(IF(COUNTIF(個人情報!$BB$5:$BB$401,"登録番号" &amp; リスト!O1564)&gt;=1,"",IF(VLOOKUP(O1564,登録者リスト!$A$1:$D$43729,4,FALSE)=基本情報!$D$6,O1564,"")),"")</f>
        <v/>
      </c>
    </row>
    <row r="1565" spans="15:16" x14ac:dyDescent="0.15">
      <c r="O1565">
        <v>1564</v>
      </c>
      <c r="P1565" t="str">
        <f>IFERROR(IF(COUNTIF(個人情報!$BB$5:$BB$401,"登録番号" &amp; リスト!O1565)&gt;=1,"",IF(VLOOKUP(O1565,登録者リスト!$A$1:$D$43729,4,FALSE)=基本情報!$D$6,O1565,"")),"")</f>
        <v/>
      </c>
    </row>
    <row r="1566" spans="15:16" x14ac:dyDescent="0.15">
      <c r="O1566">
        <v>1565</v>
      </c>
      <c r="P1566" t="str">
        <f>IFERROR(IF(COUNTIF(個人情報!$BB$5:$BB$401,"登録番号" &amp; リスト!O1566)&gt;=1,"",IF(VLOOKUP(O1566,登録者リスト!$A$1:$D$43729,4,FALSE)=基本情報!$D$6,O1566,"")),"")</f>
        <v/>
      </c>
    </row>
    <row r="1567" spans="15:16" x14ac:dyDescent="0.15">
      <c r="O1567">
        <v>1566</v>
      </c>
      <c r="P1567" t="str">
        <f>IFERROR(IF(COUNTIF(個人情報!$BB$5:$BB$401,"登録番号" &amp; リスト!O1567)&gt;=1,"",IF(VLOOKUP(O1567,登録者リスト!$A$1:$D$43729,4,FALSE)=基本情報!$D$6,O1567,"")),"")</f>
        <v/>
      </c>
    </row>
    <row r="1568" spans="15:16" x14ac:dyDescent="0.15">
      <c r="O1568">
        <v>1567</v>
      </c>
      <c r="P1568" t="str">
        <f>IFERROR(IF(COUNTIF(個人情報!$BB$5:$BB$401,"登録番号" &amp; リスト!O1568)&gt;=1,"",IF(VLOOKUP(O1568,登録者リスト!$A$1:$D$43729,4,FALSE)=基本情報!$D$6,O1568,"")),"")</f>
        <v/>
      </c>
    </row>
    <row r="1569" spans="15:16" x14ac:dyDescent="0.15">
      <c r="O1569">
        <v>1568</v>
      </c>
      <c r="P1569" t="str">
        <f>IFERROR(IF(COUNTIF(個人情報!$BB$5:$BB$401,"登録番号" &amp; リスト!O1569)&gt;=1,"",IF(VLOOKUP(O1569,登録者リスト!$A$1:$D$43729,4,FALSE)=基本情報!$D$6,O1569,"")),"")</f>
        <v/>
      </c>
    </row>
    <row r="1570" spans="15:16" x14ac:dyDescent="0.15">
      <c r="O1570">
        <v>1569</v>
      </c>
      <c r="P1570" t="str">
        <f>IFERROR(IF(COUNTIF(個人情報!$BB$5:$BB$401,"登録番号" &amp; リスト!O1570)&gt;=1,"",IF(VLOOKUP(O1570,登録者リスト!$A$1:$D$43729,4,FALSE)=基本情報!$D$6,O1570,"")),"")</f>
        <v/>
      </c>
    </row>
    <row r="1571" spans="15:16" x14ac:dyDescent="0.15">
      <c r="O1571">
        <v>1570</v>
      </c>
      <c r="P1571" t="str">
        <f>IFERROR(IF(COUNTIF(個人情報!$BB$5:$BB$401,"登録番号" &amp; リスト!O1571)&gt;=1,"",IF(VLOOKUP(O1571,登録者リスト!$A$1:$D$43729,4,FALSE)=基本情報!$D$6,O1571,"")),"")</f>
        <v/>
      </c>
    </row>
    <row r="1572" spans="15:16" x14ac:dyDescent="0.15">
      <c r="O1572">
        <v>1571</v>
      </c>
      <c r="P1572" t="str">
        <f>IFERROR(IF(COUNTIF(個人情報!$BB$5:$BB$401,"登録番号" &amp; リスト!O1572)&gt;=1,"",IF(VLOOKUP(O1572,登録者リスト!$A$1:$D$43729,4,FALSE)=基本情報!$D$6,O1572,"")),"")</f>
        <v/>
      </c>
    </row>
    <row r="1573" spans="15:16" x14ac:dyDescent="0.15">
      <c r="O1573">
        <v>1572</v>
      </c>
      <c r="P1573" t="str">
        <f>IFERROR(IF(COUNTIF(個人情報!$BB$5:$BB$401,"登録番号" &amp; リスト!O1573)&gt;=1,"",IF(VLOOKUP(O1573,登録者リスト!$A$1:$D$43729,4,FALSE)=基本情報!$D$6,O1573,"")),"")</f>
        <v/>
      </c>
    </row>
    <row r="1574" spans="15:16" x14ac:dyDescent="0.15">
      <c r="O1574">
        <v>1573</v>
      </c>
      <c r="P1574" t="str">
        <f>IFERROR(IF(COUNTIF(個人情報!$BB$5:$BB$401,"登録番号" &amp; リスト!O1574)&gt;=1,"",IF(VLOOKUP(O1574,登録者リスト!$A$1:$D$43729,4,FALSE)=基本情報!$D$6,O1574,"")),"")</f>
        <v/>
      </c>
    </row>
    <row r="1575" spans="15:16" x14ac:dyDescent="0.15">
      <c r="O1575">
        <v>1574</v>
      </c>
      <c r="P1575" t="str">
        <f>IFERROR(IF(COUNTIF(個人情報!$BB$5:$BB$401,"登録番号" &amp; リスト!O1575)&gt;=1,"",IF(VLOOKUP(O1575,登録者リスト!$A$1:$D$43729,4,FALSE)=基本情報!$D$6,O1575,"")),"")</f>
        <v/>
      </c>
    </row>
    <row r="1576" spans="15:16" x14ac:dyDescent="0.15">
      <c r="O1576">
        <v>1575</v>
      </c>
      <c r="P1576" t="str">
        <f>IFERROR(IF(COUNTIF(個人情報!$BB$5:$BB$401,"登録番号" &amp; リスト!O1576)&gt;=1,"",IF(VLOOKUP(O1576,登録者リスト!$A$1:$D$43729,4,FALSE)=基本情報!$D$6,O1576,"")),"")</f>
        <v/>
      </c>
    </row>
    <row r="1577" spans="15:16" x14ac:dyDescent="0.15">
      <c r="O1577">
        <v>1576</v>
      </c>
      <c r="P1577" t="str">
        <f>IFERROR(IF(COUNTIF(個人情報!$BB$5:$BB$401,"登録番号" &amp; リスト!O1577)&gt;=1,"",IF(VLOOKUP(O1577,登録者リスト!$A$1:$D$43729,4,FALSE)=基本情報!$D$6,O1577,"")),"")</f>
        <v/>
      </c>
    </row>
    <row r="1578" spans="15:16" x14ac:dyDescent="0.15">
      <c r="O1578">
        <v>1577</v>
      </c>
      <c r="P1578" t="str">
        <f>IFERROR(IF(COUNTIF(個人情報!$BB$5:$BB$401,"登録番号" &amp; リスト!O1578)&gt;=1,"",IF(VLOOKUP(O1578,登録者リスト!$A$1:$D$43729,4,FALSE)=基本情報!$D$6,O1578,"")),"")</f>
        <v/>
      </c>
    </row>
    <row r="1579" spans="15:16" x14ac:dyDescent="0.15">
      <c r="O1579">
        <v>1578</v>
      </c>
      <c r="P1579" t="str">
        <f>IFERROR(IF(COUNTIF(個人情報!$BB$5:$BB$401,"登録番号" &amp; リスト!O1579)&gt;=1,"",IF(VLOOKUP(O1579,登録者リスト!$A$1:$D$43729,4,FALSE)=基本情報!$D$6,O1579,"")),"")</f>
        <v/>
      </c>
    </row>
    <row r="1580" spans="15:16" x14ac:dyDescent="0.15">
      <c r="O1580">
        <v>1579</v>
      </c>
      <c r="P1580" t="str">
        <f>IFERROR(IF(COUNTIF(個人情報!$BB$5:$BB$401,"登録番号" &amp; リスト!O1580)&gt;=1,"",IF(VLOOKUP(O1580,登録者リスト!$A$1:$D$43729,4,FALSE)=基本情報!$D$6,O1580,"")),"")</f>
        <v/>
      </c>
    </row>
    <row r="1581" spans="15:16" x14ac:dyDescent="0.15">
      <c r="O1581">
        <v>1580</v>
      </c>
      <c r="P1581" t="str">
        <f>IFERROR(IF(COUNTIF(個人情報!$BB$5:$BB$401,"登録番号" &amp; リスト!O1581)&gt;=1,"",IF(VLOOKUP(O1581,登録者リスト!$A$1:$D$43729,4,FALSE)=基本情報!$D$6,O1581,"")),"")</f>
        <v/>
      </c>
    </row>
    <row r="1582" spans="15:16" x14ac:dyDescent="0.15">
      <c r="O1582">
        <v>1581</v>
      </c>
      <c r="P1582" t="str">
        <f>IFERROR(IF(COUNTIF(個人情報!$BB$5:$BB$401,"登録番号" &amp; リスト!O1582)&gt;=1,"",IF(VLOOKUP(O1582,登録者リスト!$A$1:$D$43729,4,FALSE)=基本情報!$D$6,O1582,"")),"")</f>
        <v/>
      </c>
    </row>
    <row r="1583" spans="15:16" x14ac:dyDescent="0.15">
      <c r="O1583">
        <v>1582</v>
      </c>
      <c r="P1583" t="str">
        <f>IFERROR(IF(COUNTIF(個人情報!$BB$5:$BB$401,"登録番号" &amp; リスト!O1583)&gt;=1,"",IF(VLOOKUP(O1583,登録者リスト!$A$1:$D$43729,4,FALSE)=基本情報!$D$6,O1583,"")),"")</f>
        <v/>
      </c>
    </row>
    <row r="1584" spans="15:16" x14ac:dyDescent="0.15">
      <c r="O1584">
        <v>1583</v>
      </c>
      <c r="P1584" t="str">
        <f>IFERROR(IF(COUNTIF(個人情報!$BB$5:$BB$401,"登録番号" &amp; リスト!O1584)&gt;=1,"",IF(VLOOKUP(O1584,登録者リスト!$A$1:$D$43729,4,FALSE)=基本情報!$D$6,O1584,"")),"")</f>
        <v/>
      </c>
    </row>
    <row r="1585" spans="15:16" x14ac:dyDescent="0.15">
      <c r="O1585">
        <v>1584</v>
      </c>
      <c r="P1585" t="str">
        <f>IFERROR(IF(COUNTIF(個人情報!$BB$5:$BB$401,"登録番号" &amp; リスト!O1585)&gt;=1,"",IF(VLOOKUP(O1585,登録者リスト!$A$1:$D$43729,4,FALSE)=基本情報!$D$6,O1585,"")),"")</f>
        <v/>
      </c>
    </row>
    <row r="1586" spans="15:16" x14ac:dyDescent="0.15">
      <c r="O1586">
        <v>1585</v>
      </c>
      <c r="P1586" t="str">
        <f>IFERROR(IF(COUNTIF(個人情報!$BB$5:$BB$401,"登録番号" &amp; リスト!O1586)&gt;=1,"",IF(VLOOKUP(O1586,登録者リスト!$A$1:$D$43729,4,FALSE)=基本情報!$D$6,O1586,"")),"")</f>
        <v/>
      </c>
    </row>
    <row r="1587" spans="15:16" x14ac:dyDescent="0.15">
      <c r="O1587">
        <v>1586</v>
      </c>
      <c r="P1587" t="str">
        <f>IFERROR(IF(COUNTIF(個人情報!$BB$5:$BB$401,"登録番号" &amp; リスト!O1587)&gt;=1,"",IF(VLOOKUP(O1587,登録者リスト!$A$1:$D$43729,4,FALSE)=基本情報!$D$6,O1587,"")),"")</f>
        <v/>
      </c>
    </row>
    <row r="1588" spans="15:16" x14ac:dyDescent="0.15">
      <c r="O1588">
        <v>1587</v>
      </c>
      <c r="P1588" t="str">
        <f>IFERROR(IF(COUNTIF(個人情報!$BB$5:$BB$401,"登録番号" &amp; リスト!O1588)&gt;=1,"",IF(VLOOKUP(O1588,登録者リスト!$A$1:$D$43729,4,FALSE)=基本情報!$D$6,O1588,"")),"")</f>
        <v/>
      </c>
    </row>
    <row r="1589" spans="15:16" x14ac:dyDescent="0.15">
      <c r="O1589">
        <v>1588</v>
      </c>
      <c r="P1589" t="str">
        <f>IFERROR(IF(COUNTIF(個人情報!$BB$5:$BB$401,"登録番号" &amp; リスト!O1589)&gt;=1,"",IF(VLOOKUP(O1589,登録者リスト!$A$1:$D$43729,4,FALSE)=基本情報!$D$6,O1589,"")),"")</f>
        <v/>
      </c>
    </row>
    <row r="1590" spans="15:16" x14ac:dyDescent="0.15">
      <c r="O1590">
        <v>1589</v>
      </c>
      <c r="P1590" t="str">
        <f>IFERROR(IF(COUNTIF(個人情報!$BB$5:$BB$401,"登録番号" &amp; リスト!O1590)&gt;=1,"",IF(VLOOKUP(O1590,登録者リスト!$A$1:$D$43729,4,FALSE)=基本情報!$D$6,O1590,"")),"")</f>
        <v/>
      </c>
    </row>
    <row r="1591" spans="15:16" x14ac:dyDescent="0.15">
      <c r="O1591">
        <v>1590</v>
      </c>
      <c r="P1591" t="str">
        <f>IFERROR(IF(COUNTIF(個人情報!$BB$5:$BB$401,"登録番号" &amp; リスト!O1591)&gt;=1,"",IF(VLOOKUP(O1591,登録者リスト!$A$1:$D$43729,4,FALSE)=基本情報!$D$6,O1591,"")),"")</f>
        <v/>
      </c>
    </row>
    <row r="1592" spans="15:16" x14ac:dyDescent="0.15">
      <c r="O1592">
        <v>1591</v>
      </c>
      <c r="P1592" t="str">
        <f>IFERROR(IF(COUNTIF(個人情報!$BB$5:$BB$401,"登録番号" &amp; リスト!O1592)&gt;=1,"",IF(VLOOKUP(O1592,登録者リスト!$A$1:$D$43729,4,FALSE)=基本情報!$D$6,O1592,"")),"")</f>
        <v/>
      </c>
    </row>
    <row r="1593" spans="15:16" x14ac:dyDescent="0.15">
      <c r="O1593">
        <v>1592</v>
      </c>
      <c r="P1593" t="str">
        <f>IFERROR(IF(COUNTIF(個人情報!$BB$5:$BB$401,"登録番号" &amp; リスト!O1593)&gt;=1,"",IF(VLOOKUP(O1593,登録者リスト!$A$1:$D$43729,4,FALSE)=基本情報!$D$6,O1593,"")),"")</f>
        <v/>
      </c>
    </row>
    <row r="1594" spans="15:16" x14ac:dyDescent="0.15">
      <c r="O1594">
        <v>1593</v>
      </c>
      <c r="P1594" t="str">
        <f>IFERROR(IF(COUNTIF(個人情報!$BB$5:$BB$401,"登録番号" &amp; リスト!O1594)&gt;=1,"",IF(VLOOKUP(O1594,登録者リスト!$A$1:$D$43729,4,FALSE)=基本情報!$D$6,O1594,"")),"")</f>
        <v/>
      </c>
    </row>
    <row r="1595" spans="15:16" x14ac:dyDescent="0.15">
      <c r="O1595">
        <v>1594</v>
      </c>
      <c r="P1595" t="str">
        <f>IFERROR(IF(COUNTIF(個人情報!$BB$5:$BB$401,"登録番号" &amp; リスト!O1595)&gt;=1,"",IF(VLOOKUP(O1595,登録者リスト!$A$1:$D$43729,4,FALSE)=基本情報!$D$6,O1595,"")),"")</f>
        <v/>
      </c>
    </row>
    <row r="1596" spans="15:16" x14ac:dyDescent="0.15">
      <c r="O1596">
        <v>1595</v>
      </c>
      <c r="P1596" t="str">
        <f>IFERROR(IF(COUNTIF(個人情報!$BB$5:$BB$401,"登録番号" &amp; リスト!O1596)&gt;=1,"",IF(VLOOKUP(O1596,登録者リスト!$A$1:$D$43729,4,FALSE)=基本情報!$D$6,O1596,"")),"")</f>
        <v/>
      </c>
    </row>
    <row r="1597" spans="15:16" x14ac:dyDescent="0.15">
      <c r="O1597">
        <v>1596</v>
      </c>
      <c r="P1597" t="str">
        <f>IFERROR(IF(COUNTIF(個人情報!$BB$5:$BB$401,"登録番号" &amp; リスト!O1597)&gt;=1,"",IF(VLOOKUP(O1597,登録者リスト!$A$1:$D$43729,4,FALSE)=基本情報!$D$6,O1597,"")),"")</f>
        <v/>
      </c>
    </row>
    <row r="1598" spans="15:16" x14ac:dyDescent="0.15">
      <c r="O1598">
        <v>1597</v>
      </c>
      <c r="P1598" t="str">
        <f>IFERROR(IF(COUNTIF(個人情報!$BB$5:$BB$401,"登録番号" &amp; リスト!O1598)&gt;=1,"",IF(VLOOKUP(O1598,登録者リスト!$A$1:$D$43729,4,FALSE)=基本情報!$D$6,O1598,"")),"")</f>
        <v/>
      </c>
    </row>
    <row r="1599" spans="15:16" x14ac:dyDescent="0.15">
      <c r="O1599">
        <v>1598</v>
      </c>
      <c r="P1599" t="str">
        <f>IFERROR(IF(COUNTIF(個人情報!$BB$5:$BB$401,"登録番号" &amp; リスト!O1599)&gt;=1,"",IF(VLOOKUP(O1599,登録者リスト!$A$1:$D$43729,4,FALSE)=基本情報!$D$6,O1599,"")),"")</f>
        <v/>
      </c>
    </row>
    <row r="1600" spans="15:16" x14ac:dyDescent="0.15">
      <c r="O1600">
        <v>1599</v>
      </c>
      <c r="P1600" t="str">
        <f>IFERROR(IF(COUNTIF(個人情報!$BB$5:$BB$401,"登録番号" &amp; リスト!O1600)&gt;=1,"",IF(VLOOKUP(O1600,登録者リスト!$A$1:$D$43729,4,FALSE)=基本情報!$D$6,O1600,"")),"")</f>
        <v/>
      </c>
    </row>
    <row r="1601" spans="15:16" x14ac:dyDescent="0.15">
      <c r="O1601">
        <v>1600</v>
      </c>
      <c r="P1601" t="str">
        <f>IFERROR(IF(COUNTIF(個人情報!$BB$5:$BB$401,"登録番号" &amp; リスト!O1601)&gt;=1,"",IF(VLOOKUP(O1601,登録者リスト!$A$1:$D$43729,4,FALSE)=基本情報!$D$6,O1601,"")),"")</f>
        <v/>
      </c>
    </row>
    <row r="1602" spans="15:16" x14ac:dyDescent="0.15">
      <c r="O1602">
        <v>1601</v>
      </c>
      <c r="P1602" t="str">
        <f>IFERROR(IF(COUNTIF(個人情報!$BB$5:$BB$401,"登録番号" &amp; リスト!O1602)&gt;=1,"",IF(VLOOKUP(O1602,登録者リスト!$A$1:$D$43729,4,FALSE)=基本情報!$D$6,O1602,"")),"")</f>
        <v/>
      </c>
    </row>
    <row r="1603" spans="15:16" x14ac:dyDescent="0.15">
      <c r="O1603">
        <v>1602</v>
      </c>
      <c r="P1603" t="str">
        <f>IFERROR(IF(COUNTIF(個人情報!$BB$5:$BB$401,"登録番号" &amp; リスト!O1603)&gt;=1,"",IF(VLOOKUP(O1603,登録者リスト!$A$1:$D$43729,4,FALSE)=基本情報!$D$6,O1603,"")),"")</f>
        <v/>
      </c>
    </row>
    <row r="1604" spans="15:16" x14ac:dyDescent="0.15">
      <c r="O1604">
        <v>1603</v>
      </c>
      <c r="P1604" t="str">
        <f>IFERROR(IF(COUNTIF(個人情報!$BB$5:$BB$401,"登録番号" &amp; リスト!O1604)&gt;=1,"",IF(VLOOKUP(O1604,登録者リスト!$A$1:$D$43729,4,FALSE)=基本情報!$D$6,O1604,"")),"")</f>
        <v/>
      </c>
    </row>
    <row r="1605" spans="15:16" x14ac:dyDescent="0.15">
      <c r="O1605">
        <v>1604</v>
      </c>
      <c r="P1605" t="str">
        <f>IFERROR(IF(COUNTIF(個人情報!$BB$5:$BB$401,"登録番号" &amp; リスト!O1605)&gt;=1,"",IF(VLOOKUP(O1605,登録者リスト!$A$1:$D$43729,4,FALSE)=基本情報!$D$6,O1605,"")),"")</f>
        <v/>
      </c>
    </row>
    <row r="1606" spans="15:16" x14ac:dyDescent="0.15">
      <c r="O1606">
        <v>1605</v>
      </c>
      <c r="P1606" t="str">
        <f>IFERROR(IF(COUNTIF(個人情報!$BB$5:$BB$401,"登録番号" &amp; リスト!O1606)&gt;=1,"",IF(VLOOKUP(O1606,登録者リスト!$A$1:$D$43729,4,FALSE)=基本情報!$D$6,O1606,"")),"")</f>
        <v/>
      </c>
    </row>
    <row r="1607" spans="15:16" x14ac:dyDescent="0.15">
      <c r="O1607">
        <v>1606</v>
      </c>
      <c r="P1607" t="str">
        <f>IFERROR(IF(COUNTIF(個人情報!$BB$5:$BB$401,"登録番号" &amp; リスト!O1607)&gt;=1,"",IF(VLOOKUP(O1607,登録者リスト!$A$1:$D$43729,4,FALSE)=基本情報!$D$6,O1607,"")),"")</f>
        <v/>
      </c>
    </row>
    <row r="1608" spans="15:16" x14ac:dyDescent="0.15">
      <c r="O1608">
        <v>1607</v>
      </c>
      <c r="P1608" t="str">
        <f>IFERROR(IF(COUNTIF(個人情報!$BB$5:$BB$401,"登録番号" &amp; リスト!O1608)&gt;=1,"",IF(VLOOKUP(O1608,登録者リスト!$A$1:$D$43729,4,FALSE)=基本情報!$D$6,O1608,"")),"")</f>
        <v/>
      </c>
    </row>
    <row r="1609" spans="15:16" x14ac:dyDescent="0.15">
      <c r="O1609">
        <v>1608</v>
      </c>
      <c r="P1609" t="str">
        <f>IFERROR(IF(COUNTIF(個人情報!$BB$5:$BB$401,"登録番号" &amp; リスト!O1609)&gt;=1,"",IF(VLOOKUP(O1609,登録者リスト!$A$1:$D$43729,4,FALSE)=基本情報!$D$6,O1609,"")),"")</f>
        <v/>
      </c>
    </row>
    <row r="1610" spans="15:16" x14ac:dyDescent="0.15">
      <c r="O1610">
        <v>1609</v>
      </c>
      <c r="P1610" t="str">
        <f>IFERROR(IF(COUNTIF(個人情報!$BB$5:$BB$401,"登録番号" &amp; リスト!O1610)&gt;=1,"",IF(VLOOKUP(O1610,登録者リスト!$A$1:$D$43729,4,FALSE)=基本情報!$D$6,O1610,"")),"")</f>
        <v/>
      </c>
    </row>
    <row r="1611" spans="15:16" x14ac:dyDescent="0.15">
      <c r="O1611">
        <v>1610</v>
      </c>
      <c r="P1611" t="str">
        <f>IFERROR(IF(COUNTIF(個人情報!$BB$5:$BB$401,"登録番号" &amp; リスト!O1611)&gt;=1,"",IF(VLOOKUP(O1611,登録者リスト!$A$1:$D$43729,4,FALSE)=基本情報!$D$6,O1611,"")),"")</f>
        <v/>
      </c>
    </row>
    <row r="1612" spans="15:16" x14ac:dyDescent="0.15">
      <c r="O1612">
        <v>1611</v>
      </c>
      <c r="P1612" t="str">
        <f>IFERROR(IF(COUNTIF(個人情報!$BB$5:$BB$401,"登録番号" &amp; リスト!O1612)&gt;=1,"",IF(VLOOKUP(O1612,登録者リスト!$A$1:$D$43729,4,FALSE)=基本情報!$D$6,O1612,"")),"")</f>
        <v/>
      </c>
    </row>
    <row r="1613" spans="15:16" x14ac:dyDescent="0.15">
      <c r="O1613">
        <v>1612</v>
      </c>
      <c r="P1613" t="str">
        <f>IFERROR(IF(COUNTIF(個人情報!$BB$5:$BB$401,"登録番号" &amp; リスト!O1613)&gt;=1,"",IF(VLOOKUP(O1613,登録者リスト!$A$1:$D$43729,4,FALSE)=基本情報!$D$6,O1613,"")),"")</f>
        <v/>
      </c>
    </row>
    <row r="1614" spans="15:16" x14ac:dyDescent="0.15">
      <c r="O1614">
        <v>1613</v>
      </c>
      <c r="P1614" t="str">
        <f>IFERROR(IF(COUNTIF(個人情報!$BB$5:$BB$401,"登録番号" &amp; リスト!O1614)&gt;=1,"",IF(VLOOKUP(O1614,登録者リスト!$A$1:$D$43729,4,FALSE)=基本情報!$D$6,O1614,"")),"")</f>
        <v/>
      </c>
    </row>
    <row r="1615" spans="15:16" x14ac:dyDescent="0.15">
      <c r="O1615">
        <v>1614</v>
      </c>
      <c r="P1615" t="str">
        <f>IFERROR(IF(COUNTIF(個人情報!$BB$5:$BB$401,"登録番号" &amp; リスト!O1615)&gt;=1,"",IF(VLOOKUP(O1615,登録者リスト!$A$1:$D$43729,4,FALSE)=基本情報!$D$6,O1615,"")),"")</f>
        <v/>
      </c>
    </row>
    <row r="1616" spans="15:16" x14ac:dyDescent="0.15">
      <c r="O1616">
        <v>1615</v>
      </c>
      <c r="P1616" t="str">
        <f>IFERROR(IF(COUNTIF(個人情報!$BB$5:$BB$401,"登録番号" &amp; リスト!O1616)&gt;=1,"",IF(VLOOKUP(O1616,登録者リスト!$A$1:$D$43729,4,FALSE)=基本情報!$D$6,O1616,"")),"")</f>
        <v/>
      </c>
    </row>
    <row r="1617" spans="15:16" x14ac:dyDescent="0.15">
      <c r="O1617">
        <v>1616</v>
      </c>
      <c r="P1617" t="str">
        <f>IFERROR(IF(COUNTIF(個人情報!$BB$5:$BB$401,"登録番号" &amp; リスト!O1617)&gt;=1,"",IF(VLOOKUP(O1617,登録者リスト!$A$1:$D$43729,4,FALSE)=基本情報!$D$6,O1617,"")),"")</f>
        <v/>
      </c>
    </row>
    <row r="1618" spans="15:16" x14ac:dyDescent="0.15">
      <c r="O1618">
        <v>1617</v>
      </c>
      <c r="P1618" t="str">
        <f>IFERROR(IF(COUNTIF(個人情報!$BB$5:$BB$401,"登録番号" &amp; リスト!O1618)&gt;=1,"",IF(VLOOKUP(O1618,登録者リスト!$A$1:$D$43729,4,FALSE)=基本情報!$D$6,O1618,"")),"")</f>
        <v/>
      </c>
    </row>
    <row r="1619" spans="15:16" x14ac:dyDescent="0.15">
      <c r="O1619">
        <v>1618</v>
      </c>
      <c r="P1619" t="str">
        <f>IFERROR(IF(COUNTIF(個人情報!$BB$5:$BB$401,"登録番号" &amp; リスト!O1619)&gt;=1,"",IF(VLOOKUP(O1619,登録者リスト!$A$1:$D$43729,4,FALSE)=基本情報!$D$6,O1619,"")),"")</f>
        <v/>
      </c>
    </row>
    <row r="1620" spans="15:16" x14ac:dyDescent="0.15">
      <c r="O1620">
        <v>1619</v>
      </c>
      <c r="P1620" t="str">
        <f>IFERROR(IF(COUNTIF(個人情報!$BB$5:$BB$401,"登録番号" &amp; リスト!O1620)&gt;=1,"",IF(VLOOKUP(O1620,登録者リスト!$A$1:$D$43729,4,FALSE)=基本情報!$D$6,O1620,"")),"")</f>
        <v/>
      </c>
    </row>
    <row r="1621" spans="15:16" x14ac:dyDescent="0.15">
      <c r="O1621">
        <v>1620</v>
      </c>
      <c r="P1621" t="str">
        <f>IFERROR(IF(COUNTIF(個人情報!$BB$5:$BB$401,"登録番号" &amp; リスト!O1621)&gt;=1,"",IF(VLOOKUP(O1621,登録者リスト!$A$1:$D$43729,4,FALSE)=基本情報!$D$6,O1621,"")),"")</f>
        <v/>
      </c>
    </row>
    <row r="1622" spans="15:16" x14ac:dyDescent="0.15">
      <c r="O1622">
        <v>1621</v>
      </c>
      <c r="P1622" t="str">
        <f>IFERROR(IF(COUNTIF(個人情報!$BB$5:$BB$401,"登録番号" &amp; リスト!O1622)&gt;=1,"",IF(VLOOKUP(O1622,登録者リスト!$A$1:$D$43729,4,FALSE)=基本情報!$D$6,O1622,"")),"")</f>
        <v/>
      </c>
    </row>
    <row r="1623" spans="15:16" x14ac:dyDescent="0.15">
      <c r="O1623">
        <v>1622</v>
      </c>
      <c r="P1623" t="str">
        <f>IFERROR(IF(COUNTIF(個人情報!$BB$5:$BB$401,"登録番号" &amp; リスト!O1623)&gt;=1,"",IF(VLOOKUP(O1623,登録者リスト!$A$1:$D$43729,4,FALSE)=基本情報!$D$6,O1623,"")),"")</f>
        <v/>
      </c>
    </row>
    <row r="1624" spans="15:16" x14ac:dyDescent="0.15">
      <c r="O1624">
        <v>1623</v>
      </c>
      <c r="P1624" t="str">
        <f>IFERROR(IF(COUNTIF(個人情報!$BB$5:$BB$401,"登録番号" &amp; リスト!O1624)&gt;=1,"",IF(VLOOKUP(O1624,登録者リスト!$A$1:$D$43729,4,FALSE)=基本情報!$D$6,O1624,"")),"")</f>
        <v/>
      </c>
    </row>
    <row r="1625" spans="15:16" x14ac:dyDescent="0.15">
      <c r="O1625">
        <v>1624</v>
      </c>
      <c r="P1625" t="str">
        <f>IFERROR(IF(COUNTIF(個人情報!$BB$5:$BB$401,"登録番号" &amp; リスト!O1625)&gt;=1,"",IF(VLOOKUP(O1625,登録者リスト!$A$1:$D$43729,4,FALSE)=基本情報!$D$6,O1625,"")),"")</f>
        <v/>
      </c>
    </row>
    <row r="1626" spans="15:16" x14ac:dyDescent="0.15">
      <c r="O1626">
        <v>1625</v>
      </c>
      <c r="P1626" t="str">
        <f>IFERROR(IF(COUNTIF(個人情報!$BB$5:$BB$401,"登録番号" &amp; リスト!O1626)&gt;=1,"",IF(VLOOKUP(O1626,登録者リスト!$A$1:$D$43729,4,FALSE)=基本情報!$D$6,O1626,"")),"")</f>
        <v/>
      </c>
    </row>
    <row r="1627" spans="15:16" x14ac:dyDescent="0.15">
      <c r="O1627">
        <v>1626</v>
      </c>
      <c r="P1627" t="str">
        <f>IFERROR(IF(COUNTIF(個人情報!$BB$5:$BB$401,"登録番号" &amp; リスト!O1627)&gt;=1,"",IF(VLOOKUP(O1627,登録者リスト!$A$1:$D$43729,4,FALSE)=基本情報!$D$6,O1627,"")),"")</f>
        <v/>
      </c>
    </row>
    <row r="1628" spans="15:16" x14ac:dyDescent="0.15">
      <c r="O1628">
        <v>1627</v>
      </c>
      <c r="P1628" t="str">
        <f>IFERROR(IF(COUNTIF(個人情報!$BB$5:$BB$401,"登録番号" &amp; リスト!O1628)&gt;=1,"",IF(VLOOKUP(O1628,登録者リスト!$A$1:$D$43729,4,FALSE)=基本情報!$D$6,O1628,"")),"")</f>
        <v/>
      </c>
    </row>
    <row r="1629" spans="15:16" x14ac:dyDescent="0.15">
      <c r="O1629">
        <v>1628</v>
      </c>
      <c r="P1629" t="str">
        <f>IFERROR(IF(COUNTIF(個人情報!$BB$5:$BB$401,"登録番号" &amp; リスト!O1629)&gt;=1,"",IF(VLOOKUP(O1629,登録者リスト!$A$1:$D$43729,4,FALSE)=基本情報!$D$6,O1629,"")),"")</f>
        <v/>
      </c>
    </row>
    <row r="1630" spans="15:16" x14ac:dyDescent="0.15">
      <c r="O1630">
        <v>1629</v>
      </c>
      <c r="P1630" t="str">
        <f>IFERROR(IF(COUNTIF(個人情報!$BB$5:$BB$401,"登録番号" &amp; リスト!O1630)&gt;=1,"",IF(VLOOKUP(O1630,登録者リスト!$A$1:$D$43729,4,FALSE)=基本情報!$D$6,O1630,"")),"")</f>
        <v/>
      </c>
    </row>
    <row r="1631" spans="15:16" x14ac:dyDescent="0.15">
      <c r="O1631">
        <v>1630</v>
      </c>
      <c r="P1631" t="str">
        <f>IFERROR(IF(COUNTIF(個人情報!$BB$5:$BB$401,"登録番号" &amp; リスト!O1631)&gt;=1,"",IF(VLOOKUP(O1631,登録者リスト!$A$1:$D$43729,4,FALSE)=基本情報!$D$6,O1631,"")),"")</f>
        <v/>
      </c>
    </row>
    <row r="1632" spans="15:16" x14ac:dyDescent="0.15">
      <c r="O1632">
        <v>1631</v>
      </c>
      <c r="P1632" t="str">
        <f>IFERROR(IF(COUNTIF(個人情報!$BB$5:$BB$401,"登録番号" &amp; リスト!O1632)&gt;=1,"",IF(VLOOKUP(O1632,登録者リスト!$A$1:$D$43729,4,FALSE)=基本情報!$D$6,O1632,"")),"")</f>
        <v/>
      </c>
    </row>
    <row r="1633" spans="15:16" x14ac:dyDescent="0.15">
      <c r="O1633">
        <v>1632</v>
      </c>
      <c r="P1633" t="str">
        <f>IFERROR(IF(COUNTIF(個人情報!$BB$5:$BB$401,"登録番号" &amp; リスト!O1633)&gt;=1,"",IF(VLOOKUP(O1633,登録者リスト!$A$1:$D$43729,4,FALSE)=基本情報!$D$6,O1633,"")),"")</f>
        <v/>
      </c>
    </row>
    <row r="1634" spans="15:16" x14ac:dyDescent="0.15">
      <c r="O1634">
        <v>1633</v>
      </c>
      <c r="P1634" t="str">
        <f>IFERROR(IF(COUNTIF(個人情報!$BB$5:$BB$401,"登録番号" &amp; リスト!O1634)&gt;=1,"",IF(VLOOKUP(O1634,登録者リスト!$A$1:$D$43729,4,FALSE)=基本情報!$D$6,O1634,"")),"")</f>
        <v/>
      </c>
    </row>
    <row r="1635" spans="15:16" x14ac:dyDescent="0.15">
      <c r="O1635">
        <v>1634</v>
      </c>
      <c r="P1635" t="str">
        <f>IFERROR(IF(COUNTIF(個人情報!$BB$5:$BB$401,"登録番号" &amp; リスト!O1635)&gt;=1,"",IF(VLOOKUP(O1635,登録者リスト!$A$1:$D$43729,4,FALSE)=基本情報!$D$6,O1635,"")),"")</f>
        <v/>
      </c>
    </row>
    <row r="1636" spans="15:16" x14ac:dyDescent="0.15">
      <c r="O1636">
        <v>1635</v>
      </c>
      <c r="P1636" t="str">
        <f>IFERROR(IF(COUNTIF(個人情報!$BB$5:$BB$401,"登録番号" &amp; リスト!O1636)&gt;=1,"",IF(VLOOKUP(O1636,登録者リスト!$A$1:$D$43729,4,FALSE)=基本情報!$D$6,O1636,"")),"")</f>
        <v/>
      </c>
    </row>
    <row r="1637" spans="15:16" x14ac:dyDescent="0.15">
      <c r="O1637">
        <v>1636</v>
      </c>
      <c r="P1637" t="str">
        <f>IFERROR(IF(COUNTIF(個人情報!$BB$5:$BB$401,"登録番号" &amp; リスト!O1637)&gt;=1,"",IF(VLOOKUP(O1637,登録者リスト!$A$1:$D$43729,4,FALSE)=基本情報!$D$6,O1637,"")),"")</f>
        <v/>
      </c>
    </row>
    <row r="1638" spans="15:16" x14ac:dyDescent="0.15">
      <c r="O1638">
        <v>1637</v>
      </c>
      <c r="P1638" t="str">
        <f>IFERROR(IF(COUNTIF(個人情報!$BB$5:$BB$401,"登録番号" &amp; リスト!O1638)&gt;=1,"",IF(VLOOKUP(O1638,登録者リスト!$A$1:$D$43729,4,FALSE)=基本情報!$D$6,O1638,"")),"")</f>
        <v/>
      </c>
    </row>
    <row r="1639" spans="15:16" x14ac:dyDescent="0.15">
      <c r="O1639">
        <v>1638</v>
      </c>
      <c r="P1639" t="str">
        <f>IFERROR(IF(COUNTIF(個人情報!$BB$5:$BB$401,"登録番号" &amp; リスト!O1639)&gt;=1,"",IF(VLOOKUP(O1639,登録者リスト!$A$1:$D$43729,4,FALSE)=基本情報!$D$6,O1639,"")),"")</f>
        <v/>
      </c>
    </row>
    <row r="1640" spans="15:16" x14ac:dyDescent="0.15">
      <c r="O1640">
        <v>1639</v>
      </c>
      <c r="P1640" t="str">
        <f>IFERROR(IF(COUNTIF(個人情報!$BB$5:$BB$401,"登録番号" &amp; リスト!O1640)&gt;=1,"",IF(VLOOKUP(O1640,登録者リスト!$A$1:$D$43729,4,FALSE)=基本情報!$D$6,O1640,"")),"")</f>
        <v/>
      </c>
    </row>
    <row r="1641" spans="15:16" x14ac:dyDescent="0.15">
      <c r="O1641">
        <v>1640</v>
      </c>
      <c r="P1641" t="str">
        <f>IFERROR(IF(COUNTIF(個人情報!$BB$5:$BB$401,"登録番号" &amp; リスト!O1641)&gt;=1,"",IF(VLOOKUP(O1641,登録者リスト!$A$1:$D$43729,4,FALSE)=基本情報!$D$6,O1641,"")),"")</f>
        <v/>
      </c>
    </row>
    <row r="1642" spans="15:16" x14ac:dyDescent="0.15">
      <c r="O1642">
        <v>1641</v>
      </c>
      <c r="P1642" t="str">
        <f>IFERROR(IF(COUNTIF(個人情報!$BB$5:$BB$401,"登録番号" &amp; リスト!O1642)&gt;=1,"",IF(VLOOKUP(O1642,登録者リスト!$A$1:$D$43729,4,FALSE)=基本情報!$D$6,O1642,"")),"")</f>
        <v/>
      </c>
    </row>
    <row r="1643" spans="15:16" x14ac:dyDescent="0.15">
      <c r="O1643">
        <v>1642</v>
      </c>
      <c r="P1643" t="str">
        <f>IFERROR(IF(COUNTIF(個人情報!$BB$5:$BB$401,"登録番号" &amp; リスト!O1643)&gt;=1,"",IF(VLOOKUP(O1643,登録者リスト!$A$1:$D$43729,4,FALSE)=基本情報!$D$6,O1643,"")),"")</f>
        <v/>
      </c>
    </row>
    <row r="1644" spans="15:16" x14ac:dyDescent="0.15">
      <c r="O1644">
        <v>1643</v>
      </c>
      <c r="P1644" t="str">
        <f>IFERROR(IF(COUNTIF(個人情報!$BB$5:$BB$401,"登録番号" &amp; リスト!O1644)&gt;=1,"",IF(VLOOKUP(O1644,登録者リスト!$A$1:$D$43729,4,FALSE)=基本情報!$D$6,O1644,"")),"")</f>
        <v/>
      </c>
    </row>
    <row r="1645" spans="15:16" x14ac:dyDescent="0.15">
      <c r="O1645">
        <v>1644</v>
      </c>
      <c r="P1645" t="str">
        <f>IFERROR(IF(COUNTIF(個人情報!$BB$5:$BB$401,"登録番号" &amp; リスト!O1645)&gt;=1,"",IF(VLOOKUP(O1645,登録者リスト!$A$1:$D$43729,4,FALSE)=基本情報!$D$6,O1645,"")),"")</f>
        <v/>
      </c>
    </row>
    <row r="1646" spans="15:16" x14ac:dyDescent="0.15">
      <c r="O1646">
        <v>1645</v>
      </c>
      <c r="P1646" t="str">
        <f>IFERROR(IF(COUNTIF(個人情報!$BB$5:$BB$401,"登録番号" &amp; リスト!O1646)&gt;=1,"",IF(VLOOKUP(O1646,登録者リスト!$A$1:$D$43729,4,FALSE)=基本情報!$D$6,O1646,"")),"")</f>
        <v/>
      </c>
    </row>
    <row r="1647" spans="15:16" x14ac:dyDescent="0.15">
      <c r="O1647">
        <v>1646</v>
      </c>
      <c r="P1647" t="str">
        <f>IFERROR(IF(COUNTIF(個人情報!$BB$5:$BB$401,"登録番号" &amp; リスト!O1647)&gt;=1,"",IF(VLOOKUP(O1647,登録者リスト!$A$1:$D$43729,4,FALSE)=基本情報!$D$6,O1647,"")),"")</f>
        <v/>
      </c>
    </row>
    <row r="1648" spans="15:16" x14ac:dyDescent="0.15">
      <c r="O1648">
        <v>1647</v>
      </c>
      <c r="P1648" t="str">
        <f>IFERROR(IF(COUNTIF(個人情報!$BB$5:$BB$401,"登録番号" &amp; リスト!O1648)&gt;=1,"",IF(VLOOKUP(O1648,登録者リスト!$A$1:$D$43729,4,FALSE)=基本情報!$D$6,O1648,"")),"")</f>
        <v/>
      </c>
    </row>
    <row r="1649" spans="15:16" x14ac:dyDescent="0.15">
      <c r="O1649">
        <v>1648</v>
      </c>
      <c r="P1649" t="str">
        <f>IFERROR(IF(COUNTIF(個人情報!$BB$5:$BB$401,"登録番号" &amp; リスト!O1649)&gt;=1,"",IF(VLOOKUP(O1649,登録者リスト!$A$1:$D$43729,4,FALSE)=基本情報!$D$6,O1649,"")),"")</f>
        <v/>
      </c>
    </row>
    <row r="1650" spans="15:16" x14ac:dyDescent="0.15">
      <c r="O1650">
        <v>1649</v>
      </c>
      <c r="P1650" t="str">
        <f>IFERROR(IF(COUNTIF(個人情報!$BB$5:$BB$401,"登録番号" &amp; リスト!O1650)&gt;=1,"",IF(VLOOKUP(O1650,登録者リスト!$A$1:$D$43729,4,FALSE)=基本情報!$D$6,O1650,"")),"")</f>
        <v/>
      </c>
    </row>
    <row r="1651" spans="15:16" x14ac:dyDescent="0.15">
      <c r="O1651">
        <v>1650</v>
      </c>
      <c r="P1651" t="str">
        <f>IFERROR(IF(COUNTIF(個人情報!$BB$5:$BB$401,"登録番号" &amp; リスト!O1651)&gt;=1,"",IF(VLOOKUP(O1651,登録者リスト!$A$1:$D$43729,4,FALSE)=基本情報!$D$6,O1651,"")),"")</f>
        <v/>
      </c>
    </row>
    <row r="1652" spans="15:16" x14ac:dyDescent="0.15">
      <c r="O1652">
        <v>1651</v>
      </c>
      <c r="P1652" t="str">
        <f>IFERROR(IF(COUNTIF(個人情報!$BB$5:$BB$401,"登録番号" &amp; リスト!O1652)&gt;=1,"",IF(VLOOKUP(O1652,登録者リスト!$A$1:$D$43729,4,FALSE)=基本情報!$D$6,O1652,"")),"")</f>
        <v/>
      </c>
    </row>
    <row r="1653" spans="15:16" x14ac:dyDescent="0.15">
      <c r="O1653">
        <v>1652</v>
      </c>
      <c r="P1653" t="str">
        <f>IFERROR(IF(COUNTIF(個人情報!$BB$5:$BB$401,"登録番号" &amp; リスト!O1653)&gt;=1,"",IF(VLOOKUP(O1653,登録者リスト!$A$1:$D$43729,4,FALSE)=基本情報!$D$6,O1653,"")),"")</f>
        <v/>
      </c>
    </row>
    <row r="1654" spans="15:16" x14ac:dyDescent="0.15">
      <c r="O1654">
        <v>1653</v>
      </c>
      <c r="P1654" t="str">
        <f>IFERROR(IF(COUNTIF(個人情報!$BB$5:$BB$401,"登録番号" &amp; リスト!O1654)&gt;=1,"",IF(VLOOKUP(O1654,登録者リスト!$A$1:$D$43729,4,FALSE)=基本情報!$D$6,O1654,"")),"")</f>
        <v/>
      </c>
    </row>
    <row r="1655" spans="15:16" x14ac:dyDescent="0.15">
      <c r="O1655">
        <v>1654</v>
      </c>
      <c r="P1655" t="str">
        <f>IFERROR(IF(COUNTIF(個人情報!$BB$5:$BB$401,"登録番号" &amp; リスト!O1655)&gt;=1,"",IF(VLOOKUP(O1655,登録者リスト!$A$1:$D$43729,4,FALSE)=基本情報!$D$6,O1655,"")),"")</f>
        <v/>
      </c>
    </row>
    <row r="1656" spans="15:16" x14ac:dyDescent="0.15">
      <c r="O1656">
        <v>1655</v>
      </c>
      <c r="P1656" t="str">
        <f>IFERROR(IF(COUNTIF(個人情報!$BB$5:$BB$401,"登録番号" &amp; リスト!O1656)&gt;=1,"",IF(VLOOKUP(O1656,登録者リスト!$A$1:$D$43729,4,FALSE)=基本情報!$D$6,O1656,"")),"")</f>
        <v/>
      </c>
    </row>
    <row r="1657" spans="15:16" x14ac:dyDescent="0.15">
      <c r="O1657">
        <v>1656</v>
      </c>
      <c r="P1657" t="str">
        <f>IFERROR(IF(COUNTIF(個人情報!$BB$5:$BB$401,"登録番号" &amp; リスト!O1657)&gt;=1,"",IF(VLOOKUP(O1657,登録者リスト!$A$1:$D$43729,4,FALSE)=基本情報!$D$6,O1657,"")),"")</f>
        <v/>
      </c>
    </row>
    <row r="1658" spans="15:16" x14ac:dyDescent="0.15">
      <c r="O1658">
        <v>1657</v>
      </c>
      <c r="P1658" t="str">
        <f>IFERROR(IF(COUNTIF(個人情報!$BB$5:$BB$401,"登録番号" &amp; リスト!O1658)&gt;=1,"",IF(VLOOKUP(O1658,登録者リスト!$A$1:$D$43729,4,FALSE)=基本情報!$D$6,O1658,"")),"")</f>
        <v/>
      </c>
    </row>
    <row r="1659" spans="15:16" x14ac:dyDescent="0.15">
      <c r="O1659">
        <v>1658</v>
      </c>
      <c r="P1659" t="str">
        <f>IFERROR(IF(COUNTIF(個人情報!$BB$5:$BB$401,"登録番号" &amp; リスト!O1659)&gt;=1,"",IF(VLOOKUP(O1659,登録者リスト!$A$1:$D$43729,4,FALSE)=基本情報!$D$6,O1659,"")),"")</f>
        <v/>
      </c>
    </row>
    <row r="1660" spans="15:16" x14ac:dyDescent="0.15">
      <c r="O1660">
        <v>1659</v>
      </c>
      <c r="P1660" t="str">
        <f>IFERROR(IF(COUNTIF(個人情報!$BB$5:$BB$401,"登録番号" &amp; リスト!O1660)&gt;=1,"",IF(VLOOKUP(O1660,登録者リスト!$A$1:$D$43729,4,FALSE)=基本情報!$D$6,O1660,"")),"")</f>
        <v/>
      </c>
    </row>
    <row r="1661" spans="15:16" x14ac:dyDescent="0.15">
      <c r="O1661">
        <v>1660</v>
      </c>
      <c r="P1661" t="str">
        <f>IFERROR(IF(COUNTIF(個人情報!$BB$5:$BB$401,"登録番号" &amp; リスト!O1661)&gt;=1,"",IF(VLOOKUP(O1661,登録者リスト!$A$1:$D$43729,4,FALSE)=基本情報!$D$6,O1661,"")),"")</f>
        <v/>
      </c>
    </row>
    <row r="1662" spans="15:16" x14ac:dyDescent="0.15">
      <c r="O1662">
        <v>1661</v>
      </c>
      <c r="P1662" t="str">
        <f>IFERROR(IF(COUNTIF(個人情報!$BB$5:$BB$401,"登録番号" &amp; リスト!O1662)&gt;=1,"",IF(VLOOKUP(O1662,登録者リスト!$A$1:$D$43729,4,FALSE)=基本情報!$D$6,O1662,"")),"")</f>
        <v/>
      </c>
    </row>
    <row r="1663" spans="15:16" x14ac:dyDescent="0.15">
      <c r="O1663">
        <v>1662</v>
      </c>
      <c r="P1663" t="str">
        <f>IFERROR(IF(COUNTIF(個人情報!$BB$5:$BB$401,"登録番号" &amp; リスト!O1663)&gt;=1,"",IF(VLOOKUP(O1663,登録者リスト!$A$1:$D$43729,4,FALSE)=基本情報!$D$6,O1663,"")),"")</f>
        <v/>
      </c>
    </row>
    <row r="1664" spans="15:16" x14ac:dyDescent="0.15">
      <c r="O1664">
        <v>1663</v>
      </c>
      <c r="P1664" t="str">
        <f>IFERROR(IF(COUNTIF(個人情報!$BB$5:$BB$401,"登録番号" &amp; リスト!O1664)&gt;=1,"",IF(VLOOKUP(O1664,登録者リスト!$A$1:$D$43729,4,FALSE)=基本情報!$D$6,O1664,"")),"")</f>
        <v/>
      </c>
    </row>
    <row r="1665" spans="15:16" x14ac:dyDescent="0.15">
      <c r="O1665">
        <v>1664</v>
      </c>
      <c r="P1665" t="str">
        <f>IFERROR(IF(COUNTIF(個人情報!$BB$5:$BB$401,"登録番号" &amp; リスト!O1665)&gt;=1,"",IF(VLOOKUP(O1665,登録者リスト!$A$1:$D$43729,4,FALSE)=基本情報!$D$6,O1665,"")),"")</f>
        <v/>
      </c>
    </row>
    <row r="1666" spans="15:16" x14ac:dyDescent="0.15">
      <c r="O1666">
        <v>1665</v>
      </c>
      <c r="P1666" t="str">
        <f>IFERROR(IF(COUNTIF(個人情報!$BB$5:$BB$401,"登録番号" &amp; リスト!O1666)&gt;=1,"",IF(VLOOKUP(O1666,登録者リスト!$A$1:$D$43729,4,FALSE)=基本情報!$D$6,O1666,"")),"")</f>
        <v/>
      </c>
    </row>
    <row r="1667" spans="15:16" x14ac:dyDescent="0.15">
      <c r="O1667">
        <v>1666</v>
      </c>
      <c r="P1667" t="str">
        <f>IFERROR(IF(COUNTIF(個人情報!$BB$5:$BB$401,"登録番号" &amp; リスト!O1667)&gt;=1,"",IF(VLOOKUP(O1667,登録者リスト!$A$1:$D$43729,4,FALSE)=基本情報!$D$6,O1667,"")),"")</f>
        <v/>
      </c>
    </row>
    <row r="1668" spans="15:16" x14ac:dyDescent="0.15">
      <c r="O1668">
        <v>1667</v>
      </c>
      <c r="P1668" t="str">
        <f>IFERROR(IF(COUNTIF(個人情報!$BB$5:$BB$401,"登録番号" &amp; リスト!O1668)&gt;=1,"",IF(VLOOKUP(O1668,登録者リスト!$A$1:$D$43729,4,FALSE)=基本情報!$D$6,O1668,"")),"")</f>
        <v/>
      </c>
    </row>
    <row r="1669" spans="15:16" x14ac:dyDescent="0.15">
      <c r="O1669">
        <v>1668</v>
      </c>
      <c r="P1669" t="str">
        <f>IFERROR(IF(COUNTIF(個人情報!$BB$5:$BB$401,"登録番号" &amp; リスト!O1669)&gt;=1,"",IF(VLOOKUP(O1669,登録者リスト!$A$1:$D$43729,4,FALSE)=基本情報!$D$6,O1669,"")),"")</f>
        <v/>
      </c>
    </row>
    <row r="1670" spans="15:16" x14ac:dyDescent="0.15">
      <c r="O1670">
        <v>1669</v>
      </c>
      <c r="P1670" t="str">
        <f>IFERROR(IF(COUNTIF(個人情報!$BB$5:$BB$401,"登録番号" &amp; リスト!O1670)&gt;=1,"",IF(VLOOKUP(O1670,登録者リスト!$A$1:$D$43729,4,FALSE)=基本情報!$D$6,O1670,"")),"")</f>
        <v/>
      </c>
    </row>
    <row r="1671" spans="15:16" x14ac:dyDescent="0.15">
      <c r="O1671">
        <v>1670</v>
      </c>
      <c r="P1671" t="str">
        <f>IFERROR(IF(COUNTIF(個人情報!$BB$5:$BB$401,"登録番号" &amp; リスト!O1671)&gt;=1,"",IF(VLOOKUP(O1671,登録者リスト!$A$1:$D$43729,4,FALSE)=基本情報!$D$6,O1671,"")),"")</f>
        <v/>
      </c>
    </row>
    <row r="1672" spans="15:16" x14ac:dyDescent="0.15">
      <c r="O1672">
        <v>1671</v>
      </c>
      <c r="P1672" t="str">
        <f>IFERROR(IF(COUNTIF(個人情報!$BB$5:$BB$401,"登録番号" &amp; リスト!O1672)&gt;=1,"",IF(VLOOKUP(O1672,登録者リスト!$A$1:$D$43729,4,FALSE)=基本情報!$D$6,O1672,"")),"")</f>
        <v/>
      </c>
    </row>
    <row r="1673" spans="15:16" x14ac:dyDescent="0.15">
      <c r="O1673">
        <v>1672</v>
      </c>
      <c r="P1673" t="str">
        <f>IFERROR(IF(COUNTIF(個人情報!$BB$5:$BB$401,"登録番号" &amp; リスト!O1673)&gt;=1,"",IF(VLOOKUP(O1673,登録者リスト!$A$1:$D$43729,4,FALSE)=基本情報!$D$6,O1673,"")),"")</f>
        <v/>
      </c>
    </row>
    <row r="1674" spans="15:16" x14ac:dyDescent="0.15">
      <c r="O1674">
        <v>1673</v>
      </c>
      <c r="P1674" t="str">
        <f>IFERROR(IF(COUNTIF(個人情報!$BB$5:$BB$401,"登録番号" &amp; リスト!O1674)&gt;=1,"",IF(VLOOKUP(O1674,登録者リスト!$A$1:$D$43729,4,FALSE)=基本情報!$D$6,O1674,"")),"")</f>
        <v/>
      </c>
    </row>
    <row r="1675" spans="15:16" x14ac:dyDescent="0.15">
      <c r="O1675">
        <v>1674</v>
      </c>
      <c r="P1675" t="str">
        <f>IFERROR(IF(COUNTIF(個人情報!$BB$5:$BB$401,"登録番号" &amp; リスト!O1675)&gt;=1,"",IF(VLOOKUP(O1675,登録者リスト!$A$1:$D$43729,4,FALSE)=基本情報!$D$6,O1675,"")),"")</f>
        <v/>
      </c>
    </row>
    <row r="1676" spans="15:16" x14ac:dyDescent="0.15">
      <c r="O1676">
        <v>1675</v>
      </c>
      <c r="P1676" t="str">
        <f>IFERROR(IF(COUNTIF(個人情報!$BB$5:$BB$401,"登録番号" &amp; リスト!O1676)&gt;=1,"",IF(VLOOKUP(O1676,登録者リスト!$A$1:$D$43729,4,FALSE)=基本情報!$D$6,O1676,"")),"")</f>
        <v/>
      </c>
    </row>
    <row r="1677" spans="15:16" x14ac:dyDescent="0.15">
      <c r="O1677">
        <v>1676</v>
      </c>
      <c r="P1677" t="str">
        <f>IFERROR(IF(COUNTIF(個人情報!$BB$5:$BB$401,"登録番号" &amp; リスト!O1677)&gt;=1,"",IF(VLOOKUP(O1677,登録者リスト!$A$1:$D$43729,4,FALSE)=基本情報!$D$6,O1677,"")),"")</f>
        <v/>
      </c>
    </row>
    <row r="1678" spans="15:16" x14ac:dyDescent="0.15">
      <c r="O1678">
        <v>1677</v>
      </c>
      <c r="P1678" t="str">
        <f>IFERROR(IF(COUNTIF(個人情報!$BB$5:$BB$401,"登録番号" &amp; リスト!O1678)&gt;=1,"",IF(VLOOKUP(O1678,登録者リスト!$A$1:$D$43729,4,FALSE)=基本情報!$D$6,O1678,"")),"")</f>
        <v/>
      </c>
    </row>
    <row r="1679" spans="15:16" x14ac:dyDescent="0.15">
      <c r="O1679">
        <v>1678</v>
      </c>
      <c r="P1679" t="str">
        <f>IFERROR(IF(COUNTIF(個人情報!$BB$5:$BB$401,"登録番号" &amp; リスト!O1679)&gt;=1,"",IF(VLOOKUP(O1679,登録者リスト!$A$1:$D$43729,4,FALSE)=基本情報!$D$6,O1679,"")),"")</f>
        <v/>
      </c>
    </row>
    <row r="1680" spans="15:16" x14ac:dyDescent="0.15">
      <c r="O1680">
        <v>1679</v>
      </c>
      <c r="P1680" t="str">
        <f>IFERROR(IF(COUNTIF(個人情報!$BB$5:$BB$401,"登録番号" &amp; リスト!O1680)&gt;=1,"",IF(VLOOKUP(O1680,登録者リスト!$A$1:$D$43729,4,FALSE)=基本情報!$D$6,O1680,"")),"")</f>
        <v/>
      </c>
    </row>
    <row r="1681" spans="15:16" x14ac:dyDescent="0.15">
      <c r="O1681">
        <v>1680</v>
      </c>
      <c r="P1681" t="str">
        <f>IFERROR(IF(COUNTIF(個人情報!$BB$5:$BB$401,"登録番号" &amp; リスト!O1681)&gt;=1,"",IF(VLOOKUP(O1681,登録者リスト!$A$1:$D$43729,4,FALSE)=基本情報!$D$6,O1681,"")),"")</f>
        <v/>
      </c>
    </row>
    <row r="1682" spans="15:16" x14ac:dyDescent="0.15">
      <c r="O1682">
        <v>1681</v>
      </c>
      <c r="P1682" t="str">
        <f>IFERROR(IF(COUNTIF(個人情報!$BB$5:$BB$401,"登録番号" &amp; リスト!O1682)&gt;=1,"",IF(VLOOKUP(O1682,登録者リスト!$A$1:$D$43729,4,FALSE)=基本情報!$D$6,O1682,"")),"")</f>
        <v/>
      </c>
    </row>
    <row r="1683" spans="15:16" x14ac:dyDescent="0.15">
      <c r="O1683">
        <v>1682</v>
      </c>
      <c r="P1683" t="str">
        <f>IFERROR(IF(COUNTIF(個人情報!$BB$5:$BB$401,"登録番号" &amp; リスト!O1683)&gt;=1,"",IF(VLOOKUP(O1683,登録者リスト!$A$1:$D$43729,4,FALSE)=基本情報!$D$6,O1683,"")),"")</f>
        <v/>
      </c>
    </row>
    <row r="1684" spans="15:16" x14ac:dyDescent="0.15">
      <c r="O1684">
        <v>1683</v>
      </c>
      <c r="P1684" t="str">
        <f>IFERROR(IF(COUNTIF(個人情報!$BB$5:$BB$401,"登録番号" &amp; リスト!O1684)&gt;=1,"",IF(VLOOKUP(O1684,登録者リスト!$A$1:$D$43729,4,FALSE)=基本情報!$D$6,O1684,"")),"")</f>
        <v/>
      </c>
    </row>
    <row r="1685" spans="15:16" x14ac:dyDescent="0.15">
      <c r="O1685">
        <v>1684</v>
      </c>
      <c r="P1685" t="str">
        <f>IFERROR(IF(COUNTIF(個人情報!$BB$5:$BB$401,"登録番号" &amp; リスト!O1685)&gt;=1,"",IF(VLOOKUP(O1685,登録者リスト!$A$1:$D$43729,4,FALSE)=基本情報!$D$6,O1685,"")),"")</f>
        <v/>
      </c>
    </row>
    <row r="1686" spans="15:16" x14ac:dyDescent="0.15">
      <c r="O1686">
        <v>1685</v>
      </c>
      <c r="P1686" t="str">
        <f>IFERROR(IF(COUNTIF(個人情報!$BB$5:$BB$401,"登録番号" &amp; リスト!O1686)&gt;=1,"",IF(VLOOKUP(O1686,登録者リスト!$A$1:$D$43729,4,FALSE)=基本情報!$D$6,O1686,"")),"")</f>
        <v/>
      </c>
    </row>
    <row r="1687" spans="15:16" x14ac:dyDescent="0.15">
      <c r="O1687">
        <v>1686</v>
      </c>
      <c r="P1687" t="str">
        <f>IFERROR(IF(COUNTIF(個人情報!$BB$5:$BB$401,"登録番号" &amp; リスト!O1687)&gt;=1,"",IF(VLOOKUP(O1687,登録者リスト!$A$1:$D$43729,4,FALSE)=基本情報!$D$6,O1687,"")),"")</f>
        <v/>
      </c>
    </row>
    <row r="1688" spans="15:16" x14ac:dyDescent="0.15">
      <c r="O1688">
        <v>1687</v>
      </c>
      <c r="P1688" t="str">
        <f>IFERROR(IF(COUNTIF(個人情報!$BB$5:$BB$401,"登録番号" &amp; リスト!O1688)&gt;=1,"",IF(VLOOKUP(O1688,登録者リスト!$A$1:$D$43729,4,FALSE)=基本情報!$D$6,O1688,"")),"")</f>
        <v/>
      </c>
    </row>
    <row r="1689" spans="15:16" x14ac:dyDescent="0.15">
      <c r="O1689">
        <v>1688</v>
      </c>
      <c r="P1689" t="str">
        <f>IFERROR(IF(COUNTIF(個人情報!$BB$5:$BB$401,"登録番号" &amp; リスト!O1689)&gt;=1,"",IF(VLOOKUP(O1689,登録者リスト!$A$1:$D$43729,4,FALSE)=基本情報!$D$6,O1689,"")),"")</f>
        <v/>
      </c>
    </row>
    <row r="1690" spans="15:16" x14ac:dyDescent="0.15">
      <c r="O1690">
        <v>1689</v>
      </c>
      <c r="P1690" t="str">
        <f>IFERROR(IF(COUNTIF(個人情報!$BB$5:$BB$401,"登録番号" &amp; リスト!O1690)&gt;=1,"",IF(VLOOKUP(O1690,登録者リスト!$A$1:$D$43729,4,FALSE)=基本情報!$D$6,O1690,"")),"")</f>
        <v/>
      </c>
    </row>
    <row r="1691" spans="15:16" x14ac:dyDescent="0.15">
      <c r="O1691">
        <v>1690</v>
      </c>
      <c r="P1691" t="str">
        <f>IFERROR(IF(COUNTIF(個人情報!$BB$5:$BB$401,"登録番号" &amp; リスト!O1691)&gt;=1,"",IF(VLOOKUP(O1691,登録者リスト!$A$1:$D$43729,4,FALSE)=基本情報!$D$6,O1691,"")),"")</f>
        <v/>
      </c>
    </row>
    <row r="1692" spans="15:16" x14ac:dyDescent="0.15">
      <c r="O1692">
        <v>1691</v>
      </c>
      <c r="P1692" t="str">
        <f>IFERROR(IF(COUNTIF(個人情報!$BB$5:$BB$401,"登録番号" &amp; リスト!O1692)&gt;=1,"",IF(VLOOKUP(O1692,登録者リスト!$A$1:$D$43729,4,FALSE)=基本情報!$D$6,O1692,"")),"")</f>
        <v/>
      </c>
    </row>
    <row r="1693" spans="15:16" x14ac:dyDescent="0.15">
      <c r="O1693">
        <v>1692</v>
      </c>
      <c r="P1693" t="str">
        <f>IFERROR(IF(COUNTIF(個人情報!$BB$5:$BB$401,"登録番号" &amp; リスト!O1693)&gt;=1,"",IF(VLOOKUP(O1693,登録者リスト!$A$1:$D$43729,4,FALSE)=基本情報!$D$6,O1693,"")),"")</f>
        <v/>
      </c>
    </row>
    <row r="1694" spans="15:16" x14ac:dyDescent="0.15">
      <c r="O1694">
        <v>1693</v>
      </c>
      <c r="P1694" t="str">
        <f>IFERROR(IF(COUNTIF(個人情報!$BB$5:$BB$401,"登録番号" &amp; リスト!O1694)&gt;=1,"",IF(VLOOKUP(O1694,登録者リスト!$A$1:$D$43729,4,FALSE)=基本情報!$D$6,O1694,"")),"")</f>
        <v/>
      </c>
    </row>
    <row r="1695" spans="15:16" x14ac:dyDescent="0.15">
      <c r="O1695">
        <v>1694</v>
      </c>
      <c r="P1695" t="str">
        <f>IFERROR(IF(COUNTIF(個人情報!$BB$5:$BB$401,"登録番号" &amp; リスト!O1695)&gt;=1,"",IF(VLOOKUP(O1695,登録者リスト!$A$1:$D$43729,4,FALSE)=基本情報!$D$6,O1695,"")),"")</f>
        <v/>
      </c>
    </row>
    <row r="1696" spans="15:16" x14ac:dyDescent="0.15">
      <c r="O1696">
        <v>1695</v>
      </c>
      <c r="P1696" t="str">
        <f>IFERROR(IF(COUNTIF(個人情報!$BB$5:$BB$401,"登録番号" &amp; リスト!O1696)&gt;=1,"",IF(VLOOKUP(O1696,登録者リスト!$A$1:$D$43729,4,FALSE)=基本情報!$D$6,O1696,"")),"")</f>
        <v/>
      </c>
    </row>
    <row r="1697" spans="15:16" x14ac:dyDescent="0.15">
      <c r="O1697">
        <v>1696</v>
      </c>
      <c r="P1697" t="str">
        <f>IFERROR(IF(COUNTIF(個人情報!$BB$5:$BB$401,"登録番号" &amp; リスト!O1697)&gt;=1,"",IF(VLOOKUP(O1697,登録者リスト!$A$1:$D$43729,4,FALSE)=基本情報!$D$6,O1697,"")),"")</f>
        <v/>
      </c>
    </row>
    <row r="1698" spans="15:16" x14ac:dyDescent="0.15">
      <c r="O1698">
        <v>1697</v>
      </c>
      <c r="P1698" t="str">
        <f>IFERROR(IF(COUNTIF(個人情報!$BB$5:$BB$401,"登録番号" &amp; リスト!O1698)&gt;=1,"",IF(VLOOKUP(O1698,登録者リスト!$A$1:$D$43729,4,FALSE)=基本情報!$D$6,O1698,"")),"")</f>
        <v/>
      </c>
    </row>
    <row r="1699" spans="15:16" x14ac:dyDescent="0.15">
      <c r="O1699">
        <v>1698</v>
      </c>
      <c r="P1699" t="str">
        <f>IFERROR(IF(COUNTIF(個人情報!$BB$5:$BB$401,"登録番号" &amp; リスト!O1699)&gt;=1,"",IF(VLOOKUP(O1699,登録者リスト!$A$1:$D$43729,4,FALSE)=基本情報!$D$6,O1699,"")),"")</f>
        <v/>
      </c>
    </row>
    <row r="1700" spans="15:16" x14ac:dyDescent="0.15">
      <c r="O1700">
        <v>1699</v>
      </c>
      <c r="P1700" t="str">
        <f>IFERROR(IF(COUNTIF(個人情報!$BB$5:$BB$401,"登録番号" &amp; リスト!O1700)&gt;=1,"",IF(VLOOKUP(O1700,登録者リスト!$A$1:$D$43729,4,FALSE)=基本情報!$D$6,O1700,"")),"")</f>
        <v/>
      </c>
    </row>
    <row r="1701" spans="15:16" x14ac:dyDescent="0.15">
      <c r="O1701">
        <v>1700</v>
      </c>
      <c r="P1701" t="str">
        <f>IFERROR(IF(COUNTIF(個人情報!$BB$5:$BB$401,"登録番号" &amp; リスト!O1701)&gt;=1,"",IF(VLOOKUP(O1701,登録者リスト!$A$1:$D$43729,4,FALSE)=基本情報!$D$6,O1701,"")),"")</f>
        <v/>
      </c>
    </row>
    <row r="1702" spans="15:16" x14ac:dyDescent="0.15">
      <c r="O1702">
        <v>1701</v>
      </c>
      <c r="P1702" t="str">
        <f>IFERROR(IF(COUNTIF(個人情報!$BB$5:$BB$401,"登録番号" &amp; リスト!O1702)&gt;=1,"",IF(VLOOKUP(O1702,登録者リスト!$A$1:$D$43729,4,FALSE)=基本情報!$D$6,O1702,"")),"")</f>
        <v/>
      </c>
    </row>
    <row r="1703" spans="15:16" x14ac:dyDescent="0.15">
      <c r="O1703">
        <v>1702</v>
      </c>
      <c r="P1703" t="str">
        <f>IFERROR(IF(COUNTIF(個人情報!$BB$5:$BB$401,"登録番号" &amp; リスト!O1703)&gt;=1,"",IF(VLOOKUP(O1703,登録者リスト!$A$1:$D$43729,4,FALSE)=基本情報!$D$6,O1703,"")),"")</f>
        <v/>
      </c>
    </row>
    <row r="1704" spans="15:16" x14ac:dyDescent="0.15">
      <c r="O1704">
        <v>1703</v>
      </c>
      <c r="P1704" t="str">
        <f>IFERROR(IF(COUNTIF(個人情報!$BB$5:$BB$401,"登録番号" &amp; リスト!O1704)&gt;=1,"",IF(VLOOKUP(O1704,登録者リスト!$A$1:$D$43729,4,FALSE)=基本情報!$D$6,O1704,"")),"")</f>
        <v/>
      </c>
    </row>
    <row r="1705" spans="15:16" x14ac:dyDescent="0.15">
      <c r="O1705">
        <v>1704</v>
      </c>
      <c r="P1705" t="str">
        <f>IFERROR(IF(COUNTIF(個人情報!$BB$5:$BB$401,"登録番号" &amp; リスト!O1705)&gt;=1,"",IF(VLOOKUP(O1705,登録者リスト!$A$1:$D$43729,4,FALSE)=基本情報!$D$6,O1705,"")),"")</f>
        <v/>
      </c>
    </row>
    <row r="1706" spans="15:16" x14ac:dyDescent="0.15">
      <c r="O1706">
        <v>1705</v>
      </c>
      <c r="P1706" t="str">
        <f>IFERROR(IF(COUNTIF(個人情報!$BB$5:$BB$401,"登録番号" &amp; リスト!O1706)&gt;=1,"",IF(VLOOKUP(O1706,登録者リスト!$A$1:$D$43729,4,FALSE)=基本情報!$D$6,O1706,"")),"")</f>
        <v/>
      </c>
    </row>
    <row r="1707" spans="15:16" x14ac:dyDescent="0.15">
      <c r="O1707">
        <v>1706</v>
      </c>
      <c r="P1707" t="str">
        <f>IFERROR(IF(COUNTIF(個人情報!$BB$5:$BB$401,"登録番号" &amp; リスト!O1707)&gt;=1,"",IF(VLOOKUP(O1707,登録者リスト!$A$1:$D$43729,4,FALSE)=基本情報!$D$6,O1707,"")),"")</f>
        <v/>
      </c>
    </row>
    <row r="1708" spans="15:16" x14ac:dyDescent="0.15">
      <c r="O1708">
        <v>1707</v>
      </c>
      <c r="P1708" t="str">
        <f>IFERROR(IF(COUNTIF(個人情報!$BB$5:$BB$401,"登録番号" &amp; リスト!O1708)&gt;=1,"",IF(VLOOKUP(O1708,登録者リスト!$A$1:$D$43729,4,FALSE)=基本情報!$D$6,O1708,"")),"")</f>
        <v/>
      </c>
    </row>
    <row r="1709" spans="15:16" x14ac:dyDescent="0.15">
      <c r="O1709">
        <v>1708</v>
      </c>
      <c r="P1709" t="str">
        <f>IFERROR(IF(COUNTIF(個人情報!$BB$5:$BB$401,"登録番号" &amp; リスト!O1709)&gt;=1,"",IF(VLOOKUP(O1709,登録者リスト!$A$1:$D$43729,4,FALSE)=基本情報!$D$6,O1709,"")),"")</f>
        <v/>
      </c>
    </row>
    <row r="1710" spans="15:16" x14ac:dyDescent="0.15">
      <c r="O1710">
        <v>1709</v>
      </c>
      <c r="P1710" t="str">
        <f>IFERROR(IF(COUNTIF(個人情報!$BB$5:$BB$401,"登録番号" &amp; リスト!O1710)&gt;=1,"",IF(VLOOKUP(O1710,登録者リスト!$A$1:$D$43729,4,FALSE)=基本情報!$D$6,O1710,"")),"")</f>
        <v/>
      </c>
    </row>
    <row r="1711" spans="15:16" x14ac:dyDescent="0.15">
      <c r="O1711">
        <v>1710</v>
      </c>
      <c r="P1711" t="str">
        <f>IFERROR(IF(COUNTIF(個人情報!$BB$5:$BB$401,"登録番号" &amp; リスト!O1711)&gt;=1,"",IF(VLOOKUP(O1711,登録者リスト!$A$1:$D$43729,4,FALSE)=基本情報!$D$6,O1711,"")),"")</f>
        <v/>
      </c>
    </row>
    <row r="1712" spans="15:16" x14ac:dyDescent="0.15">
      <c r="O1712">
        <v>1711</v>
      </c>
      <c r="P1712" t="str">
        <f>IFERROR(IF(COUNTIF(個人情報!$BB$5:$BB$401,"登録番号" &amp; リスト!O1712)&gt;=1,"",IF(VLOOKUP(O1712,登録者リスト!$A$1:$D$43729,4,FALSE)=基本情報!$D$6,O1712,"")),"")</f>
        <v/>
      </c>
    </row>
    <row r="1713" spans="15:16" x14ac:dyDescent="0.15">
      <c r="O1713">
        <v>1712</v>
      </c>
      <c r="P1713" t="str">
        <f>IFERROR(IF(COUNTIF(個人情報!$BB$5:$BB$401,"登録番号" &amp; リスト!O1713)&gt;=1,"",IF(VLOOKUP(O1713,登録者リスト!$A$1:$D$43729,4,FALSE)=基本情報!$D$6,O1713,"")),"")</f>
        <v/>
      </c>
    </row>
    <row r="1714" spans="15:16" x14ac:dyDescent="0.15">
      <c r="O1714">
        <v>1713</v>
      </c>
      <c r="P1714" t="str">
        <f>IFERROR(IF(COUNTIF(個人情報!$BB$5:$BB$401,"登録番号" &amp; リスト!O1714)&gt;=1,"",IF(VLOOKUP(O1714,登録者リスト!$A$1:$D$43729,4,FALSE)=基本情報!$D$6,O1714,"")),"")</f>
        <v/>
      </c>
    </row>
    <row r="1715" spans="15:16" x14ac:dyDescent="0.15">
      <c r="O1715">
        <v>1714</v>
      </c>
      <c r="P1715" t="str">
        <f>IFERROR(IF(COUNTIF(個人情報!$BB$5:$BB$401,"登録番号" &amp; リスト!O1715)&gt;=1,"",IF(VLOOKUP(O1715,登録者リスト!$A$1:$D$43729,4,FALSE)=基本情報!$D$6,O1715,"")),"")</f>
        <v/>
      </c>
    </row>
    <row r="1716" spans="15:16" x14ac:dyDescent="0.15">
      <c r="O1716">
        <v>1715</v>
      </c>
      <c r="P1716" t="str">
        <f>IFERROR(IF(COUNTIF(個人情報!$BB$5:$BB$401,"登録番号" &amp; リスト!O1716)&gt;=1,"",IF(VLOOKUP(O1716,登録者リスト!$A$1:$D$43729,4,FALSE)=基本情報!$D$6,O1716,"")),"")</f>
        <v/>
      </c>
    </row>
    <row r="1717" spans="15:16" x14ac:dyDescent="0.15">
      <c r="O1717">
        <v>1716</v>
      </c>
      <c r="P1717" t="str">
        <f>IFERROR(IF(COUNTIF(個人情報!$BB$5:$BB$401,"登録番号" &amp; リスト!O1717)&gt;=1,"",IF(VLOOKUP(O1717,登録者リスト!$A$1:$D$43729,4,FALSE)=基本情報!$D$6,O1717,"")),"")</f>
        <v/>
      </c>
    </row>
    <row r="1718" spans="15:16" x14ac:dyDescent="0.15">
      <c r="O1718">
        <v>1717</v>
      </c>
      <c r="P1718" t="str">
        <f>IFERROR(IF(COUNTIF(個人情報!$BB$5:$BB$401,"登録番号" &amp; リスト!O1718)&gt;=1,"",IF(VLOOKUP(O1718,登録者リスト!$A$1:$D$43729,4,FALSE)=基本情報!$D$6,O1718,"")),"")</f>
        <v/>
      </c>
    </row>
    <row r="1719" spans="15:16" x14ac:dyDescent="0.15">
      <c r="O1719">
        <v>1718</v>
      </c>
      <c r="P1719" t="str">
        <f>IFERROR(IF(COUNTIF(個人情報!$BB$5:$BB$401,"登録番号" &amp; リスト!O1719)&gt;=1,"",IF(VLOOKUP(O1719,登録者リスト!$A$1:$D$43729,4,FALSE)=基本情報!$D$6,O1719,"")),"")</f>
        <v/>
      </c>
    </row>
    <row r="1720" spans="15:16" x14ac:dyDescent="0.15">
      <c r="O1720">
        <v>1719</v>
      </c>
      <c r="P1720" t="str">
        <f>IFERROR(IF(COUNTIF(個人情報!$BB$5:$BB$401,"登録番号" &amp; リスト!O1720)&gt;=1,"",IF(VLOOKUP(O1720,登録者リスト!$A$1:$D$43729,4,FALSE)=基本情報!$D$6,O1720,"")),"")</f>
        <v/>
      </c>
    </row>
    <row r="1721" spans="15:16" x14ac:dyDescent="0.15">
      <c r="O1721">
        <v>1720</v>
      </c>
      <c r="P1721" t="str">
        <f>IFERROR(IF(COUNTIF(個人情報!$BB$5:$BB$401,"登録番号" &amp; リスト!O1721)&gt;=1,"",IF(VLOOKUP(O1721,登録者リスト!$A$1:$D$43729,4,FALSE)=基本情報!$D$6,O1721,"")),"")</f>
        <v/>
      </c>
    </row>
    <row r="1722" spans="15:16" x14ac:dyDescent="0.15">
      <c r="O1722">
        <v>1721</v>
      </c>
      <c r="P1722" t="str">
        <f>IFERROR(IF(COUNTIF(個人情報!$BB$5:$BB$401,"登録番号" &amp; リスト!O1722)&gt;=1,"",IF(VLOOKUP(O1722,登録者リスト!$A$1:$D$43729,4,FALSE)=基本情報!$D$6,O1722,"")),"")</f>
        <v/>
      </c>
    </row>
    <row r="1723" spans="15:16" x14ac:dyDescent="0.15">
      <c r="O1723">
        <v>1722</v>
      </c>
      <c r="P1723" t="str">
        <f>IFERROR(IF(COUNTIF(個人情報!$BB$5:$BB$401,"登録番号" &amp; リスト!O1723)&gt;=1,"",IF(VLOOKUP(O1723,登録者リスト!$A$1:$D$43729,4,FALSE)=基本情報!$D$6,O1723,"")),"")</f>
        <v/>
      </c>
    </row>
    <row r="1724" spans="15:16" x14ac:dyDescent="0.15">
      <c r="O1724">
        <v>1723</v>
      </c>
      <c r="P1724" t="str">
        <f>IFERROR(IF(COUNTIF(個人情報!$BB$5:$BB$401,"登録番号" &amp; リスト!O1724)&gt;=1,"",IF(VLOOKUP(O1724,登録者リスト!$A$1:$D$43729,4,FALSE)=基本情報!$D$6,O1724,"")),"")</f>
        <v/>
      </c>
    </row>
    <row r="1725" spans="15:16" x14ac:dyDescent="0.15">
      <c r="O1725">
        <v>1724</v>
      </c>
      <c r="P1725" t="str">
        <f>IFERROR(IF(COUNTIF(個人情報!$BB$5:$BB$401,"登録番号" &amp; リスト!O1725)&gt;=1,"",IF(VLOOKUP(O1725,登録者リスト!$A$1:$D$43729,4,FALSE)=基本情報!$D$6,O1725,"")),"")</f>
        <v/>
      </c>
    </row>
    <row r="1726" spans="15:16" x14ac:dyDescent="0.15">
      <c r="O1726">
        <v>1725</v>
      </c>
      <c r="P1726" t="str">
        <f>IFERROR(IF(COUNTIF(個人情報!$BB$5:$BB$401,"登録番号" &amp; リスト!O1726)&gt;=1,"",IF(VLOOKUP(O1726,登録者リスト!$A$1:$D$43729,4,FALSE)=基本情報!$D$6,O1726,"")),"")</f>
        <v/>
      </c>
    </row>
    <row r="1727" spans="15:16" x14ac:dyDescent="0.15">
      <c r="O1727">
        <v>1726</v>
      </c>
      <c r="P1727" t="str">
        <f>IFERROR(IF(COUNTIF(個人情報!$BB$5:$BB$401,"登録番号" &amp; リスト!O1727)&gt;=1,"",IF(VLOOKUP(O1727,登録者リスト!$A$1:$D$43729,4,FALSE)=基本情報!$D$6,O1727,"")),"")</f>
        <v/>
      </c>
    </row>
    <row r="1728" spans="15:16" x14ac:dyDescent="0.15">
      <c r="O1728">
        <v>1727</v>
      </c>
      <c r="P1728" t="str">
        <f>IFERROR(IF(COUNTIF(個人情報!$BB$5:$BB$401,"登録番号" &amp; リスト!O1728)&gt;=1,"",IF(VLOOKUP(O1728,登録者リスト!$A$1:$D$43729,4,FALSE)=基本情報!$D$6,O1728,"")),"")</f>
        <v/>
      </c>
    </row>
    <row r="1729" spans="15:16" x14ac:dyDescent="0.15">
      <c r="O1729">
        <v>1728</v>
      </c>
      <c r="P1729" t="str">
        <f>IFERROR(IF(COUNTIF(個人情報!$BB$5:$BB$401,"登録番号" &amp; リスト!O1729)&gt;=1,"",IF(VLOOKUP(O1729,登録者リスト!$A$1:$D$43729,4,FALSE)=基本情報!$D$6,O1729,"")),"")</f>
        <v/>
      </c>
    </row>
    <row r="1730" spans="15:16" x14ac:dyDescent="0.15">
      <c r="O1730">
        <v>1729</v>
      </c>
      <c r="P1730" t="str">
        <f>IFERROR(IF(COUNTIF(個人情報!$BB$5:$BB$401,"登録番号" &amp; リスト!O1730)&gt;=1,"",IF(VLOOKUP(O1730,登録者リスト!$A$1:$D$43729,4,FALSE)=基本情報!$D$6,O1730,"")),"")</f>
        <v/>
      </c>
    </row>
    <row r="1731" spans="15:16" x14ac:dyDescent="0.15">
      <c r="O1731">
        <v>1730</v>
      </c>
      <c r="P1731" t="str">
        <f>IFERROR(IF(COUNTIF(個人情報!$BB$5:$BB$401,"登録番号" &amp; リスト!O1731)&gt;=1,"",IF(VLOOKUP(O1731,登録者リスト!$A$1:$D$43729,4,FALSE)=基本情報!$D$6,O1731,"")),"")</f>
        <v/>
      </c>
    </row>
    <row r="1732" spans="15:16" x14ac:dyDescent="0.15">
      <c r="O1732">
        <v>1731</v>
      </c>
      <c r="P1732" t="str">
        <f>IFERROR(IF(COUNTIF(個人情報!$BB$5:$BB$401,"登録番号" &amp; リスト!O1732)&gt;=1,"",IF(VLOOKUP(O1732,登録者リスト!$A$1:$D$43729,4,FALSE)=基本情報!$D$6,O1732,"")),"")</f>
        <v/>
      </c>
    </row>
    <row r="1733" spans="15:16" x14ac:dyDescent="0.15">
      <c r="O1733">
        <v>1732</v>
      </c>
      <c r="P1733" t="str">
        <f>IFERROR(IF(COUNTIF(個人情報!$BB$5:$BB$401,"登録番号" &amp; リスト!O1733)&gt;=1,"",IF(VLOOKUP(O1733,登録者リスト!$A$1:$D$43729,4,FALSE)=基本情報!$D$6,O1733,"")),"")</f>
        <v/>
      </c>
    </row>
    <row r="1734" spans="15:16" x14ac:dyDescent="0.15">
      <c r="O1734">
        <v>1733</v>
      </c>
      <c r="P1734" t="str">
        <f>IFERROR(IF(COUNTIF(個人情報!$BB$5:$BB$401,"登録番号" &amp; リスト!O1734)&gt;=1,"",IF(VLOOKUP(O1734,登録者リスト!$A$1:$D$43729,4,FALSE)=基本情報!$D$6,O1734,"")),"")</f>
        <v/>
      </c>
    </row>
    <row r="1735" spans="15:16" x14ac:dyDescent="0.15">
      <c r="O1735">
        <v>1734</v>
      </c>
      <c r="P1735" t="str">
        <f>IFERROR(IF(COUNTIF(個人情報!$BB$5:$BB$401,"登録番号" &amp; リスト!O1735)&gt;=1,"",IF(VLOOKUP(O1735,登録者リスト!$A$1:$D$43729,4,FALSE)=基本情報!$D$6,O1735,"")),"")</f>
        <v/>
      </c>
    </row>
    <row r="1736" spans="15:16" x14ac:dyDescent="0.15">
      <c r="O1736">
        <v>1735</v>
      </c>
      <c r="P1736" t="str">
        <f>IFERROR(IF(COUNTIF(個人情報!$BB$5:$BB$401,"登録番号" &amp; リスト!O1736)&gt;=1,"",IF(VLOOKUP(O1736,登録者リスト!$A$1:$D$43729,4,FALSE)=基本情報!$D$6,O1736,"")),"")</f>
        <v/>
      </c>
    </row>
    <row r="1737" spans="15:16" x14ac:dyDescent="0.15">
      <c r="O1737">
        <v>1736</v>
      </c>
      <c r="P1737" t="str">
        <f>IFERROR(IF(COUNTIF(個人情報!$BB$5:$BB$401,"登録番号" &amp; リスト!O1737)&gt;=1,"",IF(VLOOKUP(O1737,登録者リスト!$A$1:$D$43729,4,FALSE)=基本情報!$D$6,O1737,"")),"")</f>
        <v/>
      </c>
    </row>
    <row r="1738" spans="15:16" x14ac:dyDescent="0.15">
      <c r="O1738">
        <v>1737</v>
      </c>
      <c r="P1738" t="str">
        <f>IFERROR(IF(COUNTIF(個人情報!$BB$5:$BB$401,"登録番号" &amp; リスト!O1738)&gt;=1,"",IF(VLOOKUP(O1738,登録者リスト!$A$1:$D$43729,4,FALSE)=基本情報!$D$6,O1738,"")),"")</f>
        <v/>
      </c>
    </row>
    <row r="1739" spans="15:16" x14ac:dyDescent="0.15">
      <c r="O1739">
        <v>1738</v>
      </c>
      <c r="P1739" t="str">
        <f>IFERROR(IF(COUNTIF(個人情報!$BB$5:$BB$401,"登録番号" &amp; リスト!O1739)&gt;=1,"",IF(VLOOKUP(O1739,登録者リスト!$A$1:$D$43729,4,FALSE)=基本情報!$D$6,O1739,"")),"")</f>
        <v/>
      </c>
    </row>
    <row r="1740" spans="15:16" x14ac:dyDescent="0.15">
      <c r="O1740">
        <v>1739</v>
      </c>
      <c r="P1740" t="str">
        <f>IFERROR(IF(COUNTIF(個人情報!$BB$5:$BB$401,"登録番号" &amp; リスト!O1740)&gt;=1,"",IF(VLOOKUP(O1740,登録者リスト!$A$1:$D$43729,4,FALSE)=基本情報!$D$6,O1740,"")),"")</f>
        <v/>
      </c>
    </row>
    <row r="1741" spans="15:16" x14ac:dyDescent="0.15">
      <c r="O1741">
        <v>1740</v>
      </c>
      <c r="P1741" t="str">
        <f>IFERROR(IF(COUNTIF(個人情報!$BB$5:$BB$401,"登録番号" &amp; リスト!O1741)&gt;=1,"",IF(VLOOKUP(O1741,登録者リスト!$A$1:$D$43729,4,FALSE)=基本情報!$D$6,O1741,"")),"")</f>
        <v/>
      </c>
    </row>
    <row r="1742" spans="15:16" x14ac:dyDescent="0.15">
      <c r="O1742">
        <v>1741</v>
      </c>
      <c r="P1742" t="str">
        <f>IFERROR(IF(COUNTIF(個人情報!$BB$5:$BB$401,"登録番号" &amp; リスト!O1742)&gt;=1,"",IF(VLOOKUP(O1742,登録者リスト!$A$1:$D$43729,4,FALSE)=基本情報!$D$6,O1742,"")),"")</f>
        <v/>
      </c>
    </row>
    <row r="1743" spans="15:16" x14ac:dyDescent="0.15">
      <c r="O1743">
        <v>1742</v>
      </c>
      <c r="P1743" t="str">
        <f>IFERROR(IF(COUNTIF(個人情報!$BB$5:$BB$401,"登録番号" &amp; リスト!O1743)&gt;=1,"",IF(VLOOKUP(O1743,登録者リスト!$A$1:$D$43729,4,FALSE)=基本情報!$D$6,O1743,"")),"")</f>
        <v/>
      </c>
    </row>
    <row r="1744" spans="15:16" x14ac:dyDescent="0.15">
      <c r="O1744">
        <v>1743</v>
      </c>
      <c r="P1744" t="str">
        <f>IFERROR(IF(COUNTIF(個人情報!$BB$5:$BB$401,"登録番号" &amp; リスト!O1744)&gt;=1,"",IF(VLOOKUP(O1744,登録者リスト!$A$1:$D$43729,4,FALSE)=基本情報!$D$6,O1744,"")),"")</f>
        <v/>
      </c>
    </row>
    <row r="1745" spans="15:16" x14ac:dyDescent="0.15">
      <c r="O1745">
        <v>1744</v>
      </c>
      <c r="P1745" t="str">
        <f>IFERROR(IF(COUNTIF(個人情報!$BB$5:$BB$401,"登録番号" &amp; リスト!O1745)&gt;=1,"",IF(VLOOKUP(O1745,登録者リスト!$A$1:$D$43729,4,FALSE)=基本情報!$D$6,O1745,"")),"")</f>
        <v/>
      </c>
    </row>
    <row r="1746" spans="15:16" x14ac:dyDescent="0.15">
      <c r="O1746">
        <v>1745</v>
      </c>
      <c r="P1746" t="str">
        <f>IFERROR(IF(COUNTIF(個人情報!$BB$5:$BB$401,"登録番号" &amp; リスト!O1746)&gt;=1,"",IF(VLOOKUP(O1746,登録者リスト!$A$1:$D$43729,4,FALSE)=基本情報!$D$6,O1746,"")),"")</f>
        <v/>
      </c>
    </row>
    <row r="1747" spans="15:16" x14ac:dyDescent="0.15">
      <c r="O1747">
        <v>1746</v>
      </c>
      <c r="P1747" t="str">
        <f>IFERROR(IF(COUNTIF(個人情報!$BB$5:$BB$401,"登録番号" &amp; リスト!O1747)&gt;=1,"",IF(VLOOKUP(O1747,登録者リスト!$A$1:$D$43729,4,FALSE)=基本情報!$D$6,O1747,"")),"")</f>
        <v/>
      </c>
    </row>
    <row r="1748" spans="15:16" x14ac:dyDescent="0.15">
      <c r="O1748">
        <v>1747</v>
      </c>
      <c r="P1748" t="str">
        <f>IFERROR(IF(COUNTIF(個人情報!$BB$5:$BB$401,"登録番号" &amp; リスト!O1748)&gt;=1,"",IF(VLOOKUP(O1748,登録者リスト!$A$1:$D$43729,4,FALSE)=基本情報!$D$6,O1748,"")),"")</f>
        <v/>
      </c>
    </row>
    <row r="1749" spans="15:16" x14ac:dyDescent="0.15">
      <c r="O1749">
        <v>1748</v>
      </c>
      <c r="P1749" t="str">
        <f>IFERROR(IF(COUNTIF(個人情報!$BB$5:$BB$401,"登録番号" &amp; リスト!O1749)&gt;=1,"",IF(VLOOKUP(O1749,登録者リスト!$A$1:$D$43729,4,FALSE)=基本情報!$D$6,O1749,"")),"")</f>
        <v/>
      </c>
    </row>
    <row r="1750" spans="15:16" x14ac:dyDescent="0.15">
      <c r="O1750">
        <v>1749</v>
      </c>
      <c r="P1750" t="str">
        <f>IFERROR(IF(COUNTIF(個人情報!$BB$5:$BB$401,"登録番号" &amp; リスト!O1750)&gt;=1,"",IF(VLOOKUP(O1750,登録者リスト!$A$1:$D$43729,4,FALSE)=基本情報!$D$6,O1750,"")),"")</f>
        <v/>
      </c>
    </row>
    <row r="1751" spans="15:16" x14ac:dyDescent="0.15">
      <c r="O1751">
        <v>1750</v>
      </c>
      <c r="P1751" t="str">
        <f>IFERROR(IF(COUNTIF(個人情報!$BB$5:$BB$401,"登録番号" &amp; リスト!O1751)&gt;=1,"",IF(VLOOKUP(O1751,登録者リスト!$A$1:$D$43729,4,FALSE)=基本情報!$D$6,O1751,"")),"")</f>
        <v/>
      </c>
    </row>
    <row r="1752" spans="15:16" x14ac:dyDescent="0.15">
      <c r="O1752">
        <v>1751</v>
      </c>
      <c r="P1752" t="str">
        <f>IFERROR(IF(COUNTIF(個人情報!$BB$5:$BB$401,"登録番号" &amp; リスト!O1752)&gt;=1,"",IF(VLOOKUP(O1752,登録者リスト!$A$1:$D$43729,4,FALSE)=基本情報!$D$6,O1752,"")),"")</f>
        <v/>
      </c>
    </row>
    <row r="1753" spans="15:16" x14ac:dyDescent="0.15">
      <c r="O1753">
        <v>1752</v>
      </c>
      <c r="P1753" t="str">
        <f>IFERROR(IF(COUNTIF(個人情報!$BB$5:$BB$401,"登録番号" &amp; リスト!O1753)&gt;=1,"",IF(VLOOKUP(O1753,登録者リスト!$A$1:$D$43729,4,FALSE)=基本情報!$D$6,O1753,"")),"")</f>
        <v/>
      </c>
    </row>
    <row r="1754" spans="15:16" x14ac:dyDescent="0.15">
      <c r="O1754">
        <v>1753</v>
      </c>
      <c r="P1754" t="str">
        <f>IFERROR(IF(COUNTIF(個人情報!$BB$5:$BB$401,"登録番号" &amp; リスト!O1754)&gt;=1,"",IF(VLOOKUP(O1754,登録者リスト!$A$1:$D$43729,4,FALSE)=基本情報!$D$6,O1754,"")),"")</f>
        <v/>
      </c>
    </row>
    <row r="1755" spans="15:16" x14ac:dyDescent="0.15">
      <c r="O1755">
        <v>1754</v>
      </c>
      <c r="P1755" t="str">
        <f>IFERROR(IF(COUNTIF(個人情報!$BB$5:$BB$401,"登録番号" &amp; リスト!O1755)&gt;=1,"",IF(VLOOKUP(O1755,登録者リスト!$A$1:$D$43729,4,FALSE)=基本情報!$D$6,O1755,"")),"")</f>
        <v/>
      </c>
    </row>
    <row r="1756" spans="15:16" x14ac:dyDescent="0.15">
      <c r="O1756">
        <v>1755</v>
      </c>
      <c r="P1756" t="str">
        <f>IFERROR(IF(COUNTIF(個人情報!$BB$5:$BB$401,"登録番号" &amp; リスト!O1756)&gt;=1,"",IF(VLOOKUP(O1756,登録者リスト!$A$1:$D$43729,4,FALSE)=基本情報!$D$6,O1756,"")),"")</f>
        <v/>
      </c>
    </row>
    <row r="1757" spans="15:16" x14ac:dyDescent="0.15">
      <c r="O1757">
        <v>1756</v>
      </c>
      <c r="P1757" t="str">
        <f>IFERROR(IF(COUNTIF(個人情報!$BB$5:$BB$401,"登録番号" &amp; リスト!O1757)&gt;=1,"",IF(VLOOKUP(O1757,登録者リスト!$A$1:$D$43729,4,FALSE)=基本情報!$D$6,O1757,"")),"")</f>
        <v/>
      </c>
    </row>
    <row r="1758" spans="15:16" x14ac:dyDescent="0.15">
      <c r="O1758">
        <v>1757</v>
      </c>
      <c r="P1758" t="str">
        <f>IFERROR(IF(COUNTIF(個人情報!$BB$5:$BB$401,"登録番号" &amp; リスト!O1758)&gt;=1,"",IF(VLOOKUP(O1758,登録者リスト!$A$1:$D$43729,4,FALSE)=基本情報!$D$6,O1758,"")),"")</f>
        <v/>
      </c>
    </row>
    <row r="1759" spans="15:16" x14ac:dyDescent="0.15">
      <c r="O1759">
        <v>1758</v>
      </c>
      <c r="P1759" t="str">
        <f>IFERROR(IF(COUNTIF(個人情報!$BB$5:$BB$401,"登録番号" &amp; リスト!O1759)&gt;=1,"",IF(VLOOKUP(O1759,登録者リスト!$A$1:$D$43729,4,FALSE)=基本情報!$D$6,O1759,"")),"")</f>
        <v/>
      </c>
    </row>
    <row r="1760" spans="15:16" x14ac:dyDescent="0.15">
      <c r="O1760">
        <v>1759</v>
      </c>
      <c r="P1760" t="str">
        <f>IFERROR(IF(COUNTIF(個人情報!$BB$5:$BB$401,"登録番号" &amp; リスト!O1760)&gt;=1,"",IF(VLOOKUP(O1760,登録者リスト!$A$1:$D$43729,4,FALSE)=基本情報!$D$6,O1760,"")),"")</f>
        <v/>
      </c>
    </row>
    <row r="1761" spans="15:16" x14ac:dyDescent="0.15">
      <c r="O1761">
        <v>1760</v>
      </c>
      <c r="P1761" t="str">
        <f>IFERROR(IF(COUNTIF(個人情報!$BB$5:$BB$401,"登録番号" &amp; リスト!O1761)&gt;=1,"",IF(VLOOKUP(O1761,登録者リスト!$A$1:$D$43729,4,FALSE)=基本情報!$D$6,O1761,"")),"")</f>
        <v/>
      </c>
    </row>
    <row r="1762" spans="15:16" x14ac:dyDescent="0.15">
      <c r="O1762">
        <v>1761</v>
      </c>
      <c r="P1762" t="str">
        <f>IFERROR(IF(COUNTIF(個人情報!$BB$5:$BB$401,"登録番号" &amp; リスト!O1762)&gt;=1,"",IF(VLOOKUP(O1762,登録者リスト!$A$1:$D$43729,4,FALSE)=基本情報!$D$6,O1762,"")),"")</f>
        <v/>
      </c>
    </row>
    <row r="1763" spans="15:16" x14ac:dyDescent="0.15">
      <c r="O1763">
        <v>1762</v>
      </c>
      <c r="P1763" t="str">
        <f>IFERROR(IF(COUNTIF(個人情報!$BB$5:$BB$401,"登録番号" &amp; リスト!O1763)&gt;=1,"",IF(VLOOKUP(O1763,登録者リスト!$A$1:$D$43729,4,FALSE)=基本情報!$D$6,O1763,"")),"")</f>
        <v/>
      </c>
    </row>
    <row r="1764" spans="15:16" x14ac:dyDescent="0.15">
      <c r="O1764">
        <v>1763</v>
      </c>
      <c r="P1764" t="str">
        <f>IFERROR(IF(COUNTIF(個人情報!$BB$5:$BB$401,"登録番号" &amp; リスト!O1764)&gt;=1,"",IF(VLOOKUP(O1764,登録者リスト!$A$1:$D$43729,4,FALSE)=基本情報!$D$6,O1764,"")),"")</f>
        <v/>
      </c>
    </row>
    <row r="1765" spans="15:16" x14ac:dyDescent="0.15">
      <c r="O1765">
        <v>1764</v>
      </c>
      <c r="P1765" t="str">
        <f>IFERROR(IF(COUNTIF(個人情報!$BB$5:$BB$401,"登録番号" &amp; リスト!O1765)&gt;=1,"",IF(VLOOKUP(O1765,登録者リスト!$A$1:$D$43729,4,FALSE)=基本情報!$D$6,O1765,"")),"")</f>
        <v/>
      </c>
    </row>
    <row r="1766" spans="15:16" x14ac:dyDescent="0.15">
      <c r="O1766">
        <v>1765</v>
      </c>
      <c r="P1766" t="str">
        <f>IFERROR(IF(COUNTIF(個人情報!$BB$5:$BB$401,"登録番号" &amp; リスト!O1766)&gt;=1,"",IF(VLOOKUP(O1766,登録者リスト!$A$1:$D$43729,4,FALSE)=基本情報!$D$6,O1766,"")),"")</f>
        <v/>
      </c>
    </row>
    <row r="1767" spans="15:16" x14ac:dyDescent="0.15">
      <c r="O1767">
        <v>1766</v>
      </c>
      <c r="P1767" t="str">
        <f>IFERROR(IF(COUNTIF(個人情報!$BB$5:$BB$401,"登録番号" &amp; リスト!O1767)&gt;=1,"",IF(VLOOKUP(O1767,登録者リスト!$A$1:$D$43729,4,FALSE)=基本情報!$D$6,O1767,"")),"")</f>
        <v/>
      </c>
    </row>
    <row r="1768" spans="15:16" x14ac:dyDescent="0.15">
      <c r="O1768">
        <v>1767</v>
      </c>
      <c r="P1768" t="str">
        <f>IFERROR(IF(COUNTIF(個人情報!$BB$5:$BB$401,"登録番号" &amp; リスト!O1768)&gt;=1,"",IF(VLOOKUP(O1768,登録者リスト!$A$1:$D$43729,4,FALSE)=基本情報!$D$6,O1768,"")),"")</f>
        <v/>
      </c>
    </row>
    <row r="1769" spans="15:16" x14ac:dyDescent="0.15">
      <c r="O1769">
        <v>1768</v>
      </c>
      <c r="P1769" t="str">
        <f>IFERROR(IF(COUNTIF(個人情報!$BB$5:$BB$401,"登録番号" &amp; リスト!O1769)&gt;=1,"",IF(VLOOKUP(O1769,登録者リスト!$A$1:$D$43729,4,FALSE)=基本情報!$D$6,O1769,"")),"")</f>
        <v/>
      </c>
    </row>
    <row r="1770" spans="15:16" x14ac:dyDescent="0.15">
      <c r="O1770">
        <v>1769</v>
      </c>
      <c r="P1770" t="str">
        <f>IFERROR(IF(COUNTIF(個人情報!$BB$5:$BB$401,"登録番号" &amp; リスト!O1770)&gt;=1,"",IF(VLOOKUP(O1770,登録者リスト!$A$1:$D$43729,4,FALSE)=基本情報!$D$6,O1770,"")),"")</f>
        <v/>
      </c>
    </row>
    <row r="1771" spans="15:16" x14ac:dyDescent="0.15">
      <c r="O1771">
        <v>1770</v>
      </c>
      <c r="P1771" t="str">
        <f>IFERROR(IF(COUNTIF(個人情報!$BB$5:$BB$401,"登録番号" &amp; リスト!O1771)&gt;=1,"",IF(VLOOKUP(O1771,登録者リスト!$A$1:$D$43729,4,FALSE)=基本情報!$D$6,O1771,"")),"")</f>
        <v/>
      </c>
    </row>
    <row r="1772" spans="15:16" x14ac:dyDescent="0.15">
      <c r="O1772">
        <v>1771</v>
      </c>
      <c r="P1772" t="str">
        <f>IFERROR(IF(COUNTIF(個人情報!$BB$5:$BB$401,"登録番号" &amp; リスト!O1772)&gt;=1,"",IF(VLOOKUP(O1772,登録者リスト!$A$1:$D$43729,4,FALSE)=基本情報!$D$6,O1772,"")),"")</f>
        <v/>
      </c>
    </row>
    <row r="1773" spans="15:16" x14ac:dyDescent="0.15">
      <c r="O1773">
        <v>1772</v>
      </c>
      <c r="P1773" t="str">
        <f>IFERROR(IF(COUNTIF(個人情報!$BB$5:$BB$401,"登録番号" &amp; リスト!O1773)&gt;=1,"",IF(VLOOKUP(O1773,登録者リスト!$A$1:$D$43729,4,FALSE)=基本情報!$D$6,O1773,"")),"")</f>
        <v/>
      </c>
    </row>
    <row r="1774" spans="15:16" x14ac:dyDescent="0.15">
      <c r="O1774">
        <v>1773</v>
      </c>
      <c r="P1774" t="str">
        <f>IFERROR(IF(COUNTIF(個人情報!$BB$5:$BB$401,"登録番号" &amp; リスト!O1774)&gt;=1,"",IF(VLOOKUP(O1774,登録者リスト!$A$1:$D$43729,4,FALSE)=基本情報!$D$6,O1774,"")),"")</f>
        <v/>
      </c>
    </row>
    <row r="1775" spans="15:16" x14ac:dyDescent="0.15">
      <c r="O1775">
        <v>1774</v>
      </c>
      <c r="P1775" t="str">
        <f>IFERROR(IF(COUNTIF(個人情報!$BB$5:$BB$401,"登録番号" &amp; リスト!O1775)&gt;=1,"",IF(VLOOKUP(O1775,登録者リスト!$A$1:$D$43729,4,FALSE)=基本情報!$D$6,O1775,"")),"")</f>
        <v/>
      </c>
    </row>
    <row r="1776" spans="15:16" x14ac:dyDescent="0.15">
      <c r="O1776">
        <v>1775</v>
      </c>
      <c r="P1776" t="str">
        <f>IFERROR(IF(COUNTIF(個人情報!$BB$5:$BB$401,"登録番号" &amp; リスト!O1776)&gt;=1,"",IF(VLOOKUP(O1776,登録者リスト!$A$1:$D$43729,4,FALSE)=基本情報!$D$6,O1776,"")),"")</f>
        <v/>
      </c>
    </row>
    <row r="1777" spans="15:16" x14ac:dyDescent="0.15">
      <c r="O1777">
        <v>1776</v>
      </c>
      <c r="P1777" t="str">
        <f>IFERROR(IF(COUNTIF(個人情報!$BB$5:$BB$401,"登録番号" &amp; リスト!O1777)&gt;=1,"",IF(VLOOKUP(O1777,登録者リスト!$A$1:$D$43729,4,FALSE)=基本情報!$D$6,O1777,"")),"")</f>
        <v/>
      </c>
    </row>
    <row r="1778" spans="15:16" x14ac:dyDescent="0.15">
      <c r="O1778">
        <v>1777</v>
      </c>
      <c r="P1778" t="str">
        <f>IFERROR(IF(COUNTIF(個人情報!$BB$5:$BB$401,"登録番号" &amp; リスト!O1778)&gt;=1,"",IF(VLOOKUP(O1778,登録者リスト!$A$1:$D$43729,4,FALSE)=基本情報!$D$6,O1778,"")),"")</f>
        <v/>
      </c>
    </row>
    <row r="1779" spans="15:16" x14ac:dyDescent="0.15">
      <c r="O1779">
        <v>1778</v>
      </c>
      <c r="P1779" t="str">
        <f>IFERROR(IF(COUNTIF(個人情報!$BB$5:$BB$401,"登録番号" &amp; リスト!O1779)&gt;=1,"",IF(VLOOKUP(O1779,登録者リスト!$A$1:$D$43729,4,FALSE)=基本情報!$D$6,O1779,"")),"")</f>
        <v/>
      </c>
    </row>
    <row r="1780" spans="15:16" x14ac:dyDescent="0.15">
      <c r="O1780">
        <v>1779</v>
      </c>
      <c r="P1780" t="str">
        <f>IFERROR(IF(COUNTIF(個人情報!$BB$5:$BB$401,"登録番号" &amp; リスト!O1780)&gt;=1,"",IF(VLOOKUP(O1780,登録者リスト!$A$1:$D$43729,4,FALSE)=基本情報!$D$6,O1780,"")),"")</f>
        <v/>
      </c>
    </row>
    <row r="1781" spans="15:16" x14ac:dyDescent="0.15">
      <c r="O1781">
        <v>1780</v>
      </c>
      <c r="P1781" t="str">
        <f>IFERROR(IF(COUNTIF(個人情報!$BB$5:$BB$401,"登録番号" &amp; リスト!O1781)&gt;=1,"",IF(VLOOKUP(O1781,登録者リスト!$A$1:$D$43729,4,FALSE)=基本情報!$D$6,O1781,"")),"")</f>
        <v/>
      </c>
    </row>
    <row r="1782" spans="15:16" x14ac:dyDescent="0.15">
      <c r="O1782">
        <v>1781</v>
      </c>
      <c r="P1782" t="str">
        <f>IFERROR(IF(COUNTIF(個人情報!$BB$5:$BB$401,"登録番号" &amp; リスト!O1782)&gt;=1,"",IF(VLOOKUP(O1782,登録者リスト!$A$1:$D$43729,4,FALSE)=基本情報!$D$6,O1782,"")),"")</f>
        <v/>
      </c>
    </row>
    <row r="1783" spans="15:16" x14ac:dyDescent="0.15">
      <c r="O1783">
        <v>1782</v>
      </c>
      <c r="P1783" t="str">
        <f>IFERROR(IF(COUNTIF(個人情報!$BB$5:$BB$401,"登録番号" &amp; リスト!O1783)&gt;=1,"",IF(VLOOKUP(O1783,登録者リスト!$A$1:$D$43729,4,FALSE)=基本情報!$D$6,O1783,"")),"")</f>
        <v/>
      </c>
    </row>
    <row r="1784" spans="15:16" x14ac:dyDescent="0.15">
      <c r="O1784">
        <v>1783</v>
      </c>
      <c r="P1784" t="str">
        <f>IFERROR(IF(COUNTIF(個人情報!$BB$5:$BB$401,"登録番号" &amp; リスト!O1784)&gt;=1,"",IF(VLOOKUP(O1784,登録者リスト!$A$1:$D$43729,4,FALSE)=基本情報!$D$6,O1784,"")),"")</f>
        <v/>
      </c>
    </row>
    <row r="1785" spans="15:16" x14ac:dyDescent="0.15">
      <c r="O1785">
        <v>1784</v>
      </c>
      <c r="P1785" t="str">
        <f>IFERROR(IF(COUNTIF(個人情報!$BB$5:$BB$401,"登録番号" &amp; リスト!O1785)&gt;=1,"",IF(VLOOKUP(O1785,登録者リスト!$A$1:$D$43729,4,FALSE)=基本情報!$D$6,O1785,"")),"")</f>
        <v/>
      </c>
    </row>
    <row r="1786" spans="15:16" x14ac:dyDescent="0.15">
      <c r="O1786">
        <v>1785</v>
      </c>
      <c r="P1786" t="str">
        <f>IFERROR(IF(COUNTIF(個人情報!$BB$5:$BB$401,"登録番号" &amp; リスト!O1786)&gt;=1,"",IF(VLOOKUP(O1786,登録者リスト!$A$1:$D$43729,4,FALSE)=基本情報!$D$6,O1786,"")),"")</f>
        <v/>
      </c>
    </row>
    <row r="1787" spans="15:16" x14ac:dyDescent="0.15">
      <c r="O1787">
        <v>1786</v>
      </c>
      <c r="P1787" t="str">
        <f>IFERROR(IF(COUNTIF(個人情報!$BB$5:$BB$401,"登録番号" &amp; リスト!O1787)&gt;=1,"",IF(VLOOKUP(O1787,登録者リスト!$A$1:$D$43729,4,FALSE)=基本情報!$D$6,O1787,"")),"")</f>
        <v/>
      </c>
    </row>
    <row r="1788" spans="15:16" x14ac:dyDescent="0.15">
      <c r="O1788">
        <v>1787</v>
      </c>
      <c r="P1788" t="str">
        <f>IFERROR(IF(COUNTIF(個人情報!$BB$5:$BB$401,"登録番号" &amp; リスト!O1788)&gt;=1,"",IF(VLOOKUP(O1788,登録者リスト!$A$1:$D$43729,4,FALSE)=基本情報!$D$6,O1788,"")),"")</f>
        <v/>
      </c>
    </row>
    <row r="1789" spans="15:16" x14ac:dyDescent="0.15">
      <c r="O1789">
        <v>1788</v>
      </c>
      <c r="P1789" t="str">
        <f>IFERROR(IF(COUNTIF(個人情報!$BB$5:$BB$401,"登録番号" &amp; リスト!O1789)&gt;=1,"",IF(VLOOKUP(O1789,登録者リスト!$A$1:$D$43729,4,FALSE)=基本情報!$D$6,O1789,"")),"")</f>
        <v/>
      </c>
    </row>
    <row r="1790" spans="15:16" x14ac:dyDescent="0.15">
      <c r="O1790">
        <v>1789</v>
      </c>
      <c r="P1790" t="str">
        <f>IFERROR(IF(COUNTIF(個人情報!$BB$5:$BB$401,"登録番号" &amp; リスト!O1790)&gt;=1,"",IF(VLOOKUP(O1790,登録者リスト!$A$1:$D$43729,4,FALSE)=基本情報!$D$6,O1790,"")),"")</f>
        <v/>
      </c>
    </row>
    <row r="1791" spans="15:16" x14ac:dyDescent="0.15">
      <c r="O1791">
        <v>1790</v>
      </c>
      <c r="P1791" t="str">
        <f>IFERROR(IF(COUNTIF(個人情報!$BB$5:$BB$401,"登録番号" &amp; リスト!O1791)&gt;=1,"",IF(VLOOKUP(O1791,登録者リスト!$A$1:$D$43729,4,FALSE)=基本情報!$D$6,O1791,"")),"")</f>
        <v/>
      </c>
    </row>
    <row r="1792" spans="15:16" x14ac:dyDescent="0.15">
      <c r="O1792">
        <v>1791</v>
      </c>
      <c r="P1792" t="str">
        <f>IFERROR(IF(COUNTIF(個人情報!$BB$5:$BB$401,"登録番号" &amp; リスト!O1792)&gt;=1,"",IF(VLOOKUP(O1792,登録者リスト!$A$1:$D$43729,4,FALSE)=基本情報!$D$6,O1792,"")),"")</f>
        <v/>
      </c>
    </row>
    <row r="1793" spans="15:16" x14ac:dyDescent="0.15">
      <c r="O1793">
        <v>1792</v>
      </c>
      <c r="P1793" t="str">
        <f>IFERROR(IF(COUNTIF(個人情報!$BB$5:$BB$401,"登録番号" &amp; リスト!O1793)&gt;=1,"",IF(VLOOKUP(O1793,登録者リスト!$A$1:$D$43729,4,FALSE)=基本情報!$D$6,O1793,"")),"")</f>
        <v/>
      </c>
    </row>
    <row r="1794" spans="15:16" x14ac:dyDescent="0.15">
      <c r="O1794">
        <v>1793</v>
      </c>
      <c r="P1794" t="str">
        <f>IFERROR(IF(COUNTIF(個人情報!$BB$5:$BB$401,"登録番号" &amp; リスト!O1794)&gt;=1,"",IF(VLOOKUP(O1794,登録者リスト!$A$1:$D$43729,4,FALSE)=基本情報!$D$6,O1794,"")),"")</f>
        <v/>
      </c>
    </row>
    <row r="1795" spans="15:16" x14ac:dyDescent="0.15">
      <c r="O1795">
        <v>1794</v>
      </c>
      <c r="P1795" t="str">
        <f>IFERROR(IF(COUNTIF(個人情報!$BB$5:$BB$401,"登録番号" &amp; リスト!O1795)&gt;=1,"",IF(VLOOKUP(O1795,登録者リスト!$A$1:$D$43729,4,FALSE)=基本情報!$D$6,O1795,"")),"")</f>
        <v/>
      </c>
    </row>
    <row r="1796" spans="15:16" x14ac:dyDescent="0.15">
      <c r="O1796">
        <v>1795</v>
      </c>
      <c r="P1796" t="str">
        <f>IFERROR(IF(COUNTIF(個人情報!$BB$5:$BB$401,"登録番号" &amp; リスト!O1796)&gt;=1,"",IF(VLOOKUP(O1796,登録者リスト!$A$1:$D$43729,4,FALSE)=基本情報!$D$6,O1796,"")),"")</f>
        <v/>
      </c>
    </row>
    <row r="1797" spans="15:16" x14ac:dyDescent="0.15">
      <c r="O1797">
        <v>1796</v>
      </c>
      <c r="P1797" t="str">
        <f>IFERROR(IF(COUNTIF(個人情報!$BB$5:$BB$401,"登録番号" &amp; リスト!O1797)&gt;=1,"",IF(VLOOKUP(O1797,登録者リスト!$A$1:$D$43729,4,FALSE)=基本情報!$D$6,O1797,"")),"")</f>
        <v/>
      </c>
    </row>
    <row r="1798" spans="15:16" x14ac:dyDescent="0.15">
      <c r="O1798">
        <v>1797</v>
      </c>
      <c r="P1798" t="str">
        <f>IFERROR(IF(COUNTIF(個人情報!$BB$5:$BB$401,"登録番号" &amp; リスト!O1798)&gt;=1,"",IF(VLOOKUP(O1798,登録者リスト!$A$1:$D$43729,4,FALSE)=基本情報!$D$6,O1798,"")),"")</f>
        <v/>
      </c>
    </row>
    <row r="1799" spans="15:16" x14ac:dyDescent="0.15">
      <c r="O1799">
        <v>1798</v>
      </c>
      <c r="P1799" t="str">
        <f>IFERROR(IF(COUNTIF(個人情報!$BB$5:$BB$401,"登録番号" &amp; リスト!O1799)&gt;=1,"",IF(VLOOKUP(O1799,登録者リスト!$A$1:$D$43729,4,FALSE)=基本情報!$D$6,O1799,"")),"")</f>
        <v/>
      </c>
    </row>
    <row r="1800" spans="15:16" x14ac:dyDescent="0.15">
      <c r="O1800">
        <v>1799</v>
      </c>
      <c r="P1800" t="str">
        <f>IFERROR(IF(COUNTIF(個人情報!$BB$5:$BB$401,"登録番号" &amp; リスト!O1800)&gt;=1,"",IF(VLOOKUP(O1800,登録者リスト!$A$1:$D$43729,4,FALSE)=基本情報!$D$6,O1800,"")),"")</f>
        <v/>
      </c>
    </row>
    <row r="1801" spans="15:16" x14ac:dyDescent="0.15">
      <c r="O1801">
        <v>1800</v>
      </c>
      <c r="P1801" t="str">
        <f>IFERROR(IF(COUNTIF(個人情報!$BB$5:$BB$401,"登録番号" &amp; リスト!O1801)&gt;=1,"",IF(VLOOKUP(O1801,登録者リスト!$A$1:$D$43729,4,FALSE)=基本情報!$D$6,O1801,"")),"")</f>
        <v/>
      </c>
    </row>
    <row r="1802" spans="15:16" x14ac:dyDescent="0.15">
      <c r="O1802">
        <v>1801</v>
      </c>
      <c r="P1802" t="str">
        <f>IFERROR(IF(COUNTIF(個人情報!$BB$5:$BB$401,"登録番号" &amp; リスト!O1802)&gt;=1,"",IF(VLOOKUP(O1802,登録者リスト!$A$1:$D$43729,4,FALSE)=基本情報!$D$6,O1802,"")),"")</f>
        <v/>
      </c>
    </row>
    <row r="1803" spans="15:16" x14ac:dyDescent="0.15">
      <c r="O1803">
        <v>1802</v>
      </c>
      <c r="P1803" t="str">
        <f>IFERROR(IF(COUNTIF(個人情報!$BB$5:$BB$401,"登録番号" &amp; リスト!O1803)&gt;=1,"",IF(VLOOKUP(O1803,登録者リスト!$A$1:$D$43729,4,FALSE)=基本情報!$D$6,O1803,"")),"")</f>
        <v/>
      </c>
    </row>
    <row r="1804" spans="15:16" x14ac:dyDescent="0.15">
      <c r="O1804">
        <v>1803</v>
      </c>
      <c r="P1804" t="str">
        <f>IFERROR(IF(COUNTIF(個人情報!$BB$5:$BB$401,"登録番号" &amp; リスト!O1804)&gt;=1,"",IF(VLOOKUP(O1804,登録者リスト!$A$1:$D$43729,4,FALSE)=基本情報!$D$6,O1804,"")),"")</f>
        <v/>
      </c>
    </row>
    <row r="1805" spans="15:16" x14ac:dyDescent="0.15">
      <c r="O1805">
        <v>1804</v>
      </c>
      <c r="P1805" t="str">
        <f>IFERROR(IF(COUNTIF(個人情報!$BB$5:$BB$401,"登録番号" &amp; リスト!O1805)&gt;=1,"",IF(VLOOKUP(O1805,登録者リスト!$A$1:$D$43729,4,FALSE)=基本情報!$D$6,O1805,"")),"")</f>
        <v/>
      </c>
    </row>
    <row r="1806" spans="15:16" x14ac:dyDescent="0.15">
      <c r="O1806">
        <v>1805</v>
      </c>
      <c r="P1806" t="str">
        <f>IFERROR(IF(COUNTIF(個人情報!$BB$5:$BB$401,"登録番号" &amp; リスト!O1806)&gt;=1,"",IF(VLOOKUP(O1806,登録者リスト!$A$1:$D$43729,4,FALSE)=基本情報!$D$6,O1806,"")),"")</f>
        <v/>
      </c>
    </row>
    <row r="1807" spans="15:16" x14ac:dyDescent="0.15">
      <c r="O1807">
        <v>1806</v>
      </c>
      <c r="P1807" t="str">
        <f>IFERROR(IF(COUNTIF(個人情報!$BB$5:$BB$401,"登録番号" &amp; リスト!O1807)&gt;=1,"",IF(VLOOKUP(O1807,登録者リスト!$A$1:$D$43729,4,FALSE)=基本情報!$D$6,O1807,"")),"")</f>
        <v/>
      </c>
    </row>
    <row r="1808" spans="15:16" x14ac:dyDescent="0.15">
      <c r="O1808">
        <v>1807</v>
      </c>
      <c r="P1808" t="str">
        <f>IFERROR(IF(COUNTIF(個人情報!$BB$5:$BB$401,"登録番号" &amp; リスト!O1808)&gt;=1,"",IF(VLOOKUP(O1808,登録者リスト!$A$1:$D$43729,4,FALSE)=基本情報!$D$6,O1808,"")),"")</f>
        <v/>
      </c>
    </row>
    <row r="1809" spans="15:16" x14ac:dyDescent="0.15">
      <c r="O1809">
        <v>1808</v>
      </c>
      <c r="P1809" t="str">
        <f>IFERROR(IF(COUNTIF(個人情報!$BB$5:$BB$401,"登録番号" &amp; リスト!O1809)&gt;=1,"",IF(VLOOKUP(O1809,登録者リスト!$A$1:$D$43729,4,FALSE)=基本情報!$D$6,O1809,"")),"")</f>
        <v/>
      </c>
    </row>
    <row r="1810" spans="15:16" x14ac:dyDescent="0.15">
      <c r="O1810">
        <v>1809</v>
      </c>
      <c r="P1810" t="str">
        <f>IFERROR(IF(COUNTIF(個人情報!$BB$5:$BB$401,"登録番号" &amp; リスト!O1810)&gt;=1,"",IF(VLOOKUP(O1810,登録者リスト!$A$1:$D$43729,4,FALSE)=基本情報!$D$6,O1810,"")),"")</f>
        <v/>
      </c>
    </row>
    <row r="1811" spans="15:16" x14ac:dyDescent="0.15">
      <c r="O1811">
        <v>1810</v>
      </c>
      <c r="P1811" t="str">
        <f>IFERROR(IF(COUNTIF(個人情報!$BB$5:$BB$401,"登録番号" &amp; リスト!O1811)&gt;=1,"",IF(VLOOKUP(O1811,登録者リスト!$A$1:$D$43729,4,FALSE)=基本情報!$D$6,O1811,"")),"")</f>
        <v/>
      </c>
    </row>
    <row r="1812" spans="15:16" x14ac:dyDescent="0.15">
      <c r="O1812">
        <v>1811</v>
      </c>
      <c r="P1812" t="str">
        <f>IFERROR(IF(COUNTIF(個人情報!$BB$5:$BB$401,"登録番号" &amp; リスト!O1812)&gt;=1,"",IF(VLOOKUP(O1812,登録者リスト!$A$1:$D$43729,4,FALSE)=基本情報!$D$6,O1812,"")),"")</f>
        <v/>
      </c>
    </row>
    <row r="1813" spans="15:16" x14ac:dyDescent="0.15">
      <c r="O1813">
        <v>1812</v>
      </c>
      <c r="P1813" t="str">
        <f>IFERROR(IF(COUNTIF(個人情報!$BB$5:$BB$401,"登録番号" &amp; リスト!O1813)&gt;=1,"",IF(VLOOKUP(O1813,登録者リスト!$A$1:$D$43729,4,FALSE)=基本情報!$D$6,O1813,"")),"")</f>
        <v/>
      </c>
    </row>
    <row r="1814" spans="15:16" x14ac:dyDescent="0.15">
      <c r="O1814">
        <v>1813</v>
      </c>
      <c r="P1814" t="str">
        <f>IFERROR(IF(COUNTIF(個人情報!$BB$5:$BB$401,"登録番号" &amp; リスト!O1814)&gt;=1,"",IF(VLOOKUP(O1814,登録者リスト!$A$1:$D$43729,4,FALSE)=基本情報!$D$6,O1814,"")),"")</f>
        <v/>
      </c>
    </row>
    <row r="1815" spans="15:16" x14ac:dyDescent="0.15">
      <c r="O1815">
        <v>1814</v>
      </c>
      <c r="P1815" t="str">
        <f>IFERROR(IF(COUNTIF(個人情報!$BB$5:$BB$401,"登録番号" &amp; リスト!O1815)&gt;=1,"",IF(VLOOKUP(O1815,登録者リスト!$A$1:$D$43729,4,FALSE)=基本情報!$D$6,O1815,"")),"")</f>
        <v/>
      </c>
    </row>
    <row r="1816" spans="15:16" x14ac:dyDescent="0.15">
      <c r="O1816">
        <v>1815</v>
      </c>
      <c r="P1816" t="str">
        <f>IFERROR(IF(COUNTIF(個人情報!$BB$5:$BB$401,"登録番号" &amp; リスト!O1816)&gt;=1,"",IF(VLOOKUP(O1816,登録者リスト!$A$1:$D$43729,4,FALSE)=基本情報!$D$6,O1816,"")),"")</f>
        <v/>
      </c>
    </row>
    <row r="1817" spans="15:16" x14ac:dyDescent="0.15">
      <c r="O1817">
        <v>1816</v>
      </c>
      <c r="P1817" t="str">
        <f>IFERROR(IF(COUNTIF(個人情報!$BB$5:$BB$401,"登録番号" &amp; リスト!O1817)&gt;=1,"",IF(VLOOKUP(O1817,登録者リスト!$A$1:$D$43729,4,FALSE)=基本情報!$D$6,O1817,"")),"")</f>
        <v/>
      </c>
    </row>
    <row r="1818" spans="15:16" x14ac:dyDescent="0.15">
      <c r="O1818">
        <v>1817</v>
      </c>
      <c r="P1818" t="str">
        <f>IFERROR(IF(COUNTIF(個人情報!$BB$5:$BB$401,"登録番号" &amp; リスト!O1818)&gt;=1,"",IF(VLOOKUP(O1818,登録者リスト!$A$1:$D$43729,4,FALSE)=基本情報!$D$6,O1818,"")),"")</f>
        <v/>
      </c>
    </row>
    <row r="1819" spans="15:16" x14ac:dyDescent="0.15">
      <c r="O1819">
        <v>1818</v>
      </c>
      <c r="P1819" t="str">
        <f>IFERROR(IF(COUNTIF(個人情報!$BB$5:$BB$401,"登録番号" &amp; リスト!O1819)&gt;=1,"",IF(VLOOKUP(O1819,登録者リスト!$A$1:$D$43729,4,FALSE)=基本情報!$D$6,O1819,"")),"")</f>
        <v/>
      </c>
    </row>
    <row r="1820" spans="15:16" x14ac:dyDescent="0.15">
      <c r="O1820">
        <v>1819</v>
      </c>
      <c r="P1820" t="str">
        <f>IFERROR(IF(COUNTIF(個人情報!$BB$5:$BB$401,"登録番号" &amp; リスト!O1820)&gt;=1,"",IF(VLOOKUP(O1820,登録者リスト!$A$1:$D$43729,4,FALSE)=基本情報!$D$6,O1820,"")),"")</f>
        <v/>
      </c>
    </row>
    <row r="1821" spans="15:16" x14ac:dyDescent="0.15">
      <c r="O1821">
        <v>1820</v>
      </c>
      <c r="P1821" t="str">
        <f>IFERROR(IF(COUNTIF(個人情報!$BB$5:$BB$401,"登録番号" &amp; リスト!O1821)&gt;=1,"",IF(VLOOKUP(O1821,登録者リスト!$A$1:$D$43729,4,FALSE)=基本情報!$D$6,O1821,"")),"")</f>
        <v/>
      </c>
    </row>
    <row r="1822" spans="15:16" x14ac:dyDescent="0.15">
      <c r="O1822">
        <v>1821</v>
      </c>
      <c r="P1822" t="str">
        <f>IFERROR(IF(COUNTIF(個人情報!$BB$5:$BB$401,"登録番号" &amp; リスト!O1822)&gt;=1,"",IF(VLOOKUP(O1822,登録者リスト!$A$1:$D$43729,4,FALSE)=基本情報!$D$6,O1822,"")),"")</f>
        <v/>
      </c>
    </row>
    <row r="1823" spans="15:16" x14ac:dyDescent="0.15">
      <c r="O1823">
        <v>1822</v>
      </c>
      <c r="P1823" t="str">
        <f>IFERROR(IF(COUNTIF(個人情報!$BB$5:$BB$401,"登録番号" &amp; リスト!O1823)&gt;=1,"",IF(VLOOKUP(O1823,登録者リスト!$A$1:$D$43729,4,FALSE)=基本情報!$D$6,O1823,"")),"")</f>
        <v/>
      </c>
    </row>
    <row r="1824" spans="15:16" x14ac:dyDescent="0.15">
      <c r="O1824">
        <v>1823</v>
      </c>
      <c r="P1824" t="str">
        <f>IFERROR(IF(COUNTIF(個人情報!$BB$5:$BB$401,"登録番号" &amp; リスト!O1824)&gt;=1,"",IF(VLOOKUP(O1824,登録者リスト!$A$1:$D$43729,4,FALSE)=基本情報!$D$6,O1824,"")),"")</f>
        <v/>
      </c>
    </row>
    <row r="1825" spans="15:16" x14ac:dyDescent="0.15">
      <c r="O1825">
        <v>1824</v>
      </c>
      <c r="P1825" t="str">
        <f>IFERROR(IF(COUNTIF(個人情報!$BB$5:$BB$401,"登録番号" &amp; リスト!O1825)&gt;=1,"",IF(VLOOKUP(O1825,登録者リスト!$A$1:$D$43729,4,FALSE)=基本情報!$D$6,O1825,"")),"")</f>
        <v/>
      </c>
    </row>
    <row r="1826" spans="15:16" x14ac:dyDescent="0.15">
      <c r="O1826">
        <v>1825</v>
      </c>
      <c r="P1826" t="str">
        <f>IFERROR(IF(COUNTIF(個人情報!$BB$5:$BB$401,"登録番号" &amp; リスト!O1826)&gt;=1,"",IF(VLOOKUP(O1826,登録者リスト!$A$1:$D$43729,4,FALSE)=基本情報!$D$6,O1826,"")),"")</f>
        <v/>
      </c>
    </row>
    <row r="1827" spans="15:16" x14ac:dyDescent="0.15">
      <c r="O1827">
        <v>1826</v>
      </c>
      <c r="P1827" t="str">
        <f>IFERROR(IF(COUNTIF(個人情報!$BB$5:$BB$401,"登録番号" &amp; リスト!O1827)&gt;=1,"",IF(VLOOKUP(O1827,登録者リスト!$A$1:$D$43729,4,FALSE)=基本情報!$D$6,O1827,"")),"")</f>
        <v/>
      </c>
    </row>
    <row r="1828" spans="15:16" x14ac:dyDescent="0.15">
      <c r="O1828">
        <v>1827</v>
      </c>
      <c r="P1828" t="str">
        <f>IFERROR(IF(COUNTIF(個人情報!$BB$5:$BB$401,"登録番号" &amp; リスト!O1828)&gt;=1,"",IF(VLOOKUP(O1828,登録者リスト!$A$1:$D$43729,4,FALSE)=基本情報!$D$6,O1828,"")),"")</f>
        <v/>
      </c>
    </row>
    <row r="1829" spans="15:16" x14ac:dyDescent="0.15">
      <c r="O1829">
        <v>1828</v>
      </c>
      <c r="P1829" t="str">
        <f>IFERROR(IF(COUNTIF(個人情報!$BB$5:$BB$401,"登録番号" &amp; リスト!O1829)&gt;=1,"",IF(VLOOKUP(O1829,登録者リスト!$A$1:$D$43729,4,FALSE)=基本情報!$D$6,O1829,"")),"")</f>
        <v/>
      </c>
    </row>
    <row r="1830" spans="15:16" x14ac:dyDescent="0.15">
      <c r="O1830">
        <v>1829</v>
      </c>
      <c r="P1830" t="str">
        <f>IFERROR(IF(COUNTIF(個人情報!$BB$5:$BB$401,"登録番号" &amp; リスト!O1830)&gt;=1,"",IF(VLOOKUP(O1830,登録者リスト!$A$1:$D$43729,4,FALSE)=基本情報!$D$6,O1830,"")),"")</f>
        <v/>
      </c>
    </row>
    <row r="1831" spans="15:16" x14ac:dyDescent="0.15">
      <c r="O1831">
        <v>1830</v>
      </c>
      <c r="P1831" t="str">
        <f>IFERROR(IF(COUNTIF(個人情報!$BB$5:$BB$401,"登録番号" &amp; リスト!O1831)&gt;=1,"",IF(VLOOKUP(O1831,登録者リスト!$A$1:$D$43729,4,FALSE)=基本情報!$D$6,O1831,"")),"")</f>
        <v/>
      </c>
    </row>
    <row r="1832" spans="15:16" x14ac:dyDescent="0.15">
      <c r="O1832">
        <v>1831</v>
      </c>
      <c r="P1832" t="str">
        <f>IFERROR(IF(COUNTIF(個人情報!$BB$5:$BB$401,"登録番号" &amp; リスト!O1832)&gt;=1,"",IF(VLOOKUP(O1832,登録者リスト!$A$1:$D$43729,4,FALSE)=基本情報!$D$6,O1832,"")),"")</f>
        <v/>
      </c>
    </row>
    <row r="1833" spans="15:16" x14ac:dyDescent="0.15">
      <c r="O1833">
        <v>1832</v>
      </c>
      <c r="P1833" t="str">
        <f>IFERROR(IF(COUNTIF(個人情報!$BB$5:$BB$401,"登録番号" &amp; リスト!O1833)&gt;=1,"",IF(VLOOKUP(O1833,登録者リスト!$A$1:$D$43729,4,FALSE)=基本情報!$D$6,O1833,"")),"")</f>
        <v/>
      </c>
    </row>
    <row r="1834" spans="15:16" x14ac:dyDescent="0.15">
      <c r="O1834">
        <v>1833</v>
      </c>
      <c r="P1834" t="str">
        <f>IFERROR(IF(COUNTIF(個人情報!$BB$5:$BB$401,"登録番号" &amp; リスト!O1834)&gt;=1,"",IF(VLOOKUP(O1834,登録者リスト!$A$1:$D$43729,4,FALSE)=基本情報!$D$6,O1834,"")),"")</f>
        <v/>
      </c>
    </row>
    <row r="1835" spans="15:16" x14ac:dyDescent="0.15">
      <c r="O1835">
        <v>1834</v>
      </c>
      <c r="P1835" t="str">
        <f>IFERROR(IF(COUNTIF(個人情報!$BB$5:$BB$401,"登録番号" &amp; リスト!O1835)&gt;=1,"",IF(VLOOKUP(O1835,登録者リスト!$A$1:$D$43729,4,FALSE)=基本情報!$D$6,O1835,"")),"")</f>
        <v/>
      </c>
    </row>
    <row r="1836" spans="15:16" x14ac:dyDescent="0.15">
      <c r="O1836">
        <v>1835</v>
      </c>
      <c r="P1836" t="str">
        <f>IFERROR(IF(COUNTIF(個人情報!$BB$5:$BB$401,"登録番号" &amp; リスト!O1836)&gt;=1,"",IF(VLOOKUP(O1836,登録者リスト!$A$1:$D$43729,4,FALSE)=基本情報!$D$6,O1836,"")),"")</f>
        <v/>
      </c>
    </row>
    <row r="1837" spans="15:16" x14ac:dyDescent="0.15">
      <c r="O1837">
        <v>1836</v>
      </c>
      <c r="P1837" t="str">
        <f>IFERROR(IF(COUNTIF(個人情報!$BB$5:$BB$401,"登録番号" &amp; リスト!O1837)&gt;=1,"",IF(VLOOKUP(O1837,登録者リスト!$A$1:$D$43729,4,FALSE)=基本情報!$D$6,O1837,"")),"")</f>
        <v/>
      </c>
    </row>
    <row r="1838" spans="15:16" x14ac:dyDescent="0.15">
      <c r="O1838">
        <v>1837</v>
      </c>
      <c r="P1838" t="str">
        <f>IFERROR(IF(COUNTIF(個人情報!$BB$5:$BB$401,"登録番号" &amp; リスト!O1838)&gt;=1,"",IF(VLOOKUP(O1838,登録者リスト!$A$1:$D$43729,4,FALSE)=基本情報!$D$6,O1838,"")),"")</f>
        <v/>
      </c>
    </row>
    <row r="1839" spans="15:16" x14ac:dyDescent="0.15">
      <c r="O1839">
        <v>1838</v>
      </c>
      <c r="P1839" t="str">
        <f>IFERROR(IF(COUNTIF(個人情報!$BB$5:$BB$401,"登録番号" &amp; リスト!O1839)&gt;=1,"",IF(VLOOKUP(O1839,登録者リスト!$A$1:$D$43729,4,FALSE)=基本情報!$D$6,O1839,"")),"")</f>
        <v/>
      </c>
    </row>
    <row r="1840" spans="15:16" x14ac:dyDescent="0.15">
      <c r="O1840">
        <v>1839</v>
      </c>
      <c r="P1840" t="str">
        <f>IFERROR(IF(COUNTIF(個人情報!$BB$5:$BB$401,"登録番号" &amp; リスト!O1840)&gt;=1,"",IF(VLOOKUP(O1840,登録者リスト!$A$1:$D$43729,4,FALSE)=基本情報!$D$6,O1840,"")),"")</f>
        <v/>
      </c>
    </row>
    <row r="1841" spans="15:16" x14ac:dyDescent="0.15">
      <c r="O1841">
        <v>1840</v>
      </c>
      <c r="P1841" t="str">
        <f>IFERROR(IF(COUNTIF(個人情報!$BB$5:$BB$401,"登録番号" &amp; リスト!O1841)&gt;=1,"",IF(VLOOKUP(O1841,登録者リスト!$A$1:$D$43729,4,FALSE)=基本情報!$D$6,O1841,"")),"")</f>
        <v/>
      </c>
    </row>
    <row r="1842" spans="15:16" x14ac:dyDescent="0.15">
      <c r="O1842">
        <v>1841</v>
      </c>
      <c r="P1842" t="str">
        <f>IFERROR(IF(COUNTIF(個人情報!$BB$5:$BB$401,"登録番号" &amp; リスト!O1842)&gt;=1,"",IF(VLOOKUP(O1842,登録者リスト!$A$1:$D$43729,4,FALSE)=基本情報!$D$6,O1842,"")),"")</f>
        <v/>
      </c>
    </row>
    <row r="1843" spans="15:16" x14ac:dyDescent="0.15">
      <c r="O1843">
        <v>1842</v>
      </c>
      <c r="P1843" t="str">
        <f>IFERROR(IF(COUNTIF(個人情報!$BB$5:$BB$401,"登録番号" &amp; リスト!O1843)&gt;=1,"",IF(VLOOKUP(O1843,登録者リスト!$A$1:$D$43729,4,FALSE)=基本情報!$D$6,O1843,"")),"")</f>
        <v/>
      </c>
    </row>
    <row r="1844" spans="15:16" x14ac:dyDescent="0.15">
      <c r="O1844">
        <v>1843</v>
      </c>
      <c r="P1844" t="str">
        <f>IFERROR(IF(COUNTIF(個人情報!$BB$5:$BB$401,"登録番号" &amp; リスト!O1844)&gt;=1,"",IF(VLOOKUP(O1844,登録者リスト!$A$1:$D$43729,4,FALSE)=基本情報!$D$6,O1844,"")),"")</f>
        <v/>
      </c>
    </row>
    <row r="1845" spans="15:16" x14ac:dyDescent="0.15">
      <c r="O1845">
        <v>1844</v>
      </c>
      <c r="P1845" t="str">
        <f>IFERROR(IF(COUNTIF(個人情報!$BB$5:$BB$401,"登録番号" &amp; リスト!O1845)&gt;=1,"",IF(VLOOKUP(O1845,登録者リスト!$A$1:$D$43729,4,FALSE)=基本情報!$D$6,O1845,"")),"")</f>
        <v/>
      </c>
    </row>
    <row r="1846" spans="15:16" x14ac:dyDescent="0.15">
      <c r="O1846">
        <v>1845</v>
      </c>
      <c r="P1846" t="str">
        <f>IFERROR(IF(COUNTIF(個人情報!$BB$5:$BB$401,"登録番号" &amp; リスト!O1846)&gt;=1,"",IF(VLOOKUP(O1846,登録者リスト!$A$1:$D$43729,4,FALSE)=基本情報!$D$6,O1846,"")),"")</f>
        <v/>
      </c>
    </row>
    <row r="1847" spans="15:16" x14ac:dyDescent="0.15">
      <c r="O1847">
        <v>1846</v>
      </c>
      <c r="P1847" t="str">
        <f>IFERROR(IF(COUNTIF(個人情報!$BB$5:$BB$401,"登録番号" &amp; リスト!O1847)&gt;=1,"",IF(VLOOKUP(O1847,登録者リスト!$A$1:$D$43729,4,FALSE)=基本情報!$D$6,O1847,"")),"")</f>
        <v/>
      </c>
    </row>
    <row r="1848" spans="15:16" x14ac:dyDescent="0.15">
      <c r="O1848">
        <v>1847</v>
      </c>
      <c r="P1848" t="str">
        <f>IFERROR(IF(COUNTIF(個人情報!$BB$5:$BB$401,"登録番号" &amp; リスト!O1848)&gt;=1,"",IF(VLOOKUP(O1848,登録者リスト!$A$1:$D$43729,4,FALSE)=基本情報!$D$6,O1848,"")),"")</f>
        <v/>
      </c>
    </row>
    <row r="1849" spans="15:16" x14ac:dyDescent="0.15">
      <c r="O1849">
        <v>1848</v>
      </c>
      <c r="P1849" t="str">
        <f>IFERROR(IF(COUNTIF(個人情報!$BB$5:$BB$401,"登録番号" &amp; リスト!O1849)&gt;=1,"",IF(VLOOKUP(O1849,登録者リスト!$A$1:$D$43729,4,FALSE)=基本情報!$D$6,O1849,"")),"")</f>
        <v/>
      </c>
    </row>
    <row r="1850" spans="15:16" x14ac:dyDescent="0.15">
      <c r="O1850">
        <v>1849</v>
      </c>
      <c r="P1850" t="str">
        <f>IFERROR(IF(COUNTIF(個人情報!$BB$5:$BB$401,"登録番号" &amp; リスト!O1850)&gt;=1,"",IF(VLOOKUP(O1850,登録者リスト!$A$1:$D$43729,4,FALSE)=基本情報!$D$6,O1850,"")),"")</f>
        <v/>
      </c>
    </row>
    <row r="1851" spans="15:16" x14ac:dyDescent="0.15">
      <c r="O1851">
        <v>1850</v>
      </c>
      <c r="P1851" t="str">
        <f>IFERROR(IF(COUNTIF(個人情報!$BB$5:$BB$401,"登録番号" &amp; リスト!O1851)&gt;=1,"",IF(VLOOKUP(O1851,登録者リスト!$A$1:$D$43729,4,FALSE)=基本情報!$D$6,O1851,"")),"")</f>
        <v/>
      </c>
    </row>
    <row r="1852" spans="15:16" x14ac:dyDescent="0.15">
      <c r="O1852">
        <v>1851</v>
      </c>
      <c r="P1852" t="str">
        <f>IFERROR(IF(COUNTIF(個人情報!$BB$5:$BB$401,"登録番号" &amp; リスト!O1852)&gt;=1,"",IF(VLOOKUP(O1852,登録者リスト!$A$1:$D$43729,4,FALSE)=基本情報!$D$6,O1852,"")),"")</f>
        <v/>
      </c>
    </row>
    <row r="1853" spans="15:16" x14ac:dyDescent="0.15">
      <c r="O1853">
        <v>1852</v>
      </c>
      <c r="P1853" t="str">
        <f>IFERROR(IF(COUNTIF(個人情報!$BB$5:$BB$401,"登録番号" &amp; リスト!O1853)&gt;=1,"",IF(VLOOKUP(O1853,登録者リスト!$A$1:$D$43729,4,FALSE)=基本情報!$D$6,O1853,"")),"")</f>
        <v/>
      </c>
    </row>
    <row r="1854" spans="15:16" x14ac:dyDescent="0.15">
      <c r="O1854">
        <v>1853</v>
      </c>
      <c r="P1854" t="str">
        <f>IFERROR(IF(COUNTIF(個人情報!$BB$5:$BB$401,"登録番号" &amp; リスト!O1854)&gt;=1,"",IF(VLOOKUP(O1854,登録者リスト!$A$1:$D$43729,4,FALSE)=基本情報!$D$6,O1854,"")),"")</f>
        <v/>
      </c>
    </row>
    <row r="1855" spans="15:16" x14ac:dyDescent="0.15">
      <c r="O1855">
        <v>1854</v>
      </c>
      <c r="P1855" t="str">
        <f>IFERROR(IF(COUNTIF(個人情報!$BB$5:$BB$401,"登録番号" &amp; リスト!O1855)&gt;=1,"",IF(VLOOKUP(O1855,登録者リスト!$A$1:$D$43729,4,FALSE)=基本情報!$D$6,O1855,"")),"")</f>
        <v/>
      </c>
    </row>
    <row r="1856" spans="15:16" x14ac:dyDescent="0.15">
      <c r="O1856">
        <v>1855</v>
      </c>
      <c r="P1856" t="str">
        <f>IFERROR(IF(COUNTIF(個人情報!$BB$5:$BB$401,"登録番号" &amp; リスト!O1856)&gt;=1,"",IF(VLOOKUP(O1856,登録者リスト!$A$1:$D$43729,4,FALSE)=基本情報!$D$6,O1856,"")),"")</f>
        <v/>
      </c>
    </row>
    <row r="1857" spans="15:16" x14ac:dyDescent="0.15">
      <c r="O1857">
        <v>1856</v>
      </c>
      <c r="P1857" t="str">
        <f>IFERROR(IF(COUNTIF(個人情報!$BB$5:$BB$401,"登録番号" &amp; リスト!O1857)&gt;=1,"",IF(VLOOKUP(O1857,登録者リスト!$A$1:$D$43729,4,FALSE)=基本情報!$D$6,O1857,"")),"")</f>
        <v/>
      </c>
    </row>
    <row r="1858" spans="15:16" x14ac:dyDescent="0.15">
      <c r="O1858">
        <v>1857</v>
      </c>
      <c r="P1858" t="str">
        <f>IFERROR(IF(COUNTIF(個人情報!$BB$5:$BB$401,"登録番号" &amp; リスト!O1858)&gt;=1,"",IF(VLOOKUP(O1858,登録者リスト!$A$1:$D$43729,4,FALSE)=基本情報!$D$6,O1858,"")),"")</f>
        <v/>
      </c>
    </row>
    <row r="1859" spans="15:16" x14ac:dyDescent="0.15">
      <c r="O1859">
        <v>1858</v>
      </c>
      <c r="P1859" t="str">
        <f>IFERROR(IF(COUNTIF(個人情報!$BB$5:$BB$401,"登録番号" &amp; リスト!O1859)&gt;=1,"",IF(VLOOKUP(O1859,登録者リスト!$A$1:$D$43729,4,FALSE)=基本情報!$D$6,O1859,"")),"")</f>
        <v/>
      </c>
    </row>
    <row r="1860" spans="15:16" x14ac:dyDescent="0.15">
      <c r="O1860">
        <v>1859</v>
      </c>
      <c r="P1860" t="str">
        <f>IFERROR(IF(COUNTIF(個人情報!$BB$5:$BB$401,"登録番号" &amp; リスト!O1860)&gt;=1,"",IF(VLOOKUP(O1860,登録者リスト!$A$1:$D$43729,4,FALSE)=基本情報!$D$6,O1860,"")),"")</f>
        <v/>
      </c>
    </row>
    <row r="1861" spans="15:16" x14ac:dyDescent="0.15">
      <c r="O1861">
        <v>1860</v>
      </c>
      <c r="P1861" t="str">
        <f>IFERROR(IF(COUNTIF(個人情報!$BB$5:$BB$401,"登録番号" &amp; リスト!O1861)&gt;=1,"",IF(VLOOKUP(O1861,登録者リスト!$A$1:$D$43729,4,FALSE)=基本情報!$D$6,O1861,"")),"")</f>
        <v/>
      </c>
    </row>
    <row r="1862" spans="15:16" x14ac:dyDescent="0.15">
      <c r="O1862">
        <v>1861</v>
      </c>
      <c r="P1862" t="str">
        <f>IFERROR(IF(COUNTIF(個人情報!$BB$5:$BB$401,"登録番号" &amp; リスト!O1862)&gt;=1,"",IF(VLOOKUP(O1862,登録者リスト!$A$1:$D$43729,4,FALSE)=基本情報!$D$6,O1862,"")),"")</f>
        <v/>
      </c>
    </row>
    <row r="1863" spans="15:16" x14ac:dyDescent="0.15">
      <c r="O1863">
        <v>1862</v>
      </c>
      <c r="P1863" t="str">
        <f>IFERROR(IF(COUNTIF(個人情報!$BB$5:$BB$401,"登録番号" &amp; リスト!O1863)&gt;=1,"",IF(VLOOKUP(O1863,登録者リスト!$A$1:$D$43729,4,FALSE)=基本情報!$D$6,O1863,"")),"")</f>
        <v/>
      </c>
    </row>
    <row r="1864" spans="15:16" x14ac:dyDescent="0.15">
      <c r="O1864">
        <v>1863</v>
      </c>
      <c r="P1864" t="str">
        <f>IFERROR(IF(COUNTIF(個人情報!$BB$5:$BB$401,"登録番号" &amp; リスト!O1864)&gt;=1,"",IF(VLOOKUP(O1864,登録者リスト!$A$1:$D$43729,4,FALSE)=基本情報!$D$6,O1864,"")),"")</f>
        <v/>
      </c>
    </row>
    <row r="1865" spans="15:16" x14ac:dyDescent="0.15">
      <c r="O1865">
        <v>1864</v>
      </c>
      <c r="P1865" t="str">
        <f>IFERROR(IF(COUNTIF(個人情報!$BB$5:$BB$401,"登録番号" &amp; リスト!O1865)&gt;=1,"",IF(VLOOKUP(O1865,登録者リスト!$A$1:$D$43729,4,FALSE)=基本情報!$D$6,O1865,"")),"")</f>
        <v/>
      </c>
    </row>
    <row r="1866" spans="15:16" x14ac:dyDescent="0.15">
      <c r="O1866">
        <v>1865</v>
      </c>
      <c r="P1866" t="str">
        <f>IFERROR(IF(COUNTIF(個人情報!$BB$5:$BB$401,"登録番号" &amp; リスト!O1866)&gt;=1,"",IF(VLOOKUP(O1866,登録者リスト!$A$1:$D$43729,4,FALSE)=基本情報!$D$6,O1866,"")),"")</f>
        <v/>
      </c>
    </row>
    <row r="1867" spans="15:16" x14ac:dyDescent="0.15">
      <c r="O1867">
        <v>1866</v>
      </c>
      <c r="P1867" t="str">
        <f>IFERROR(IF(COUNTIF(個人情報!$BB$5:$BB$401,"登録番号" &amp; リスト!O1867)&gt;=1,"",IF(VLOOKUP(O1867,登録者リスト!$A$1:$D$43729,4,FALSE)=基本情報!$D$6,O1867,"")),"")</f>
        <v/>
      </c>
    </row>
    <row r="1868" spans="15:16" x14ac:dyDescent="0.15">
      <c r="O1868">
        <v>1867</v>
      </c>
      <c r="P1868" t="str">
        <f>IFERROR(IF(COUNTIF(個人情報!$BB$5:$BB$401,"登録番号" &amp; リスト!O1868)&gt;=1,"",IF(VLOOKUP(O1868,登録者リスト!$A$1:$D$43729,4,FALSE)=基本情報!$D$6,O1868,"")),"")</f>
        <v/>
      </c>
    </row>
    <row r="1869" spans="15:16" x14ac:dyDescent="0.15">
      <c r="O1869">
        <v>1868</v>
      </c>
      <c r="P1869" t="str">
        <f>IFERROR(IF(COUNTIF(個人情報!$BB$5:$BB$401,"登録番号" &amp; リスト!O1869)&gt;=1,"",IF(VLOOKUP(O1869,登録者リスト!$A$1:$D$43729,4,FALSE)=基本情報!$D$6,O1869,"")),"")</f>
        <v/>
      </c>
    </row>
    <row r="1870" spans="15:16" x14ac:dyDescent="0.15">
      <c r="O1870">
        <v>1869</v>
      </c>
      <c r="P1870" t="str">
        <f>IFERROR(IF(COUNTIF(個人情報!$BB$5:$BB$401,"登録番号" &amp; リスト!O1870)&gt;=1,"",IF(VLOOKUP(O1870,登録者リスト!$A$1:$D$43729,4,FALSE)=基本情報!$D$6,O1870,"")),"")</f>
        <v/>
      </c>
    </row>
    <row r="1871" spans="15:16" x14ac:dyDescent="0.15">
      <c r="O1871">
        <v>1870</v>
      </c>
      <c r="P1871" t="str">
        <f>IFERROR(IF(COUNTIF(個人情報!$BB$5:$BB$401,"登録番号" &amp; リスト!O1871)&gt;=1,"",IF(VLOOKUP(O1871,登録者リスト!$A$1:$D$43729,4,FALSE)=基本情報!$D$6,O1871,"")),"")</f>
        <v/>
      </c>
    </row>
    <row r="1872" spans="15:16" x14ac:dyDescent="0.15">
      <c r="O1872">
        <v>1871</v>
      </c>
      <c r="P1872" t="str">
        <f>IFERROR(IF(COUNTIF(個人情報!$BB$5:$BB$401,"登録番号" &amp; リスト!O1872)&gt;=1,"",IF(VLOOKUP(O1872,登録者リスト!$A$1:$D$43729,4,FALSE)=基本情報!$D$6,O1872,"")),"")</f>
        <v/>
      </c>
    </row>
    <row r="1873" spans="15:16" x14ac:dyDescent="0.15">
      <c r="O1873">
        <v>1872</v>
      </c>
      <c r="P1873" t="str">
        <f>IFERROR(IF(COUNTIF(個人情報!$BB$5:$BB$401,"登録番号" &amp; リスト!O1873)&gt;=1,"",IF(VLOOKUP(O1873,登録者リスト!$A$1:$D$43729,4,FALSE)=基本情報!$D$6,O1873,"")),"")</f>
        <v/>
      </c>
    </row>
    <row r="1874" spans="15:16" x14ac:dyDescent="0.15">
      <c r="O1874">
        <v>1873</v>
      </c>
      <c r="P1874" t="str">
        <f>IFERROR(IF(COUNTIF(個人情報!$BB$5:$BB$401,"登録番号" &amp; リスト!O1874)&gt;=1,"",IF(VLOOKUP(O1874,登録者リスト!$A$1:$D$43729,4,FALSE)=基本情報!$D$6,O1874,"")),"")</f>
        <v/>
      </c>
    </row>
    <row r="1875" spans="15:16" x14ac:dyDescent="0.15">
      <c r="O1875">
        <v>1874</v>
      </c>
      <c r="P1875" t="str">
        <f>IFERROR(IF(COUNTIF(個人情報!$BB$5:$BB$401,"登録番号" &amp; リスト!O1875)&gt;=1,"",IF(VLOOKUP(O1875,登録者リスト!$A$1:$D$43729,4,FALSE)=基本情報!$D$6,O1875,"")),"")</f>
        <v/>
      </c>
    </row>
    <row r="1876" spans="15:16" x14ac:dyDescent="0.15">
      <c r="O1876">
        <v>1875</v>
      </c>
      <c r="P1876" t="str">
        <f>IFERROR(IF(COUNTIF(個人情報!$BB$5:$BB$401,"登録番号" &amp; リスト!O1876)&gt;=1,"",IF(VLOOKUP(O1876,登録者リスト!$A$1:$D$43729,4,FALSE)=基本情報!$D$6,O1876,"")),"")</f>
        <v/>
      </c>
    </row>
    <row r="1877" spans="15:16" x14ac:dyDescent="0.15">
      <c r="O1877">
        <v>1876</v>
      </c>
      <c r="P1877" t="str">
        <f>IFERROR(IF(COUNTIF(個人情報!$BB$5:$BB$401,"登録番号" &amp; リスト!O1877)&gt;=1,"",IF(VLOOKUP(O1877,登録者リスト!$A$1:$D$43729,4,FALSE)=基本情報!$D$6,O1877,"")),"")</f>
        <v/>
      </c>
    </row>
    <row r="1878" spans="15:16" x14ac:dyDescent="0.15">
      <c r="O1878">
        <v>1877</v>
      </c>
      <c r="P1878" t="str">
        <f>IFERROR(IF(COUNTIF(個人情報!$BB$5:$BB$401,"登録番号" &amp; リスト!O1878)&gt;=1,"",IF(VLOOKUP(O1878,登録者リスト!$A$1:$D$43729,4,FALSE)=基本情報!$D$6,O1878,"")),"")</f>
        <v/>
      </c>
    </row>
    <row r="1879" spans="15:16" x14ac:dyDescent="0.15">
      <c r="O1879">
        <v>1878</v>
      </c>
      <c r="P1879" t="str">
        <f>IFERROR(IF(COUNTIF(個人情報!$BB$5:$BB$401,"登録番号" &amp; リスト!O1879)&gt;=1,"",IF(VLOOKUP(O1879,登録者リスト!$A$1:$D$43729,4,FALSE)=基本情報!$D$6,O1879,"")),"")</f>
        <v/>
      </c>
    </row>
    <row r="1880" spans="15:16" x14ac:dyDescent="0.15">
      <c r="O1880">
        <v>1879</v>
      </c>
      <c r="P1880" t="str">
        <f>IFERROR(IF(COUNTIF(個人情報!$BB$5:$BB$401,"登録番号" &amp; リスト!O1880)&gt;=1,"",IF(VLOOKUP(O1880,登録者リスト!$A$1:$D$43729,4,FALSE)=基本情報!$D$6,O1880,"")),"")</f>
        <v/>
      </c>
    </row>
    <row r="1881" spans="15:16" x14ac:dyDescent="0.15">
      <c r="O1881">
        <v>1880</v>
      </c>
      <c r="P1881" t="str">
        <f>IFERROR(IF(COUNTIF(個人情報!$BB$5:$BB$401,"登録番号" &amp; リスト!O1881)&gt;=1,"",IF(VLOOKUP(O1881,登録者リスト!$A$1:$D$43729,4,FALSE)=基本情報!$D$6,O1881,"")),"")</f>
        <v/>
      </c>
    </row>
    <row r="1882" spans="15:16" x14ac:dyDescent="0.15">
      <c r="O1882">
        <v>1881</v>
      </c>
      <c r="P1882" t="str">
        <f>IFERROR(IF(COUNTIF(個人情報!$BB$5:$BB$401,"登録番号" &amp; リスト!O1882)&gt;=1,"",IF(VLOOKUP(O1882,登録者リスト!$A$1:$D$43729,4,FALSE)=基本情報!$D$6,O1882,"")),"")</f>
        <v/>
      </c>
    </row>
    <row r="1883" spans="15:16" x14ac:dyDescent="0.15">
      <c r="O1883">
        <v>1882</v>
      </c>
      <c r="P1883" t="str">
        <f>IFERROR(IF(COUNTIF(個人情報!$BB$5:$BB$401,"登録番号" &amp; リスト!O1883)&gt;=1,"",IF(VLOOKUP(O1883,登録者リスト!$A$1:$D$43729,4,FALSE)=基本情報!$D$6,O1883,"")),"")</f>
        <v/>
      </c>
    </row>
    <row r="1884" spans="15:16" x14ac:dyDescent="0.15">
      <c r="O1884">
        <v>1883</v>
      </c>
      <c r="P1884" t="str">
        <f>IFERROR(IF(COUNTIF(個人情報!$BB$5:$BB$401,"登録番号" &amp; リスト!O1884)&gt;=1,"",IF(VLOOKUP(O1884,登録者リスト!$A$1:$D$43729,4,FALSE)=基本情報!$D$6,O1884,"")),"")</f>
        <v/>
      </c>
    </row>
    <row r="1885" spans="15:16" x14ac:dyDescent="0.15">
      <c r="O1885">
        <v>1884</v>
      </c>
      <c r="P1885" t="str">
        <f>IFERROR(IF(COUNTIF(個人情報!$BB$5:$BB$401,"登録番号" &amp; リスト!O1885)&gt;=1,"",IF(VLOOKUP(O1885,登録者リスト!$A$1:$D$43729,4,FALSE)=基本情報!$D$6,O1885,"")),"")</f>
        <v/>
      </c>
    </row>
    <row r="1886" spans="15:16" x14ac:dyDescent="0.15">
      <c r="O1886">
        <v>1885</v>
      </c>
      <c r="P1886" t="str">
        <f>IFERROR(IF(COUNTIF(個人情報!$BB$5:$BB$401,"登録番号" &amp; リスト!O1886)&gt;=1,"",IF(VLOOKUP(O1886,登録者リスト!$A$1:$D$43729,4,FALSE)=基本情報!$D$6,O1886,"")),"")</f>
        <v/>
      </c>
    </row>
    <row r="1887" spans="15:16" x14ac:dyDescent="0.15">
      <c r="O1887">
        <v>1886</v>
      </c>
      <c r="P1887" t="str">
        <f>IFERROR(IF(COUNTIF(個人情報!$BB$5:$BB$401,"登録番号" &amp; リスト!O1887)&gt;=1,"",IF(VLOOKUP(O1887,登録者リスト!$A$1:$D$43729,4,FALSE)=基本情報!$D$6,O1887,"")),"")</f>
        <v/>
      </c>
    </row>
    <row r="1888" spans="15:16" x14ac:dyDescent="0.15">
      <c r="O1888">
        <v>1887</v>
      </c>
      <c r="P1888" t="str">
        <f>IFERROR(IF(COUNTIF(個人情報!$BB$5:$BB$401,"登録番号" &amp; リスト!O1888)&gt;=1,"",IF(VLOOKUP(O1888,登録者リスト!$A$1:$D$43729,4,FALSE)=基本情報!$D$6,O1888,"")),"")</f>
        <v/>
      </c>
    </row>
    <row r="1889" spans="15:16" x14ac:dyDescent="0.15">
      <c r="O1889">
        <v>1888</v>
      </c>
      <c r="P1889" t="str">
        <f>IFERROR(IF(COUNTIF(個人情報!$BB$5:$BB$401,"登録番号" &amp; リスト!O1889)&gt;=1,"",IF(VLOOKUP(O1889,登録者リスト!$A$1:$D$43729,4,FALSE)=基本情報!$D$6,O1889,"")),"")</f>
        <v/>
      </c>
    </row>
    <row r="1890" spans="15:16" x14ac:dyDescent="0.15">
      <c r="O1890">
        <v>1889</v>
      </c>
      <c r="P1890" t="str">
        <f>IFERROR(IF(COUNTIF(個人情報!$BB$5:$BB$401,"登録番号" &amp; リスト!O1890)&gt;=1,"",IF(VLOOKUP(O1890,登録者リスト!$A$1:$D$43729,4,FALSE)=基本情報!$D$6,O1890,"")),"")</f>
        <v/>
      </c>
    </row>
    <row r="1891" spans="15:16" x14ac:dyDescent="0.15">
      <c r="O1891">
        <v>1890</v>
      </c>
      <c r="P1891" t="str">
        <f>IFERROR(IF(COUNTIF(個人情報!$BB$5:$BB$401,"登録番号" &amp; リスト!O1891)&gt;=1,"",IF(VLOOKUP(O1891,登録者リスト!$A$1:$D$43729,4,FALSE)=基本情報!$D$6,O1891,"")),"")</f>
        <v/>
      </c>
    </row>
    <row r="1892" spans="15:16" x14ac:dyDescent="0.15">
      <c r="O1892">
        <v>1891</v>
      </c>
      <c r="P1892" t="str">
        <f>IFERROR(IF(COUNTIF(個人情報!$BB$5:$BB$401,"登録番号" &amp; リスト!O1892)&gt;=1,"",IF(VLOOKUP(O1892,登録者リスト!$A$1:$D$43729,4,FALSE)=基本情報!$D$6,O1892,"")),"")</f>
        <v/>
      </c>
    </row>
    <row r="1893" spans="15:16" x14ac:dyDescent="0.15">
      <c r="O1893">
        <v>1892</v>
      </c>
      <c r="P1893" t="str">
        <f>IFERROR(IF(COUNTIF(個人情報!$BB$5:$BB$401,"登録番号" &amp; リスト!O1893)&gt;=1,"",IF(VLOOKUP(O1893,登録者リスト!$A$1:$D$43729,4,FALSE)=基本情報!$D$6,O1893,"")),"")</f>
        <v/>
      </c>
    </row>
    <row r="1894" spans="15:16" x14ac:dyDescent="0.15">
      <c r="O1894">
        <v>1893</v>
      </c>
      <c r="P1894" t="str">
        <f>IFERROR(IF(COUNTIF(個人情報!$BB$5:$BB$401,"登録番号" &amp; リスト!O1894)&gt;=1,"",IF(VLOOKUP(O1894,登録者リスト!$A$1:$D$43729,4,FALSE)=基本情報!$D$6,O1894,"")),"")</f>
        <v/>
      </c>
    </row>
    <row r="1895" spans="15:16" x14ac:dyDescent="0.15">
      <c r="O1895">
        <v>1894</v>
      </c>
      <c r="P1895" t="str">
        <f>IFERROR(IF(COUNTIF(個人情報!$BB$5:$BB$401,"登録番号" &amp; リスト!O1895)&gt;=1,"",IF(VLOOKUP(O1895,登録者リスト!$A$1:$D$43729,4,FALSE)=基本情報!$D$6,O1895,"")),"")</f>
        <v/>
      </c>
    </row>
    <row r="1896" spans="15:16" x14ac:dyDescent="0.15">
      <c r="O1896">
        <v>1895</v>
      </c>
      <c r="P1896" t="str">
        <f>IFERROR(IF(COUNTIF(個人情報!$BB$5:$BB$401,"登録番号" &amp; リスト!O1896)&gt;=1,"",IF(VLOOKUP(O1896,登録者リスト!$A$1:$D$43729,4,FALSE)=基本情報!$D$6,O1896,"")),"")</f>
        <v/>
      </c>
    </row>
    <row r="1897" spans="15:16" x14ac:dyDescent="0.15">
      <c r="O1897">
        <v>1896</v>
      </c>
      <c r="P1897" t="str">
        <f>IFERROR(IF(COUNTIF(個人情報!$BB$5:$BB$401,"登録番号" &amp; リスト!O1897)&gt;=1,"",IF(VLOOKUP(O1897,登録者リスト!$A$1:$D$43729,4,FALSE)=基本情報!$D$6,O1897,"")),"")</f>
        <v/>
      </c>
    </row>
    <row r="1898" spans="15:16" x14ac:dyDescent="0.15">
      <c r="O1898">
        <v>1897</v>
      </c>
      <c r="P1898" t="str">
        <f>IFERROR(IF(COUNTIF(個人情報!$BB$5:$BB$401,"登録番号" &amp; リスト!O1898)&gt;=1,"",IF(VLOOKUP(O1898,登録者リスト!$A$1:$D$43729,4,FALSE)=基本情報!$D$6,O1898,"")),"")</f>
        <v/>
      </c>
    </row>
    <row r="1899" spans="15:16" x14ac:dyDescent="0.15">
      <c r="O1899">
        <v>1898</v>
      </c>
      <c r="P1899" t="str">
        <f>IFERROR(IF(COUNTIF(個人情報!$BB$5:$BB$401,"登録番号" &amp; リスト!O1899)&gt;=1,"",IF(VLOOKUP(O1899,登録者リスト!$A$1:$D$43729,4,FALSE)=基本情報!$D$6,O1899,"")),"")</f>
        <v/>
      </c>
    </row>
    <row r="1900" spans="15:16" x14ac:dyDescent="0.15">
      <c r="O1900">
        <v>1899</v>
      </c>
      <c r="P1900" t="str">
        <f>IFERROR(IF(COUNTIF(個人情報!$BB$5:$BB$401,"登録番号" &amp; リスト!O1900)&gt;=1,"",IF(VLOOKUP(O1900,登録者リスト!$A$1:$D$43729,4,FALSE)=基本情報!$D$6,O1900,"")),"")</f>
        <v/>
      </c>
    </row>
    <row r="1901" spans="15:16" x14ac:dyDescent="0.15">
      <c r="O1901">
        <v>1900</v>
      </c>
      <c r="P1901" t="str">
        <f>IFERROR(IF(COUNTIF(個人情報!$BB$5:$BB$401,"登録番号" &amp; リスト!O1901)&gt;=1,"",IF(VLOOKUP(O1901,登録者リスト!$A$1:$D$43729,4,FALSE)=基本情報!$D$6,O1901,"")),"")</f>
        <v/>
      </c>
    </row>
    <row r="1902" spans="15:16" x14ac:dyDescent="0.15">
      <c r="O1902">
        <v>1901</v>
      </c>
      <c r="P1902" t="str">
        <f>IFERROR(IF(COUNTIF(個人情報!$BB$5:$BB$401,"登録番号" &amp; リスト!O1902)&gt;=1,"",IF(VLOOKUP(O1902,登録者リスト!$A$1:$D$43729,4,FALSE)=基本情報!$D$6,O1902,"")),"")</f>
        <v/>
      </c>
    </row>
    <row r="1903" spans="15:16" x14ac:dyDescent="0.15">
      <c r="O1903">
        <v>1902</v>
      </c>
      <c r="P1903" t="str">
        <f>IFERROR(IF(COUNTIF(個人情報!$BB$5:$BB$401,"登録番号" &amp; リスト!O1903)&gt;=1,"",IF(VLOOKUP(O1903,登録者リスト!$A$1:$D$43729,4,FALSE)=基本情報!$D$6,O1903,"")),"")</f>
        <v/>
      </c>
    </row>
    <row r="1904" spans="15:16" x14ac:dyDescent="0.15">
      <c r="O1904">
        <v>1903</v>
      </c>
      <c r="P1904" t="str">
        <f>IFERROR(IF(COUNTIF(個人情報!$BB$5:$BB$401,"登録番号" &amp; リスト!O1904)&gt;=1,"",IF(VLOOKUP(O1904,登録者リスト!$A$1:$D$43729,4,FALSE)=基本情報!$D$6,O1904,"")),"")</f>
        <v/>
      </c>
    </row>
    <row r="1905" spans="15:16" x14ac:dyDescent="0.15">
      <c r="O1905">
        <v>1904</v>
      </c>
      <c r="P1905" t="str">
        <f>IFERROR(IF(COUNTIF(個人情報!$BB$5:$BB$401,"登録番号" &amp; リスト!O1905)&gt;=1,"",IF(VLOOKUP(O1905,登録者リスト!$A$1:$D$43729,4,FALSE)=基本情報!$D$6,O1905,"")),"")</f>
        <v/>
      </c>
    </row>
    <row r="1906" spans="15:16" x14ac:dyDescent="0.15">
      <c r="O1906">
        <v>1905</v>
      </c>
      <c r="P1906" t="str">
        <f>IFERROR(IF(COUNTIF(個人情報!$BB$5:$BB$401,"登録番号" &amp; リスト!O1906)&gt;=1,"",IF(VLOOKUP(O1906,登録者リスト!$A$1:$D$43729,4,FALSE)=基本情報!$D$6,O1906,"")),"")</f>
        <v/>
      </c>
    </row>
    <row r="1907" spans="15:16" x14ac:dyDescent="0.15">
      <c r="O1907">
        <v>1906</v>
      </c>
      <c r="P1907" t="str">
        <f>IFERROR(IF(COUNTIF(個人情報!$BB$5:$BB$401,"登録番号" &amp; リスト!O1907)&gt;=1,"",IF(VLOOKUP(O1907,登録者リスト!$A$1:$D$43729,4,FALSE)=基本情報!$D$6,O1907,"")),"")</f>
        <v/>
      </c>
    </row>
    <row r="1908" spans="15:16" x14ac:dyDescent="0.15">
      <c r="O1908">
        <v>1907</v>
      </c>
      <c r="P1908" t="str">
        <f>IFERROR(IF(COUNTIF(個人情報!$BB$5:$BB$401,"登録番号" &amp; リスト!O1908)&gt;=1,"",IF(VLOOKUP(O1908,登録者リスト!$A$1:$D$43729,4,FALSE)=基本情報!$D$6,O1908,"")),"")</f>
        <v/>
      </c>
    </row>
    <row r="1909" spans="15:16" x14ac:dyDescent="0.15">
      <c r="O1909">
        <v>1908</v>
      </c>
      <c r="P1909" t="str">
        <f>IFERROR(IF(COUNTIF(個人情報!$BB$5:$BB$401,"登録番号" &amp; リスト!O1909)&gt;=1,"",IF(VLOOKUP(O1909,登録者リスト!$A$1:$D$43729,4,FALSE)=基本情報!$D$6,O1909,"")),"")</f>
        <v/>
      </c>
    </row>
    <row r="1910" spans="15:16" x14ac:dyDescent="0.15">
      <c r="O1910">
        <v>1909</v>
      </c>
      <c r="P1910" t="str">
        <f>IFERROR(IF(COUNTIF(個人情報!$BB$5:$BB$401,"登録番号" &amp; リスト!O1910)&gt;=1,"",IF(VLOOKUP(O1910,登録者リスト!$A$1:$D$43729,4,FALSE)=基本情報!$D$6,O1910,"")),"")</f>
        <v/>
      </c>
    </row>
    <row r="1911" spans="15:16" x14ac:dyDescent="0.15">
      <c r="O1911">
        <v>1910</v>
      </c>
      <c r="P1911" t="str">
        <f>IFERROR(IF(COUNTIF(個人情報!$BB$5:$BB$401,"登録番号" &amp; リスト!O1911)&gt;=1,"",IF(VLOOKUP(O1911,登録者リスト!$A$1:$D$43729,4,FALSE)=基本情報!$D$6,O1911,"")),"")</f>
        <v/>
      </c>
    </row>
    <row r="1912" spans="15:16" x14ac:dyDescent="0.15">
      <c r="O1912">
        <v>1911</v>
      </c>
      <c r="P1912" t="str">
        <f>IFERROR(IF(COUNTIF(個人情報!$BB$5:$BB$401,"登録番号" &amp; リスト!O1912)&gt;=1,"",IF(VLOOKUP(O1912,登録者リスト!$A$1:$D$43729,4,FALSE)=基本情報!$D$6,O1912,"")),"")</f>
        <v/>
      </c>
    </row>
    <row r="1913" spans="15:16" x14ac:dyDescent="0.15">
      <c r="O1913">
        <v>1912</v>
      </c>
      <c r="P1913" t="str">
        <f>IFERROR(IF(COUNTIF(個人情報!$BB$5:$BB$401,"登録番号" &amp; リスト!O1913)&gt;=1,"",IF(VLOOKUP(O1913,登録者リスト!$A$1:$D$43729,4,FALSE)=基本情報!$D$6,O1913,"")),"")</f>
        <v/>
      </c>
    </row>
    <row r="1914" spans="15:16" x14ac:dyDescent="0.15">
      <c r="O1914">
        <v>1913</v>
      </c>
      <c r="P1914" t="str">
        <f>IFERROR(IF(COUNTIF(個人情報!$BB$5:$BB$401,"登録番号" &amp; リスト!O1914)&gt;=1,"",IF(VLOOKUP(O1914,登録者リスト!$A$1:$D$43729,4,FALSE)=基本情報!$D$6,O1914,"")),"")</f>
        <v/>
      </c>
    </row>
    <row r="1915" spans="15:16" x14ac:dyDescent="0.15">
      <c r="O1915">
        <v>1914</v>
      </c>
      <c r="P1915" t="str">
        <f>IFERROR(IF(COUNTIF(個人情報!$BB$5:$BB$401,"登録番号" &amp; リスト!O1915)&gt;=1,"",IF(VLOOKUP(O1915,登録者リスト!$A$1:$D$43729,4,FALSE)=基本情報!$D$6,O1915,"")),"")</f>
        <v/>
      </c>
    </row>
    <row r="1916" spans="15:16" x14ac:dyDescent="0.15">
      <c r="O1916">
        <v>1915</v>
      </c>
      <c r="P1916" t="str">
        <f>IFERROR(IF(COUNTIF(個人情報!$BB$5:$BB$401,"登録番号" &amp; リスト!O1916)&gt;=1,"",IF(VLOOKUP(O1916,登録者リスト!$A$1:$D$43729,4,FALSE)=基本情報!$D$6,O1916,"")),"")</f>
        <v/>
      </c>
    </row>
    <row r="1917" spans="15:16" x14ac:dyDescent="0.15">
      <c r="O1917">
        <v>1916</v>
      </c>
      <c r="P1917" t="str">
        <f>IFERROR(IF(COUNTIF(個人情報!$BB$5:$BB$401,"登録番号" &amp; リスト!O1917)&gt;=1,"",IF(VLOOKUP(O1917,登録者リスト!$A$1:$D$43729,4,FALSE)=基本情報!$D$6,O1917,"")),"")</f>
        <v/>
      </c>
    </row>
    <row r="1918" spans="15:16" x14ac:dyDescent="0.15">
      <c r="O1918">
        <v>1917</v>
      </c>
      <c r="P1918" t="str">
        <f>IFERROR(IF(COUNTIF(個人情報!$BB$5:$BB$401,"登録番号" &amp; リスト!O1918)&gt;=1,"",IF(VLOOKUP(O1918,登録者リスト!$A$1:$D$43729,4,FALSE)=基本情報!$D$6,O1918,"")),"")</f>
        <v/>
      </c>
    </row>
    <row r="1919" spans="15:16" x14ac:dyDescent="0.15">
      <c r="O1919">
        <v>1918</v>
      </c>
      <c r="P1919" t="str">
        <f>IFERROR(IF(COUNTIF(個人情報!$BB$5:$BB$401,"登録番号" &amp; リスト!O1919)&gt;=1,"",IF(VLOOKUP(O1919,登録者リスト!$A$1:$D$43729,4,FALSE)=基本情報!$D$6,O1919,"")),"")</f>
        <v/>
      </c>
    </row>
    <row r="1920" spans="15:16" x14ac:dyDescent="0.15">
      <c r="O1920">
        <v>1919</v>
      </c>
      <c r="P1920" t="str">
        <f>IFERROR(IF(COUNTIF(個人情報!$BB$5:$BB$401,"登録番号" &amp; リスト!O1920)&gt;=1,"",IF(VLOOKUP(O1920,登録者リスト!$A$1:$D$43729,4,FALSE)=基本情報!$D$6,O1920,"")),"")</f>
        <v/>
      </c>
    </row>
    <row r="1921" spans="15:16" x14ac:dyDescent="0.15">
      <c r="O1921">
        <v>1920</v>
      </c>
      <c r="P1921" t="str">
        <f>IFERROR(IF(COUNTIF(個人情報!$BB$5:$BB$401,"登録番号" &amp; リスト!O1921)&gt;=1,"",IF(VLOOKUP(O1921,登録者リスト!$A$1:$D$43729,4,FALSE)=基本情報!$D$6,O1921,"")),"")</f>
        <v/>
      </c>
    </row>
    <row r="1922" spans="15:16" x14ac:dyDescent="0.15">
      <c r="O1922">
        <v>1921</v>
      </c>
      <c r="P1922" t="str">
        <f>IFERROR(IF(COUNTIF(個人情報!$BB$5:$BB$401,"登録番号" &amp; リスト!O1922)&gt;=1,"",IF(VLOOKUP(O1922,登録者リスト!$A$1:$D$43729,4,FALSE)=基本情報!$D$6,O1922,"")),"")</f>
        <v/>
      </c>
    </row>
    <row r="1923" spans="15:16" x14ac:dyDescent="0.15">
      <c r="O1923">
        <v>1922</v>
      </c>
      <c r="P1923" t="str">
        <f>IFERROR(IF(COUNTIF(個人情報!$BB$5:$BB$401,"登録番号" &amp; リスト!O1923)&gt;=1,"",IF(VLOOKUP(O1923,登録者リスト!$A$1:$D$43729,4,FALSE)=基本情報!$D$6,O1923,"")),"")</f>
        <v/>
      </c>
    </row>
    <row r="1924" spans="15:16" x14ac:dyDescent="0.15">
      <c r="O1924">
        <v>1923</v>
      </c>
      <c r="P1924" t="str">
        <f>IFERROR(IF(COUNTIF(個人情報!$BB$5:$BB$401,"登録番号" &amp; リスト!O1924)&gt;=1,"",IF(VLOOKUP(O1924,登録者リスト!$A$1:$D$43729,4,FALSE)=基本情報!$D$6,O1924,"")),"")</f>
        <v/>
      </c>
    </row>
    <row r="1925" spans="15:16" x14ac:dyDescent="0.15">
      <c r="O1925">
        <v>1924</v>
      </c>
      <c r="P1925" t="str">
        <f>IFERROR(IF(COUNTIF(個人情報!$BB$5:$BB$401,"登録番号" &amp; リスト!O1925)&gt;=1,"",IF(VLOOKUP(O1925,登録者リスト!$A$1:$D$43729,4,FALSE)=基本情報!$D$6,O1925,"")),"")</f>
        <v/>
      </c>
    </row>
    <row r="1926" spans="15:16" x14ac:dyDescent="0.15">
      <c r="O1926">
        <v>1925</v>
      </c>
      <c r="P1926" t="str">
        <f>IFERROR(IF(COUNTIF(個人情報!$BB$5:$BB$401,"登録番号" &amp; リスト!O1926)&gt;=1,"",IF(VLOOKUP(O1926,登録者リスト!$A$1:$D$43729,4,FALSE)=基本情報!$D$6,O1926,"")),"")</f>
        <v/>
      </c>
    </row>
    <row r="1927" spans="15:16" x14ac:dyDescent="0.15">
      <c r="O1927">
        <v>1926</v>
      </c>
      <c r="P1927" t="str">
        <f>IFERROR(IF(COUNTIF(個人情報!$BB$5:$BB$401,"登録番号" &amp; リスト!O1927)&gt;=1,"",IF(VLOOKUP(O1927,登録者リスト!$A$1:$D$43729,4,FALSE)=基本情報!$D$6,O1927,"")),"")</f>
        <v/>
      </c>
    </row>
    <row r="1928" spans="15:16" x14ac:dyDescent="0.15">
      <c r="O1928">
        <v>1927</v>
      </c>
      <c r="P1928" t="str">
        <f>IFERROR(IF(COUNTIF(個人情報!$BB$5:$BB$401,"登録番号" &amp; リスト!O1928)&gt;=1,"",IF(VLOOKUP(O1928,登録者リスト!$A$1:$D$43729,4,FALSE)=基本情報!$D$6,O1928,"")),"")</f>
        <v/>
      </c>
    </row>
    <row r="1929" spans="15:16" x14ac:dyDescent="0.15">
      <c r="O1929">
        <v>1928</v>
      </c>
      <c r="P1929" t="str">
        <f>IFERROR(IF(COUNTIF(個人情報!$BB$5:$BB$401,"登録番号" &amp; リスト!O1929)&gt;=1,"",IF(VLOOKUP(O1929,登録者リスト!$A$1:$D$43729,4,FALSE)=基本情報!$D$6,O1929,"")),"")</f>
        <v/>
      </c>
    </row>
    <row r="1930" spans="15:16" x14ac:dyDescent="0.15">
      <c r="O1930">
        <v>1929</v>
      </c>
      <c r="P1930" t="str">
        <f>IFERROR(IF(COUNTIF(個人情報!$BB$5:$BB$401,"登録番号" &amp; リスト!O1930)&gt;=1,"",IF(VLOOKUP(O1930,登録者リスト!$A$1:$D$43729,4,FALSE)=基本情報!$D$6,O1930,"")),"")</f>
        <v/>
      </c>
    </row>
    <row r="1931" spans="15:16" x14ac:dyDescent="0.15">
      <c r="O1931">
        <v>1930</v>
      </c>
      <c r="P1931" t="str">
        <f>IFERROR(IF(COUNTIF(個人情報!$BB$5:$BB$401,"登録番号" &amp; リスト!O1931)&gt;=1,"",IF(VLOOKUP(O1931,登録者リスト!$A$1:$D$43729,4,FALSE)=基本情報!$D$6,O1931,"")),"")</f>
        <v/>
      </c>
    </row>
    <row r="1932" spans="15:16" x14ac:dyDescent="0.15">
      <c r="O1932">
        <v>1931</v>
      </c>
      <c r="P1932" t="str">
        <f>IFERROR(IF(COUNTIF(個人情報!$BB$5:$BB$401,"登録番号" &amp; リスト!O1932)&gt;=1,"",IF(VLOOKUP(O1932,登録者リスト!$A$1:$D$43729,4,FALSE)=基本情報!$D$6,O1932,"")),"")</f>
        <v/>
      </c>
    </row>
    <row r="1933" spans="15:16" x14ac:dyDescent="0.15">
      <c r="O1933">
        <v>1932</v>
      </c>
      <c r="P1933" t="str">
        <f>IFERROR(IF(COUNTIF(個人情報!$BB$5:$BB$401,"登録番号" &amp; リスト!O1933)&gt;=1,"",IF(VLOOKUP(O1933,登録者リスト!$A$1:$D$43729,4,FALSE)=基本情報!$D$6,O1933,"")),"")</f>
        <v/>
      </c>
    </row>
    <row r="1934" spans="15:16" x14ac:dyDescent="0.15">
      <c r="O1934">
        <v>1933</v>
      </c>
      <c r="P1934" t="str">
        <f>IFERROR(IF(COUNTIF(個人情報!$BB$5:$BB$401,"登録番号" &amp; リスト!O1934)&gt;=1,"",IF(VLOOKUP(O1934,登録者リスト!$A$1:$D$43729,4,FALSE)=基本情報!$D$6,O1934,"")),"")</f>
        <v/>
      </c>
    </row>
    <row r="1935" spans="15:16" x14ac:dyDescent="0.15">
      <c r="O1935">
        <v>1934</v>
      </c>
      <c r="P1935" t="str">
        <f>IFERROR(IF(COUNTIF(個人情報!$BB$5:$BB$401,"登録番号" &amp; リスト!O1935)&gt;=1,"",IF(VLOOKUP(O1935,登録者リスト!$A$1:$D$43729,4,FALSE)=基本情報!$D$6,O1935,"")),"")</f>
        <v/>
      </c>
    </row>
    <row r="1936" spans="15:16" x14ac:dyDescent="0.15">
      <c r="O1936">
        <v>1935</v>
      </c>
      <c r="P1936" t="str">
        <f>IFERROR(IF(COUNTIF(個人情報!$BB$5:$BB$401,"登録番号" &amp; リスト!O1936)&gt;=1,"",IF(VLOOKUP(O1936,登録者リスト!$A$1:$D$43729,4,FALSE)=基本情報!$D$6,O1936,"")),"")</f>
        <v/>
      </c>
    </row>
    <row r="1937" spans="15:16" x14ac:dyDescent="0.15">
      <c r="O1937">
        <v>1936</v>
      </c>
      <c r="P1937" t="str">
        <f>IFERROR(IF(COUNTIF(個人情報!$BB$5:$BB$401,"登録番号" &amp; リスト!O1937)&gt;=1,"",IF(VLOOKUP(O1937,登録者リスト!$A$1:$D$43729,4,FALSE)=基本情報!$D$6,O1937,"")),"")</f>
        <v/>
      </c>
    </row>
    <row r="1938" spans="15:16" x14ac:dyDescent="0.15">
      <c r="O1938">
        <v>1937</v>
      </c>
      <c r="P1938" t="str">
        <f>IFERROR(IF(COUNTIF(個人情報!$BB$5:$BB$401,"登録番号" &amp; リスト!O1938)&gt;=1,"",IF(VLOOKUP(O1938,登録者リスト!$A$1:$D$43729,4,FALSE)=基本情報!$D$6,O1938,"")),"")</f>
        <v/>
      </c>
    </row>
    <row r="1939" spans="15:16" x14ac:dyDescent="0.15">
      <c r="O1939">
        <v>1938</v>
      </c>
      <c r="P1939" t="str">
        <f>IFERROR(IF(COUNTIF(個人情報!$BB$5:$BB$401,"登録番号" &amp; リスト!O1939)&gt;=1,"",IF(VLOOKUP(O1939,登録者リスト!$A$1:$D$43729,4,FALSE)=基本情報!$D$6,O1939,"")),"")</f>
        <v/>
      </c>
    </row>
    <row r="1940" spans="15:16" x14ac:dyDescent="0.15">
      <c r="O1940">
        <v>1939</v>
      </c>
      <c r="P1940" t="str">
        <f>IFERROR(IF(COUNTIF(個人情報!$BB$5:$BB$401,"登録番号" &amp; リスト!O1940)&gt;=1,"",IF(VLOOKUP(O1940,登録者リスト!$A$1:$D$43729,4,FALSE)=基本情報!$D$6,O1940,"")),"")</f>
        <v/>
      </c>
    </row>
    <row r="1941" spans="15:16" x14ac:dyDescent="0.15">
      <c r="O1941">
        <v>1940</v>
      </c>
      <c r="P1941" t="str">
        <f>IFERROR(IF(COUNTIF(個人情報!$BB$5:$BB$401,"登録番号" &amp; リスト!O1941)&gt;=1,"",IF(VLOOKUP(O1941,登録者リスト!$A$1:$D$43729,4,FALSE)=基本情報!$D$6,O1941,"")),"")</f>
        <v/>
      </c>
    </row>
    <row r="1942" spans="15:16" x14ac:dyDescent="0.15">
      <c r="O1942">
        <v>1941</v>
      </c>
      <c r="P1942" t="str">
        <f>IFERROR(IF(COUNTIF(個人情報!$BB$5:$BB$401,"登録番号" &amp; リスト!O1942)&gt;=1,"",IF(VLOOKUP(O1942,登録者リスト!$A$1:$D$43729,4,FALSE)=基本情報!$D$6,O1942,"")),"")</f>
        <v/>
      </c>
    </row>
    <row r="1943" spans="15:16" x14ac:dyDescent="0.15">
      <c r="O1943">
        <v>1942</v>
      </c>
      <c r="P1943" t="str">
        <f>IFERROR(IF(COUNTIF(個人情報!$BB$5:$BB$401,"登録番号" &amp; リスト!O1943)&gt;=1,"",IF(VLOOKUP(O1943,登録者リスト!$A$1:$D$43729,4,FALSE)=基本情報!$D$6,O1943,"")),"")</f>
        <v/>
      </c>
    </row>
    <row r="1944" spans="15:16" x14ac:dyDescent="0.15">
      <c r="O1944">
        <v>1943</v>
      </c>
      <c r="P1944" t="str">
        <f>IFERROR(IF(COUNTIF(個人情報!$BB$5:$BB$401,"登録番号" &amp; リスト!O1944)&gt;=1,"",IF(VLOOKUP(O1944,登録者リスト!$A$1:$D$43729,4,FALSE)=基本情報!$D$6,O1944,"")),"")</f>
        <v/>
      </c>
    </row>
    <row r="1945" spans="15:16" x14ac:dyDescent="0.15">
      <c r="O1945">
        <v>1944</v>
      </c>
      <c r="P1945" t="str">
        <f>IFERROR(IF(COUNTIF(個人情報!$BB$5:$BB$401,"登録番号" &amp; リスト!O1945)&gt;=1,"",IF(VLOOKUP(O1945,登録者リスト!$A$1:$D$43729,4,FALSE)=基本情報!$D$6,O1945,"")),"")</f>
        <v/>
      </c>
    </row>
    <row r="1946" spans="15:16" x14ac:dyDescent="0.15">
      <c r="O1946">
        <v>1945</v>
      </c>
      <c r="P1946" t="str">
        <f>IFERROR(IF(COUNTIF(個人情報!$BB$5:$BB$401,"登録番号" &amp; リスト!O1946)&gt;=1,"",IF(VLOOKUP(O1946,登録者リスト!$A$1:$D$43729,4,FALSE)=基本情報!$D$6,O1946,"")),"")</f>
        <v/>
      </c>
    </row>
    <row r="1947" spans="15:16" x14ac:dyDescent="0.15">
      <c r="O1947">
        <v>1946</v>
      </c>
      <c r="P1947" t="str">
        <f>IFERROR(IF(COUNTIF(個人情報!$BB$5:$BB$401,"登録番号" &amp; リスト!O1947)&gt;=1,"",IF(VLOOKUP(O1947,登録者リスト!$A$1:$D$43729,4,FALSE)=基本情報!$D$6,O1947,"")),"")</f>
        <v/>
      </c>
    </row>
    <row r="1948" spans="15:16" x14ac:dyDescent="0.15">
      <c r="O1948">
        <v>1947</v>
      </c>
      <c r="P1948" t="str">
        <f>IFERROR(IF(COUNTIF(個人情報!$BB$5:$BB$401,"登録番号" &amp; リスト!O1948)&gt;=1,"",IF(VLOOKUP(O1948,登録者リスト!$A$1:$D$43729,4,FALSE)=基本情報!$D$6,O1948,"")),"")</f>
        <v/>
      </c>
    </row>
    <row r="1949" spans="15:16" x14ac:dyDescent="0.15">
      <c r="O1949">
        <v>1948</v>
      </c>
      <c r="P1949" t="str">
        <f>IFERROR(IF(COUNTIF(個人情報!$BB$5:$BB$401,"登録番号" &amp; リスト!O1949)&gt;=1,"",IF(VLOOKUP(O1949,登録者リスト!$A$1:$D$43729,4,FALSE)=基本情報!$D$6,O1949,"")),"")</f>
        <v/>
      </c>
    </row>
    <row r="1950" spans="15:16" x14ac:dyDescent="0.15">
      <c r="O1950">
        <v>1949</v>
      </c>
      <c r="P1950" t="str">
        <f>IFERROR(IF(COUNTIF(個人情報!$BB$5:$BB$401,"登録番号" &amp; リスト!O1950)&gt;=1,"",IF(VLOOKUP(O1950,登録者リスト!$A$1:$D$43729,4,FALSE)=基本情報!$D$6,O1950,"")),"")</f>
        <v/>
      </c>
    </row>
    <row r="1951" spans="15:16" x14ac:dyDescent="0.15">
      <c r="O1951">
        <v>1950</v>
      </c>
      <c r="P1951" t="str">
        <f>IFERROR(IF(COUNTIF(個人情報!$BB$5:$BB$401,"登録番号" &amp; リスト!O1951)&gt;=1,"",IF(VLOOKUP(O1951,登録者リスト!$A$1:$D$43729,4,FALSE)=基本情報!$D$6,O1951,"")),"")</f>
        <v/>
      </c>
    </row>
    <row r="1952" spans="15:16" x14ac:dyDescent="0.15">
      <c r="O1952">
        <v>1951</v>
      </c>
      <c r="P1952" t="str">
        <f>IFERROR(IF(COUNTIF(個人情報!$BB$5:$BB$401,"登録番号" &amp; リスト!O1952)&gt;=1,"",IF(VLOOKUP(O1952,登録者リスト!$A$1:$D$43729,4,FALSE)=基本情報!$D$6,O1952,"")),"")</f>
        <v/>
      </c>
    </row>
    <row r="1953" spans="15:16" x14ac:dyDescent="0.15">
      <c r="O1953">
        <v>1952</v>
      </c>
      <c r="P1953" t="str">
        <f>IFERROR(IF(COUNTIF(個人情報!$BB$5:$BB$401,"登録番号" &amp; リスト!O1953)&gt;=1,"",IF(VLOOKUP(O1953,登録者リスト!$A$1:$D$43729,4,FALSE)=基本情報!$D$6,O1953,"")),"")</f>
        <v/>
      </c>
    </row>
    <row r="1954" spans="15:16" x14ac:dyDescent="0.15">
      <c r="O1954">
        <v>1953</v>
      </c>
      <c r="P1954" t="str">
        <f>IFERROR(IF(COUNTIF(個人情報!$BB$5:$BB$401,"登録番号" &amp; リスト!O1954)&gt;=1,"",IF(VLOOKUP(O1954,登録者リスト!$A$1:$D$43729,4,FALSE)=基本情報!$D$6,O1954,"")),"")</f>
        <v/>
      </c>
    </row>
    <row r="1955" spans="15:16" x14ac:dyDescent="0.15">
      <c r="O1955">
        <v>1954</v>
      </c>
      <c r="P1955" t="str">
        <f>IFERROR(IF(COUNTIF(個人情報!$BB$5:$BB$401,"登録番号" &amp; リスト!O1955)&gt;=1,"",IF(VLOOKUP(O1955,登録者リスト!$A$1:$D$43729,4,FALSE)=基本情報!$D$6,O1955,"")),"")</f>
        <v/>
      </c>
    </row>
    <row r="1956" spans="15:16" x14ac:dyDescent="0.15">
      <c r="O1956">
        <v>1955</v>
      </c>
      <c r="P1956" t="str">
        <f>IFERROR(IF(COUNTIF(個人情報!$BB$5:$BB$401,"登録番号" &amp; リスト!O1956)&gt;=1,"",IF(VLOOKUP(O1956,登録者リスト!$A$1:$D$43729,4,FALSE)=基本情報!$D$6,O1956,"")),"")</f>
        <v/>
      </c>
    </row>
    <row r="1957" spans="15:16" x14ac:dyDescent="0.15">
      <c r="O1957">
        <v>1956</v>
      </c>
      <c r="P1957" t="str">
        <f>IFERROR(IF(COUNTIF(個人情報!$BB$5:$BB$401,"登録番号" &amp; リスト!O1957)&gt;=1,"",IF(VLOOKUP(O1957,登録者リスト!$A$1:$D$43729,4,FALSE)=基本情報!$D$6,O1957,"")),"")</f>
        <v/>
      </c>
    </row>
    <row r="1958" spans="15:16" x14ac:dyDescent="0.15">
      <c r="O1958">
        <v>1957</v>
      </c>
      <c r="P1958" t="str">
        <f>IFERROR(IF(COUNTIF(個人情報!$BB$5:$BB$401,"登録番号" &amp; リスト!O1958)&gt;=1,"",IF(VLOOKUP(O1958,登録者リスト!$A$1:$D$43729,4,FALSE)=基本情報!$D$6,O1958,"")),"")</f>
        <v/>
      </c>
    </row>
    <row r="1959" spans="15:16" x14ac:dyDescent="0.15">
      <c r="O1959">
        <v>1958</v>
      </c>
      <c r="P1959" t="str">
        <f>IFERROR(IF(COUNTIF(個人情報!$BB$5:$BB$401,"登録番号" &amp; リスト!O1959)&gt;=1,"",IF(VLOOKUP(O1959,登録者リスト!$A$1:$D$43729,4,FALSE)=基本情報!$D$6,O1959,"")),"")</f>
        <v/>
      </c>
    </row>
    <row r="1960" spans="15:16" x14ac:dyDescent="0.15">
      <c r="O1960">
        <v>1959</v>
      </c>
      <c r="P1960" t="str">
        <f>IFERROR(IF(COUNTIF(個人情報!$BB$5:$BB$401,"登録番号" &amp; リスト!O1960)&gt;=1,"",IF(VLOOKUP(O1960,登録者リスト!$A$1:$D$43729,4,FALSE)=基本情報!$D$6,O1960,"")),"")</f>
        <v/>
      </c>
    </row>
    <row r="1961" spans="15:16" x14ac:dyDescent="0.15">
      <c r="O1961">
        <v>1960</v>
      </c>
      <c r="P1961" t="str">
        <f>IFERROR(IF(COUNTIF(個人情報!$BB$5:$BB$401,"登録番号" &amp; リスト!O1961)&gt;=1,"",IF(VLOOKUP(O1961,登録者リスト!$A$1:$D$43729,4,FALSE)=基本情報!$D$6,O1961,"")),"")</f>
        <v/>
      </c>
    </row>
    <row r="1962" spans="15:16" x14ac:dyDescent="0.15">
      <c r="O1962">
        <v>1961</v>
      </c>
      <c r="P1962" t="str">
        <f>IFERROR(IF(COUNTIF(個人情報!$BB$5:$BB$401,"登録番号" &amp; リスト!O1962)&gt;=1,"",IF(VLOOKUP(O1962,登録者リスト!$A$1:$D$43729,4,FALSE)=基本情報!$D$6,O1962,"")),"")</f>
        <v/>
      </c>
    </row>
    <row r="1963" spans="15:16" x14ac:dyDescent="0.15">
      <c r="O1963">
        <v>1962</v>
      </c>
      <c r="P1963" t="str">
        <f>IFERROR(IF(COUNTIF(個人情報!$BB$5:$BB$401,"登録番号" &amp; リスト!O1963)&gt;=1,"",IF(VLOOKUP(O1963,登録者リスト!$A$1:$D$43729,4,FALSE)=基本情報!$D$6,O1963,"")),"")</f>
        <v/>
      </c>
    </row>
    <row r="1964" spans="15:16" x14ac:dyDescent="0.15">
      <c r="O1964">
        <v>1963</v>
      </c>
      <c r="P1964" t="str">
        <f>IFERROR(IF(COUNTIF(個人情報!$BB$5:$BB$401,"登録番号" &amp; リスト!O1964)&gt;=1,"",IF(VLOOKUP(O1964,登録者リスト!$A$1:$D$43729,4,FALSE)=基本情報!$D$6,O1964,"")),"")</f>
        <v/>
      </c>
    </row>
    <row r="1965" spans="15:16" x14ac:dyDescent="0.15">
      <c r="O1965">
        <v>1964</v>
      </c>
      <c r="P1965" t="str">
        <f>IFERROR(IF(COUNTIF(個人情報!$BB$5:$BB$401,"登録番号" &amp; リスト!O1965)&gt;=1,"",IF(VLOOKUP(O1965,登録者リスト!$A$1:$D$43729,4,FALSE)=基本情報!$D$6,O1965,"")),"")</f>
        <v/>
      </c>
    </row>
    <row r="1966" spans="15:16" x14ac:dyDescent="0.15">
      <c r="O1966">
        <v>1965</v>
      </c>
      <c r="P1966" t="str">
        <f>IFERROR(IF(COUNTIF(個人情報!$BB$5:$BB$401,"登録番号" &amp; リスト!O1966)&gt;=1,"",IF(VLOOKUP(O1966,登録者リスト!$A$1:$D$43729,4,FALSE)=基本情報!$D$6,O1966,"")),"")</f>
        <v/>
      </c>
    </row>
    <row r="1967" spans="15:16" x14ac:dyDescent="0.15">
      <c r="O1967">
        <v>1966</v>
      </c>
      <c r="P1967" t="str">
        <f>IFERROR(IF(COUNTIF(個人情報!$BB$5:$BB$401,"登録番号" &amp; リスト!O1967)&gt;=1,"",IF(VLOOKUP(O1967,登録者リスト!$A$1:$D$43729,4,FALSE)=基本情報!$D$6,O1967,"")),"")</f>
        <v/>
      </c>
    </row>
    <row r="1968" spans="15:16" x14ac:dyDescent="0.15">
      <c r="O1968">
        <v>1967</v>
      </c>
      <c r="P1968" t="str">
        <f>IFERROR(IF(COUNTIF(個人情報!$BB$5:$BB$401,"登録番号" &amp; リスト!O1968)&gt;=1,"",IF(VLOOKUP(O1968,登録者リスト!$A$1:$D$43729,4,FALSE)=基本情報!$D$6,O1968,"")),"")</f>
        <v/>
      </c>
    </row>
    <row r="1969" spans="15:16" x14ac:dyDescent="0.15">
      <c r="O1969">
        <v>1968</v>
      </c>
      <c r="P1969" t="str">
        <f>IFERROR(IF(COUNTIF(個人情報!$BB$5:$BB$401,"登録番号" &amp; リスト!O1969)&gt;=1,"",IF(VLOOKUP(O1969,登録者リスト!$A$1:$D$43729,4,FALSE)=基本情報!$D$6,O1969,"")),"")</f>
        <v/>
      </c>
    </row>
    <row r="1970" spans="15:16" x14ac:dyDescent="0.15">
      <c r="O1970">
        <v>1969</v>
      </c>
      <c r="P1970" t="str">
        <f>IFERROR(IF(COUNTIF(個人情報!$BB$5:$BB$401,"登録番号" &amp; リスト!O1970)&gt;=1,"",IF(VLOOKUP(O1970,登録者リスト!$A$1:$D$43729,4,FALSE)=基本情報!$D$6,O1970,"")),"")</f>
        <v/>
      </c>
    </row>
    <row r="1971" spans="15:16" x14ac:dyDescent="0.15">
      <c r="O1971">
        <v>1970</v>
      </c>
      <c r="P1971" t="str">
        <f>IFERROR(IF(COUNTIF(個人情報!$BB$5:$BB$401,"登録番号" &amp; リスト!O1971)&gt;=1,"",IF(VLOOKUP(O1971,登録者リスト!$A$1:$D$43729,4,FALSE)=基本情報!$D$6,O1971,"")),"")</f>
        <v/>
      </c>
    </row>
    <row r="1972" spans="15:16" x14ac:dyDescent="0.15">
      <c r="O1972">
        <v>1971</v>
      </c>
      <c r="P1972" t="str">
        <f>IFERROR(IF(COUNTIF(個人情報!$BB$5:$BB$401,"登録番号" &amp; リスト!O1972)&gt;=1,"",IF(VLOOKUP(O1972,登録者リスト!$A$1:$D$43729,4,FALSE)=基本情報!$D$6,O1972,"")),"")</f>
        <v/>
      </c>
    </row>
    <row r="1973" spans="15:16" x14ac:dyDescent="0.15">
      <c r="O1973">
        <v>1972</v>
      </c>
      <c r="P1973" t="str">
        <f>IFERROR(IF(COUNTIF(個人情報!$BB$5:$BB$401,"登録番号" &amp; リスト!O1973)&gt;=1,"",IF(VLOOKUP(O1973,登録者リスト!$A$1:$D$43729,4,FALSE)=基本情報!$D$6,O1973,"")),"")</f>
        <v/>
      </c>
    </row>
    <row r="1974" spans="15:16" x14ac:dyDescent="0.15">
      <c r="O1974">
        <v>1973</v>
      </c>
      <c r="P1974" t="str">
        <f>IFERROR(IF(COUNTIF(個人情報!$BB$5:$BB$401,"登録番号" &amp; リスト!O1974)&gt;=1,"",IF(VLOOKUP(O1974,登録者リスト!$A$1:$D$43729,4,FALSE)=基本情報!$D$6,O1974,"")),"")</f>
        <v/>
      </c>
    </row>
    <row r="1975" spans="15:16" x14ac:dyDescent="0.15">
      <c r="O1975">
        <v>1974</v>
      </c>
      <c r="P1975" t="str">
        <f>IFERROR(IF(COUNTIF(個人情報!$BB$5:$BB$401,"登録番号" &amp; リスト!O1975)&gt;=1,"",IF(VLOOKUP(O1975,登録者リスト!$A$1:$D$43729,4,FALSE)=基本情報!$D$6,O1975,"")),"")</f>
        <v/>
      </c>
    </row>
    <row r="1976" spans="15:16" x14ac:dyDescent="0.15">
      <c r="O1976">
        <v>1975</v>
      </c>
      <c r="P1976" t="str">
        <f>IFERROR(IF(COUNTIF(個人情報!$BB$5:$BB$401,"登録番号" &amp; リスト!O1976)&gt;=1,"",IF(VLOOKUP(O1976,登録者リスト!$A$1:$D$43729,4,FALSE)=基本情報!$D$6,O1976,"")),"")</f>
        <v/>
      </c>
    </row>
    <row r="1977" spans="15:16" x14ac:dyDescent="0.15">
      <c r="O1977">
        <v>1976</v>
      </c>
      <c r="P1977" t="str">
        <f>IFERROR(IF(COUNTIF(個人情報!$BB$5:$BB$401,"登録番号" &amp; リスト!O1977)&gt;=1,"",IF(VLOOKUP(O1977,登録者リスト!$A$1:$D$43729,4,FALSE)=基本情報!$D$6,O1977,"")),"")</f>
        <v/>
      </c>
    </row>
    <row r="1978" spans="15:16" x14ac:dyDescent="0.15">
      <c r="O1978">
        <v>1977</v>
      </c>
      <c r="P1978" t="str">
        <f>IFERROR(IF(COUNTIF(個人情報!$BB$5:$BB$401,"登録番号" &amp; リスト!O1978)&gt;=1,"",IF(VLOOKUP(O1978,登録者リスト!$A$1:$D$43729,4,FALSE)=基本情報!$D$6,O1978,"")),"")</f>
        <v/>
      </c>
    </row>
    <row r="1979" spans="15:16" x14ac:dyDescent="0.15">
      <c r="O1979">
        <v>1978</v>
      </c>
      <c r="P1979" t="str">
        <f>IFERROR(IF(COUNTIF(個人情報!$BB$5:$BB$401,"登録番号" &amp; リスト!O1979)&gt;=1,"",IF(VLOOKUP(O1979,登録者リスト!$A$1:$D$43729,4,FALSE)=基本情報!$D$6,O1979,"")),"")</f>
        <v/>
      </c>
    </row>
    <row r="1980" spans="15:16" x14ac:dyDescent="0.15">
      <c r="O1980">
        <v>1979</v>
      </c>
      <c r="P1980" t="str">
        <f>IFERROR(IF(COUNTIF(個人情報!$BB$5:$BB$401,"登録番号" &amp; リスト!O1980)&gt;=1,"",IF(VLOOKUP(O1980,登録者リスト!$A$1:$D$43729,4,FALSE)=基本情報!$D$6,O1980,"")),"")</f>
        <v/>
      </c>
    </row>
    <row r="1981" spans="15:16" x14ac:dyDescent="0.15">
      <c r="O1981">
        <v>1980</v>
      </c>
      <c r="P1981" t="str">
        <f>IFERROR(IF(COUNTIF(個人情報!$BB$5:$BB$401,"登録番号" &amp; リスト!O1981)&gt;=1,"",IF(VLOOKUP(O1981,登録者リスト!$A$1:$D$43729,4,FALSE)=基本情報!$D$6,O1981,"")),"")</f>
        <v/>
      </c>
    </row>
    <row r="1982" spans="15:16" x14ac:dyDescent="0.15">
      <c r="O1982">
        <v>1981</v>
      </c>
      <c r="P1982" t="str">
        <f>IFERROR(IF(COUNTIF(個人情報!$BB$5:$BB$401,"登録番号" &amp; リスト!O1982)&gt;=1,"",IF(VLOOKUP(O1982,登録者リスト!$A$1:$D$43729,4,FALSE)=基本情報!$D$6,O1982,"")),"")</f>
        <v/>
      </c>
    </row>
    <row r="1983" spans="15:16" x14ac:dyDescent="0.15">
      <c r="O1983">
        <v>1982</v>
      </c>
      <c r="P1983" t="str">
        <f>IFERROR(IF(COUNTIF(個人情報!$BB$5:$BB$401,"登録番号" &amp; リスト!O1983)&gt;=1,"",IF(VLOOKUP(O1983,登録者リスト!$A$1:$D$43729,4,FALSE)=基本情報!$D$6,O1983,"")),"")</f>
        <v/>
      </c>
    </row>
    <row r="1984" spans="15:16" x14ac:dyDescent="0.15">
      <c r="O1984">
        <v>1983</v>
      </c>
      <c r="P1984" t="str">
        <f>IFERROR(IF(COUNTIF(個人情報!$BB$5:$BB$401,"登録番号" &amp; リスト!O1984)&gt;=1,"",IF(VLOOKUP(O1984,登録者リスト!$A$1:$D$43729,4,FALSE)=基本情報!$D$6,O1984,"")),"")</f>
        <v/>
      </c>
    </row>
    <row r="1985" spans="15:16" x14ac:dyDescent="0.15">
      <c r="O1985">
        <v>1984</v>
      </c>
      <c r="P1985" t="str">
        <f>IFERROR(IF(COUNTIF(個人情報!$BB$5:$BB$401,"登録番号" &amp; リスト!O1985)&gt;=1,"",IF(VLOOKUP(O1985,登録者リスト!$A$1:$D$43729,4,FALSE)=基本情報!$D$6,O1985,"")),"")</f>
        <v/>
      </c>
    </row>
    <row r="1986" spans="15:16" x14ac:dyDescent="0.15">
      <c r="O1986">
        <v>1985</v>
      </c>
      <c r="P1986" t="str">
        <f>IFERROR(IF(COUNTIF(個人情報!$BB$5:$BB$401,"登録番号" &amp; リスト!O1986)&gt;=1,"",IF(VLOOKUP(O1986,登録者リスト!$A$1:$D$43729,4,FALSE)=基本情報!$D$6,O1986,"")),"")</f>
        <v/>
      </c>
    </row>
    <row r="1987" spans="15:16" x14ac:dyDescent="0.15">
      <c r="O1987">
        <v>1986</v>
      </c>
      <c r="P1987" t="str">
        <f>IFERROR(IF(COUNTIF(個人情報!$BB$5:$BB$401,"登録番号" &amp; リスト!O1987)&gt;=1,"",IF(VLOOKUP(O1987,登録者リスト!$A$1:$D$43729,4,FALSE)=基本情報!$D$6,O1987,"")),"")</f>
        <v/>
      </c>
    </row>
    <row r="1988" spans="15:16" x14ac:dyDescent="0.15">
      <c r="O1988">
        <v>1987</v>
      </c>
      <c r="P1988" t="str">
        <f>IFERROR(IF(COUNTIF(個人情報!$BB$5:$BB$401,"登録番号" &amp; リスト!O1988)&gt;=1,"",IF(VLOOKUP(O1988,登録者リスト!$A$1:$D$43729,4,FALSE)=基本情報!$D$6,O1988,"")),"")</f>
        <v/>
      </c>
    </row>
    <row r="1989" spans="15:16" x14ac:dyDescent="0.15">
      <c r="O1989">
        <v>1988</v>
      </c>
      <c r="P1989" t="str">
        <f>IFERROR(IF(COUNTIF(個人情報!$BB$5:$BB$401,"登録番号" &amp; リスト!O1989)&gt;=1,"",IF(VLOOKUP(O1989,登録者リスト!$A$1:$D$43729,4,FALSE)=基本情報!$D$6,O1989,"")),"")</f>
        <v/>
      </c>
    </row>
    <row r="1990" spans="15:16" x14ac:dyDescent="0.15">
      <c r="O1990">
        <v>1989</v>
      </c>
      <c r="P1990" t="str">
        <f>IFERROR(IF(COUNTIF(個人情報!$BB$5:$BB$401,"登録番号" &amp; リスト!O1990)&gt;=1,"",IF(VLOOKUP(O1990,登録者リスト!$A$1:$D$43729,4,FALSE)=基本情報!$D$6,O1990,"")),"")</f>
        <v/>
      </c>
    </row>
    <row r="1991" spans="15:16" x14ac:dyDescent="0.15">
      <c r="O1991">
        <v>1990</v>
      </c>
      <c r="P1991" t="str">
        <f>IFERROR(IF(COUNTIF(個人情報!$BB$5:$BB$401,"登録番号" &amp; リスト!O1991)&gt;=1,"",IF(VLOOKUP(O1991,登録者リスト!$A$1:$D$43729,4,FALSE)=基本情報!$D$6,O1991,"")),"")</f>
        <v/>
      </c>
    </row>
    <row r="1992" spans="15:16" x14ac:dyDescent="0.15">
      <c r="O1992">
        <v>1991</v>
      </c>
      <c r="P1992" t="str">
        <f>IFERROR(IF(COUNTIF(個人情報!$BB$5:$BB$401,"登録番号" &amp; リスト!O1992)&gt;=1,"",IF(VLOOKUP(O1992,登録者リスト!$A$1:$D$43729,4,FALSE)=基本情報!$D$6,O1992,"")),"")</f>
        <v/>
      </c>
    </row>
    <row r="1993" spans="15:16" x14ac:dyDescent="0.15">
      <c r="O1993">
        <v>1992</v>
      </c>
      <c r="P1993" t="str">
        <f>IFERROR(IF(COUNTIF(個人情報!$BB$5:$BB$401,"登録番号" &amp; リスト!O1993)&gt;=1,"",IF(VLOOKUP(O1993,登録者リスト!$A$1:$D$43729,4,FALSE)=基本情報!$D$6,O1993,"")),"")</f>
        <v/>
      </c>
    </row>
    <row r="1994" spans="15:16" x14ac:dyDescent="0.15">
      <c r="O1994">
        <v>1993</v>
      </c>
      <c r="P1994" t="str">
        <f>IFERROR(IF(COUNTIF(個人情報!$BB$5:$BB$401,"登録番号" &amp; リスト!O1994)&gt;=1,"",IF(VLOOKUP(O1994,登録者リスト!$A$1:$D$43729,4,FALSE)=基本情報!$D$6,O1994,"")),"")</f>
        <v/>
      </c>
    </row>
    <row r="1995" spans="15:16" x14ac:dyDescent="0.15">
      <c r="O1995">
        <v>1994</v>
      </c>
      <c r="P1995" t="str">
        <f>IFERROR(IF(COUNTIF(個人情報!$BB$5:$BB$401,"登録番号" &amp; リスト!O1995)&gt;=1,"",IF(VLOOKUP(O1995,登録者リスト!$A$1:$D$43729,4,FALSE)=基本情報!$D$6,O1995,"")),"")</f>
        <v/>
      </c>
    </row>
    <row r="1996" spans="15:16" x14ac:dyDescent="0.15">
      <c r="O1996">
        <v>1995</v>
      </c>
      <c r="P1996" t="str">
        <f>IFERROR(IF(COUNTIF(個人情報!$BB$5:$BB$401,"登録番号" &amp; リスト!O1996)&gt;=1,"",IF(VLOOKUP(O1996,登録者リスト!$A$1:$D$43729,4,FALSE)=基本情報!$D$6,O1996,"")),"")</f>
        <v/>
      </c>
    </row>
    <row r="1997" spans="15:16" x14ac:dyDescent="0.15">
      <c r="O1997">
        <v>1996</v>
      </c>
      <c r="P1997" t="str">
        <f>IFERROR(IF(COUNTIF(個人情報!$BB$5:$BB$401,"登録番号" &amp; リスト!O1997)&gt;=1,"",IF(VLOOKUP(O1997,登録者リスト!$A$1:$D$43729,4,FALSE)=基本情報!$D$6,O1997,"")),"")</f>
        <v/>
      </c>
    </row>
    <row r="1998" spans="15:16" x14ac:dyDescent="0.15">
      <c r="O1998">
        <v>1997</v>
      </c>
      <c r="P1998" t="str">
        <f>IFERROR(IF(COUNTIF(個人情報!$BB$5:$BB$401,"登録番号" &amp; リスト!O1998)&gt;=1,"",IF(VLOOKUP(O1998,登録者リスト!$A$1:$D$43729,4,FALSE)=基本情報!$D$6,O1998,"")),"")</f>
        <v/>
      </c>
    </row>
    <row r="1999" spans="15:16" x14ac:dyDescent="0.15">
      <c r="O1999">
        <v>1998</v>
      </c>
      <c r="P1999" t="str">
        <f>IFERROR(IF(COUNTIF(個人情報!$BB$5:$BB$401,"登録番号" &amp; リスト!O1999)&gt;=1,"",IF(VLOOKUP(O1999,登録者リスト!$A$1:$D$43729,4,FALSE)=基本情報!$D$6,O1999,"")),"")</f>
        <v/>
      </c>
    </row>
    <row r="2000" spans="15:16" x14ac:dyDescent="0.15">
      <c r="O2000">
        <v>1999</v>
      </c>
      <c r="P2000" t="str">
        <f>IFERROR(IF(COUNTIF(個人情報!$BB$5:$BB$401,"登録番号" &amp; リスト!O2000)&gt;=1,"",IF(VLOOKUP(O2000,登録者リスト!$A$1:$D$43729,4,FALSE)=基本情報!$D$6,O2000,"")),"")</f>
        <v/>
      </c>
    </row>
    <row r="2001" spans="15:16" x14ac:dyDescent="0.15">
      <c r="O2001">
        <v>2000</v>
      </c>
      <c r="P2001" t="str">
        <f>IFERROR(IF(COUNTIF(個人情報!$BB$5:$BB$401,"登録番号" &amp; リスト!O2001)&gt;=1,"",IF(VLOOKUP(O2001,登録者リスト!$A$1:$D$43729,4,FALSE)=基本情報!$D$6,O2001,"")),"")</f>
        <v/>
      </c>
    </row>
    <row r="2002" spans="15:16" x14ac:dyDescent="0.15">
      <c r="O2002">
        <v>2001</v>
      </c>
      <c r="P2002" t="str">
        <f>IFERROR(IF(COUNTIF(個人情報!$BB$5:$BB$401,"登録番号" &amp; リスト!O2002)&gt;=1,"",IF(VLOOKUP(O2002,登録者リスト!$A$1:$D$43729,4,FALSE)=基本情報!$D$6,O2002,"")),"")</f>
        <v/>
      </c>
    </row>
    <row r="2003" spans="15:16" x14ac:dyDescent="0.15">
      <c r="O2003">
        <v>2002</v>
      </c>
      <c r="P2003" t="str">
        <f>IFERROR(IF(COUNTIF(個人情報!$BB$5:$BB$401,"登録番号" &amp; リスト!O2003)&gt;=1,"",IF(VLOOKUP(O2003,登録者リスト!$A$1:$D$43729,4,FALSE)=基本情報!$D$6,O2003,"")),"")</f>
        <v/>
      </c>
    </row>
    <row r="2004" spans="15:16" x14ac:dyDescent="0.15">
      <c r="O2004">
        <v>2003</v>
      </c>
      <c r="P2004" t="str">
        <f>IFERROR(IF(COUNTIF(個人情報!$BB$5:$BB$401,"登録番号" &amp; リスト!O2004)&gt;=1,"",IF(VLOOKUP(O2004,登録者リスト!$A$1:$D$43729,4,FALSE)=基本情報!$D$6,O2004,"")),"")</f>
        <v/>
      </c>
    </row>
    <row r="2005" spans="15:16" x14ac:dyDescent="0.15">
      <c r="O2005">
        <v>2004</v>
      </c>
      <c r="P2005" t="str">
        <f>IFERROR(IF(COUNTIF(個人情報!$BB$5:$BB$401,"登録番号" &amp; リスト!O2005)&gt;=1,"",IF(VLOOKUP(O2005,登録者リスト!$A$1:$D$43729,4,FALSE)=基本情報!$D$6,O2005,"")),"")</f>
        <v/>
      </c>
    </row>
    <row r="2006" spans="15:16" x14ac:dyDescent="0.15">
      <c r="O2006">
        <v>2005</v>
      </c>
      <c r="P2006" t="str">
        <f>IFERROR(IF(COUNTIF(個人情報!$BB$5:$BB$401,"登録番号" &amp; リスト!O2006)&gt;=1,"",IF(VLOOKUP(O2006,登録者リスト!$A$1:$D$43729,4,FALSE)=基本情報!$D$6,O2006,"")),"")</f>
        <v/>
      </c>
    </row>
    <row r="2007" spans="15:16" x14ac:dyDescent="0.15">
      <c r="O2007">
        <v>2006</v>
      </c>
      <c r="P2007" t="str">
        <f>IFERROR(IF(COUNTIF(個人情報!$BB$5:$BB$401,"登録番号" &amp; リスト!O2007)&gt;=1,"",IF(VLOOKUP(O2007,登録者リスト!$A$1:$D$43729,4,FALSE)=基本情報!$D$6,O2007,"")),"")</f>
        <v/>
      </c>
    </row>
    <row r="2008" spans="15:16" x14ac:dyDescent="0.15">
      <c r="O2008">
        <v>2007</v>
      </c>
      <c r="P2008" t="str">
        <f>IFERROR(IF(COUNTIF(個人情報!$BB$5:$BB$401,"登録番号" &amp; リスト!O2008)&gt;=1,"",IF(VLOOKUP(O2008,登録者リスト!$A$1:$D$43729,4,FALSE)=基本情報!$D$6,O2008,"")),"")</f>
        <v/>
      </c>
    </row>
    <row r="2009" spans="15:16" x14ac:dyDescent="0.15">
      <c r="O2009">
        <v>2008</v>
      </c>
      <c r="P2009" t="str">
        <f>IFERROR(IF(COUNTIF(個人情報!$BB$5:$BB$401,"登録番号" &amp; リスト!O2009)&gt;=1,"",IF(VLOOKUP(O2009,登録者リスト!$A$1:$D$43729,4,FALSE)=基本情報!$D$6,O2009,"")),"")</f>
        <v/>
      </c>
    </row>
    <row r="2010" spans="15:16" x14ac:dyDescent="0.15">
      <c r="O2010">
        <v>2009</v>
      </c>
      <c r="P2010" t="str">
        <f>IFERROR(IF(COUNTIF(個人情報!$BB$5:$BB$401,"登録番号" &amp; リスト!O2010)&gt;=1,"",IF(VLOOKUP(O2010,登録者リスト!$A$1:$D$43729,4,FALSE)=基本情報!$D$6,O2010,"")),"")</f>
        <v/>
      </c>
    </row>
    <row r="2011" spans="15:16" x14ac:dyDescent="0.15">
      <c r="O2011">
        <v>2010</v>
      </c>
      <c r="P2011" t="str">
        <f>IFERROR(IF(COUNTIF(個人情報!$BB$5:$BB$401,"登録番号" &amp; リスト!O2011)&gt;=1,"",IF(VLOOKUP(O2011,登録者リスト!$A$1:$D$43729,4,FALSE)=基本情報!$D$6,O2011,"")),"")</f>
        <v/>
      </c>
    </row>
    <row r="2012" spans="15:16" x14ac:dyDescent="0.15">
      <c r="O2012">
        <v>2011</v>
      </c>
      <c r="P2012" t="str">
        <f>IFERROR(IF(COUNTIF(個人情報!$BB$5:$BB$401,"登録番号" &amp; リスト!O2012)&gt;=1,"",IF(VLOOKUP(O2012,登録者リスト!$A$1:$D$43729,4,FALSE)=基本情報!$D$6,O2012,"")),"")</f>
        <v/>
      </c>
    </row>
    <row r="2013" spans="15:16" x14ac:dyDescent="0.15">
      <c r="O2013">
        <v>2012</v>
      </c>
      <c r="P2013" t="str">
        <f>IFERROR(IF(COUNTIF(個人情報!$BB$5:$BB$401,"登録番号" &amp; リスト!O2013)&gt;=1,"",IF(VLOOKUP(O2013,登録者リスト!$A$1:$D$43729,4,FALSE)=基本情報!$D$6,O2013,"")),"")</f>
        <v/>
      </c>
    </row>
    <row r="2014" spans="15:16" x14ac:dyDescent="0.15">
      <c r="O2014">
        <v>2013</v>
      </c>
      <c r="P2014" t="str">
        <f>IFERROR(IF(COUNTIF(個人情報!$BB$5:$BB$401,"登録番号" &amp; リスト!O2014)&gt;=1,"",IF(VLOOKUP(O2014,登録者リスト!$A$1:$D$43729,4,FALSE)=基本情報!$D$6,O2014,"")),"")</f>
        <v/>
      </c>
    </row>
    <row r="2015" spans="15:16" x14ac:dyDescent="0.15">
      <c r="O2015">
        <v>2014</v>
      </c>
      <c r="P2015" t="str">
        <f>IFERROR(IF(COUNTIF(個人情報!$BB$5:$BB$401,"登録番号" &amp; リスト!O2015)&gt;=1,"",IF(VLOOKUP(O2015,登録者リスト!$A$1:$D$43729,4,FALSE)=基本情報!$D$6,O2015,"")),"")</f>
        <v/>
      </c>
    </row>
    <row r="2016" spans="15:16" x14ac:dyDescent="0.15">
      <c r="O2016">
        <v>2015</v>
      </c>
      <c r="P2016" t="str">
        <f>IFERROR(IF(COUNTIF(個人情報!$BB$5:$BB$401,"登録番号" &amp; リスト!O2016)&gt;=1,"",IF(VLOOKUP(O2016,登録者リスト!$A$1:$D$43729,4,FALSE)=基本情報!$D$6,O2016,"")),"")</f>
        <v/>
      </c>
    </row>
    <row r="2017" spans="15:16" x14ac:dyDescent="0.15">
      <c r="O2017">
        <v>2016</v>
      </c>
      <c r="P2017" t="str">
        <f>IFERROR(IF(COUNTIF(個人情報!$BB$5:$BB$401,"登録番号" &amp; リスト!O2017)&gt;=1,"",IF(VLOOKUP(O2017,登録者リスト!$A$1:$D$43729,4,FALSE)=基本情報!$D$6,O2017,"")),"")</f>
        <v/>
      </c>
    </row>
    <row r="2018" spans="15:16" x14ac:dyDescent="0.15">
      <c r="O2018">
        <v>2017</v>
      </c>
      <c r="P2018" t="str">
        <f>IFERROR(IF(COUNTIF(個人情報!$BB$5:$BB$401,"登録番号" &amp; リスト!O2018)&gt;=1,"",IF(VLOOKUP(O2018,登録者リスト!$A$1:$D$43729,4,FALSE)=基本情報!$D$6,O2018,"")),"")</f>
        <v/>
      </c>
    </row>
    <row r="2019" spans="15:16" x14ac:dyDescent="0.15">
      <c r="O2019">
        <v>2018</v>
      </c>
      <c r="P2019" t="str">
        <f>IFERROR(IF(COUNTIF(個人情報!$BB$5:$BB$401,"登録番号" &amp; リスト!O2019)&gt;=1,"",IF(VLOOKUP(O2019,登録者リスト!$A$1:$D$43729,4,FALSE)=基本情報!$D$6,O2019,"")),"")</f>
        <v/>
      </c>
    </row>
    <row r="2020" spans="15:16" x14ac:dyDescent="0.15">
      <c r="O2020">
        <v>2019</v>
      </c>
      <c r="P2020" t="str">
        <f>IFERROR(IF(COUNTIF(個人情報!$BB$5:$BB$401,"登録番号" &amp; リスト!O2020)&gt;=1,"",IF(VLOOKUP(O2020,登録者リスト!$A$1:$D$43729,4,FALSE)=基本情報!$D$6,O2020,"")),"")</f>
        <v/>
      </c>
    </row>
    <row r="2021" spans="15:16" x14ac:dyDescent="0.15">
      <c r="O2021">
        <v>2020</v>
      </c>
      <c r="P2021" t="str">
        <f>IFERROR(IF(COUNTIF(個人情報!$BB$5:$BB$401,"登録番号" &amp; リスト!O2021)&gt;=1,"",IF(VLOOKUP(O2021,登録者リスト!$A$1:$D$43729,4,FALSE)=基本情報!$D$6,O2021,"")),"")</f>
        <v/>
      </c>
    </row>
    <row r="2022" spans="15:16" x14ac:dyDescent="0.15">
      <c r="O2022">
        <v>2021</v>
      </c>
      <c r="P2022" t="str">
        <f>IFERROR(IF(COUNTIF(個人情報!$BB$5:$BB$401,"登録番号" &amp; リスト!O2022)&gt;=1,"",IF(VLOOKUP(O2022,登録者リスト!$A$1:$D$43729,4,FALSE)=基本情報!$D$6,O2022,"")),"")</f>
        <v/>
      </c>
    </row>
    <row r="2023" spans="15:16" x14ac:dyDescent="0.15">
      <c r="O2023">
        <v>2022</v>
      </c>
      <c r="P2023" t="str">
        <f>IFERROR(IF(COUNTIF(個人情報!$BB$5:$BB$401,"登録番号" &amp; リスト!O2023)&gt;=1,"",IF(VLOOKUP(O2023,登録者リスト!$A$1:$D$43729,4,FALSE)=基本情報!$D$6,O2023,"")),"")</f>
        <v/>
      </c>
    </row>
    <row r="2024" spans="15:16" x14ac:dyDescent="0.15">
      <c r="O2024">
        <v>2023</v>
      </c>
      <c r="P2024" t="str">
        <f>IFERROR(IF(COUNTIF(個人情報!$BB$5:$BB$401,"登録番号" &amp; リスト!O2024)&gt;=1,"",IF(VLOOKUP(O2024,登録者リスト!$A$1:$D$43729,4,FALSE)=基本情報!$D$6,O2024,"")),"")</f>
        <v/>
      </c>
    </row>
    <row r="2025" spans="15:16" x14ac:dyDescent="0.15">
      <c r="O2025">
        <v>2024</v>
      </c>
      <c r="P2025" t="str">
        <f>IFERROR(IF(COUNTIF(個人情報!$BB$5:$BB$401,"登録番号" &amp; リスト!O2025)&gt;=1,"",IF(VLOOKUP(O2025,登録者リスト!$A$1:$D$43729,4,FALSE)=基本情報!$D$6,O2025,"")),"")</f>
        <v/>
      </c>
    </row>
    <row r="2026" spans="15:16" x14ac:dyDescent="0.15">
      <c r="O2026">
        <v>2025</v>
      </c>
      <c r="P2026" t="str">
        <f>IFERROR(IF(COUNTIF(個人情報!$BB$5:$BB$401,"登録番号" &amp; リスト!O2026)&gt;=1,"",IF(VLOOKUP(O2026,登録者リスト!$A$1:$D$43729,4,FALSE)=基本情報!$D$6,O2026,"")),"")</f>
        <v/>
      </c>
    </row>
    <row r="2027" spans="15:16" x14ac:dyDescent="0.15">
      <c r="O2027">
        <v>2026</v>
      </c>
      <c r="P2027" t="str">
        <f>IFERROR(IF(COUNTIF(個人情報!$BB$5:$BB$401,"登録番号" &amp; リスト!O2027)&gt;=1,"",IF(VLOOKUP(O2027,登録者リスト!$A$1:$D$43729,4,FALSE)=基本情報!$D$6,O2027,"")),"")</f>
        <v/>
      </c>
    </row>
    <row r="2028" spans="15:16" x14ac:dyDescent="0.15">
      <c r="O2028">
        <v>2027</v>
      </c>
      <c r="P2028" t="str">
        <f>IFERROR(IF(COUNTIF(個人情報!$BB$5:$BB$401,"登録番号" &amp; リスト!O2028)&gt;=1,"",IF(VLOOKUP(O2028,登録者リスト!$A$1:$D$43729,4,FALSE)=基本情報!$D$6,O2028,"")),"")</f>
        <v/>
      </c>
    </row>
    <row r="2029" spans="15:16" x14ac:dyDescent="0.15">
      <c r="O2029">
        <v>2028</v>
      </c>
      <c r="P2029" t="str">
        <f>IFERROR(IF(COUNTIF(個人情報!$BB$5:$BB$401,"登録番号" &amp; リスト!O2029)&gt;=1,"",IF(VLOOKUP(O2029,登録者リスト!$A$1:$D$43729,4,FALSE)=基本情報!$D$6,O2029,"")),"")</f>
        <v/>
      </c>
    </row>
    <row r="2030" spans="15:16" x14ac:dyDescent="0.15">
      <c r="O2030">
        <v>2029</v>
      </c>
      <c r="P2030" t="str">
        <f>IFERROR(IF(COUNTIF(個人情報!$BB$5:$BB$401,"登録番号" &amp; リスト!O2030)&gt;=1,"",IF(VLOOKUP(O2030,登録者リスト!$A$1:$D$43729,4,FALSE)=基本情報!$D$6,O2030,"")),"")</f>
        <v/>
      </c>
    </row>
    <row r="2031" spans="15:16" x14ac:dyDescent="0.15">
      <c r="O2031">
        <v>2030</v>
      </c>
      <c r="P2031" t="str">
        <f>IFERROR(IF(COUNTIF(個人情報!$BB$5:$BB$401,"登録番号" &amp; リスト!O2031)&gt;=1,"",IF(VLOOKUP(O2031,登録者リスト!$A$1:$D$43729,4,FALSE)=基本情報!$D$6,O2031,"")),"")</f>
        <v/>
      </c>
    </row>
    <row r="2032" spans="15:16" x14ac:dyDescent="0.15">
      <c r="O2032">
        <v>2031</v>
      </c>
      <c r="P2032" t="str">
        <f>IFERROR(IF(COUNTIF(個人情報!$BB$5:$BB$401,"登録番号" &amp; リスト!O2032)&gt;=1,"",IF(VLOOKUP(O2032,登録者リスト!$A$1:$D$43729,4,FALSE)=基本情報!$D$6,O2032,"")),"")</f>
        <v/>
      </c>
    </row>
    <row r="2033" spans="15:16" x14ac:dyDescent="0.15">
      <c r="O2033">
        <v>2032</v>
      </c>
      <c r="P2033" t="str">
        <f>IFERROR(IF(COUNTIF(個人情報!$BB$5:$BB$401,"登録番号" &amp; リスト!O2033)&gt;=1,"",IF(VLOOKUP(O2033,登録者リスト!$A$1:$D$43729,4,FALSE)=基本情報!$D$6,O2033,"")),"")</f>
        <v/>
      </c>
    </row>
    <row r="2034" spans="15:16" x14ac:dyDescent="0.15">
      <c r="O2034">
        <v>2033</v>
      </c>
      <c r="P2034" t="str">
        <f>IFERROR(IF(COUNTIF(個人情報!$BB$5:$BB$401,"登録番号" &amp; リスト!O2034)&gt;=1,"",IF(VLOOKUP(O2034,登録者リスト!$A$1:$D$43729,4,FALSE)=基本情報!$D$6,O2034,"")),"")</f>
        <v/>
      </c>
    </row>
    <row r="2035" spans="15:16" x14ac:dyDescent="0.15">
      <c r="O2035">
        <v>2034</v>
      </c>
      <c r="P2035" t="str">
        <f>IFERROR(IF(COUNTIF(個人情報!$BB$5:$BB$401,"登録番号" &amp; リスト!O2035)&gt;=1,"",IF(VLOOKUP(O2035,登録者リスト!$A$1:$D$43729,4,FALSE)=基本情報!$D$6,O2035,"")),"")</f>
        <v/>
      </c>
    </row>
    <row r="2036" spans="15:16" x14ac:dyDescent="0.15">
      <c r="O2036">
        <v>2035</v>
      </c>
      <c r="P2036" t="str">
        <f>IFERROR(IF(COUNTIF(個人情報!$BB$5:$BB$401,"登録番号" &amp; リスト!O2036)&gt;=1,"",IF(VLOOKUP(O2036,登録者リスト!$A$1:$D$43729,4,FALSE)=基本情報!$D$6,O2036,"")),"")</f>
        <v/>
      </c>
    </row>
    <row r="2037" spans="15:16" x14ac:dyDescent="0.15">
      <c r="O2037">
        <v>2036</v>
      </c>
      <c r="P2037" t="str">
        <f>IFERROR(IF(COUNTIF(個人情報!$BB$5:$BB$401,"登録番号" &amp; リスト!O2037)&gt;=1,"",IF(VLOOKUP(O2037,登録者リスト!$A$1:$D$43729,4,FALSE)=基本情報!$D$6,O2037,"")),"")</f>
        <v/>
      </c>
    </row>
    <row r="2038" spans="15:16" x14ac:dyDescent="0.15">
      <c r="O2038">
        <v>2037</v>
      </c>
      <c r="P2038" t="str">
        <f>IFERROR(IF(COUNTIF(個人情報!$BB$5:$BB$401,"登録番号" &amp; リスト!O2038)&gt;=1,"",IF(VLOOKUP(O2038,登録者リスト!$A$1:$D$43729,4,FALSE)=基本情報!$D$6,O2038,"")),"")</f>
        <v/>
      </c>
    </row>
    <row r="2039" spans="15:16" x14ac:dyDescent="0.15">
      <c r="O2039">
        <v>2038</v>
      </c>
      <c r="P2039" t="str">
        <f>IFERROR(IF(COUNTIF(個人情報!$BB$5:$BB$401,"登録番号" &amp; リスト!O2039)&gt;=1,"",IF(VLOOKUP(O2039,登録者リスト!$A$1:$D$43729,4,FALSE)=基本情報!$D$6,O2039,"")),"")</f>
        <v/>
      </c>
    </row>
    <row r="2040" spans="15:16" x14ac:dyDescent="0.15">
      <c r="O2040">
        <v>2039</v>
      </c>
      <c r="P2040" t="str">
        <f>IFERROR(IF(COUNTIF(個人情報!$BB$5:$BB$401,"登録番号" &amp; リスト!O2040)&gt;=1,"",IF(VLOOKUP(O2040,登録者リスト!$A$1:$D$43729,4,FALSE)=基本情報!$D$6,O2040,"")),"")</f>
        <v/>
      </c>
    </row>
    <row r="2041" spans="15:16" x14ac:dyDescent="0.15">
      <c r="O2041">
        <v>2040</v>
      </c>
      <c r="P2041" t="str">
        <f>IFERROR(IF(COUNTIF(個人情報!$BB$5:$BB$401,"登録番号" &amp; リスト!O2041)&gt;=1,"",IF(VLOOKUP(O2041,登録者リスト!$A$1:$D$43729,4,FALSE)=基本情報!$D$6,O2041,"")),"")</f>
        <v/>
      </c>
    </row>
    <row r="2042" spans="15:16" x14ac:dyDescent="0.15">
      <c r="O2042">
        <v>2041</v>
      </c>
      <c r="P2042" t="str">
        <f>IFERROR(IF(COUNTIF(個人情報!$BB$5:$BB$401,"登録番号" &amp; リスト!O2042)&gt;=1,"",IF(VLOOKUP(O2042,登録者リスト!$A$1:$D$43729,4,FALSE)=基本情報!$D$6,O2042,"")),"")</f>
        <v/>
      </c>
    </row>
    <row r="2043" spans="15:16" x14ac:dyDescent="0.15">
      <c r="O2043">
        <v>2042</v>
      </c>
      <c r="P2043" t="str">
        <f>IFERROR(IF(COUNTIF(個人情報!$BB$5:$BB$401,"登録番号" &amp; リスト!O2043)&gt;=1,"",IF(VLOOKUP(O2043,登録者リスト!$A$1:$D$43729,4,FALSE)=基本情報!$D$6,O2043,"")),"")</f>
        <v/>
      </c>
    </row>
    <row r="2044" spans="15:16" x14ac:dyDescent="0.15">
      <c r="O2044">
        <v>2043</v>
      </c>
      <c r="P2044" t="str">
        <f>IFERROR(IF(COUNTIF(個人情報!$BB$5:$BB$401,"登録番号" &amp; リスト!O2044)&gt;=1,"",IF(VLOOKUP(O2044,登録者リスト!$A$1:$D$43729,4,FALSE)=基本情報!$D$6,O2044,"")),"")</f>
        <v/>
      </c>
    </row>
    <row r="2045" spans="15:16" x14ac:dyDescent="0.15">
      <c r="O2045">
        <v>2044</v>
      </c>
      <c r="P2045" t="str">
        <f>IFERROR(IF(COUNTIF(個人情報!$BB$5:$BB$401,"登録番号" &amp; リスト!O2045)&gt;=1,"",IF(VLOOKUP(O2045,登録者リスト!$A$1:$D$43729,4,FALSE)=基本情報!$D$6,O2045,"")),"")</f>
        <v/>
      </c>
    </row>
    <row r="2046" spans="15:16" x14ac:dyDescent="0.15">
      <c r="O2046">
        <v>2045</v>
      </c>
      <c r="P2046" t="str">
        <f>IFERROR(IF(COUNTIF(個人情報!$BB$5:$BB$401,"登録番号" &amp; リスト!O2046)&gt;=1,"",IF(VLOOKUP(O2046,登録者リスト!$A$1:$D$43729,4,FALSE)=基本情報!$D$6,O2046,"")),"")</f>
        <v/>
      </c>
    </row>
    <row r="2047" spans="15:16" x14ac:dyDescent="0.15">
      <c r="O2047">
        <v>2046</v>
      </c>
      <c r="P2047" t="str">
        <f>IFERROR(IF(COUNTIF(個人情報!$BB$5:$BB$401,"登録番号" &amp; リスト!O2047)&gt;=1,"",IF(VLOOKUP(O2047,登録者リスト!$A$1:$D$43729,4,FALSE)=基本情報!$D$6,O2047,"")),"")</f>
        <v/>
      </c>
    </row>
    <row r="2048" spans="15:16" x14ac:dyDescent="0.15">
      <c r="O2048">
        <v>2047</v>
      </c>
      <c r="P2048" t="str">
        <f>IFERROR(IF(COUNTIF(個人情報!$BB$5:$BB$401,"登録番号" &amp; リスト!O2048)&gt;=1,"",IF(VLOOKUP(O2048,登録者リスト!$A$1:$D$43729,4,FALSE)=基本情報!$D$6,O2048,"")),"")</f>
        <v/>
      </c>
    </row>
    <row r="2049" spans="15:16" x14ac:dyDescent="0.15">
      <c r="O2049">
        <v>2048</v>
      </c>
      <c r="P2049" t="str">
        <f>IFERROR(IF(COUNTIF(個人情報!$BB$5:$BB$401,"登録番号" &amp; リスト!O2049)&gt;=1,"",IF(VLOOKUP(O2049,登録者リスト!$A$1:$D$43729,4,FALSE)=基本情報!$D$6,O2049,"")),"")</f>
        <v/>
      </c>
    </row>
    <row r="2050" spans="15:16" x14ac:dyDescent="0.15">
      <c r="O2050">
        <v>2049</v>
      </c>
      <c r="P2050" t="str">
        <f>IFERROR(IF(COUNTIF(個人情報!$BB$5:$BB$401,"登録番号" &amp; リスト!O2050)&gt;=1,"",IF(VLOOKUP(O2050,登録者リスト!$A$1:$D$43729,4,FALSE)=基本情報!$D$6,O2050,"")),"")</f>
        <v/>
      </c>
    </row>
    <row r="2051" spans="15:16" x14ac:dyDescent="0.15">
      <c r="O2051">
        <v>2050</v>
      </c>
      <c r="P2051" t="str">
        <f>IFERROR(IF(COUNTIF(個人情報!$BB$5:$BB$401,"登録番号" &amp; リスト!O2051)&gt;=1,"",IF(VLOOKUP(O2051,登録者リスト!$A$1:$D$43729,4,FALSE)=基本情報!$D$6,O2051,"")),"")</f>
        <v/>
      </c>
    </row>
    <row r="2052" spans="15:16" x14ac:dyDescent="0.15">
      <c r="O2052">
        <v>2051</v>
      </c>
      <c r="P2052" t="str">
        <f>IFERROR(IF(COUNTIF(個人情報!$BB$5:$BB$401,"登録番号" &amp; リスト!O2052)&gt;=1,"",IF(VLOOKUP(O2052,登録者リスト!$A$1:$D$43729,4,FALSE)=基本情報!$D$6,O2052,"")),"")</f>
        <v/>
      </c>
    </row>
    <row r="2053" spans="15:16" x14ac:dyDescent="0.15">
      <c r="O2053">
        <v>2052</v>
      </c>
      <c r="P2053" t="str">
        <f>IFERROR(IF(COUNTIF(個人情報!$BB$5:$BB$401,"登録番号" &amp; リスト!O2053)&gt;=1,"",IF(VLOOKUP(O2053,登録者リスト!$A$1:$D$43729,4,FALSE)=基本情報!$D$6,O2053,"")),"")</f>
        <v/>
      </c>
    </row>
    <row r="2054" spans="15:16" x14ac:dyDescent="0.15">
      <c r="O2054">
        <v>2053</v>
      </c>
      <c r="P2054" t="str">
        <f>IFERROR(IF(COUNTIF(個人情報!$BB$5:$BB$401,"登録番号" &amp; リスト!O2054)&gt;=1,"",IF(VLOOKUP(O2054,登録者リスト!$A$1:$D$43729,4,FALSE)=基本情報!$D$6,O2054,"")),"")</f>
        <v/>
      </c>
    </row>
    <row r="2055" spans="15:16" x14ac:dyDescent="0.15">
      <c r="O2055">
        <v>2054</v>
      </c>
      <c r="P2055" t="str">
        <f>IFERROR(IF(COUNTIF(個人情報!$BB$5:$BB$401,"登録番号" &amp; リスト!O2055)&gt;=1,"",IF(VLOOKUP(O2055,登録者リスト!$A$1:$D$43729,4,FALSE)=基本情報!$D$6,O2055,"")),"")</f>
        <v/>
      </c>
    </row>
    <row r="2056" spans="15:16" x14ac:dyDescent="0.15">
      <c r="O2056">
        <v>2055</v>
      </c>
      <c r="P2056" t="str">
        <f>IFERROR(IF(COUNTIF(個人情報!$BB$5:$BB$401,"登録番号" &amp; リスト!O2056)&gt;=1,"",IF(VLOOKUP(O2056,登録者リスト!$A$1:$D$43729,4,FALSE)=基本情報!$D$6,O2056,"")),"")</f>
        <v/>
      </c>
    </row>
    <row r="2057" spans="15:16" x14ac:dyDescent="0.15">
      <c r="O2057">
        <v>2056</v>
      </c>
      <c r="P2057" t="str">
        <f>IFERROR(IF(COUNTIF(個人情報!$BB$5:$BB$401,"登録番号" &amp; リスト!O2057)&gt;=1,"",IF(VLOOKUP(O2057,登録者リスト!$A$1:$D$43729,4,FALSE)=基本情報!$D$6,O2057,"")),"")</f>
        <v/>
      </c>
    </row>
    <row r="2058" spans="15:16" x14ac:dyDescent="0.15">
      <c r="O2058">
        <v>2057</v>
      </c>
      <c r="P2058" t="str">
        <f>IFERROR(IF(COUNTIF(個人情報!$BB$5:$BB$401,"登録番号" &amp; リスト!O2058)&gt;=1,"",IF(VLOOKUP(O2058,登録者リスト!$A$1:$D$43729,4,FALSE)=基本情報!$D$6,O2058,"")),"")</f>
        <v/>
      </c>
    </row>
    <row r="2059" spans="15:16" x14ac:dyDescent="0.15">
      <c r="O2059">
        <v>2058</v>
      </c>
      <c r="P2059" t="str">
        <f>IFERROR(IF(COUNTIF(個人情報!$BB$5:$BB$401,"登録番号" &amp; リスト!O2059)&gt;=1,"",IF(VLOOKUP(O2059,登録者リスト!$A$1:$D$43729,4,FALSE)=基本情報!$D$6,O2059,"")),"")</f>
        <v/>
      </c>
    </row>
    <row r="2060" spans="15:16" x14ac:dyDescent="0.15">
      <c r="O2060">
        <v>2059</v>
      </c>
      <c r="P2060" t="str">
        <f>IFERROR(IF(COUNTIF(個人情報!$BB$5:$BB$401,"登録番号" &amp; リスト!O2060)&gt;=1,"",IF(VLOOKUP(O2060,登録者リスト!$A$1:$D$43729,4,FALSE)=基本情報!$D$6,O2060,"")),"")</f>
        <v/>
      </c>
    </row>
    <row r="2061" spans="15:16" x14ac:dyDescent="0.15">
      <c r="O2061">
        <v>2060</v>
      </c>
      <c r="P2061" t="str">
        <f>IFERROR(IF(COUNTIF(個人情報!$BB$5:$BB$401,"登録番号" &amp; リスト!O2061)&gt;=1,"",IF(VLOOKUP(O2061,登録者リスト!$A$1:$D$43729,4,FALSE)=基本情報!$D$6,O2061,"")),"")</f>
        <v/>
      </c>
    </row>
    <row r="2062" spans="15:16" x14ac:dyDescent="0.15">
      <c r="O2062">
        <v>2061</v>
      </c>
      <c r="P2062" t="str">
        <f>IFERROR(IF(COUNTIF(個人情報!$BB$5:$BB$401,"登録番号" &amp; リスト!O2062)&gt;=1,"",IF(VLOOKUP(O2062,登録者リスト!$A$1:$D$43729,4,FALSE)=基本情報!$D$6,O2062,"")),"")</f>
        <v/>
      </c>
    </row>
    <row r="2063" spans="15:16" x14ac:dyDescent="0.15">
      <c r="O2063">
        <v>2062</v>
      </c>
      <c r="P2063" t="str">
        <f>IFERROR(IF(COUNTIF(個人情報!$BB$5:$BB$401,"登録番号" &amp; リスト!O2063)&gt;=1,"",IF(VLOOKUP(O2063,登録者リスト!$A$1:$D$43729,4,FALSE)=基本情報!$D$6,O2063,"")),"")</f>
        <v/>
      </c>
    </row>
    <row r="2064" spans="15:16" x14ac:dyDescent="0.15">
      <c r="O2064">
        <v>2063</v>
      </c>
      <c r="P2064" t="str">
        <f>IFERROR(IF(COUNTIF(個人情報!$BB$5:$BB$401,"登録番号" &amp; リスト!O2064)&gt;=1,"",IF(VLOOKUP(O2064,登録者リスト!$A$1:$D$43729,4,FALSE)=基本情報!$D$6,O2064,"")),"")</f>
        <v/>
      </c>
    </row>
    <row r="2065" spans="15:16" x14ac:dyDescent="0.15">
      <c r="O2065">
        <v>2064</v>
      </c>
      <c r="P2065" t="str">
        <f>IFERROR(IF(COUNTIF(個人情報!$BB$5:$BB$401,"登録番号" &amp; リスト!O2065)&gt;=1,"",IF(VLOOKUP(O2065,登録者リスト!$A$1:$D$43729,4,FALSE)=基本情報!$D$6,O2065,"")),"")</f>
        <v/>
      </c>
    </row>
    <row r="2066" spans="15:16" x14ac:dyDescent="0.15">
      <c r="O2066">
        <v>2065</v>
      </c>
      <c r="P2066" t="str">
        <f>IFERROR(IF(COUNTIF(個人情報!$BB$5:$BB$401,"登録番号" &amp; リスト!O2066)&gt;=1,"",IF(VLOOKUP(O2066,登録者リスト!$A$1:$D$43729,4,FALSE)=基本情報!$D$6,O2066,"")),"")</f>
        <v/>
      </c>
    </row>
    <row r="2067" spans="15:16" x14ac:dyDescent="0.15">
      <c r="O2067">
        <v>2066</v>
      </c>
      <c r="P2067" t="str">
        <f>IFERROR(IF(COUNTIF(個人情報!$BB$5:$BB$401,"登録番号" &amp; リスト!O2067)&gt;=1,"",IF(VLOOKUP(O2067,登録者リスト!$A$1:$D$43729,4,FALSE)=基本情報!$D$6,O2067,"")),"")</f>
        <v/>
      </c>
    </row>
    <row r="2068" spans="15:16" x14ac:dyDescent="0.15">
      <c r="O2068">
        <v>2067</v>
      </c>
      <c r="P2068" t="str">
        <f>IFERROR(IF(COUNTIF(個人情報!$BB$5:$BB$401,"登録番号" &amp; リスト!O2068)&gt;=1,"",IF(VLOOKUP(O2068,登録者リスト!$A$1:$D$43729,4,FALSE)=基本情報!$D$6,O2068,"")),"")</f>
        <v/>
      </c>
    </row>
    <row r="2069" spans="15:16" x14ac:dyDescent="0.15">
      <c r="O2069">
        <v>2068</v>
      </c>
      <c r="P2069" t="str">
        <f>IFERROR(IF(COUNTIF(個人情報!$BB$5:$BB$401,"登録番号" &amp; リスト!O2069)&gt;=1,"",IF(VLOOKUP(O2069,登録者リスト!$A$1:$D$43729,4,FALSE)=基本情報!$D$6,O2069,"")),"")</f>
        <v/>
      </c>
    </row>
    <row r="2070" spans="15:16" x14ac:dyDescent="0.15">
      <c r="O2070">
        <v>2069</v>
      </c>
      <c r="P2070" t="str">
        <f>IFERROR(IF(COUNTIF(個人情報!$BB$5:$BB$401,"登録番号" &amp; リスト!O2070)&gt;=1,"",IF(VLOOKUP(O2070,登録者リスト!$A$1:$D$43729,4,FALSE)=基本情報!$D$6,O2070,"")),"")</f>
        <v/>
      </c>
    </row>
    <row r="2071" spans="15:16" x14ac:dyDescent="0.15">
      <c r="O2071">
        <v>2070</v>
      </c>
      <c r="P2071" t="str">
        <f>IFERROR(IF(COUNTIF(個人情報!$BB$5:$BB$401,"登録番号" &amp; リスト!O2071)&gt;=1,"",IF(VLOOKUP(O2071,登録者リスト!$A$1:$D$43729,4,FALSE)=基本情報!$D$6,O2071,"")),"")</f>
        <v/>
      </c>
    </row>
    <row r="2072" spans="15:16" x14ac:dyDescent="0.15">
      <c r="O2072">
        <v>2071</v>
      </c>
      <c r="P2072" t="str">
        <f>IFERROR(IF(COUNTIF(個人情報!$BB$5:$BB$401,"登録番号" &amp; リスト!O2072)&gt;=1,"",IF(VLOOKUP(O2072,登録者リスト!$A$1:$D$43729,4,FALSE)=基本情報!$D$6,O2072,"")),"")</f>
        <v/>
      </c>
    </row>
    <row r="2073" spans="15:16" x14ac:dyDescent="0.15">
      <c r="O2073">
        <v>2072</v>
      </c>
      <c r="P2073" t="str">
        <f>IFERROR(IF(COUNTIF(個人情報!$BB$5:$BB$401,"登録番号" &amp; リスト!O2073)&gt;=1,"",IF(VLOOKUP(O2073,登録者リスト!$A$1:$D$43729,4,FALSE)=基本情報!$D$6,O2073,"")),"")</f>
        <v/>
      </c>
    </row>
    <row r="2074" spans="15:16" x14ac:dyDescent="0.15">
      <c r="O2074">
        <v>2073</v>
      </c>
      <c r="P2074" t="str">
        <f>IFERROR(IF(COUNTIF(個人情報!$BB$5:$BB$401,"登録番号" &amp; リスト!O2074)&gt;=1,"",IF(VLOOKUP(O2074,登録者リスト!$A$1:$D$43729,4,FALSE)=基本情報!$D$6,O2074,"")),"")</f>
        <v/>
      </c>
    </row>
    <row r="2075" spans="15:16" x14ac:dyDescent="0.15">
      <c r="O2075">
        <v>2074</v>
      </c>
      <c r="P2075" t="str">
        <f>IFERROR(IF(COUNTIF(個人情報!$BB$5:$BB$401,"登録番号" &amp; リスト!O2075)&gt;=1,"",IF(VLOOKUP(O2075,登録者リスト!$A$1:$D$43729,4,FALSE)=基本情報!$D$6,O2075,"")),"")</f>
        <v/>
      </c>
    </row>
    <row r="2076" spans="15:16" x14ac:dyDescent="0.15">
      <c r="O2076">
        <v>2075</v>
      </c>
      <c r="P2076" t="str">
        <f>IFERROR(IF(COUNTIF(個人情報!$BB$5:$BB$401,"登録番号" &amp; リスト!O2076)&gt;=1,"",IF(VLOOKUP(O2076,登録者リスト!$A$1:$D$43729,4,FALSE)=基本情報!$D$6,O2076,"")),"")</f>
        <v/>
      </c>
    </row>
    <row r="2077" spans="15:16" x14ac:dyDescent="0.15">
      <c r="O2077">
        <v>2076</v>
      </c>
      <c r="P2077" t="str">
        <f>IFERROR(IF(COUNTIF(個人情報!$BB$5:$BB$401,"登録番号" &amp; リスト!O2077)&gt;=1,"",IF(VLOOKUP(O2077,登録者リスト!$A$1:$D$43729,4,FALSE)=基本情報!$D$6,O2077,"")),"")</f>
        <v/>
      </c>
    </row>
    <row r="2078" spans="15:16" x14ac:dyDescent="0.15">
      <c r="O2078">
        <v>2077</v>
      </c>
      <c r="P2078" t="str">
        <f>IFERROR(IF(COUNTIF(個人情報!$BB$5:$BB$401,"登録番号" &amp; リスト!O2078)&gt;=1,"",IF(VLOOKUP(O2078,登録者リスト!$A$1:$D$43729,4,FALSE)=基本情報!$D$6,O2078,"")),"")</f>
        <v/>
      </c>
    </row>
    <row r="2079" spans="15:16" x14ac:dyDescent="0.15">
      <c r="O2079">
        <v>2078</v>
      </c>
      <c r="P2079" t="str">
        <f>IFERROR(IF(COUNTIF(個人情報!$BB$5:$BB$401,"登録番号" &amp; リスト!O2079)&gt;=1,"",IF(VLOOKUP(O2079,登録者リスト!$A$1:$D$43729,4,FALSE)=基本情報!$D$6,O2079,"")),"")</f>
        <v/>
      </c>
    </row>
    <row r="2080" spans="15:16" x14ac:dyDescent="0.15">
      <c r="O2080">
        <v>2079</v>
      </c>
      <c r="P2080" t="str">
        <f>IFERROR(IF(COUNTIF(個人情報!$BB$5:$BB$401,"登録番号" &amp; リスト!O2080)&gt;=1,"",IF(VLOOKUP(O2080,登録者リスト!$A$1:$D$43729,4,FALSE)=基本情報!$D$6,O2080,"")),"")</f>
        <v/>
      </c>
    </row>
    <row r="2081" spans="15:16" x14ac:dyDescent="0.15">
      <c r="O2081">
        <v>2080</v>
      </c>
      <c r="P2081" t="str">
        <f>IFERROR(IF(COUNTIF(個人情報!$BB$5:$BB$401,"登録番号" &amp; リスト!O2081)&gt;=1,"",IF(VLOOKUP(O2081,登録者リスト!$A$1:$D$43729,4,FALSE)=基本情報!$D$6,O2081,"")),"")</f>
        <v/>
      </c>
    </row>
    <row r="2082" spans="15:16" x14ac:dyDescent="0.15">
      <c r="O2082">
        <v>2081</v>
      </c>
      <c r="P2082" t="str">
        <f>IFERROR(IF(COUNTIF(個人情報!$BB$5:$BB$401,"登録番号" &amp; リスト!O2082)&gt;=1,"",IF(VLOOKUP(O2082,登録者リスト!$A$1:$D$43729,4,FALSE)=基本情報!$D$6,O2082,"")),"")</f>
        <v/>
      </c>
    </row>
    <row r="2083" spans="15:16" x14ac:dyDescent="0.15">
      <c r="O2083">
        <v>2082</v>
      </c>
      <c r="P2083" t="str">
        <f>IFERROR(IF(COUNTIF(個人情報!$BB$5:$BB$401,"登録番号" &amp; リスト!O2083)&gt;=1,"",IF(VLOOKUP(O2083,登録者リスト!$A$1:$D$43729,4,FALSE)=基本情報!$D$6,O2083,"")),"")</f>
        <v/>
      </c>
    </row>
    <row r="2084" spans="15:16" x14ac:dyDescent="0.15">
      <c r="O2084">
        <v>2083</v>
      </c>
      <c r="P2084" t="str">
        <f>IFERROR(IF(COUNTIF(個人情報!$BB$5:$BB$401,"登録番号" &amp; リスト!O2084)&gt;=1,"",IF(VLOOKUP(O2084,登録者リスト!$A$1:$D$43729,4,FALSE)=基本情報!$D$6,O2084,"")),"")</f>
        <v/>
      </c>
    </row>
    <row r="2085" spans="15:16" x14ac:dyDescent="0.15">
      <c r="O2085">
        <v>2084</v>
      </c>
      <c r="P2085" t="str">
        <f>IFERROR(IF(COUNTIF(個人情報!$BB$5:$BB$401,"登録番号" &amp; リスト!O2085)&gt;=1,"",IF(VLOOKUP(O2085,登録者リスト!$A$1:$D$43729,4,FALSE)=基本情報!$D$6,O2085,"")),"")</f>
        <v/>
      </c>
    </row>
    <row r="2086" spans="15:16" x14ac:dyDescent="0.15">
      <c r="O2086">
        <v>2085</v>
      </c>
      <c r="P2086" t="str">
        <f>IFERROR(IF(COUNTIF(個人情報!$BB$5:$BB$401,"登録番号" &amp; リスト!O2086)&gt;=1,"",IF(VLOOKUP(O2086,登録者リスト!$A$1:$D$43729,4,FALSE)=基本情報!$D$6,O2086,"")),"")</f>
        <v/>
      </c>
    </row>
    <row r="2087" spans="15:16" x14ac:dyDescent="0.15">
      <c r="O2087">
        <v>2086</v>
      </c>
      <c r="P2087" t="str">
        <f>IFERROR(IF(COUNTIF(個人情報!$BB$5:$BB$401,"登録番号" &amp; リスト!O2087)&gt;=1,"",IF(VLOOKUP(O2087,登録者リスト!$A$1:$D$43729,4,FALSE)=基本情報!$D$6,O2087,"")),"")</f>
        <v/>
      </c>
    </row>
    <row r="2088" spans="15:16" x14ac:dyDescent="0.15">
      <c r="O2088">
        <v>2087</v>
      </c>
      <c r="P2088" t="str">
        <f>IFERROR(IF(COUNTIF(個人情報!$BB$5:$BB$401,"登録番号" &amp; リスト!O2088)&gt;=1,"",IF(VLOOKUP(O2088,登録者リスト!$A$1:$D$43729,4,FALSE)=基本情報!$D$6,O2088,"")),"")</f>
        <v/>
      </c>
    </row>
    <row r="2089" spans="15:16" x14ac:dyDescent="0.15">
      <c r="O2089">
        <v>2088</v>
      </c>
      <c r="P2089" t="str">
        <f>IFERROR(IF(COUNTIF(個人情報!$BB$5:$BB$401,"登録番号" &amp; リスト!O2089)&gt;=1,"",IF(VLOOKUP(O2089,登録者リスト!$A$1:$D$43729,4,FALSE)=基本情報!$D$6,O2089,"")),"")</f>
        <v/>
      </c>
    </row>
    <row r="2090" spans="15:16" x14ac:dyDescent="0.15">
      <c r="O2090">
        <v>2089</v>
      </c>
      <c r="P2090" t="str">
        <f>IFERROR(IF(COUNTIF(個人情報!$BB$5:$BB$401,"登録番号" &amp; リスト!O2090)&gt;=1,"",IF(VLOOKUP(O2090,登録者リスト!$A$1:$D$43729,4,FALSE)=基本情報!$D$6,O2090,"")),"")</f>
        <v/>
      </c>
    </row>
    <row r="2091" spans="15:16" x14ac:dyDescent="0.15">
      <c r="O2091">
        <v>2090</v>
      </c>
      <c r="P2091" t="str">
        <f>IFERROR(IF(COUNTIF(個人情報!$BB$5:$BB$401,"登録番号" &amp; リスト!O2091)&gt;=1,"",IF(VLOOKUP(O2091,登録者リスト!$A$1:$D$43729,4,FALSE)=基本情報!$D$6,O2091,"")),"")</f>
        <v/>
      </c>
    </row>
    <row r="2092" spans="15:16" x14ac:dyDescent="0.15">
      <c r="O2092">
        <v>2091</v>
      </c>
      <c r="P2092" t="str">
        <f>IFERROR(IF(COUNTIF(個人情報!$BB$5:$BB$401,"登録番号" &amp; リスト!O2092)&gt;=1,"",IF(VLOOKUP(O2092,登録者リスト!$A$1:$D$43729,4,FALSE)=基本情報!$D$6,O2092,"")),"")</f>
        <v/>
      </c>
    </row>
    <row r="2093" spans="15:16" x14ac:dyDescent="0.15">
      <c r="O2093">
        <v>2092</v>
      </c>
      <c r="P2093" t="str">
        <f>IFERROR(IF(COUNTIF(個人情報!$BB$5:$BB$401,"登録番号" &amp; リスト!O2093)&gt;=1,"",IF(VLOOKUP(O2093,登録者リスト!$A$1:$D$43729,4,FALSE)=基本情報!$D$6,O2093,"")),"")</f>
        <v/>
      </c>
    </row>
    <row r="2094" spans="15:16" x14ac:dyDescent="0.15">
      <c r="O2094">
        <v>2093</v>
      </c>
      <c r="P2094" t="str">
        <f>IFERROR(IF(COUNTIF(個人情報!$BB$5:$BB$401,"登録番号" &amp; リスト!O2094)&gt;=1,"",IF(VLOOKUP(O2094,登録者リスト!$A$1:$D$43729,4,FALSE)=基本情報!$D$6,O2094,"")),"")</f>
        <v/>
      </c>
    </row>
    <row r="2095" spans="15:16" x14ac:dyDescent="0.15">
      <c r="O2095">
        <v>2094</v>
      </c>
      <c r="P2095" t="str">
        <f>IFERROR(IF(COUNTIF(個人情報!$BB$5:$BB$401,"登録番号" &amp; リスト!O2095)&gt;=1,"",IF(VLOOKUP(O2095,登録者リスト!$A$1:$D$43729,4,FALSE)=基本情報!$D$6,O2095,"")),"")</f>
        <v/>
      </c>
    </row>
    <row r="2096" spans="15:16" x14ac:dyDescent="0.15">
      <c r="O2096">
        <v>2095</v>
      </c>
      <c r="P2096" t="str">
        <f>IFERROR(IF(COUNTIF(個人情報!$BB$5:$BB$401,"登録番号" &amp; リスト!O2096)&gt;=1,"",IF(VLOOKUP(O2096,登録者リスト!$A$1:$D$43729,4,FALSE)=基本情報!$D$6,O2096,"")),"")</f>
        <v/>
      </c>
    </row>
    <row r="2097" spans="15:16" x14ac:dyDescent="0.15">
      <c r="O2097">
        <v>2096</v>
      </c>
      <c r="P2097" t="str">
        <f>IFERROR(IF(COUNTIF(個人情報!$BB$5:$BB$401,"登録番号" &amp; リスト!O2097)&gt;=1,"",IF(VLOOKUP(O2097,登録者リスト!$A$1:$D$43729,4,FALSE)=基本情報!$D$6,O2097,"")),"")</f>
        <v/>
      </c>
    </row>
    <row r="2098" spans="15:16" x14ac:dyDescent="0.15">
      <c r="O2098">
        <v>2097</v>
      </c>
      <c r="P2098" t="str">
        <f>IFERROR(IF(COUNTIF(個人情報!$BB$5:$BB$401,"登録番号" &amp; リスト!O2098)&gt;=1,"",IF(VLOOKUP(O2098,登録者リスト!$A$1:$D$43729,4,FALSE)=基本情報!$D$6,O2098,"")),"")</f>
        <v/>
      </c>
    </row>
    <row r="2099" spans="15:16" x14ac:dyDescent="0.15">
      <c r="O2099">
        <v>2098</v>
      </c>
      <c r="P2099" t="str">
        <f>IFERROR(IF(COUNTIF(個人情報!$BB$5:$BB$401,"登録番号" &amp; リスト!O2099)&gt;=1,"",IF(VLOOKUP(O2099,登録者リスト!$A$1:$D$43729,4,FALSE)=基本情報!$D$6,O2099,"")),"")</f>
        <v/>
      </c>
    </row>
    <row r="2100" spans="15:16" x14ac:dyDescent="0.15">
      <c r="O2100">
        <v>2099</v>
      </c>
      <c r="P2100" t="str">
        <f>IFERROR(IF(COUNTIF(個人情報!$BB$5:$BB$401,"登録番号" &amp; リスト!O2100)&gt;=1,"",IF(VLOOKUP(O2100,登録者リスト!$A$1:$D$43729,4,FALSE)=基本情報!$D$6,O2100,"")),"")</f>
        <v/>
      </c>
    </row>
    <row r="2101" spans="15:16" x14ac:dyDescent="0.15">
      <c r="O2101">
        <v>2100</v>
      </c>
      <c r="P2101" t="str">
        <f>IFERROR(IF(COUNTIF(個人情報!$BB$5:$BB$401,"登録番号" &amp; リスト!O2101)&gt;=1,"",IF(VLOOKUP(O2101,登録者リスト!$A$1:$D$43729,4,FALSE)=基本情報!$D$6,O2101,"")),"")</f>
        <v/>
      </c>
    </row>
    <row r="2102" spans="15:16" x14ac:dyDescent="0.15">
      <c r="O2102">
        <v>2101</v>
      </c>
      <c r="P2102" t="str">
        <f>IFERROR(IF(COUNTIF(個人情報!$BB$5:$BB$401,"登録番号" &amp; リスト!O2102)&gt;=1,"",IF(VLOOKUP(O2102,登録者リスト!$A$1:$D$43729,4,FALSE)=基本情報!$D$6,O2102,"")),"")</f>
        <v/>
      </c>
    </row>
    <row r="2103" spans="15:16" x14ac:dyDescent="0.15">
      <c r="O2103">
        <v>2102</v>
      </c>
      <c r="P2103" t="str">
        <f>IFERROR(IF(COUNTIF(個人情報!$BB$5:$BB$401,"登録番号" &amp; リスト!O2103)&gt;=1,"",IF(VLOOKUP(O2103,登録者リスト!$A$1:$D$43729,4,FALSE)=基本情報!$D$6,O2103,"")),"")</f>
        <v/>
      </c>
    </row>
    <row r="2104" spans="15:16" x14ac:dyDescent="0.15">
      <c r="O2104">
        <v>2103</v>
      </c>
      <c r="P2104" t="str">
        <f>IFERROR(IF(COUNTIF(個人情報!$BB$5:$BB$401,"登録番号" &amp; リスト!O2104)&gt;=1,"",IF(VLOOKUP(O2104,登録者リスト!$A$1:$D$43729,4,FALSE)=基本情報!$D$6,O2104,"")),"")</f>
        <v/>
      </c>
    </row>
    <row r="2105" spans="15:16" x14ac:dyDescent="0.15">
      <c r="O2105">
        <v>2104</v>
      </c>
      <c r="P2105" t="str">
        <f>IFERROR(IF(COUNTIF(個人情報!$BB$5:$BB$401,"登録番号" &amp; リスト!O2105)&gt;=1,"",IF(VLOOKUP(O2105,登録者リスト!$A$1:$D$43729,4,FALSE)=基本情報!$D$6,O2105,"")),"")</f>
        <v/>
      </c>
    </row>
    <row r="2106" spans="15:16" x14ac:dyDescent="0.15">
      <c r="O2106">
        <v>2105</v>
      </c>
      <c r="P2106" t="str">
        <f>IFERROR(IF(COUNTIF(個人情報!$BB$5:$BB$401,"登録番号" &amp; リスト!O2106)&gt;=1,"",IF(VLOOKUP(O2106,登録者リスト!$A$1:$D$43729,4,FALSE)=基本情報!$D$6,O2106,"")),"")</f>
        <v/>
      </c>
    </row>
    <row r="2107" spans="15:16" x14ac:dyDescent="0.15">
      <c r="O2107">
        <v>2106</v>
      </c>
      <c r="P2107" t="str">
        <f>IFERROR(IF(COUNTIF(個人情報!$BB$5:$BB$401,"登録番号" &amp; リスト!O2107)&gt;=1,"",IF(VLOOKUP(O2107,登録者リスト!$A$1:$D$43729,4,FALSE)=基本情報!$D$6,O2107,"")),"")</f>
        <v/>
      </c>
    </row>
    <row r="2108" spans="15:16" x14ac:dyDescent="0.15">
      <c r="O2108">
        <v>2107</v>
      </c>
      <c r="P2108" t="str">
        <f>IFERROR(IF(COUNTIF(個人情報!$BB$5:$BB$401,"登録番号" &amp; リスト!O2108)&gt;=1,"",IF(VLOOKUP(O2108,登録者リスト!$A$1:$D$43729,4,FALSE)=基本情報!$D$6,O2108,"")),"")</f>
        <v/>
      </c>
    </row>
    <row r="2109" spans="15:16" x14ac:dyDescent="0.15">
      <c r="O2109">
        <v>2108</v>
      </c>
      <c r="P2109" t="str">
        <f>IFERROR(IF(COUNTIF(個人情報!$BB$5:$BB$401,"登録番号" &amp; リスト!O2109)&gt;=1,"",IF(VLOOKUP(O2109,登録者リスト!$A$1:$D$43729,4,FALSE)=基本情報!$D$6,O2109,"")),"")</f>
        <v/>
      </c>
    </row>
    <row r="2110" spans="15:16" x14ac:dyDescent="0.15">
      <c r="O2110">
        <v>2109</v>
      </c>
      <c r="P2110" t="str">
        <f>IFERROR(IF(COUNTIF(個人情報!$BB$5:$BB$401,"登録番号" &amp; リスト!O2110)&gt;=1,"",IF(VLOOKUP(O2110,登録者リスト!$A$1:$D$43729,4,FALSE)=基本情報!$D$6,O2110,"")),"")</f>
        <v/>
      </c>
    </row>
    <row r="2111" spans="15:16" x14ac:dyDescent="0.15">
      <c r="O2111">
        <v>2110</v>
      </c>
      <c r="P2111" t="str">
        <f>IFERROR(IF(COUNTIF(個人情報!$BB$5:$BB$401,"登録番号" &amp; リスト!O2111)&gt;=1,"",IF(VLOOKUP(O2111,登録者リスト!$A$1:$D$43729,4,FALSE)=基本情報!$D$6,O2111,"")),"")</f>
        <v/>
      </c>
    </row>
    <row r="2112" spans="15:16" x14ac:dyDescent="0.15">
      <c r="O2112">
        <v>2111</v>
      </c>
      <c r="P2112" t="str">
        <f>IFERROR(IF(COUNTIF(個人情報!$BB$5:$BB$401,"登録番号" &amp; リスト!O2112)&gt;=1,"",IF(VLOOKUP(O2112,登録者リスト!$A$1:$D$43729,4,FALSE)=基本情報!$D$6,O2112,"")),"")</f>
        <v/>
      </c>
    </row>
    <row r="2113" spans="15:16" x14ac:dyDescent="0.15">
      <c r="O2113">
        <v>2112</v>
      </c>
      <c r="P2113" t="str">
        <f>IFERROR(IF(COUNTIF(個人情報!$BB$5:$BB$401,"登録番号" &amp; リスト!O2113)&gt;=1,"",IF(VLOOKUP(O2113,登録者リスト!$A$1:$D$43729,4,FALSE)=基本情報!$D$6,O2113,"")),"")</f>
        <v/>
      </c>
    </row>
    <row r="2114" spans="15:16" x14ac:dyDescent="0.15">
      <c r="O2114">
        <v>2113</v>
      </c>
      <c r="P2114" t="str">
        <f>IFERROR(IF(COUNTIF(個人情報!$BB$5:$BB$401,"登録番号" &amp; リスト!O2114)&gt;=1,"",IF(VLOOKUP(O2114,登録者リスト!$A$1:$D$43729,4,FALSE)=基本情報!$D$6,O2114,"")),"")</f>
        <v/>
      </c>
    </row>
    <row r="2115" spans="15:16" x14ac:dyDescent="0.15">
      <c r="O2115">
        <v>2114</v>
      </c>
      <c r="P2115" t="str">
        <f>IFERROR(IF(COUNTIF(個人情報!$BB$5:$BB$401,"登録番号" &amp; リスト!O2115)&gt;=1,"",IF(VLOOKUP(O2115,登録者リスト!$A$1:$D$43729,4,FALSE)=基本情報!$D$6,O2115,"")),"")</f>
        <v/>
      </c>
    </row>
    <row r="2116" spans="15:16" x14ac:dyDescent="0.15">
      <c r="O2116">
        <v>2115</v>
      </c>
      <c r="P2116" t="str">
        <f>IFERROR(IF(COUNTIF(個人情報!$BB$5:$BB$401,"登録番号" &amp; リスト!O2116)&gt;=1,"",IF(VLOOKUP(O2116,登録者リスト!$A$1:$D$43729,4,FALSE)=基本情報!$D$6,O2116,"")),"")</f>
        <v/>
      </c>
    </row>
    <row r="2117" spans="15:16" x14ac:dyDescent="0.15">
      <c r="O2117">
        <v>2116</v>
      </c>
      <c r="P2117" t="str">
        <f>IFERROR(IF(COUNTIF(個人情報!$BB$5:$BB$401,"登録番号" &amp; リスト!O2117)&gt;=1,"",IF(VLOOKUP(O2117,登録者リスト!$A$1:$D$43729,4,FALSE)=基本情報!$D$6,O2117,"")),"")</f>
        <v/>
      </c>
    </row>
    <row r="2118" spans="15:16" x14ac:dyDescent="0.15">
      <c r="O2118">
        <v>2117</v>
      </c>
      <c r="P2118" t="str">
        <f>IFERROR(IF(COUNTIF(個人情報!$BB$5:$BB$401,"登録番号" &amp; リスト!O2118)&gt;=1,"",IF(VLOOKUP(O2118,登録者リスト!$A$1:$D$43729,4,FALSE)=基本情報!$D$6,O2118,"")),"")</f>
        <v/>
      </c>
    </row>
    <row r="2119" spans="15:16" x14ac:dyDescent="0.15">
      <c r="O2119">
        <v>2118</v>
      </c>
      <c r="P2119" t="str">
        <f>IFERROR(IF(COUNTIF(個人情報!$BB$5:$BB$401,"登録番号" &amp; リスト!O2119)&gt;=1,"",IF(VLOOKUP(O2119,登録者リスト!$A$1:$D$43729,4,FALSE)=基本情報!$D$6,O2119,"")),"")</f>
        <v/>
      </c>
    </row>
    <row r="2120" spans="15:16" x14ac:dyDescent="0.15">
      <c r="O2120">
        <v>2119</v>
      </c>
      <c r="P2120" t="str">
        <f>IFERROR(IF(COUNTIF(個人情報!$BB$5:$BB$401,"登録番号" &amp; リスト!O2120)&gt;=1,"",IF(VLOOKUP(O2120,登録者リスト!$A$1:$D$43729,4,FALSE)=基本情報!$D$6,O2120,"")),"")</f>
        <v/>
      </c>
    </row>
    <row r="2121" spans="15:16" x14ac:dyDescent="0.15">
      <c r="O2121">
        <v>2120</v>
      </c>
      <c r="P2121" t="str">
        <f>IFERROR(IF(COUNTIF(個人情報!$BB$5:$BB$401,"登録番号" &amp; リスト!O2121)&gt;=1,"",IF(VLOOKUP(O2121,登録者リスト!$A$1:$D$43729,4,FALSE)=基本情報!$D$6,O2121,"")),"")</f>
        <v/>
      </c>
    </row>
    <row r="2122" spans="15:16" x14ac:dyDescent="0.15">
      <c r="O2122">
        <v>2121</v>
      </c>
      <c r="P2122" t="str">
        <f>IFERROR(IF(COUNTIF(個人情報!$BB$5:$BB$401,"登録番号" &amp; リスト!O2122)&gt;=1,"",IF(VLOOKUP(O2122,登録者リスト!$A$1:$D$43729,4,FALSE)=基本情報!$D$6,O2122,"")),"")</f>
        <v/>
      </c>
    </row>
    <row r="2123" spans="15:16" x14ac:dyDescent="0.15">
      <c r="O2123">
        <v>2122</v>
      </c>
      <c r="P2123" t="str">
        <f>IFERROR(IF(COUNTIF(個人情報!$BB$5:$BB$401,"登録番号" &amp; リスト!O2123)&gt;=1,"",IF(VLOOKUP(O2123,登録者リスト!$A$1:$D$43729,4,FALSE)=基本情報!$D$6,O2123,"")),"")</f>
        <v/>
      </c>
    </row>
    <row r="2124" spans="15:16" x14ac:dyDescent="0.15">
      <c r="O2124">
        <v>2123</v>
      </c>
      <c r="P2124" t="str">
        <f>IFERROR(IF(COUNTIF(個人情報!$BB$5:$BB$401,"登録番号" &amp; リスト!O2124)&gt;=1,"",IF(VLOOKUP(O2124,登録者リスト!$A$1:$D$43729,4,FALSE)=基本情報!$D$6,O2124,"")),"")</f>
        <v/>
      </c>
    </row>
    <row r="2125" spans="15:16" x14ac:dyDescent="0.15">
      <c r="O2125">
        <v>2124</v>
      </c>
      <c r="P2125" t="str">
        <f>IFERROR(IF(COUNTIF(個人情報!$BB$5:$BB$401,"登録番号" &amp; リスト!O2125)&gt;=1,"",IF(VLOOKUP(O2125,登録者リスト!$A$1:$D$43729,4,FALSE)=基本情報!$D$6,O2125,"")),"")</f>
        <v/>
      </c>
    </row>
    <row r="2126" spans="15:16" x14ac:dyDescent="0.15">
      <c r="O2126">
        <v>2125</v>
      </c>
      <c r="P2126" t="str">
        <f>IFERROR(IF(COUNTIF(個人情報!$BB$5:$BB$401,"登録番号" &amp; リスト!O2126)&gt;=1,"",IF(VLOOKUP(O2126,登録者リスト!$A$1:$D$43729,4,FALSE)=基本情報!$D$6,O2126,"")),"")</f>
        <v/>
      </c>
    </row>
    <row r="2127" spans="15:16" x14ac:dyDescent="0.15">
      <c r="O2127">
        <v>2126</v>
      </c>
      <c r="P2127" t="str">
        <f>IFERROR(IF(COUNTIF(個人情報!$BB$5:$BB$401,"登録番号" &amp; リスト!O2127)&gt;=1,"",IF(VLOOKUP(O2127,登録者リスト!$A$1:$D$43729,4,FALSE)=基本情報!$D$6,O2127,"")),"")</f>
        <v/>
      </c>
    </row>
    <row r="2128" spans="15:16" x14ac:dyDescent="0.15">
      <c r="O2128">
        <v>2127</v>
      </c>
      <c r="P2128" t="str">
        <f>IFERROR(IF(COUNTIF(個人情報!$BB$5:$BB$401,"登録番号" &amp; リスト!O2128)&gt;=1,"",IF(VLOOKUP(O2128,登録者リスト!$A$1:$D$43729,4,FALSE)=基本情報!$D$6,O2128,"")),"")</f>
        <v/>
      </c>
    </row>
    <row r="2129" spans="15:16" x14ac:dyDescent="0.15">
      <c r="O2129">
        <v>2128</v>
      </c>
      <c r="P2129" t="str">
        <f>IFERROR(IF(COUNTIF(個人情報!$BB$5:$BB$401,"登録番号" &amp; リスト!O2129)&gt;=1,"",IF(VLOOKUP(O2129,登録者リスト!$A$1:$D$43729,4,FALSE)=基本情報!$D$6,O2129,"")),"")</f>
        <v/>
      </c>
    </row>
    <row r="2130" spans="15:16" x14ac:dyDescent="0.15">
      <c r="O2130">
        <v>2129</v>
      </c>
      <c r="P2130" t="str">
        <f>IFERROR(IF(COUNTIF(個人情報!$BB$5:$BB$401,"登録番号" &amp; リスト!O2130)&gt;=1,"",IF(VLOOKUP(O2130,登録者リスト!$A$1:$D$43729,4,FALSE)=基本情報!$D$6,O2130,"")),"")</f>
        <v/>
      </c>
    </row>
    <row r="2131" spans="15:16" x14ac:dyDescent="0.15">
      <c r="O2131">
        <v>2130</v>
      </c>
      <c r="P2131" t="str">
        <f>IFERROR(IF(COUNTIF(個人情報!$BB$5:$BB$401,"登録番号" &amp; リスト!O2131)&gt;=1,"",IF(VLOOKUP(O2131,登録者リスト!$A$1:$D$43729,4,FALSE)=基本情報!$D$6,O2131,"")),"")</f>
        <v/>
      </c>
    </row>
    <row r="2132" spans="15:16" x14ac:dyDescent="0.15">
      <c r="O2132">
        <v>2131</v>
      </c>
      <c r="P2132" t="str">
        <f>IFERROR(IF(COUNTIF(個人情報!$BB$5:$BB$401,"登録番号" &amp; リスト!O2132)&gt;=1,"",IF(VLOOKUP(O2132,登録者リスト!$A$1:$D$43729,4,FALSE)=基本情報!$D$6,O2132,"")),"")</f>
        <v/>
      </c>
    </row>
    <row r="2133" spans="15:16" x14ac:dyDescent="0.15">
      <c r="O2133">
        <v>2132</v>
      </c>
      <c r="P2133" t="str">
        <f>IFERROR(IF(COUNTIF(個人情報!$BB$5:$BB$401,"登録番号" &amp; リスト!O2133)&gt;=1,"",IF(VLOOKUP(O2133,登録者リスト!$A$1:$D$43729,4,FALSE)=基本情報!$D$6,O2133,"")),"")</f>
        <v/>
      </c>
    </row>
    <row r="2134" spans="15:16" x14ac:dyDescent="0.15">
      <c r="O2134">
        <v>2133</v>
      </c>
      <c r="P2134" t="str">
        <f>IFERROR(IF(COUNTIF(個人情報!$BB$5:$BB$401,"登録番号" &amp; リスト!O2134)&gt;=1,"",IF(VLOOKUP(O2134,登録者リスト!$A$1:$D$43729,4,FALSE)=基本情報!$D$6,O2134,"")),"")</f>
        <v/>
      </c>
    </row>
    <row r="2135" spans="15:16" x14ac:dyDescent="0.15">
      <c r="O2135">
        <v>2134</v>
      </c>
      <c r="P2135" t="str">
        <f>IFERROR(IF(COUNTIF(個人情報!$BB$5:$BB$401,"登録番号" &amp; リスト!O2135)&gt;=1,"",IF(VLOOKUP(O2135,登録者リスト!$A$1:$D$43729,4,FALSE)=基本情報!$D$6,O2135,"")),"")</f>
        <v/>
      </c>
    </row>
    <row r="2136" spans="15:16" x14ac:dyDescent="0.15">
      <c r="O2136">
        <v>2135</v>
      </c>
      <c r="P2136" t="str">
        <f>IFERROR(IF(COUNTIF(個人情報!$BB$5:$BB$401,"登録番号" &amp; リスト!O2136)&gt;=1,"",IF(VLOOKUP(O2136,登録者リスト!$A$1:$D$43729,4,FALSE)=基本情報!$D$6,O2136,"")),"")</f>
        <v/>
      </c>
    </row>
    <row r="2137" spans="15:16" x14ac:dyDescent="0.15">
      <c r="O2137">
        <v>2136</v>
      </c>
      <c r="P2137" t="str">
        <f>IFERROR(IF(COUNTIF(個人情報!$BB$5:$BB$401,"登録番号" &amp; リスト!O2137)&gt;=1,"",IF(VLOOKUP(O2137,登録者リスト!$A$1:$D$43729,4,FALSE)=基本情報!$D$6,O2137,"")),"")</f>
        <v/>
      </c>
    </row>
    <row r="2138" spans="15:16" x14ac:dyDescent="0.15">
      <c r="O2138">
        <v>2137</v>
      </c>
      <c r="P2138" t="str">
        <f>IFERROR(IF(COUNTIF(個人情報!$BB$5:$BB$401,"登録番号" &amp; リスト!O2138)&gt;=1,"",IF(VLOOKUP(O2138,登録者リスト!$A$1:$D$43729,4,FALSE)=基本情報!$D$6,O2138,"")),"")</f>
        <v/>
      </c>
    </row>
    <row r="2139" spans="15:16" x14ac:dyDescent="0.15">
      <c r="O2139">
        <v>2138</v>
      </c>
      <c r="P2139" t="str">
        <f>IFERROR(IF(COUNTIF(個人情報!$BB$5:$BB$401,"登録番号" &amp; リスト!O2139)&gt;=1,"",IF(VLOOKUP(O2139,登録者リスト!$A$1:$D$43729,4,FALSE)=基本情報!$D$6,O2139,"")),"")</f>
        <v/>
      </c>
    </row>
    <row r="2140" spans="15:16" x14ac:dyDescent="0.15">
      <c r="O2140">
        <v>2139</v>
      </c>
      <c r="P2140" t="str">
        <f>IFERROR(IF(COUNTIF(個人情報!$BB$5:$BB$401,"登録番号" &amp; リスト!O2140)&gt;=1,"",IF(VLOOKUP(O2140,登録者リスト!$A$1:$D$43729,4,FALSE)=基本情報!$D$6,O2140,"")),"")</f>
        <v/>
      </c>
    </row>
    <row r="2141" spans="15:16" x14ac:dyDescent="0.15">
      <c r="O2141">
        <v>2140</v>
      </c>
      <c r="P2141" t="str">
        <f>IFERROR(IF(COUNTIF(個人情報!$BB$5:$BB$401,"登録番号" &amp; リスト!O2141)&gt;=1,"",IF(VLOOKUP(O2141,登録者リスト!$A$1:$D$43729,4,FALSE)=基本情報!$D$6,O2141,"")),"")</f>
        <v/>
      </c>
    </row>
    <row r="2142" spans="15:16" x14ac:dyDescent="0.15">
      <c r="O2142">
        <v>2141</v>
      </c>
      <c r="P2142" t="str">
        <f>IFERROR(IF(COUNTIF(個人情報!$BB$5:$BB$401,"登録番号" &amp; リスト!O2142)&gt;=1,"",IF(VLOOKUP(O2142,登録者リスト!$A$1:$D$43729,4,FALSE)=基本情報!$D$6,O2142,"")),"")</f>
        <v/>
      </c>
    </row>
    <row r="2143" spans="15:16" x14ac:dyDescent="0.15">
      <c r="O2143">
        <v>2142</v>
      </c>
      <c r="P2143" t="str">
        <f>IFERROR(IF(COUNTIF(個人情報!$BB$5:$BB$401,"登録番号" &amp; リスト!O2143)&gt;=1,"",IF(VLOOKUP(O2143,登録者リスト!$A$1:$D$43729,4,FALSE)=基本情報!$D$6,O2143,"")),"")</f>
        <v/>
      </c>
    </row>
    <row r="2144" spans="15:16" x14ac:dyDescent="0.15">
      <c r="O2144">
        <v>2143</v>
      </c>
      <c r="P2144" t="str">
        <f>IFERROR(IF(COUNTIF(個人情報!$BB$5:$BB$401,"登録番号" &amp; リスト!O2144)&gt;=1,"",IF(VLOOKUP(O2144,登録者リスト!$A$1:$D$43729,4,FALSE)=基本情報!$D$6,O2144,"")),"")</f>
        <v/>
      </c>
    </row>
    <row r="2145" spans="15:16" x14ac:dyDescent="0.15">
      <c r="O2145">
        <v>2144</v>
      </c>
      <c r="P2145" t="str">
        <f>IFERROR(IF(COUNTIF(個人情報!$BB$5:$BB$401,"登録番号" &amp; リスト!O2145)&gt;=1,"",IF(VLOOKUP(O2145,登録者リスト!$A$1:$D$43729,4,FALSE)=基本情報!$D$6,O2145,"")),"")</f>
        <v/>
      </c>
    </row>
    <row r="2146" spans="15:16" x14ac:dyDescent="0.15">
      <c r="O2146">
        <v>2145</v>
      </c>
      <c r="P2146" t="str">
        <f>IFERROR(IF(COUNTIF(個人情報!$BB$5:$BB$401,"登録番号" &amp; リスト!O2146)&gt;=1,"",IF(VLOOKUP(O2146,登録者リスト!$A$1:$D$43729,4,FALSE)=基本情報!$D$6,O2146,"")),"")</f>
        <v/>
      </c>
    </row>
    <row r="2147" spans="15:16" x14ac:dyDescent="0.15">
      <c r="O2147">
        <v>2146</v>
      </c>
      <c r="P2147" t="str">
        <f>IFERROR(IF(COUNTIF(個人情報!$BB$5:$BB$401,"登録番号" &amp; リスト!O2147)&gt;=1,"",IF(VLOOKUP(O2147,登録者リスト!$A$1:$D$43729,4,FALSE)=基本情報!$D$6,O2147,"")),"")</f>
        <v/>
      </c>
    </row>
    <row r="2148" spans="15:16" x14ac:dyDescent="0.15">
      <c r="O2148">
        <v>2147</v>
      </c>
      <c r="P2148" t="str">
        <f>IFERROR(IF(COUNTIF(個人情報!$BB$5:$BB$401,"登録番号" &amp; リスト!O2148)&gt;=1,"",IF(VLOOKUP(O2148,登録者リスト!$A$1:$D$43729,4,FALSE)=基本情報!$D$6,O2148,"")),"")</f>
        <v/>
      </c>
    </row>
    <row r="2149" spans="15:16" x14ac:dyDescent="0.15">
      <c r="O2149">
        <v>2148</v>
      </c>
      <c r="P2149" t="str">
        <f>IFERROR(IF(COUNTIF(個人情報!$BB$5:$BB$401,"登録番号" &amp; リスト!O2149)&gt;=1,"",IF(VLOOKUP(O2149,登録者リスト!$A$1:$D$43729,4,FALSE)=基本情報!$D$6,O2149,"")),"")</f>
        <v/>
      </c>
    </row>
    <row r="2150" spans="15:16" x14ac:dyDescent="0.15">
      <c r="O2150">
        <v>2149</v>
      </c>
      <c r="P2150" t="str">
        <f>IFERROR(IF(COUNTIF(個人情報!$BB$5:$BB$401,"登録番号" &amp; リスト!O2150)&gt;=1,"",IF(VLOOKUP(O2150,登録者リスト!$A$1:$D$43729,4,FALSE)=基本情報!$D$6,O2150,"")),"")</f>
        <v/>
      </c>
    </row>
    <row r="2151" spans="15:16" x14ac:dyDescent="0.15">
      <c r="O2151">
        <v>2150</v>
      </c>
      <c r="P2151" t="str">
        <f>IFERROR(IF(COUNTIF(個人情報!$BB$5:$BB$401,"登録番号" &amp; リスト!O2151)&gt;=1,"",IF(VLOOKUP(O2151,登録者リスト!$A$1:$D$43729,4,FALSE)=基本情報!$D$6,O2151,"")),"")</f>
        <v/>
      </c>
    </row>
    <row r="2152" spans="15:16" x14ac:dyDescent="0.15">
      <c r="O2152">
        <v>2151</v>
      </c>
      <c r="P2152" t="str">
        <f>IFERROR(IF(COUNTIF(個人情報!$BB$5:$BB$401,"登録番号" &amp; リスト!O2152)&gt;=1,"",IF(VLOOKUP(O2152,登録者リスト!$A$1:$D$43729,4,FALSE)=基本情報!$D$6,O2152,"")),"")</f>
        <v/>
      </c>
    </row>
    <row r="2153" spans="15:16" x14ac:dyDescent="0.15">
      <c r="O2153">
        <v>2152</v>
      </c>
      <c r="P2153" t="str">
        <f>IFERROR(IF(COUNTIF(個人情報!$BB$5:$BB$401,"登録番号" &amp; リスト!O2153)&gt;=1,"",IF(VLOOKUP(O2153,登録者リスト!$A$1:$D$43729,4,FALSE)=基本情報!$D$6,O2153,"")),"")</f>
        <v/>
      </c>
    </row>
    <row r="2154" spans="15:16" x14ac:dyDescent="0.15">
      <c r="O2154">
        <v>2153</v>
      </c>
      <c r="P2154" t="str">
        <f>IFERROR(IF(COUNTIF(個人情報!$BB$5:$BB$401,"登録番号" &amp; リスト!O2154)&gt;=1,"",IF(VLOOKUP(O2154,登録者リスト!$A$1:$D$43729,4,FALSE)=基本情報!$D$6,O2154,"")),"")</f>
        <v/>
      </c>
    </row>
    <row r="2155" spans="15:16" x14ac:dyDescent="0.15">
      <c r="O2155">
        <v>2154</v>
      </c>
      <c r="P2155" t="str">
        <f>IFERROR(IF(COUNTIF(個人情報!$BB$5:$BB$401,"登録番号" &amp; リスト!O2155)&gt;=1,"",IF(VLOOKUP(O2155,登録者リスト!$A$1:$D$43729,4,FALSE)=基本情報!$D$6,O2155,"")),"")</f>
        <v/>
      </c>
    </row>
    <row r="2156" spans="15:16" x14ac:dyDescent="0.15">
      <c r="O2156">
        <v>2155</v>
      </c>
      <c r="P2156" t="str">
        <f>IFERROR(IF(COUNTIF(個人情報!$BB$5:$BB$401,"登録番号" &amp; リスト!O2156)&gt;=1,"",IF(VLOOKUP(O2156,登録者リスト!$A$1:$D$43729,4,FALSE)=基本情報!$D$6,O2156,"")),"")</f>
        <v/>
      </c>
    </row>
    <row r="2157" spans="15:16" x14ac:dyDescent="0.15">
      <c r="O2157">
        <v>2156</v>
      </c>
      <c r="P2157" t="str">
        <f>IFERROR(IF(COUNTIF(個人情報!$BB$5:$BB$401,"登録番号" &amp; リスト!O2157)&gt;=1,"",IF(VLOOKUP(O2157,登録者リスト!$A$1:$D$43729,4,FALSE)=基本情報!$D$6,O2157,"")),"")</f>
        <v/>
      </c>
    </row>
    <row r="2158" spans="15:16" x14ac:dyDescent="0.15">
      <c r="O2158">
        <v>2157</v>
      </c>
      <c r="P2158" t="str">
        <f>IFERROR(IF(COUNTIF(個人情報!$BB$5:$BB$401,"登録番号" &amp; リスト!O2158)&gt;=1,"",IF(VLOOKUP(O2158,登録者リスト!$A$1:$D$43729,4,FALSE)=基本情報!$D$6,O2158,"")),"")</f>
        <v/>
      </c>
    </row>
    <row r="2159" spans="15:16" x14ac:dyDescent="0.15">
      <c r="O2159">
        <v>2158</v>
      </c>
      <c r="P2159" t="str">
        <f>IFERROR(IF(COUNTIF(個人情報!$BB$5:$BB$401,"登録番号" &amp; リスト!O2159)&gt;=1,"",IF(VLOOKUP(O2159,登録者リスト!$A$1:$D$43729,4,FALSE)=基本情報!$D$6,O2159,"")),"")</f>
        <v/>
      </c>
    </row>
    <row r="2160" spans="15:16" x14ac:dyDescent="0.15">
      <c r="O2160">
        <v>2159</v>
      </c>
      <c r="P2160" t="str">
        <f>IFERROR(IF(COUNTIF(個人情報!$BB$5:$BB$401,"登録番号" &amp; リスト!O2160)&gt;=1,"",IF(VLOOKUP(O2160,登録者リスト!$A$1:$D$43729,4,FALSE)=基本情報!$D$6,O2160,"")),"")</f>
        <v/>
      </c>
    </row>
    <row r="2161" spans="15:16" x14ac:dyDescent="0.15">
      <c r="O2161">
        <v>2160</v>
      </c>
      <c r="P2161" t="str">
        <f>IFERROR(IF(COUNTIF(個人情報!$BB$5:$BB$401,"登録番号" &amp; リスト!O2161)&gt;=1,"",IF(VLOOKUP(O2161,登録者リスト!$A$1:$D$43729,4,FALSE)=基本情報!$D$6,O2161,"")),"")</f>
        <v/>
      </c>
    </row>
    <row r="2162" spans="15:16" x14ac:dyDescent="0.15">
      <c r="O2162">
        <v>2161</v>
      </c>
      <c r="P2162" t="str">
        <f>IFERROR(IF(COUNTIF(個人情報!$BB$5:$BB$401,"登録番号" &amp; リスト!O2162)&gt;=1,"",IF(VLOOKUP(O2162,登録者リスト!$A$1:$D$43729,4,FALSE)=基本情報!$D$6,O2162,"")),"")</f>
        <v/>
      </c>
    </row>
    <row r="2163" spans="15:16" x14ac:dyDescent="0.15">
      <c r="O2163">
        <v>2162</v>
      </c>
      <c r="P2163" t="str">
        <f>IFERROR(IF(COUNTIF(個人情報!$BB$5:$BB$401,"登録番号" &amp; リスト!O2163)&gt;=1,"",IF(VLOOKUP(O2163,登録者リスト!$A$1:$D$43729,4,FALSE)=基本情報!$D$6,O2163,"")),"")</f>
        <v/>
      </c>
    </row>
    <row r="2164" spans="15:16" x14ac:dyDescent="0.15">
      <c r="O2164">
        <v>2163</v>
      </c>
      <c r="P2164" t="str">
        <f>IFERROR(IF(COUNTIF(個人情報!$BB$5:$BB$401,"登録番号" &amp; リスト!O2164)&gt;=1,"",IF(VLOOKUP(O2164,登録者リスト!$A$1:$D$43729,4,FALSE)=基本情報!$D$6,O2164,"")),"")</f>
        <v/>
      </c>
    </row>
    <row r="2165" spans="15:16" x14ac:dyDescent="0.15">
      <c r="O2165">
        <v>2164</v>
      </c>
      <c r="P2165" t="str">
        <f>IFERROR(IF(COUNTIF(個人情報!$BB$5:$BB$401,"登録番号" &amp; リスト!O2165)&gt;=1,"",IF(VLOOKUP(O2165,登録者リスト!$A$1:$D$43729,4,FALSE)=基本情報!$D$6,O2165,"")),"")</f>
        <v/>
      </c>
    </row>
    <row r="2166" spans="15:16" x14ac:dyDescent="0.15">
      <c r="O2166">
        <v>2165</v>
      </c>
      <c r="P2166" t="str">
        <f>IFERROR(IF(COUNTIF(個人情報!$BB$5:$BB$401,"登録番号" &amp; リスト!O2166)&gt;=1,"",IF(VLOOKUP(O2166,登録者リスト!$A$1:$D$43729,4,FALSE)=基本情報!$D$6,O2166,"")),"")</f>
        <v/>
      </c>
    </row>
    <row r="2167" spans="15:16" x14ac:dyDescent="0.15">
      <c r="O2167">
        <v>2166</v>
      </c>
      <c r="P2167" t="str">
        <f>IFERROR(IF(COUNTIF(個人情報!$BB$5:$BB$401,"登録番号" &amp; リスト!O2167)&gt;=1,"",IF(VLOOKUP(O2167,登録者リスト!$A$1:$D$43729,4,FALSE)=基本情報!$D$6,O2167,"")),"")</f>
        <v/>
      </c>
    </row>
    <row r="2168" spans="15:16" x14ac:dyDescent="0.15">
      <c r="O2168">
        <v>2167</v>
      </c>
      <c r="P2168" t="str">
        <f>IFERROR(IF(COUNTIF(個人情報!$BB$5:$BB$401,"登録番号" &amp; リスト!O2168)&gt;=1,"",IF(VLOOKUP(O2168,登録者リスト!$A$1:$D$43729,4,FALSE)=基本情報!$D$6,O2168,"")),"")</f>
        <v/>
      </c>
    </row>
    <row r="2169" spans="15:16" x14ac:dyDescent="0.15">
      <c r="O2169">
        <v>2168</v>
      </c>
      <c r="P2169" t="str">
        <f>IFERROR(IF(COUNTIF(個人情報!$BB$5:$BB$401,"登録番号" &amp; リスト!O2169)&gt;=1,"",IF(VLOOKUP(O2169,登録者リスト!$A$1:$D$43729,4,FALSE)=基本情報!$D$6,O2169,"")),"")</f>
        <v/>
      </c>
    </row>
    <row r="2170" spans="15:16" x14ac:dyDescent="0.15">
      <c r="O2170">
        <v>2169</v>
      </c>
      <c r="P2170" t="str">
        <f>IFERROR(IF(COUNTIF(個人情報!$BB$5:$BB$401,"登録番号" &amp; リスト!O2170)&gt;=1,"",IF(VLOOKUP(O2170,登録者リスト!$A$1:$D$43729,4,FALSE)=基本情報!$D$6,O2170,"")),"")</f>
        <v/>
      </c>
    </row>
    <row r="2171" spans="15:16" x14ac:dyDescent="0.15">
      <c r="O2171">
        <v>2170</v>
      </c>
      <c r="P2171" t="str">
        <f>IFERROR(IF(COUNTIF(個人情報!$BB$5:$BB$401,"登録番号" &amp; リスト!O2171)&gt;=1,"",IF(VLOOKUP(O2171,登録者リスト!$A$1:$D$43729,4,FALSE)=基本情報!$D$6,O2171,"")),"")</f>
        <v/>
      </c>
    </row>
    <row r="2172" spans="15:16" x14ac:dyDescent="0.15">
      <c r="O2172">
        <v>2171</v>
      </c>
      <c r="P2172" t="str">
        <f>IFERROR(IF(COUNTIF(個人情報!$BB$5:$BB$401,"登録番号" &amp; リスト!O2172)&gt;=1,"",IF(VLOOKUP(O2172,登録者リスト!$A$1:$D$43729,4,FALSE)=基本情報!$D$6,O2172,"")),"")</f>
        <v/>
      </c>
    </row>
    <row r="2173" spans="15:16" x14ac:dyDescent="0.15">
      <c r="O2173">
        <v>2172</v>
      </c>
      <c r="P2173" t="str">
        <f>IFERROR(IF(COUNTIF(個人情報!$BB$5:$BB$401,"登録番号" &amp; リスト!O2173)&gt;=1,"",IF(VLOOKUP(O2173,登録者リスト!$A$1:$D$43729,4,FALSE)=基本情報!$D$6,O2173,"")),"")</f>
        <v/>
      </c>
    </row>
    <row r="2174" spans="15:16" x14ac:dyDescent="0.15">
      <c r="O2174">
        <v>2173</v>
      </c>
      <c r="P2174" t="str">
        <f>IFERROR(IF(COUNTIF(個人情報!$BB$5:$BB$401,"登録番号" &amp; リスト!O2174)&gt;=1,"",IF(VLOOKUP(O2174,登録者リスト!$A$1:$D$43729,4,FALSE)=基本情報!$D$6,O2174,"")),"")</f>
        <v/>
      </c>
    </row>
    <row r="2175" spans="15:16" x14ac:dyDescent="0.15">
      <c r="O2175">
        <v>2174</v>
      </c>
      <c r="P2175" t="str">
        <f>IFERROR(IF(COUNTIF(個人情報!$BB$5:$BB$401,"登録番号" &amp; リスト!O2175)&gt;=1,"",IF(VLOOKUP(O2175,登録者リスト!$A$1:$D$43729,4,FALSE)=基本情報!$D$6,O2175,"")),"")</f>
        <v/>
      </c>
    </row>
    <row r="2176" spans="15:16" x14ac:dyDescent="0.15">
      <c r="O2176">
        <v>2175</v>
      </c>
      <c r="P2176" t="str">
        <f>IFERROR(IF(COUNTIF(個人情報!$BB$5:$BB$401,"登録番号" &amp; リスト!O2176)&gt;=1,"",IF(VLOOKUP(O2176,登録者リスト!$A$1:$D$43729,4,FALSE)=基本情報!$D$6,O2176,"")),"")</f>
        <v/>
      </c>
    </row>
    <row r="2177" spans="15:16" x14ac:dyDescent="0.15">
      <c r="O2177">
        <v>2176</v>
      </c>
      <c r="P2177" t="str">
        <f>IFERROR(IF(COUNTIF(個人情報!$BB$5:$BB$401,"登録番号" &amp; リスト!O2177)&gt;=1,"",IF(VLOOKUP(O2177,登録者リスト!$A$1:$D$43729,4,FALSE)=基本情報!$D$6,O2177,"")),"")</f>
        <v/>
      </c>
    </row>
    <row r="2178" spans="15:16" x14ac:dyDescent="0.15">
      <c r="O2178">
        <v>2177</v>
      </c>
      <c r="P2178" t="str">
        <f>IFERROR(IF(COUNTIF(個人情報!$BB$5:$BB$401,"登録番号" &amp; リスト!O2178)&gt;=1,"",IF(VLOOKUP(O2178,登録者リスト!$A$1:$D$43729,4,FALSE)=基本情報!$D$6,O2178,"")),"")</f>
        <v/>
      </c>
    </row>
    <row r="2179" spans="15:16" x14ac:dyDescent="0.15">
      <c r="O2179">
        <v>2178</v>
      </c>
      <c r="P2179" t="str">
        <f>IFERROR(IF(COUNTIF(個人情報!$BB$5:$BB$401,"登録番号" &amp; リスト!O2179)&gt;=1,"",IF(VLOOKUP(O2179,登録者リスト!$A$1:$D$43729,4,FALSE)=基本情報!$D$6,O2179,"")),"")</f>
        <v/>
      </c>
    </row>
    <row r="2180" spans="15:16" x14ac:dyDescent="0.15">
      <c r="O2180">
        <v>2179</v>
      </c>
      <c r="P2180" t="str">
        <f>IFERROR(IF(COUNTIF(個人情報!$BB$5:$BB$401,"登録番号" &amp; リスト!O2180)&gt;=1,"",IF(VLOOKUP(O2180,登録者リスト!$A$1:$D$43729,4,FALSE)=基本情報!$D$6,O2180,"")),"")</f>
        <v/>
      </c>
    </row>
    <row r="2181" spans="15:16" x14ac:dyDescent="0.15">
      <c r="O2181">
        <v>2180</v>
      </c>
      <c r="P2181" t="str">
        <f>IFERROR(IF(COUNTIF(個人情報!$BB$5:$BB$401,"登録番号" &amp; リスト!O2181)&gt;=1,"",IF(VLOOKUP(O2181,登録者リスト!$A$1:$D$43729,4,FALSE)=基本情報!$D$6,O2181,"")),"")</f>
        <v/>
      </c>
    </row>
    <row r="2182" spans="15:16" x14ac:dyDescent="0.15">
      <c r="O2182">
        <v>2181</v>
      </c>
      <c r="P2182" t="str">
        <f>IFERROR(IF(COUNTIF(個人情報!$BB$5:$BB$401,"登録番号" &amp; リスト!O2182)&gt;=1,"",IF(VLOOKUP(O2182,登録者リスト!$A$1:$D$43729,4,FALSE)=基本情報!$D$6,O2182,"")),"")</f>
        <v/>
      </c>
    </row>
    <row r="2183" spans="15:16" x14ac:dyDescent="0.15">
      <c r="O2183">
        <v>2182</v>
      </c>
      <c r="P2183" t="str">
        <f>IFERROR(IF(COUNTIF(個人情報!$BB$5:$BB$401,"登録番号" &amp; リスト!O2183)&gt;=1,"",IF(VLOOKUP(O2183,登録者リスト!$A$1:$D$43729,4,FALSE)=基本情報!$D$6,O2183,"")),"")</f>
        <v/>
      </c>
    </row>
    <row r="2184" spans="15:16" x14ac:dyDescent="0.15">
      <c r="O2184">
        <v>2183</v>
      </c>
      <c r="P2184" t="str">
        <f>IFERROR(IF(COUNTIF(個人情報!$BB$5:$BB$401,"登録番号" &amp; リスト!O2184)&gt;=1,"",IF(VLOOKUP(O2184,登録者リスト!$A$1:$D$43729,4,FALSE)=基本情報!$D$6,O2184,"")),"")</f>
        <v/>
      </c>
    </row>
    <row r="2185" spans="15:16" x14ac:dyDescent="0.15">
      <c r="O2185">
        <v>2184</v>
      </c>
      <c r="P2185" t="str">
        <f>IFERROR(IF(COUNTIF(個人情報!$BB$5:$BB$401,"登録番号" &amp; リスト!O2185)&gt;=1,"",IF(VLOOKUP(O2185,登録者リスト!$A$1:$D$43729,4,FALSE)=基本情報!$D$6,O2185,"")),"")</f>
        <v/>
      </c>
    </row>
    <row r="2186" spans="15:16" x14ac:dyDescent="0.15">
      <c r="O2186">
        <v>2185</v>
      </c>
      <c r="P2186" t="str">
        <f>IFERROR(IF(COUNTIF(個人情報!$BB$5:$BB$401,"登録番号" &amp; リスト!O2186)&gt;=1,"",IF(VLOOKUP(O2186,登録者リスト!$A$1:$D$43729,4,FALSE)=基本情報!$D$6,O2186,"")),"")</f>
        <v/>
      </c>
    </row>
    <row r="2187" spans="15:16" x14ac:dyDescent="0.15">
      <c r="O2187">
        <v>2186</v>
      </c>
      <c r="P2187" t="str">
        <f>IFERROR(IF(COUNTIF(個人情報!$BB$5:$BB$401,"登録番号" &amp; リスト!O2187)&gt;=1,"",IF(VLOOKUP(O2187,登録者リスト!$A$1:$D$43729,4,FALSE)=基本情報!$D$6,O2187,"")),"")</f>
        <v/>
      </c>
    </row>
    <row r="2188" spans="15:16" x14ac:dyDescent="0.15">
      <c r="O2188">
        <v>2187</v>
      </c>
      <c r="P2188" t="str">
        <f>IFERROR(IF(COUNTIF(個人情報!$BB$5:$BB$401,"登録番号" &amp; リスト!O2188)&gt;=1,"",IF(VLOOKUP(O2188,登録者リスト!$A$1:$D$43729,4,FALSE)=基本情報!$D$6,O2188,"")),"")</f>
        <v/>
      </c>
    </row>
    <row r="2189" spans="15:16" x14ac:dyDescent="0.15">
      <c r="O2189">
        <v>2188</v>
      </c>
      <c r="P2189" t="str">
        <f>IFERROR(IF(COUNTIF(個人情報!$BB$5:$BB$401,"登録番号" &amp; リスト!O2189)&gt;=1,"",IF(VLOOKUP(O2189,登録者リスト!$A$1:$D$43729,4,FALSE)=基本情報!$D$6,O2189,"")),"")</f>
        <v/>
      </c>
    </row>
    <row r="2190" spans="15:16" x14ac:dyDescent="0.15">
      <c r="O2190">
        <v>2189</v>
      </c>
      <c r="P2190" t="str">
        <f>IFERROR(IF(COUNTIF(個人情報!$BB$5:$BB$401,"登録番号" &amp; リスト!O2190)&gt;=1,"",IF(VLOOKUP(O2190,登録者リスト!$A$1:$D$43729,4,FALSE)=基本情報!$D$6,O2190,"")),"")</f>
        <v/>
      </c>
    </row>
    <row r="2191" spans="15:16" x14ac:dyDescent="0.15">
      <c r="O2191">
        <v>2190</v>
      </c>
      <c r="P2191" t="str">
        <f>IFERROR(IF(COUNTIF(個人情報!$BB$5:$BB$401,"登録番号" &amp; リスト!O2191)&gt;=1,"",IF(VLOOKUP(O2191,登録者リスト!$A$1:$D$43729,4,FALSE)=基本情報!$D$6,O2191,"")),"")</f>
        <v/>
      </c>
    </row>
    <row r="2192" spans="15:16" x14ac:dyDescent="0.15">
      <c r="O2192">
        <v>2191</v>
      </c>
      <c r="P2192" t="str">
        <f>IFERROR(IF(COUNTIF(個人情報!$BB$5:$BB$401,"登録番号" &amp; リスト!O2192)&gt;=1,"",IF(VLOOKUP(O2192,登録者リスト!$A$1:$D$43729,4,FALSE)=基本情報!$D$6,O2192,"")),"")</f>
        <v/>
      </c>
    </row>
    <row r="2193" spans="15:16" x14ac:dyDescent="0.15">
      <c r="O2193">
        <v>2192</v>
      </c>
      <c r="P2193" t="str">
        <f>IFERROR(IF(COUNTIF(個人情報!$BB$5:$BB$401,"登録番号" &amp; リスト!O2193)&gt;=1,"",IF(VLOOKUP(O2193,登録者リスト!$A$1:$D$43729,4,FALSE)=基本情報!$D$6,O2193,"")),"")</f>
        <v/>
      </c>
    </row>
    <row r="2194" spans="15:16" x14ac:dyDescent="0.15">
      <c r="O2194">
        <v>2193</v>
      </c>
      <c r="P2194" t="str">
        <f>IFERROR(IF(COUNTIF(個人情報!$BB$5:$BB$401,"登録番号" &amp; リスト!O2194)&gt;=1,"",IF(VLOOKUP(O2194,登録者リスト!$A$1:$D$43729,4,FALSE)=基本情報!$D$6,O2194,"")),"")</f>
        <v/>
      </c>
    </row>
    <row r="2195" spans="15:16" x14ac:dyDescent="0.15">
      <c r="O2195">
        <v>2194</v>
      </c>
      <c r="P2195" t="str">
        <f>IFERROR(IF(COUNTIF(個人情報!$BB$5:$BB$401,"登録番号" &amp; リスト!O2195)&gt;=1,"",IF(VLOOKUP(O2195,登録者リスト!$A$1:$D$43729,4,FALSE)=基本情報!$D$6,O2195,"")),"")</f>
        <v/>
      </c>
    </row>
    <row r="2196" spans="15:16" x14ac:dyDescent="0.15">
      <c r="O2196">
        <v>2195</v>
      </c>
      <c r="P2196" t="str">
        <f>IFERROR(IF(COUNTIF(個人情報!$BB$5:$BB$401,"登録番号" &amp; リスト!O2196)&gt;=1,"",IF(VLOOKUP(O2196,登録者リスト!$A$1:$D$43729,4,FALSE)=基本情報!$D$6,O2196,"")),"")</f>
        <v/>
      </c>
    </row>
    <row r="2197" spans="15:16" x14ac:dyDescent="0.15">
      <c r="O2197">
        <v>2196</v>
      </c>
      <c r="P2197" t="str">
        <f>IFERROR(IF(COUNTIF(個人情報!$BB$5:$BB$401,"登録番号" &amp; リスト!O2197)&gt;=1,"",IF(VLOOKUP(O2197,登録者リスト!$A$1:$D$43729,4,FALSE)=基本情報!$D$6,O2197,"")),"")</f>
        <v/>
      </c>
    </row>
    <row r="2198" spans="15:16" x14ac:dyDescent="0.15">
      <c r="O2198">
        <v>2197</v>
      </c>
      <c r="P2198" t="str">
        <f>IFERROR(IF(COUNTIF(個人情報!$BB$5:$BB$401,"登録番号" &amp; リスト!O2198)&gt;=1,"",IF(VLOOKUP(O2198,登録者リスト!$A$1:$D$43729,4,FALSE)=基本情報!$D$6,O2198,"")),"")</f>
        <v/>
      </c>
    </row>
    <row r="2199" spans="15:16" x14ac:dyDescent="0.15">
      <c r="O2199">
        <v>2198</v>
      </c>
      <c r="P2199" t="str">
        <f>IFERROR(IF(COUNTIF(個人情報!$BB$5:$BB$401,"登録番号" &amp; リスト!O2199)&gt;=1,"",IF(VLOOKUP(O2199,登録者リスト!$A$1:$D$43729,4,FALSE)=基本情報!$D$6,O2199,"")),"")</f>
        <v/>
      </c>
    </row>
    <row r="2200" spans="15:16" x14ac:dyDescent="0.15">
      <c r="O2200">
        <v>2199</v>
      </c>
      <c r="P2200" t="str">
        <f>IFERROR(IF(COUNTIF(個人情報!$BB$5:$BB$401,"登録番号" &amp; リスト!O2200)&gt;=1,"",IF(VLOOKUP(O2200,登録者リスト!$A$1:$D$43729,4,FALSE)=基本情報!$D$6,O2200,"")),"")</f>
        <v/>
      </c>
    </row>
    <row r="2201" spans="15:16" x14ac:dyDescent="0.15">
      <c r="O2201">
        <v>2200</v>
      </c>
      <c r="P2201" t="str">
        <f>IFERROR(IF(COUNTIF(個人情報!$BB$5:$BB$401,"登録番号" &amp; リスト!O2201)&gt;=1,"",IF(VLOOKUP(O2201,登録者リスト!$A$1:$D$43729,4,FALSE)=基本情報!$D$6,O2201,"")),"")</f>
        <v/>
      </c>
    </row>
    <row r="2202" spans="15:16" x14ac:dyDescent="0.15">
      <c r="O2202">
        <v>2201</v>
      </c>
      <c r="P2202" t="str">
        <f>IFERROR(IF(COUNTIF(個人情報!$BB$5:$BB$401,"登録番号" &amp; リスト!O2202)&gt;=1,"",IF(VLOOKUP(O2202,登録者リスト!$A$1:$D$43729,4,FALSE)=基本情報!$D$6,O2202,"")),"")</f>
        <v/>
      </c>
    </row>
    <row r="2203" spans="15:16" x14ac:dyDescent="0.15">
      <c r="O2203">
        <v>2202</v>
      </c>
      <c r="P2203" t="str">
        <f>IFERROR(IF(COUNTIF(個人情報!$BB$5:$BB$401,"登録番号" &amp; リスト!O2203)&gt;=1,"",IF(VLOOKUP(O2203,登録者リスト!$A$1:$D$43729,4,FALSE)=基本情報!$D$6,O2203,"")),"")</f>
        <v/>
      </c>
    </row>
    <row r="2204" spans="15:16" x14ac:dyDescent="0.15">
      <c r="O2204">
        <v>2203</v>
      </c>
      <c r="P2204" t="str">
        <f>IFERROR(IF(COUNTIF(個人情報!$BB$5:$BB$401,"登録番号" &amp; リスト!O2204)&gt;=1,"",IF(VLOOKUP(O2204,登録者リスト!$A$1:$D$43729,4,FALSE)=基本情報!$D$6,O2204,"")),"")</f>
        <v/>
      </c>
    </row>
    <row r="2205" spans="15:16" x14ac:dyDescent="0.15">
      <c r="O2205">
        <v>2204</v>
      </c>
      <c r="P2205" t="str">
        <f>IFERROR(IF(COUNTIF(個人情報!$BB$5:$BB$401,"登録番号" &amp; リスト!O2205)&gt;=1,"",IF(VLOOKUP(O2205,登録者リスト!$A$1:$D$43729,4,FALSE)=基本情報!$D$6,O2205,"")),"")</f>
        <v/>
      </c>
    </row>
    <row r="2206" spans="15:16" x14ac:dyDescent="0.15">
      <c r="O2206">
        <v>2205</v>
      </c>
      <c r="P2206" t="str">
        <f>IFERROR(IF(COUNTIF(個人情報!$BB$5:$BB$401,"登録番号" &amp; リスト!O2206)&gt;=1,"",IF(VLOOKUP(O2206,登録者リスト!$A$1:$D$43729,4,FALSE)=基本情報!$D$6,O2206,"")),"")</f>
        <v/>
      </c>
    </row>
    <row r="2207" spans="15:16" x14ac:dyDescent="0.15">
      <c r="O2207">
        <v>2206</v>
      </c>
      <c r="P2207" t="str">
        <f>IFERROR(IF(COUNTIF(個人情報!$BB$5:$BB$401,"登録番号" &amp; リスト!O2207)&gt;=1,"",IF(VLOOKUP(O2207,登録者リスト!$A$1:$D$43729,4,FALSE)=基本情報!$D$6,O2207,"")),"")</f>
        <v/>
      </c>
    </row>
    <row r="2208" spans="15:16" x14ac:dyDescent="0.15">
      <c r="O2208">
        <v>2207</v>
      </c>
      <c r="P2208" t="str">
        <f>IFERROR(IF(COUNTIF(個人情報!$BB$5:$BB$401,"登録番号" &amp; リスト!O2208)&gt;=1,"",IF(VLOOKUP(O2208,登録者リスト!$A$1:$D$43729,4,FALSE)=基本情報!$D$6,O2208,"")),"")</f>
        <v/>
      </c>
    </row>
    <row r="2209" spans="15:16" x14ac:dyDescent="0.15">
      <c r="O2209">
        <v>2208</v>
      </c>
      <c r="P2209" t="str">
        <f>IFERROR(IF(COUNTIF(個人情報!$BB$5:$BB$401,"登録番号" &amp; リスト!O2209)&gt;=1,"",IF(VLOOKUP(O2209,登録者リスト!$A$1:$D$43729,4,FALSE)=基本情報!$D$6,O2209,"")),"")</f>
        <v/>
      </c>
    </row>
    <row r="2210" spans="15:16" x14ac:dyDescent="0.15">
      <c r="O2210">
        <v>2209</v>
      </c>
      <c r="P2210" t="str">
        <f>IFERROR(IF(COUNTIF(個人情報!$BB$5:$BB$401,"登録番号" &amp; リスト!O2210)&gt;=1,"",IF(VLOOKUP(O2210,登録者リスト!$A$1:$D$43729,4,FALSE)=基本情報!$D$6,O2210,"")),"")</f>
        <v/>
      </c>
    </row>
    <row r="2211" spans="15:16" x14ac:dyDescent="0.15">
      <c r="O2211">
        <v>2210</v>
      </c>
      <c r="P2211" t="str">
        <f>IFERROR(IF(COUNTIF(個人情報!$BB$5:$BB$401,"登録番号" &amp; リスト!O2211)&gt;=1,"",IF(VLOOKUP(O2211,登録者リスト!$A$1:$D$43729,4,FALSE)=基本情報!$D$6,O2211,"")),"")</f>
        <v/>
      </c>
    </row>
    <row r="2212" spans="15:16" x14ac:dyDescent="0.15">
      <c r="O2212">
        <v>2211</v>
      </c>
      <c r="P2212" t="str">
        <f>IFERROR(IF(COUNTIF(個人情報!$BB$5:$BB$401,"登録番号" &amp; リスト!O2212)&gt;=1,"",IF(VLOOKUP(O2212,登録者リスト!$A$1:$D$43729,4,FALSE)=基本情報!$D$6,O2212,"")),"")</f>
        <v/>
      </c>
    </row>
    <row r="2213" spans="15:16" x14ac:dyDescent="0.15">
      <c r="O2213">
        <v>2212</v>
      </c>
      <c r="P2213" t="str">
        <f>IFERROR(IF(COUNTIF(個人情報!$BB$5:$BB$401,"登録番号" &amp; リスト!O2213)&gt;=1,"",IF(VLOOKUP(O2213,登録者リスト!$A$1:$D$43729,4,FALSE)=基本情報!$D$6,O2213,"")),"")</f>
        <v/>
      </c>
    </row>
    <row r="2214" spans="15:16" x14ac:dyDescent="0.15">
      <c r="O2214">
        <v>2213</v>
      </c>
      <c r="P2214" t="str">
        <f>IFERROR(IF(COUNTIF(個人情報!$BB$5:$BB$401,"登録番号" &amp; リスト!O2214)&gt;=1,"",IF(VLOOKUP(O2214,登録者リスト!$A$1:$D$43729,4,FALSE)=基本情報!$D$6,O2214,"")),"")</f>
        <v/>
      </c>
    </row>
    <row r="2215" spans="15:16" x14ac:dyDescent="0.15">
      <c r="O2215">
        <v>2214</v>
      </c>
      <c r="P2215" t="str">
        <f>IFERROR(IF(COUNTIF(個人情報!$BB$5:$BB$401,"登録番号" &amp; リスト!O2215)&gt;=1,"",IF(VLOOKUP(O2215,登録者リスト!$A$1:$D$43729,4,FALSE)=基本情報!$D$6,O2215,"")),"")</f>
        <v/>
      </c>
    </row>
    <row r="2216" spans="15:16" x14ac:dyDescent="0.15">
      <c r="O2216">
        <v>2215</v>
      </c>
      <c r="P2216" t="str">
        <f>IFERROR(IF(COUNTIF(個人情報!$BB$5:$BB$401,"登録番号" &amp; リスト!O2216)&gt;=1,"",IF(VLOOKUP(O2216,登録者リスト!$A$1:$D$43729,4,FALSE)=基本情報!$D$6,O2216,"")),"")</f>
        <v/>
      </c>
    </row>
    <row r="2217" spans="15:16" x14ac:dyDescent="0.15">
      <c r="O2217">
        <v>2216</v>
      </c>
      <c r="P2217" t="str">
        <f>IFERROR(IF(COUNTIF(個人情報!$BB$5:$BB$401,"登録番号" &amp; リスト!O2217)&gt;=1,"",IF(VLOOKUP(O2217,登録者リスト!$A$1:$D$43729,4,FALSE)=基本情報!$D$6,O2217,"")),"")</f>
        <v/>
      </c>
    </row>
    <row r="2218" spans="15:16" x14ac:dyDescent="0.15">
      <c r="O2218">
        <v>2217</v>
      </c>
      <c r="P2218" t="str">
        <f>IFERROR(IF(COUNTIF(個人情報!$BB$5:$BB$401,"登録番号" &amp; リスト!O2218)&gt;=1,"",IF(VLOOKUP(O2218,登録者リスト!$A$1:$D$43729,4,FALSE)=基本情報!$D$6,O2218,"")),"")</f>
        <v/>
      </c>
    </row>
    <row r="2219" spans="15:16" x14ac:dyDescent="0.15">
      <c r="O2219">
        <v>2218</v>
      </c>
      <c r="P2219" t="str">
        <f>IFERROR(IF(COUNTIF(個人情報!$BB$5:$BB$401,"登録番号" &amp; リスト!O2219)&gt;=1,"",IF(VLOOKUP(O2219,登録者リスト!$A$1:$D$43729,4,FALSE)=基本情報!$D$6,O2219,"")),"")</f>
        <v/>
      </c>
    </row>
    <row r="2220" spans="15:16" x14ac:dyDescent="0.15">
      <c r="O2220">
        <v>2219</v>
      </c>
      <c r="P2220" t="str">
        <f>IFERROR(IF(COUNTIF(個人情報!$BB$5:$BB$401,"登録番号" &amp; リスト!O2220)&gt;=1,"",IF(VLOOKUP(O2220,登録者リスト!$A$1:$D$43729,4,FALSE)=基本情報!$D$6,O2220,"")),"")</f>
        <v/>
      </c>
    </row>
    <row r="2221" spans="15:16" x14ac:dyDescent="0.15">
      <c r="O2221">
        <v>2220</v>
      </c>
      <c r="P2221" t="str">
        <f>IFERROR(IF(COUNTIF(個人情報!$BB$5:$BB$401,"登録番号" &amp; リスト!O2221)&gt;=1,"",IF(VLOOKUP(O2221,登録者リスト!$A$1:$D$43729,4,FALSE)=基本情報!$D$6,O2221,"")),"")</f>
        <v/>
      </c>
    </row>
    <row r="2222" spans="15:16" x14ac:dyDescent="0.15">
      <c r="O2222">
        <v>2221</v>
      </c>
      <c r="P2222" t="str">
        <f>IFERROR(IF(COUNTIF(個人情報!$BB$5:$BB$401,"登録番号" &amp; リスト!O2222)&gt;=1,"",IF(VLOOKUP(O2222,登録者リスト!$A$1:$D$43729,4,FALSE)=基本情報!$D$6,O2222,"")),"")</f>
        <v/>
      </c>
    </row>
    <row r="2223" spans="15:16" x14ac:dyDescent="0.15">
      <c r="O2223">
        <v>2222</v>
      </c>
      <c r="P2223" t="str">
        <f>IFERROR(IF(COUNTIF(個人情報!$BB$5:$BB$401,"登録番号" &amp; リスト!O2223)&gt;=1,"",IF(VLOOKUP(O2223,登録者リスト!$A$1:$D$43729,4,FALSE)=基本情報!$D$6,O2223,"")),"")</f>
        <v/>
      </c>
    </row>
    <row r="2224" spans="15:16" x14ac:dyDescent="0.15">
      <c r="O2224">
        <v>2223</v>
      </c>
      <c r="P2224" t="str">
        <f>IFERROR(IF(COUNTIF(個人情報!$BB$5:$BB$401,"登録番号" &amp; リスト!O2224)&gt;=1,"",IF(VLOOKUP(O2224,登録者リスト!$A$1:$D$43729,4,FALSE)=基本情報!$D$6,O2224,"")),"")</f>
        <v/>
      </c>
    </row>
    <row r="2225" spans="15:16" x14ac:dyDescent="0.15">
      <c r="O2225">
        <v>2224</v>
      </c>
      <c r="P2225" t="str">
        <f>IFERROR(IF(COUNTIF(個人情報!$BB$5:$BB$401,"登録番号" &amp; リスト!O2225)&gt;=1,"",IF(VLOOKUP(O2225,登録者リスト!$A$1:$D$43729,4,FALSE)=基本情報!$D$6,O2225,"")),"")</f>
        <v/>
      </c>
    </row>
    <row r="2226" spans="15:16" x14ac:dyDescent="0.15">
      <c r="O2226">
        <v>2225</v>
      </c>
      <c r="P2226" t="str">
        <f>IFERROR(IF(COUNTIF(個人情報!$BB$5:$BB$401,"登録番号" &amp; リスト!O2226)&gt;=1,"",IF(VLOOKUP(O2226,登録者リスト!$A$1:$D$43729,4,FALSE)=基本情報!$D$6,O2226,"")),"")</f>
        <v/>
      </c>
    </row>
    <row r="2227" spans="15:16" x14ac:dyDescent="0.15">
      <c r="O2227">
        <v>2226</v>
      </c>
      <c r="P2227" t="str">
        <f>IFERROR(IF(COUNTIF(個人情報!$BB$5:$BB$401,"登録番号" &amp; リスト!O2227)&gt;=1,"",IF(VLOOKUP(O2227,登録者リスト!$A$1:$D$43729,4,FALSE)=基本情報!$D$6,O2227,"")),"")</f>
        <v/>
      </c>
    </row>
    <row r="2228" spans="15:16" x14ac:dyDescent="0.15">
      <c r="O2228">
        <v>2227</v>
      </c>
      <c r="P2228" t="str">
        <f>IFERROR(IF(COUNTIF(個人情報!$BB$5:$BB$401,"登録番号" &amp; リスト!O2228)&gt;=1,"",IF(VLOOKUP(O2228,登録者リスト!$A$1:$D$43729,4,FALSE)=基本情報!$D$6,O2228,"")),"")</f>
        <v/>
      </c>
    </row>
    <row r="2229" spans="15:16" x14ac:dyDescent="0.15">
      <c r="O2229">
        <v>2228</v>
      </c>
      <c r="P2229" t="str">
        <f>IFERROR(IF(COUNTIF(個人情報!$BB$5:$BB$401,"登録番号" &amp; リスト!O2229)&gt;=1,"",IF(VLOOKUP(O2229,登録者リスト!$A$1:$D$43729,4,FALSE)=基本情報!$D$6,O2229,"")),"")</f>
        <v/>
      </c>
    </row>
    <row r="2230" spans="15:16" x14ac:dyDescent="0.15">
      <c r="O2230">
        <v>2229</v>
      </c>
      <c r="P2230" t="str">
        <f>IFERROR(IF(COUNTIF(個人情報!$BB$5:$BB$401,"登録番号" &amp; リスト!O2230)&gt;=1,"",IF(VLOOKUP(O2230,登録者リスト!$A$1:$D$43729,4,FALSE)=基本情報!$D$6,O2230,"")),"")</f>
        <v/>
      </c>
    </row>
    <row r="2231" spans="15:16" x14ac:dyDescent="0.15">
      <c r="O2231">
        <v>2230</v>
      </c>
      <c r="P2231" t="str">
        <f>IFERROR(IF(COUNTIF(個人情報!$BB$5:$BB$401,"登録番号" &amp; リスト!O2231)&gt;=1,"",IF(VLOOKUP(O2231,登録者リスト!$A$1:$D$43729,4,FALSE)=基本情報!$D$6,O2231,"")),"")</f>
        <v/>
      </c>
    </row>
    <row r="2232" spans="15:16" x14ac:dyDescent="0.15">
      <c r="O2232">
        <v>2231</v>
      </c>
      <c r="P2232" t="str">
        <f>IFERROR(IF(COUNTIF(個人情報!$BB$5:$BB$401,"登録番号" &amp; リスト!O2232)&gt;=1,"",IF(VLOOKUP(O2232,登録者リスト!$A$1:$D$43729,4,FALSE)=基本情報!$D$6,O2232,"")),"")</f>
        <v/>
      </c>
    </row>
    <row r="2233" spans="15:16" x14ac:dyDescent="0.15">
      <c r="O2233">
        <v>2232</v>
      </c>
      <c r="P2233" t="str">
        <f>IFERROR(IF(COUNTIF(個人情報!$BB$5:$BB$401,"登録番号" &amp; リスト!O2233)&gt;=1,"",IF(VLOOKUP(O2233,登録者リスト!$A$1:$D$43729,4,FALSE)=基本情報!$D$6,O2233,"")),"")</f>
        <v/>
      </c>
    </row>
    <row r="2234" spans="15:16" x14ac:dyDescent="0.15">
      <c r="O2234">
        <v>2233</v>
      </c>
      <c r="P2234" t="str">
        <f>IFERROR(IF(COUNTIF(個人情報!$BB$5:$BB$401,"登録番号" &amp; リスト!O2234)&gt;=1,"",IF(VLOOKUP(O2234,登録者リスト!$A$1:$D$43729,4,FALSE)=基本情報!$D$6,O2234,"")),"")</f>
        <v/>
      </c>
    </row>
    <row r="2235" spans="15:16" x14ac:dyDescent="0.15">
      <c r="O2235">
        <v>2234</v>
      </c>
      <c r="P2235" t="str">
        <f>IFERROR(IF(COUNTIF(個人情報!$BB$5:$BB$401,"登録番号" &amp; リスト!O2235)&gt;=1,"",IF(VLOOKUP(O2235,登録者リスト!$A$1:$D$43729,4,FALSE)=基本情報!$D$6,O2235,"")),"")</f>
        <v/>
      </c>
    </row>
    <row r="2236" spans="15:16" x14ac:dyDescent="0.15">
      <c r="O2236">
        <v>2235</v>
      </c>
      <c r="P2236" t="str">
        <f>IFERROR(IF(COUNTIF(個人情報!$BB$5:$BB$401,"登録番号" &amp; リスト!O2236)&gt;=1,"",IF(VLOOKUP(O2236,登録者リスト!$A$1:$D$43729,4,FALSE)=基本情報!$D$6,O2236,"")),"")</f>
        <v/>
      </c>
    </row>
    <row r="2237" spans="15:16" x14ac:dyDescent="0.15">
      <c r="O2237">
        <v>2236</v>
      </c>
      <c r="P2237" t="str">
        <f>IFERROR(IF(COUNTIF(個人情報!$BB$5:$BB$401,"登録番号" &amp; リスト!O2237)&gt;=1,"",IF(VLOOKUP(O2237,登録者リスト!$A$1:$D$43729,4,FALSE)=基本情報!$D$6,O2237,"")),"")</f>
        <v/>
      </c>
    </row>
    <row r="2238" spans="15:16" x14ac:dyDescent="0.15">
      <c r="O2238">
        <v>2237</v>
      </c>
      <c r="P2238" t="str">
        <f>IFERROR(IF(COUNTIF(個人情報!$BB$5:$BB$401,"登録番号" &amp; リスト!O2238)&gt;=1,"",IF(VLOOKUP(O2238,登録者リスト!$A$1:$D$43729,4,FALSE)=基本情報!$D$6,O2238,"")),"")</f>
        <v/>
      </c>
    </row>
    <row r="2239" spans="15:16" x14ac:dyDescent="0.15">
      <c r="O2239">
        <v>2238</v>
      </c>
      <c r="P2239" t="str">
        <f>IFERROR(IF(COUNTIF(個人情報!$BB$5:$BB$401,"登録番号" &amp; リスト!O2239)&gt;=1,"",IF(VLOOKUP(O2239,登録者リスト!$A$1:$D$43729,4,FALSE)=基本情報!$D$6,O2239,"")),"")</f>
        <v/>
      </c>
    </row>
    <row r="2240" spans="15:16" x14ac:dyDescent="0.15">
      <c r="O2240">
        <v>2239</v>
      </c>
      <c r="P2240" t="str">
        <f>IFERROR(IF(COUNTIF(個人情報!$BB$5:$BB$401,"登録番号" &amp; リスト!O2240)&gt;=1,"",IF(VLOOKUP(O2240,登録者リスト!$A$1:$D$43729,4,FALSE)=基本情報!$D$6,O2240,"")),"")</f>
        <v/>
      </c>
    </row>
    <row r="2241" spans="15:16" x14ac:dyDescent="0.15">
      <c r="O2241">
        <v>2240</v>
      </c>
      <c r="P2241" t="str">
        <f>IFERROR(IF(COUNTIF(個人情報!$BB$5:$BB$401,"登録番号" &amp; リスト!O2241)&gt;=1,"",IF(VLOOKUP(O2241,登録者リスト!$A$1:$D$43729,4,FALSE)=基本情報!$D$6,O2241,"")),"")</f>
        <v/>
      </c>
    </row>
    <row r="2242" spans="15:16" x14ac:dyDescent="0.15">
      <c r="O2242">
        <v>2241</v>
      </c>
      <c r="P2242" t="str">
        <f>IFERROR(IF(COUNTIF(個人情報!$BB$5:$BB$401,"登録番号" &amp; リスト!O2242)&gt;=1,"",IF(VLOOKUP(O2242,登録者リスト!$A$1:$D$43729,4,FALSE)=基本情報!$D$6,O2242,"")),"")</f>
        <v/>
      </c>
    </row>
    <row r="2243" spans="15:16" x14ac:dyDescent="0.15">
      <c r="O2243">
        <v>2242</v>
      </c>
      <c r="P2243" t="str">
        <f>IFERROR(IF(COUNTIF(個人情報!$BB$5:$BB$401,"登録番号" &amp; リスト!O2243)&gt;=1,"",IF(VLOOKUP(O2243,登録者リスト!$A$1:$D$43729,4,FALSE)=基本情報!$D$6,O2243,"")),"")</f>
        <v/>
      </c>
    </row>
    <row r="2244" spans="15:16" x14ac:dyDescent="0.15">
      <c r="O2244">
        <v>2243</v>
      </c>
      <c r="P2244" t="str">
        <f>IFERROR(IF(COUNTIF(個人情報!$BB$5:$BB$401,"登録番号" &amp; リスト!O2244)&gt;=1,"",IF(VLOOKUP(O2244,登録者リスト!$A$1:$D$43729,4,FALSE)=基本情報!$D$6,O2244,"")),"")</f>
        <v/>
      </c>
    </row>
    <row r="2245" spans="15:16" x14ac:dyDescent="0.15">
      <c r="O2245">
        <v>2244</v>
      </c>
      <c r="P2245" t="str">
        <f>IFERROR(IF(COUNTIF(個人情報!$BB$5:$BB$401,"登録番号" &amp; リスト!O2245)&gt;=1,"",IF(VLOOKUP(O2245,登録者リスト!$A$1:$D$43729,4,FALSE)=基本情報!$D$6,O2245,"")),"")</f>
        <v/>
      </c>
    </row>
    <row r="2246" spans="15:16" x14ac:dyDescent="0.15">
      <c r="O2246">
        <v>2245</v>
      </c>
      <c r="P2246" t="str">
        <f>IFERROR(IF(COUNTIF(個人情報!$BB$5:$BB$401,"登録番号" &amp; リスト!O2246)&gt;=1,"",IF(VLOOKUP(O2246,登録者リスト!$A$1:$D$43729,4,FALSE)=基本情報!$D$6,O2246,"")),"")</f>
        <v/>
      </c>
    </row>
    <row r="2247" spans="15:16" x14ac:dyDescent="0.15">
      <c r="O2247">
        <v>2246</v>
      </c>
      <c r="P2247" t="str">
        <f>IFERROR(IF(COUNTIF(個人情報!$BB$5:$BB$401,"登録番号" &amp; リスト!O2247)&gt;=1,"",IF(VLOOKUP(O2247,登録者リスト!$A$1:$D$43729,4,FALSE)=基本情報!$D$6,O2247,"")),"")</f>
        <v/>
      </c>
    </row>
    <row r="2248" spans="15:16" x14ac:dyDescent="0.15">
      <c r="O2248">
        <v>2247</v>
      </c>
      <c r="P2248" t="str">
        <f>IFERROR(IF(COUNTIF(個人情報!$BB$5:$BB$401,"登録番号" &amp; リスト!O2248)&gt;=1,"",IF(VLOOKUP(O2248,登録者リスト!$A$1:$D$43729,4,FALSE)=基本情報!$D$6,O2248,"")),"")</f>
        <v/>
      </c>
    </row>
    <row r="2249" spans="15:16" x14ac:dyDescent="0.15">
      <c r="O2249">
        <v>2248</v>
      </c>
      <c r="P2249" t="str">
        <f>IFERROR(IF(COUNTIF(個人情報!$BB$5:$BB$401,"登録番号" &amp; リスト!O2249)&gt;=1,"",IF(VLOOKUP(O2249,登録者リスト!$A$1:$D$43729,4,FALSE)=基本情報!$D$6,O2249,"")),"")</f>
        <v/>
      </c>
    </row>
    <row r="2250" spans="15:16" x14ac:dyDescent="0.15">
      <c r="O2250">
        <v>2249</v>
      </c>
      <c r="P2250" t="str">
        <f>IFERROR(IF(COUNTIF(個人情報!$BB$5:$BB$401,"登録番号" &amp; リスト!O2250)&gt;=1,"",IF(VLOOKUP(O2250,登録者リスト!$A$1:$D$43729,4,FALSE)=基本情報!$D$6,O2250,"")),"")</f>
        <v/>
      </c>
    </row>
    <row r="2251" spans="15:16" x14ac:dyDescent="0.15">
      <c r="O2251">
        <v>2250</v>
      </c>
      <c r="P2251" t="str">
        <f>IFERROR(IF(COUNTIF(個人情報!$BB$5:$BB$401,"登録番号" &amp; リスト!O2251)&gt;=1,"",IF(VLOOKUP(O2251,登録者リスト!$A$1:$D$43729,4,FALSE)=基本情報!$D$6,O2251,"")),"")</f>
        <v/>
      </c>
    </row>
    <row r="2252" spans="15:16" x14ac:dyDescent="0.15">
      <c r="O2252">
        <v>2251</v>
      </c>
      <c r="P2252" t="str">
        <f>IFERROR(IF(COUNTIF(個人情報!$BB$5:$BB$401,"登録番号" &amp; リスト!O2252)&gt;=1,"",IF(VLOOKUP(O2252,登録者リスト!$A$1:$D$43729,4,FALSE)=基本情報!$D$6,O2252,"")),"")</f>
        <v/>
      </c>
    </row>
    <row r="2253" spans="15:16" x14ac:dyDescent="0.15">
      <c r="O2253">
        <v>2252</v>
      </c>
      <c r="P2253" t="str">
        <f>IFERROR(IF(COUNTIF(個人情報!$BB$5:$BB$401,"登録番号" &amp; リスト!O2253)&gt;=1,"",IF(VLOOKUP(O2253,登録者リスト!$A$1:$D$43729,4,FALSE)=基本情報!$D$6,O2253,"")),"")</f>
        <v/>
      </c>
    </row>
    <row r="2254" spans="15:16" x14ac:dyDescent="0.15">
      <c r="O2254">
        <v>2253</v>
      </c>
      <c r="P2254" t="str">
        <f>IFERROR(IF(COUNTIF(個人情報!$BB$5:$BB$401,"登録番号" &amp; リスト!O2254)&gt;=1,"",IF(VLOOKUP(O2254,登録者リスト!$A$1:$D$43729,4,FALSE)=基本情報!$D$6,O2254,"")),"")</f>
        <v/>
      </c>
    </row>
    <row r="2255" spans="15:16" x14ac:dyDescent="0.15">
      <c r="O2255">
        <v>2254</v>
      </c>
      <c r="P2255" t="str">
        <f>IFERROR(IF(COUNTIF(個人情報!$BB$5:$BB$401,"登録番号" &amp; リスト!O2255)&gt;=1,"",IF(VLOOKUP(O2255,登録者リスト!$A$1:$D$43729,4,FALSE)=基本情報!$D$6,O2255,"")),"")</f>
        <v/>
      </c>
    </row>
    <row r="2256" spans="15:16" x14ac:dyDescent="0.15">
      <c r="O2256">
        <v>2255</v>
      </c>
      <c r="P2256" t="str">
        <f>IFERROR(IF(COUNTIF(個人情報!$BB$5:$BB$401,"登録番号" &amp; リスト!O2256)&gt;=1,"",IF(VLOOKUP(O2256,登録者リスト!$A$1:$D$43729,4,FALSE)=基本情報!$D$6,O2256,"")),"")</f>
        <v/>
      </c>
    </row>
    <row r="2257" spans="15:16" x14ac:dyDescent="0.15">
      <c r="O2257">
        <v>2256</v>
      </c>
      <c r="P2257" t="str">
        <f>IFERROR(IF(COUNTIF(個人情報!$BB$5:$BB$401,"登録番号" &amp; リスト!O2257)&gt;=1,"",IF(VLOOKUP(O2257,登録者リスト!$A$1:$D$43729,4,FALSE)=基本情報!$D$6,O2257,"")),"")</f>
        <v/>
      </c>
    </row>
    <row r="2258" spans="15:16" x14ac:dyDescent="0.15">
      <c r="O2258">
        <v>2257</v>
      </c>
      <c r="P2258" t="str">
        <f>IFERROR(IF(COUNTIF(個人情報!$BB$5:$BB$401,"登録番号" &amp; リスト!O2258)&gt;=1,"",IF(VLOOKUP(O2258,登録者リスト!$A$1:$D$43729,4,FALSE)=基本情報!$D$6,O2258,"")),"")</f>
        <v/>
      </c>
    </row>
    <row r="2259" spans="15:16" x14ac:dyDescent="0.15">
      <c r="O2259">
        <v>2258</v>
      </c>
      <c r="P2259" t="str">
        <f>IFERROR(IF(COUNTIF(個人情報!$BB$5:$BB$401,"登録番号" &amp; リスト!O2259)&gt;=1,"",IF(VLOOKUP(O2259,登録者リスト!$A$1:$D$43729,4,FALSE)=基本情報!$D$6,O2259,"")),"")</f>
        <v/>
      </c>
    </row>
    <row r="2260" spans="15:16" x14ac:dyDescent="0.15">
      <c r="O2260">
        <v>2259</v>
      </c>
      <c r="P2260" t="str">
        <f>IFERROR(IF(COUNTIF(個人情報!$BB$5:$BB$401,"登録番号" &amp; リスト!O2260)&gt;=1,"",IF(VLOOKUP(O2260,登録者リスト!$A$1:$D$43729,4,FALSE)=基本情報!$D$6,O2260,"")),"")</f>
        <v/>
      </c>
    </row>
    <row r="2261" spans="15:16" x14ac:dyDescent="0.15">
      <c r="O2261">
        <v>2260</v>
      </c>
      <c r="P2261" t="str">
        <f>IFERROR(IF(COUNTIF(個人情報!$BB$5:$BB$401,"登録番号" &amp; リスト!O2261)&gt;=1,"",IF(VLOOKUP(O2261,登録者リスト!$A$1:$D$43729,4,FALSE)=基本情報!$D$6,O2261,"")),"")</f>
        <v/>
      </c>
    </row>
    <row r="2262" spans="15:16" x14ac:dyDescent="0.15">
      <c r="O2262">
        <v>2261</v>
      </c>
      <c r="P2262" t="str">
        <f>IFERROR(IF(COUNTIF(個人情報!$BB$5:$BB$401,"登録番号" &amp; リスト!O2262)&gt;=1,"",IF(VLOOKUP(O2262,登録者リスト!$A$1:$D$43729,4,FALSE)=基本情報!$D$6,O2262,"")),"")</f>
        <v/>
      </c>
    </row>
    <row r="2263" spans="15:16" x14ac:dyDescent="0.15">
      <c r="O2263">
        <v>2262</v>
      </c>
      <c r="P2263" t="str">
        <f>IFERROR(IF(COUNTIF(個人情報!$BB$5:$BB$401,"登録番号" &amp; リスト!O2263)&gt;=1,"",IF(VLOOKUP(O2263,登録者リスト!$A$1:$D$43729,4,FALSE)=基本情報!$D$6,O2263,"")),"")</f>
        <v/>
      </c>
    </row>
    <row r="2264" spans="15:16" x14ac:dyDescent="0.15">
      <c r="O2264">
        <v>2263</v>
      </c>
      <c r="P2264" t="str">
        <f>IFERROR(IF(COUNTIF(個人情報!$BB$5:$BB$401,"登録番号" &amp; リスト!O2264)&gt;=1,"",IF(VLOOKUP(O2264,登録者リスト!$A$1:$D$43729,4,FALSE)=基本情報!$D$6,O2264,"")),"")</f>
        <v/>
      </c>
    </row>
    <row r="2265" spans="15:16" x14ac:dyDescent="0.15">
      <c r="O2265">
        <v>2264</v>
      </c>
      <c r="P2265" t="str">
        <f>IFERROR(IF(COUNTIF(個人情報!$BB$5:$BB$401,"登録番号" &amp; リスト!O2265)&gt;=1,"",IF(VLOOKUP(O2265,登録者リスト!$A$1:$D$43729,4,FALSE)=基本情報!$D$6,O2265,"")),"")</f>
        <v/>
      </c>
    </row>
    <row r="2266" spans="15:16" x14ac:dyDescent="0.15">
      <c r="O2266">
        <v>2265</v>
      </c>
      <c r="P2266" t="str">
        <f>IFERROR(IF(COUNTIF(個人情報!$BB$5:$BB$401,"登録番号" &amp; リスト!O2266)&gt;=1,"",IF(VLOOKUP(O2266,登録者リスト!$A$1:$D$43729,4,FALSE)=基本情報!$D$6,O2266,"")),"")</f>
        <v/>
      </c>
    </row>
    <row r="2267" spans="15:16" x14ac:dyDescent="0.15">
      <c r="O2267">
        <v>2266</v>
      </c>
      <c r="P2267" t="str">
        <f>IFERROR(IF(COUNTIF(個人情報!$BB$5:$BB$401,"登録番号" &amp; リスト!O2267)&gt;=1,"",IF(VLOOKUP(O2267,登録者リスト!$A$1:$D$43729,4,FALSE)=基本情報!$D$6,O2267,"")),"")</f>
        <v/>
      </c>
    </row>
    <row r="2268" spans="15:16" x14ac:dyDescent="0.15">
      <c r="O2268">
        <v>2267</v>
      </c>
      <c r="P2268" t="str">
        <f>IFERROR(IF(COUNTIF(個人情報!$BB$5:$BB$401,"登録番号" &amp; リスト!O2268)&gt;=1,"",IF(VLOOKUP(O2268,登録者リスト!$A$1:$D$43729,4,FALSE)=基本情報!$D$6,O2268,"")),"")</f>
        <v/>
      </c>
    </row>
    <row r="2269" spans="15:16" x14ac:dyDescent="0.15">
      <c r="O2269">
        <v>2268</v>
      </c>
      <c r="P2269" t="str">
        <f>IFERROR(IF(COUNTIF(個人情報!$BB$5:$BB$401,"登録番号" &amp; リスト!O2269)&gt;=1,"",IF(VLOOKUP(O2269,登録者リスト!$A$1:$D$43729,4,FALSE)=基本情報!$D$6,O2269,"")),"")</f>
        <v/>
      </c>
    </row>
    <row r="2270" spans="15:16" x14ac:dyDescent="0.15">
      <c r="O2270">
        <v>2269</v>
      </c>
      <c r="P2270" t="str">
        <f>IFERROR(IF(COUNTIF(個人情報!$BB$5:$BB$401,"登録番号" &amp; リスト!O2270)&gt;=1,"",IF(VLOOKUP(O2270,登録者リスト!$A$1:$D$43729,4,FALSE)=基本情報!$D$6,O2270,"")),"")</f>
        <v/>
      </c>
    </row>
    <row r="2271" spans="15:16" x14ac:dyDescent="0.15">
      <c r="O2271">
        <v>2270</v>
      </c>
      <c r="P2271" t="str">
        <f>IFERROR(IF(COUNTIF(個人情報!$BB$5:$BB$401,"登録番号" &amp; リスト!O2271)&gt;=1,"",IF(VLOOKUP(O2271,登録者リスト!$A$1:$D$43729,4,FALSE)=基本情報!$D$6,O2271,"")),"")</f>
        <v/>
      </c>
    </row>
    <row r="2272" spans="15:16" x14ac:dyDescent="0.15">
      <c r="O2272">
        <v>2271</v>
      </c>
      <c r="P2272" t="str">
        <f>IFERROR(IF(COUNTIF(個人情報!$BB$5:$BB$401,"登録番号" &amp; リスト!O2272)&gt;=1,"",IF(VLOOKUP(O2272,登録者リスト!$A$1:$D$43729,4,FALSE)=基本情報!$D$6,O2272,"")),"")</f>
        <v/>
      </c>
    </row>
    <row r="2273" spans="15:16" x14ac:dyDescent="0.15">
      <c r="O2273">
        <v>2272</v>
      </c>
      <c r="P2273" t="str">
        <f>IFERROR(IF(COUNTIF(個人情報!$BB$5:$BB$401,"登録番号" &amp; リスト!O2273)&gt;=1,"",IF(VLOOKUP(O2273,登録者リスト!$A$1:$D$43729,4,FALSE)=基本情報!$D$6,O2273,"")),"")</f>
        <v/>
      </c>
    </row>
    <row r="2274" spans="15:16" x14ac:dyDescent="0.15">
      <c r="O2274">
        <v>2273</v>
      </c>
      <c r="P2274" t="str">
        <f>IFERROR(IF(COUNTIF(個人情報!$BB$5:$BB$401,"登録番号" &amp; リスト!O2274)&gt;=1,"",IF(VLOOKUP(O2274,登録者リスト!$A$1:$D$43729,4,FALSE)=基本情報!$D$6,O2274,"")),"")</f>
        <v/>
      </c>
    </row>
    <row r="2275" spans="15:16" x14ac:dyDescent="0.15">
      <c r="O2275">
        <v>2274</v>
      </c>
      <c r="P2275" t="str">
        <f>IFERROR(IF(COUNTIF(個人情報!$BB$5:$BB$401,"登録番号" &amp; リスト!O2275)&gt;=1,"",IF(VLOOKUP(O2275,登録者リスト!$A$1:$D$43729,4,FALSE)=基本情報!$D$6,O2275,"")),"")</f>
        <v/>
      </c>
    </row>
    <row r="2276" spans="15:16" x14ac:dyDescent="0.15">
      <c r="O2276">
        <v>2275</v>
      </c>
      <c r="P2276" t="str">
        <f>IFERROR(IF(COUNTIF(個人情報!$BB$5:$BB$401,"登録番号" &amp; リスト!O2276)&gt;=1,"",IF(VLOOKUP(O2276,登録者リスト!$A$1:$D$43729,4,FALSE)=基本情報!$D$6,O2276,"")),"")</f>
        <v/>
      </c>
    </row>
    <row r="2277" spans="15:16" x14ac:dyDescent="0.15">
      <c r="O2277">
        <v>2276</v>
      </c>
      <c r="P2277" t="str">
        <f>IFERROR(IF(COUNTIF(個人情報!$BB$5:$BB$401,"登録番号" &amp; リスト!O2277)&gt;=1,"",IF(VLOOKUP(O2277,登録者リスト!$A$1:$D$43729,4,FALSE)=基本情報!$D$6,O2277,"")),"")</f>
        <v/>
      </c>
    </row>
    <row r="2278" spans="15:16" x14ac:dyDescent="0.15">
      <c r="O2278">
        <v>2277</v>
      </c>
      <c r="P2278" t="str">
        <f>IFERROR(IF(COUNTIF(個人情報!$BB$5:$BB$401,"登録番号" &amp; リスト!O2278)&gt;=1,"",IF(VLOOKUP(O2278,登録者リスト!$A$1:$D$43729,4,FALSE)=基本情報!$D$6,O2278,"")),"")</f>
        <v/>
      </c>
    </row>
    <row r="2279" spans="15:16" x14ac:dyDescent="0.15">
      <c r="O2279">
        <v>2278</v>
      </c>
      <c r="P2279" t="str">
        <f>IFERROR(IF(COUNTIF(個人情報!$BB$5:$BB$401,"登録番号" &amp; リスト!O2279)&gt;=1,"",IF(VLOOKUP(O2279,登録者リスト!$A$1:$D$43729,4,FALSE)=基本情報!$D$6,O2279,"")),"")</f>
        <v/>
      </c>
    </row>
    <row r="2280" spans="15:16" x14ac:dyDescent="0.15">
      <c r="O2280">
        <v>2279</v>
      </c>
      <c r="P2280" t="str">
        <f>IFERROR(IF(COUNTIF(個人情報!$BB$5:$BB$401,"登録番号" &amp; リスト!O2280)&gt;=1,"",IF(VLOOKUP(O2280,登録者リスト!$A$1:$D$43729,4,FALSE)=基本情報!$D$6,O2280,"")),"")</f>
        <v/>
      </c>
    </row>
    <row r="2281" spans="15:16" x14ac:dyDescent="0.15">
      <c r="O2281">
        <v>2280</v>
      </c>
      <c r="P2281" t="str">
        <f>IFERROR(IF(COUNTIF(個人情報!$BB$5:$BB$401,"登録番号" &amp; リスト!O2281)&gt;=1,"",IF(VLOOKUP(O2281,登録者リスト!$A$1:$D$43729,4,FALSE)=基本情報!$D$6,O2281,"")),"")</f>
        <v/>
      </c>
    </row>
    <row r="2282" spans="15:16" x14ac:dyDescent="0.15">
      <c r="O2282">
        <v>2281</v>
      </c>
      <c r="P2282" t="str">
        <f>IFERROR(IF(COUNTIF(個人情報!$BB$5:$BB$401,"登録番号" &amp; リスト!O2282)&gt;=1,"",IF(VLOOKUP(O2282,登録者リスト!$A$1:$D$43729,4,FALSE)=基本情報!$D$6,O2282,"")),"")</f>
        <v/>
      </c>
    </row>
    <row r="2283" spans="15:16" x14ac:dyDescent="0.15">
      <c r="O2283">
        <v>2282</v>
      </c>
      <c r="P2283" t="str">
        <f>IFERROR(IF(COUNTIF(個人情報!$BB$5:$BB$401,"登録番号" &amp; リスト!O2283)&gt;=1,"",IF(VLOOKUP(O2283,登録者リスト!$A$1:$D$43729,4,FALSE)=基本情報!$D$6,O2283,"")),"")</f>
        <v/>
      </c>
    </row>
    <row r="2284" spans="15:16" x14ac:dyDescent="0.15">
      <c r="O2284">
        <v>2283</v>
      </c>
      <c r="P2284" t="str">
        <f>IFERROR(IF(COUNTIF(個人情報!$BB$5:$BB$401,"登録番号" &amp; リスト!O2284)&gt;=1,"",IF(VLOOKUP(O2284,登録者リスト!$A$1:$D$43729,4,FALSE)=基本情報!$D$6,O2284,"")),"")</f>
        <v/>
      </c>
    </row>
    <row r="2285" spans="15:16" x14ac:dyDescent="0.15">
      <c r="O2285">
        <v>2284</v>
      </c>
      <c r="P2285" t="str">
        <f>IFERROR(IF(COUNTIF(個人情報!$BB$5:$BB$401,"登録番号" &amp; リスト!O2285)&gt;=1,"",IF(VLOOKUP(O2285,登録者リスト!$A$1:$D$43729,4,FALSE)=基本情報!$D$6,O2285,"")),"")</f>
        <v/>
      </c>
    </row>
    <row r="2286" spans="15:16" x14ac:dyDescent="0.15">
      <c r="O2286">
        <v>2285</v>
      </c>
      <c r="P2286" t="str">
        <f>IFERROR(IF(COUNTIF(個人情報!$BB$5:$BB$401,"登録番号" &amp; リスト!O2286)&gt;=1,"",IF(VLOOKUP(O2286,登録者リスト!$A$1:$D$43729,4,FALSE)=基本情報!$D$6,O2286,"")),"")</f>
        <v/>
      </c>
    </row>
    <row r="2287" spans="15:16" x14ac:dyDescent="0.15">
      <c r="O2287">
        <v>2286</v>
      </c>
      <c r="P2287" t="str">
        <f>IFERROR(IF(COUNTIF(個人情報!$BB$5:$BB$401,"登録番号" &amp; リスト!O2287)&gt;=1,"",IF(VLOOKUP(O2287,登録者リスト!$A$1:$D$43729,4,FALSE)=基本情報!$D$6,O2287,"")),"")</f>
        <v/>
      </c>
    </row>
    <row r="2288" spans="15:16" x14ac:dyDescent="0.15">
      <c r="O2288">
        <v>2287</v>
      </c>
      <c r="P2288" t="str">
        <f>IFERROR(IF(COUNTIF(個人情報!$BB$5:$BB$401,"登録番号" &amp; リスト!O2288)&gt;=1,"",IF(VLOOKUP(O2288,登録者リスト!$A$1:$D$43729,4,FALSE)=基本情報!$D$6,O2288,"")),"")</f>
        <v/>
      </c>
    </row>
    <row r="2289" spans="15:16" x14ac:dyDescent="0.15">
      <c r="O2289">
        <v>2288</v>
      </c>
      <c r="P2289" t="str">
        <f>IFERROR(IF(COUNTIF(個人情報!$BB$5:$BB$401,"登録番号" &amp; リスト!O2289)&gt;=1,"",IF(VLOOKUP(O2289,登録者リスト!$A$1:$D$43729,4,FALSE)=基本情報!$D$6,O2289,"")),"")</f>
        <v/>
      </c>
    </row>
    <row r="2290" spans="15:16" x14ac:dyDescent="0.15">
      <c r="O2290">
        <v>2289</v>
      </c>
      <c r="P2290" t="str">
        <f>IFERROR(IF(COUNTIF(個人情報!$BB$5:$BB$401,"登録番号" &amp; リスト!O2290)&gt;=1,"",IF(VLOOKUP(O2290,登録者リスト!$A$1:$D$43729,4,FALSE)=基本情報!$D$6,O2290,"")),"")</f>
        <v/>
      </c>
    </row>
    <row r="2291" spans="15:16" x14ac:dyDescent="0.15">
      <c r="O2291">
        <v>2290</v>
      </c>
      <c r="P2291" t="str">
        <f>IFERROR(IF(COUNTIF(個人情報!$BB$5:$BB$401,"登録番号" &amp; リスト!O2291)&gt;=1,"",IF(VLOOKUP(O2291,登録者リスト!$A$1:$D$43729,4,FALSE)=基本情報!$D$6,O2291,"")),"")</f>
        <v/>
      </c>
    </row>
    <row r="2292" spans="15:16" x14ac:dyDescent="0.15">
      <c r="O2292">
        <v>2291</v>
      </c>
      <c r="P2292" t="str">
        <f>IFERROR(IF(COUNTIF(個人情報!$BB$5:$BB$401,"登録番号" &amp; リスト!O2292)&gt;=1,"",IF(VLOOKUP(O2292,登録者リスト!$A$1:$D$43729,4,FALSE)=基本情報!$D$6,O2292,"")),"")</f>
        <v/>
      </c>
    </row>
    <row r="2293" spans="15:16" x14ac:dyDescent="0.15">
      <c r="O2293">
        <v>2292</v>
      </c>
      <c r="P2293" t="str">
        <f>IFERROR(IF(COUNTIF(個人情報!$BB$5:$BB$401,"登録番号" &amp; リスト!O2293)&gt;=1,"",IF(VLOOKUP(O2293,登録者リスト!$A$1:$D$43729,4,FALSE)=基本情報!$D$6,O2293,"")),"")</f>
        <v/>
      </c>
    </row>
    <row r="2294" spans="15:16" x14ac:dyDescent="0.15">
      <c r="O2294">
        <v>2293</v>
      </c>
      <c r="P2294" t="str">
        <f>IFERROR(IF(COUNTIF(個人情報!$BB$5:$BB$401,"登録番号" &amp; リスト!O2294)&gt;=1,"",IF(VLOOKUP(O2294,登録者リスト!$A$1:$D$43729,4,FALSE)=基本情報!$D$6,O2294,"")),"")</f>
        <v/>
      </c>
    </row>
    <row r="2295" spans="15:16" x14ac:dyDescent="0.15">
      <c r="O2295">
        <v>2294</v>
      </c>
      <c r="P2295" t="str">
        <f>IFERROR(IF(COUNTIF(個人情報!$BB$5:$BB$401,"登録番号" &amp; リスト!O2295)&gt;=1,"",IF(VLOOKUP(O2295,登録者リスト!$A$1:$D$43729,4,FALSE)=基本情報!$D$6,O2295,"")),"")</f>
        <v/>
      </c>
    </row>
    <row r="2296" spans="15:16" x14ac:dyDescent="0.15">
      <c r="O2296">
        <v>2295</v>
      </c>
      <c r="P2296" t="str">
        <f>IFERROR(IF(COUNTIF(個人情報!$BB$5:$BB$401,"登録番号" &amp; リスト!O2296)&gt;=1,"",IF(VLOOKUP(O2296,登録者リスト!$A$1:$D$43729,4,FALSE)=基本情報!$D$6,O2296,"")),"")</f>
        <v/>
      </c>
    </row>
    <row r="2297" spans="15:16" x14ac:dyDescent="0.15">
      <c r="O2297">
        <v>2296</v>
      </c>
      <c r="P2297" t="str">
        <f>IFERROR(IF(COUNTIF(個人情報!$BB$5:$BB$401,"登録番号" &amp; リスト!O2297)&gt;=1,"",IF(VLOOKUP(O2297,登録者リスト!$A$1:$D$43729,4,FALSE)=基本情報!$D$6,O2297,"")),"")</f>
        <v/>
      </c>
    </row>
    <row r="2298" spans="15:16" x14ac:dyDescent="0.15">
      <c r="O2298">
        <v>2297</v>
      </c>
      <c r="P2298" t="str">
        <f>IFERROR(IF(COUNTIF(個人情報!$BB$5:$BB$401,"登録番号" &amp; リスト!O2298)&gt;=1,"",IF(VLOOKUP(O2298,登録者リスト!$A$1:$D$43729,4,FALSE)=基本情報!$D$6,O2298,"")),"")</f>
        <v/>
      </c>
    </row>
    <row r="2299" spans="15:16" x14ac:dyDescent="0.15">
      <c r="O2299">
        <v>2298</v>
      </c>
      <c r="P2299" t="str">
        <f>IFERROR(IF(COUNTIF(個人情報!$BB$5:$BB$401,"登録番号" &amp; リスト!O2299)&gt;=1,"",IF(VLOOKUP(O2299,登録者リスト!$A$1:$D$43729,4,FALSE)=基本情報!$D$6,O2299,"")),"")</f>
        <v/>
      </c>
    </row>
    <row r="2300" spans="15:16" x14ac:dyDescent="0.15">
      <c r="O2300">
        <v>2299</v>
      </c>
      <c r="P2300" t="str">
        <f>IFERROR(IF(COUNTIF(個人情報!$BB$5:$BB$401,"登録番号" &amp; リスト!O2300)&gt;=1,"",IF(VLOOKUP(O2300,登録者リスト!$A$1:$D$43729,4,FALSE)=基本情報!$D$6,O2300,"")),"")</f>
        <v/>
      </c>
    </row>
    <row r="2301" spans="15:16" x14ac:dyDescent="0.15">
      <c r="O2301">
        <v>2300</v>
      </c>
      <c r="P2301" t="str">
        <f>IFERROR(IF(COUNTIF(個人情報!$BB$5:$BB$401,"登録番号" &amp; リスト!O2301)&gt;=1,"",IF(VLOOKUP(O2301,登録者リスト!$A$1:$D$43729,4,FALSE)=基本情報!$D$6,O2301,"")),"")</f>
        <v/>
      </c>
    </row>
    <row r="2302" spans="15:16" x14ac:dyDescent="0.15">
      <c r="O2302">
        <v>2301</v>
      </c>
      <c r="P2302" t="str">
        <f>IFERROR(IF(COUNTIF(個人情報!$BB$5:$BB$401,"登録番号" &amp; リスト!O2302)&gt;=1,"",IF(VLOOKUP(O2302,登録者リスト!$A$1:$D$43729,4,FALSE)=基本情報!$D$6,O2302,"")),"")</f>
        <v/>
      </c>
    </row>
    <row r="2303" spans="15:16" x14ac:dyDescent="0.15">
      <c r="O2303">
        <v>2302</v>
      </c>
      <c r="P2303" t="str">
        <f>IFERROR(IF(COUNTIF(個人情報!$BB$5:$BB$401,"登録番号" &amp; リスト!O2303)&gt;=1,"",IF(VLOOKUP(O2303,登録者リスト!$A$1:$D$43729,4,FALSE)=基本情報!$D$6,O2303,"")),"")</f>
        <v/>
      </c>
    </row>
    <row r="2304" spans="15:16" x14ac:dyDescent="0.15">
      <c r="O2304">
        <v>2303</v>
      </c>
      <c r="P2304" t="str">
        <f>IFERROR(IF(COUNTIF(個人情報!$BB$5:$BB$401,"登録番号" &amp; リスト!O2304)&gt;=1,"",IF(VLOOKUP(O2304,登録者リスト!$A$1:$D$43729,4,FALSE)=基本情報!$D$6,O2304,"")),"")</f>
        <v/>
      </c>
    </row>
    <row r="2305" spans="15:16" x14ac:dyDescent="0.15">
      <c r="O2305">
        <v>2304</v>
      </c>
      <c r="P2305" t="str">
        <f>IFERROR(IF(COUNTIF(個人情報!$BB$5:$BB$401,"登録番号" &amp; リスト!O2305)&gt;=1,"",IF(VLOOKUP(O2305,登録者リスト!$A$1:$D$43729,4,FALSE)=基本情報!$D$6,O2305,"")),"")</f>
        <v/>
      </c>
    </row>
    <row r="2306" spans="15:16" x14ac:dyDescent="0.15">
      <c r="O2306">
        <v>2305</v>
      </c>
      <c r="P2306" t="str">
        <f>IFERROR(IF(COUNTIF(個人情報!$BB$5:$BB$401,"登録番号" &amp; リスト!O2306)&gt;=1,"",IF(VLOOKUP(O2306,登録者リスト!$A$1:$D$43729,4,FALSE)=基本情報!$D$6,O2306,"")),"")</f>
        <v/>
      </c>
    </row>
    <row r="2307" spans="15:16" x14ac:dyDescent="0.15">
      <c r="O2307">
        <v>2306</v>
      </c>
      <c r="P2307" t="str">
        <f>IFERROR(IF(COUNTIF(個人情報!$BB$5:$BB$401,"登録番号" &amp; リスト!O2307)&gt;=1,"",IF(VLOOKUP(O2307,登録者リスト!$A$1:$D$43729,4,FALSE)=基本情報!$D$6,O2307,"")),"")</f>
        <v/>
      </c>
    </row>
    <row r="2308" spans="15:16" x14ac:dyDescent="0.15">
      <c r="O2308">
        <v>2307</v>
      </c>
      <c r="P2308" t="str">
        <f>IFERROR(IF(COUNTIF(個人情報!$BB$5:$BB$401,"登録番号" &amp; リスト!O2308)&gt;=1,"",IF(VLOOKUP(O2308,登録者リスト!$A$1:$D$43729,4,FALSE)=基本情報!$D$6,O2308,"")),"")</f>
        <v/>
      </c>
    </row>
    <row r="2309" spans="15:16" x14ac:dyDescent="0.15">
      <c r="O2309">
        <v>2308</v>
      </c>
      <c r="P2309" t="str">
        <f>IFERROR(IF(COUNTIF(個人情報!$BB$5:$BB$401,"登録番号" &amp; リスト!O2309)&gt;=1,"",IF(VLOOKUP(O2309,登録者リスト!$A$1:$D$43729,4,FALSE)=基本情報!$D$6,O2309,"")),"")</f>
        <v/>
      </c>
    </row>
    <row r="2310" spans="15:16" x14ac:dyDescent="0.15">
      <c r="O2310">
        <v>2309</v>
      </c>
      <c r="P2310" t="str">
        <f>IFERROR(IF(COUNTIF(個人情報!$BB$5:$BB$401,"登録番号" &amp; リスト!O2310)&gt;=1,"",IF(VLOOKUP(O2310,登録者リスト!$A$1:$D$43729,4,FALSE)=基本情報!$D$6,O2310,"")),"")</f>
        <v/>
      </c>
    </row>
    <row r="2311" spans="15:16" x14ac:dyDescent="0.15">
      <c r="O2311">
        <v>2310</v>
      </c>
      <c r="P2311" t="str">
        <f>IFERROR(IF(COUNTIF(個人情報!$BB$5:$BB$401,"登録番号" &amp; リスト!O2311)&gt;=1,"",IF(VLOOKUP(O2311,登録者リスト!$A$1:$D$43729,4,FALSE)=基本情報!$D$6,O2311,"")),"")</f>
        <v/>
      </c>
    </row>
    <row r="2312" spans="15:16" x14ac:dyDescent="0.15">
      <c r="O2312">
        <v>2311</v>
      </c>
      <c r="P2312" t="str">
        <f>IFERROR(IF(COUNTIF(個人情報!$BB$5:$BB$401,"登録番号" &amp; リスト!O2312)&gt;=1,"",IF(VLOOKUP(O2312,登録者リスト!$A$1:$D$43729,4,FALSE)=基本情報!$D$6,O2312,"")),"")</f>
        <v/>
      </c>
    </row>
    <row r="2313" spans="15:16" x14ac:dyDescent="0.15">
      <c r="O2313">
        <v>2312</v>
      </c>
      <c r="P2313" t="str">
        <f>IFERROR(IF(COUNTIF(個人情報!$BB$5:$BB$401,"登録番号" &amp; リスト!O2313)&gt;=1,"",IF(VLOOKUP(O2313,登録者リスト!$A$1:$D$43729,4,FALSE)=基本情報!$D$6,O2313,"")),"")</f>
        <v/>
      </c>
    </row>
    <row r="2314" spans="15:16" x14ac:dyDescent="0.15">
      <c r="O2314">
        <v>2313</v>
      </c>
      <c r="P2314" t="str">
        <f>IFERROR(IF(COUNTIF(個人情報!$BB$5:$BB$401,"登録番号" &amp; リスト!O2314)&gt;=1,"",IF(VLOOKUP(O2314,登録者リスト!$A$1:$D$43729,4,FALSE)=基本情報!$D$6,O2314,"")),"")</f>
        <v/>
      </c>
    </row>
    <row r="2315" spans="15:16" x14ac:dyDescent="0.15">
      <c r="O2315">
        <v>2314</v>
      </c>
      <c r="P2315" t="str">
        <f>IFERROR(IF(COUNTIF(個人情報!$BB$5:$BB$401,"登録番号" &amp; リスト!O2315)&gt;=1,"",IF(VLOOKUP(O2315,登録者リスト!$A$1:$D$43729,4,FALSE)=基本情報!$D$6,O2315,"")),"")</f>
        <v/>
      </c>
    </row>
    <row r="2316" spans="15:16" x14ac:dyDescent="0.15">
      <c r="O2316">
        <v>2315</v>
      </c>
      <c r="P2316" t="str">
        <f>IFERROR(IF(COUNTIF(個人情報!$BB$5:$BB$401,"登録番号" &amp; リスト!O2316)&gt;=1,"",IF(VLOOKUP(O2316,登録者リスト!$A$1:$D$43729,4,FALSE)=基本情報!$D$6,O2316,"")),"")</f>
        <v/>
      </c>
    </row>
    <row r="2317" spans="15:16" x14ac:dyDescent="0.15">
      <c r="O2317">
        <v>2316</v>
      </c>
      <c r="P2317" t="str">
        <f>IFERROR(IF(COUNTIF(個人情報!$BB$5:$BB$401,"登録番号" &amp; リスト!O2317)&gt;=1,"",IF(VLOOKUP(O2317,登録者リスト!$A$1:$D$43729,4,FALSE)=基本情報!$D$6,O2317,"")),"")</f>
        <v/>
      </c>
    </row>
    <row r="2318" spans="15:16" x14ac:dyDescent="0.15">
      <c r="O2318">
        <v>2317</v>
      </c>
      <c r="P2318" t="str">
        <f>IFERROR(IF(COUNTIF(個人情報!$BB$5:$BB$401,"登録番号" &amp; リスト!O2318)&gt;=1,"",IF(VLOOKUP(O2318,登録者リスト!$A$1:$D$43729,4,FALSE)=基本情報!$D$6,O2318,"")),"")</f>
        <v/>
      </c>
    </row>
    <row r="2319" spans="15:16" x14ac:dyDescent="0.15">
      <c r="O2319">
        <v>2318</v>
      </c>
      <c r="P2319" t="str">
        <f>IFERROR(IF(COUNTIF(個人情報!$BB$5:$BB$401,"登録番号" &amp; リスト!O2319)&gt;=1,"",IF(VLOOKUP(O2319,登録者リスト!$A$1:$D$43729,4,FALSE)=基本情報!$D$6,O2319,"")),"")</f>
        <v/>
      </c>
    </row>
    <row r="2320" spans="15:16" x14ac:dyDescent="0.15">
      <c r="O2320">
        <v>2319</v>
      </c>
      <c r="P2320" t="str">
        <f>IFERROR(IF(COUNTIF(個人情報!$BB$5:$BB$401,"登録番号" &amp; リスト!O2320)&gt;=1,"",IF(VLOOKUP(O2320,登録者リスト!$A$1:$D$43729,4,FALSE)=基本情報!$D$6,O2320,"")),"")</f>
        <v/>
      </c>
    </row>
    <row r="2321" spans="15:16" x14ac:dyDescent="0.15">
      <c r="O2321">
        <v>2320</v>
      </c>
      <c r="P2321" t="str">
        <f>IFERROR(IF(COUNTIF(個人情報!$BB$5:$BB$401,"登録番号" &amp; リスト!O2321)&gt;=1,"",IF(VLOOKUP(O2321,登録者リスト!$A$1:$D$43729,4,FALSE)=基本情報!$D$6,O2321,"")),"")</f>
        <v/>
      </c>
    </row>
    <row r="2322" spans="15:16" x14ac:dyDescent="0.15">
      <c r="O2322">
        <v>2321</v>
      </c>
      <c r="P2322" t="str">
        <f>IFERROR(IF(COUNTIF(個人情報!$BB$5:$BB$401,"登録番号" &amp; リスト!O2322)&gt;=1,"",IF(VLOOKUP(O2322,登録者リスト!$A$1:$D$43729,4,FALSE)=基本情報!$D$6,O2322,"")),"")</f>
        <v/>
      </c>
    </row>
    <row r="2323" spans="15:16" x14ac:dyDescent="0.15">
      <c r="O2323">
        <v>2322</v>
      </c>
      <c r="P2323" t="str">
        <f>IFERROR(IF(COUNTIF(個人情報!$BB$5:$BB$401,"登録番号" &amp; リスト!O2323)&gt;=1,"",IF(VLOOKUP(O2323,登録者リスト!$A$1:$D$43729,4,FALSE)=基本情報!$D$6,O2323,"")),"")</f>
        <v/>
      </c>
    </row>
    <row r="2324" spans="15:16" x14ac:dyDescent="0.15">
      <c r="O2324">
        <v>2323</v>
      </c>
      <c r="P2324" t="str">
        <f>IFERROR(IF(COUNTIF(個人情報!$BB$5:$BB$401,"登録番号" &amp; リスト!O2324)&gt;=1,"",IF(VLOOKUP(O2324,登録者リスト!$A$1:$D$43729,4,FALSE)=基本情報!$D$6,O2324,"")),"")</f>
        <v/>
      </c>
    </row>
    <row r="2325" spans="15:16" x14ac:dyDescent="0.15">
      <c r="O2325">
        <v>2324</v>
      </c>
      <c r="P2325" t="str">
        <f>IFERROR(IF(COUNTIF(個人情報!$BB$5:$BB$401,"登録番号" &amp; リスト!O2325)&gt;=1,"",IF(VLOOKUP(O2325,登録者リスト!$A$1:$D$43729,4,FALSE)=基本情報!$D$6,O2325,"")),"")</f>
        <v/>
      </c>
    </row>
    <row r="2326" spans="15:16" x14ac:dyDescent="0.15">
      <c r="O2326">
        <v>2325</v>
      </c>
      <c r="P2326" t="str">
        <f>IFERROR(IF(COUNTIF(個人情報!$BB$5:$BB$401,"登録番号" &amp; リスト!O2326)&gt;=1,"",IF(VLOOKUP(O2326,登録者リスト!$A$1:$D$43729,4,FALSE)=基本情報!$D$6,O2326,"")),"")</f>
        <v/>
      </c>
    </row>
    <row r="2327" spans="15:16" x14ac:dyDescent="0.15">
      <c r="O2327">
        <v>2326</v>
      </c>
      <c r="P2327" t="str">
        <f>IFERROR(IF(COUNTIF(個人情報!$BB$5:$BB$401,"登録番号" &amp; リスト!O2327)&gt;=1,"",IF(VLOOKUP(O2327,登録者リスト!$A$1:$D$43729,4,FALSE)=基本情報!$D$6,O2327,"")),"")</f>
        <v/>
      </c>
    </row>
    <row r="2328" spans="15:16" x14ac:dyDescent="0.15">
      <c r="O2328">
        <v>2327</v>
      </c>
      <c r="P2328" t="str">
        <f>IFERROR(IF(COUNTIF(個人情報!$BB$5:$BB$401,"登録番号" &amp; リスト!O2328)&gt;=1,"",IF(VLOOKUP(O2328,登録者リスト!$A$1:$D$43729,4,FALSE)=基本情報!$D$6,O2328,"")),"")</f>
        <v/>
      </c>
    </row>
    <row r="2329" spans="15:16" x14ac:dyDescent="0.15">
      <c r="O2329">
        <v>2328</v>
      </c>
      <c r="P2329" t="str">
        <f>IFERROR(IF(COUNTIF(個人情報!$BB$5:$BB$401,"登録番号" &amp; リスト!O2329)&gt;=1,"",IF(VLOOKUP(O2329,登録者リスト!$A$1:$D$43729,4,FALSE)=基本情報!$D$6,O2329,"")),"")</f>
        <v/>
      </c>
    </row>
    <row r="2330" spans="15:16" x14ac:dyDescent="0.15">
      <c r="O2330">
        <v>2329</v>
      </c>
      <c r="P2330" t="str">
        <f>IFERROR(IF(COUNTIF(個人情報!$BB$5:$BB$401,"登録番号" &amp; リスト!O2330)&gt;=1,"",IF(VLOOKUP(O2330,登録者リスト!$A$1:$D$43729,4,FALSE)=基本情報!$D$6,O2330,"")),"")</f>
        <v/>
      </c>
    </row>
    <row r="2331" spans="15:16" x14ac:dyDescent="0.15">
      <c r="O2331">
        <v>2330</v>
      </c>
      <c r="P2331" t="str">
        <f>IFERROR(IF(COUNTIF(個人情報!$BB$5:$BB$401,"登録番号" &amp; リスト!O2331)&gt;=1,"",IF(VLOOKUP(O2331,登録者リスト!$A$1:$D$43729,4,FALSE)=基本情報!$D$6,O2331,"")),"")</f>
        <v/>
      </c>
    </row>
    <row r="2332" spans="15:16" x14ac:dyDescent="0.15">
      <c r="O2332">
        <v>2331</v>
      </c>
      <c r="P2332" t="str">
        <f>IFERROR(IF(COUNTIF(個人情報!$BB$5:$BB$401,"登録番号" &amp; リスト!O2332)&gt;=1,"",IF(VLOOKUP(O2332,登録者リスト!$A$1:$D$43729,4,FALSE)=基本情報!$D$6,O2332,"")),"")</f>
        <v/>
      </c>
    </row>
    <row r="2333" spans="15:16" x14ac:dyDescent="0.15">
      <c r="O2333">
        <v>2332</v>
      </c>
      <c r="P2333" t="str">
        <f>IFERROR(IF(COUNTIF(個人情報!$BB$5:$BB$401,"登録番号" &amp; リスト!O2333)&gt;=1,"",IF(VLOOKUP(O2333,登録者リスト!$A$1:$D$43729,4,FALSE)=基本情報!$D$6,O2333,"")),"")</f>
        <v/>
      </c>
    </row>
    <row r="2334" spans="15:16" x14ac:dyDescent="0.15">
      <c r="O2334">
        <v>2333</v>
      </c>
      <c r="P2334" t="str">
        <f>IFERROR(IF(COUNTIF(個人情報!$BB$5:$BB$401,"登録番号" &amp; リスト!O2334)&gt;=1,"",IF(VLOOKUP(O2334,登録者リスト!$A$1:$D$43729,4,FALSE)=基本情報!$D$6,O2334,"")),"")</f>
        <v/>
      </c>
    </row>
    <row r="2335" spans="15:16" x14ac:dyDescent="0.15">
      <c r="O2335">
        <v>2334</v>
      </c>
      <c r="P2335" t="str">
        <f>IFERROR(IF(COUNTIF(個人情報!$BB$5:$BB$401,"登録番号" &amp; リスト!O2335)&gt;=1,"",IF(VLOOKUP(O2335,登録者リスト!$A$1:$D$43729,4,FALSE)=基本情報!$D$6,O2335,"")),"")</f>
        <v/>
      </c>
    </row>
    <row r="2336" spans="15:16" x14ac:dyDescent="0.15">
      <c r="O2336">
        <v>2335</v>
      </c>
      <c r="P2336" t="str">
        <f>IFERROR(IF(COUNTIF(個人情報!$BB$5:$BB$401,"登録番号" &amp; リスト!O2336)&gt;=1,"",IF(VLOOKUP(O2336,登録者リスト!$A$1:$D$43729,4,FALSE)=基本情報!$D$6,O2336,"")),"")</f>
        <v/>
      </c>
    </row>
    <row r="2337" spans="15:16" x14ac:dyDescent="0.15">
      <c r="O2337">
        <v>2336</v>
      </c>
      <c r="P2337" t="str">
        <f>IFERROR(IF(COUNTIF(個人情報!$BB$5:$BB$401,"登録番号" &amp; リスト!O2337)&gt;=1,"",IF(VLOOKUP(O2337,登録者リスト!$A$1:$D$43729,4,FALSE)=基本情報!$D$6,O2337,"")),"")</f>
        <v/>
      </c>
    </row>
    <row r="2338" spans="15:16" x14ac:dyDescent="0.15">
      <c r="O2338">
        <v>2337</v>
      </c>
      <c r="P2338" t="str">
        <f>IFERROR(IF(COUNTIF(個人情報!$BB$5:$BB$401,"登録番号" &amp; リスト!O2338)&gt;=1,"",IF(VLOOKUP(O2338,登録者リスト!$A$1:$D$43729,4,FALSE)=基本情報!$D$6,O2338,"")),"")</f>
        <v/>
      </c>
    </row>
    <row r="2339" spans="15:16" x14ac:dyDescent="0.15">
      <c r="O2339">
        <v>2338</v>
      </c>
      <c r="P2339" t="str">
        <f>IFERROR(IF(COUNTIF(個人情報!$BB$5:$BB$401,"登録番号" &amp; リスト!O2339)&gt;=1,"",IF(VLOOKUP(O2339,登録者リスト!$A$1:$D$43729,4,FALSE)=基本情報!$D$6,O2339,"")),"")</f>
        <v/>
      </c>
    </row>
    <row r="2340" spans="15:16" x14ac:dyDescent="0.15">
      <c r="O2340">
        <v>2339</v>
      </c>
      <c r="P2340" t="str">
        <f>IFERROR(IF(COUNTIF(個人情報!$BB$5:$BB$401,"登録番号" &amp; リスト!O2340)&gt;=1,"",IF(VLOOKUP(O2340,登録者リスト!$A$1:$D$43729,4,FALSE)=基本情報!$D$6,O2340,"")),"")</f>
        <v/>
      </c>
    </row>
    <row r="2341" spans="15:16" x14ac:dyDescent="0.15">
      <c r="O2341">
        <v>2340</v>
      </c>
      <c r="P2341" t="str">
        <f>IFERROR(IF(COUNTIF(個人情報!$BB$5:$BB$401,"登録番号" &amp; リスト!O2341)&gt;=1,"",IF(VLOOKUP(O2341,登録者リスト!$A$1:$D$43729,4,FALSE)=基本情報!$D$6,O2341,"")),"")</f>
        <v/>
      </c>
    </row>
    <row r="2342" spans="15:16" x14ac:dyDescent="0.15">
      <c r="O2342">
        <v>2341</v>
      </c>
      <c r="P2342" t="str">
        <f>IFERROR(IF(COUNTIF(個人情報!$BB$5:$BB$401,"登録番号" &amp; リスト!O2342)&gt;=1,"",IF(VLOOKUP(O2342,登録者リスト!$A$1:$D$43729,4,FALSE)=基本情報!$D$6,O2342,"")),"")</f>
        <v/>
      </c>
    </row>
    <row r="2343" spans="15:16" x14ac:dyDescent="0.15">
      <c r="O2343">
        <v>2342</v>
      </c>
      <c r="P2343" t="str">
        <f>IFERROR(IF(COUNTIF(個人情報!$BB$5:$BB$401,"登録番号" &amp; リスト!O2343)&gt;=1,"",IF(VLOOKUP(O2343,登録者リスト!$A$1:$D$43729,4,FALSE)=基本情報!$D$6,O2343,"")),"")</f>
        <v/>
      </c>
    </row>
    <row r="2344" spans="15:16" x14ac:dyDescent="0.15">
      <c r="O2344">
        <v>2343</v>
      </c>
      <c r="P2344" t="str">
        <f>IFERROR(IF(COUNTIF(個人情報!$BB$5:$BB$401,"登録番号" &amp; リスト!O2344)&gt;=1,"",IF(VLOOKUP(O2344,登録者リスト!$A$1:$D$43729,4,FALSE)=基本情報!$D$6,O2344,"")),"")</f>
        <v/>
      </c>
    </row>
    <row r="2345" spans="15:16" x14ac:dyDescent="0.15">
      <c r="O2345">
        <v>2344</v>
      </c>
      <c r="P2345" t="str">
        <f>IFERROR(IF(COUNTIF(個人情報!$BB$5:$BB$401,"登録番号" &amp; リスト!O2345)&gt;=1,"",IF(VLOOKUP(O2345,登録者リスト!$A$1:$D$43729,4,FALSE)=基本情報!$D$6,O2345,"")),"")</f>
        <v/>
      </c>
    </row>
    <row r="2346" spans="15:16" x14ac:dyDescent="0.15">
      <c r="O2346">
        <v>2345</v>
      </c>
      <c r="P2346" t="str">
        <f>IFERROR(IF(COUNTIF(個人情報!$BB$5:$BB$401,"登録番号" &amp; リスト!O2346)&gt;=1,"",IF(VLOOKUP(O2346,登録者リスト!$A$1:$D$43729,4,FALSE)=基本情報!$D$6,O2346,"")),"")</f>
        <v/>
      </c>
    </row>
    <row r="2347" spans="15:16" x14ac:dyDescent="0.15">
      <c r="O2347">
        <v>2346</v>
      </c>
      <c r="P2347" t="str">
        <f>IFERROR(IF(COUNTIF(個人情報!$BB$5:$BB$401,"登録番号" &amp; リスト!O2347)&gt;=1,"",IF(VLOOKUP(O2347,登録者リスト!$A$1:$D$43729,4,FALSE)=基本情報!$D$6,O2347,"")),"")</f>
        <v/>
      </c>
    </row>
    <row r="2348" spans="15:16" x14ac:dyDescent="0.15">
      <c r="O2348">
        <v>2347</v>
      </c>
      <c r="P2348" t="str">
        <f>IFERROR(IF(COUNTIF(個人情報!$BB$5:$BB$401,"登録番号" &amp; リスト!O2348)&gt;=1,"",IF(VLOOKUP(O2348,登録者リスト!$A$1:$D$43729,4,FALSE)=基本情報!$D$6,O2348,"")),"")</f>
        <v/>
      </c>
    </row>
    <row r="2349" spans="15:16" x14ac:dyDescent="0.15">
      <c r="O2349">
        <v>2348</v>
      </c>
      <c r="P2349" t="str">
        <f>IFERROR(IF(COUNTIF(個人情報!$BB$5:$BB$401,"登録番号" &amp; リスト!O2349)&gt;=1,"",IF(VLOOKUP(O2349,登録者リスト!$A$1:$D$43729,4,FALSE)=基本情報!$D$6,O2349,"")),"")</f>
        <v/>
      </c>
    </row>
    <row r="2350" spans="15:16" x14ac:dyDescent="0.15">
      <c r="O2350">
        <v>2349</v>
      </c>
      <c r="P2350" t="str">
        <f>IFERROR(IF(COUNTIF(個人情報!$BB$5:$BB$401,"登録番号" &amp; リスト!O2350)&gt;=1,"",IF(VLOOKUP(O2350,登録者リスト!$A$1:$D$43729,4,FALSE)=基本情報!$D$6,O2350,"")),"")</f>
        <v/>
      </c>
    </row>
    <row r="2351" spans="15:16" x14ac:dyDescent="0.15">
      <c r="O2351">
        <v>2350</v>
      </c>
      <c r="P2351" t="str">
        <f>IFERROR(IF(COUNTIF(個人情報!$BB$5:$BB$401,"登録番号" &amp; リスト!O2351)&gt;=1,"",IF(VLOOKUP(O2351,登録者リスト!$A$1:$D$43729,4,FALSE)=基本情報!$D$6,O2351,"")),"")</f>
        <v/>
      </c>
    </row>
    <row r="2352" spans="15:16" x14ac:dyDescent="0.15">
      <c r="O2352">
        <v>2351</v>
      </c>
      <c r="P2352" t="str">
        <f>IFERROR(IF(COUNTIF(個人情報!$BB$5:$BB$401,"登録番号" &amp; リスト!O2352)&gt;=1,"",IF(VLOOKUP(O2352,登録者リスト!$A$1:$D$43729,4,FALSE)=基本情報!$D$6,O2352,"")),"")</f>
        <v/>
      </c>
    </row>
    <row r="2353" spans="15:16" x14ac:dyDescent="0.15">
      <c r="O2353">
        <v>2352</v>
      </c>
      <c r="P2353" t="str">
        <f>IFERROR(IF(COUNTIF(個人情報!$BB$5:$BB$401,"登録番号" &amp; リスト!O2353)&gt;=1,"",IF(VLOOKUP(O2353,登録者リスト!$A$1:$D$43729,4,FALSE)=基本情報!$D$6,O2353,"")),"")</f>
        <v/>
      </c>
    </row>
    <row r="2354" spans="15:16" x14ac:dyDescent="0.15">
      <c r="O2354">
        <v>2353</v>
      </c>
      <c r="P2354" t="str">
        <f>IFERROR(IF(COUNTIF(個人情報!$BB$5:$BB$401,"登録番号" &amp; リスト!O2354)&gt;=1,"",IF(VLOOKUP(O2354,登録者リスト!$A$1:$D$43729,4,FALSE)=基本情報!$D$6,O2354,"")),"")</f>
        <v/>
      </c>
    </row>
    <row r="2355" spans="15:16" x14ac:dyDescent="0.15">
      <c r="O2355">
        <v>2354</v>
      </c>
      <c r="P2355" t="str">
        <f>IFERROR(IF(COUNTIF(個人情報!$BB$5:$BB$401,"登録番号" &amp; リスト!O2355)&gt;=1,"",IF(VLOOKUP(O2355,登録者リスト!$A$1:$D$43729,4,FALSE)=基本情報!$D$6,O2355,"")),"")</f>
        <v/>
      </c>
    </row>
    <row r="2356" spans="15:16" x14ac:dyDescent="0.15">
      <c r="O2356">
        <v>2355</v>
      </c>
      <c r="P2356" t="str">
        <f>IFERROR(IF(COUNTIF(個人情報!$BB$5:$BB$401,"登録番号" &amp; リスト!O2356)&gt;=1,"",IF(VLOOKUP(O2356,登録者リスト!$A$1:$D$43729,4,FALSE)=基本情報!$D$6,O2356,"")),"")</f>
        <v/>
      </c>
    </row>
    <row r="2357" spans="15:16" x14ac:dyDescent="0.15">
      <c r="O2357">
        <v>2356</v>
      </c>
      <c r="P2357" t="str">
        <f>IFERROR(IF(COUNTIF(個人情報!$BB$5:$BB$401,"登録番号" &amp; リスト!O2357)&gt;=1,"",IF(VLOOKUP(O2357,登録者リスト!$A$1:$D$43729,4,FALSE)=基本情報!$D$6,O2357,"")),"")</f>
        <v/>
      </c>
    </row>
    <row r="2358" spans="15:16" x14ac:dyDescent="0.15">
      <c r="O2358">
        <v>2357</v>
      </c>
      <c r="P2358" t="str">
        <f>IFERROR(IF(COUNTIF(個人情報!$BB$5:$BB$401,"登録番号" &amp; リスト!O2358)&gt;=1,"",IF(VLOOKUP(O2358,登録者リスト!$A$1:$D$43729,4,FALSE)=基本情報!$D$6,O2358,"")),"")</f>
        <v/>
      </c>
    </row>
    <row r="2359" spans="15:16" x14ac:dyDescent="0.15">
      <c r="O2359">
        <v>2358</v>
      </c>
      <c r="P2359" t="str">
        <f>IFERROR(IF(COUNTIF(個人情報!$BB$5:$BB$401,"登録番号" &amp; リスト!O2359)&gt;=1,"",IF(VLOOKUP(O2359,登録者リスト!$A$1:$D$43729,4,FALSE)=基本情報!$D$6,O2359,"")),"")</f>
        <v/>
      </c>
    </row>
    <row r="2360" spans="15:16" x14ac:dyDescent="0.15">
      <c r="O2360">
        <v>2359</v>
      </c>
      <c r="P2360" t="str">
        <f>IFERROR(IF(COUNTIF(個人情報!$BB$5:$BB$401,"登録番号" &amp; リスト!O2360)&gt;=1,"",IF(VLOOKUP(O2360,登録者リスト!$A$1:$D$43729,4,FALSE)=基本情報!$D$6,O2360,"")),"")</f>
        <v/>
      </c>
    </row>
    <row r="2361" spans="15:16" x14ac:dyDescent="0.15">
      <c r="O2361">
        <v>2360</v>
      </c>
      <c r="P2361" t="str">
        <f>IFERROR(IF(COUNTIF(個人情報!$BB$5:$BB$401,"登録番号" &amp; リスト!O2361)&gt;=1,"",IF(VLOOKUP(O2361,登録者リスト!$A$1:$D$43729,4,FALSE)=基本情報!$D$6,O2361,"")),"")</f>
        <v/>
      </c>
    </row>
    <row r="2362" spans="15:16" x14ac:dyDescent="0.15">
      <c r="O2362">
        <v>2361</v>
      </c>
      <c r="P2362" t="str">
        <f>IFERROR(IF(COUNTIF(個人情報!$BB$5:$BB$401,"登録番号" &amp; リスト!O2362)&gt;=1,"",IF(VLOOKUP(O2362,登録者リスト!$A$1:$D$43729,4,FALSE)=基本情報!$D$6,O2362,"")),"")</f>
        <v/>
      </c>
    </row>
    <row r="2363" spans="15:16" x14ac:dyDescent="0.15">
      <c r="O2363">
        <v>2362</v>
      </c>
      <c r="P2363" t="str">
        <f>IFERROR(IF(COUNTIF(個人情報!$BB$5:$BB$401,"登録番号" &amp; リスト!O2363)&gt;=1,"",IF(VLOOKUP(O2363,登録者リスト!$A$1:$D$43729,4,FALSE)=基本情報!$D$6,O2363,"")),"")</f>
        <v/>
      </c>
    </row>
    <row r="2364" spans="15:16" x14ac:dyDescent="0.15">
      <c r="O2364">
        <v>2363</v>
      </c>
      <c r="P2364" t="str">
        <f>IFERROR(IF(COUNTIF(個人情報!$BB$5:$BB$401,"登録番号" &amp; リスト!O2364)&gt;=1,"",IF(VLOOKUP(O2364,登録者リスト!$A$1:$D$43729,4,FALSE)=基本情報!$D$6,O2364,"")),"")</f>
        <v/>
      </c>
    </row>
    <row r="2365" spans="15:16" x14ac:dyDescent="0.15">
      <c r="O2365">
        <v>2364</v>
      </c>
      <c r="P2365" t="str">
        <f>IFERROR(IF(COUNTIF(個人情報!$BB$5:$BB$401,"登録番号" &amp; リスト!O2365)&gt;=1,"",IF(VLOOKUP(O2365,登録者リスト!$A$1:$D$43729,4,FALSE)=基本情報!$D$6,O2365,"")),"")</f>
        <v/>
      </c>
    </row>
    <row r="2366" spans="15:16" x14ac:dyDescent="0.15">
      <c r="O2366">
        <v>2365</v>
      </c>
      <c r="P2366" t="str">
        <f>IFERROR(IF(COUNTIF(個人情報!$BB$5:$BB$401,"登録番号" &amp; リスト!O2366)&gt;=1,"",IF(VLOOKUP(O2366,登録者リスト!$A$1:$D$43729,4,FALSE)=基本情報!$D$6,O2366,"")),"")</f>
        <v/>
      </c>
    </row>
    <row r="2367" spans="15:16" x14ac:dyDescent="0.15">
      <c r="O2367">
        <v>2366</v>
      </c>
      <c r="P2367" t="str">
        <f>IFERROR(IF(COUNTIF(個人情報!$BB$5:$BB$401,"登録番号" &amp; リスト!O2367)&gt;=1,"",IF(VLOOKUP(O2367,登録者リスト!$A$1:$D$43729,4,FALSE)=基本情報!$D$6,O2367,"")),"")</f>
        <v/>
      </c>
    </row>
    <row r="2368" spans="15:16" x14ac:dyDescent="0.15">
      <c r="O2368">
        <v>2367</v>
      </c>
      <c r="P2368" t="str">
        <f>IFERROR(IF(COUNTIF(個人情報!$BB$5:$BB$401,"登録番号" &amp; リスト!O2368)&gt;=1,"",IF(VLOOKUP(O2368,登録者リスト!$A$1:$D$43729,4,FALSE)=基本情報!$D$6,O2368,"")),"")</f>
        <v/>
      </c>
    </row>
    <row r="2369" spans="15:16" x14ac:dyDescent="0.15">
      <c r="O2369">
        <v>2368</v>
      </c>
      <c r="P2369" t="str">
        <f>IFERROR(IF(COUNTIF(個人情報!$BB$5:$BB$401,"登録番号" &amp; リスト!O2369)&gt;=1,"",IF(VLOOKUP(O2369,登録者リスト!$A$1:$D$43729,4,FALSE)=基本情報!$D$6,O2369,"")),"")</f>
        <v/>
      </c>
    </row>
    <row r="2370" spans="15:16" x14ac:dyDescent="0.15">
      <c r="O2370">
        <v>2369</v>
      </c>
      <c r="P2370" t="str">
        <f>IFERROR(IF(COUNTIF(個人情報!$BB$5:$BB$401,"登録番号" &amp; リスト!O2370)&gt;=1,"",IF(VLOOKUP(O2370,登録者リスト!$A$1:$D$43729,4,FALSE)=基本情報!$D$6,O2370,"")),"")</f>
        <v/>
      </c>
    </row>
    <row r="2371" spans="15:16" x14ac:dyDescent="0.15">
      <c r="O2371">
        <v>2370</v>
      </c>
      <c r="P2371" t="str">
        <f>IFERROR(IF(COUNTIF(個人情報!$BB$5:$BB$401,"登録番号" &amp; リスト!O2371)&gt;=1,"",IF(VLOOKUP(O2371,登録者リスト!$A$1:$D$43729,4,FALSE)=基本情報!$D$6,O2371,"")),"")</f>
        <v/>
      </c>
    </row>
    <row r="2372" spans="15:16" x14ac:dyDescent="0.15">
      <c r="O2372">
        <v>2371</v>
      </c>
      <c r="P2372" t="str">
        <f>IFERROR(IF(COUNTIF(個人情報!$BB$5:$BB$401,"登録番号" &amp; リスト!O2372)&gt;=1,"",IF(VLOOKUP(O2372,登録者リスト!$A$1:$D$43729,4,FALSE)=基本情報!$D$6,O2372,"")),"")</f>
        <v/>
      </c>
    </row>
    <row r="2373" spans="15:16" x14ac:dyDescent="0.15">
      <c r="O2373">
        <v>2372</v>
      </c>
      <c r="P2373" t="str">
        <f>IFERROR(IF(COUNTIF(個人情報!$BB$5:$BB$401,"登録番号" &amp; リスト!O2373)&gt;=1,"",IF(VLOOKUP(O2373,登録者リスト!$A$1:$D$43729,4,FALSE)=基本情報!$D$6,O2373,"")),"")</f>
        <v/>
      </c>
    </row>
    <row r="2374" spans="15:16" x14ac:dyDescent="0.15">
      <c r="O2374">
        <v>2373</v>
      </c>
      <c r="P2374" t="str">
        <f>IFERROR(IF(COUNTIF(個人情報!$BB$5:$BB$401,"登録番号" &amp; リスト!O2374)&gt;=1,"",IF(VLOOKUP(O2374,登録者リスト!$A$1:$D$43729,4,FALSE)=基本情報!$D$6,O2374,"")),"")</f>
        <v/>
      </c>
    </row>
    <row r="2375" spans="15:16" x14ac:dyDescent="0.15">
      <c r="O2375">
        <v>2374</v>
      </c>
      <c r="P2375" t="str">
        <f>IFERROR(IF(COUNTIF(個人情報!$BB$5:$BB$401,"登録番号" &amp; リスト!O2375)&gt;=1,"",IF(VLOOKUP(O2375,登録者リスト!$A$1:$D$43729,4,FALSE)=基本情報!$D$6,O2375,"")),"")</f>
        <v/>
      </c>
    </row>
    <row r="2376" spans="15:16" x14ac:dyDescent="0.15">
      <c r="O2376">
        <v>2375</v>
      </c>
      <c r="P2376" t="str">
        <f>IFERROR(IF(COUNTIF(個人情報!$BB$5:$BB$401,"登録番号" &amp; リスト!O2376)&gt;=1,"",IF(VLOOKUP(O2376,登録者リスト!$A$1:$D$43729,4,FALSE)=基本情報!$D$6,O2376,"")),"")</f>
        <v/>
      </c>
    </row>
    <row r="2377" spans="15:16" x14ac:dyDescent="0.15">
      <c r="O2377">
        <v>2376</v>
      </c>
      <c r="P2377" t="str">
        <f>IFERROR(IF(COUNTIF(個人情報!$BB$5:$BB$401,"登録番号" &amp; リスト!O2377)&gt;=1,"",IF(VLOOKUP(O2377,登録者リスト!$A$1:$D$43729,4,FALSE)=基本情報!$D$6,O2377,"")),"")</f>
        <v/>
      </c>
    </row>
    <row r="2378" spans="15:16" x14ac:dyDescent="0.15">
      <c r="O2378">
        <v>2377</v>
      </c>
      <c r="P2378" t="str">
        <f>IFERROR(IF(COUNTIF(個人情報!$BB$5:$BB$401,"登録番号" &amp; リスト!O2378)&gt;=1,"",IF(VLOOKUP(O2378,登録者リスト!$A$1:$D$43729,4,FALSE)=基本情報!$D$6,O2378,"")),"")</f>
        <v/>
      </c>
    </row>
    <row r="2379" spans="15:16" x14ac:dyDescent="0.15">
      <c r="O2379">
        <v>2378</v>
      </c>
      <c r="P2379" t="str">
        <f>IFERROR(IF(COUNTIF(個人情報!$BB$5:$BB$401,"登録番号" &amp; リスト!O2379)&gt;=1,"",IF(VLOOKUP(O2379,登録者リスト!$A$1:$D$43729,4,FALSE)=基本情報!$D$6,O2379,"")),"")</f>
        <v/>
      </c>
    </row>
    <row r="2380" spans="15:16" x14ac:dyDescent="0.15">
      <c r="O2380">
        <v>2379</v>
      </c>
      <c r="P2380" t="str">
        <f>IFERROR(IF(COUNTIF(個人情報!$BB$5:$BB$401,"登録番号" &amp; リスト!O2380)&gt;=1,"",IF(VLOOKUP(O2380,登録者リスト!$A$1:$D$43729,4,FALSE)=基本情報!$D$6,O2380,"")),"")</f>
        <v/>
      </c>
    </row>
    <row r="2381" spans="15:16" x14ac:dyDescent="0.15">
      <c r="O2381">
        <v>2380</v>
      </c>
      <c r="P2381" t="str">
        <f>IFERROR(IF(COUNTIF(個人情報!$BB$5:$BB$401,"登録番号" &amp; リスト!O2381)&gt;=1,"",IF(VLOOKUP(O2381,登録者リスト!$A$1:$D$43729,4,FALSE)=基本情報!$D$6,O2381,"")),"")</f>
        <v/>
      </c>
    </row>
    <row r="2382" spans="15:16" x14ac:dyDescent="0.15">
      <c r="O2382">
        <v>2381</v>
      </c>
      <c r="P2382" t="str">
        <f>IFERROR(IF(COUNTIF(個人情報!$BB$5:$BB$401,"登録番号" &amp; リスト!O2382)&gt;=1,"",IF(VLOOKUP(O2382,登録者リスト!$A$1:$D$43729,4,FALSE)=基本情報!$D$6,O2382,"")),"")</f>
        <v/>
      </c>
    </row>
    <row r="2383" spans="15:16" x14ac:dyDescent="0.15">
      <c r="O2383">
        <v>2382</v>
      </c>
      <c r="P2383" t="str">
        <f>IFERROR(IF(COUNTIF(個人情報!$BB$5:$BB$401,"登録番号" &amp; リスト!O2383)&gt;=1,"",IF(VLOOKUP(O2383,登録者リスト!$A$1:$D$43729,4,FALSE)=基本情報!$D$6,O2383,"")),"")</f>
        <v/>
      </c>
    </row>
    <row r="2384" spans="15:16" x14ac:dyDescent="0.15">
      <c r="O2384">
        <v>2383</v>
      </c>
      <c r="P2384" t="str">
        <f>IFERROR(IF(COUNTIF(個人情報!$BB$5:$BB$401,"登録番号" &amp; リスト!O2384)&gt;=1,"",IF(VLOOKUP(O2384,登録者リスト!$A$1:$D$43729,4,FALSE)=基本情報!$D$6,O2384,"")),"")</f>
        <v/>
      </c>
    </row>
    <row r="2385" spans="15:16" x14ac:dyDescent="0.15">
      <c r="O2385">
        <v>2384</v>
      </c>
      <c r="P2385" t="str">
        <f>IFERROR(IF(COUNTIF(個人情報!$BB$5:$BB$401,"登録番号" &amp; リスト!O2385)&gt;=1,"",IF(VLOOKUP(O2385,登録者リスト!$A$1:$D$43729,4,FALSE)=基本情報!$D$6,O2385,"")),"")</f>
        <v/>
      </c>
    </row>
    <row r="2386" spans="15:16" x14ac:dyDescent="0.15">
      <c r="O2386">
        <v>2385</v>
      </c>
      <c r="P2386" t="str">
        <f>IFERROR(IF(COUNTIF(個人情報!$BB$5:$BB$401,"登録番号" &amp; リスト!O2386)&gt;=1,"",IF(VLOOKUP(O2386,登録者リスト!$A$1:$D$43729,4,FALSE)=基本情報!$D$6,O2386,"")),"")</f>
        <v/>
      </c>
    </row>
    <row r="2387" spans="15:16" x14ac:dyDescent="0.15">
      <c r="O2387">
        <v>2386</v>
      </c>
      <c r="P2387" t="str">
        <f>IFERROR(IF(COUNTIF(個人情報!$BB$5:$BB$401,"登録番号" &amp; リスト!O2387)&gt;=1,"",IF(VLOOKUP(O2387,登録者リスト!$A$1:$D$43729,4,FALSE)=基本情報!$D$6,O2387,"")),"")</f>
        <v/>
      </c>
    </row>
    <row r="2388" spans="15:16" x14ac:dyDescent="0.15">
      <c r="O2388">
        <v>2387</v>
      </c>
      <c r="P2388" t="str">
        <f>IFERROR(IF(COUNTIF(個人情報!$BB$5:$BB$401,"登録番号" &amp; リスト!O2388)&gt;=1,"",IF(VLOOKUP(O2388,登録者リスト!$A$1:$D$43729,4,FALSE)=基本情報!$D$6,O2388,"")),"")</f>
        <v/>
      </c>
    </row>
    <row r="2389" spans="15:16" x14ac:dyDescent="0.15">
      <c r="O2389">
        <v>2388</v>
      </c>
      <c r="P2389" t="str">
        <f>IFERROR(IF(COUNTIF(個人情報!$BB$5:$BB$401,"登録番号" &amp; リスト!O2389)&gt;=1,"",IF(VLOOKUP(O2389,登録者リスト!$A$1:$D$43729,4,FALSE)=基本情報!$D$6,O2389,"")),"")</f>
        <v/>
      </c>
    </row>
    <row r="2390" spans="15:16" x14ac:dyDescent="0.15">
      <c r="O2390">
        <v>2389</v>
      </c>
      <c r="P2390" t="str">
        <f>IFERROR(IF(COUNTIF(個人情報!$BB$5:$BB$401,"登録番号" &amp; リスト!O2390)&gt;=1,"",IF(VLOOKUP(O2390,登録者リスト!$A$1:$D$43729,4,FALSE)=基本情報!$D$6,O2390,"")),"")</f>
        <v/>
      </c>
    </row>
    <row r="2391" spans="15:16" x14ac:dyDescent="0.15">
      <c r="O2391">
        <v>2390</v>
      </c>
      <c r="P2391" t="str">
        <f>IFERROR(IF(COUNTIF(個人情報!$BB$5:$BB$401,"登録番号" &amp; リスト!O2391)&gt;=1,"",IF(VLOOKUP(O2391,登録者リスト!$A$1:$D$43729,4,FALSE)=基本情報!$D$6,O2391,"")),"")</f>
        <v/>
      </c>
    </row>
    <row r="2392" spans="15:16" x14ac:dyDescent="0.15">
      <c r="O2392">
        <v>2391</v>
      </c>
      <c r="P2392" t="str">
        <f>IFERROR(IF(COUNTIF(個人情報!$BB$5:$BB$401,"登録番号" &amp; リスト!O2392)&gt;=1,"",IF(VLOOKUP(O2392,登録者リスト!$A$1:$D$43729,4,FALSE)=基本情報!$D$6,O2392,"")),"")</f>
        <v/>
      </c>
    </row>
    <row r="2393" spans="15:16" x14ac:dyDescent="0.15">
      <c r="O2393">
        <v>2392</v>
      </c>
      <c r="P2393" t="str">
        <f>IFERROR(IF(COUNTIF(個人情報!$BB$5:$BB$401,"登録番号" &amp; リスト!O2393)&gt;=1,"",IF(VLOOKUP(O2393,登録者リスト!$A$1:$D$43729,4,FALSE)=基本情報!$D$6,O2393,"")),"")</f>
        <v/>
      </c>
    </row>
    <row r="2394" spans="15:16" x14ac:dyDescent="0.15">
      <c r="O2394">
        <v>2393</v>
      </c>
      <c r="P2394" t="str">
        <f>IFERROR(IF(COUNTIF(個人情報!$BB$5:$BB$401,"登録番号" &amp; リスト!O2394)&gt;=1,"",IF(VLOOKUP(O2394,登録者リスト!$A$1:$D$43729,4,FALSE)=基本情報!$D$6,O2394,"")),"")</f>
        <v/>
      </c>
    </row>
    <row r="2395" spans="15:16" x14ac:dyDescent="0.15">
      <c r="O2395">
        <v>2394</v>
      </c>
      <c r="P2395" t="str">
        <f>IFERROR(IF(COUNTIF(個人情報!$BB$5:$BB$401,"登録番号" &amp; リスト!O2395)&gt;=1,"",IF(VLOOKUP(O2395,登録者リスト!$A$1:$D$43729,4,FALSE)=基本情報!$D$6,O2395,"")),"")</f>
        <v/>
      </c>
    </row>
    <row r="2396" spans="15:16" x14ac:dyDescent="0.15">
      <c r="O2396">
        <v>2395</v>
      </c>
      <c r="P2396" t="str">
        <f>IFERROR(IF(COUNTIF(個人情報!$BB$5:$BB$401,"登録番号" &amp; リスト!O2396)&gt;=1,"",IF(VLOOKUP(O2396,登録者リスト!$A$1:$D$43729,4,FALSE)=基本情報!$D$6,O2396,"")),"")</f>
        <v/>
      </c>
    </row>
    <row r="2397" spans="15:16" x14ac:dyDescent="0.15">
      <c r="O2397">
        <v>2396</v>
      </c>
      <c r="P2397" t="str">
        <f>IFERROR(IF(COUNTIF(個人情報!$BB$5:$BB$401,"登録番号" &amp; リスト!O2397)&gt;=1,"",IF(VLOOKUP(O2397,登録者リスト!$A$1:$D$43729,4,FALSE)=基本情報!$D$6,O2397,"")),"")</f>
        <v/>
      </c>
    </row>
    <row r="2398" spans="15:16" x14ac:dyDescent="0.15">
      <c r="O2398">
        <v>2397</v>
      </c>
      <c r="P2398" t="str">
        <f>IFERROR(IF(COUNTIF(個人情報!$BB$5:$BB$401,"登録番号" &amp; リスト!O2398)&gt;=1,"",IF(VLOOKUP(O2398,登録者リスト!$A$1:$D$43729,4,FALSE)=基本情報!$D$6,O2398,"")),"")</f>
        <v/>
      </c>
    </row>
    <row r="2399" spans="15:16" x14ac:dyDescent="0.15">
      <c r="O2399">
        <v>2398</v>
      </c>
      <c r="P2399" t="str">
        <f>IFERROR(IF(COUNTIF(個人情報!$BB$5:$BB$401,"登録番号" &amp; リスト!O2399)&gt;=1,"",IF(VLOOKUP(O2399,登録者リスト!$A$1:$D$43729,4,FALSE)=基本情報!$D$6,O2399,"")),"")</f>
        <v/>
      </c>
    </row>
    <row r="2400" spans="15:16" x14ac:dyDescent="0.15">
      <c r="O2400">
        <v>2399</v>
      </c>
      <c r="P2400" t="str">
        <f>IFERROR(IF(COUNTIF(個人情報!$BB$5:$BB$401,"登録番号" &amp; リスト!O2400)&gt;=1,"",IF(VLOOKUP(O2400,登録者リスト!$A$1:$D$43729,4,FALSE)=基本情報!$D$6,O2400,"")),"")</f>
        <v/>
      </c>
    </row>
    <row r="2401" spans="15:16" x14ac:dyDescent="0.15">
      <c r="O2401">
        <v>2400</v>
      </c>
      <c r="P2401" t="str">
        <f>IFERROR(IF(COUNTIF(個人情報!$BB$5:$BB$401,"登録番号" &amp; リスト!O2401)&gt;=1,"",IF(VLOOKUP(O2401,登録者リスト!$A$1:$D$43729,4,FALSE)=基本情報!$D$6,O2401,"")),"")</f>
        <v/>
      </c>
    </row>
    <row r="2402" spans="15:16" x14ac:dyDescent="0.15">
      <c r="O2402">
        <v>2401</v>
      </c>
      <c r="P2402" t="str">
        <f>IFERROR(IF(COUNTIF(個人情報!$BB$5:$BB$401,"登録番号" &amp; リスト!O2402)&gt;=1,"",IF(VLOOKUP(O2402,登録者リスト!$A$1:$D$43729,4,FALSE)=基本情報!$D$6,O2402,"")),"")</f>
        <v/>
      </c>
    </row>
    <row r="2403" spans="15:16" x14ac:dyDescent="0.15">
      <c r="O2403">
        <v>2402</v>
      </c>
      <c r="P2403" t="str">
        <f>IFERROR(IF(COUNTIF(個人情報!$BB$5:$BB$401,"登録番号" &amp; リスト!O2403)&gt;=1,"",IF(VLOOKUP(O2403,登録者リスト!$A$1:$D$43729,4,FALSE)=基本情報!$D$6,O2403,"")),"")</f>
        <v/>
      </c>
    </row>
    <row r="2404" spans="15:16" x14ac:dyDescent="0.15">
      <c r="O2404">
        <v>2403</v>
      </c>
      <c r="P2404" t="str">
        <f>IFERROR(IF(COUNTIF(個人情報!$BB$5:$BB$401,"登録番号" &amp; リスト!O2404)&gt;=1,"",IF(VLOOKUP(O2404,登録者リスト!$A$1:$D$43729,4,FALSE)=基本情報!$D$6,O2404,"")),"")</f>
        <v/>
      </c>
    </row>
    <row r="2405" spans="15:16" x14ac:dyDescent="0.15">
      <c r="O2405">
        <v>2404</v>
      </c>
      <c r="P2405" t="str">
        <f>IFERROR(IF(COUNTIF(個人情報!$BB$5:$BB$401,"登録番号" &amp; リスト!O2405)&gt;=1,"",IF(VLOOKUP(O2405,登録者リスト!$A$1:$D$43729,4,FALSE)=基本情報!$D$6,O2405,"")),"")</f>
        <v/>
      </c>
    </row>
    <row r="2406" spans="15:16" x14ac:dyDescent="0.15">
      <c r="O2406">
        <v>2405</v>
      </c>
      <c r="P2406" t="str">
        <f>IFERROR(IF(COUNTIF(個人情報!$BB$5:$BB$401,"登録番号" &amp; リスト!O2406)&gt;=1,"",IF(VLOOKUP(O2406,登録者リスト!$A$1:$D$43729,4,FALSE)=基本情報!$D$6,O2406,"")),"")</f>
        <v/>
      </c>
    </row>
    <row r="2407" spans="15:16" x14ac:dyDescent="0.15">
      <c r="O2407">
        <v>2406</v>
      </c>
      <c r="P2407" t="str">
        <f>IFERROR(IF(COUNTIF(個人情報!$BB$5:$BB$401,"登録番号" &amp; リスト!O2407)&gt;=1,"",IF(VLOOKUP(O2407,登録者リスト!$A$1:$D$43729,4,FALSE)=基本情報!$D$6,O2407,"")),"")</f>
        <v/>
      </c>
    </row>
    <row r="2408" spans="15:16" x14ac:dyDescent="0.15">
      <c r="O2408">
        <v>2407</v>
      </c>
      <c r="P2408" t="str">
        <f>IFERROR(IF(COUNTIF(個人情報!$BB$5:$BB$401,"登録番号" &amp; リスト!O2408)&gt;=1,"",IF(VLOOKUP(O2408,登録者リスト!$A$1:$D$43729,4,FALSE)=基本情報!$D$6,O2408,"")),"")</f>
        <v/>
      </c>
    </row>
    <row r="2409" spans="15:16" x14ac:dyDescent="0.15">
      <c r="O2409">
        <v>2408</v>
      </c>
      <c r="P2409" t="str">
        <f>IFERROR(IF(COUNTIF(個人情報!$BB$5:$BB$401,"登録番号" &amp; リスト!O2409)&gt;=1,"",IF(VLOOKUP(O2409,登録者リスト!$A$1:$D$43729,4,FALSE)=基本情報!$D$6,O2409,"")),"")</f>
        <v/>
      </c>
    </row>
    <row r="2410" spans="15:16" x14ac:dyDescent="0.15">
      <c r="O2410">
        <v>2409</v>
      </c>
      <c r="P2410" t="str">
        <f>IFERROR(IF(COUNTIF(個人情報!$BB$5:$BB$401,"登録番号" &amp; リスト!O2410)&gt;=1,"",IF(VLOOKUP(O2410,登録者リスト!$A$1:$D$43729,4,FALSE)=基本情報!$D$6,O2410,"")),"")</f>
        <v/>
      </c>
    </row>
    <row r="2411" spans="15:16" x14ac:dyDescent="0.15">
      <c r="O2411">
        <v>2410</v>
      </c>
      <c r="P2411" t="str">
        <f>IFERROR(IF(COUNTIF(個人情報!$BB$5:$BB$401,"登録番号" &amp; リスト!O2411)&gt;=1,"",IF(VLOOKUP(O2411,登録者リスト!$A$1:$D$43729,4,FALSE)=基本情報!$D$6,O2411,"")),"")</f>
        <v/>
      </c>
    </row>
    <row r="2412" spans="15:16" x14ac:dyDescent="0.15">
      <c r="O2412">
        <v>2411</v>
      </c>
      <c r="P2412" t="str">
        <f>IFERROR(IF(COUNTIF(個人情報!$BB$5:$BB$401,"登録番号" &amp; リスト!O2412)&gt;=1,"",IF(VLOOKUP(O2412,登録者リスト!$A$1:$D$43729,4,FALSE)=基本情報!$D$6,O2412,"")),"")</f>
        <v/>
      </c>
    </row>
    <row r="2413" spans="15:16" x14ac:dyDescent="0.15">
      <c r="O2413">
        <v>2412</v>
      </c>
      <c r="P2413" t="str">
        <f>IFERROR(IF(COUNTIF(個人情報!$BB$5:$BB$401,"登録番号" &amp; リスト!O2413)&gt;=1,"",IF(VLOOKUP(O2413,登録者リスト!$A$1:$D$43729,4,FALSE)=基本情報!$D$6,O2413,"")),"")</f>
        <v/>
      </c>
    </row>
    <row r="2414" spans="15:16" x14ac:dyDescent="0.15">
      <c r="O2414">
        <v>2413</v>
      </c>
      <c r="P2414" t="str">
        <f>IFERROR(IF(COUNTIF(個人情報!$BB$5:$BB$401,"登録番号" &amp; リスト!O2414)&gt;=1,"",IF(VLOOKUP(O2414,登録者リスト!$A$1:$D$43729,4,FALSE)=基本情報!$D$6,O2414,"")),"")</f>
        <v/>
      </c>
    </row>
    <row r="2415" spans="15:16" x14ac:dyDescent="0.15">
      <c r="O2415">
        <v>2414</v>
      </c>
      <c r="P2415" t="str">
        <f>IFERROR(IF(COUNTIF(個人情報!$BB$5:$BB$401,"登録番号" &amp; リスト!O2415)&gt;=1,"",IF(VLOOKUP(O2415,登録者リスト!$A$1:$D$43729,4,FALSE)=基本情報!$D$6,O2415,"")),"")</f>
        <v/>
      </c>
    </row>
    <row r="2416" spans="15:16" x14ac:dyDescent="0.15">
      <c r="O2416">
        <v>2415</v>
      </c>
      <c r="P2416" t="str">
        <f>IFERROR(IF(COUNTIF(個人情報!$BB$5:$BB$401,"登録番号" &amp; リスト!O2416)&gt;=1,"",IF(VLOOKUP(O2416,登録者リスト!$A$1:$D$43729,4,FALSE)=基本情報!$D$6,O2416,"")),"")</f>
        <v/>
      </c>
    </row>
    <row r="2417" spans="15:16" x14ac:dyDescent="0.15">
      <c r="O2417">
        <v>2416</v>
      </c>
      <c r="P2417" t="str">
        <f>IFERROR(IF(COUNTIF(個人情報!$BB$5:$BB$401,"登録番号" &amp; リスト!O2417)&gt;=1,"",IF(VLOOKUP(O2417,登録者リスト!$A$1:$D$43729,4,FALSE)=基本情報!$D$6,O2417,"")),"")</f>
        <v/>
      </c>
    </row>
    <row r="2418" spans="15:16" x14ac:dyDescent="0.15">
      <c r="O2418">
        <v>2417</v>
      </c>
      <c r="P2418" t="str">
        <f>IFERROR(IF(COUNTIF(個人情報!$BB$5:$BB$401,"登録番号" &amp; リスト!O2418)&gt;=1,"",IF(VLOOKUP(O2418,登録者リスト!$A$1:$D$43729,4,FALSE)=基本情報!$D$6,O2418,"")),"")</f>
        <v/>
      </c>
    </row>
    <row r="2419" spans="15:16" x14ac:dyDescent="0.15">
      <c r="O2419">
        <v>2418</v>
      </c>
      <c r="P2419" t="str">
        <f>IFERROR(IF(COUNTIF(個人情報!$BB$5:$BB$401,"登録番号" &amp; リスト!O2419)&gt;=1,"",IF(VLOOKUP(O2419,登録者リスト!$A$1:$D$43729,4,FALSE)=基本情報!$D$6,O2419,"")),"")</f>
        <v/>
      </c>
    </row>
    <row r="2420" spans="15:16" x14ac:dyDescent="0.15">
      <c r="O2420">
        <v>2419</v>
      </c>
      <c r="P2420" t="str">
        <f>IFERROR(IF(COUNTIF(個人情報!$BB$5:$BB$401,"登録番号" &amp; リスト!O2420)&gt;=1,"",IF(VLOOKUP(O2420,登録者リスト!$A$1:$D$43729,4,FALSE)=基本情報!$D$6,O2420,"")),"")</f>
        <v/>
      </c>
    </row>
    <row r="2421" spans="15:16" x14ac:dyDescent="0.15">
      <c r="O2421">
        <v>2420</v>
      </c>
      <c r="P2421" t="str">
        <f>IFERROR(IF(COUNTIF(個人情報!$BB$5:$BB$401,"登録番号" &amp; リスト!O2421)&gt;=1,"",IF(VLOOKUP(O2421,登録者リスト!$A$1:$D$43729,4,FALSE)=基本情報!$D$6,O2421,"")),"")</f>
        <v/>
      </c>
    </row>
    <row r="2422" spans="15:16" x14ac:dyDescent="0.15">
      <c r="O2422">
        <v>2421</v>
      </c>
      <c r="P2422" t="str">
        <f>IFERROR(IF(COUNTIF(個人情報!$BB$5:$BB$401,"登録番号" &amp; リスト!O2422)&gt;=1,"",IF(VLOOKUP(O2422,登録者リスト!$A$1:$D$43729,4,FALSE)=基本情報!$D$6,O2422,"")),"")</f>
        <v/>
      </c>
    </row>
    <row r="2423" spans="15:16" x14ac:dyDescent="0.15">
      <c r="O2423">
        <v>2422</v>
      </c>
      <c r="P2423" t="str">
        <f>IFERROR(IF(COUNTIF(個人情報!$BB$5:$BB$401,"登録番号" &amp; リスト!O2423)&gt;=1,"",IF(VLOOKUP(O2423,登録者リスト!$A$1:$D$43729,4,FALSE)=基本情報!$D$6,O2423,"")),"")</f>
        <v/>
      </c>
    </row>
    <row r="2424" spans="15:16" x14ac:dyDescent="0.15">
      <c r="O2424">
        <v>2423</v>
      </c>
      <c r="P2424" t="str">
        <f>IFERROR(IF(COUNTIF(個人情報!$BB$5:$BB$401,"登録番号" &amp; リスト!O2424)&gt;=1,"",IF(VLOOKUP(O2424,登録者リスト!$A$1:$D$43729,4,FALSE)=基本情報!$D$6,O2424,"")),"")</f>
        <v/>
      </c>
    </row>
    <row r="2425" spans="15:16" x14ac:dyDescent="0.15">
      <c r="O2425">
        <v>2424</v>
      </c>
      <c r="P2425" t="str">
        <f>IFERROR(IF(COUNTIF(個人情報!$BB$5:$BB$401,"登録番号" &amp; リスト!O2425)&gt;=1,"",IF(VLOOKUP(O2425,登録者リスト!$A$1:$D$43729,4,FALSE)=基本情報!$D$6,O2425,"")),"")</f>
        <v/>
      </c>
    </row>
    <row r="2426" spans="15:16" x14ac:dyDescent="0.15">
      <c r="O2426">
        <v>2425</v>
      </c>
      <c r="P2426" t="str">
        <f>IFERROR(IF(COUNTIF(個人情報!$BB$5:$BB$401,"登録番号" &amp; リスト!O2426)&gt;=1,"",IF(VLOOKUP(O2426,登録者リスト!$A$1:$D$43729,4,FALSE)=基本情報!$D$6,O2426,"")),"")</f>
        <v/>
      </c>
    </row>
    <row r="2427" spans="15:16" x14ac:dyDescent="0.15">
      <c r="O2427">
        <v>2426</v>
      </c>
      <c r="P2427" t="str">
        <f>IFERROR(IF(COUNTIF(個人情報!$BB$5:$BB$401,"登録番号" &amp; リスト!O2427)&gt;=1,"",IF(VLOOKUP(O2427,登録者リスト!$A$1:$D$43729,4,FALSE)=基本情報!$D$6,O2427,"")),"")</f>
        <v/>
      </c>
    </row>
    <row r="2428" spans="15:16" x14ac:dyDescent="0.15">
      <c r="O2428">
        <v>2427</v>
      </c>
      <c r="P2428" t="str">
        <f>IFERROR(IF(COUNTIF(個人情報!$BB$5:$BB$401,"登録番号" &amp; リスト!O2428)&gt;=1,"",IF(VLOOKUP(O2428,登録者リスト!$A$1:$D$43729,4,FALSE)=基本情報!$D$6,O2428,"")),"")</f>
        <v/>
      </c>
    </row>
    <row r="2429" spans="15:16" x14ac:dyDescent="0.15">
      <c r="O2429">
        <v>2428</v>
      </c>
      <c r="P2429" t="str">
        <f>IFERROR(IF(COUNTIF(個人情報!$BB$5:$BB$401,"登録番号" &amp; リスト!O2429)&gt;=1,"",IF(VLOOKUP(O2429,登録者リスト!$A$1:$D$43729,4,FALSE)=基本情報!$D$6,O2429,"")),"")</f>
        <v/>
      </c>
    </row>
    <row r="2430" spans="15:16" x14ac:dyDescent="0.15">
      <c r="O2430">
        <v>2429</v>
      </c>
      <c r="P2430" t="str">
        <f>IFERROR(IF(COUNTIF(個人情報!$BB$5:$BB$401,"登録番号" &amp; リスト!O2430)&gt;=1,"",IF(VLOOKUP(O2430,登録者リスト!$A$1:$D$43729,4,FALSE)=基本情報!$D$6,O2430,"")),"")</f>
        <v/>
      </c>
    </row>
    <row r="2431" spans="15:16" x14ac:dyDescent="0.15">
      <c r="O2431">
        <v>2430</v>
      </c>
      <c r="P2431" t="str">
        <f>IFERROR(IF(COUNTIF(個人情報!$BB$5:$BB$401,"登録番号" &amp; リスト!O2431)&gt;=1,"",IF(VLOOKUP(O2431,登録者リスト!$A$1:$D$43729,4,FALSE)=基本情報!$D$6,O2431,"")),"")</f>
        <v/>
      </c>
    </row>
    <row r="2432" spans="15:16" x14ac:dyDescent="0.15">
      <c r="O2432">
        <v>2431</v>
      </c>
      <c r="P2432" t="str">
        <f>IFERROR(IF(COUNTIF(個人情報!$BB$5:$BB$401,"登録番号" &amp; リスト!O2432)&gt;=1,"",IF(VLOOKUP(O2432,登録者リスト!$A$1:$D$43729,4,FALSE)=基本情報!$D$6,O2432,"")),"")</f>
        <v/>
      </c>
    </row>
    <row r="2433" spans="15:16" x14ac:dyDescent="0.15">
      <c r="O2433">
        <v>2432</v>
      </c>
      <c r="P2433" t="str">
        <f>IFERROR(IF(COUNTIF(個人情報!$BB$5:$BB$401,"登録番号" &amp; リスト!O2433)&gt;=1,"",IF(VLOOKUP(O2433,登録者リスト!$A$1:$D$43729,4,FALSE)=基本情報!$D$6,O2433,"")),"")</f>
        <v/>
      </c>
    </row>
    <row r="2434" spans="15:16" x14ac:dyDescent="0.15">
      <c r="O2434">
        <v>2433</v>
      </c>
      <c r="P2434" t="str">
        <f>IFERROR(IF(COUNTIF(個人情報!$BB$5:$BB$401,"登録番号" &amp; リスト!O2434)&gt;=1,"",IF(VLOOKUP(O2434,登録者リスト!$A$1:$D$43729,4,FALSE)=基本情報!$D$6,O2434,"")),"")</f>
        <v/>
      </c>
    </row>
    <row r="2435" spans="15:16" x14ac:dyDescent="0.15">
      <c r="O2435">
        <v>2434</v>
      </c>
      <c r="P2435" t="str">
        <f>IFERROR(IF(COUNTIF(個人情報!$BB$5:$BB$401,"登録番号" &amp; リスト!O2435)&gt;=1,"",IF(VLOOKUP(O2435,登録者リスト!$A$1:$D$43729,4,FALSE)=基本情報!$D$6,O2435,"")),"")</f>
        <v/>
      </c>
    </row>
    <row r="2436" spans="15:16" x14ac:dyDescent="0.15">
      <c r="O2436">
        <v>2435</v>
      </c>
      <c r="P2436" t="str">
        <f>IFERROR(IF(COUNTIF(個人情報!$BB$5:$BB$401,"登録番号" &amp; リスト!O2436)&gt;=1,"",IF(VLOOKUP(O2436,登録者リスト!$A$1:$D$43729,4,FALSE)=基本情報!$D$6,O2436,"")),"")</f>
        <v/>
      </c>
    </row>
    <row r="2437" spans="15:16" x14ac:dyDescent="0.15">
      <c r="O2437">
        <v>2436</v>
      </c>
      <c r="P2437" t="str">
        <f>IFERROR(IF(COUNTIF(個人情報!$BB$5:$BB$401,"登録番号" &amp; リスト!O2437)&gt;=1,"",IF(VLOOKUP(O2437,登録者リスト!$A$1:$D$43729,4,FALSE)=基本情報!$D$6,O2437,"")),"")</f>
        <v/>
      </c>
    </row>
    <row r="2438" spans="15:16" x14ac:dyDescent="0.15">
      <c r="O2438">
        <v>2437</v>
      </c>
      <c r="P2438" t="str">
        <f>IFERROR(IF(COUNTIF(個人情報!$BB$5:$BB$401,"登録番号" &amp; リスト!O2438)&gt;=1,"",IF(VLOOKUP(O2438,登録者リスト!$A$1:$D$43729,4,FALSE)=基本情報!$D$6,O2438,"")),"")</f>
        <v/>
      </c>
    </row>
    <row r="2439" spans="15:16" x14ac:dyDescent="0.15">
      <c r="O2439">
        <v>2438</v>
      </c>
      <c r="P2439" t="str">
        <f>IFERROR(IF(COUNTIF(個人情報!$BB$5:$BB$401,"登録番号" &amp; リスト!O2439)&gt;=1,"",IF(VLOOKUP(O2439,登録者リスト!$A$1:$D$43729,4,FALSE)=基本情報!$D$6,O2439,"")),"")</f>
        <v/>
      </c>
    </row>
    <row r="2440" spans="15:16" x14ac:dyDescent="0.15">
      <c r="O2440">
        <v>2439</v>
      </c>
      <c r="P2440" t="str">
        <f>IFERROR(IF(COUNTIF(個人情報!$BB$5:$BB$401,"登録番号" &amp; リスト!O2440)&gt;=1,"",IF(VLOOKUP(O2440,登録者リスト!$A$1:$D$43729,4,FALSE)=基本情報!$D$6,O2440,"")),"")</f>
        <v/>
      </c>
    </row>
    <row r="2441" spans="15:16" x14ac:dyDescent="0.15">
      <c r="O2441">
        <v>2440</v>
      </c>
      <c r="P2441" t="str">
        <f>IFERROR(IF(COUNTIF(個人情報!$BB$5:$BB$401,"登録番号" &amp; リスト!O2441)&gt;=1,"",IF(VLOOKUP(O2441,登録者リスト!$A$1:$D$43729,4,FALSE)=基本情報!$D$6,O2441,"")),"")</f>
        <v/>
      </c>
    </row>
    <row r="2442" spans="15:16" x14ac:dyDescent="0.15">
      <c r="O2442">
        <v>2441</v>
      </c>
      <c r="P2442" t="str">
        <f>IFERROR(IF(COUNTIF(個人情報!$BB$5:$BB$401,"登録番号" &amp; リスト!O2442)&gt;=1,"",IF(VLOOKUP(O2442,登録者リスト!$A$1:$D$43729,4,FALSE)=基本情報!$D$6,O2442,"")),"")</f>
        <v/>
      </c>
    </row>
    <row r="2443" spans="15:16" x14ac:dyDescent="0.15">
      <c r="O2443">
        <v>2442</v>
      </c>
      <c r="P2443" t="str">
        <f>IFERROR(IF(COUNTIF(個人情報!$BB$5:$BB$401,"登録番号" &amp; リスト!O2443)&gt;=1,"",IF(VLOOKUP(O2443,登録者リスト!$A$1:$D$43729,4,FALSE)=基本情報!$D$6,O2443,"")),"")</f>
        <v/>
      </c>
    </row>
    <row r="2444" spans="15:16" x14ac:dyDescent="0.15">
      <c r="O2444">
        <v>2443</v>
      </c>
      <c r="P2444" t="str">
        <f>IFERROR(IF(COUNTIF(個人情報!$BB$5:$BB$401,"登録番号" &amp; リスト!O2444)&gt;=1,"",IF(VLOOKUP(O2444,登録者リスト!$A$1:$D$43729,4,FALSE)=基本情報!$D$6,O2444,"")),"")</f>
        <v/>
      </c>
    </row>
    <row r="2445" spans="15:16" x14ac:dyDescent="0.15">
      <c r="O2445">
        <v>2444</v>
      </c>
      <c r="P2445" t="str">
        <f>IFERROR(IF(COUNTIF(個人情報!$BB$5:$BB$401,"登録番号" &amp; リスト!O2445)&gt;=1,"",IF(VLOOKUP(O2445,登録者リスト!$A$1:$D$43729,4,FALSE)=基本情報!$D$6,O2445,"")),"")</f>
        <v/>
      </c>
    </row>
    <row r="2446" spans="15:16" x14ac:dyDescent="0.15">
      <c r="O2446">
        <v>2445</v>
      </c>
      <c r="P2446" t="str">
        <f>IFERROR(IF(COUNTIF(個人情報!$BB$5:$BB$401,"登録番号" &amp; リスト!O2446)&gt;=1,"",IF(VLOOKUP(O2446,登録者リスト!$A$1:$D$43729,4,FALSE)=基本情報!$D$6,O2446,"")),"")</f>
        <v/>
      </c>
    </row>
    <row r="2447" spans="15:16" x14ac:dyDescent="0.15">
      <c r="O2447">
        <v>2446</v>
      </c>
      <c r="P2447" t="str">
        <f>IFERROR(IF(COUNTIF(個人情報!$BB$5:$BB$401,"登録番号" &amp; リスト!O2447)&gt;=1,"",IF(VLOOKUP(O2447,登録者リスト!$A$1:$D$43729,4,FALSE)=基本情報!$D$6,O2447,"")),"")</f>
        <v/>
      </c>
    </row>
    <row r="2448" spans="15:16" x14ac:dyDescent="0.15">
      <c r="O2448">
        <v>2447</v>
      </c>
      <c r="P2448" t="str">
        <f>IFERROR(IF(COUNTIF(個人情報!$BB$5:$BB$401,"登録番号" &amp; リスト!O2448)&gt;=1,"",IF(VLOOKUP(O2448,登録者リスト!$A$1:$D$43729,4,FALSE)=基本情報!$D$6,O2448,"")),"")</f>
        <v/>
      </c>
    </row>
    <row r="2449" spans="15:16" x14ac:dyDescent="0.15">
      <c r="O2449">
        <v>2448</v>
      </c>
      <c r="P2449" t="str">
        <f>IFERROR(IF(COUNTIF(個人情報!$BB$5:$BB$401,"登録番号" &amp; リスト!O2449)&gt;=1,"",IF(VLOOKUP(O2449,登録者リスト!$A$1:$D$43729,4,FALSE)=基本情報!$D$6,O2449,"")),"")</f>
        <v/>
      </c>
    </row>
    <row r="2450" spans="15:16" x14ac:dyDescent="0.15">
      <c r="O2450">
        <v>2449</v>
      </c>
      <c r="P2450" t="str">
        <f>IFERROR(IF(COUNTIF(個人情報!$BB$5:$BB$401,"登録番号" &amp; リスト!O2450)&gt;=1,"",IF(VLOOKUP(O2450,登録者リスト!$A$1:$D$43729,4,FALSE)=基本情報!$D$6,O2450,"")),"")</f>
        <v/>
      </c>
    </row>
    <row r="2451" spans="15:16" x14ac:dyDescent="0.15">
      <c r="O2451">
        <v>2450</v>
      </c>
      <c r="P2451" t="str">
        <f>IFERROR(IF(COUNTIF(個人情報!$BB$5:$BB$401,"登録番号" &amp; リスト!O2451)&gt;=1,"",IF(VLOOKUP(O2451,登録者リスト!$A$1:$D$43729,4,FALSE)=基本情報!$D$6,O2451,"")),"")</f>
        <v/>
      </c>
    </row>
    <row r="2452" spans="15:16" x14ac:dyDescent="0.15">
      <c r="O2452">
        <v>2451</v>
      </c>
      <c r="P2452" t="str">
        <f>IFERROR(IF(COUNTIF(個人情報!$BB$5:$BB$401,"登録番号" &amp; リスト!O2452)&gt;=1,"",IF(VLOOKUP(O2452,登録者リスト!$A$1:$D$43729,4,FALSE)=基本情報!$D$6,O2452,"")),"")</f>
        <v/>
      </c>
    </row>
    <row r="2453" spans="15:16" x14ac:dyDescent="0.15">
      <c r="O2453">
        <v>2452</v>
      </c>
      <c r="P2453" t="str">
        <f>IFERROR(IF(COUNTIF(個人情報!$BB$5:$BB$401,"登録番号" &amp; リスト!O2453)&gt;=1,"",IF(VLOOKUP(O2453,登録者リスト!$A$1:$D$43729,4,FALSE)=基本情報!$D$6,O2453,"")),"")</f>
        <v/>
      </c>
    </row>
    <row r="2454" spans="15:16" x14ac:dyDescent="0.15">
      <c r="O2454">
        <v>2453</v>
      </c>
      <c r="P2454" t="str">
        <f>IFERROR(IF(COUNTIF(個人情報!$BB$5:$BB$401,"登録番号" &amp; リスト!O2454)&gt;=1,"",IF(VLOOKUP(O2454,登録者リスト!$A$1:$D$43729,4,FALSE)=基本情報!$D$6,O2454,"")),"")</f>
        <v/>
      </c>
    </row>
    <row r="2455" spans="15:16" x14ac:dyDescent="0.15">
      <c r="O2455">
        <v>2454</v>
      </c>
      <c r="P2455" t="str">
        <f>IFERROR(IF(COUNTIF(個人情報!$BB$5:$BB$401,"登録番号" &amp; リスト!O2455)&gt;=1,"",IF(VLOOKUP(O2455,登録者リスト!$A$1:$D$43729,4,FALSE)=基本情報!$D$6,O2455,"")),"")</f>
        <v/>
      </c>
    </row>
    <row r="2456" spans="15:16" x14ac:dyDescent="0.15">
      <c r="O2456">
        <v>2455</v>
      </c>
      <c r="P2456" t="str">
        <f>IFERROR(IF(COUNTIF(個人情報!$BB$5:$BB$401,"登録番号" &amp; リスト!O2456)&gt;=1,"",IF(VLOOKUP(O2456,登録者リスト!$A$1:$D$43729,4,FALSE)=基本情報!$D$6,O2456,"")),"")</f>
        <v/>
      </c>
    </row>
    <row r="2457" spans="15:16" x14ac:dyDescent="0.15">
      <c r="O2457">
        <v>2456</v>
      </c>
      <c r="P2457" t="str">
        <f>IFERROR(IF(COUNTIF(個人情報!$BB$5:$BB$401,"登録番号" &amp; リスト!O2457)&gt;=1,"",IF(VLOOKUP(O2457,登録者リスト!$A$1:$D$43729,4,FALSE)=基本情報!$D$6,O2457,"")),"")</f>
        <v/>
      </c>
    </row>
    <row r="2458" spans="15:16" x14ac:dyDescent="0.15">
      <c r="O2458">
        <v>2457</v>
      </c>
      <c r="P2458" t="str">
        <f>IFERROR(IF(COUNTIF(個人情報!$BB$5:$BB$401,"登録番号" &amp; リスト!O2458)&gt;=1,"",IF(VLOOKUP(O2458,登録者リスト!$A$1:$D$43729,4,FALSE)=基本情報!$D$6,O2458,"")),"")</f>
        <v/>
      </c>
    </row>
    <row r="2459" spans="15:16" x14ac:dyDescent="0.15">
      <c r="O2459">
        <v>2458</v>
      </c>
      <c r="P2459" t="str">
        <f>IFERROR(IF(COUNTIF(個人情報!$BB$5:$BB$401,"登録番号" &amp; リスト!O2459)&gt;=1,"",IF(VLOOKUP(O2459,登録者リスト!$A$1:$D$43729,4,FALSE)=基本情報!$D$6,O2459,"")),"")</f>
        <v/>
      </c>
    </row>
    <row r="2460" spans="15:16" x14ac:dyDescent="0.15">
      <c r="O2460">
        <v>2459</v>
      </c>
      <c r="P2460" t="str">
        <f>IFERROR(IF(COUNTIF(個人情報!$BB$5:$BB$401,"登録番号" &amp; リスト!O2460)&gt;=1,"",IF(VLOOKUP(O2460,登録者リスト!$A$1:$D$43729,4,FALSE)=基本情報!$D$6,O2460,"")),"")</f>
        <v/>
      </c>
    </row>
    <row r="2461" spans="15:16" x14ac:dyDescent="0.15">
      <c r="O2461">
        <v>2460</v>
      </c>
      <c r="P2461" t="str">
        <f>IFERROR(IF(COUNTIF(個人情報!$BB$5:$BB$401,"登録番号" &amp; リスト!O2461)&gt;=1,"",IF(VLOOKUP(O2461,登録者リスト!$A$1:$D$43729,4,FALSE)=基本情報!$D$6,O2461,"")),"")</f>
        <v/>
      </c>
    </row>
    <row r="2462" spans="15:16" x14ac:dyDescent="0.15">
      <c r="O2462">
        <v>2461</v>
      </c>
      <c r="P2462" t="str">
        <f>IFERROR(IF(COUNTIF(個人情報!$BB$5:$BB$401,"登録番号" &amp; リスト!O2462)&gt;=1,"",IF(VLOOKUP(O2462,登録者リスト!$A$1:$D$43729,4,FALSE)=基本情報!$D$6,O2462,"")),"")</f>
        <v/>
      </c>
    </row>
    <row r="2463" spans="15:16" x14ac:dyDescent="0.15">
      <c r="O2463">
        <v>2462</v>
      </c>
      <c r="P2463" t="str">
        <f>IFERROR(IF(COUNTIF(個人情報!$BB$5:$BB$401,"登録番号" &amp; リスト!O2463)&gt;=1,"",IF(VLOOKUP(O2463,登録者リスト!$A$1:$D$43729,4,FALSE)=基本情報!$D$6,O2463,"")),"")</f>
        <v/>
      </c>
    </row>
    <row r="2464" spans="15:16" x14ac:dyDescent="0.15">
      <c r="O2464">
        <v>2463</v>
      </c>
      <c r="P2464" t="str">
        <f>IFERROR(IF(COUNTIF(個人情報!$BB$5:$BB$401,"登録番号" &amp; リスト!O2464)&gt;=1,"",IF(VLOOKUP(O2464,登録者リスト!$A$1:$D$43729,4,FALSE)=基本情報!$D$6,O2464,"")),"")</f>
        <v/>
      </c>
    </row>
    <row r="2465" spans="15:16" x14ac:dyDescent="0.15">
      <c r="O2465">
        <v>2464</v>
      </c>
      <c r="P2465" t="str">
        <f>IFERROR(IF(COUNTIF(個人情報!$BB$5:$BB$401,"登録番号" &amp; リスト!O2465)&gt;=1,"",IF(VLOOKUP(O2465,登録者リスト!$A$1:$D$43729,4,FALSE)=基本情報!$D$6,O2465,"")),"")</f>
        <v/>
      </c>
    </row>
    <row r="2466" spans="15:16" x14ac:dyDescent="0.15">
      <c r="O2466">
        <v>2465</v>
      </c>
      <c r="P2466" t="str">
        <f>IFERROR(IF(COUNTIF(個人情報!$BB$5:$BB$401,"登録番号" &amp; リスト!O2466)&gt;=1,"",IF(VLOOKUP(O2466,登録者リスト!$A$1:$D$43729,4,FALSE)=基本情報!$D$6,O2466,"")),"")</f>
        <v/>
      </c>
    </row>
    <row r="2467" spans="15:16" x14ac:dyDescent="0.15">
      <c r="O2467">
        <v>2466</v>
      </c>
      <c r="P2467" t="str">
        <f>IFERROR(IF(COUNTIF(個人情報!$BB$5:$BB$401,"登録番号" &amp; リスト!O2467)&gt;=1,"",IF(VLOOKUP(O2467,登録者リスト!$A$1:$D$43729,4,FALSE)=基本情報!$D$6,O2467,"")),"")</f>
        <v/>
      </c>
    </row>
    <row r="2468" spans="15:16" x14ac:dyDescent="0.15">
      <c r="O2468">
        <v>2467</v>
      </c>
      <c r="P2468" t="str">
        <f>IFERROR(IF(COUNTIF(個人情報!$BB$5:$BB$401,"登録番号" &amp; リスト!O2468)&gt;=1,"",IF(VLOOKUP(O2468,登録者リスト!$A$1:$D$43729,4,FALSE)=基本情報!$D$6,O2468,"")),"")</f>
        <v/>
      </c>
    </row>
    <row r="2469" spans="15:16" x14ac:dyDescent="0.15">
      <c r="O2469">
        <v>2468</v>
      </c>
      <c r="P2469" t="str">
        <f>IFERROR(IF(COUNTIF(個人情報!$BB$5:$BB$401,"登録番号" &amp; リスト!O2469)&gt;=1,"",IF(VLOOKUP(O2469,登録者リスト!$A$1:$D$43729,4,FALSE)=基本情報!$D$6,O2469,"")),"")</f>
        <v/>
      </c>
    </row>
    <row r="2470" spans="15:16" x14ac:dyDescent="0.15">
      <c r="O2470">
        <v>2469</v>
      </c>
      <c r="P2470" t="str">
        <f>IFERROR(IF(COUNTIF(個人情報!$BB$5:$BB$401,"登録番号" &amp; リスト!O2470)&gt;=1,"",IF(VLOOKUP(O2470,登録者リスト!$A$1:$D$43729,4,FALSE)=基本情報!$D$6,O2470,"")),"")</f>
        <v/>
      </c>
    </row>
    <row r="2471" spans="15:16" x14ac:dyDescent="0.15">
      <c r="O2471">
        <v>2470</v>
      </c>
      <c r="P2471" t="str">
        <f>IFERROR(IF(COUNTIF(個人情報!$BB$5:$BB$401,"登録番号" &amp; リスト!O2471)&gt;=1,"",IF(VLOOKUP(O2471,登録者リスト!$A$1:$D$43729,4,FALSE)=基本情報!$D$6,O2471,"")),"")</f>
        <v/>
      </c>
    </row>
    <row r="2472" spans="15:16" x14ac:dyDescent="0.15">
      <c r="O2472">
        <v>2471</v>
      </c>
      <c r="P2472" t="str">
        <f>IFERROR(IF(COUNTIF(個人情報!$BB$5:$BB$401,"登録番号" &amp; リスト!O2472)&gt;=1,"",IF(VLOOKUP(O2472,登録者リスト!$A$1:$D$43729,4,FALSE)=基本情報!$D$6,O2472,"")),"")</f>
        <v/>
      </c>
    </row>
    <row r="2473" spans="15:16" x14ac:dyDescent="0.15">
      <c r="O2473">
        <v>2472</v>
      </c>
      <c r="P2473" t="str">
        <f>IFERROR(IF(COUNTIF(個人情報!$BB$5:$BB$401,"登録番号" &amp; リスト!O2473)&gt;=1,"",IF(VLOOKUP(O2473,登録者リスト!$A$1:$D$43729,4,FALSE)=基本情報!$D$6,O2473,"")),"")</f>
        <v/>
      </c>
    </row>
    <row r="2474" spans="15:16" x14ac:dyDescent="0.15">
      <c r="O2474">
        <v>2473</v>
      </c>
      <c r="P2474" t="str">
        <f>IFERROR(IF(COUNTIF(個人情報!$BB$5:$BB$401,"登録番号" &amp; リスト!O2474)&gt;=1,"",IF(VLOOKUP(O2474,登録者リスト!$A$1:$D$43729,4,FALSE)=基本情報!$D$6,O2474,"")),"")</f>
        <v/>
      </c>
    </row>
    <row r="2475" spans="15:16" x14ac:dyDescent="0.15">
      <c r="O2475">
        <v>2474</v>
      </c>
      <c r="P2475" t="str">
        <f>IFERROR(IF(COUNTIF(個人情報!$BB$5:$BB$401,"登録番号" &amp; リスト!O2475)&gt;=1,"",IF(VLOOKUP(O2475,登録者リスト!$A$1:$D$43729,4,FALSE)=基本情報!$D$6,O2475,"")),"")</f>
        <v/>
      </c>
    </row>
    <row r="2476" spans="15:16" x14ac:dyDescent="0.15">
      <c r="O2476">
        <v>2475</v>
      </c>
      <c r="P2476" t="str">
        <f>IFERROR(IF(COUNTIF(個人情報!$BB$5:$BB$401,"登録番号" &amp; リスト!O2476)&gt;=1,"",IF(VLOOKUP(O2476,登録者リスト!$A$1:$D$43729,4,FALSE)=基本情報!$D$6,O2476,"")),"")</f>
        <v/>
      </c>
    </row>
    <row r="2477" spans="15:16" x14ac:dyDescent="0.15">
      <c r="O2477">
        <v>2476</v>
      </c>
      <c r="P2477" t="str">
        <f>IFERROR(IF(COUNTIF(個人情報!$BB$5:$BB$401,"登録番号" &amp; リスト!O2477)&gt;=1,"",IF(VLOOKUP(O2477,登録者リスト!$A$1:$D$43729,4,FALSE)=基本情報!$D$6,O2477,"")),"")</f>
        <v/>
      </c>
    </row>
    <row r="2478" spans="15:16" x14ac:dyDescent="0.15">
      <c r="O2478">
        <v>2477</v>
      </c>
      <c r="P2478" t="str">
        <f>IFERROR(IF(COUNTIF(個人情報!$BB$5:$BB$401,"登録番号" &amp; リスト!O2478)&gt;=1,"",IF(VLOOKUP(O2478,登録者リスト!$A$1:$D$43729,4,FALSE)=基本情報!$D$6,O2478,"")),"")</f>
        <v/>
      </c>
    </row>
    <row r="2479" spans="15:16" x14ac:dyDescent="0.15">
      <c r="O2479">
        <v>2478</v>
      </c>
      <c r="P2479" t="str">
        <f>IFERROR(IF(COUNTIF(個人情報!$BB$5:$BB$401,"登録番号" &amp; リスト!O2479)&gt;=1,"",IF(VLOOKUP(O2479,登録者リスト!$A$1:$D$43729,4,FALSE)=基本情報!$D$6,O2479,"")),"")</f>
        <v/>
      </c>
    </row>
    <row r="2480" spans="15:16" x14ac:dyDescent="0.15">
      <c r="O2480">
        <v>2479</v>
      </c>
      <c r="P2480" t="str">
        <f>IFERROR(IF(COUNTIF(個人情報!$BB$5:$BB$401,"登録番号" &amp; リスト!O2480)&gt;=1,"",IF(VLOOKUP(O2480,登録者リスト!$A$1:$D$43729,4,FALSE)=基本情報!$D$6,O2480,"")),"")</f>
        <v/>
      </c>
    </row>
    <row r="2481" spans="15:16" x14ac:dyDescent="0.15">
      <c r="O2481">
        <v>2480</v>
      </c>
      <c r="P2481" t="str">
        <f>IFERROR(IF(COUNTIF(個人情報!$BB$5:$BB$401,"登録番号" &amp; リスト!O2481)&gt;=1,"",IF(VLOOKUP(O2481,登録者リスト!$A$1:$D$43729,4,FALSE)=基本情報!$D$6,O2481,"")),"")</f>
        <v/>
      </c>
    </row>
    <row r="2482" spans="15:16" x14ac:dyDescent="0.15">
      <c r="O2482">
        <v>2481</v>
      </c>
      <c r="P2482" t="str">
        <f>IFERROR(IF(COUNTIF(個人情報!$BB$5:$BB$401,"登録番号" &amp; リスト!O2482)&gt;=1,"",IF(VLOOKUP(O2482,登録者リスト!$A$1:$D$43729,4,FALSE)=基本情報!$D$6,O2482,"")),"")</f>
        <v/>
      </c>
    </row>
    <row r="2483" spans="15:16" x14ac:dyDescent="0.15">
      <c r="O2483">
        <v>2482</v>
      </c>
      <c r="P2483" t="str">
        <f>IFERROR(IF(COUNTIF(個人情報!$BB$5:$BB$401,"登録番号" &amp; リスト!O2483)&gt;=1,"",IF(VLOOKUP(O2483,登録者リスト!$A$1:$D$43729,4,FALSE)=基本情報!$D$6,O2483,"")),"")</f>
        <v/>
      </c>
    </row>
    <row r="2484" spans="15:16" x14ac:dyDescent="0.15">
      <c r="O2484">
        <v>2483</v>
      </c>
      <c r="P2484" t="str">
        <f>IFERROR(IF(COUNTIF(個人情報!$BB$5:$BB$401,"登録番号" &amp; リスト!O2484)&gt;=1,"",IF(VLOOKUP(O2484,登録者リスト!$A$1:$D$43729,4,FALSE)=基本情報!$D$6,O2484,"")),"")</f>
        <v/>
      </c>
    </row>
    <row r="2485" spans="15:16" x14ac:dyDescent="0.15">
      <c r="O2485">
        <v>2484</v>
      </c>
      <c r="P2485" t="str">
        <f>IFERROR(IF(COUNTIF(個人情報!$BB$5:$BB$401,"登録番号" &amp; リスト!O2485)&gt;=1,"",IF(VLOOKUP(O2485,登録者リスト!$A$1:$D$43729,4,FALSE)=基本情報!$D$6,O2485,"")),"")</f>
        <v/>
      </c>
    </row>
    <row r="2486" spans="15:16" x14ac:dyDescent="0.15">
      <c r="O2486">
        <v>2485</v>
      </c>
      <c r="P2486" t="str">
        <f>IFERROR(IF(COUNTIF(個人情報!$BB$5:$BB$401,"登録番号" &amp; リスト!O2486)&gt;=1,"",IF(VLOOKUP(O2486,登録者リスト!$A$1:$D$43729,4,FALSE)=基本情報!$D$6,O2486,"")),"")</f>
        <v/>
      </c>
    </row>
    <row r="2487" spans="15:16" x14ac:dyDescent="0.15">
      <c r="O2487">
        <v>2486</v>
      </c>
      <c r="P2487" t="str">
        <f>IFERROR(IF(COUNTIF(個人情報!$BB$5:$BB$401,"登録番号" &amp; リスト!O2487)&gt;=1,"",IF(VLOOKUP(O2487,登録者リスト!$A$1:$D$43729,4,FALSE)=基本情報!$D$6,O2487,"")),"")</f>
        <v/>
      </c>
    </row>
    <row r="2488" spans="15:16" x14ac:dyDescent="0.15">
      <c r="O2488">
        <v>2487</v>
      </c>
      <c r="P2488" t="str">
        <f>IFERROR(IF(COUNTIF(個人情報!$BB$5:$BB$401,"登録番号" &amp; リスト!O2488)&gt;=1,"",IF(VLOOKUP(O2488,登録者リスト!$A$1:$D$43729,4,FALSE)=基本情報!$D$6,O2488,"")),"")</f>
        <v/>
      </c>
    </row>
    <row r="2489" spans="15:16" x14ac:dyDescent="0.15">
      <c r="O2489">
        <v>2488</v>
      </c>
      <c r="P2489" t="str">
        <f>IFERROR(IF(COUNTIF(個人情報!$BB$5:$BB$401,"登録番号" &amp; リスト!O2489)&gt;=1,"",IF(VLOOKUP(O2489,登録者リスト!$A$1:$D$43729,4,FALSE)=基本情報!$D$6,O2489,"")),"")</f>
        <v/>
      </c>
    </row>
    <row r="2490" spans="15:16" x14ac:dyDescent="0.15">
      <c r="O2490">
        <v>2489</v>
      </c>
      <c r="P2490" t="str">
        <f>IFERROR(IF(COUNTIF(個人情報!$BB$5:$BB$401,"登録番号" &amp; リスト!O2490)&gt;=1,"",IF(VLOOKUP(O2490,登録者リスト!$A$1:$D$43729,4,FALSE)=基本情報!$D$6,O2490,"")),"")</f>
        <v/>
      </c>
    </row>
    <row r="2491" spans="15:16" x14ac:dyDescent="0.15">
      <c r="O2491">
        <v>2490</v>
      </c>
      <c r="P2491" t="str">
        <f>IFERROR(IF(COUNTIF(個人情報!$BB$5:$BB$401,"登録番号" &amp; リスト!O2491)&gt;=1,"",IF(VLOOKUP(O2491,登録者リスト!$A$1:$D$43729,4,FALSE)=基本情報!$D$6,O2491,"")),"")</f>
        <v/>
      </c>
    </row>
    <row r="2492" spans="15:16" x14ac:dyDescent="0.15">
      <c r="O2492">
        <v>2491</v>
      </c>
      <c r="P2492" t="str">
        <f>IFERROR(IF(COUNTIF(個人情報!$BB$5:$BB$401,"登録番号" &amp; リスト!O2492)&gt;=1,"",IF(VLOOKUP(O2492,登録者リスト!$A$1:$D$43729,4,FALSE)=基本情報!$D$6,O2492,"")),"")</f>
        <v/>
      </c>
    </row>
    <row r="2493" spans="15:16" x14ac:dyDescent="0.15">
      <c r="O2493">
        <v>2492</v>
      </c>
      <c r="P2493" t="str">
        <f>IFERROR(IF(COUNTIF(個人情報!$BB$5:$BB$401,"登録番号" &amp; リスト!O2493)&gt;=1,"",IF(VLOOKUP(O2493,登録者リスト!$A$1:$D$43729,4,FALSE)=基本情報!$D$6,O2493,"")),"")</f>
        <v/>
      </c>
    </row>
    <row r="2494" spans="15:16" x14ac:dyDescent="0.15">
      <c r="O2494">
        <v>2493</v>
      </c>
      <c r="P2494" t="str">
        <f>IFERROR(IF(COUNTIF(個人情報!$BB$5:$BB$401,"登録番号" &amp; リスト!O2494)&gt;=1,"",IF(VLOOKUP(O2494,登録者リスト!$A$1:$D$43729,4,FALSE)=基本情報!$D$6,O2494,"")),"")</f>
        <v/>
      </c>
    </row>
    <row r="2495" spans="15:16" x14ac:dyDescent="0.15">
      <c r="O2495">
        <v>2494</v>
      </c>
      <c r="P2495" t="str">
        <f>IFERROR(IF(COUNTIF(個人情報!$BB$5:$BB$401,"登録番号" &amp; リスト!O2495)&gt;=1,"",IF(VLOOKUP(O2495,登録者リスト!$A$1:$D$43729,4,FALSE)=基本情報!$D$6,O2495,"")),"")</f>
        <v/>
      </c>
    </row>
    <row r="2496" spans="15:16" x14ac:dyDescent="0.15">
      <c r="O2496">
        <v>2495</v>
      </c>
      <c r="P2496" t="str">
        <f>IFERROR(IF(COUNTIF(個人情報!$BB$5:$BB$401,"登録番号" &amp; リスト!O2496)&gt;=1,"",IF(VLOOKUP(O2496,登録者リスト!$A$1:$D$43729,4,FALSE)=基本情報!$D$6,O2496,"")),"")</f>
        <v/>
      </c>
    </row>
    <row r="2497" spans="15:16" x14ac:dyDescent="0.15">
      <c r="O2497">
        <v>2496</v>
      </c>
      <c r="P2497" t="str">
        <f>IFERROR(IF(COUNTIF(個人情報!$BB$5:$BB$401,"登録番号" &amp; リスト!O2497)&gt;=1,"",IF(VLOOKUP(O2497,登録者リスト!$A$1:$D$43729,4,FALSE)=基本情報!$D$6,O2497,"")),"")</f>
        <v/>
      </c>
    </row>
    <row r="2498" spans="15:16" x14ac:dyDescent="0.15">
      <c r="O2498">
        <v>2497</v>
      </c>
      <c r="P2498" t="str">
        <f>IFERROR(IF(COUNTIF(個人情報!$BB$5:$BB$401,"登録番号" &amp; リスト!O2498)&gt;=1,"",IF(VLOOKUP(O2498,登録者リスト!$A$1:$D$43729,4,FALSE)=基本情報!$D$6,O2498,"")),"")</f>
        <v/>
      </c>
    </row>
    <row r="2499" spans="15:16" x14ac:dyDescent="0.15">
      <c r="O2499">
        <v>2498</v>
      </c>
      <c r="P2499" t="str">
        <f>IFERROR(IF(COUNTIF(個人情報!$BB$5:$BB$401,"登録番号" &amp; リスト!O2499)&gt;=1,"",IF(VLOOKUP(O2499,登録者リスト!$A$1:$D$43729,4,FALSE)=基本情報!$D$6,O2499,"")),"")</f>
        <v/>
      </c>
    </row>
    <row r="2500" spans="15:16" x14ac:dyDescent="0.15">
      <c r="O2500">
        <v>2499</v>
      </c>
      <c r="P2500" t="str">
        <f>IFERROR(IF(COUNTIF(個人情報!$BB$5:$BB$401,"登録番号" &amp; リスト!O2500)&gt;=1,"",IF(VLOOKUP(O2500,登録者リスト!$A$1:$D$43729,4,FALSE)=基本情報!$D$6,O2500,"")),"")</f>
        <v/>
      </c>
    </row>
    <row r="2501" spans="15:16" x14ac:dyDescent="0.15">
      <c r="O2501">
        <v>2500</v>
      </c>
      <c r="P2501" t="str">
        <f>IFERROR(IF(COUNTIF(個人情報!$BB$5:$BB$401,"登録番号" &amp; リスト!O2501)&gt;=1,"",IF(VLOOKUP(O2501,登録者リスト!$A$1:$D$43729,4,FALSE)=基本情報!$D$6,O2501,"")),"")</f>
        <v/>
      </c>
    </row>
    <row r="2502" spans="15:16" x14ac:dyDescent="0.15">
      <c r="O2502">
        <v>2501</v>
      </c>
      <c r="P2502" t="str">
        <f>IFERROR(IF(COUNTIF(個人情報!$BB$5:$BB$401,"登録番号" &amp; リスト!O2502)&gt;=1,"",IF(VLOOKUP(O2502,登録者リスト!$A$1:$D$43729,4,FALSE)=基本情報!$D$6,O2502,"")),"")</f>
        <v/>
      </c>
    </row>
    <row r="2503" spans="15:16" x14ac:dyDescent="0.15">
      <c r="O2503">
        <v>2502</v>
      </c>
      <c r="P2503" t="str">
        <f>IFERROR(IF(COUNTIF(個人情報!$BB$5:$BB$401,"登録番号" &amp; リスト!O2503)&gt;=1,"",IF(VLOOKUP(O2503,登録者リスト!$A$1:$D$43729,4,FALSE)=基本情報!$D$6,O2503,"")),"")</f>
        <v/>
      </c>
    </row>
    <row r="2504" spans="15:16" x14ac:dyDescent="0.15">
      <c r="O2504">
        <v>2503</v>
      </c>
      <c r="P2504" t="str">
        <f>IFERROR(IF(COUNTIF(個人情報!$BB$5:$BB$401,"登録番号" &amp; リスト!O2504)&gt;=1,"",IF(VLOOKUP(O2504,登録者リスト!$A$1:$D$43729,4,FALSE)=基本情報!$D$6,O2504,"")),"")</f>
        <v/>
      </c>
    </row>
    <row r="2505" spans="15:16" x14ac:dyDescent="0.15">
      <c r="O2505">
        <v>2504</v>
      </c>
      <c r="P2505" t="str">
        <f>IFERROR(IF(COUNTIF(個人情報!$BB$5:$BB$401,"登録番号" &amp; リスト!O2505)&gt;=1,"",IF(VLOOKUP(O2505,登録者リスト!$A$1:$D$43729,4,FALSE)=基本情報!$D$6,O2505,"")),"")</f>
        <v/>
      </c>
    </row>
    <row r="2506" spans="15:16" x14ac:dyDescent="0.15">
      <c r="O2506">
        <v>2505</v>
      </c>
      <c r="P2506" t="str">
        <f>IFERROR(IF(COUNTIF(個人情報!$BB$5:$BB$401,"登録番号" &amp; リスト!O2506)&gt;=1,"",IF(VLOOKUP(O2506,登録者リスト!$A$1:$D$43729,4,FALSE)=基本情報!$D$6,O2506,"")),"")</f>
        <v/>
      </c>
    </row>
    <row r="2507" spans="15:16" x14ac:dyDescent="0.15">
      <c r="O2507">
        <v>2506</v>
      </c>
      <c r="P2507" t="str">
        <f>IFERROR(IF(COUNTIF(個人情報!$BB$5:$BB$401,"登録番号" &amp; リスト!O2507)&gt;=1,"",IF(VLOOKUP(O2507,登録者リスト!$A$1:$D$43729,4,FALSE)=基本情報!$D$6,O2507,"")),"")</f>
        <v/>
      </c>
    </row>
    <row r="2508" spans="15:16" x14ac:dyDescent="0.15">
      <c r="O2508">
        <v>2507</v>
      </c>
      <c r="P2508" t="str">
        <f>IFERROR(IF(COUNTIF(個人情報!$BB$5:$BB$401,"登録番号" &amp; リスト!O2508)&gt;=1,"",IF(VLOOKUP(O2508,登録者リスト!$A$1:$D$43729,4,FALSE)=基本情報!$D$6,O2508,"")),"")</f>
        <v/>
      </c>
    </row>
    <row r="2509" spans="15:16" x14ac:dyDescent="0.15">
      <c r="O2509">
        <v>2508</v>
      </c>
      <c r="P2509" t="str">
        <f>IFERROR(IF(COUNTIF(個人情報!$BB$5:$BB$401,"登録番号" &amp; リスト!O2509)&gt;=1,"",IF(VLOOKUP(O2509,登録者リスト!$A$1:$D$43729,4,FALSE)=基本情報!$D$6,O2509,"")),"")</f>
        <v/>
      </c>
    </row>
    <row r="2510" spans="15:16" x14ac:dyDescent="0.15">
      <c r="O2510">
        <v>2509</v>
      </c>
      <c r="P2510" t="str">
        <f>IFERROR(IF(COUNTIF(個人情報!$BB$5:$BB$401,"登録番号" &amp; リスト!O2510)&gt;=1,"",IF(VLOOKUP(O2510,登録者リスト!$A$1:$D$43729,4,FALSE)=基本情報!$D$6,O2510,"")),"")</f>
        <v/>
      </c>
    </row>
    <row r="2511" spans="15:16" x14ac:dyDescent="0.15">
      <c r="O2511">
        <v>2510</v>
      </c>
      <c r="P2511" t="str">
        <f>IFERROR(IF(COUNTIF(個人情報!$BB$5:$BB$401,"登録番号" &amp; リスト!O2511)&gt;=1,"",IF(VLOOKUP(O2511,登録者リスト!$A$1:$D$43729,4,FALSE)=基本情報!$D$6,O2511,"")),"")</f>
        <v/>
      </c>
    </row>
    <row r="2512" spans="15:16" x14ac:dyDescent="0.15">
      <c r="O2512">
        <v>2511</v>
      </c>
      <c r="P2512" t="str">
        <f>IFERROR(IF(COUNTIF(個人情報!$BB$5:$BB$401,"登録番号" &amp; リスト!O2512)&gt;=1,"",IF(VLOOKUP(O2512,登録者リスト!$A$1:$D$43729,4,FALSE)=基本情報!$D$6,O2512,"")),"")</f>
        <v/>
      </c>
    </row>
    <row r="2513" spans="15:16" x14ac:dyDescent="0.15">
      <c r="O2513">
        <v>2512</v>
      </c>
      <c r="P2513" t="str">
        <f>IFERROR(IF(COUNTIF(個人情報!$BB$5:$BB$401,"登録番号" &amp; リスト!O2513)&gt;=1,"",IF(VLOOKUP(O2513,登録者リスト!$A$1:$D$43729,4,FALSE)=基本情報!$D$6,O2513,"")),"")</f>
        <v/>
      </c>
    </row>
    <row r="2514" spans="15:16" x14ac:dyDescent="0.15">
      <c r="O2514">
        <v>2513</v>
      </c>
      <c r="P2514" t="str">
        <f>IFERROR(IF(COUNTIF(個人情報!$BB$5:$BB$401,"登録番号" &amp; リスト!O2514)&gt;=1,"",IF(VLOOKUP(O2514,登録者リスト!$A$1:$D$43729,4,FALSE)=基本情報!$D$6,O2514,"")),"")</f>
        <v/>
      </c>
    </row>
    <row r="2515" spans="15:16" x14ac:dyDescent="0.15">
      <c r="O2515">
        <v>2514</v>
      </c>
      <c r="P2515" t="str">
        <f>IFERROR(IF(COUNTIF(個人情報!$BB$5:$BB$401,"登録番号" &amp; リスト!O2515)&gt;=1,"",IF(VLOOKUP(O2515,登録者リスト!$A$1:$D$43729,4,FALSE)=基本情報!$D$6,O2515,"")),"")</f>
        <v/>
      </c>
    </row>
    <row r="2516" spans="15:16" x14ac:dyDescent="0.15">
      <c r="O2516">
        <v>2515</v>
      </c>
      <c r="P2516" t="str">
        <f>IFERROR(IF(COUNTIF(個人情報!$BB$5:$BB$401,"登録番号" &amp; リスト!O2516)&gt;=1,"",IF(VLOOKUP(O2516,登録者リスト!$A$1:$D$43729,4,FALSE)=基本情報!$D$6,O2516,"")),"")</f>
        <v/>
      </c>
    </row>
    <row r="2517" spans="15:16" x14ac:dyDescent="0.15">
      <c r="O2517">
        <v>2516</v>
      </c>
      <c r="P2517" t="str">
        <f>IFERROR(IF(COUNTIF(個人情報!$BB$5:$BB$401,"登録番号" &amp; リスト!O2517)&gt;=1,"",IF(VLOOKUP(O2517,登録者リスト!$A$1:$D$43729,4,FALSE)=基本情報!$D$6,O2517,"")),"")</f>
        <v/>
      </c>
    </row>
    <row r="2518" spans="15:16" x14ac:dyDescent="0.15">
      <c r="O2518">
        <v>2517</v>
      </c>
      <c r="P2518" t="str">
        <f>IFERROR(IF(COUNTIF(個人情報!$BB$5:$BB$401,"登録番号" &amp; リスト!O2518)&gt;=1,"",IF(VLOOKUP(O2518,登録者リスト!$A$1:$D$43729,4,FALSE)=基本情報!$D$6,O2518,"")),"")</f>
        <v/>
      </c>
    </row>
    <row r="2519" spans="15:16" x14ac:dyDescent="0.15">
      <c r="O2519">
        <v>2518</v>
      </c>
      <c r="P2519" t="str">
        <f>IFERROR(IF(COUNTIF(個人情報!$BB$5:$BB$401,"登録番号" &amp; リスト!O2519)&gt;=1,"",IF(VLOOKUP(O2519,登録者リスト!$A$1:$D$43729,4,FALSE)=基本情報!$D$6,O2519,"")),"")</f>
        <v/>
      </c>
    </row>
    <row r="2520" spans="15:16" x14ac:dyDescent="0.15">
      <c r="O2520">
        <v>2519</v>
      </c>
      <c r="P2520" t="str">
        <f>IFERROR(IF(COUNTIF(個人情報!$BB$5:$BB$401,"登録番号" &amp; リスト!O2520)&gt;=1,"",IF(VLOOKUP(O2520,登録者リスト!$A$1:$D$43729,4,FALSE)=基本情報!$D$6,O2520,"")),"")</f>
        <v/>
      </c>
    </row>
    <row r="2521" spans="15:16" x14ac:dyDescent="0.15">
      <c r="O2521">
        <v>2520</v>
      </c>
      <c r="P2521" t="str">
        <f>IFERROR(IF(COUNTIF(個人情報!$BB$5:$BB$401,"登録番号" &amp; リスト!O2521)&gt;=1,"",IF(VLOOKUP(O2521,登録者リスト!$A$1:$D$43729,4,FALSE)=基本情報!$D$6,O2521,"")),"")</f>
        <v/>
      </c>
    </row>
    <row r="2522" spans="15:16" x14ac:dyDescent="0.15">
      <c r="O2522">
        <v>2521</v>
      </c>
      <c r="P2522" t="str">
        <f>IFERROR(IF(COUNTIF(個人情報!$BB$5:$BB$401,"登録番号" &amp; リスト!O2522)&gt;=1,"",IF(VLOOKUP(O2522,登録者リスト!$A$1:$D$43729,4,FALSE)=基本情報!$D$6,O2522,"")),"")</f>
        <v/>
      </c>
    </row>
    <row r="2523" spans="15:16" x14ac:dyDescent="0.15">
      <c r="O2523">
        <v>2522</v>
      </c>
      <c r="P2523" t="str">
        <f>IFERROR(IF(COUNTIF(個人情報!$BB$5:$BB$401,"登録番号" &amp; リスト!O2523)&gt;=1,"",IF(VLOOKUP(O2523,登録者リスト!$A$1:$D$43729,4,FALSE)=基本情報!$D$6,O2523,"")),"")</f>
        <v/>
      </c>
    </row>
    <row r="2524" spans="15:16" x14ac:dyDescent="0.15">
      <c r="O2524">
        <v>2523</v>
      </c>
      <c r="P2524" t="str">
        <f>IFERROR(IF(COUNTIF(個人情報!$BB$5:$BB$401,"登録番号" &amp; リスト!O2524)&gt;=1,"",IF(VLOOKUP(O2524,登録者リスト!$A$1:$D$43729,4,FALSE)=基本情報!$D$6,O2524,"")),"")</f>
        <v/>
      </c>
    </row>
    <row r="2525" spans="15:16" x14ac:dyDescent="0.15">
      <c r="O2525">
        <v>2524</v>
      </c>
      <c r="P2525" t="str">
        <f>IFERROR(IF(COUNTIF(個人情報!$BB$5:$BB$401,"登録番号" &amp; リスト!O2525)&gt;=1,"",IF(VLOOKUP(O2525,登録者リスト!$A$1:$D$43729,4,FALSE)=基本情報!$D$6,O2525,"")),"")</f>
        <v/>
      </c>
    </row>
    <row r="2526" spans="15:16" x14ac:dyDescent="0.15">
      <c r="O2526">
        <v>2525</v>
      </c>
      <c r="P2526" t="str">
        <f>IFERROR(IF(COUNTIF(個人情報!$BB$5:$BB$401,"登録番号" &amp; リスト!O2526)&gt;=1,"",IF(VLOOKUP(O2526,登録者リスト!$A$1:$D$43729,4,FALSE)=基本情報!$D$6,O2526,"")),"")</f>
        <v/>
      </c>
    </row>
    <row r="2527" spans="15:16" x14ac:dyDescent="0.15">
      <c r="O2527">
        <v>2526</v>
      </c>
      <c r="P2527" t="str">
        <f>IFERROR(IF(COUNTIF(個人情報!$BB$5:$BB$401,"登録番号" &amp; リスト!O2527)&gt;=1,"",IF(VLOOKUP(O2527,登録者リスト!$A$1:$D$43729,4,FALSE)=基本情報!$D$6,O2527,"")),"")</f>
        <v/>
      </c>
    </row>
    <row r="2528" spans="15:16" x14ac:dyDescent="0.15">
      <c r="O2528">
        <v>2527</v>
      </c>
      <c r="P2528" t="str">
        <f>IFERROR(IF(COUNTIF(個人情報!$BB$5:$BB$401,"登録番号" &amp; リスト!O2528)&gt;=1,"",IF(VLOOKUP(O2528,登録者リスト!$A$1:$D$43729,4,FALSE)=基本情報!$D$6,O2528,"")),"")</f>
        <v/>
      </c>
    </row>
    <row r="2529" spans="15:16" x14ac:dyDescent="0.15">
      <c r="O2529">
        <v>2528</v>
      </c>
      <c r="P2529" t="str">
        <f>IFERROR(IF(COUNTIF(個人情報!$BB$5:$BB$401,"登録番号" &amp; リスト!O2529)&gt;=1,"",IF(VLOOKUP(O2529,登録者リスト!$A$1:$D$43729,4,FALSE)=基本情報!$D$6,O2529,"")),"")</f>
        <v/>
      </c>
    </row>
    <row r="2530" spans="15:16" x14ac:dyDescent="0.15">
      <c r="O2530">
        <v>2529</v>
      </c>
      <c r="P2530" t="str">
        <f>IFERROR(IF(COUNTIF(個人情報!$BB$5:$BB$401,"登録番号" &amp; リスト!O2530)&gt;=1,"",IF(VLOOKUP(O2530,登録者リスト!$A$1:$D$43729,4,FALSE)=基本情報!$D$6,O2530,"")),"")</f>
        <v/>
      </c>
    </row>
    <row r="2531" spans="15:16" x14ac:dyDescent="0.15">
      <c r="O2531">
        <v>2530</v>
      </c>
      <c r="P2531" t="str">
        <f>IFERROR(IF(COUNTIF(個人情報!$BB$5:$BB$401,"登録番号" &amp; リスト!O2531)&gt;=1,"",IF(VLOOKUP(O2531,登録者リスト!$A$1:$D$43729,4,FALSE)=基本情報!$D$6,O2531,"")),"")</f>
        <v/>
      </c>
    </row>
    <row r="2532" spans="15:16" x14ac:dyDescent="0.15">
      <c r="O2532">
        <v>2531</v>
      </c>
      <c r="P2532" t="str">
        <f>IFERROR(IF(COUNTIF(個人情報!$BB$5:$BB$401,"登録番号" &amp; リスト!O2532)&gt;=1,"",IF(VLOOKUP(O2532,登録者リスト!$A$1:$D$43729,4,FALSE)=基本情報!$D$6,O2532,"")),"")</f>
        <v/>
      </c>
    </row>
    <row r="2533" spans="15:16" x14ac:dyDescent="0.15">
      <c r="O2533">
        <v>2532</v>
      </c>
      <c r="P2533" t="str">
        <f>IFERROR(IF(COUNTIF(個人情報!$BB$5:$BB$401,"登録番号" &amp; リスト!O2533)&gt;=1,"",IF(VLOOKUP(O2533,登録者リスト!$A$1:$D$43729,4,FALSE)=基本情報!$D$6,O2533,"")),"")</f>
        <v/>
      </c>
    </row>
    <row r="2534" spans="15:16" x14ac:dyDescent="0.15">
      <c r="O2534">
        <v>2533</v>
      </c>
      <c r="P2534" t="str">
        <f>IFERROR(IF(COUNTIF(個人情報!$BB$5:$BB$401,"登録番号" &amp; リスト!O2534)&gt;=1,"",IF(VLOOKUP(O2534,登録者リスト!$A$1:$D$43729,4,FALSE)=基本情報!$D$6,O2534,"")),"")</f>
        <v/>
      </c>
    </row>
    <row r="2535" spans="15:16" x14ac:dyDescent="0.15">
      <c r="O2535">
        <v>2534</v>
      </c>
      <c r="P2535" t="str">
        <f>IFERROR(IF(COUNTIF(個人情報!$BB$5:$BB$401,"登録番号" &amp; リスト!O2535)&gt;=1,"",IF(VLOOKUP(O2535,登録者リスト!$A$1:$D$43729,4,FALSE)=基本情報!$D$6,O2535,"")),"")</f>
        <v/>
      </c>
    </row>
    <row r="2536" spans="15:16" x14ac:dyDescent="0.15">
      <c r="O2536">
        <v>2535</v>
      </c>
      <c r="P2536" t="str">
        <f>IFERROR(IF(COUNTIF(個人情報!$BB$5:$BB$401,"登録番号" &amp; リスト!O2536)&gt;=1,"",IF(VLOOKUP(O2536,登録者リスト!$A$1:$D$43729,4,FALSE)=基本情報!$D$6,O2536,"")),"")</f>
        <v/>
      </c>
    </row>
    <row r="2537" spans="15:16" x14ac:dyDescent="0.15">
      <c r="O2537">
        <v>2536</v>
      </c>
      <c r="P2537" t="str">
        <f>IFERROR(IF(COUNTIF(個人情報!$BB$5:$BB$401,"登録番号" &amp; リスト!O2537)&gt;=1,"",IF(VLOOKUP(O2537,登録者リスト!$A$1:$D$43729,4,FALSE)=基本情報!$D$6,O2537,"")),"")</f>
        <v/>
      </c>
    </row>
    <row r="2538" spans="15:16" x14ac:dyDescent="0.15">
      <c r="O2538">
        <v>2537</v>
      </c>
      <c r="P2538" t="str">
        <f>IFERROR(IF(COUNTIF(個人情報!$BB$5:$BB$401,"登録番号" &amp; リスト!O2538)&gt;=1,"",IF(VLOOKUP(O2538,登録者リスト!$A$1:$D$43729,4,FALSE)=基本情報!$D$6,O2538,"")),"")</f>
        <v/>
      </c>
    </row>
    <row r="2539" spans="15:16" x14ac:dyDescent="0.15">
      <c r="O2539">
        <v>2538</v>
      </c>
      <c r="P2539" t="str">
        <f>IFERROR(IF(COUNTIF(個人情報!$BB$5:$BB$401,"登録番号" &amp; リスト!O2539)&gt;=1,"",IF(VLOOKUP(O2539,登録者リスト!$A$1:$D$43729,4,FALSE)=基本情報!$D$6,O2539,"")),"")</f>
        <v/>
      </c>
    </row>
    <row r="2540" spans="15:16" x14ac:dyDescent="0.15">
      <c r="O2540">
        <v>2539</v>
      </c>
      <c r="P2540" t="str">
        <f>IFERROR(IF(COUNTIF(個人情報!$BB$5:$BB$401,"登録番号" &amp; リスト!O2540)&gt;=1,"",IF(VLOOKUP(O2540,登録者リスト!$A$1:$D$43729,4,FALSE)=基本情報!$D$6,O2540,"")),"")</f>
        <v/>
      </c>
    </row>
    <row r="2541" spans="15:16" x14ac:dyDescent="0.15">
      <c r="O2541">
        <v>2540</v>
      </c>
      <c r="P2541" t="str">
        <f>IFERROR(IF(COUNTIF(個人情報!$BB$5:$BB$401,"登録番号" &amp; リスト!O2541)&gt;=1,"",IF(VLOOKUP(O2541,登録者リスト!$A$1:$D$43729,4,FALSE)=基本情報!$D$6,O2541,"")),"")</f>
        <v/>
      </c>
    </row>
    <row r="2542" spans="15:16" x14ac:dyDescent="0.15">
      <c r="O2542">
        <v>2541</v>
      </c>
      <c r="P2542" t="str">
        <f>IFERROR(IF(COUNTIF(個人情報!$BB$5:$BB$401,"登録番号" &amp; リスト!O2542)&gt;=1,"",IF(VLOOKUP(O2542,登録者リスト!$A$1:$D$43729,4,FALSE)=基本情報!$D$6,O2542,"")),"")</f>
        <v/>
      </c>
    </row>
    <row r="2543" spans="15:16" x14ac:dyDescent="0.15">
      <c r="O2543">
        <v>2542</v>
      </c>
      <c r="P2543" t="str">
        <f>IFERROR(IF(COUNTIF(個人情報!$BB$5:$BB$401,"登録番号" &amp; リスト!O2543)&gt;=1,"",IF(VLOOKUP(O2543,登録者リスト!$A$1:$D$43729,4,FALSE)=基本情報!$D$6,O2543,"")),"")</f>
        <v/>
      </c>
    </row>
    <row r="2544" spans="15:16" x14ac:dyDescent="0.15">
      <c r="O2544">
        <v>2543</v>
      </c>
      <c r="P2544" t="str">
        <f>IFERROR(IF(COUNTIF(個人情報!$BB$5:$BB$401,"登録番号" &amp; リスト!O2544)&gt;=1,"",IF(VLOOKUP(O2544,登録者リスト!$A$1:$D$43729,4,FALSE)=基本情報!$D$6,O2544,"")),"")</f>
        <v/>
      </c>
    </row>
    <row r="2545" spans="15:16" x14ac:dyDescent="0.15">
      <c r="O2545">
        <v>2544</v>
      </c>
      <c r="P2545" t="str">
        <f>IFERROR(IF(COUNTIF(個人情報!$BB$5:$BB$401,"登録番号" &amp; リスト!O2545)&gt;=1,"",IF(VLOOKUP(O2545,登録者リスト!$A$1:$D$43729,4,FALSE)=基本情報!$D$6,O2545,"")),"")</f>
        <v/>
      </c>
    </row>
    <row r="2546" spans="15:16" x14ac:dyDescent="0.15">
      <c r="O2546">
        <v>2545</v>
      </c>
      <c r="P2546" t="str">
        <f>IFERROR(IF(COUNTIF(個人情報!$BB$5:$BB$401,"登録番号" &amp; リスト!O2546)&gt;=1,"",IF(VLOOKUP(O2546,登録者リスト!$A$1:$D$43729,4,FALSE)=基本情報!$D$6,O2546,"")),"")</f>
        <v/>
      </c>
    </row>
    <row r="2547" spans="15:16" x14ac:dyDescent="0.15">
      <c r="O2547">
        <v>2546</v>
      </c>
      <c r="P2547" t="str">
        <f>IFERROR(IF(COUNTIF(個人情報!$BB$5:$BB$401,"登録番号" &amp; リスト!O2547)&gt;=1,"",IF(VLOOKUP(O2547,登録者リスト!$A$1:$D$43729,4,FALSE)=基本情報!$D$6,O2547,"")),"")</f>
        <v/>
      </c>
    </row>
    <row r="2548" spans="15:16" x14ac:dyDescent="0.15">
      <c r="O2548">
        <v>2547</v>
      </c>
      <c r="P2548" t="str">
        <f>IFERROR(IF(COUNTIF(個人情報!$BB$5:$BB$401,"登録番号" &amp; リスト!O2548)&gt;=1,"",IF(VLOOKUP(O2548,登録者リスト!$A$1:$D$43729,4,FALSE)=基本情報!$D$6,O2548,"")),"")</f>
        <v/>
      </c>
    </row>
    <row r="2549" spans="15:16" x14ac:dyDescent="0.15">
      <c r="O2549">
        <v>2548</v>
      </c>
      <c r="P2549" t="str">
        <f>IFERROR(IF(COUNTIF(個人情報!$BB$5:$BB$401,"登録番号" &amp; リスト!O2549)&gt;=1,"",IF(VLOOKUP(O2549,登録者リスト!$A$1:$D$43729,4,FALSE)=基本情報!$D$6,O2549,"")),"")</f>
        <v/>
      </c>
    </row>
    <row r="2550" spans="15:16" x14ac:dyDescent="0.15">
      <c r="O2550">
        <v>2549</v>
      </c>
      <c r="P2550" t="str">
        <f>IFERROR(IF(COUNTIF(個人情報!$BB$5:$BB$401,"登録番号" &amp; リスト!O2550)&gt;=1,"",IF(VLOOKUP(O2550,登録者リスト!$A$1:$D$43729,4,FALSE)=基本情報!$D$6,O2550,"")),"")</f>
        <v/>
      </c>
    </row>
    <row r="2551" spans="15:16" x14ac:dyDescent="0.15">
      <c r="O2551">
        <v>2550</v>
      </c>
      <c r="P2551" t="str">
        <f>IFERROR(IF(COUNTIF(個人情報!$BB$5:$BB$401,"登録番号" &amp; リスト!O2551)&gt;=1,"",IF(VLOOKUP(O2551,登録者リスト!$A$1:$D$43729,4,FALSE)=基本情報!$D$6,O2551,"")),"")</f>
        <v/>
      </c>
    </row>
    <row r="2552" spans="15:16" x14ac:dyDescent="0.15">
      <c r="O2552">
        <v>2551</v>
      </c>
      <c r="P2552" t="str">
        <f>IFERROR(IF(COUNTIF(個人情報!$BB$5:$BB$401,"登録番号" &amp; リスト!O2552)&gt;=1,"",IF(VLOOKUP(O2552,登録者リスト!$A$1:$D$43729,4,FALSE)=基本情報!$D$6,O2552,"")),"")</f>
        <v/>
      </c>
    </row>
    <row r="2553" spans="15:16" x14ac:dyDescent="0.15">
      <c r="O2553">
        <v>2552</v>
      </c>
      <c r="P2553" t="str">
        <f>IFERROR(IF(COUNTIF(個人情報!$BB$5:$BB$401,"登録番号" &amp; リスト!O2553)&gt;=1,"",IF(VLOOKUP(O2553,登録者リスト!$A$1:$D$43729,4,FALSE)=基本情報!$D$6,O2553,"")),"")</f>
        <v/>
      </c>
    </row>
    <row r="2554" spans="15:16" x14ac:dyDescent="0.15">
      <c r="O2554">
        <v>2553</v>
      </c>
      <c r="P2554" t="str">
        <f>IFERROR(IF(COUNTIF(個人情報!$BB$5:$BB$401,"登録番号" &amp; リスト!O2554)&gt;=1,"",IF(VLOOKUP(O2554,登録者リスト!$A$1:$D$43729,4,FALSE)=基本情報!$D$6,O2554,"")),"")</f>
        <v/>
      </c>
    </row>
    <row r="2555" spans="15:16" x14ac:dyDescent="0.15">
      <c r="O2555">
        <v>2554</v>
      </c>
      <c r="P2555" t="str">
        <f>IFERROR(IF(COUNTIF(個人情報!$BB$5:$BB$401,"登録番号" &amp; リスト!O2555)&gt;=1,"",IF(VLOOKUP(O2555,登録者リスト!$A$1:$D$43729,4,FALSE)=基本情報!$D$6,O2555,"")),"")</f>
        <v/>
      </c>
    </row>
    <row r="2556" spans="15:16" x14ac:dyDescent="0.15">
      <c r="O2556">
        <v>2555</v>
      </c>
      <c r="P2556" t="str">
        <f>IFERROR(IF(COUNTIF(個人情報!$BB$5:$BB$401,"登録番号" &amp; リスト!O2556)&gt;=1,"",IF(VLOOKUP(O2556,登録者リスト!$A$1:$D$43729,4,FALSE)=基本情報!$D$6,O2556,"")),"")</f>
        <v/>
      </c>
    </row>
    <row r="2557" spans="15:16" x14ac:dyDescent="0.15">
      <c r="O2557">
        <v>2556</v>
      </c>
      <c r="P2557" t="str">
        <f>IFERROR(IF(COUNTIF(個人情報!$BB$5:$BB$401,"登録番号" &amp; リスト!O2557)&gt;=1,"",IF(VLOOKUP(O2557,登録者リスト!$A$1:$D$43729,4,FALSE)=基本情報!$D$6,O2557,"")),"")</f>
        <v/>
      </c>
    </row>
    <row r="2558" spans="15:16" x14ac:dyDescent="0.15">
      <c r="O2558">
        <v>2557</v>
      </c>
      <c r="P2558" t="str">
        <f>IFERROR(IF(COUNTIF(個人情報!$BB$5:$BB$401,"登録番号" &amp; リスト!O2558)&gt;=1,"",IF(VLOOKUP(O2558,登録者リスト!$A$1:$D$43729,4,FALSE)=基本情報!$D$6,O2558,"")),"")</f>
        <v/>
      </c>
    </row>
    <row r="2559" spans="15:16" x14ac:dyDescent="0.15">
      <c r="O2559">
        <v>2558</v>
      </c>
      <c r="P2559" t="str">
        <f>IFERROR(IF(COUNTIF(個人情報!$BB$5:$BB$401,"登録番号" &amp; リスト!O2559)&gt;=1,"",IF(VLOOKUP(O2559,登録者リスト!$A$1:$D$43729,4,FALSE)=基本情報!$D$6,O2559,"")),"")</f>
        <v/>
      </c>
    </row>
    <row r="2560" spans="15:16" x14ac:dyDescent="0.15">
      <c r="O2560">
        <v>2559</v>
      </c>
      <c r="P2560" t="str">
        <f>IFERROR(IF(COUNTIF(個人情報!$BB$5:$BB$401,"登録番号" &amp; リスト!O2560)&gt;=1,"",IF(VLOOKUP(O2560,登録者リスト!$A$1:$D$43729,4,FALSE)=基本情報!$D$6,O2560,"")),"")</f>
        <v/>
      </c>
    </row>
    <row r="2561" spans="15:16" x14ac:dyDescent="0.15">
      <c r="O2561">
        <v>2560</v>
      </c>
      <c r="P2561" t="str">
        <f>IFERROR(IF(COUNTIF(個人情報!$BB$5:$BB$401,"登録番号" &amp; リスト!O2561)&gt;=1,"",IF(VLOOKUP(O2561,登録者リスト!$A$1:$D$43729,4,FALSE)=基本情報!$D$6,O2561,"")),"")</f>
        <v/>
      </c>
    </row>
    <row r="2562" spans="15:16" x14ac:dyDescent="0.15">
      <c r="O2562">
        <v>2561</v>
      </c>
      <c r="P2562" t="str">
        <f>IFERROR(IF(COUNTIF(個人情報!$BB$5:$BB$401,"登録番号" &amp; リスト!O2562)&gt;=1,"",IF(VLOOKUP(O2562,登録者リスト!$A$1:$D$43729,4,FALSE)=基本情報!$D$6,O2562,"")),"")</f>
        <v/>
      </c>
    </row>
    <row r="2563" spans="15:16" x14ac:dyDescent="0.15">
      <c r="O2563">
        <v>2562</v>
      </c>
      <c r="P2563" t="str">
        <f>IFERROR(IF(COUNTIF(個人情報!$BB$5:$BB$401,"登録番号" &amp; リスト!O2563)&gt;=1,"",IF(VLOOKUP(O2563,登録者リスト!$A$1:$D$43729,4,FALSE)=基本情報!$D$6,O2563,"")),"")</f>
        <v/>
      </c>
    </row>
    <row r="2564" spans="15:16" x14ac:dyDescent="0.15">
      <c r="O2564">
        <v>2563</v>
      </c>
      <c r="P2564" t="str">
        <f>IFERROR(IF(COUNTIF(個人情報!$BB$5:$BB$401,"登録番号" &amp; リスト!O2564)&gt;=1,"",IF(VLOOKUP(O2564,登録者リスト!$A$1:$D$43729,4,FALSE)=基本情報!$D$6,O2564,"")),"")</f>
        <v/>
      </c>
    </row>
    <row r="2565" spans="15:16" x14ac:dyDescent="0.15">
      <c r="O2565">
        <v>2564</v>
      </c>
      <c r="P2565" t="str">
        <f>IFERROR(IF(COUNTIF(個人情報!$BB$5:$BB$401,"登録番号" &amp; リスト!O2565)&gt;=1,"",IF(VLOOKUP(O2565,登録者リスト!$A$1:$D$43729,4,FALSE)=基本情報!$D$6,O2565,"")),"")</f>
        <v/>
      </c>
    </row>
    <row r="2566" spans="15:16" x14ac:dyDescent="0.15">
      <c r="O2566">
        <v>2565</v>
      </c>
      <c r="P2566" t="str">
        <f>IFERROR(IF(COUNTIF(個人情報!$BB$5:$BB$401,"登録番号" &amp; リスト!O2566)&gt;=1,"",IF(VLOOKUP(O2566,登録者リスト!$A$1:$D$43729,4,FALSE)=基本情報!$D$6,O2566,"")),"")</f>
        <v/>
      </c>
    </row>
    <row r="2567" spans="15:16" x14ac:dyDescent="0.15">
      <c r="O2567">
        <v>2566</v>
      </c>
      <c r="P2567" t="str">
        <f>IFERROR(IF(COUNTIF(個人情報!$BB$5:$BB$401,"登録番号" &amp; リスト!O2567)&gt;=1,"",IF(VLOOKUP(O2567,登録者リスト!$A$1:$D$43729,4,FALSE)=基本情報!$D$6,O2567,"")),"")</f>
        <v/>
      </c>
    </row>
    <row r="2568" spans="15:16" x14ac:dyDescent="0.15">
      <c r="O2568">
        <v>2567</v>
      </c>
      <c r="P2568" t="str">
        <f>IFERROR(IF(COUNTIF(個人情報!$BB$5:$BB$401,"登録番号" &amp; リスト!O2568)&gt;=1,"",IF(VLOOKUP(O2568,登録者リスト!$A$1:$D$43729,4,FALSE)=基本情報!$D$6,O2568,"")),"")</f>
        <v/>
      </c>
    </row>
    <row r="2569" spans="15:16" x14ac:dyDescent="0.15">
      <c r="O2569">
        <v>2568</v>
      </c>
      <c r="P2569" t="str">
        <f>IFERROR(IF(COUNTIF(個人情報!$BB$5:$BB$401,"登録番号" &amp; リスト!O2569)&gt;=1,"",IF(VLOOKUP(O2569,登録者リスト!$A$1:$D$43729,4,FALSE)=基本情報!$D$6,O2569,"")),"")</f>
        <v/>
      </c>
    </row>
    <row r="2570" spans="15:16" x14ac:dyDescent="0.15">
      <c r="O2570">
        <v>2569</v>
      </c>
      <c r="P2570" t="str">
        <f>IFERROR(IF(COUNTIF(個人情報!$BB$5:$BB$401,"登録番号" &amp; リスト!O2570)&gt;=1,"",IF(VLOOKUP(O2570,登録者リスト!$A$1:$D$43729,4,FALSE)=基本情報!$D$6,O2570,"")),"")</f>
        <v/>
      </c>
    </row>
    <row r="2571" spans="15:16" x14ac:dyDescent="0.15">
      <c r="O2571">
        <v>2570</v>
      </c>
      <c r="P2571" t="str">
        <f>IFERROR(IF(COUNTIF(個人情報!$BB$5:$BB$401,"登録番号" &amp; リスト!O2571)&gt;=1,"",IF(VLOOKUP(O2571,登録者リスト!$A$1:$D$43729,4,FALSE)=基本情報!$D$6,O2571,"")),"")</f>
        <v/>
      </c>
    </row>
    <row r="2572" spans="15:16" x14ac:dyDescent="0.15">
      <c r="O2572">
        <v>2571</v>
      </c>
      <c r="P2572" t="str">
        <f>IFERROR(IF(COUNTIF(個人情報!$BB$5:$BB$401,"登録番号" &amp; リスト!O2572)&gt;=1,"",IF(VLOOKUP(O2572,登録者リスト!$A$1:$D$43729,4,FALSE)=基本情報!$D$6,O2572,"")),"")</f>
        <v/>
      </c>
    </row>
    <row r="2573" spans="15:16" x14ac:dyDescent="0.15">
      <c r="O2573">
        <v>2572</v>
      </c>
      <c r="P2573" t="str">
        <f>IFERROR(IF(COUNTIF(個人情報!$BB$5:$BB$401,"登録番号" &amp; リスト!O2573)&gt;=1,"",IF(VLOOKUP(O2573,登録者リスト!$A$1:$D$43729,4,FALSE)=基本情報!$D$6,O2573,"")),"")</f>
        <v/>
      </c>
    </row>
    <row r="2574" spans="15:16" x14ac:dyDescent="0.15">
      <c r="O2574">
        <v>2573</v>
      </c>
      <c r="P2574" t="str">
        <f>IFERROR(IF(COUNTIF(個人情報!$BB$5:$BB$401,"登録番号" &amp; リスト!O2574)&gt;=1,"",IF(VLOOKUP(O2574,登録者リスト!$A$1:$D$43729,4,FALSE)=基本情報!$D$6,O2574,"")),"")</f>
        <v/>
      </c>
    </row>
    <row r="2575" spans="15:16" x14ac:dyDescent="0.15">
      <c r="O2575">
        <v>2574</v>
      </c>
      <c r="P2575" t="str">
        <f>IFERROR(IF(COUNTIF(個人情報!$BB$5:$BB$401,"登録番号" &amp; リスト!O2575)&gt;=1,"",IF(VLOOKUP(O2575,登録者リスト!$A$1:$D$43729,4,FALSE)=基本情報!$D$6,O2575,"")),"")</f>
        <v/>
      </c>
    </row>
    <row r="2576" spans="15:16" x14ac:dyDescent="0.15">
      <c r="O2576">
        <v>2575</v>
      </c>
      <c r="P2576" t="str">
        <f>IFERROR(IF(COUNTIF(個人情報!$BB$5:$BB$401,"登録番号" &amp; リスト!O2576)&gt;=1,"",IF(VLOOKUP(O2576,登録者リスト!$A$1:$D$43729,4,FALSE)=基本情報!$D$6,O2576,"")),"")</f>
        <v/>
      </c>
    </row>
    <row r="2577" spans="15:16" x14ac:dyDescent="0.15">
      <c r="O2577">
        <v>2576</v>
      </c>
      <c r="P2577" t="str">
        <f>IFERROR(IF(COUNTIF(個人情報!$BB$5:$BB$401,"登録番号" &amp; リスト!O2577)&gt;=1,"",IF(VLOOKUP(O2577,登録者リスト!$A$1:$D$43729,4,FALSE)=基本情報!$D$6,O2577,"")),"")</f>
        <v/>
      </c>
    </row>
    <row r="2578" spans="15:16" x14ac:dyDescent="0.15">
      <c r="O2578">
        <v>2577</v>
      </c>
      <c r="P2578" t="str">
        <f>IFERROR(IF(COUNTIF(個人情報!$BB$5:$BB$401,"登録番号" &amp; リスト!O2578)&gt;=1,"",IF(VLOOKUP(O2578,登録者リスト!$A$1:$D$43729,4,FALSE)=基本情報!$D$6,O2578,"")),"")</f>
        <v/>
      </c>
    </row>
    <row r="2579" spans="15:16" x14ac:dyDescent="0.15">
      <c r="O2579">
        <v>2578</v>
      </c>
      <c r="P2579" t="str">
        <f>IFERROR(IF(COUNTIF(個人情報!$BB$5:$BB$401,"登録番号" &amp; リスト!O2579)&gt;=1,"",IF(VLOOKUP(O2579,登録者リスト!$A$1:$D$43729,4,FALSE)=基本情報!$D$6,O2579,"")),"")</f>
        <v/>
      </c>
    </row>
    <row r="2580" spans="15:16" x14ac:dyDescent="0.15">
      <c r="O2580">
        <v>2579</v>
      </c>
      <c r="P2580" t="str">
        <f>IFERROR(IF(COUNTIF(個人情報!$BB$5:$BB$401,"登録番号" &amp; リスト!O2580)&gt;=1,"",IF(VLOOKUP(O2580,登録者リスト!$A$1:$D$43729,4,FALSE)=基本情報!$D$6,O2580,"")),"")</f>
        <v/>
      </c>
    </row>
    <row r="2581" spans="15:16" x14ac:dyDescent="0.15">
      <c r="O2581">
        <v>2580</v>
      </c>
      <c r="P2581" t="str">
        <f>IFERROR(IF(COUNTIF(個人情報!$BB$5:$BB$401,"登録番号" &amp; リスト!O2581)&gt;=1,"",IF(VLOOKUP(O2581,登録者リスト!$A$1:$D$43729,4,FALSE)=基本情報!$D$6,O2581,"")),"")</f>
        <v/>
      </c>
    </row>
    <row r="2582" spans="15:16" x14ac:dyDescent="0.15">
      <c r="O2582">
        <v>2581</v>
      </c>
      <c r="P2582" t="str">
        <f>IFERROR(IF(COUNTIF(個人情報!$BB$5:$BB$401,"登録番号" &amp; リスト!O2582)&gt;=1,"",IF(VLOOKUP(O2582,登録者リスト!$A$1:$D$43729,4,FALSE)=基本情報!$D$6,O2582,"")),"")</f>
        <v/>
      </c>
    </row>
    <row r="2583" spans="15:16" x14ac:dyDescent="0.15">
      <c r="O2583">
        <v>2582</v>
      </c>
      <c r="P2583" t="str">
        <f>IFERROR(IF(COUNTIF(個人情報!$BB$5:$BB$401,"登録番号" &amp; リスト!O2583)&gt;=1,"",IF(VLOOKUP(O2583,登録者リスト!$A$1:$D$43729,4,FALSE)=基本情報!$D$6,O2583,"")),"")</f>
        <v/>
      </c>
    </row>
    <row r="2584" spans="15:16" x14ac:dyDescent="0.15">
      <c r="O2584">
        <v>2583</v>
      </c>
      <c r="P2584" t="str">
        <f>IFERROR(IF(COUNTIF(個人情報!$BB$5:$BB$401,"登録番号" &amp; リスト!O2584)&gt;=1,"",IF(VLOOKUP(O2584,登録者リスト!$A$1:$D$43729,4,FALSE)=基本情報!$D$6,O2584,"")),"")</f>
        <v/>
      </c>
    </row>
    <row r="2585" spans="15:16" x14ac:dyDescent="0.15">
      <c r="O2585">
        <v>2584</v>
      </c>
      <c r="P2585" t="str">
        <f>IFERROR(IF(COUNTIF(個人情報!$BB$5:$BB$401,"登録番号" &amp; リスト!O2585)&gt;=1,"",IF(VLOOKUP(O2585,登録者リスト!$A$1:$D$43729,4,FALSE)=基本情報!$D$6,O2585,"")),"")</f>
        <v/>
      </c>
    </row>
    <row r="2586" spans="15:16" x14ac:dyDescent="0.15">
      <c r="O2586">
        <v>2585</v>
      </c>
      <c r="P2586" t="str">
        <f>IFERROR(IF(COUNTIF(個人情報!$BB$5:$BB$401,"登録番号" &amp; リスト!O2586)&gt;=1,"",IF(VLOOKUP(O2586,登録者リスト!$A$1:$D$43729,4,FALSE)=基本情報!$D$6,O2586,"")),"")</f>
        <v/>
      </c>
    </row>
    <row r="2587" spans="15:16" x14ac:dyDescent="0.15">
      <c r="O2587">
        <v>2586</v>
      </c>
      <c r="P2587" t="str">
        <f>IFERROR(IF(COUNTIF(個人情報!$BB$5:$BB$401,"登録番号" &amp; リスト!O2587)&gt;=1,"",IF(VLOOKUP(O2587,登録者リスト!$A$1:$D$43729,4,FALSE)=基本情報!$D$6,O2587,"")),"")</f>
        <v/>
      </c>
    </row>
    <row r="2588" spans="15:16" x14ac:dyDescent="0.15">
      <c r="O2588">
        <v>2587</v>
      </c>
      <c r="P2588" t="str">
        <f>IFERROR(IF(COUNTIF(個人情報!$BB$5:$BB$401,"登録番号" &amp; リスト!O2588)&gt;=1,"",IF(VLOOKUP(O2588,登録者リスト!$A$1:$D$43729,4,FALSE)=基本情報!$D$6,O2588,"")),"")</f>
        <v/>
      </c>
    </row>
    <row r="2589" spans="15:16" x14ac:dyDescent="0.15">
      <c r="O2589">
        <v>2588</v>
      </c>
      <c r="P2589" t="str">
        <f>IFERROR(IF(COUNTIF(個人情報!$BB$5:$BB$401,"登録番号" &amp; リスト!O2589)&gt;=1,"",IF(VLOOKUP(O2589,登録者リスト!$A$1:$D$43729,4,FALSE)=基本情報!$D$6,O2589,"")),"")</f>
        <v/>
      </c>
    </row>
    <row r="2590" spans="15:16" x14ac:dyDescent="0.15">
      <c r="O2590">
        <v>2589</v>
      </c>
      <c r="P2590" t="str">
        <f>IFERROR(IF(COUNTIF(個人情報!$BB$5:$BB$401,"登録番号" &amp; リスト!O2590)&gt;=1,"",IF(VLOOKUP(O2590,登録者リスト!$A$1:$D$43729,4,FALSE)=基本情報!$D$6,O2590,"")),"")</f>
        <v/>
      </c>
    </row>
    <row r="2591" spans="15:16" x14ac:dyDescent="0.15">
      <c r="O2591">
        <v>2590</v>
      </c>
      <c r="P2591" t="str">
        <f>IFERROR(IF(COUNTIF(個人情報!$BB$5:$BB$401,"登録番号" &amp; リスト!O2591)&gt;=1,"",IF(VLOOKUP(O2591,登録者リスト!$A$1:$D$43729,4,FALSE)=基本情報!$D$6,O2591,"")),"")</f>
        <v/>
      </c>
    </row>
    <row r="2592" spans="15:16" x14ac:dyDescent="0.15">
      <c r="O2592">
        <v>2591</v>
      </c>
      <c r="P2592" t="str">
        <f>IFERROR(IF(COUNTIF(個人情報!$BB$5:$BB$401,"登録番号" &amp; リスト!O2592)&gt;=1,"",IF(VLOOKUP(O2592,登録者リスト!$A$1:$D$43729,4,FALSE)=基本情報!$D$6,O2592,"")),"")</f>
        <v/>
      </c>
    </row>
    <row r="2593" spans="15:16" x14ac:dyDescent="0.15">
      <c r="O2593">
        <v>2592</v>
      </c>
      <c r="P2593" t="str">
        <f>IFERROR(IF(COUNTIF(個人情報!$BB$5:$BB$401,"登録番号" &amp; リスト!O2593)&gt;=1,"",IF(VLOOKUP(O2593,登録者リスト!$A$1:$D$43729,4,FALSE)=基本情報!$D$6,O2593,"")),"")</f>
        <v/>
      </c>
    </row>
    <row r="2594" spans="15:16" x14ac:dyDescent="0.15">
      <c r="O2594">
        <v>2593</v>
      </c>
      <c r="P2594" t="str">
        <f>IFERROR(IF(COUNTIF(個人情報!$BB$5:$BB$401,"登録番号" &amp; リスト!O2594)&gt;=1,"",IF(VLOOKUP(O2594,登録者リスト!$A$1:$D$43729,4,FALSE)=基本情報!$D$6,O2594,"")),"")</f>
        <v/>
      </c>
    </row>
    <row r="2595" spans="15:16" x14ac:dyDescent="0.15">
      <c r="O2595">
        <v>2594</v>
      </c>
      <c r="P2595" t="str">
        <f>IFERROR(IF(COUNTIF(個人情報!$BB$5:$BB$401,"登録番号" &amp; リスト!O2595)&gt;=1,"",IF(VLOOKUP(O2595,登録者リスト!$A$1:$D$43729,4,FALSE)=基本情報!$D$6,O2595,"")),"")</f>
        <v/>
      </c>
    </row>
    <row r="2596" spans="15:16" x14ac:dyDescent="0.15">
      <c r="O2596">
        <v>2595</v>
      </c>
      <c r="P2596" t="str">
        <f>IFERROR(IF(COUNTIF(個人情報!$BB$5:$BB$401,"登録番号" &amp; リスト!O2596)&gt;=1,"",IF(VLOOKUP(O2596,登録者リスト!$A$1:$D$43729,4,FALSE)=基本情報!$D$6,O2596,"")),"")</f>
        <v/>
      </c>
    </row>
    <row r="2597" spans="15:16" x14ac:dyDescent="0.15">
      <c r="O2597">
        <v>2596</v>
      </c>
      <c r="P2597" t="str">
        <f>IFERROR(IF(COUNTIF(個人情報!$BB$5:$BB$401,"登録番号" &amp; リスト!O2597)&gt;=1,"",IF(VLOOKUP(O2597,登録者リスト!$A$1:$D$43729,4,FALSE)=基本情報!$D$6,O2597,"")),"")</f>
        <v/>
      </c>
    </row>
    <row r="2598" spans="15:16" x14ac:dyDescent="0.15">
      <c r="O2598">
        <v>2597</v>
      </c>
      <c r="P2598" t="str">
        <f>IFERROR(IF(COUNTIF(個人情報!$BB$5:$BB$401,"登録番号" &amp; リスト!O2598)&gt;=1,"",IF(VLOOKUP(O2598,登録者リスト!$A$1:$D$43729,4,FALSE)=基本情報!$D$6,O2598,"")),"")</f>
        <v/>
      </c>
    </row>
    <row r="2599" spans="15:16" x14ac:dyDescent="0.15">
      <c r="O2599">
        <v>2598</v>
      </c>
      <c r="P2599" t="str">
        <f>IFERROR(IF(COUNTIF(個人情報!$BB$5:$BB$401,"登録番号" &amp; リスト!O2599)&gt;=1,"",IF(VLOOKUP(O2599,登録者リスト!$A$1:$D$43729,4,FALSE)=基本情報!$D$6,O2599,"")),"")</f>
        <v/>
      </c>
    </row>
    <row r="2600" spans="15:16" x14ac:dyDescent="0.15">
      <c r="O2600">
        <v>2599</v>
      </c>
      <c r="P2600" t="str">
        <f>IFERROR(IF(COUNTIF(個人情報!$BB$5:$BB$401,"登録番号" &amp; リスト!O2600)&gt;=1,"",IF(VLOOKUP(O2600,登録者リスト!$A$1:$D$43729,4,FALSE)=基本情報!$D$6,O2600,"")),"")</f>
        <v/>
      </c>
    </row>
    <row r="2601" spans="15:16" x14ac:dyDescent="0.15">
      <c r="O2601">
        <v>2600</v>
      </c>
      <c r="P2601" t="str">
        <f>IFERROR(IF(COUNTIF(個人情報!$BB$5:$BB$401,"登録番号" &amp; リスト!O2601)&gt;=1,"",IF(VLOOKUP(O2601,登録者リスト!$A$1:$D$43729,4,FALSE)=基本情報!$D$6,O2601,"")),"")</f>
        <v/>
      </c>
    </row>
    <row r="2602" spans="15:16" x14ac:dyDescent="0.15">
      <c r="O2602">
        <v>2601</v>
      </c>
      <c r="P2602" t="str">
        <f>IFERROR(IF(COUNTIF(個人情報!$BB$5:$BB$401,"登録番号" &amp; リスト!O2602)&gt;=1,"",IF(VLOOKUP(O2602,登録者リスト!$A$1:$D$43729,4,FALSE)=基本情報!$D$6,O2602,"")),"")</f>
        <v/>
      </c>
    </row>
    <row r="2603" spans="15:16" x14ac:dyDescent="0.15">
      <c r="O2603">
        <v>2602</v>
      </c>
      <c r="P2603" t="str">
        <f>IFERROR(IF(COUNTIF(個人情報!$BB$5:$BB$401,"登録番号" &amp; リスト!O2603)&gt;=1,"",IF(VLOOKUP(O2603,登録者リスト!$A$1:$D$43729,4,FALSE)=基本情報!$D$6,O2603,"")),"")</f>
        <v/>
      </c>
    </row>
    <row r="2604" spans="15:16" x14ac:dyDescent="0.15">
      <c r="O2604">
        <v>2603</v>
      </c>
      <c r="P2604" t="str">
        <f>IFERROR(IF(COUNTIF(個人情報!$BB$5:$BB$401,"登録番号" &amp; リスト!O2604)&gt;=1,"",IF(VLOOKUP(O2604,登録者リスト!$A$1:$D$43729,4,FALSE)=基本情報!$D$6,O2604,"")),"")</f>
        <v/>
      </c>
    </row>
    <row r="2605" spans="15:16" x14ac:dyDescent="0.15">
      <c r="O2605">
        <v>2604</v>
      </c>
      <c r="P2605" t="str">
        <f>IFERROR(IF(COUNTIF(個人情報!$BB$5:$BB$401,"登録番号" &amp; リスト!O2605)&gt;=1,"",IF(VLOOKUP(O2605,登録者リスト!$A$1:$D$43729,4,FALSE)=基本情報!$D$6,O2605,"")),"")</f>
        <v/>
      </c>
    </row>
    <row r="2606" spans="15:16" x14ac:dyDescent="0.15">
      <c r="O2606">
        <v>2605</v>
      </c>
      <c r="P2606" t="str">
        <f>IFERROR(IF(COUNTIF(個人情報!$BB$5:$BB$401,"登録番号" &amp; リスト!O2606)&gt;=1,"",IF(VLOOKUP(O2606,登録者リスト!$A$1:$D$43729,4,FALSE)=基本情報!$D$6,O2606,"")),"")</f>
        <v/>
      </c>
    </row>
    <row r="2607" spans="15:16" x14ac:dyDescent="0.15">
      <c r="O2607">
        <v>2606</v>
      </c>
      <c r="P2607" t="str">
        <f>IFERROR(IF(COUNTIF(個人情報!$BB$5:$BB$401,"登録番号" &amp; リスト!O2607)&gt;=1,"",IF(VLOOKUP(O2607,登録者リスト!$A$1:$D$43729,4,FALSE)=基本情報!$D$6,O2607,"")),"")</f>
        <v/>
      </c>
    </row>
    <row r="2608" spans="15:16" x14ac:dyDescent="0.15">
      <c r="O2608">
        <v>2607</v>
      </c>
      <c r="P2608" t="str">
        <f>IFERROR(IF(COUNTIF(個人情報!$BB$5:$BB$401,"登録番号" &amp; リスト!O2608)&gt;=1,"",IF(VLOOKUP(O2608,登録者リスト!$A$1:$D$43729,4,FALSE)=基本情報!$D$6,O2608,"")),"")</f>
        <v/>
      </c>
    </row>
    <row r="2609" spans="15:16" x14ac:dyDescent="0.15">
      <c r="O2609">
        <v>2608</v>
      </c>
      <c r="P2609" t="str">
        <f>IFERROR(IF(COUNTIF(個人情報!$BB$5:$BB$401,"登録番号" &amp; リスト!O2609)&gt;=1,"",IF(VLOOKUP(O2609,登録者リスト!$A$1:$D$43729,4,FALSE)=基本情報!$D$6,O2609,"")),"")</f>
        <v/>
      </c>
    </row>
    <row r="2610" spans="15:16" x14ac:dyDescent="0.15">
      <c r="O2610">
        <v>2609</v>
      </c>
      <c r="P2610" t="str">
        <f>IFERROR(IF(COUNTIF(個人情報!$BB$5:$BB$401,"登録番号" &amp; リスト!O2610)&gt;=1,"",IF(VLOOKUP(O2610,登録者リスト!$A$1:$D$43729,4,FALSE)=基本情報!$D$6,O2610,"")),"")</f>
        <v/>
      </c>
    </row>
    <row r="2611" spans="15:16" x14ac:dyDescent="0.15">
      <c r="O2611">
        <v>2610</v>
      </c>
      <c r="P2611" t="str">
        <f>IFERROR(IF(COUNTIF(個人情報!$BB$5:$BB$401,"登録番号" &amp; リスト!O2611)&gt;=1,"",IF(VLOOKUP(O2611,登録者リスト!$A$1:$D$43729,4,FALSE)=基本情報!$D$6,O2611,"")),"")</f>
        <v/>
      </c>
    </row>
    <row r="2612" spans="15:16" x14ac:dyDescent="0.15">
      <c r="O2612">
        <v>2611</v>
      </c>
      <c r="P2612" t="str">
        <f>IFERROR(IF(COUNTIF(個人情報!$BB$5:$BB$401,"登録番号" &amp; リスト!O2612)&gt;=1,"",IF(VLOOKUP(O2612,登録者リスト!$A$1:$D$43729,4,FALSE)=基本情報!$D$6,O2612,"")),"")</f>
        <v/>
      </c>
    </row>
    <row r="2613" spans="15:16" x14ac:dyDescent="0.15">
      <c r="O2613">
        <v>2612</v>
      </c>
      <c r="P2613" t="str">
        <f>IFERROR(IF(COUNTIF(個人情報!$BB$5:$BB$401,"登録番号" &amp; リスト!O2613)&gt;=1,"",IF(VLOOKUP(O2613,登録者リスト!$A$1:$D$43729,4,FALSE)=基本情報!$D$6,O2613,"")),"")</f>
        <v/>
      </c>
    </row>
    <row r="2614" spans="15:16" x14ac:dyDescent="0.15">
      <c r="O2614">
        <v>2613</v>
      </c>
      <c r="P2614" t="str">
        <f>IFERROR(IF(COUNTIF(個人情報!$BB$5:$BB$401,"登録番号" &amp; リスト!O2614)&gt;=1,"",IF(VLOOKUP(O2614,登録者リスト!$A$1:$D$43729,4,FALSE)=基本情報!$D$6,O2614,"")),"")</f>
        <v/>
      </c>
    </row>
    <row r="2615" spans="15:16" x14ac:dyDescent="0.15">
      <c r="O2615">
        <v>2614</v>
      </c>
      <c r="P2615" t="str">
        <f>IFERROR(IF(COUNTIF(個人情報!$BB$5:$BB$401,"登録番号" &amp; リスト!O2615)&gt;=1,"",IF(VLOOKUP(O2615,登録者リスト!$A$1:$D$43729,4,FALSE)=基本情報!$D$6,O2615,"")),"")</f>
        <v/>
      </c>
    </row>
    <row r="2616" spans="15:16" x14ac:dyDescent="0.15">
      <c r="O2616">
        <v>2615</v>
      </c>
      <c r="P2616" t="str">
        <f>IFERROR(IF(COUNTIF(個人情報!$BB$5:$BB$401,"登録番号" &amp; リスト!O2616)&gt;=1,"",IF(VLOOKUP(O2616,登録者リスト!$A$1:$D$43729,4,FALSE)=基本情報!$D$6,O2616,"")),"")</f>
        <v/>
      </c>
    </row>
    <row r="2617" spans="15:16" x14ac:dyDescent="0.15">
      <c r="O2617">
        <v>2616</v>
      </c>
      <c r="P2617" t="str">
        <f>IFERROR(IF(COUNTIF(個人情報!$BB$5:$BB$401,"登録番号" &amp; リスト!O2617)&gt;=1,"",IF(VLOOKUP(O2617,登録者リスト!$A$1:$D$43729,4,FALSE)=基本情報!$D$6,O2617,"")),"")</f>
        <v/>
      </c>
    </row>
    <row r="2618" spans="15:16" x14ac:dyDescent="0.15">
      <c r="O2618">
        <v>2617</v>
      </c>
      <c r="P2618" t="str">
        <f>IFERROR(IF(COUNTIF(個人情報!$BB$5:$BB$401,"登録番号" &amp; リスト!O2618)&gt;=1,"",IF(VLOOKUP(O2618,登録者リスト!$A$1:$D$43729,4,FALSE)=基本情報!$D$6,O2618,"")),"")</f>
        <v/>
      </c>
    </row>
    <row r="2619" spans="15:16" x14ac:dyDescent="0.15">
      <c r="O2619">
        <v>2618</v>
      </c>
      <c r="P2619" t="str">
        <f>IFERROR(IF(COUNTIF(個人情報!$BB$5:$BB$401,"登録番号" &amp; リスト!O2619)&gt;=1,"",IF(VLOOKUP(O2619,登録者リスト!$A$1:$D$43729,4,FALSE)=基本情報!$D$6,O2619,"")),"")</f>
        <v/>
      </c>
    </row>
    <row r="2620" spans="15:16" x14ac:dyDescent="0.15">
      <c r="O2620">
        <v>2619</v>
      </c>
      <c r="P2620" t="str">
        <f>IFERROR(IF(COUNTIF(個人情報!$BB$5:$BB$401,"登録番号" &amp; リスト!O2620)&gt;=1,"",IF(VLOOKUP(O2620,登録者リスト!$A$1:$D$43729,4,FALSE)=基本情報!$D$6,O2620,"")),"")</f>
        <v/>
      </c>
    </row>
    <row r="2621" spans="15:16" x14ac:dyDescent="0.15">
      <c r="O2621">
        <v>2620</v>
      </c>
      <c r="P2621" t="str">
        <f>IFERROR(IF(COUNTIF(個人情報!$BB$5:$BB$401,"登録番号" &amp; リスト!O2621)&gt;=1,"",IF(VLOOKUP(O2621,登録者リスト!$A$1:$D$43729,4,FALSE)=基本情報!$D$6,O2621,"")),"")</f>
        <v/>
      </c>
    </row>
    <row r="2622" spans="15:16" x14ac:dyDescent="0.15">
      <c r="O2622">
        <v>2621</v>
      </c>
      <c r="P2622" t="str">
        <f>IFERROR(IF(COUNTIF(個人情報!$BB$5:$BB$401,"登録番号" &amp; リスト!O2622)&gt;=1,"",IF(VLOOKUP(O2622,登録者リスト!$A$1:$D$43729,4,FALSE)=基本情報!$D$6,O2622,"")),"")</f>
        <v/>
      </c>
    </row>
    <row r="2623" spans="15:16" x14ac:dyDescent="0.15">
      <c r="O2623">
        <v>2622</v>
      </c>
      <c r="P2623" t="str">
        <f>IFERROR(IF(COUNTIF(個人情報!$BB$5:$BB$401,"登録番号" &amp; リスト!O2623)&gt;=1,"",IF(VLOOKUP(O2623,登録者リスト!$A$1:$D$43729,4,FALSE)=基本情報!$D$6,O2623,"")),"")</f>
        <v/>
      </c>
    </row>
    <row r="2624" spans="15:16" x14ac:dyDescent="0.15">
      <c r="O2624">
        <v>2623</v>
      </c>
      <c r="P2624" t="str">
        <f>IFERROR(IF(COUNTIF(個人情報!$BB$5:$BB$401,"登録番号" &amp; リスト!O2624)&gt;=1,"",IF(VLOOKUP(O2624,登録者リスト!$A$1:$D$43729,4,FALSE)=基本情報!$D$6,O2624,"")),"")</f>
        <v/>
      </c>
    </row>
    <row r="2625" spans="15:16" x14ac:dyDescent="0.15">
      <c r="O2625">
        <v>2624</v>
      </c>
      <c r="P2625" t="str">
        <f>IFERROR(IF(COUNTIF(個人情報!$BB$5:$BB$401,"登録番号" &amp; リスト!O2625)&gt;=1,"",IF(VLOOKUP(O2625,登録者リスト!$A$1:$D$43729,4,FALSE)=基本情報!$D$6,O2625,"")),"")</f>
        <v/>
      </c>
    </row>
    <row r="2626" spans="15:16" x14ac:dyDescent="0.15">
      <c r="O2626">
        <v>2625</v>
      </c>
      <c r="P2626" t="str">
        <f>IFERROR(IF(COUNTIF(個人情報!$BB$5:$BB$401,"登録番号" &amp; リスト!O2626)&gt;=1,"",IF(VLOOKUP(O2626,登録者リスト!$A$1:$D$43729,4,FALSE)=基本情報!$D$6,O2626,"")),"")</f>
        <v/>
      </c>
    </row>
    <row r="2627" spans="15:16" x14ac:dyDescent="0.15">
      <c r="O2627">
        <v>2626</v>
      </c>
      <c r="P2627" t="str">
        <f>IFERROR(IF(COUNTIF(個人情報!$BB$5:$BB$401,"登録番号" &amp; リスト!O2627)&gt;=1,"",IF(VLOOKUP(O2627,登録者リスト!$A$1:$D$43729,4,FALSE)=基本情報!$D$6,O2627,"")),"")</f>
        <v/>
      </c>
    </row>
    <row r="2628" spans="15:16" x14ac:dyDescent="0.15">
      <c r="O2628">
        <v>2627</v>
      </c>
      <c r="P2628" t="str">
        <f>IFERROR(IF(COUNTIF(個人情報!$BB$5:$BB$401,"登録番号" &amp; リスト!O2628)&gt;=1,"",IF(VLOOKUP(O2628,登録者リスト!$A$1:$D$43729,4,FALSE)=基本情報!$D$6,O2628,"")),"")</f>
        <v/>
      </c>
    </row>
    <row r="2629" spans="15:16" x14ac:dyDescent="0.15">
      <c r="O2629">
        <v>2628</v>
      </c>
      <c r="P2629" t="str">
        <f>IFERROR(IF(COUNTIF(個人情報!$BB$5:$BB$401,"登録番号" &amp; リスト!O2629)&gt;=1,"",IF(VLOOKUP(O2629,登録者リスト!$A$1:$D$43729,4,FALSE)=基本情報!$D$6,O2629,"")),"")</f>
        <v/>
      </c>
    </row>
    <row r="2630" spans="15:16" x14ac:dyDescent="0.15">
      <c r="O2630">
        <v>2629</v>
      </c>
      <c r="P2630" t="str">
        <f>IFERROR(IF(COUNTIF(個人情報!$BB$5:$BB$401,"登録番号" &amp; リスト!O2630)&gt;=1,"",IF(VLOOKUP(O2630,登録者リスト!$A$1:$D$43729,4,FALSE)=基本情報!$D$6,O2630,"")),"")</f>
        <v/>
      </c>
    </row>
    <row r="2631" spans="15:16" x14ac:dyDescent="0.15">
      <c r="O2631">
        <v>2630</v>
      </c>
      <c r="P2631" t="str">
        <f>IFERROR(IF(COUNTIF(個人情報!$BB$5:$BB$401,"登録番号" &amp; リスト!O2631)&gt;=1,"",IF(VLOOKUP(O2631,登録者リスト!$A$1:$D$43729,4,FALSE)=基本情報!$D$6,O2631,"")),"")</f>
        <v/>
      </c>
    </row>
    <row r="2632" spans="15:16" x14ac:dyDescent="0.15">
      <c r="O2632">
        <v>2631</v>
      </c>
      <c r="P2632" t="str">
        <f>IFERROR(IF(COUNTIF(個人情報!$BB$5:$BB$401,"登録番号" &amp; リスト!O2632)&gt;=1,"",IF(VLOOKUP(O2632,登録者リスト!$A$1:$D$43729,4,FALSE)=基本情報!$D$6,O2632,"")),"")</f>
        <v/>
      </c>
    </row>
    <row r="2633" spans="15:16" x14ac:dyDescent="0.15">
      <c r="O2633">
        <v>2632</v>
      </c>
      <c r="P2633" t="str">
        <f>IFERROR(IF(COUNTIF(個人情報!$BB$5:$BB$401,"登録番号" &amp; リスト!O2633)&gt;=1,"",IF(VLOOKUP(O2633,登録者リスト!$A$1:$D$43729,4,FALSE)=基本情報!$D$6,O2633,"")),"")</f>
        <v/>
      </c>
    </row>
    <row r="2634" spans="15:16" x14ac:dyDescent="0.15">
      <c r="O2634">
        <v>2633</v>
      </c>
      <c r="P2634" t="str">
        <f>IFERROR(IF(COUNTIF(個人情報!$BB$5:$BB$401,"登録番号" &amp; リスト!O2634)&gt;=1,"",IF(VLOOKUP(O2634,登録者リスト!$A$1:$D$43729,4,FALSE)=基本情報!$D$6,O2634,"")),"")</f>
        <v/>
      </c>
    </row>
    <row r="2635" spans="15:16" x14ac:dyDescent="0.15">
      <c r="O2635">
        <v>2634</v>
      </c>
      <c r="P2635" t="str">
        <f>IFERROR(IF(COUNTIF(個人情報!$BB$5:$BB$401,"登録番号" &amp; リスト!O2635)&gt;=1,"",IF(VLOOKUP(O2635,登録者リスト!$A$1:$D$43729,4,FALSE)=基本情報!$D$6,O2635,"")),"")</f>
        <v/>
      </c>
    </row>
    <row r="2636" spans="15:16" x14ac:dyDescent="0.15">
      <c r="O2636">
        <v>2635</v>
      </c>
      <c r="P2636" t="str">
        <f>IFERROR(IF(COUNTIF(個人情報!$BB$5:$BB$401,"登録番号" &amp; リスト!O2636)&gt;=1,"",IF(VLOOKUP(O2636,登録者リスト!$A$1:$D$43729,4,FALSE)=基本情報!$D$6,O2636,"")),"")</f>
        <v/>
      </c>
    </row>
    <row r="2637" spans="15:16" x14ac:dyDescent="0.15">
      <c r="O2637">
        <v>2636</v>
      </c>
      <c r="P2637" t="str">
        <f>IFERROR(IF(COUNTIF(個人情報!$BB$5:$BB$401,"登録番号" &amp; リスト!O2637)&gt;=1,"",IF(VLOOKUP(O2637,登録者リスト!$A$1:$D$43729,4,FALSE)=基本情報!$D$6,O2637,"")),"")</f>
        <v/>
      </c>
    </row>
    <row r="2638" spans="15:16" x14ac:dyDescent="0.15">
      <c r="O2638">
        <v>2637</v>
      </c>
      <c r="P2638" t="str">
        <f>IFERROR(IF(COUNTIF(個人情報!$BB$5:$BB$401,"登録番号" &amp; リスト!O2638)&gt;=1,"",IF(VLOOKUP(O2638,登録者リスト!$A$1:$D$43729,4,FALSE)=基本情報!$D$6,O2638,"")),"")</f>
        <v/>
      </c>
    </row>
    <row r="2639" spans="15:16" x14ac:dyDescent="0.15">
      <c r="O2639">
        <v>2638</v>
      </c>
      <c r="P2639" t="str">
        <f>IFERROR(IF(COUNTIF(個人情報!$BB$5:$BB$401,"登録番号" &amp; リスト!O2639)&gt;=1,"",IF(VLOOKUP(O2639,登録者リスト!$A$1:$D$43729,4,FALSE)=基本情報!$D$6,O2639,"")),"")</f>
        <v/>
      </c>
    </row>
    <row r="2640" spans="15:16" x14ac:dyDescent="0.15">
      <c r="O2640">
        <v>2639</v>
      </c>
      <c r="P2640" t="str">
        <f>IFERROR(IF(COUNTIF(個人情報!$BB$5:$BB$401,"登録番号" &amp; リスト!O2640)&gt;=1,"",IF(VLOOKUP(O2640,登録者リスト!$A$1:$D$43729,4,FALSE)=基本情報!$D$6,O2640,"")),"")</f>
        <v/>
      </c>
    </row>
    <row r="2641" spans="15:16" x14ac:dyDescent="0.15">
      <c r="O2641">
        <v>2640</v>
      </c>
      <c r="P2641" t="str">
        <f>IFERROR(IF(COUNTIF(個人情報!$BB$5:$BB$401,"登録番号" &amp; リスト!O2641)&gt;=1,"",IF(VLOOKUP(O2641,登録者リスト!$A$1:$D$43729,4,FALSE)=基本情報!$D$6,O2641,"")),"")</f>
        <v/>
      </c>
    </row>
    <row r="2642" spans="15:16" x14ac:dyDescent="0.15">
      <c r="O2642">
        <v>2641</v>
      </c>
      <c r="P2642" t="str">
        <f>IFERROR(IF(COUNTIF(個人情報!$BB$5:$BB$401,"登録番号" &amp; リスト!O2642)&gt;=1,"",IF(VLOOKUP(O2642,登録者リスト!$A$1:$D$43729,4,FALSE)=基本情報!$D$6,O2642,"")),"")</f>
        <v/>
      </c>
    </row>
    <row r="2643" spans="15:16" x14ac:dyDescent="0.15">
      <c r="O2643">
        <v>2642</v>
      </c>
      <c r="P2643" t="str">
        <f>IFERROR(IF(COUNTIF(個人情報!$BB$5:$BB$401,"登録番号" &amp; リスト!O2643)&gt;=1,"",IF(VLOOKUP(O2643,登録者リスト!$A$1:$D$43729,4,FALSE)=基本情報!$D$6,O2643,"")),"")</f>
        <v/>
      </c>
    </row>
    <row r="2644" spans="15:16" x14ac:dyDescent="0.15">
      <c r="O2644">
        <v>2643</v>
      </c>
      <c r="P2644" t="str">
        <f>IFERROR(IF(COUNTIF(個人情報!$BB$5:$BB$401,"登録番号" &amp; リスト!O2644)&gt;=1,"",IF(VLOOKUP(O2644,登録者リスト!$A$1:$D$43729,4,FALSE)=基本情報!$D$6,O2644,"")),"")</f>
        <v/>
      </c>
    </row>
    <row r="2645" spans="15:16" x14ac:dyDescent="0.15">
      <c r="O2645">
        <v>2644</v>
      </c>
      <c r="P2645" t="str">
        <f>IFERROR(IF(COUNTIF(個人情報!$BB$5:$BB$401,"登録番号" &amp; リスト!O2645)&gt;=1,"",IF(VLOOKUP(O2645,登録者リスト!$A$1:$D$43729,4,FALSE)=基本情報!$D$6,O2645,"")),"")</f>
        <v/>
      </c>
    </row>
    <row r="2646" spans="15:16" x14ac:dyDescent="0.15">
      <c r="O2646">
        <v>2645</v>
      </c>
      <c r="P2646" t="str">
        <f>IFERROR(IF(COUNTIF(個人情報!$BB$5:$BB$401,"登録番号" &amp; リスト!O2646)&gt;=1,"",IF(VLOOKUP(O2646,登録者リスト!$A$1:$D$43729,4,FALSE)=基本情報!$D$6,O2646,"")),"")</f>
        <v/>
      </c>
    </row>
    <row r="2647" spans="15:16" x14ac:dyDescent="0.15">
      <c r="O2647">
        <v>2646</v>
      </c>
      <c r="P2647" t="str">
        <f>IFERROR(IF(COUNTIF(個人情報!$BB$5:$BB$401,"登録番号" &amp; リスト!O2647)&gt;=1,"",IF(VLOOKUP(O2647,登録者リスト!$A$1:$D$43729,4,FALSE)=基本情報!$D$6,O2647,"")),"")</f>
        <v/>
      </c>
    </row>
    <row r="2648" spans="15:16" x14ac:dyDescent="0.15">
      <c r="O2648">
        <v>2647</v>
      </c>
      <c r="P2648" t="str">
        <f>IFERROR(IF(COUNTIF(個人情報!$BB$5:$BB$401,"登録番号" &amp; リスト!O2648)&gt;=1,"",IF(VLOOKUP(O2648,登録者リスト!$A$1:$D$43729,4,FALSE)=基本情報!$D$6,O2648,"")),"")</f>
        <v/>
      </c>
    </row>
    <row r="2649" spans="15:16" x14ac:dyDescent="0.15">
      <c r="O2649">
        <v>2648</v>
      </c>
      <c r="P2649" t="str">
        <f>IFERROR(IF(COUNTIF(個人情報!$BB$5:$BB$401,"登録番号" &amp; リスト!O2649)&gt;=1,"",IF(VLOOKUP(O2649,登録者リスト!$A$1:$D$43729,4,FALSE)=基本情報!$D$6,O2649,"")),"")</f>
        <v/>
      </c>
    </row>
    <row r="2650" spans="15:16" x14ac:dyDescent="0.15">
      <c r="O2650">
        <v>2649</v>
      </c>
      <c r="P2650" t="str">
        <f>IFERROR(IF(COUNTIF(個人情報!$BB$5:$BB$401,"登録番号" &amp; リスト!O2650)&gt;=1,"",IF(VLOOKUP(O2650,登録者リスト!$A$1:$D$43729,4,FALSE)=基本情報!$D$6,O2650,"")),"")</f>
        <v/>
      </c>
    </row>
    <row r="2651" spans="15:16" x14ac:dyDescent="0.15">
      <c r="O2651">
        <v>2650</v>
      </c>
      <c r="P2651" t="str">
        <f>IFERROR(IF(COUNTIF(個人情報!$BB$5:$BB$401,"登録番号" &amp; リスト!O2651)&gt;=1,"",IF(VLOOKUP(O2651,登録者リスト!$A$1:$D$43729,4,FALSE)=基本情報!$D$6,O2651,"")),"")</f>
        <v/>
      </c>
    </row>
    <row r="2652" spans="15:16" x14ac:dyDescent="0.15">
      <c r="O2652">
        <v>2651</v>
      </c>
      <c r="P2652" t="str">
        <f>IFERROR(IF(COUNTIF(個人情報!$BB$5:$BB$401,"登録番号" &amp; リスト!O2652)&gt;=1,"",IF(VLOOKUP(O2652,登録者リスト!$A$1:$D$43729,4,FALSE)=基本情報!$D$6,O2652,"")),"")</f>
        <v/>
      </c>
    </row>
    <row r="2653" spans="15:16" x14ac:dyDescent="0.15">
      <c r="O2653">
        <v>2652</v>
      </c>
      <c r="P2653" t="str">
        <f>IFERROR(IF(COUNTIF(個人情報!$BB$5:$BB$401,"登録番号" &amp; リスト!O2653)&gt;=1,"",IF(VLOOKUP(O2653,登録者リスト!$A$1:$D$43729,4,FALSE)=基本情報!$D$6,O2653,"")),"")</f>
        <v/>
      </c>
    </row>
    <row r="2654" spans="15:16" x14ac:dyDescent="0.15">
      <c r="O2654">
        <v>2653</v>
      </c>
      <c r="P2654" t="str">
        <f>IFERROR(IF(COUNTIF(個人情報!$BB$5:$BB$401,"登録番号" &amp; リスト!O2654)&gt;=1,"",IF(VLOOKUP(O2654,登録者リスト!$A$1:$D$43729,4,FALSE)=基本情報!$D$6,O2654,"")),"")</f>
        <v/>
      </c>
    </row>
    <row r="2655" spans="15:16" x14ac:dyDescent="0.15">
      <c r="O2655">
        <v>2654</v>
      </c>
      <c r="P2655" t="str">
        <f>IFERROR(IF(COUNTIF(個人情報!$BB$5:$BB$401,"登録番号" &amp; リスト!O2655)&gt;=1,"",IF(VLOOKUP(O2655,登録者リスト!$A$1:$D$43729,4,FALSE)=基本情報!$D$6,O2655,"")),"")</f>
        <v/>
      </c>
    </row>
    <row r="2656" spans="15:16" x14ac:dyDescent="0.15">
      <c r="O2656">
        <v>2655</v>
      </c>
      <c r="P2656" t="str">
        <f>IFERROR(IF(COUNTIF(個人情報!$BB$5:$BB$401,"登録番号" &amp; リスト!O2656)&gt;=1,"",IF(VLOOKUP(O2656,登録者リスト!$A$1:$D$43729,4,FALSE)=基本情報!$D$6,O2656,"")),"")</f>
        <v/>
      </c>
    </row>
    <row r="2657" spans="15:16" x14ac:dyDescent="0.15">
      <c r="O2657">
        <v>2656</v>
      </c>
      <c r="P2657" t="str">
        <f>IFERROR(IF(COUNTIF(個人情報!$BB$5:$BB$401,"登録番号" &amp; リスト!O2657)&gt;=1,"",IF(VLOOKUP(O2657,登録者リスト!$A$1:$D$43729,4,FALSE)=基本情報!$D$6,O2657,"")),"")</f>
        <v/>
      </c>
    </row>
    <row r="2658" spans="15:16" x14ac:dyDescent="0.15">
      <c r="O2658">
        <v>2657</v>
      </c>
      <c r="P2658" t="str">
        <f>IFERROR(IF(COUNTIF(個人情報!$BB$5:$BB$401,"登録番号" &amp; リスト!O2658)&gt;=1,"",IF(VLOOKUP(O2658,登録者リスト!$A$1:$D$43729,4,FALSE)=基本情報!$D$6,O2658,"")),"")</f>
        <v/>
      </c>
    </row>
    <row r="2659" spans="15:16" x14ac:dyDescent="0.15">
      <c r="O2659">
        <v>2658</v>
      </c>
      <c r="P2659" t="str">
        <f>IFERROR(IF(COUNTIF(個人情報!$BB$5:$BB$401,"登録番号" &amp; リスト!O2659)&gt;=1,"",IF(VLOOKUP(O2659,登録者リスト!$A$1:$D$43729,4,FALSE)=基本情報!$D$6,O2659,"")),"")</f>
        <v/>
      </c>
    </row>
    <row r="2660" spans="15:16" x14ac:dyDescent="0.15">
      <c r="O2660">
        <v>2659</v>
      </c>
      <c r="P2660" t="str">
        <f>IFERROR(IF(COUNTIF(個人情報!$BB$5:$BB$401,"登録番号" &amp; リスト!O2660)&gt;=1,"",IF(VLOOKUP(O2660,登録者リスト!$A$1:$D$43729,4,FALSE)=基本情報!$D$6,O2660,"")),"")</f>
        <v/>
      </c>
    </row>
    <row r="2661" spans="15:16" x14ac:dyDescent="0.15">
      <c r="O2661">
        <v>2660</v>
      </c>
      <c r="P2661" t="str">
        <f>IFERROR(IF(COUNTIF(個人情報!$BB$5:$BB$401,"登録番号" &amp; リスト!O2661)&gt;=1,"",IF(VLOOKUP(O2661,登録者リスト!$A$1:$D$43729,4,FALSE)=基本情報!$D$6,O2661,"")),"")</f>
        <v/>
      </c>
    </row>
    <row r="2662" spans="15:16" x14ac:dyDescent="0.15">
      <c r="O2662">
        <v>2661</v>
      </c>
      <c r="P2662" t="str">
        <f>IFERROR(IF(COUNTIF(個人情報!$BB$5:$BB$401,"登録番号" &amp; リスト!O2662)&gt;=1,"",IF(VLOOKUP(O2662,登録者リスト!$A$1:$D$43729,4,FALSE)=基本情報!$D$6,O2662,"")),"")</f>
        <v/>
      </c>
    </row>
    <row r="2663" spans="15:16" x14ac:dyDescent="0.15">
      <c r="O2663">
        <v>2662</v>
      </c>
      <c r="P2663" t="str">
        <f>IFERROR(IF(COUNTIF(個人情報!$BB$5:$BB$401,"登録番号" &amp; リスト!O2663)&gt;=1,"",IF(VLOOKUP(O2663,登録者リスト!$A$1:$D$43729,4,FALSE)=基本情報!$D$6,O2663,"")),"")</f>
        <v/>
      </c>
    </row>
    <row r="2664" spans="15:16" x14ac:dyDescent="0.15">
      <c r="O2664">
        <v>2663</v>
      </c>
      <c r="P2664" t="str">
        <f>IFERROR(IF(COUNTIF(個人情報!$BB$5:$BB$401,"登録番号" &amp; リスト!O2664)&gt;=1,"",IF(VLOOKUP(O2664,登録者リスト!$A$1:$D$43729,4,FALSE)=基本情報!$D$6,O2664,"")),"")</f>
        <v/>
      </c>
    </row>
    <row r="2665" spans="15:16" x14ac:dyDescent="0.15">
      <c r="O2665">
        <v>2664</v>
      </c>
      <c r="P2665" t="str">
        <f>IFERROR(IF(COUNTIF(個人情報!$BB$5:$BB$401,"登録番号" &amp; リスト!O2665)&gt;=1,"",IF(VLOOKUP(O2665,登録者リスト!$A$1:$D$43729,4,FALSE)=基本情報!$D$6,O2665,"")),"")</f>
        <v/>
      </c>
    </row>
    <row r="2666" spans="15:16" x14ac:dyDescent="0.15">
      <c r="O2666">
        <v>2665</v>
      </c>
      <c r="P2666" t="str">
        <f>IFERROR(IF(COUNTIF(個人情報!$BB$5:$BB$401,"登録番号" &amp; リスト!O2666)&gt;=1,"",IF(VLOOKUP(O2666,登録者リスト!$A$1:$D$43729,4,FALSE)=基本情報!$D$6,O2666,"")),"")</f>
        <v/>
      </c>
    </row>
    <row r="2667" spans="15:16" x14ac:dyDescent="0.15">
      <c r="O2667">
        <v>2666</v>
      </c>
      <c r="P2667" t="str">
        <f>IFERROR(IF(COUNTIF(個人情報!$BB$5:$BB$401,"登録番号" &amp; リスト!O2667)&gt;=1,"",IF(VLOOKUP(O2667,登録者リスト!$A$1:$D$43729,4,FALSE)=基本情報!$D$6,O2667,"")),"")</f>
        <v/>
      </c>
    </row>
    <row r="2668" spans="15:16" x14ac:dyDescent="0.15">
      <c r="O2668">
        <v>2667</v>
      </c>
      <c r="P2668" t="str">
        <f>IFERROR(IF(COUNTIF(個人情報!$BB$5:$BB$401,"登録番号" &amp; リスト!O2668)&gt;=1,"",IF(VLOOKUP(O2668,登録者リスト!$A$1:$D$43729,4,FALSE)=基本情報!$D$6,O2668,"")),"")</f>
        <v/>
      </c>
    </row>
    <row r="2669" spans="15:16" x14ac:dyDescent="0.15">
      <c r="O2669">
        <v>2668</v>
      </c>
      <c r="P2669" t="str">
        <f>IFERROR(IF(COUNTIF(個人情報!$BB$5:$BB$401,"登録番号" &amp; リスト!O2669)&gt;=1,"",IF(VLOOKUP(O2669,登録者リスト!$A$1:$D$43729,4,FALSE)=基本情報!$D$6,O2669,"")),"")</f>
        <v/>
      </c>
    </row>
    <row r="2670" spans="15:16" x14ac:dyDescent="0.15">
      <c r="O2670">
        <v>2669</v>
      </c>
      <c r="P2670" t="str">
        <f>IFERROR(IF(COUNTIF(個人情報!$BB$5:$BB$401,"登録番号" &amp; リスト!O2670)&gt;=1,"",IF(VLOOKUP(O2670,登録者リスト!$A$1:$D$43729,4,FALSE)=基本情報!$D$6,O2670,"")),"")</f>
        <v/>
      </c>
    </row>
    <row r="2671" spans="15:16" x14ac:dyDescent="0.15">
      <c r="O2671">
        <v>2670</v>
      </c>
      <c r="P2671" t="str">
        <f>IFERROR(IF(COUNTIF(個人情報!$BB$5:$BB$401,"登録番号" &amp; リスト!O2671)&gt;=1,"",IF(VLOOKUP(O2671,登録者リスト!$A$1:$D$43729,4,FALSE)=基本情報!$D$6,O2671,"")),"")</f>
        <v/>
      </c>
    </row>
    <row r="2672" spans="15:16" x14ac:dyDescent="0.15">
      <c r="O2672">
        <v>2671</v>
      </c>
      <c r="P2672" t="str">
        <f>IFERROR(IF(COUNTIF(個人情報!$BB$5:$BB$401,"登録番号" &amp; リスト!O2672)&gt;=1,"",IF(VLOOKUP(O2672,登録者リスト!$A$1:$D$43729,4,FALSE)=基本情報!$D$6,O2672,"")),"")</f>
        <v/>
      </c>
    </row>
    <row r="2673" spans="15:16" x14ac:dyDescent="0.15">
      <c r="O2673">
        <v>2672</v>
      </c>
      <c r="P2673" t="str">
        <f>IFERROR(IF(COUNTIF(個人情報!$BB$5:$BB$401,"登録番号" &amp; リスト!O2673)&gt;=1,"",IF(VLOOKUP(O2673,登録者リスト!$A$1:$D$43729,4,FALSE)=基本情報!$D$6,O2673,"")),"")</f>
        <v/>
      </c>
    </row>
    <row r="2674" spans="15:16" x14ac:dyDescent="0.15">
      <c r="O2674">
        <v>2673</v>
      </c>
      <c r="P2674" t="str">
        <f>IFERROR(IF(COUNTIF(個人情報!$BB$5:$BB$401,"登録番号" &amp; リスト!O2674)&gt;=1,"",IF(VLOOKUP(O2674,登録者リスト!$A$1:$D$43729,4,FALSE)=基本情報!$D$6,O2674,"")),"")</f>
        <v/>
      </c>
    </row>
    <row r="2675" spans="15:16" x14ac:dyDescent="0.15">
      <c r="O2675">
        <v>2674</v>
      </c>
      <c r="P2675" t="str">
        <f>IFERROR(IF(COUNTIF(個人情報!$BB$5:$BB$401,"登録番号" &amp; リスト!O2675)&gt;=1,"",IF(VLOOKUP(O2675,登録者リスト!$A$1:$D$43729,4,FALSE)=基本情報!$D$6,O2675,"")),"")</f>
        <v/>
      </c>
    </row>
    <row r="2676" spans="15:16" x14ac:dyDescent="0.15">
      <c r="O2676">
        <v>2675</v>
      </c>
      <c r="P2676" t="str">
        <f>IFERROR(IF(COUNTIF(個人情報!$BB$5:$BB$401,"登録番号" &amp; リスト!O2676)&gt;=1,"",IF(VLOOKUP(O2676,登録者リスト!$A$1:$D$43729,4,FALSE)=基本情報!$D$6,O2676,"")),"")</f>
        <v/>
      </c>
    </row>
    <row r="2677" spans="15:16" x14ac:dyDescent="0.15">
      <c r="O2677">
        <v>2676</v>
      </c>
      <c r="P2677" t="str">
        <f>IFERROR(IF(COUNTIF(個人情報!$BB$5:$BB$401,"登録番号" &amp; リスト!O2677)&gt;=1,"",IF(VLOOKUP(O2677,登録者リスト!$A$1:$D$43729,4,FALSE)=基本情報!$D$6,O2677,"")),"")</f>
        <v/>
      </c>
    </row>
    <row r="2678" spans="15:16" x14ac:dyDescent="0.15">
      <c r="O2678">
        <v>2677</v>
      </c>
      <c r="P2678" t="str">
        <f>IFERROR(IF(COUNTIF(個人情報!$BB$5:$BB$401,"登録番号" &amp; リスト!O2678)&gt;=1,"",IF(VLOOKUP(O2678,登録者リスト!$A$1:$D$43729,4,FALSE)=基本情報!$D$6,O2678,"")),"")</f>
        <v/>
      </c>
    </row>
    <row r="2679" spans="15:16" x14ac:dyDescent="0.15">
      <c r="O2679">
        <v>2678</v>
      </c>
      <c r="P2679" t="str">
        <f>IFERROR(IF(COUNTIF(個人情報!$BB$5:$BB$401,"登録番号" &amp; リスト!O2679)&gt;=1,"",IF(VLOOKUP(O2679,登録者リスト!$A$1:$D$43729,4,FALSE)=基本情報!$D$6,O2679,"")),"")</f>
        <v/>
      </c>
    </row>
    <row r="2680" spans="15:16" x14ac:dyDescent="0.15">
      <c r="O2680">
        <v>2679</v>
      </c>
      <c r="P2680" t="str">
        <f>IFERROR(IF(COUNTIF(個人情報!$BB$5:$BB$401,"登録番号" &amp; リスト!O2680)&gt;=1,"",IF(VLOOKUP(O2680,登録者リスト!$A$1:$D$43729,4,FALSE)=基本情報!$D$6,O2680,"")),"")</f>
        <v/>
      </c>
    </row>
    <row r="2681" spans="15:16" x14ac:dyDescent="0.15">
      <c r="O2681">
        <v>2680</v>
      </c>
      <c r="P2681" t="str">
        <f>IFERROR(IF(COUNTIF(個人情報!$BB$5:$BB$401,"登録番号" &amp; リスト!O2681)&gt;=1,"",IF(VLOOKUP(O2681,登録者リスト!$A$1:$D$43729,4,FALSE)=基本情報!$D$6,O2681,"")),"")</f>
        <v/>
      </c>
    </row>
    <row r="2682" spans="15:16" x14ac:dyDescent="0.15">
      <c r="O2682">
        <v>2681</v>
      </c>
      <c r="P2682" t="str">
        <f>IFERROR(IF(COUNTIF(個人情報!$BB$5:$BB$401,"登録番号" &amp; リスト!O2682)&gt;=1,"",IF(VLOOKUP(O2682,登録者リスト!$A$1:$D$43729,4,FALSE)=基本情報!$D$6,O2682,"")),"")</f>
        <v/>
      </c>
    </row>
    <row r="2683" spans="15:16" x14ac:dyDescent="0.15">
      <c r="O2683">
        <v>2682</v>
      </c>
      <c r="P2683" t="str">
        <f>IFERROR(IF(COUNTIF(個人情報!$BB$5:$BB$401,"登録番号" &amp; リスト!O2683)&gt;=1,"",IF(VLOOKUP(O2683,登録者リスト!$A$1:$D$43729,4,FALSE)=基本情報!$D$6,O2683,"")),"")</f>
        <v/>
      </c>
    </row>
    <row r="2684" spans="15:16" x14ac:dyDescent="0.15">
      <c r="O2684">
        <v>2683</v>
      </c>
      <c r="P2684" t="str">
        <f>IFERROR(IF(COUNTIF(個人情報!$BB$5:$BB$401,"登録番号" &amp; リスト!O2684)&gt;=1,"",IF(VLOOKUP(O2684,登録者リスト!$A$1:$D$43729,4,FALSE)=基本情報!$D$6,O2684,"")),"")</f>
        <v/>
      </c>
    </row>
    <row r="2685" spans="15:16" x14ac:dyDescent="0.15">
      <c r="O2685">
        <v>2684</v>
      </c>
      <c r="P2685" t="str">
        <f>IFERROR(IF(COUNTIF(個人情報!$BB$5:$BB$401,"登録番号" &amp; リスト!O2685)&gt;=1,"",IF(VLOOKUP(O2685,登録者リスト!$A$1:$D$43729,4,FALSE)=基本情報!$D$6,O2685,"")),"")</f>
        <v/>
      </c>
    </row>
    <row r="2686" spans="15:16" x14ac:dyDescent="0.15">
      <c r="O2686">
        <v>2685</v>
      </c>
      <c r="P2686" t="str">
        <f>IFERROR(IF(COUNTIF(個人情報!$BB$5:$BB$401,"登録番号" &amp; リスト!O2686)&gt;=1,"",IF(VLOOKUP(O2686,登録者リスト!$A$1:$D$43729,4,FALSE)=基本情報!$D$6,O2686,"")),"")</f>
        <v/>
      </c>
    </row>
    <row r="2687" spans="15:16" x14ac:dyDescent="0.15">
      <c r="O2687">
        <v>2686</v>
      </c>
      <c r="P2687" t="str">
        <f>IFERROR(IF(COUNTIF(個人情報!$BB$5:$BB$401,"登録番号" &amp; リスト!O2687)&gt;=1,"",IF(VLOOKUP(O2687,登録者リスト!$A$1:$D$43729,4,FALSE)=基本情報!$D$6,O2687,"")),"")</f>
        <v/>
      </c>
    </row>
    <row r="2688" spans="15:16" x14ac:dyDescent="0.15">
      <c r="O2688">
        <v>2687</v>
      </c>
      <c r="P2688" t="str">
        <f>IFERROR(IF(COUNTIF(個人情報!$BB$5:$BB$401,"登録番号" &amp; リスト!O2688)&gt;=1,"",IF(VLOOKUP(O2688,登録者リスト!$A$1:$D$43729,4,FALSE)=基本情報!$D$6,O2688,"")),"")</f>
        <v/>
      </c>
    </row>
    <row r="2689" spans="15:16" x14ac:dyDescent="0.15">
      <c r="O2689">
        <v>2688</v>
      </c>
      <c r="P2689" t="str">
        <f>IFERROR(IF(COUNTIF(個人情報!$BB$5:$BB$401,"登録番号" &amp; リスト!O2689)&gt;=1,"",IF(VLOOKUP(O2689,登録者リスト!$A$1:$D$43729,4,FALSE)=基本情報!$D$6,O2689,"")),"")</f>
        <v/>
      </c>
    </row>
    <row r="2690" spans="15:16" x14ac:dyDescent="0.15">
      <c r="O2690">
        <v>2689</v>
      </c>
      <c r="P2690" t="str">
        <f>IFERROR(IF(COUNTIF(個人情報!$BB$5:$BB$401,"登録番号" &amp; リスト!O2690)&gt;=1,"",IF(VLOOKUP(O2690,登録者リスト!$A$1:$D$43729,4,FALSE)=基本情報!$D$6,O2690,"")),"")</f>
        <v/>
      </c>
    </row>
    <row r="2691" spans="15:16" x14ac:dyDescent="0.15">
      <c r="O2691">
        <v>2690</v>
      </c>
      <c r="P2691" t="str">
        <f>IFERROR(IF(COUNTIF(個人情報!$BB$5:$BB$401,"登録番号" &amp; リスト!O2691)&gt;=1,"",IF(VLOOKUP(O2691,登録者リスト!$A$1:$D$43729,4,FALSE)=基本情報!$D$6,O2691,"")),"")</f>
        <v/>
      </c>
    </row>
    <row r="2692" spans="15:16" x14ac:dyDescent="0.15">
      <c r="O2692">
        <v>2691</v>
      </c>
      <c r="P2692" t="str">
        <f>IFERROR(IF(COUNTIF(個人情報!$BB$5:$BB$401,"登録番号" &amp; リスト!O2692)&gt;=1,"",IF(VLOOKUP(O2692,登録者リスト!$A$1:$D$43729,4,FALSE)=基本情報!$D$6,O2692,"")),"")</f>
        <v/>
      </c>
    </row>
    <row r="2693" spans="15:16" x14ac:dyDescent="0.15">
      <c r="O2693">
        <v>2692</v>
      </c>
      <c r="P2693" t="str">
        <f>IFERROR(IF(COUNTIF(個人情報!$BB$5:$BB$401,"登録番号" &amp; リスト!O2693)&gt;=1,"",IF(VLOOKUP(O2693,登録者リスト!$A$1:$D$43729,4,FALSE)=基本情報!$D$6,O2693,"")),"")</f>
        <v/>
      </c>
    </row>
    <row r="2694" spans="15:16" x14ac:dyDescent="0.15">
      <c r="O2694">
        <v>2693</v>
      </c>
      <c r="P2694" t="str">
        <f>IFERROR(IF(COUNTIF(個人情報!$BB$5:$BB$401,"登録番号" &amp; リスト!O2694)&gt;=1,"",IF(VLOOKUP(O2694,登録者リスト!$A$1:$D$43729,4,FALSE)=基本情報!$D$6,O2694,"")),"")</f>
        <v/>
      </c>
    </row>
    <row r="2695" spans="15:16" x14ac:dyDescent="0.15">
      <c r="O2695">
        <v>2694</v>
      </c>
      <c r="P2695" t="str">
        <f>IFERROR(IF(COUNTIF(個人情報!$BB$5:$BB$401,"登録番号" &amp; リスト!O2695)&gt;=1,"",IF(VLOOKUP(O2695,登録者リスト!$A$1:$D$43729,4,FALSE)=基本情報!$D$6,O2695,"")),"")</f>
        <v/>
      </c>
    </row>
    <row r="2696" spans="15:16" x14ac:dyDescent="0.15">
      <c r="O2696">
        <v>2695</v>
      </c>
      <c r="P2696" t="str">
        <f>IFERROR(IF(COUNTIF(個人情報!$BB$5:$BB$401,"登録番号" &amp; リスト!O2696)&gt;=1,"",IF(VLOOKUP(O2696,登録者リスト!$A$1:$D$43729,4,FALSE)=基本情報!$D$6,O2696,"")),"")</f>
        <v/>
      </c>
    </row>
    <row r="2697" spans="15:16" x14ac:dyDescent="0.15">
      <c r="O2697">
        <v>2696</v>
      </c>
      <c r="P2697" t="str">
        <f>IFERROR(IF(COUNTIF(個人情報!$BB$5:$BB$401,"登録番号" &amp; リスト!O2697)&gt;=1,"",IF(VLOOKUP(O2697,登録者リスト!$A$1:$D$43729,4,FALSE)=基本情報!$D$6,O2697,"")),"")</f>
        <v/>
      </c>
    </row>
    <row r="2698" spans="15:16" x14ac:dyDescent="0.15">
      <c r="O2698">
        <v>2697</v>
      </c>
      <c r="P2698" t="str">
        <f>IFERROR(IF(COUNTIF(個人情報!$BB$5:$BB$401,"登録番号" &amp; リスト!O2698)&gt;=1,"",IF(VLOOKUP(O2698,登録者リスト!$A$1:$D$43729,4,FALSE)=基本情報!$D$6,O2698,"")),"")</f>
        <v/>
      </c>
    </row>
    <row r="2699" spans="15:16" x14ac:dyDescent="0.15">
      <c r="O2699">
        <v>2698</v>
      </c>
      <c r="P2699" t="str">
        <f>IFERROR(IF(COUNTIF(個人情報!$BB$5:$BB$401,"登録番号" &amp; リスト!O2699)&gt;=1,"",IF(VLOOKUP(O2699,登録者リスト!$A$1:$D$43729,4,FALSE)=基本情報!$D$6,O2699,"")),"")</f>
        <v/>
      </c>
    </row>
    <row r="2700" spans="15:16" x14ac:dyDescent="0.15">
      <c r="O2700">
        <v>2699</v>
      </c>
      <c r="P2700" t="str">
        <f>IFERROR(IF(COUNTIF(個人情報!$BB$5:$BB$401,"登録番号" &amp; リスト!O2700)&gt;=1,"",IF(VLOOKUP(O2700,登録者リスト!$A$1:$D$43729,4,FALSE)=基本情報!$D$6,O2700,"")),"")</f>
        <v/>
      </c>
    </row>
    <row r="2701" spans="15:16" x14ac:dyDescent="0.15">
      <c r="O2701">
        <v>2700</v>
      </c>
      <c r="P2701" t="str">
        <f>IFERROR(IF(COUNTIF(個人情報!$BB$5:$BB$401,"登録番号" &amp; リスト!O2701)&gt;=1,"",IF(VLOOKUP(O2701,登録者リスト!$A$1:$D$43729,4,FALSE)=基本情報!$D$6,O2701,"")),"")</f>
        <v/>
      </c>
    </row>
    <row r="2702" spans="15:16" x14ac:dyDescent="0.15">
      <c r="O2702">
        <v>2701</v>
      </c>
      <c r="P2702" t="str">
        <f>IFERROR(IF(COUNTIF(個人情報!$BB$5:$BB$401,"登録番号" &amp; リスト!O2702)&gt;=1,"",IF(VLOOKUP(O2702,登録者リスト!$A$1:$D$43729,4,FALSE)=基本情報!$D$6,O2702,"")),"")</f>
        <v/>
      </c>
    </row>
    <row r="2703" spans="15:16" x14ac:dyDescent="0.15">
      <c r="O2703">
        <v>2702</v>
      </c>
      <c r="P2703" t="str">
        <f>IFERROR(IF(COUNTIF(個人情報!$BB$5:$BB$401,"登録番号" &amp; リスト!O2703)&gt;=1,"",IF(VLOOKUP(O2703,登録者リスト!$A$1:$D$43729,4,FALSE)=基本情報!$D$6,O2703,"")),"")</f>
        <v/>
      </c>
    </row>
    <row r="2704" spans="15:16" x14ac:dyDescent="0.15">
      <c r="O2704">
        <v>2703</v>
      </c>
      <c r="P2704" t="str">
        <f>IFERROR(IF(COUNTIF(個人情報!$BB$5:$BB$401,"登録番号" &amp; リスト!O2704)&gt;=1,"",IF(VLOOKUP(O2704,登録者リスト!$A$1:$D$43729,4,FALSE)=基本情報!$D$6,O2704,"")),"")</f>
        <v/>
      </c>
    </row>
    <row r="2705" spans="15:16" x14ac:dyDescent="0.15">
      <c r="O2705">
        <v>2704</v>
      </c>
      <c r="P2705" t="str">
        <f>IFERROR(IF(COUNTIF(個人情報!$BB$5:$BB$401,"登録番号" &amp; リスト!O2705)&gt;=1,"",IF(VLOOKUP(O2705,登録者リスト!$A$1:$D$43729,4,FALSE)=基本情報!$D$6,O2705,"")),"")</f>
        <v/>
      </c>
    </row>
    <row r="2706" spans="15:16" x14ac:dyDescent="0.15">
      <c r="O2706">
        <v>2705</v>
      </c>
      <c r="P2706" t="str">
        <f>IFERROR(IF(COUNTIF(個人情報!$BB$5:$BB$401,"登録番号" &amp; リスト!O2706)&gt;=1,"",IF(VLOOKUP(O2706,登録者リスト!$A$1:$D$43729,4,FALSE)=基本情報!$D$6,O2706,"")),"")</f>
        <v/>
      </c>
    </row>
    <row r="2707" spans="15:16" x14ac:dyDescent="0.15">
      <c r="O2707">
        <v>2706</v>
      </c>
      <c r="P2707" t="str">
        <f>IFERROR(IF(COUNTIF(個人情報!$BB$5:$BB$401,"登録番号" &amp; リスト!O2707)&gt;=1,"",IF(VLOOKUP(O2707,登録者リスト!$A$1:$D$43729,4,FALSE)=基本情報!$D$6,O2707,"")),"")</f>
        <v/>
      </c>
    </row>
    <row r="2708" spans="15:16" x14ac:dyDescent="0.15">
      <c r="O2708">
        <v>2707</v>
      </c>
      <c r="P2708" t="str">
        <f>IFERROR(IF(COUNTIF(個人情報!$BB$5:$BB$401,"登録番号" &amp; リスト!O2708)&gt;=1,"",IF(VLOOKUP(O2708,登録者リスト!$A$1:$D$43729,4,FALSE)=基本情報!$D$6,O2708,"")),"")</f>
        <v/>
      </c>
    </row>
    <row r="2709" spans="15:16" x14ac:dyDescent="0.15">
      <c r="O2709">
        <v>2708</v>
      </c>
      <c r="P2709" t="str">
        <f>IFERROR(IF(COUNTIF(個人情報!$BB$5:$BB$401,"登録番号" &amp; リスト!O2709)&gt;=1,"",IF(VLOOKUP(O2709,登録者リスト!$A$1:$D$43729,4,FALSE)=基本情報!$D$6,O2709,"")),"")</f>
        <v/>
      </c>
    </row>
    <row r="2710" spans="15:16" x14ac:dyDescent="0.15">
      <c r="O2710">
        <v>2709</v>
      </c>
      <c r="P2710" t="str">
        <f>IFERROR(IF(COUNTIF(個人情報!$BB$5:$BB$401,"登録番号" &amp; リスト!O2710)&gt;=1,"",IF(VLOOKUP(O2710,登録者リスト!$A$1:$D$43729,4,FALSE)=基本情報!$D$6,O2710,"")),"")</f>
        <v/>
      </c>
    </row>
    <row r="2711" spans="15:16" x14ac:dyDescent="0.15">
      <c r="O2711">
        <v>2710</v>
      </c>
      <c r="P2711" t="str">
        <f>IFERROR(IF(COUNTIF(個人情報!$BB$5:$BB$401,"登録番号" &amp; リスト!O2711)&gt;=1,"",IF(VLOOKUP(O2711,登録者リスト!$A$1:$D$43729,4,FALSE)=基本情報!$D$6,O2711,"")),"")</f>
        <v/>
      </c>
    </row>
    <row r="2712" spans="15:16" x14ac:dyDescent="0.15">
      <c r="O2712">
        <v>2711</v>
      </c>
      <c r="P2712" t="str">
        <f>IFERROR(IF(COUNTIF(個人情報!$BB$5:$BB$401,"登録番号" &amp; リスト!O2712)&gt;=1,"",IF(VLOOKUP(O2712,登録者リスト!$A$1:$D$43729,4,FALSE)=基本情報!$D$6,O2712,"")),"")</f>
        <v/>
      </c>
    </row>
    <row r="2713" spans="15:16" x14ac:dyDescent="0.15">
      <c r="O2713">
        <v>2712</v>
      </c>
      <c r="P2713" t="str">
        <f>IFERROR(IF(COUNTIF(個人情報!$BB$5:$BB$401,"登録番号" &amp; リスト!O2713)&gt;=1,"",IF(VLOOKUP(O2713,登録者リスト!$A$1:$D$43729,4,FALSE)=基本情報!$D$6,O2713,"")),"")</f>
        <v/>
      </c>
    </row>
    <row r="2714" spans="15:16" x14ac:dyDescent="0.15">
      <c r="O2714">
        <v>2713</v>
      </c>
      <c r="P2714" t="str">
        <f>IFERROR(IF(COUNTIF(個人情報!$BB$5:$BB$401,"登録番号" &amp; リスト!O2714)&gt;=1,"",IF(VLOOKUP(O2714,登録者リスト!$A$1:$D$43729,4,FALSE)=基本情報!$D$6,O2714,"")),"")</f>
        <v/>
      </c>
    </row>
    <row r="2715" spans="15:16" x14ac:dyDescent="0.15">
      <c r="O2715">
        <v>2714</v>
      </c>
      <c r="P2715" t="str">
        <f>IFERROR(IF(COUNTIF(個人情報!$BB$5:$BB$401,"登録番号" &amp; リスト!O2715)&gt;=1,"",IF(VLOOKUP(O2715,登録者リスト!$A$1:$D$43729,4,FALSE)=基本情報!$D$6,O2715,"")),"")</f>
        <v/>
      </c>
    </row>
    <row r="2716" spans="15:16" x14ac:dyDescent="0.15">
      <c r="O2716">
        <v>2715</v>
      </c>
      <c r="P2716" t="str">
        <f>IFERROR(IF(COUNTIF(個人情報!$BB$5:$BB$401,"登録番号" &amp; リスト!O2716)&gt;=1,"",IF(VLOOKUP(O2716,登録者リスト!$A$1:$D$43729,4,FALSE)=基本情報!$D$6,O2716,"")),"")</f>
        <v/>
      </c>
    </row>
    <row r="2717" spans="15:16" x14ac:dyDescent="0.15">
      <c r="O2717">
        <v>2716</v>
      </c>
      <c r="P2717" t="str">
        <f>IFERROR(IF(COUNTIF(個人情報!$BB$5:$BB$401,"登録番号" &amp; リスト!O2717)&gt;=1,"",IF(VLOOKUP(O2717,登録者リスト!$A$1:$D$43729,4,FALSE)=基本情報!$D$6,O2717,"")),"")</f>
        <v/>
      </c>
    </row>
    <row r="2718" spans="15:16" x14ac:dyDescent="0.15">
      <c r="O2718">
        <v>2717</v>
      </c>
      <c r="P2718" t="str">
        <f>IFERROR(IF(COUNTIF(個人情報!$BB$5:$BB$401,"登録番号" &amp; リスト!O2718)&gt;=1,"",IF(VLOOKUP(O2718,登録者リスト!$A$1:$D$43729,4,FALSE)=基本情報!$D$6,O2718,"")),"")</f>
        <v/>
      </c>
    </row>
    <row r="2719" spans="15:16" x14ac:dyDescent="0.15">
      <c r="O2719">
        <v>2718</v>
      </c>
      <c r="P2719" t="str">
        <f>IFERROR(IF(COUNTIF(個人情報!$BB$5:$BB$401,"登録番号" &amp; リスト!O2719)&gt;=1,"",IF(VLOOKUP(O2719,登録者リスト!$A$1:$D$43729,4,FALSE)=基本情報!$D$6,O2719,"")),"")</f>
        <v/>
      </c>
    </row>
    <row r="2720" spans="15:16" x14ac:dyDescent="0.15">
      <c r="O2720">
        <v>2719</v>
      </c>
      <c r="P2720" t="str">
        <f>IFERROR(IF(COUNTIF(個人情報!$BB$5:$BB$401,"登録番号" &amp; リスト!O2720)&gt;=1,"",IF(VLOOKUP(O2720,登録者リスト!$A$1:$D$43729,4,FALSE)=基本情報!$D$6,O2720,"")),"")</f>
        <v/>
      </c>
    </row>
    <row r="2721" spans="15:16" x14ac:dyDescent="0.15">
      <c r="O2721">
        <v>2720</v>
      </c>
      <c r="P2721" t="str">
        <f>IFERROR(IF(COUNTIF(個人情報!$BB$5:$BB$401,"登録番号" &amp; リスト!O2721)&gt;=1,"",IF(VLOOKUP(O2721,登録者リスト!$A$1:$D$43729,4,FALSE)=基本情報!$D$6,O2721,"")),"")</f>
        <v/>
      </c>
    </row>
    <row r="2722" spans="15:16" x14ac:dyDescent="0.15">
      <c r="O2722">
        <v>2721</v>
      </c>
      <c r="P2722" t="str">
        <f>IFERROR(IF(COUNTIF(個人情報!$BB$5:$BB$401,"登録番号" &amp; リスト!O2722)&gt;=1,"",IF(VLOOKUP(O2722,登録者リスト!$A$1:$D$43729,4,FALSE)=基本情報!$D$6,O2722,"")),"")</f>
        <v/>
      </c>
    </row>
    <row r="2723" spans="15:16" x14ac:dyDescent="0.15">
      <c r="O2723">
        <v>2722</v>
      </c>
      <c r="P2723" t="str">
        <f>IFERROR(IF(COUNTIF(個人情報!$BB$5:$BB$401,"登録番号" &amp; リスト!O2723)&gt;=1,"",IF(VLOOKUP(O2723,登録者リスト!$A$1:$D$43729,4,FALSE)=基本情報!$D$6,O2723,"")),"")</f>
        <v/>
      </c>
    </row>
    <row r="2724" spans="15:16" x14ac:dyDescent="0.15">
      <c r="O2724">
        <v>2723</v>
      </c>
      <c r="P2724" t="str">
        <f>IFERROR(IF(COUNTIF(個人情報!$BB$5:$BB$401,"登録番号" &amp; リスト!O2724)&gt;=1,"",IF(VLOOKUP(O2724,登録者リスト!$A$1:$D$43729,4,FALSE)=基本情報!$D$6,O2724,"")),"")</f>
        <v/>
      </c>
    </row>
    <row r="2725" spans="15:16" x14ac:dyDescent="0.15">
      <c r="O2725">
        <v>2724</v>
      </c>
      <c r="P2725" t="str">
        <f>IFERROR(IF(COUNTIF(個人情報!$BB$5:$BB$401,"登録番号" &amp; リスト!O2725)&gt;=1,"",IF(VLOOKUP(O2725,登録者リスト!$A$1:$D$43729,4,FALSE)=基本情報!$D$6,O2725,"")),"")</f>
        <v/>
      </c>
    </row>
    <row r="2726" spans="15:16" x14ac:dyDescent="0.15">
      <c r="O2726">
        <v>2725</v>
      </c>
      <c r="P2726" t="str">
        <f>IFERROR(IF(COUNTIF(個人情報!$BB$5:$BB$401,"登録番号" &amp; リスト!O2726)&gt;=1,"",IF(VLOOKUP(O2726,登録者リスト!$A$1:$D$43729,4,FALSE)=基本情報!$D$6,O2726,"")),"")</f>
        <v/>
      </c>
    </row>
    <row r="2727" spans="15:16" x14ac:dyDescent="0.15">
      <c r="O2727">
        <v>2726</v>
      </c>
      <c r="P2727" t="str">
        <f>IFERROR(IF(COUNTIF(個人情報!$BB$5:$BB$401,"登録番号" &amp; リスト!O2727)&gt;=1,"",IF(VLOOKUP(O2727,登録者リスト!$A$1:$D$43729,4,FALSE)=基本情報!$D$6,O2727,"")),"")</f>
        <v/>
      </c>
    </row>
    <row r="2728" spans="15:16" x14ac:dyDescent="0.15">
      <c r="O2728">
        <v>2727</v>
      </c>
      <c r="P2728" t="str">
        <f>IFERROR(IF(COUNTIF(個人情報!$BB$5:$BB$401,"登録番号" &amp; リスト!O2728)&gt;=1,"",IF(VLOOKUP(O2728,登録者リスト!$A$1:$D$43729,4,FALSE)=基本情報!$D$6,O2728,"")),"")</f>
        <v/>
      </c>
    </row>
    <row r="2729" spans="15:16" x14ac:dyDescent="0.15">
      <c r="O2729">
        <v>2728</v>
      </c>
      <c r="P2729" t="str">
        <f>IFERROR(IF(COUNTIF(個人情報!$BB$5:$BB$401,"登録番号" &amp; リスト!O2729)&gt;=1,"",IF(VLOOKUP(O2729,登録者リスト!$A$1:$D$43729,4,FALSE)=基本情報!$D$6,O2729,"")),"")</f>
        <v/>
      </c>
    </row>
    <row r="2730" spans="15:16" x14ac:dyDescent="0.15">
      <c r="O2730">
        <v>2729</v>
      </c>
      <c r="P2730" t="str">
        <f>IFERROR(IF(COUNTIF(個人情報!$BB$5:$BB$401,"登録番号" &amp; リスト!O2730)&gt;=1,"",IF(VLOOKUP(O2730,登録者リスト!$A$1:$D$43729,4,FALSE)=基本情報!$D$6,O2730,"")),"")</f>
        <v/>
      </c>
    </row>
    <row r="2731" spans="15:16" x14ac:dyDescent="0.15">
      <c r="O2731">
        <v>2730</v>
      </c>
      <c r="P2731" t="str">
        <f>IFERROR(IF(COUNTIF(個人情報!$BB$5:$BB$401,"登録番号" &amp; リスト!O2731)&gt;=1,"",IF(VLOOKUP(O2731,登録者リスト!$A$1:$D$43729,4,FALSE)=基本情報!$D$6,O2731,"")),"")</f>
        <v/>
      </c>
    </row>
    <row r="2732" spans="15:16" x14ac:dyDescent="0.15">
      <c r="O2732">
        <v>2731</v>
      </c>
      <c r="P2732" t="str">
        <f>IFERROR(IF(COUNTIF(個人情報!$BB$5:$BB$401,"登録番号" &amp; リスト!O2732)&gt;=1,"",IF(VLOOKUP(O2732,登録者リスト!$A$1:$D$43729,4,FALSE)=基本情報!$D$6,O2732,"")),"")</f>
        <v/>
      </c>
    </row>
    <row r="2733" spans="15:16" x14ac:dyDescent="0.15">
      <c r="O2733">
        <v>2732</v>
      </c>
      <c r="P2733" t="str">
        <f>IFERROR(IF(COUNTIF(個人情報!$BB$5:$BB$401,"登録番号" &amp; リスト!O2733)&gt;=1,"",IF(VLOOKUP(O2733,登録者リスト!$A$1:$D$43729,4,FALSE)=基本情報!$D$6,O2733,"")),"")</f>
        <v/>
      </c>
    </row>
    <row r="2734" spans="15:16" x14ac:dyDescent="0.15">
      <c r="O2734">
        <v>2733</v>
      </c>
      <c r="P2734" t="str">
        <f>IFERROR(IF(COUNTIF(個人情報!$BB$5:$BB$401,"登録番号" &amp; リスト!O2734)&gt;=1,"",IF(VLOOKUP(O2734,登録者リスト!$A$1:$D$43729,4,FALSE)=基本情報!$D$6,O2734,"")),"")</f>
        <v/>
      </c>
    </row>
    <row r="2735" spans="15:16" x14ac:dyDescent="0.15">
      <c r="O2735">
        <v>2734</v>
      </c>
      <c r="P2735" t="str">
        <f>IFERROR(IF(COUNTIF(個人情報!$BB$5:$BB$401,"登録番号" &amp; リスト!O2735)&gt;=1,"",IF(VLOOKUP(O2735,登録者リスト!$A$1:$D$43729,4,FALSE)=基本情報!$D$6,O2735,"")),"")</f>
        <v/>
      </c>
    </row>
    <row r="2736" spans="15:16" x14ac:dyDescent="0.15">
      <c r="O2736">
        <v>2735</v>
      </c>
      <c r="P2736" t="str">
        <f>IFERROR(IF(COUNTIF(個人情報!$BB$5:$BB$401,"登録番号" &amp; リスト!O2736)&gt;=1,"",IF(VLOOKUP(O2736,登録者リスト!$A$1:$D$43729,4,FALSE)=基本情報!$D$6,O2736,"")),"")</f>
        <v/>
      </c>
    </row>
    <row r="2737" spans="15:16" x14ac:dyDescent="0.15">
      <c r="O2737">
        <v>2736</v>
      </c>
      <c r="P2737" t="str">
        <f>IFERROR(IF(COUNTIF(個人情報!$BB$5:$BB$401,"登録番号" &amp; リスト!O2737)&gt;=1,"",IF(VLOOKUP(O2737,登録者リスト!$A$1:$D$43729,4,FALSE)=基本情報!$D$6,O2737,"")),"")</f>
        <v/>
      </c>
    </row>
    <row r="2738" spans="15:16" x14ac:dyDescent="0.15">
      <c r="O2738">
        <v>2737</v>
      </c>
      <c r="P2738" t="str">
        <f>IFERROR(IF(COUNTIF(個人情報!$BB$5:$BB$401,"登録番号" &amp; リスト!O2738)&gt;=1,"",IF(VLOOKUP(O2738,登録者リスト!$A$1:$D$43729,4,FALSE)=基本情報!$D$6,O2738,"")),"")</f>
        <v/>
      </c>
    </row>
    <row r="2739" spans="15:16" x14ac:dyDescent="0.15">
      <c r="O2739">
        <v>2738</v>
      </c>
      <c r="P2739" t="str">
        <f>IFERROR(IF(COUNTIF(個人情報!$BB$5:$BB$401,"登録番号" &amp; リスト!O2739)&gt;=1,"",IF(VLOOKUP(O2739,登録者リスト!$A$1:$D$43729,4,FALSE)=基本情報!$D$6,O2739,"")),"")</f>
        <v/>
      </c>
    </row>
    <row r="2740" spans="15:16" x14ac:dyDescent="0.15">
      <c r="O2740">
        <v>2739</v>
      </c>
      <c r="P2740" t="str">
        <f>IFERROR(IF(COUNTIF(個人情報!$BB$5:$BB$401,"登録番号" &amp; リスト!O2740)&gt;=1,"",IF(VLOOKUP(O2740,登録者リスト!$A$1:$D$43729,4,FALSE)=基本情報!$D$6,O2740,"")),"")</f>
        <v/>
      </c>
    </row>
    <row r="2741" spans="15:16" x14ac:dyDescent="0.15">
      <c r="O2741">
        <v>2740</v>
      </c>
      <c r="P2741" t="str">
        <f>IFERROR(IF(COUNTIF(個人情報!$BB$5:$BB$401,"登録番号" &amp; リスト!O2741)&gt;=1,"",IF(VLOOKUP(O2741,登録者リスト!$A$1:$D$43729,4,FALSE)=基本情報!$D$6,O2741,"")),"")</f>
        <v/>
      </c>
    </row>
    <row r="2742" spans="15:16" x14ac:dyDescent="0.15">
      <c r="O2742">
        <v>2741</v>
      </c>
      <c r="P2742" t="str">
        <f>IFERROR(IF(COUNTIF(個人情報!$BB$5:$BB$401,"登録番号" &amp; リスト!O2742)&gt;=1,"",IF(VLOOKUP(O2742,登録者リスト!$A$1:$D$43729,4,FALSE)=基本情報!$D$6,O2742,"")),"")</f>
        <v/>
      </c>
    </row>
    <row r="2743" spans="15:16" x14ac:dyDescent="0.15">
      <c r="O2743">
        <v>2742</v>
      </c>
      <c r="P2743" t="str">
        <f>IFERROR(IF(COUNTIF(個人情報!$BB$5:$BB$401,"登録番号" &amp; リスト!O2743)&gt;=1,"",IF(VLOOKUP(O2743,登録者リスト!$A$1:$D$43729,4,FALSE)=基本情報!$D$6,O2743,"")),"")</f>
        <v/>
      </c>
    </row>
    <row r="2744" spans="15:16" x14ac:dyDescent="0.15">
      <c r="O2744">
        <v>2743</v>
      </c>
      <c r="P2744" t="str">
        <f>IFERROR(IF(COUNTIF(個人情報!$BB$5:$BB$401,"登録番号" &amp; リスト!O2744)&gt;=1,"",IF(VLOOKUP(O2744,登録者リスト!$A$1:$D$43729,4,FALSE)=基本情報!$D$6,O2744,"")),"")</f>
        <v/>
      </c>
    </row>
    <row r="2745" spans="15:16" x14ac:dyDescent="0.15">
      <c r="O2745">
        <v>2744</v>
      </c>
      <c r="P2745" t="str">
        <f>IFERROR(IF(COUNTIF(個人情報!$BB$5:$BB$401,"登録番号" &amp; リスト!O2745)&gt;=1,"",IF(VLOOKUP(O2745,登録者リスト!$A$1:$D$43729,4,FALSE)=基本情報!$D$6,O2745,"")),"")</f>
        <v/>
      </c>
    </row>
    <row r="2746" spans="15:16" x14ac:dyDescent="0.15">
      <c r="O2746">
        <v>2745</v>
      </c>
      <c r="P2746" t="str">
        <f>IFERROR(IF(COUNTIF(個人情報!$BB$5:$BB$401,"登録番号" &amp; リスト!O2746)&gt;=1,"",IF(VLOOKUP(O2746,登録者リスト!$A$1:$D$43729,4,FALSE)=基本情報!$D$6,O2746,"")),"")</f>
        <v/>
      </c>
    </row>
    <row r="2747" spans="15:16" x14ac:dyDescent="0.15">
      <c r="O2747">
        <v>2746</v>
      </c>
      <c r="P2747" t="str">
        <f>IFERROR(IF(COUNTIF(個人情報!$BB$5:$BB$401,"登録番号" &amp; リスト!O2747)&gt;=1,"",IF(VLOOKUP(O2747,登録者リスト!$A$1:$D$43729,4,FALSE)=基本情報!$D$6,O2747,"")),"")</f>
        <v/>
      </c>
    </row>
    <row r="2748" spans="15:16" x14ac:dyDescent="0.15">
      <c r="O2748">
        <v>2747</v>
      </c>
      <c r="P2748" t="str">
        <f>IFERROR(IF(COUNTIF(個人情報!$BB$5:$BB$401,"登録番号" &amp; リスト!O2748)&gt;=1,"",IF(VLOOKUP(O2748,登録者リスト!$A$1:$D$43729,4,FALSE)=基本情報!$D$6,O2748,"")),"")</f>
        <v/>
      </c>
    </row>
    <row r="2749" spans="15:16" x14ac:dyDescent="0.15">
      <c r="O2749">
        <v>2748</v>
      </c>
      <c r="P2749" t="str">
        <f>IFERROR(IF(COUNTIF(個人情報!$BB$5:$BB$401,"登録番号" &amp; リスト!O2749)&gt;=1,"",IF(VLOOKUP(O2749,登録者リスト!$A$1:$D$43729,4,FALSE)=基本情報!$D$6,O2749,"")),"")</f>
        <v/>
      </c>
    </row>
    <row r="2750" spans="15:16" x14ac:dyDescent="0.15">
      <c r="O2750">
        <v>2749</v>
      </c>
      <c r="P2750" t="str">
        <f>IFERROR(IF(COUNTIF(個人情報!$BB$5:$BB$401,"登録番号" &amp; リスト!O2750)&gt;=1,"",IF(VLOOKUP(O2750,登録者リスト!$A$1:$D$43729,4,FALSE)=基本情報!$D$6,O2750,"")),"")</f>
        <v/>
      </c>
    </row>
    <row r="2751" spans="15:16" x14ac:dyDescent="0.15">
      <c r="O2751">
        <v>2750</v>
      </c>
      <c r="P2751" t="str">
        <f>IFERROR(IF(COUNTIF(個人情報!$BB$5:$BB$401,"登録番号" &amp; リスト!O2751)&gt;=1,"",IF(VLOOKUP(O2751,登録者リスト!$A$1:$D$43729,4,FALSE)=基本情報!$D$6,O2751,"")),"")</f>
        <v/>
      </c>
    </row>
    <row r="2752" spans="15:16" x14ac:dyDescent="0.15">
      <c r="O2752">
        <v>2751</v>
      </c>
      <c r="P2752" t="str">
        <f>IFERROR(IF(COUNTIF(個人情報!$BB$5:$BB$401,"登録番号" &amp; リスト!O2752)&gt;=1,"",IF(VLOOKUP(O2752,登録者リスト!$A$1:$D$43729,4,FALSE)=基本情報!$D$6,O2752,"")),"")</f>
        <v/>
      </c>
    </row>
    <row r="2753" spans="15:16" x14ac:dyDescent="0.15">
      <c r="O2753">
        <v>2752</v>
      </c>
      <c r="P2753" t="str">
        <f>IFERROR(IF(COUNTIF(個人情報!$BB$5:$BB$401,"登録番号" &amp; リスト!O2753)&gt;=1,"",IF(VLOOKUP(O2753,登録者リスト!$A$1:$D$43729,4,FALSE)=基本情報!$D$6,O2753,"")),"")</f>
        <v/>
      </c>
    </row>
    <row r="2754" spans="15:16" x14ac:dyDescent="0.15">
      <c r="O2754">
        <v>2753</v>
      </c>
      <c r="P2754" t="str">
        <f>IFERROR(IF(COUNTIF(個人情報!$BB$5:$BB$401,"登録番号" &amp; リスト!O2754)&gt;=1,"",IF(VLOOKUP(O2754,登録者リスト!$A$1:$D$43729,4,FALSE)=基本情報!$D$6,O2754,"")),"")</f>
        <v/>
      </c>
    </row>
    <row r="2755" spans="15:16" x14ac:dyDescent="0.15">
      <c r="O2755">
        <v>2754</v>
      </c>
      <c r="P2755" t="str">
        <f>IFERROR(IF(COUNTIF(個人情報!$BB$5:$BB$401,"登録番号" &amp; リスト!O2755)&gt;=1,"",IF(VLOOKUP(O2755,登録者リスト!$A$1:$D$43729,4,FALSE)=基本情報!$D$6,O2755,"")),"")</f>
        <v/>
      </c>
    </row>
    <row r="2756" spans="15:16" x14ac:dyDescent="0.15">
      <c r="O2756">
        <v>2755</v>
      </c>
      <c r="P2756" t="str">
        <f>IFERROR(IF(COUNTIF(個人情報!$BB$5:$BB$401,"登録番号" &amp; リスト!O2756)&gt;=1,"",IF(VLOOKUP(O2756,登録者リスト!$A$1:$D$43729,4,FALSE)=基本情報!$D$6,O2756,"")),"")</f>
        <v/>
      </c>
    </row>
    <row r="2757" spans="15:16" x14ac:dyDescent="0.15">
      <c r="O2757">
        <v>2756</v>
      </c>
      <c r="P2757" t="str">
        <f>IFERROR(IF(COUNTIF(個人情報!$BB$5:$BB$401,"登録番号" &amp; リスト!O2757)&gt;=1,"",IF(VLOOKUP(O2757,登録者リスト!$A$1:$D$43729,4,FALSE)=基本情報!$D$6,O2757,"")),"")</f>
        <v/>
      </c>
    </row>
    <row r="2758" spans="15:16" x14ac:dyDescent="0.15">
      <c r="O2758">
        <v>2757</v>
      </c>
      <c r="P2758" t="str">
        <f>IFERROR(IF(COUNTIF(個人情報!$BB$5:$BB$401,"登録番号" &amp; リスト!O2758)&gt;=1,"",IF(VLOOKUP(O2758,登録者リスト!$A$1:$D$43729,4,FALSE)=基本情報!$D$6,O2758,"")),"")</f>
        <v/>
      </c>
    </row>
    <row r="2759" spans="15:16" x14ac:dyDescent="0.15">
      <c r="O2759">
        <v>2758</v>
      </c>
      <c r="P2759" t="str">
        <f>IFERROR(IF(COUNTIF(個人情報!$BB$5:$BB$401,"登録番号" &amp; リスト!O2759)&gt;=1,"",IF(VLOOKUP(O2759,登録者リスト!$A$1:$D$43729,4,FALSE)=基本情報!$D$6,O2759,"")),"")</f>
        <v/>
      </c>
    </row>
    <row r="2760" spans="15:16" x14ac:dyDescent="0.15">
      <c r="O2760">
        <v>2759</v>
      </c>
      <c r="P2760" t="str">
        <f>IFERROR(IF(COUNTIF(個人情報!$BB$5:$BB$401,"登録番号" &amp; リスト!O2760)&gt;=1,"",IF(VLOOKUP(O2760,登録者リスト!$A$1:$D$43729,4,FALSE)=基本情報!$D$6,O2760,"")),"")</f>
        <v/>
      </c>
    </row>
    <row r="2761" spans="15:16" x14ac:dyDescent="0.15">
      <c r="O2761">
        <v>2760</v>
      </c>
      <c r="P2761" t="str">
        <f>IFERROR(IF(COUNTIF(個人情報!$BB$5:$BB$401,"登録番号" &amp; リスト!O2761)&gt;=1,"",IF(VLOOKUP(O2761,登録者リスト!$A$1:$D$43729,4,FALSE)=基本情報!$D$6,O2761,"")),"")</f>
        <v/>
      </c>
    </row>
    <row r="2762" spans="15:16" x14ac:dyDescent="0.15">
      <c r="O2762">
        <v>2761</v>
      </c>
      <c r="P2762" t="str">
        <f>IFERROR(IF(COUNTIF(個人情報!$BB$5:$BB$401,"登録番号" &amp; リスト!O2762)&gt;=1,"",IF(VLOOKUP(O2762,登録者リスト!$A$1:$D$43729,4,FALSE)=基本情報!$D$6,O2762,"")),"")</f>
        <v/>
      </c>
    </row>
    <row r="2763" spans="15:16" x14ac:dyDescent="0.15">
      <c r="O2763">
        <v>2762</v>
      </c>
      <c r="P2763" t="str">
        <f>IFERROR(IF(COUNTIF(個人情報!$BB$5:$BB$401,"登録番号" &amp; リスト!O2763)&gt;=1,"",IF(VLOOKUP(O2763,登録者リスト!$A$1:$D$43729,4,FALSE)=基本情報!$D$6,O2763,"")),"")</f>
        <v/>
      </c>
    </row>
    <row r="2764" spans="15:16" x14ac:dyDescent="0.15">
      <c r="O2764">
        <v>2763</v>
      </c>
      <c r="P2764" t="str">
        <f>IFERROR(IF(COUNTIF(個人情報!$BB$5:$BB$401,"登録番号" &amp; リスト!O2764)&gt;=1,"",IF(VLOOKUP(O2764,登録者リスト!$A$1:$D$43729,4,FALSE)=基本情報!$D$6,O2764,"")),"")</f>
        <v/>
      </c>
    </row>
    <row r="2765" spans="15:16" x14ac:dyDescent="0.15">
      <c r="O2765">
        <v>2764</v>
      </c>
      <c r="P2765" t="str">
        <f>IFERROR(IF(COUNTIF(個人情報!$BB$5:$BB$401,"登録番号" &amp; リスト!O2765)&gt;=1,"",IF(VLOOKUP(O2765,登録者リスト!$A$1:$D$43729,4,FALSE)=基本情報!$D$6,O2765,"")),"")</f>
        <v/>
      </c>
    </row>
    <row r="2766" spans="15:16" x14ac:dyDescent="0.15">
      <c r="O2766">
        <v>2765</v>
      </c>
      <c r="P2766" t="str">
        <f>IFERROR(IF(COUNTIF(個人情報!$BB$5:$BB$401,"登録番号" &amp; リスト!O2766)&gt;=1,"",IF(VLOOKUP(O2766,登録者リスト!$A$1:$D$43729,4,FALSE)=基本情報!$D$6,O2766,"")),"")</f>
        <v/>
      </c>
    </row>
    <row r="2767" spans="15:16" x14ac:dyDescent="0.15">
      <c r="O2767">
        <v>2766</v>
      </c>
      <c r="P2767" t="str">
        <f>IFERROR(IF(COUNTIF(個人情報!$BB$5:$BB$401,"登録番号" &amp; リスト!O2767)&gt;=1,"",IF(VLOOKUP(O2767,登録者リスト!$A$1:$D$43729,4,FALSE)=基本情報!$D$6,O2767,"")),"")</f>
        <v/>
      </c>
    </row>
    <row r="2768" spans="15:16" x14ac:dyDescent="0.15">
      <c r="O2768">
        <v>2767</v>
      </c>
      <c r="P2768" t="str">
        <f>IFERROR(IF(COUNTIF(個人情報!$BB$5:$BB$401,"登録番号" &amp; リスト!O2768)&gt;=1,"",IF(VLOOKUP(O2768,登録者リスト!$A$1:$D$43729,4,FALSE)=基本情報!$D$6,O2768,"")),"")</f>
        <v/>
      </c>
    </row>
    <row r="2769" spans="15:16" x14ac:dyDescent="0.15">
      <c r="O2769">
        <v>2768</v>
      </c>
      <c r="P2769" t="str">
        <f>IFERROR(IF(COUNTIF(個人情報!$BB$5:$BB$401,"登録番号" &amp; リスト!O2769)&gt;=1,"",IF(VLOOKUP(O2769,登録者リスト!$A$1:$D$43729,4,FALSE)=基本情報!$D$6,O2769,"")),"")</f>
        <v/>
      </c>
    </row>
    <row r="2770" spans="15:16" x14ac:dyDescent="0.15">
      <c r="O2770">
        <v>2769</v>
      </c>
      <c r="P2770" t="str">
        <f>IFERROR(IF(COUNTIF(個人情報!$BB$5:$BB$401,"登録番号" &amp; リスト!O2770)&gt;=1,"",IF(VLOOKUP(O2770,登録者リスト!$A$1:$D$43729,4,FALSE)=基本情報!$D$6,O2770,"")),"")</f>
        <v/>
      </c>
    </row>
    <row r="2771" spans="15:16" x14ac:dyDescent="0.15">
      <c r="O2771">
        <v>2770</v>
      </c>
      <c r="P2771" t="str">
        <f>IFERROR(IF(COUNTIF(個人情報!$BB$5:$BB$401,"登録番号" &amp; リスト!O2771)&gt;=1,"",IF(VLOOKUP(O2771,登録者リスト!$A$1:$D$43729,4,FALSE)=基本情報!$D$6,O2771,"")),"")</f>
        <v/>
      </c>
    </row>
    <row r="2772" spans="15:16" x14ac:dyDescent="0.15">
      <c r="O2772">
        <v>2771</v>
      </c>
      <c r="P2772" t="str">
        <f>IFERROR(IF(COUNTIF(個人情報!$BB$5:$BB$401,"登録番号" &amp; リスト!O2772)&gt;=1,"",IF(VLOOKUP(O2772,登録者リスト!$A$1:$D$43729,4,FALSE)=基本情報!$D$6,O2772,"")),"")</f>
        <v/>
      </c>
    </row>
    <row r="2773" spans="15:16" x14ac:dyDescent="0.15">
      <c r="O2773">
        <v>2772</v>
      </c>
      <c r="P2773" t="str">
        <f>IFERROR(IF(COUNTIF(個人情報!$BB$5:$BB$401,"登録番号" &amp; リスト!O2773)&gt;=1,"",IF(VLOOKUP(O2773,登録者リスト!$A$1:$D$43729,4,FALSE)=基本情報!$D$6,O2773,"")),"")</f>
        <v/>
      </c>
    </row>
    <row r="2774" spans="15:16" x14ac:dyDescent="0.15">
      <c r="O2774">
        <v>2773</v>
      </c>
      <c r="P2774" t="str">
        <f>IFERROR(IF(COUNTIF(個人情報!$BB$5:$BB$401,"登録番号" &amp; リスト!O2774)&gt;=1,"",IF(VLOOKUP(O2774,登録者リスト!$A$1:$D$43729,4,FALSE)=基本情報!$D$6,O2774,"")),"")</f>
        <v/>
      </c>
    </row>
    <row r="2775" spans="15:16" x14ac:dyDescent="0.15">
      <c r="O2775">
        <v>2774</v>
      </c>
      <c r="P2775" t="str">
        <f>IFERROR(IF(COUNTIF(個人情報!$BB$5:$BB$401,"登録番号" &amp; リスト!O2775)&gt;=1,"",IF(VLOOKUP(O2775,登録者リスト!$A$1:$D$43729,4,FALSE)=基本情報!$D$6,O2775,"")),"")</f>
        <v/>
      </c>
    </row>
    <row r="2776" spans="15:16" x14ac:dyDescent="0.15">
      <c r="O2776">
        <v>2775</v>
      </c>
      <c r="P2776" t="str">
        <f>IFERROR(IF(COUNTIF(個人情報!$BB$5:$BB$401,"登録番号" &amp; リスト!O2776)&gt;=1,"",IF(VLOOKUP(O2776,登録者リスト!$A$1:$D$43729,4,FALSE)=基本情報!$D$6,O2776,"")),"")</f>
        <v/>
      </c>
    </row>
    <row r="2777" spans="15:16" x14ac:dyDescent="0.15">
      <c r="O2777">
        <v>2776</v>
      </c>
      <c r="P2777" t="str">
        <f>IFERROR(IF(COUNTIF(個人情報!$BB$5:$BB$401,"登録番号" &amp; リスト!O2777)&gt;=1,"",IF(VLOOKUP(O2777,登録者リスト!$A$1:$D$43729,4,FALSE)=基本情報!$D$6,O2777,"")),"")</f>
        <v/>
      </c>
    </row>
    <row r="2778" spans="15:16" x14ac:dyDescent="0.15">
      <c r="O2778">
        <v>2777</v>
      </c>
      <c r="P2778" t="str">
        <f>IFERROR(IF(COUNTIF(個人情報!$BB$5:$BB$401,"登録番号" &amp; リスト!O2778)&gt;=1,"",IF(VLOOKUP(O2778,登録者リスト!$A$1:$D$43729,4,FALSE)=基本情報!$D$6,O2778,"")),"")</f>
        <v/>
      </c>
    </row>
    <row r="2779" spans="15:16" x14ac:dyDescent="0.15">
      <c r="O2779">
        <v>2778</v>
      </c>
      <c r="P2779" t="str">
        <f>IFERROR(IF(COUNTIF(個人情報!$BB$5:$BB$401,"登録番号" &amp; リスト!O2779)&gt;=1,"",IF(VLOOKUP(O2779,登録者リスト!$A$1:$D$43729,4,FALSE)=基本情報!$D$6,O2779,"")),"")</f>
        <v/>
      </c>
    </row>
    <row r="2780" spans="15:16" x14ac:dyDescent="0.15">
      <c r="O2780">
        <v>2779</v>
      </c>
      <c r="P2780" t="str">
        <f>IFERROR(IF(COUNTIF(個人情報!$BB$5:$BB$401,"登録番号" &amp; リスト!O2780)&gt;=1,"",IF(VLOOKUP(O2780,登録者リスト!$A$1:$D$43729,4,FALSE)=基本情報!$D$6,O2780,"")),"")</f>
        <v/>
      </c>
    </row>
    <row r="2781" spans="15:16" x14ac:dyDescent="0.15">
      <c r="O2781">
        <v>2780</v>
      </c>
      <c r="P2781" t="str">
        <f>IFERROR(IF(COUNTIF(個人情報!$BB$5:$BB$401,"登録番号" &amp; リスト!O2781)&gt;=1,"",IF(VLOOKUP(O2781,登録者リスト!$A$1:$D$43729,4,FALSE)=基本情報!$D$6,O2781,"")),"")</f>
        <v/>
      </c>
    </row>
    <row r="2782" spans="15:16" x14ac:dyDescent="0.15">
      <c r="O2782">
        <v>2781</v>
      </c>
      <c r="P2782" t="str">
        <f>IFERROR(IF(COUNTIF(個人情報!$BB$5:$BB$401,"登録番号" &amp; リスト!O2782)&gt;=1,"",IF(VLOOKUP(O2782,登録者リスト!$A$1:$D$43729,4,FALSE)=基本情報!$D$6,O2782,"")),"")</f>
        <v/>
      </c>
    </row>
    <row r="2783" spans="15:16" x14ac:dyDescent="0.15">
      <c r="O2783">
        <v>2782</v>
      </c>
      <c r="P2783" t="str">
        <f>IFERROR(IF(COUNTIF(個人情報!$BB$5:$BB$401,"登録番号" &amp; リスト!O2783)&gt;=1,"",IF(VLOOKUP(O2783,登録者リスト!$A$1:$D$43729,4,FALSE)=基本情報!$D$6,O2783,"")),"")</f>
        <v/>
      </c>
    </row>
    <row r="2784" spans="15:16" x14ac:dyDescent="0.15">
      <c r="O2784">
        <v>2783</v>
      </c>
      <c r="P2784" t="str">
        <f>IFERROR(IF(COUNTIF(個人情報!$BB$5:$BB$401,"登録番号" &amp; リスト!O2784)&gt;=1,"",IF(VLOOKUP(O2784,登録者リスト!$A$1:$D$43729,4,FALSE)=基本情報!$D$6,O2784,"")),"")</f>
        <v/>
      </c>
    </row>
    <row r="2785" spans="15:16" x14ac:dyDescent="0.15">
      <c r="O2785">
        <v>2784</v>
      </c>
      <c r="P2785" t="str">
        <f>IFERROR(IF(COUNTIF(個人情報!$BB$5:$BB$401,"登録番号" &amp; リスト!O2785)&gt;=1,"",IF(VLOOKUP(O2785,登録者リスト!$A$1:$D$43729,4,FALSE)=基本情報!$D$6,O2785,"")),"")</f>
        <v/>
      </c>
    </row>
    <row r="2786" spans="15:16" x14ac:dyDescent="0.15">
      <c r="O2786">
        <v>2785</v>
      </c>
      <c r="P2786" t="str">
        <f>IFERROR(IF(COUNTIF(個人情報!$BB$5:$BB$401,"登録番号" &amp; リスト!O2786)&gt;=1,"",IF(VLOOKUP(O2786,登録者リスト!$A$1:$D$43729,4,FALSE)=基本情報!$D$6,O2786,"")),"")</f>
        <v/>
      </c>
    </row>
    <row r="2787" spans="15:16" x14ac:dyDescent="0.15">
      <c r="O2787">
        <v>2786</v>
      </c>
      <c r="P2787" t="str">
        <f>IFERROR(IF(COUNTIF(個人情報!$BB$5:$BB$401,"登録番号" &amp; リスト!O2787)&gt;=1,"",IF(VLOOKUP(O2787,登録者リスト!$A$1:$D$43729,4,FALSE)=基本情報!$D$6,O2787,"")),"")</f>
        <v/>
      </c>
    </row>
    <row r="2788" spans="15:16" x14ac:dyDescent="0.15">
      <c r="O2788">
        <v>2787</v>
      </c>
      <c r="P2788" t="str">
        <f>IFERROR(IF(COUNTIF(個人情報!$BB$5:$BB$401,"登録番号" &amp; リスト!O2788)&gt;=1,"",IF(VLOOKUP(O2788,登録者リスト!$A$1:$D$43729,4,FALSE)=基本情報!$D$6,O2788,"")),"")</f>
        <v/>
      </c>
    </row>
    <row r="2789" spans="15:16" x14ac:dyDescent="0.15">
      <c r="O2789">
        <v>2788</v>
      </c>
      <c r="P2789" t="str">
        <f>IFERROR(IF(COUNTIF(個人情報!$BB$5:$BB$401,"登録番号" &amp; リスト!O2789)&gt;=1,"",IF(VLOOKUP(O2789,登録者リスト!$A$1:$D$43729,4,FALSE)=基本情報!$D$6,O2789,"")),"")</f>
        <v/>
      </c>
    </row>
    <row r="2790" spans="15:16" x14ac:dyDescent="0.15">
      <c r="O2790">
        <v>2789</v>
      </c>
      <c r="P2790" t="str">
        <f>IFERROR(IF(COUNTIF(個人情報!$BB$5:$BB$401,"登録番号" &amp; リスト!O2790)&gt;=1,"",IF(VLOOKUP(O2790,登録者リスト!$A$1:$D$43729,4,FALSE)=基本情報!$D$6,O2790,"")),"")</f>
        <v/>
      </c>
    </row>
    <row r="2791" spans="15:16" x14ac:dyDescent="0.15">
      <c r="O2791">
        <v>2790</v>
      </c>
      <c r="P2791" t="str">
        <f>IFERROR(IF(COUNTIF(個人情報!$BB$5:$BB$401,"登録番号" &amp; リスト!O2791)&gt;=1,"",IF(VLOOKUP(O2791,登録者リスト!$A$1:$D$43729,4,FALSE)=基本情報!$D$6,O2791,"")),"")</f>
        <v/>
      </c>
    </row>
    <row r="2792" spans="15:16" x14ac:dyDescent="0.15">
      <c r="O2792">
        <v>2791</v>
      </c>
      <c r="P2792" t="str">
        <f>IFERROR(IF(COUNTIF(個人情報!$BB$5:$BB$401,"登録番号" &amp; リスト!O2792)&gt;=1,"",IF(VLOOKUP(O2792,登録者リスト!$A$1:$D$43729,4,FALSE)=基本情報!$D$6,O2792,"")),"")</f>
        <v/>
      </c>
    </row>
    <row r="2793" spans="15:16" x14ac:dyDescent="0.15">
      <c r="O2793">
        <v>2792</v>
      </c>
      <c r="P2793" t="str">
        <f>IFERROR(IF(COUNTIF(個人情報!$BB$5:$BB$401,"登録番号" &amp; リスト!O2793)&gt;=1,"",IF(VLOOKUP(O2793,登録者リスト!$A$1:$D$43729,4,FALSE)=基本情報!$D$6,O2793,"")),"")</f>
        <v/>
      </c>
    </row>
    <row r="2794" spans="15:16" x14ac:dyDescent="0.15">
      <c r="O2794">
        <v>2793</v>
      </c>
      <c r="P2794" t="str">
        <f>IFERROR(IF(COUNTIF(個人情報!$BB$5:$BB$401,"登録番号" &amp; リスト!O2794)&gt;=1,"",IF(VLOOKUP(O2794,登録者リスト!$A$1:$D$43729,4,FALSE)=基本情報!$D$6,O2794,"")),"")</f>
        <v/>
      </c>
    </row>
    <row r="2795" spans="15:16" x14ac:dyDescent="0.15">
      <c r="O2795">
        <v>2794</v>
      </c>
      <c r="P2795" t="str">
        <f>IFERROR(IF(COUNTIF(個人情報!$BB$5:$BB$401,"登録番号" &amp; リスト!O2795)&gt;=1,"",IF(VLOOKUP(O2795,登録者リスト!$A$1:$D$43729,4,FALSE)=基本情報!$D$6,O2795,"")),"")</f>
        <v/>
      </c>
    </row>
    <row r="2796" spans="15:16" x14ac:dyDescent="0.15">
      <c r="O2796">
        <v>2795</v>
      </c>
      <c r="P2796" t="str">
        <f>IFERROR(IF(COUNTIF(個人情報!$BB$5:$BB$401,"登録番号" &amp; リスト!O2796)&gt;=1,"",IF(VLOOKUP(O2796,登録者リスト!$A$1:$D$43729,4,FALSE)=基本情報!$D$6,O2796,"")),"")</f>
        <v/>
      </c>
    </row>
    <row r="2797" spans="15:16" x14ac:dyDescent="0.15">
      <c r="O2797">
        <v>2796</v>
      </c>
      <c r="P2797" t="str">
        <f>IFERROR(IF(COUNTIF(個人情報!$BB$5:$BB$401,"登録番号" &amp; リスト!O2797)&gt;=1,"",IF(VLOOKUP(O2797,登録者リスト!$A$1:$D$43729,4,FALSE)=基本情報!$D$6,O2797,"")),"")</f>
        <v/>
      </c>
    </row>
    <row r="2798" spans="15:16" x14ac:dyDescent="0.15">
      <c r="O2798">
        <v>2797</v>
      </c>
      <c r="P2798" t="str">
        <f>IFERROR(IF(COUNTIF(個人情報!$BB$5:$BB$401,"登録番号" &amp; リスト!O2798)&gt;=1,"",IF(VLOOKUP(O2798,登録者リスト!$A$1:$D$43729,4,FALSE)=基本情報!$D$6,O2798,"")),"")</f>
        <v/>
      </c>
    </row>
    <row r="2799" spans="15:16" x14ac:dyDescent="0.15">
      <c r="O2799">
        <v>2798</v>
      </c>
      <c r="P2799" t="str">
        <f>IFERROR(IF(COUNTIF(個人情報!$BB$5:$BB$401,"登録番号" &amp; リスト!O2799)&gt;=1,"",IF(VLOOKUP(O2799,登録者リスト!$A$1:$D$43729,4,FALSE)=基本情報!$D$6,O2799,"")),"")</f>
        <v/>
      </c>
    </row>
    <row r="2800" spans="15:16" x14ac:dyDescent="0.15">
      <c r="O2800">
        <v>2799</v>
      </c>
      <c r="P2800" t="str">
        <f>IFERROR(IF(COUNTIF(個人情報!$BB$5:$BB$401,"登録番号" &amp; リスト!O2800)&gt;=1,"",IF(VLOOKUP(O2800,登録者リスト!$A$1:$D$43729,4,FALSE)=基本情報!$D$6,O2800,"")),"")</f>
        <v/>
      </c>
    </row>
    <row r="2801" spans="15:16" x14ac:dyDescent="0.15">
      <c r="O2801">
        <v>2800</v>
      </c>
      <c r="P2801" t="str">
        <f>IFERROR(IF(COUNTIF(個人情報!$BB$5:$BB$401,"登録番号" &amp; リスト!O2801)&gt;=1,"",IF(VLOOKUP(O2801,登録者リスト!$A$1:$D$43729,4,FALSE)=基本情報!$D$6,O2801,"")),"")</f>
        <v/>
      </c>
    </row>
    <row r="2802" spans="15:16" x14ac:dyDescent="0.15">
      <c r="O2802">
        <v>2801</v>
      </c>
      <c r="P2802" t="str">
        <f>IFERROR(IF(COUNTIF(個人情報!$BB$5:$BB$401,"登録番号" &amp; リスト!O2802)&gt;=1,"",IF(VLOOKUP(O2802,登録者リスト!$A$1:$D$43729,4,FALSE)=基本情報!$D$6,O2802,"")),"")</f>
        <v/>
      </c>
    </row>
    <row r="2803" spans="15:16" x14ac:dyDescent="0.15">
      <c r="O2803">
        <v>2802</v>
      </c>
      <c r="P2803" t="str">
        <f>IFERROR(IF(COUNTIF(個人情報!$BB$5:$BB$401,"登録番号" &amp; リスト!O2803)&gt;=1,"",IF(VLOOKUP(O2803,登録者リスト!$A$1:$D$43729,4,FALSE)=基本情報!$D$6,O2803,"")),"")</f>
        <v/>
      </c>
    </row>
    <row r="2804" spans="15:16" x14ac:dyDescent="0.15">
      <c r="O2804">
        <v>2803</v>
      </c>
      <c r="P2804" t="str">
        <f>IFERROR(IF(COUNTIF(個人情報!$BB$5:$BB$401,"登録番号" &amp; リスト!O2804)&gt;=1,"",IF(VLOOKUP(O2804,登録者リスト!$A$1:$D$43729,4,FALSE)=基本情報!$D$6,O2804,"")),"")</f>
        <v/>
      </c>
    </row>
    <row r="2805" spans="15:16" x14ac:dyDescent="0.15">
      <c r="O2805">
        <v>2804</v>
      </c>
      <c r="P2805" t="str">
        <f>IFERROR(IF(COUNTIF(個人情報!$BB$5:$BB$401,"登録番号" &amp; リスト!O2805)&gt;=1,"",IF(VLOOKUP(O2805,登録者リスト!$A$1:$D$43729,4,FALSE)=基本情報!$D$6,O2805,"")),"")</f>
        <v/>
      </c>
    </row>
    <row r="2806" spans="15:16" x14ac:dyDescent="0.15">
      <c r="O2806">
        <v>2805</v>
      </c>
      <c r="P2806" t="str">
        <f>IFERROR(IF(COUNTIF(個人情報!$BB$5:$BB$401,"登録番号" &amp; リスト!O2806)&gt;=1,"",IF(VLOOKUP(O2806,登録者リスト!$A$1:$D$43729,4,FALSE)=基本情報!$D$6,O2806,"")),"")</f>
        <v/>
      </c>
    </row>
    <row r="2807" spans="15:16" x14ac:dyDescent="0.15">
      <c r="O2807">
        <v>2806</v>
      </c>
      <c r="P2807" t="str">
        <f>IFERROR(IF(COUNTIF(個人情報!$BB$5:$BB$401,"登録番号" &amp; リスト!O2807)&gt;=1,"",IF(VLOOKUP(O2807,登録者リスト!$A$1:$D$43729,4,FALSE)=基本情報!$D$6,O2807,"")),"")</f>
        <v/>
      </c>
    </row>
    <row r="2808" spans="15:16" x14ac:dyDescent="0.15">
      <c r="O2808">
        <v>2807</v>
      </c>
      <c r="P2808" t="str">
        <f>IFERROR(IF(COUNTIF(個人情報!$BB$5:$BB$401,"登録番号" &amp; リスト!O2808)&gt;=1,"",IF(VLOOKUP(O2808,登録者リスト!$A$1:$D$43729,4,FALSE)=基本情報!$D$6,O2808,"")),"")</f>
        <v/>
      </c>
    </row>
    <row r="2809" spans="15:16" x14ac:dyDescent="0.15">
      <c r="O2809">
        <v>2808</v>
      </c>
      <c r="P2809" t="str">
        <f>IFERROR(IF(COUNTIF(個人情報!$BB$5:$BB$401,"登録番号" &amp; リスト!O2809)&gt;=1,"",IF(VLOOKUP(O2809,登録者リスト!$A$1:$D$43729,4,FALSE)=基本情報!$D$6,O2809,"")),"")</f>
        <v/>
      </c>
    </row>
    <row r="2810" spans="15:16" x14ac:dyDescent="0.15">
      <c r="O2810">
        <v>2809</v>
      </c>
      <c r="P2810" t="str">
        <f>IFERROR(IF(COUNTIF(個人情報!$BB$5:$BB$401,"登録番号" &amp; リスト!O2810)&gt;=1,"",IF(VLOOKUP(O2810,登録者リスト!$A$1:$D$43729,4,FALSE)=基本情報!$D$6,O2810,"")),"")</f>
        <v/>
      </c>
    </row>
    <row r="2811" spans="15:16" x14ac:dyDescent="0.15">
      <c r="O2811">
        <v>2810</v>
      </c>
      <c r="P2811" t="str">
        <f>IFERROR(IF(COUNTIF(個人情報!$BB$5:$BB$401,"登録番号" &amp; リスト!O2811)&gt;=1,"",IF(VLOOKUP(O2811,登録者リスト!$A$1:$D$43729,4,FALSE)=基本情報!$D$6,O2811,"")),"")</f>
        <v/>
      </c>
    </row>
    <row r="2812" spans="15:16" x14ac:dyDescent="0.15">
      <c r="O2812">
        <v>2811</v>
      </c>
      <c r="P2812" t="str">
        <f>IFERROR(IF(COUNTIF(個人情報!$BB$5:$BB$401,"登録番号" &amp; リスト!O2812)&gt;=1,"",IF(VLOOKUP(O2812,登録者リスト!$A$1:$D$43729,4,FALSE)=基本情報!$D$6,O2812,"")),"")</f>
        <v/>
      </c>
    </row>
    <row r="2813" spans="15:16" x14ac:dyDescent="0.15">
      <c r="O2813">
        <v>2812</v>
      </c>
      <c r="P2813" t="str">
        <f>IFERROR(IF(COUNTIF(個人情報!$BB$5:$BB$401,"登録番号" &amp; リスト!O2813)&gt;=1,"",IF(VLOOKUP(O2813,登録者リスト!$A$1:$D$43729,4,FALSE)=基本情報!$D$6,O2813,"")),"")</f>
        <v/>
      </c>
    </row>
    <row r="2814" spans="15:16" x14ac:dyDescent="0.15">
      <c r="O2814">
        <v>2813</v>
      </c>
      <c r="P2814" t="str">
        <f>IFERROR(IF(COUNTIF(個人情報!$BB$5:$BB$401,"登録番号" &amp; リスト!O2814)&gt;=1,"",IF(VLOOKUP(O2814,登録者リスト!$A$1:$D$43729,4,FALSE)=基本情報!$D$6,O2814,"")),"")</f>
        <v/>
      </c>
    </row>
    <row r="2815" spans="15:16" x14ac:dyDescent="0.15">
      <c r="O2815">
        <v>2814</v>
      </c>
      <c r="P2815" t="str">
        <f>IFERROR(IF(COUNTIF(個人情報!$BB$5:$BB$401,"登録番号" &amp; リスト!O2815)&gt;=1,"",IF(VLOOKUP(O2815,登録者リスト!$A$1:$D$43729,4,FALSE)=基本情報!$D$6,O2815,"")),"")</f>
        <v/>
      </c>
    </row>
    <row r="2816" spans="15:16" x14ac:dyDescent="0.15">
      <c r="O2816">
        <v>2815</v>
      </c>
      <c r="P2816" t="str">
        <f>IFERROR(IF(COUNTIF(個人情報!$BB$5:$BB$401,"登録番号" &amp; リスト!O2816)&gt;=1,"",IF(VLOOKUP(O2816,登録者リスト!$A$1:$D$43729,4,FALSE)=基本情報!$D$6,O2816,"")),"")</f>
        <v/>
      </c>
    </row>
    <row r="2817" spans="15:16" x14ac:dyDescent="0.15">
      <c r="O2817">
        <v>2816</v>
      </c>
      <c r="P2817" t="str">
        <f>IFERROR(IF(COUNTIF(個人情報!$BB$5:$BB$401,"登録番号" &amp; リスト!O2817)&gt;=1,"",IF(VLOOKUP(O2817,登録者リスト!$A$1:$D$43729,4,FALSE)=基本情報!$D$6,O2817,"")),"")</f>
        <v/>
      </c>
    </row>
    <row r="2818" spans="15:16" x14ac:dyDescent="0.15">
      <c r="O2818">
        <v>2817</v>
      </c>
      <c r="P2818" t="str">
        <f>IFERROR(IF(COUNTIF(個人情報!$BB$5:$BB$401,"登録番号" &amp; リスト!O2818)&gt;=1,"",IF(VLOOKUP(O2818,登録者リスト!$A$1:$D$43729,4,FALSE)=基本情報!$D$6,O2818,"")),"")</f>
        <v/>
      </c>
    </row>
    <row r="2819" spans="15:16" x14ac:dyDescent="0.15">
      <c r="O2819">
        <v>2818</v>
      </c>
      <c r="P2819" t="str">
        <f>IFERROR(IF(COUNTIF(個人情報!$BB$5:$BB$401,"登録番号" &amp; リスト!O2819)&gt;=1,"",IF(VLOOKUP(O2819,登録者リスト!$A$1:$D$43729,4,FALSE)=基本情報!$D$6,O2819,"")),"")</f>
        <v/>
      </c>
    </row>
    <row r="2820" spans="15:16" x14ac:dyDescent="0.15">
      <c r="O2820">
        <v>2819</v>
      </c>
      <c r="P2820" t="str">
        <f>IFERROR(IF(COUNTIF(個人情報!$BB$5:$BB$401,"登録番号" &amp; リスト!O2820)&gt;=1,"",IF(VLOOKUP(O2820,登録者リスト!$A$1:$D$43729,4,FALSE)=基本情報!$D$6,O2820,"")),"")</f>
        <v/>
      </c>
    </row>
    <row r="2821" spans="15:16" x14ac:dyDescent="0.15">
      <c r="O2821">
        <v>2820</v>
      </c>
      <c r="P2821" t="str">
        <f>IFERROR(IF(COUNTIF(個人情報!$BB$5:$BB$401,"登録番号" &amp; リスト!O2821)&gt;=1,"",IF(VLOOKUP(O2821,登録者リスト!$A$1:$D$43729,4,FALSE)=基本情報!$D$6,O2821,"")),"")</f>
        <v/>
      </c>
    </row>
    <row r="2822" spans="15:16" x14ac:dyDescent="0.15">
      <c r="O2822">
        <v>2821</v>
      </c>
      <c r="P2822" t="str">
        <f>IFERROR(IF(COUNTIF(個人情報!$BB$5:$BB$401,"登録番号" &amp; リスト!O2822)&gt;=1,"",IF(VLOOKUP(O2822,登録者リスト!$A$1:$D$43729,4,FALSE)=基本情報!$D$6,O2822,"")),"")</f>
        <v/>
      </c>
    </row>
    <row r="2823" spans="15:16" x14ac:dyDescent="0.15">
      <c r="O2823">
        <v>2822</v>
      </c>
      <c r="P2823" t="str">
        <f>IFERROR(IF(COUNTIF(個人情報!$BB$5:$BB$401,"登録番号" &amp; リスト!O2823)&gt;=1,"",IF(VLOOKUP(O2823,登録者リスト!$A$1:$D$43729,4,FALSE)=基本情報!$D$6,O2823,"")),"")</f>
        <v/>
      </c>
    </row>
    <row r="2824" spans="15:16" x14ac:dyDescent="0.15">
      <c r="O2824">
        <v>2823</v>
      </c>
      <c r="P2824" t="str">
        <f>IFERROR(IF(COUNTIF(個人情報!$BB$5:$BB$401,"登録番号" &amp; リスト!O2824)&gt;=1,"",IF(VLOOKUP(O2824,登録者リスト!$A$1:$D$43729,4,FALSE)=基本情報!$D$6,O2824,"")),"")</f>
        <v/>
      </c>
    </row>
    <row r="2825" spans="15:16" x14ac:dyDescent="0.15">
      <c r="O2825">
        <v>2824</v>
      </c>
      <c r="P2825" t="str">
        <f>IFERROR(IF(COUNTIF(個人情報!$BB$5:$BB$401,"登録番号" &amp; リスト!O2825)&gt;=1,"",IF(VLOOKUP(O2825,登録者リスト!$A$1:$D$43729,4,FALSE)=基本情報!$D$6,O2825,"")),"")</f>
        <v/>
      </c>
    </row>
    <row r="2826" spans="15:16" x14ac:dyDescent="0.15">
      <c r="O2826">
        <v>2825</v>
      </c>
      <c r="P2826" t="str">
        <f>IFERROR(IF(COUNTIF(個人情報!$BB$5:$BB$401,"登録番号" &amp; リスト!O2826)&gt;=1,"",IF(VLOOKUP(O2826,登録者リスト!$A$1:$D$43729,4,FALSE)=基本情報!$D$6,O2826,"")),"")</f>
        <v/>
      </c>
    </row>
    <row r="2827" spans="15:16" x14ac:dyDescent="0.15">
      <c r="O2827">
        <v>2826</v>
      </c>
      <c r="P2827" t="str">
        <f>IFERROR(IF(COUNTIF(個人情報!$BB$5:$BB$401,"登録番号" &amp; リスト!O2827)&gt;=1,"",IF(VLOOKUP(O2827,登録者リスト!$A$1:$D$43729,4,FALSE)=基本情報!$D$6,O2827,"")),"")</f>
        <v/>
      </c>
    </row>
    <row r="2828" spans="15:16" x14ac:dyDescent="0.15">
      <c r="O2828">
        <v>2827</v>
      </c>
      <c r="P2828" t="str">
        <f>IFERROR(IF(COUNTIF(個人情報!$BB$5:$BB$401,"登録番号" &amp; リスト!O2828)&gt;=1,"",IF(VLOOKUP(O2828,登録者リスト!$A$1:$D$43729,4,FALSE)=基本情報!$D$6,O2828,"")),"")</f>
        <v/>
      </c>
    </row>
    <row r="2829" spans="15:16" x14ac:dyDescent="0.15">
      <c r="O2829">
        <v>2828</v>
      </c>
      <c r="P2829" t="str">
        <f>IFERROR(IF(COUNTIF(個人情報!$BB$5:$BB$401,"登録番号" &amp; リスト!O2829)&gt;=1,"",IF(VLOOKUP(O2829,登録者リスト!$A$1:$D$43729,4,FALSE)=基本情報!$D$6,O2829,"")),"")</f>
        <v/>
      </c>
    </row>
    <row r="2830" spans="15:16" x14ac:dyDescent="0.15">
      <c r="O2830">
        <v>2829</v>
      </c>
      <c r="P2830" t="str">
        <f>IFERROR(IF(COUNTIF(個人情報!$BB$5:$BB$401,"登録番号" &amp; リスト!O2830)&gt;=1,"",IF(VLOOKUP(O2830,登録者リスト!$A$1:$D$43729,4,FALSE)=基本情報!$D$6,O2830,"")),"")</f>
        <v/>
      </c>
    </row>
    <row r="2831" spans="15:16" x14ac:dyDescent="0.15">
      <c r="O2831">
        <v>2830</v>
      </c>
      <c r="P2831" t="str">
        <f>IFERROR(IF(COUNTIF(個人情報!$BB$5:$BB$401,"登録番号" &amp; リスト!O2831)&gt;=1,"",IF(VLOOKUP(O2831,登録者リスト!$A$1:$D$43729,4,FALSE)=基本情報!$D$6,O2831,"")),"")</f>
        <v/>
      </c>
    </row>
    <row r="2832" spans="15:16" x14ac:dyDescent="0.15">
      <c r="O2832">
        <v>2831</v>
      </c>
      <c r="P2832" t="str">
        <f>IFERROR(IF(COUNTIF(個人情報!$BB$5:$BB$401,"登録番号" &amp; リスト!O2832)&gt;=1,"",IF(VLOOKUP(O2832,登録者リスト!$A$1:$D$43729,4,FALSE)=基本情報!$D$6,O2832,"")),"")</f>
        <v/>
      </c>
    </row>
    <row r="2833" spans="15:16" x14ac:dyDescent="0.15">
      <c r="O2833">
        <v>2832</v>
      </c>
      <c r="P2833" t="str">
        <f>IFERROR(IF(COUNTIF(個人情報!$BB$5:$BB$401,"登録番号" &amp; リスト!O2833)&gt;=1,"",IF(VLOOKUP(O2833,登録者リスト!$A$1:$D$43729,4,FALSE)=基本情報!$D$6,O2833,"")),"")</f>
        <v/>
      </c>
    </row>
    <row r="2834" spans="15:16" x14ac:dyDescent="0.15">
      <c r="O2834">
        <v>2833</v>
      </c>
      <c r="P2834" t="str">
        <f>IFERROR(IF(COUNTIF(個人情報!$BB$5:$BB$401,"登録番号" &amp; リスト!O2834)&gt;=1,"",IF(VLOOKUP(O2834,登録者リスト!$A$1:$D$43729,4,FALSE)=基本情報!$D$6,O2834,"")),"")</f>
        <v/>
      </c>
    </row>
    <row r="2835" spans="15:16" x14ac:dyDescent="0.15">
      <c r="O2835">
        <v>2834</v>
      </c>
      <c r="P2835" t="str">
        <f>IFERROR(IF(COUNTIF(個人情報!$BB$5:$BB$401,"登録番号" &amp; リスト!O2835)&gt;=1,"",IF(VLOOKUP(O2835,登録者リスト!$A$1:$D$43729,4,FALSE)=基本情報!$D$6,O2835,"")),"")</f>
        <v/>
      </c>
    </row>
    <row r="2836" spans="15:16" x14ac:dyDescent="0.15">
      <c r="O2836">
        <v>2835</v>
      </c>
      <c r="P2836" t="str">
        <f>IFERROR(IF(COUNTIF(個人情報!$BB$5:$BB$401,"登録番号" &amp; リスト!O2836)&gt;=1,"",IF(VLOOKUP(O2836,登録者リスト!$A$1:$D$43729,4,FALSE)=基本情報!$D$6,O2836,"")),"")</f>
        <v/>
      </c>
    </row>
    <row r="2837" spans="15:16" x14ac:dyDescent="0.15">
      <c r="O2837">
        <v>2836</v>
      </c>
      <c r="P2837" t="str">
        <f>IFERROR(IF(COUNTIF(個人情報!$BB$5:$BB$401,"登録番号" &amp; リスト!O2837)&gt;=1,"",IF(VLOOKUP(O2837,登録者リスト!$A$1:$D$43729,4,FALSE)=基本情報!$D$6,O2837,"")),"")</f>
        <v/>
      </c>
    </row>
    <row r="2838" spans="15:16" x14ac:dyDescent="0.15">
      <c r="O2838">
        <v>2837</v>
      </c>
      <c r="P2838" t="str">
        <f>IFERROR(IF(COUNTIF(個人情報!$BB$5:$BB$401,"登録番号" &amp; リスト!O2838)&gt;=1,"",IF(VLOOKUP(O2838,登録者リスト!$A$1:$D$43729,4,FALSE)=基本情報!$D$6,O2838,"")),"")</f>
        <v/>
      </c>
    </row>
    <row r="2839" spans="15:16" x14ac:dyDescent="0.15">
      <c r="O2839">
        <v>2838</v>
      </c>
      <c r="P2839" t="str">
        <f>IFERROR(IF(COUNTIF(個人情報!$BB$5:$BB$401,"登録番号" &amp; リスト!O2839)&gt;=1,"",IF(VLOOKUP(O2839,登録者リスト!$A$1:$D$43729,4,FALSE)=基本情報!$D$6,O2839,"")),"")</f>
        <v/>
      </c>
    </row>
    <row r="2840" spans="15:16" x14ac:dyDescent="0.15">
      <c r="O2840">
        <v>2839</v>
      </c>
      <c r="P2840" t="str">
        <f>IFERROR(IF(COUNTIF(個人情報!$BB$5:$BB$401,"登録番号" &amp; リスト!O2840)&gt;=1,"",IF(VLOOKUP(O2840,登録者リスト!$A$1:$D$43729,4,FALSE)=基本情報!$D$6,O2840,"")),"")</f>
        <v/>
      </c>
    </row>
    <row r="2841" spans="15:16" x14ac:dyDescent="0.15">
      <c r="O2841">
        <v>2840</v>
      </c>
      <c r="P2841" t="str">
        <f>IFERROR(IF(COUNTIF(個人情報!$BB$5:$BB$401,"登録番号" &amp; リスト!O2841)&gt;=1,"",IF(VLOOKUP(O2841,登録者リスト!$A$1:$D$43729,4,FALSE)=基本情報!$D$6,O2841,"")),"")</f>
        <v/>
      </c>
    </row>
    <row r="2842" spans="15:16" x14ac:dyDescent="0.15">
      <c r="O2842">
        <v>2841</v>
      </c>
      <c r="P2842" t="str">
        <f>IFERROR(IF(COUNTIF(個人情報!$BB$5:$BB$401,"登録番号" &amp; リスト!O2842)&gt;=1,"",IF(VLOOKUP(O2842,登録者リスト!$A$1:$D$43729,4,FALSE)=基本情報!$D$6,O2842,"")),"")</f>
        <v/>
      </c>
    </row>
    <row r="2843" spans="15:16" x14ac:dyDescent="0.15">
      <c r="O2843">
        <v>2842</v>
      </c>
      <c r="P2843" t="str">
        <f>IFERROR(IF(COUNTIF(個人情報!$BB$5:$BB$401,"登録番号" &amp; リスト!O2843)&gt;=1,"",IF(VLOOKUP(O2843,登録者リスト!$A$1:$D$43729,4,FALSE)=基本情報!$D$6,O2843,"")),"")</f>
        <v/>
      </c>
    </row>
    <row r="2844" spans="15:16" x14ac:dyDescent="0.15">
      <c r="O2844">
        <v>2843</v>
      </c>
      <c r="P2844" t="str">
        <f>IFERROR(IF(COUNTIF(個人情報!$BB$5:$BB$401,"登録番号" &amp; リスト!O2844)&gt;=1,"",IF(VLOOKUP(O2844,登録者リスト!$A$1:$D$43729,4,FALSE)=基本情報!$D$6,O2844,"")),"")</f>
        <v/>
      </c>
    </row>
    <row r="2845" spans="15:16" x14ac:dyDescent="0.15">
      <c r="O2845">
        <v>2844</v>
      </c>
      <c r="P2845" t="str">
        <f>IFERROR(IF(COUNTIF(個人情報!$BB$5:$BB$401,"登録番号" &amp; リスト!O2845)&gt;=1,"",IF(VLOOKUP(O2845,登録者リスト!$A$1:$D$43729,4,FALSE)=基本情報!$D$6,O2845,"")),"")</f>
        <v/>
      </c>
    </row>
    <row r="2846" spans="15:16" x14ac:dyDescent="0.15">
      <c r="O2846">
        <v>2845</v>
      </c>
      <c r="P2846" t="str">
        <f>IFERROR(IF(COUNTIF(個人情報!$BB$5:$BB$401,"登録番号" &amp; リスト!O2846)&gt;=1,"",IF(VLOOKUP(O2846,登録者リスト!$A$1:$D$43729,4,FALSE)=基本情報!$D$6,O2846,"")),"")</f>
        <v/>
      </c>
    </row>
    <row r="2847" spans="15:16" x14ac:dyDescent="0.15">
      <c r="O2847">
        <v>2846</v>
      </c>
      <c r="P2847" t="str">
        <f>IFERROR(IF(COUNTIF(個人情報!$BB$5:$BB$401,"登録番号" &amp; リスト!O2847)&gt;=1,"",IF(VLOOKUP(O2847,登録者リスト!$A$1:$D$43729,4,FALSE)=基本情報!$D$6,O2847,"")),"")</f>
        <v/>
      </c>
    </row>
    <row r="2848" spans="15:16" x14ac:dyDescent="0.15">
      <c r="O2848">
        <v>2847</v>
      </c>
      <c r="P2848" t="str">
        <f>IFERROR(IF(COUNTIF(個人情報!$BB$5:$BB$401,"登録番号" &amp; リスト!O2848)&gt;=1,"",IF(VLOOKUP(O2848,登録者リスト!$A$1:$D$43729,4,FALSE)=基本情報!$D$6,O2848,"")),"")</f>
        <v/>
      </c>
    </row>
    <row r="2849" spans="15:16" x14ac:dyDescent="0.15">
      <c r="O2849">
        <v>2848</v>
      </c>
      <c r="P2849" t="str">
        <f>IFERROR(IF(COUNTIF(個人情報!$BB$5:$BB$401,"登録番号" &amp; リスト!O2849)&gt;=1,"",IF(VLOOKUP(O2849,登録者リスト!$A$1:$D$43729,4,FALSE)=基本情報!$D$6,O2849,"")),"")</f>
        <v/>
      </c>
    </row>
    <row r="2850" spans="15:16" x14ac:dyDescent="0.15">
      <c r="O2850">
        <v>2849</v>
      </c>
      <c r="P2850" t="str">
        <f>IFERROR(IF(COUNTIF(個人情報!$BB$5:$BB$401,"登録番号" &amp; リスト!O2850)&gt;=1,"",IF(VLOOKUP(O2850,登録者リスト!$A$1:$D$43729,4,FALSE)=基本情報!$D$6,O2850,"")),"")</f>
        <v/>
      </c>
    </row>
    <row r="2851" spans="15:16" x14ac:dyDescent="0.15">
      <c r="O2851">
        <v>2850</v>
      </c>
      <c r="P2851" t="str">
        <f>IFERROR(IF(COUNTIF(個人情報!$BB$5:$BB$401,"登録番号" &amp; リスト!O2851)&gt;=1,"",IF(VLOOKUP(O2851,登録者リスト!$A$1:$D$43729,4,FALSE)=基本情報!$D$6,O2851,"")),"")</f>
        <v/>
      </c>
    </row>
    <row r="2852" spans="15:16" x14ac:dyDescent="0.15">
      <c r="O2852">
        <v>2851</v>
      </c>
      <c r="P2852" t="str">
        <f>IFERROR(IF(COUNTIF(個人情報!$BB$5:$BB$401,"登録番号" &amp; リスト!O2852)&gt;=1,"",IF(VLOOKUP(O2852,登録者リスト!$A$1:$D$43729,4,FALSE)=基本情報!$D$6,O2852,"")),"")</f>
        <v/>
      </c>
    </row>
    <row r="2853" spans="15:16" x14ac:dyDescent="0.15">
      <c r="O2853">
        <v>2852</v>
      </c>
      <c r="P2853" t="str">
        <f>IFERROR(IF(COUNTIF(個人情報!$BB$5:$BB$401,"登録番号" &amp; リスト!O2853)&gt;=1,"",IF(VLOOKUP(O2853,登録者リスト!$A$1:$D$43729,4,FALSE)=基本情報!$D$6,O2853,"")),"")</f>
        <v/>
      </c>
    </row>
    <row r="2854" spans="15:16" x14ac:dyDescent="0.15">
      <c r="O2854">
        <v>2853</v>
      </c>
      <c r="P2854" t="str">
        <f>IFERROR(IF(COUNTIF(個人情報!$BB$5:$BB$401,"登録番号" &amp; リスト!O2854)&gt;=1,"",IF(VLOOKUP(O2854,登録者リスト!$A$1:$D$43729,4,FALSE)=基本情報!$D$6,O2854,"")),"")</f>
        <v/>
      </c>
    </row>
    <row r="2855" spans="15:16" x14ac:dyDescent="0.15">
      <c r="O2855">
        <v>2854</v>
      </c>
      <c r="P2855" t="str">
        <f>IFERROR(IF(COUNTIF(個人情報!$BB$5:$BB$401,"登録番号" &amp; リスト!O2855)&gt;=1,"",IF(VLOOKUP(O2855,登録者リスト!$A$1:$D$43729,4,FALSE)=基本情報!$D$6,O2855,"")),"")</f>
        <v/>
      </c>
    </row>
    <row r="2856" spans="15:16" x14ac:dyDescent="0.15">
      <c r="O2856">
        <v>2855</v>
      </c>
      <c r="P2856" t="str">
        <f>IFERROR(IF(COUNTIF(個人情報!$BB$5:$BB$401,"登録番号" &amp; リスト!O2856)&gt;=1,"",IF(VLOOKUP(O2856,登録者リスト!$A$1:$D$43729,4,FALSE)=基本情報!$D$6,O2856,"")),"")</f>
        <v/>
      </c>
    </row>
    <row r="2857" spans="15:16" x14ac:dyDescent="0.15">
      <c r="O2857">
        <v>2856</v>
      </c>
      <c r="P2857" t="str">
        <f>IFERROR(IF(COUNTIF(個人情報!$BB$5:$BB$401,"登録番号" &amp; リスト!O2857)&gt;=1,"",IF(VLOOKUP(O2857,登録者リスト!$A$1:$D$43729,4,FALSE)=基本情報!$D$6,O2857,"")),"")</f>
        <v/>
      </c>
    </row>
    <row r="2858" spans="15:16" x14ac:dyDescent="0.15">
      <c r="O2858">
        <v>2857</v>
      </c>
      <c r="P2858" t="str">
        <f>IFERROR(IF(COUNTIF(個人情報!$BB$5:$BB$401,"登録番号" &amp; リスト!O2858)&gt;=1,"",IF(VLOOKUP(O2858,登録者リスト!$A$1:$D$43729,4,FALSE)=基本情報!$D$6,O2858,"")),"")</f>
        <v/>
      </c>
    </row>
    <row r="2859" spans="15:16" x14ac:dyDescent="0.15">
      <c r="O2859">
        <v>2858</v>
      </c>
      <c r="P2859" t="str">
        <f>IFERROR(IF(COUNTIF(個人情報!$BB$5:$BB$401,"登録番号" &amp; リスト!O2859)&gt;=1,"",IF(VLOOKUP(O2859,登録者リスト!$A$1:$D$43729,4,FALSE)=基本情報!$D$6,O2859,"")),"")</f>
        <v/>
      </c>
    </row>
    <row r="2860" spans="15:16" x14ac:dyDescent="0.15">
      <c r="O2860">
        <v>2859</v>
      </c>
      <c r="P2860" t="str">
        <f>IFERROR(IF(COUNTIF(個人情報!$BB$5:$BB$401,"登録番号" &amp; リスト!O2860)&gt;=1,"",IF(VLOOKUP(O2860,登録者リスト!$A$1:$D$43729,4,FALSE)=基本情報!$D$6,O2860,"")),"")</f>
        <v/>
      </c>
    </row>
    <row r="2861" spans="15:16" x14ac:dyDescent="0.15">
      <c r="O2861">
        <v>2860</v>
      </c>
      <c r="P2861" t="str">
        <f>IFERROR(IF(COUNTIF(個人情報!$BB$5:$BB$401,"登録番号" &amp; リスト!O2861)&gt;=1,"",IF(VLOOKUP(O2861,登録者リスト!$A$1:$D$43729,4,FALSE)=基本情報!$D$6,O2861,"")),"")</f>
        <v/>
      </c>
    </row>
    <row r="2862" spans="15:16" x14ac:dyDescent="0.15">
      <c r="O2862">
        <v>2861</v>
      </c>
      <c r="P2862" t="str">
        <f>IFERROR(IF(COUNTIF(個人情報!$BB$5:$BB$401,"登録番号" &amp; リスト!O2862)&gt;=1,"",IF(VLOOKUP(O2862,登録者リスト!$A$1:$D$43729,4,FALSE)=基本情報!$D$6,O2862,"")),"")</f>
        <v/>
      </c>
    </row>
    <row r="2863" spans="15:16" x14ac:dyDescent="0.15">
      <c r="O2863">
        <v>2862</v>
      </c>
      <c r="P2863" t="str">
        <f>IFERROR(IF(COUNTIF(個人情報!$BB$5:$BB$401,"登録番号" &amp; リスト!O2863)&gt;=1,"",IF(VLOOKUP(O2863,登録者リスト!$A$1:$D$43729,4,FALSE)=基本情報!$D$6,O2863,"")),"")</f>
        <v/>
      </c>
    </row>
    <row r="2864" spans="15:16" x14ac:dyDescent="0.15">
      <c r="O2864">
        <v>2863</v>
      </c>
      <c r="P2864" t="str">
        <f>IFERROR(IF(COUNTIF(個人情報!$BB$5:$BB$401,"登録番号" &amp; リスト!O2864)&gt;=1,"",IF(VLOOKUP(O2864,登録者リスト!$A$1:$D$43729,4,FALSE)=基本情報!$D$6,O2864,"")),"")</f>
        <v/>
      </c>
    </row>
    <row r="2865" spans="15:16" x14ac:dyDescent="0.15">
      <c r="O2865">
        <v>2864</v>
      </c>
      <c r="P2865" t="str">
        <f>IFERROR(IF(COUNTIF(個人情報!$BB$5:$BB$401,"登録番号" &amp; リスト!O2865)&gt;=1,"",IF(VLOOKUP(O2865,登録者リスト!$A$1:$D$43729,4,FALSE)=基本情報!$D$6,O2865,"")),"")</f>
        <v/>
      </c>
    </row>
    <row r="2866" spans="15:16" x14ac:dyDescent="0.15">
      <c r="O2866">
        <v>2865</v>
      </c>
      <c r="P2866" t="str">
        <f>IFERROR(IF(COUNTIF(個人情報!$BB$5:$BB$401,"登録番号" &amp; リスト!O2866)&gt;=1,"",IF(VLOOKUP(O2866,登録者リスト!$A$1:$D$43729,4,FALSE)=基本情報!$D$6,O2866,"")),"")</f>
        <v/>
      </c>
    </row>
    <row r="2867" spans="15:16" x14ac:dyDescent="0.15">
      <c r="O2867">
        <v>2866</v>
      </c>
      <c r="P2867" t="str">
        <f>IFERROR(IF(COUNTIF(個人情報!$BB$5:$BB$401,"登録番号" &amp; リスト!O2867)&gt;=1,"",IF(VLOOKUP(O2867,登録者リスト!$A$1:$D$43729,4,FALSE)=基本情報!$D$6,O2867,"")),"")</f>
        <v/>
      </c>
    </row>
    <row r="2868" spans="15:16" x14ac:dyDescent="0.15">
      <c r="O2868">
        <v>2867</v>
      </c>
      <c r="P2868" t="str">
        <f>IFERROR(IF(COUNTIF(個人情報!$BB$5:$BB$401,"登録番号" &amp; リスト!O2868)&gt;=1,"",IF(VLOOKUP(O2868,登録者リスト!$A$1:$D$43729,4,FALSE)=基本情報!$D$6,O2868,"")),"")</f>
        <v/>
      </c>
    </row>
    <row r="2869" spans="15:16" x14ac:dyDescent="0.15">
      <c r="O2869">
        <v>2868</v>
      </c>
      <c r="P2869" t="str">
        <f>IFERROR(IF(COUNTIF(個人情報!$BB$5:$BB$401,"登録番号" &amp; リスト!O2869)&gt;=1,"",IF(VLOOKUP(O2869,登録者リスト!$A$1:$D$43729,4,FALSE)=基本情報!$D$6,O2869,"")),"")</f>
        <v/>
      </c>
    </row>
    <row r="2870" spans="15:16" x14ac:dyDescent="0.15">
      <c r="O2870">
        <v>2869</v>
      </c>
      <c r="P2870" t="str">
        <f>IFERROR(IF(COUNTIF(個人情報!$BB$5:$BB$401,"登録番号" &amp; リスト!O2870)&gt;=1,"",IF(VLOOKUP(O2870,登録者リスト!$A$1:$D$43729,4,FALSE)=基本情報!$D$6,O2870,"")),"")</f>
        <v/>
      </c>
    </row>
    <row r="2871" spans="15:16" x14ac:dyDescent="0.15">
      <c r="O2871">
        <v>2870</v>
      </c>
      <c r="P2871" t="str">
        <f>IFERROR(IF(COUNTIF(個人情報!$BB$5:$BB$401,"登録番号" &amp; リスト!O2871)&gt;=1,"",IF(VLOOKUP(O2871,登録者リスト!$A$1:$D$43729,4,FALSE)=基本情報!$D$6,O2871,"")),"")</f>
        <v/>
      </c>
    </row>
    <row r="2872" spans="15:16" x14ac:dyDescent="0.15">
      <c r="O2872">
        <v>2871</v>
      </c>
      <c r="P2872" t="str">
        <f>IFERROR(IF(COUNTIF(個人情報!$BB$5:$BB$401,"登録番号" &amp; リスト!O2872)&gt;=1,"",IF(VLOOKUP(O2872,登録者リスト!$A$1:$D$43729,4,FALSE)=基本情報!$D$6,O2872,"")),"")</f>
        <v/>
      </c>
    </row>
    <row r="2873" spans="15:16" x14ac:dyDescent="0.15">
      <c r="O2873">
        <v>2872</v>
      </c>
      <c r="P2873" t="str">
        <f>IFERROR(IF(COUNTIF(個人情報!$BB$5:$BB$401,"登録番号" &amp; リスト!O2873)&gt;=1,"",IF(VLOOKUP(O2873,登録者リスト!$A$1:$D$43729,4,FALSE)=基本情報!$D$6,O2873,"")),"")</f>
        <v/>
      </c>
    </row>
    <row r="2874" spans="15:16" x14ac:dyDescent="0.15">
      <c r="O2874">
        <v>2873</v>
      </c>
      <c r="P2874" t="str">
        <f>IFERROR(IF(COUNTIF(個人情報!$BB$5:$BB$401,"登録番号" &amp; リスト!O2874)&gt;=1,"",IF(VLOOKUP(O2874,登録者リスト!$A$1:$D$43729,4,FALSE)=基本情報!$D$6,O2874,"")),"")</f>
        <v/>
      </c>
    </row>
    <row r="2875" spans="15:16" x14ac:dyDescent="0.15">
      <c r="O2875">
        <v>2874</v>
      </c>
      <c r="P2875" t="str">
        <f>IFERROR(IF(COUNTIF(個人情報!$BB$5:$BB$401,"登録番号" &amp; リスト!O2875)&gt;=1,"",IF(VLOOKUP(O2875,登録者リスト!$A$1:$D$43729,4,FALSE)=基本情報!$D$6,O2875,"")),"")</f>
        <v/>
      </c>
    </row>
    <row r="2876" spans="15:16" x14ac:dyDescent="0.15">
      <c r="O2876">
        <v>2875</v>
      </c>
      <c r="P2876" t="str">
        <f>IFERROR(IF(COUNTIF(個人情報!$BB$5:$BB$401,"登録番号" &amp; リスト!O2876)&gt;=1,"",IF(VLOOKUP(O2876,登録者リスト!$A$1:$D$43729,4,FALSE)=基本情報!$D$6,O2876,"")),"")</f>
        <v/>
      </c>
    </row>
    <row r="2877" spans="15:16" x14ac:dyDescent="0.15">
      <c r="O2877">
        <v>2876</v>
      </c>
      <c r="P2877" t="str">
        <f>IFERROR(IF(COUNTIF(個人情報!$BB$5:$BB$401,"登録番号" &amp; リスト!O2877)&gt;=1,"",IF(VLOOKUP(O2877,登録者リスト!$A$1:$D$43729,4,FALSE)=基本情報!$D$6,O2877,"")),"")</f>
        <v/>
      </c>
    </row>
    <row r="2878" spans="15:16" x14ac:dyDescent="0.15">
      <c r="O2878">
        <v>2877</v>
      </c>
      <c r="P2878" t="str">
        <f>IFERROR(IF(COUNTIF(個人情報!$BB$5:$BB$401,"登録番号" &amp; リスト!O2878)&gt;=1,"",IF(VLOOKUP(O2878,登録者リスト!$A$1:$D$43729,4,FALSE)=基本情報!$D$6,O2878,"")),"")</f>
        <v/>
      </c>
    </row>
    <row r="2879" spans="15:16" x14ac:dyDescent="0.15">
      <c r="O2879">
        <v>2878</v>
      </c>
      <c r="P2879" t="str">
        <f>IFERROR(IF(COUNTIF(個人情報!$BB$5:$BB$401,"登録番号" &amp; リスト!O2879)&gt;=1,"",IF(VLOOKUP(O2879,登録者リスト!$A$1:$D$43729,4,FALSE)=基本情報!$D$6,O2879,"")),"")</f>
        <v/>
      </c>
    </row>
    <row r="2880" spans="15:16" x14ac:dyDescent="0.15">
      <c r="O2880">
        <v>2879</v>
      </c>
      <c r="P2880" t="str">
        <f>IFERROR(IF(COUNTIF(個人情報!$BB$5:$BB$401,"登録番号" &amp; リスト!O2880)&gt;=1,"",IF(VLOOKUP(O2880,登録者リスト!$A$1:$D$43729,4,FALSE)=基本情報!$D$6,O2880,"")),"")</f>
        <v/>
      </c>
    </row>
    <row r="2881" spans="15:16" x14ac:dyDescent="0.15">
      <c r="O2881">
        <v>2880</v>
      </c>
      <c r="P2881" t="str">
        <f>IFERROR(IF(COUNTIF(個人情報!$BB$5:$BB$401,"登録番号" &amp; リスト!O2881)&gt;=1,"",IF(VLOOKUP(O2881,登録者リスト!$A$1:$D$43729,4,FALSE)=基本情報!$D$6,O2881,"")),"")</f>
        <v/>
      </c>
    </row>
    <row r="2882" spans="15:16" x14ac:dyDescent="0.15">
      <c r="O2882">
        <v>2881</v>
      </c>
      <c r="P2882" t="str">
        <f>IFERROR(IF(COUNTIF(個人情報!$BB$5:$BB$401,"登録番号" &amp; リスト!O2882)&gt;=1,"",IF(VLOOKUP(O2882,登録者リスト!$A$1:$D$43729,4,FALSE)=基本情報!$D$6,O2882,"")),"")</f>
        <v/>
      </c>
    </row>
    <row r="2883" spans="15:16" x14ac:dyDescent="0.15">
      <c r="O2883">
        <v>2882</v>
      </c>
      <c r="P2883" t="str">
        <f>IFERROR(IF(COUNTIF(個人情報!$BB$5:$BB$401,"登録番号" &amp; リスト!O2883)&gt;=1,"",IF(VLOOKUP(O2883,登録者リスト!$A$1:$D$43729,4,FALSE)=基本情報!$D$6,O2883,"")),"")</f>
        <v/>
      </c>
    </row>
    <row r="2884" spans="15:16" x14ac:dyDescent="0.15">
      <c r="O2884">
        <v>2883</v>
      </c>
      <c r="P2884" t="str">
        <f>IFERROR(IF(COUNTIF(個人情報!$BB$5:$BB$401,"登録番号" &amp; リスト!O2884)&gt;=1,"",IF(VLOOKUP(O2884,登録者リスト!$A$1:$D$43729,4,FALSE)=基本情報!$D$6,O2884,"")),"")</f>
        <v/>
      </c>
    </row>
    <row r="2885" spans="15:16" x14ac:dyDescent="0.15">
      <c r="O2885">
        <v>2884</v>
      </c>
      <c r="P2885" t="str">
        <f>IFERROR(IF(COUNTIF(個人情報!$BB$5:$BB$401,"登録番号" &amp; リスト!O2885)&gt;=1,"",IF(VLOOKUP(O2885,登録者リスト!$A$1:$D$43729,4,FALSE)=基本情報!$D$6,O2885,"")),"")</f>
        <v/>
      </c>
    </row>
    <row r="2886" spans="15:16" x14ac:dyDescent="0.15">
      <c r="O2886">
        <v>2885</v>
      </c>
      <c r="P2886" t="str">
        <f>IFERROR(IF(COUNTIF(個人情報!$BB$5:$BB$401,"登録番号" &amp; リスト!O2886)&gt;=1,"",IF(VLOOKUP(O2886,登録者リスト!$A$1:$D$43729,4,FALSE)=基本情報!$D$6,O2886,"")),"")</f>
        <v/>
      </c>
    </row>
    <row r="2887" spans="15:16" x14ac:dyDescent="0.15">
      <c r="O2887">
        <v>2886</v>
      </c>
      <c r="P2887" t="str">
        <f>IFERROR(IF(COUNTIF(個人情報!$BB$5:$BB$401,"登録番号" &amp; リスト!O2887)&gt;=1,"",IF(VLOOKUP(O2887,登録者リスト!$A$1:$D$43729,4,FALSE)=基本情報!$D$6,O2887,"")),"")</f>
        <v/>
      </c>
    </row>
    <row r="2888" spans="15:16" x14ac:dyDescent="0.15">
      <c r="O2888">
        <v>2887</v>
      </c>
      <c r="P2888" t="str">
        <f>IFERROR(IF(COUNTIF(個人情報!$BB$5:$BB$401,"登録番号" &amp; リスト!O2888)&gt;=1,"",IF(VLOOKUP(O2888,登録者リスト!$A$1:$D$43729,4,FALSE)=基本情報!$D$6,O2888,"")),"")</f>
        <v/>
      </c>
    </row>
    <row r="2889" spans="15:16" x14ac:dyDescent="0.15">
      <c r="O2889">
        <v>2888</v>
      </c>
      <c r="P2889" t="str">
        <f>IFERROR(IF(COUNTIF(個人情報!$BB$5:$BB$401,"登録番号" &amp; リスト!O2889)&gt;=1,"",IF(VLOOKUP(O2889,登録者リスト!$A$1:$D$43729,4,FALSE)=基本情報!$D$6,O2889,"")),"")</f>
        <v/>
      </c>
    </row>
    <row r="2890" spans="15:16" x14ac:dyDescent="0.15">
      <c r="O2890">
        <v>2889</v>
      </c>
      <c r="P2890" t="str">
        <f>IFERROR(IF(COUNTIF(個人情報!$BB$5:$BB$401,"登録番号" &amp; リスト!O2890)&gt;=1,"",IF(VLOOKUP(O2890,登録者リスト!$A$1:$D$43729,4,FALSE)=基本情報!$D$6,O2890,"")),"")</f>
        <v/>
      </c>
    </row>
    <row r="2891" spans="15:16" x14ac:dyDescent="0.15">
      <c r="O2891">
        <v>2890</v>
      </c>
      <c r="P2891" t="str">
        <f>IFERROR(IF(COUNTIF(個人情報!$BB$5:$BB$401,"登録番号" &amp; リスト!O2891)&gt;=1,"",IF(VLOOKUP(O2891,登録者リスト!$A$1:$D$43729,4,FALSE)=基本情報!$D$6,O2891,"")),"")</f>
        <v/>
      </c>
    </row>
    <row r="2892" spans="15:16" x14ac:dyDescent="0.15">
      <c r="O2892">
        <v>2891</v>
      </c>
      <c r="P2892" t="str">
        <f>IFERROR(IF(COUNTIF(個人情報!$BB$5:$BB$401,"登録番号" &amp; リスト!O2892)&gt;=1,"",IF(VLOOKUP(O2892,登録者リスト!$A$1:$D$43729,4,FALSE)=基本情報!$D$6,O2892,"")),"")</f>
        <v/>
      </c>
    </row>
    <row r="2893" spans="15:16" x14ac:dyDescent="0.15">
      <c r="O2893">
        <v>2892</v>
      </c>
      <c r="P2893" t="str">
        <f>IFERROR(IF(COUNTIF(個人情報!$BB$5:$BB$401,"登録番号" &amp; リスト!O2893)&gt;=1,"",IF(VLOOKUP(O2893,登録者リスト!$A$1:$D$43729,4,FALSE)=基本情報!$D$6,O2893,"")),"")</f>
        <v/>
      </c>
    </row>
    <row r="2894" spans="15:16" x14ac:dyDescent="0.15">
      <c r="O2894">
        <v>2893</v>
      </c>
      <c r="P2894" t="str">
        <f>IFERROR(IF(COUNTIF(個人情報!$BB$5:$BB$401,"登録番号" &amp; リスト!O2894)&gt;=1,"",IF(VLOOKUP(O2894,登録者リスト!$A$1:$D$43729,4,FALSE)=基本情報!$D$6,O2894,"")),"")</f>
        <v/>
      </c>
    </row>
    <row r="2895" spans="15:16" x14ac:dyDescent="0.15">
      <c r="O2895">
        <v>2894</v>
      </c>
      <c r="P2895" t="str">
        <f>IFERROR(IF(COUNTIF(個人情報!$BB$5:$BB$401,"登録番号" &amp; リスト!O2895)&gt;=1,"",IF(VLOOKUP(O2895,登録者リスト!$A$1:$D$43729,4,FALSE)=基本情報!$D$6,O2895,"")),"")</f>
        <v/>
      </c>
    </row>
    <row r="2896" spans="15:16" x14ac:dyDescent="0.15">
      <c r="O2896">
        <v>2895</v>
      </c>
      <c r="P2896" t="str">
        <f>IFERROR(IF(COUNTIF(個人情報!$BB$5:$BB$401,"登録番号" &amp; リスト!O2896)&gt;=1,"",IF(VLOOKUP(O2896,登録者リスト!$A$1:$D$43729,4,FALSE)=基本情報!$D$6,O2896,"")),"")</f>
        <v/>
      </c>
    </row>
    <row r="2897" spans="15:16" x14ac:dyDescent="0.15">
      <c r="O2897">
        <v>2896</v>
      </c>
      <c r="P2897" t="str">
        <f>IFERROR(IF(COUNTIF(個人情報!$BB$5:$BB$401,"登録番号" &amp; リスト!O2897)&gt;=1,"",IF(VLOOKUP(O2897,登録者リスト!$A$1:$D$43729,4,FALSE)=基本情報!$D$6,O2897,"")),"")</f>
        <v/>
      </c>
    </row>
    <row r="2898" spans="15:16" x14ac:dyDescent="0.15">
      <c r="O2898">
        <v>2897</v>
      </c>
      <c r="P2898" t="str">
        <f>IFERROR(IF(COUNTIF(個人情報!$BB$5:$BB$401,"登録番号" &amp; リスト!O2898)&gt;=1,"",IF(VLOOKUP(O2898,登録者リスト!$A$1:$D$43729,4,FALSE)=基本情報!$D$6,O2898,"")),"")</f>
        <v/>
      </c>
    </row>
    <row r="2899" spans="15:16" x14ac:dyDescent="0.15">
      <c r="O2899">
        <v>2898</v>
      </c>
      <c r="P2899" t="str">
        <f>IFERROR(IF(COUNTIF(個人情報!$BB$5:$BB$401,"登録番号" &amp; リスト!O2899)&gt;=1,"",IF(VLOOKUP(O2899,登録者リスト!$A$1:$D$43729,4,FALSE)=基本情報!$D$6,O2899,"")),"")</f>
        <v/>
      </c>
    </row>
    <row r="2900" spans="15:16" x14ac:dyDescent="0.15">
      <c r="O2900">
        <v>2899</v>
      </c>
      <c r="P2900" t="str">
        <f>IFERROR(IF(COUNTIF(個人情報!$BB$5:$BB$401,"登録番号" &amp; リスト!O2900)&gt;=1,"",IF(VLOOKUP(O2900,登録者リスト!$A$1:$D$43729,4,FALSE)=基本情報!$D$6,O2900,"")),"")</f>
        <v/>
      </c>
    </row>
    <row r="2901" spans="15:16" x14ac:dyDescent="0.15">
      <c r="O2901">
        <v>2900</v>
      </c>
      <c r="P2901" t="str">
        <f>IFERROR(IF(COUNTIF(個人情報!$BB$5:$BB$401,"登録番号" &amp; リスト!O2901)&gt;=1,"",IF(VLOOKUP(O2901,登録者リスト!$A$1:$D$43729,4,FALSE)=基本情報!$D$6,O2901,"")),"")</f>
        <v/>
      </c>
    </row>
    <row r="2902" spans="15:16" x14ac:dyDescent="0.15">
      <c r="O2902">
        <v>2901</v>
      </c>
      <c r="P2902" t="str">
        <f>IFERROR(IF(COUNTIF(個人情報!$BB$5:$BB$401,"登録番号" &amp; リスト!O2902)&gt;=1,"",IF(VLOOKUP(O2902,登録者リスト!$A$1:$D$43729,4,FALSE)=基本情報!$D$6,O2902,"")),"")</f>
        <v/>
      </c>
    </row>
    <row r="2903" spans="15:16" x14ac:dyDescent="0.15">
      <c r="O2903">
        <v>2902</v>
      </c>
      <c r="P2903" t="str">
        <f>IFERROR(IF(COUNTIF(個人情報!$BB$5:$BB$401,"登録番号" &amp; リスト!O2903)&gt;=1,"",IF(VLOOKUP(O2903,登録者リスト!$A$1:$D$43729,4,FALSE)=基本情報!$D$6,O2903,"")),"")</f>
        <v/>
      </c>
    </row>
    <row r="2904" spans="15:16" x14ac:dyDescent="0.15">
      <c r="O2904">
        <v>2903</v>
      </c>
      <c r="P2904" t="str">
        <f>IFERROR(IF(COUNTIF(個人情報!$BB$5:$BB$401,"登録番号" &amp; リスト!O2904)&gt;=1,"",IF(VLOOKUP(O2904,登録者リスト!$A$1:$D$43729,4,FALSE)=基本情報!$D$6,O2904,"")),"")</f>
        <v/>
      </c>
    </row>
    <row r="2905" spans="15:16" x14ac:dyDescent="0.15">
      <c r="O2905">
        <v>2904</v>
      </c>
      <c r="P2905" t="str">
        <f>IFERROR(IF(COUNTIF(個人情報!$BB$5:$BB$401,"登録番号" &amp; リスト!O2905)&gt;=1,"",IF(VLOOKUP(O2905,登録者リスト!$A$1:$D$43729,4,FALSE)=基本情報!$D$6,O2905,"")),"")</f>
        <v/>
      </c>
    </row>
    <row r="2906" spans="15:16" x14ac:dyDescent="0.15">
      <c r="O2906">
        <v>2905</v>
      </c>
      <c r="P2906" t="str">
        <f>IFERROR(IF(COUNTIF(個人情報!$BB$5:$BB$401,"登録番号" &amp; リスト!O2906)&gt;=1,"",IF(VLOOKUP(O2906,登録者リスト!$A$1:$D$43729,4,FALSE)=基本情報!$D$6,O2906,"")),"")</f>
        <v/>
      </c>
    </row>
    <row r="2907" spans="15:16" x14ac:dyDescent="0.15">
      <c r="O2907">
        <v>2906</v>
      </c>
      <c r="P2907" t="str">
        <f>IFERROR(IF(COUNTIF(個人情報!$BB$5:$BB$401,"登録番号" &amp; リスト!O2907)&gt;=1,"",IF(VLOOKUP(O2907,登録者リスト!$A$1:$D$43729,4,FALSE)=基本情報!$D$6,O2907,"")),"")</f>
        <v/>
      </c>
    </row>
    <row r="2908" spans="15:16" x14ac:dyDescent="0.15">
      <c r="O2908">
        <v>2907</v>
      </c>
      <c r="P2908" t="str">
        <f>IFERROR(IF(COUNTIF(個人情報!$BB$5:$BB$401,"登録番号" &amp; リスト!O2908)&gt;=1,"",IF(VLOOKUP(O2908,登録者リスト!$A$1:$D$43729,4,FALSE)=基本情報!$D$6,O2908,"")),"")</f>
        <v/>
      </c>
    </row>
    <row r="2909" spans="15:16" x14ac:dyDescent="0.15">
      <c r="O2909">
        <v>2908</v>
      </c>
      <c r="P2909" t="str">
        <f>IFERROR(IF(COUNTIF(個人情報!$BB$5:$BB$401,"登録番号" &amp; リスト!O2909)&gt;=1,"",IF(VLOOKUP(O2909,登録者リスト!$A$1:$D$43729,4,FALSE)=基本情報!$D$6,O2909,"")),"")</f>
        <v/>
      </c>
    </row>
    <row r="2910" spans="15:16" x14ac:dyDescent="0.15">
      <c r="O2910">
        <v>2909</v>
      </c>
      <c r="P2910" t="str">
        <f>IFERROR(IF(COUNTIF(個人情報!$BB$5:$BB$401,"登録番号" &amp; リスト!O2910)&gt;=1,"",IF(VLOOKUP(O2910,登録者リスト!$A$1:$D$43729,4,FALSE)=基本情報!$D$6,O2910,"")),"")</f>
        <v/>
      </c>
    </row>
    <row r="2911" spans="15:16" x14ac:dyDescent="0.15">
      <c r="O2911">
        <v>2910</v>
      </c>
      <c r="P2911" t="str">
        <f>IFERROR(IF(COUNTIF(個人情報!$BB$5:$BB$401,"登録番号" &amp; リスト!O2911)&gt;=1,"",IF(VLOOKUP(O2911,登録者リスト!$A$1:$D$43729,4,FALSE)=基本情報!$D$6,O2911,"")),"")</f>
        <v/>
      </c>
    </row>
    <row r="2912" spans="15:16" x14ac:dyDescent="0.15">
      <c r="O2912">
        <v>2911</v>
      </c>
      <c r="P2912" t="str">
        <f>IFERROR(IF(COUNTIF(個人情報!$BB$5:$BB$401,"登録番号" &amp; リスト!O2912)&gt;=1,"",IF(VLOOKUP(O2912,登録者リスト!$A$1:$D$43729,4,FALSE)=基本情報!$D$6,O2912,"")),"")</f>
        <v/>
      </c>
    </row>
    <row r="2913" spans="15:16" x14ac:dyDescent="0.15">
      <c r="O2913">
        <v>2912</v>
      </c>
      <c r="P2913" t="str">
        <f>IFERROR(IF(COUNTIF(個人情報!$BB$5:$BB$401,"登録番号" &amp; リスト!O2913)&gt;=1,"",IF(VLOOKUP(O2913,登録者リスト!$A$1:$D$43729,4,FALSE)=基本情報!$D$6,O2913,"")),"")</f>
        <v/>
      </c>
    </row>
    <row r="2914" spans="15:16" x14ac:dyDescent="0.15">
      <c r="O2914">
        <v>2913</v>
      </c>
      <c r="P2914" t="str">
        <f>IFERROR(IF(COUNTIF(個人情報!$BB$5:$BB$401,"登録番号" &amp; リスト!O2914)&gt;=1,"",IF(VLOOKUP(O2914,登録者リスト!$A$1:$D$43729,4,FALSE)=基本情報!$D$6,O2914,"")),"")</f>
        <v/>
      </c>
    </row>
    <row r="2915" spans="15:16" x14ac:dyDescent="0.15">
      <c r="O2915">
        <v>2914</v>
      </c>
      <c r="P2915" t="str">
        <f>IFERROR(IF(COUNTIF(個人情報!$BB$5:$BB$401,"登録番号" &amp; リスト!O2915)&gt;=1,"",IF(VLOOKUP(O2915,登録者リスト!$A$1:$D$43729,4,FALSE)=基本情報!$D$6,O2915,"")),"")</f>
        <v/>
      </c>
    </row>
    <row r="2916" spans="15:16" x14ac:dyDescent="0.15">
      <c r="O2916">
        <v>2915</v>
      </c>
      <c r="P2916" t="str">
        <f>IFERROR(IF(COUNTIF(個人情報!$BB$5:$BB$401,"登録番号" &amp; リスト!O2916)&gt;=1,"",IF(VLOOKUP(O2916,登録者リスト!$A$1:$D$43729,4,FALSE)=基本情報!$D$6,O2916,"")),"")</f>
        <v/>
      </c>
    </row>
    <row r="2917" spans="15:16" x14ac:dyDescent="0.15">
      <c r="O2917">
        <v>2916</v>
      </c>
      <c r="P2917" t="str">
        <f>IFERROR(IF(COUNTIF(個人情報!$BB$5:$BB$401,"登録番号" &amp; リスト!O2917)&gt;=1,"",IF(VLOOKUP(O2917,登録者リスト!$A$1:$D$43729,4,FALSE)=基本情報!$D$6,O2917,"")),"")</f>
        <v/>
      </c>
    </row>
    <row r="2918" spans="15:16" x14ac:dyDescent="0.15">
      <c r="O2918">
        <v>2917</v>
      </c>
      <c r="P2918" t="str">
        <f>IFERROR(IF(COUNTIF(個人情報!$BB$5:$BB$401,"登録番号" &amp; リスト!O2918)&gt;=1,"",IF(VLOOKUP(O2918,登録者リスト!$A$1:$D$43729,4,FALSE)=基本情報!$D$6,O2918,"")),"")</f>
        <v/>
      </c>
    </row>
    <row r="2919" spans="15:16" x14ac:dyDescent="0.15">
      <c r="O2919">
        <v>2918</v>
      </c>
      <c r="P2919" t="str">
        <f>IFERROR(IF(COUNTIF(個人情報!$BB$5:$BB$401,"登録番号" &amp; リスト!O2919)&gt;=1,"",IF(VLOOKUP(O2919,登録者リスト!$A$1:$D$43729,4,FALSE)=基本情報!$D$6,O2919,"")),"")</f>
        <v/>
      </c>
    </row>
    <row r="2920" spans="15:16" x14ac:dyDescent="0.15">
      <c r="O2920">
        <v>2919</v>
      </c>
      <c r="P2920" t="str">
        <f>IFERROR(IF(COUNTIF(個人情報!$BB$5:$BB$401,"登録番号" &amp; リスト!O2920)&gt;=1,"",IF(VLOOKUP(O2920,登録者リスト!$A$1:$D$43729,4,FALSE)=基本情報!$D$6,O2920,"")),"")</f>
        <v/>
      </c>
    </row>
    <row r="2921" spans="15:16" x14ac:dyDescent="0.15">
      <c r="O2921">
        <v>2920</v>
      </c>
      <c r="P2921" t="str">
        <f>IFERROR(IF(COUNTIF(個人情報!$BB$5:$BB$401,"登録番号" &amp; リスト!O2921)&gt;=1,"",IF(VLOOKUP(O2921,登録者リスト!$A$1:$D$43729,4,FALSE)=基本情報!$D$6,O2921,"")),"")</f>
        <v/>
      </c>
    </row>
    <row r="2922" spans="15:16" x14ac:dyDescent="0.15">
      <c r="O2922">
        <v>2921</v>
      </c>
      <c r="P2922" t="str">
        <f>IFERROR(IF(COUNTIF(個人情報!$BB$5:$BB$401,"登録番号" &amp; リスト!O2922)&gt;=1,"",IF(VLOOKUP(O2922,登録者リスト!$A$1:$D$43729,4,FALSE)=基本情報!$D$6,O2922,"")),"")</f>
        <v/>
      </c>
    </row>
    <row r="2923" spans="15:16" x14ac:dyDescent="0.15">
      <c r="O2923">
        <v>2922</v>
      </c>
      <c r="P2923" t="str">
        <f>IFERROR(IF(COUNTIF(個人情報!$BB$5:$BB$401,"登録番号" &amp; リスト!O2923)&gt;=1,"",IF(VLOOKUP(O2923,登録者リスト!$A$1:$D$43729,4,FALSE)=基本情報!$D$6,O2923,"")),"")</f>
        <v/>
      </c>
    </row>
    <row r="2924" spans="15:16" x14ac:dyDescent="0.15">
      <c r="O2924">
        <v>2923</v>
      </c>
      <c r="P2924" t="str">
        <f>IFERROR(IF(COUNTIF(個人情報!$BB$5:$BB$401,"登録番号" &amp; リスト!O2924)&gt;=1,"",IF(VLOOKUP(O2924,登録者リスト!$A$1:$D$43729,4,FALSE)=基本情報!$D$6,O2924,"")),"")</f>
        <v/>
      </c>
    </row>
    <row r="2925" spans="15:16" x14ac:dyDescent="0.15">
      <c r="O2925">
        <v>2924</v>
      </c>
      <c r="P2925" t="str">
        <f>IFERROR(IF(COUNTIF(個人情報!$BB$5:$BB$401,"登録番号" &amp; リスト!O2925)&gt;=1,"",IF(VLOOKUP(O2925,登録者リスト!$A$1:$D$43729,4,FALSE)=基本情報!$D$6,O2925,"")),"")</f>
        <v/>
      </c>
    </row>
    <row r="2926" spans="15:16" x14ac:dyDescent="0.15">
      <c r="O2926">
        <v>2925</v>
      </c>
      <c r="P2926" t="str">
        <f>IFERROR(IF(COUNTIF(個人情報!$BB$5:$BB$401,"登録番号" &amp; リスト!O2926)&gt;=1,"",IF(VLOOKUP(O2926,登録者リスト!$A$1:$D$43729,4,FALSE)=基本情報!$D$6,O2926,"")),"")</f>
        <v/>
      </c>
    </row>
    <row r="2927" spans="15:16" x14ac:dyDescent="0.15">
      <c r="O2927">
        <v>2926</v>
      </c>
      <c r="P2927" t="str">
        <f>IFERROR(IF(COUNTIF(個人情報!$BB$5:$BB$401,"登録番号" &amp; リスト!O2927)&gt;=1,"",IF(VLOOKUP(O2927,登録者リスト!$A$1:$D$43729,4,FALSE)=基本情報!$D$6,O2927,"")),"")</f>
        <v/>
      </c>
    </row>
    <row r="2928" spans="15:16" x14ac:dyDescent="0.15">
      <c r="O2928">
        <v>2927</v>
      </c>
      <c r="P2928" t="str">
        <f>IFERROR(IF(COUNTIF(個人情報!$BB$5:$BB$401,"登録番号" &amp; リスト!O2928)&gt;=1,"",IF(VLOOKUP(O2928,登録者リスト!$A$1:$D$43729,4,FALSE)=基本情報!$D$6,O2928,"")),"")</f>
        <v/>
      </c>
    </row>
    <row r="2929" spans="15:16" x14ac:dyDescent="0.15">
      <c r="O2929">
        <v>2928</v>
      </c>
      <c r="P2929" t="str">
        <f>IFERROR(IF(COUNTIF(個人情報!$BB$5:$BB$401,"登録番号" &amp; リスト!O2929)&gt;=1,"",IF(VLOOKUP(O2929,登録者リスト!$A$1:$D$43729,4,FALSE)=基本情報!$D$6,O2929,"")),"")</f>
        <v/>
      </c>
    </row>
    <row r="2930" spans="15:16" x14ac:dyDescent="0.15">
      <c r="O2930">
        <v>2929</v>
      </c>
      <c r="P2930" t="str">
        <f>IFERROR(IF(COUNTIF(個人情報!$BB$5:$BB$401,"登録番号" &amp; リスト!O2930)&gt;=1,"",IF(VLOOKUP(O2930,登録者リスト!$A$1:$D$43729,4,FALSE)=基本情報!$D$6,O2930,"")),"")</f>
        <v/>
      </c>
    </row>
    <row r="2931" spans="15:16" x14ac:dyDescent="0.15">
      <c r="O2931">
        <v>2930</v>
      </c>
      <c r="P2931" t="str">
        <f>IFERROR(IF(COUNTIF(個人情報!$BB$5:$BB$401,"登録番号" &amp; リスト!O2931)&gt;=1,"",IF(VLOOKUP(O2931,登録者リスト!$A$1:$D$43729,4,FALSE)=基本情報!$D$6,O2931,"")),"")</f>
        <v/>
      </c>
    </row>
    <row r="2932" spans="15:16" x14ac:dyDescent="0.15">
      <c r="O2932">
        <v>2931</v>
      </c>
      <c r="P2932" t="str">
        <f>IFERROR(IF(COUNTIF(個人情報!$BB$5:$BB$401,"登録番号" &amp; リスト!O2932)&gt;=1,"",IF(VLOOKUP(O2932,登録者リスト!$A$1:$D$43729,4,FALSE)=基本情報!$D$6,O2932,"")),"")</f>
        <v/>
      </c>
    </row>
    <row r="2933" spans="15:16" x14ac:dyDescent="0.15">
      <c r="O2933">
        <v>2932</v>
      </c>
      <c r="P2933" t="str">
        <f>IFERROR(IF(COUNTIF(個人情報!$BB$5:$BB$401,"登録番号" &amp; リスト!O2933)&gt;=1,"",IF(VLOOKUP(O2933,登録者リスト!$A$1:$D$43729,4,FALSE)=基本情報!$D$6,O2933,"")),"")</f>
        <v/>
      </c>
    </row>
    <row r="2934" spans="15:16" x14ac:dyDescent="0.15">
      <c r="O2934">
        <v>2933</v>
      </c>
      <c r="P2934" t="str">
        <f>IFERROR(IF(COUNTIF(個人情報!$BB$5:$BB$401,"登録番号" &amp; リスト!O2934)&gt;=1,"",IF(VLOOKUP(O2934,登録者リスト!$A$1:$D$43729,4,FALSE)=基本情報!$D$6,O2934,"")),"")</f>
        <v/>
      </c>
    </row>
    <row r="2935" spans="15:16" x14ac:dyDescent="0.15">
      <c r="O2935">
        <v>2934</v>
      </c>
      <c r="P2935" t="str">
        <f>IFERROR(IF(COUNTIF(個人情報!$BB$5:$BB$401,"登録番号" &amp; リスト!O2935)&gt;=1,"",IF(VLOOKUP(O2935,登録者リスト!$A$1:$D$43729,4,FALSE)=基本情報!$D$6,O2935,"")),"")</f>
        <v/>
      </c>
    </row>
    <row r="2936" spans="15:16" x14ac:dyDescent="0.15">
      <c r="O2936">
        <v>2935</v>
      </c>
      <c r="P2936" t="str">
        <f>IFERROR(IF(COUNTIF(個人情報!$BB$5:$BB$401,"登録番号" &amp; リスト!O2936)&gt;=1,"",IF(VLOOKUP(O2936,登録者リスト!$A$1:$D$43729,4,FALSE)=基本情報!$D$6,O2936,"")),"")</f>
        <v/>
      </c>
    </row>
    <row r="2937" spans="15:16" x14ac:dyDescent="0.15">
      <c r="O2937">
        <v>2936</v>
      </c>
      <c r="P2937" t="str">
        <f>IFERROR(IF(COUNTIF(個人情報!$BB$5:$BB$401,"登録番号" &amp; リスト!O2937)&gt;=1,"",IF(VLOOKUP(O2937,登録者リスト!$A$1:$D$43729,4,FALSE)=基本情報!$D$6,O2937,"")),"")</f>
        <v/>
      </c>
    </row>
    <row r="2938" spans="15:16" x14ac:dyDescent="0.15">
      <c r="O2938">
        <v>2937</v>
      </c>
      <c r="P2938" t="str">
        <f>IFERROR(IF(COUNTIF(個人情報!$BB$5:$BB$401,"登録番号" &amp; リスト!O2938)&gt;=1,"",IF(VLOOKUP(O2938,登録者リスト!$A$1:$D$43729,4,FALSE)=基本情報!$D$6,O2938,"")),"")</f>
        <v/>
      </c>
    </row>
    <row r="2939" spans="15:16" x14ac:dyDescent="0.15">
      <c r="O2939">
        <v>2938</v>
      </c>
      <c r="P2939" t="str">
        <f>IFERROR(IF(COUNTIF(個人情報!$BB$5:$BB$401,"登録番号" &amp; リスト!O2939)&gt;=1,"",IF(VLOOKUP(O2939,登録者リスト!$A$1:$D$43729,4,FALSE)=基本情報!$D$6,O2939,"")),"")</f>
        <v/>
      </c>
    </row>
    <row r="2940" spans="15:16" x14ac:dyDescent="0.15">
      <c r="O2940">
        <v>2939</v>
      </c>
      <c r="P2940" t="str">
        <f>IFERROR(IF(COUNTIF(個人情報!$BB$5:$BB$401,"登録番号" &amp; リスト!O2940)&gt;=1,"",IF(VLOOKUP(O2940,登録者リスト!$A$1:$D$43729,4,FALSE)=基本情報!$D$6,O2940,"")),"")</f>
        <v/>
      </c>
    </row>
    <row r="2941" spans="15:16" x14ac:dyDescent="0.15">
      <c r="O2941">
        <v>2940</v>
      </c>
      <c r="P2941" t="str">
        <f>IFERROR(IF(COUNTIF(個人情報!$BB$5:$BB$401,"登録番号" &amp; リスト!O2941)&gt;=1,"",IF(VLOOKUP(O2941,登録者リスト!$A$1:$D$43729,4,FALSE)=基本情報!$D$6,O2941,"")),"")</f>
        <v/>
      </c>
    </row>
    <row r="2942" spans="15:16" x14ac:dyDescent="0.15">
      <c r="O2942">
        <v>2941</v>
      </c>
      <c r="P2942" t="str">
        <f>IFERROR(IF(COUNTIF(個人情報!$BB$5:$BB$401,"登録番号" &amp; リスト!O2942)&gt;=1,"",IF(VLOOKUP(O2942,登録者リスト!$A$1:$D$43729,4,FALSE)=基本情報!$D$6,O2942,"")),"")</f>
        <v/>
      </c>
    </row>
    <row r="2943" spans="15:16" x14ac:dyDescent="0.15">
      <c r="O2943">
        <v>2942</v>
      </c>
      <c r="P2943" t="str">
        <f>IFERROR(IF(COUNTIF(個人情報!$BB$5:$BB$401,"登録番号" &amp; リスト!O2943)&gt;=1,"",IF(VLOOKUP(O2943,登録者リスト!$A$1:$D$43729,4,FALSE)=基本情報!$D$6,O2943,"")),"")</f>
        <v/>
      </c>
    </row>
    <row r="2944" spans="15:16" x14ac:dyDescent="0.15">
      <c r="O2944">
        <v>2943</v>
      </c>
      <c r="P2944" t="str">
        <f>IFERROR(IF(COUNTIF(個人情報!$BB$5:$BB$401,"登録番号" &amp; リスト!O2944)&gt;=1,"",IF(VLOOKUP(O2944,登録者リスト!$A$1:$D$43729,4,FALSE)=基本情報!$D$6,O2944,"")),"")</f>
        <v/>
      </c>
    </row>
    <row r="2945" spans="15:16" x14ac:dyDescent="0.15">
      <c r="O2945">
        <v>2944</v>
      </c>
      <c r="P2945" t="str">
        <f>IFERROR(IF(COUNTIF(個人情報!$BB$5:$BB$401,"登録番号" &amp; リスト!O2945)&gt;=1,"",IF(VLOOKUP(O2945,登録者リスト!$A$1:$D$43729,4,FALSE)=基本情報!$D$6,O2945,"")),"")</f>
        <v/>
      </c>
    </row>
    <row r="2946" spans="15:16" x14ac:dyDescent="0.15">
      <c r="O2946">
        <v>2945</v>
      </c>
      <c r="P2946" t="str">
        <f>IFERROR(IF(COUNTIF(個人情報!$BB$5:$BB$401,"登録番号" &amp; リスト!O2946)&gt;=1,"",IF(VLOOKUP(O2946,登録者リスト!$A$1:$D$43729,4,FALSE)=基本情報!$D$6,O2946,"")),"")</f>
        <v/>
      </c>
    </row>
    <row r="2947" spans="15:16" x14ac:dyDescent="0.15">
      <c r="O2947">
        <v>2946</v>
      </c>
      <c r="P2947" t="str">
        <f>IFERROR(IF(COUNTIF(個人情報!$BB$5:$BB$401,"登録番号" &amp; リスト!O2947)&gt;=1,"",IF(VLOOKUP(O2947,登録者リスト!$A$1:$D$43729,4,FALSE)=基本情報!$D$6,O2947,"")),"")</f>
        <v/>
      </c>
    </row>
    <row r="2948" spans="15:16" x14ac:dyDescent="0.15">
      <c r="O2948">
        <v>2947</v>
      </c>
      <c r="P2948" t="str">
        <f>IFERROR(IF(COUNTIF(個人情報!$BB$5:$BB$401,"登録番号" &amp; リスト!O2948)&gt;=1,"",IF(VLOOKUP(O2948,登録者リスト!$A$1:$D$43729,4,FALSE)=基本情報!$D$6,O2948,"")),"")</f>
        <v/>
      </c>
    </row>
    <row r="2949" spans="15:16" x14ac:dyDescent="0.15">
      <c r="O2949">
        <v>2948</v>
      </c>
      <c r="P2949" t="str">
        <f>IFERROR(IF(COUNTIF(個人情報!$BB$5:$BB$401,"登録番号" &amp; リスト!O2949)&gt;=1,"",IF(VLOOKUP(O2949,登録者リスト!$A$1:$D$43729,4,FALSE)=基本情報!$D$6,O2949,"")),"")</f>
        <v/>
      </c>
    </row>
    <row r="2950" spans="15:16" x14ac:dyDescent="0.15">
      <c r="O2950">
        <v>2949</v>
      </c>
      <c r="P2950" t="str">
        <f>IFERROR(IF(COUNTIF(個人情報!$BB$5:$BB$401,"登録番号" &amp; リスト!O2950)&gt;=1,"",IF(VLOOKUP(O2950,登録者リスト!$A$1:$D$43729,4,FALSE)=基本情報!$D$6,O2950,"")),"")</f>
        <v/>
      </c>
    </row>
    <row r="2951" spans="15:16" x14ac:dyDescent="0.15">
      <c r="O2951">
        <v>2950</v>
      </c>
      <c r="P2951" t="str">
        <f>IFERROR(IF(COUNTIF(個人情報!$BB$5:$BB$401,"登録番号" &amp; リスト!O2951)&gt;=1,"",IF(VLOOKUP(O2951,登録者リスト!$A$1:$D$43729,4,FALSE)=基本情報!$D$6,O2951,"")),"")</f>
        <v/>
      </c>
    </row>
    <row r="2952" spans="15:16" x14ac:dyDescent="0.15">
      <c r="O2952">
        <v>2951</v>
      </c>
      <c r="P2952" t="str">
        <f>IFERROR(IF(COUNTIF(個人情報!$BB$5:$BB$401,"登録番号" &amp; リスト!O2952)&gt;=1,"",IF(VLOOKUP(O2952,登録者リスト!$A$1:$D$43729,4,FALSE)=基本情報!$D$6,O2952,"")),"")</f>
        <v/>
      </c>
    </row>
    <row r="2953" spans="15:16" x14ac:dyDescent="0.15">
      <c r="O2953">
        <v>2952</v>
      </c>
      <c r="P2953" t="str">
        <f>IFERROR(IF(COUNTIF(個人情報!$BB$5:$BB$401,"登録番号" &amp; リスト!O2953)&gt;=1,"",IF(VLOOKUP(O2953,登録者リスト!$A$1:$D$43729,4,FALSE)=基本情報!$D$6,O2953,"")),"")</f>
        <v/>
      </c>
    </row>
    <row r="2954" spans="15:16" x14ac:dyDescent="0.15">
      <c r="O2954">
        <v>2953</v>
      </c>
      <c r="P2954" t="str">
        <f>IFERROR(IF(COUNTIF(個人情報!$BB$5:$BB$401,"登録番号" &amp; リスト!O2954)&gt;=1,"",IF(VLOOKUP(O2954,登録者リスト!$A$1:$D$43729,4,FALSE)=基本情報!$D$6,O2954,"")),"")</f>
        <v/>
      </c>
    </row>
    <row r="2955" spans="15:16" x14ac:dyDescent="0.15">
      <c r="O2955">
        <v>2954</v>
      </c>
      <c r="P2955" t="str">
        <f>IFERROR(IF(COUNTIF(個人情報!$BB$5:$BB$401,"登録番号" &amp; リスト!O2955)&gt;=1,"",IF(VLOOKUP(O2955,登録者リスト!$A$1:$D$43729,4,FALSE)=基本情報!$D$6,O2955,"")),"")</f>
        <v/>
      </c>
    </row>
    <row r="2956" spans="15:16" x14ac:dyDescent="0.15">
      <c r="O2956">
        <v>2955</v>
      </c>
      <c r="P2956" t="str">
        <f>IFERROR(IF(COUNTIF(個人情報!$BB$5:$BB$401,"登録番号" &amp; リスト!O2956)&gt;=1,"",IF(VLOOKUP(O2956,登録者リスト!$A$1:$D$43729,4,FALSE)=基本情報!$D$6,O2956,"")),"")</f>
        <v/>
      </c>
    </row>
    <row r="2957" spans="15:16" x14ac:dyDescent="0.15">
      <c r="O2957">
        <v>2956</v>
      </c>
      <c r="P2957" t="str">
        <f>IFERROR(IF(COUNTIF(個人情報!$BB$5:$BB$401,"登録番号" &amp; リスト!O2957)&gt;=1,"",IF(VLOOKUP(O2957,登録者リスト!$A$1:$D$43729,4,FALSE)=基本情報!$D$6,O2957,"")),"")</f>
        <v/>
      </c>
    </row>
    <row r="2958" spans="15:16" x14ac:dyDescent="0.15">
      <c r="O2958">
        <v>2957</v>
      </c>
      <c r="P2958" t="str">
        <f>IFERROR(IF(COUNTIF(個人情報!$BB$5:$BB$401,"登録番号" &amp; リスト!O2958)&gt;=1,"",IF(VLOOKUP(O2958,登録者リスト!$A$1:$D$43729,4,FALSE)=基本情報!$D$6,O2958,"")),"")</f>
        <v/>
      </c>
    </row>
    <row r="2959" spans="15:16" x14ac:dyDescent="0.15">
      <c r="O2959">
        <v>2958</v>
      </c>
      <c r="P2959" t="str">
        <f>IFERROR(IF(COUNTIF(個人情報!$BB$5:$BB$401,"登録番号" &amp; リスト!O2959)&gt;=1,"",IF(VLOOKUP(O2959,登録者リスト!$A$1:$D$43729,4,FALSE)=基本情報!$D$6,O2959,"")),"")</f>
        <v/>
      </c>
    </row>
    <row r="2960" spans="15:16" x14ac:dyDescent="0.15">
      <c r="O2960">
        <v>2959</v>
      </c>
      <c r="P2960" t="str">
        <f>IFERROR(IF(COUNTIF(個人情報!$BB$5:$BB$401,"登録番号" &amp; リスト!O2960)&gt;=1,"",IF(VLOOKUP(O2960,登録者リスト!$A$1:$D$43729,4,FALSE)=基本情報!$D$6,O2960,"")),"")</f>
        <v/>
      </c>
    </row>
    <row r="2961" spans="15:16" x14ac:dyDescent="0.15">
      <c r="O2961">
        <v>2960</v>
      </c>
      <c r="P2961" t="str">
        <f>IFERROR(IF(COUNTIF(個人情報!$BB$5:$BB$401,"登録番号" &amp; リスト!O2961)&gt;=1,"",IF(VLOOKUP(O2961,登録者リスト!$A$1:$D$43729,4,FALSE)=基本情報!$D$6,O2961,"")),"")</f>
        <v/>
      </c>
    </row>
    <row r="2962" spans="15:16" x14ac:dyDescent="0.15">
      <c r="O2962">
        <v>2961</v>
      </c>
      <c r="P2962" t="str">
        <f>IFERROR(IF(COUNTIF(個人情報!$BB$5:$BB$401,"登録番号" &amp; リスト!O2962)&gt;=1,"",IF(VLOOKUP(O2962,登録者リスト!$A$1:$D$43729,4,FALSE)=基本情報!$D$6,O2962,"")),"")</f>
        <v/>
      </c>
    </row>
    <row r="2963" spans="15:16" x14ac:dyDescent="0.15">
      <c r="O2963">
        <v>2962</v>
      </c>
      <c r="P2963" t="str">
        <f>IFERROR(IF(COUNTIF(個人情報!$BB$5:$BB$401,"登録番号" &amp; リスト!O2963)&gt;=1,"",IF(VLOOKUP(O2963,登録者リスト!$A$1:$D$43729,4,FALSE)=基本情報!$D$6,O2963,"")),"")</f>
        <v/>
      </c>
    </row>
    <row r="2964" spans="15:16" x14ac:dyDescent="0.15">
      <c r="O2964">
        <v>2963</v>
      </c>
      <c r="P2964" t="str">
        <f>IFERROR(IF(COUNTIF(個人情報!$BB$5:$BB$401,"登録番号" &amp; リスト!O2964)&gt;=1,"",IF(VLOOKUP(O2964,登録者リスト!$A$1:$D$43729,4,FALSE)=基本情報!$D$6,O2964,"")),"")</f>
        <v/>
      </c>
    </row>
    <row r="2965" spans="15:16" x14ac:dyDescent="0.15">
      <c r="O2965">
        <v>2964</v>
      </c>
      <c r="P2965" t="str">
        <f>IFERROR(IF(COUNTIF(個人情報!$BB$5:$BB$401,"登録番号" &amp; リスト!O2965)&gt;=1,"",IF(VLOOKUP(O2965,登録者リスト!$A$1:$D$43729,4,FALSE)=基本情報!$D$6,O2965,"")),"")</f>
        <v/>
      </c>
    </row>
    <row r="2966" spans="15:16" x14ac:dyDescent="0.15">
      <c r="O2966">
        <v>2965</v>
      </c>
      <c r="P2966" t="str">
        <f>IFERROR(IF(COUNTIF(個人情報!$BB$5:$BB$401,"登録番号" &amp; リスト!O2966)&gt;=1,"",IF(VLOOKUP(O2966,登録者リスト!$A$1:$D$43729,4,FALSE)=基本情報!$D$6,O2966,"")),"")</f>
        <v/>
      </c>
    </row>
    <row r="2967" spans="15:16" x14ac:dyDescent="0.15">
      <c r="O2967">
        <v>2966</v>
      </c>
      <c r="P2967" t="str">
        <f>IFERROR(IF(COUNTIF(個人情報!$BB$5:$BB$401,"登録番号" &amp; リスト!O2967)&gt;=1,"",IF(VLOOKUP(O2967,登録者リスト!$A$1:$D$43729,4,FALSE)=基本情報!$D$6,O2967,"")),"")</f>
        <v/>
      </c>
    </row>
    <row r="2968" spans="15:16" x14ac:dyDescent="0.15">
      <c r="O2968">
        <v>2967</v>
      </c>
      <c r="P2968" t="str">
        <f>IFERROR(IF(COUNTIF(個人情報!$BB$5:$BB$401,"登録番号" &amp; リスト!O2968)&gt;=1,"",IF(VLOOKUP(O2968,登録者リスト!$A$1:$D$43729,4,FALSE)=基本情報!$D$6,O2968,"")),"")</f>
        <v/>
      </c>
    </row>
    <row r="2969" spans="15:16" x14ac:dyDescent="0.15">
      <c r="O2969">
        <v>2968</v>
      </c>
      <c r="P2969" t="str">
        <f>IFERROR(IF(COUNTIF(個人情報!$BB$5:$BB$401,"登録番号" &amp; リスト!O2969)&gt;=1,"",IF(VLOOKUP(O2969,登録者リスト!$A$1:$D$43729,4,FALSE)=基本情報!$D$6,O2969,"")),"")</f>
        <v/>
      </c>
    </row>
    <row r="2970" spans="15:16" x14ac:dyDescent="0.15">
      <c r="O2970">
        <v>2969</v>
      </c>
      <c r="P2970" t="str">
        <f>IFERROR(IF(COUNTIF(個人情報!$BB$5:$BB$401,"登録番号" &amp; リスト!O2970)&gt;=1,"",IF(VLOOKUP(O2970,登録者リスト!$A$1:$D$43729,4,FALSE)=基本情報!$D$6,O2970,"")),"")</f>
        <v/>
      </c>
    </row>
    <row r="2971" spans="15:16" x14ac:dyDescent="0.15">
      <c r="O2971">
        <v>2970</v>
      </c>
      <c r="P2971" t="str">
        <f>IFERROR(IF(COUNTIF(個人情報!$BB$5:$BB$401,"登録番号" &amp; リスト!O2971)&gt;=1,"",IF(VLOOKUP(O2971,登録者リスト!$A$1:$D$43729,4,FALSE)=基本情報!$D$6,O2971,"")),"")</f>
        <v/>
      </c>
    </row>
    <row r="2972" spans="15:16" x14ac:dyDescent="0.15">
      <c r="O2972">
        <v>2971</v>
      </c>
      <c r="P2972" t="str">
        <f>IFERROR(IF(COUNTIF(個人情報!$BB$5:$BB$401,"登録番号" &amp; リスト!O2972)&gt;=1,"",IF(VLOOKUP(O2972,登録者リスト!$A$1:$D$43729,4,FALSE)=基本情報!$D$6,O2972,"")),"")</f>
        <v/>
      </c>
    </row>
    <row r="2973" spans="15:16" x14ac:dyDescent="0.15">
      <c r="O2973">
        <v>2972</v>
      </c>
      <c r="P2973" t="str">
        <f>IFERROR(IF(COUNTIF(個人情報!$BB$5:$BB$401,"登録番号" &amp; リスト!O2973)&gt;=1,"",IF(VLOOKUP(O2973,登録者リスト!$A$1:$D$43729,4,FALSE)=基本情報!$D$6,O2973,"")),"")</f>
        <v/>
      </c>
    </row>
    <row r="2974" spans="15:16" x14ac:dyDescent="0.15">
      <c r="O2974">
        <v>2973</v>
      </c>
      <c r="P2974" t="str">
        <f>IFERROR(IF(COUNTIF(個人情報!$BB$5:$BB$401,"登録番号" &amp; リスト!O2974)&gt;=1,"",IF(VLOOKUP(O2974,登録者リスト!$A$1:$D$43729,4,FALSE)=基本情報!$D$6,O2974,"")),"")</f>
        <v/>
      </c>
    </row>
    <row r="2975" spans="15:16" x14ac:dyDescent="0.15">
      <c r="O2975">
        <v>2974</v>
      </c>
      <c r="P2975" t="str">
        <f>IFERROR(IF(COUNTIF(個人情報!$BB$5:$BB$401,"登録番号" &amp; リスト!O2975)&gt;=1,"",IF(VLOOKUP(O2975,登録者リスト!$A$1:$D$43729,4,FALSE)=基本情報!$D$6,O2975,"")),"")</f>
        <v/>
      </c>
    </row>
    <row r="2976" spans="15:16" x14ac:dyDescent="0.15">
      <c r="O2976">
        <v>2975</v>
      </c>
      <c r="P2976" t="str">
        <f>IFERROR(IF(COUNTIF(個人情報!$BB$5:$BB$401,"登録番号" &amp; リスト!O2976)&gt;=1,"",IF(VLOOKUP(O2976,登録者リスト!$A$1:$D$43729,4,FALSE)=基本情報!$D$6,O2976,"")),"")</f>
        <v/>
      </c>
    </row>
    <row r="2977" spans="15:16" x14ac:dyDescent="0.15">
      <c r="O2977">
        <v>2976</v>
      </c>
      <c r="P2977" t="str">
        <f>IFERROR(IF(COUNTIF(個人情報!$BB$5:$BB$401,"登録番号" &amp; リスト!O2977)&gt;=1,"",IF(VLOOKUP(O2977,登録者リスト!$A$1:$D$43729,4,FALSE)=基本情報!$D$6,O2977,"")),"")</f>
        <v/>
      </c>
    </row>
    <row r="2978" spans="15:16" x14ac:dyDescent="0.15">
      <c r="O2978">
        <v>2977</v>
      </c>
      <c r="P2978" t="str">
        <f>IFERROR(IF(COUNTIF(個人情報!$BB$5:$BB$401,"登録番号" &amp; リスト!O2978)&gt;=1,"",IF(VLOOKUP(O2978,登録者リスト!$A$1:$D$43729,4,FALSE)=基本情報!$D$6,O2978,"")),"")</f>
        <v/>
      </c>
    </row>
    <row r="2979" spans="15:16" x14ac:dyDescent="0.15">
      <c r="O2979">
        <v>2978</v>
      </c>
      <c r="P2979" t="str">
        <f>IFERROR(IF(COUNTIF(個人情報!$BB$5:$BB$401,"登録番号" &amp; リスト!O2979)&gt;=1,"",IF(VLOOKUP(O2979,登録者リスト!$A$1:$D$43729,4,FALSE)=基本情報!$D$6,O2979,"")),"")</f>
        <v/>
      </c>
    </row>
    <row r="2980" spans="15:16" x14ac:dyDescent="0.15">
      <c r="O2980">
        <v>2979</v>
      </c>
      <c r="P2980" t="str">
        <f>IFERROR(IF(COUNTIF(個人情報!$BB$5:$BB$401,"登録番号" &amp; リスト!O2980)&gt;=1,"",IF(VLOOKUP(O2980,登録者リスト!$A$1:$D$43729,4,FALSE)=基本情報!$D$6,O2980,"")),"")</f>
        <v/>
      </c>
    </row>
    <row r="2981" spans="15:16" x14ac:dyDescent="0.15">
      <c r="O2981">
        <v>2980</v>
      </c>
      <c r="P2981" t="str">
        <f>IFERROR(IF(COUNTIF(個人情報!$BB$5:$BB$401,"登録番号" &amp; リスト!O2981)&gt;=1,"",IF(VLOOKUP(O2981,登録者リスト!$A$1:$D$43729,4,FALSE)=基本情報!$D$6,O2981,"")),"")</f>
        <v/>
      </c>
    </row>
    <row r="2982" spans="15:16" x14ac:dyDescent="0.15">
      <c r="O2982">
        <v>2981</v>
      </c>
      <c r="P2982" t="str">
        <f>IFERROR(IF(COUNTIF(個人情報!$BB$5:$BB$401,"登録番号" &amp; リスト!O2982)&gt;=1,"",IF(VLOOKUP(O2982,登録者リスト!$A$1:$D$43729,4,FALSE)=基本情報!$D$6,O2982,"")),"")</f>
        <v/>
      </c>
    </row>
    <row r="2983" spans="15:16" x14ac:dyDescent="0.15">
      <c r="O2983">
        <v>2982</v>
      </c>
      <c r="P2983" t="str">
        <f>IFERROR(IF(COUNTIF(個人情報!$BB$5:$BB$401,"登録番号" &amp; リスト!O2983)&gt;=1,"",IF(VLOOKUP(O2983,登録者リスト!$A$1:$D$43729,4,FALSE)=基本情報!$D$6,O2983,"")),"")</f>
        <v/>
      </c>
    </row>
    <row r="2984" spans="15:16" x14ac:dyDescent="0.15">
      <c r="O2984">
        <v>2983</v>
      </c>
      <c r="P2984" t="str">
        <f>IFERROR(IF(COUNTIF(個人情報!$BB$5:$BB$401,"登録番号" &amp; リスト!O2984)&gt;=1,"",IF(VLOOKUP(O2984,登録者リスト!$A$1:$D$43729,4,FALSE)=基本情報!$D$6,O2984,"")),"")</f>
        <v/>
      </c>
    </row>
    <row r="2985" spans="15:16" x14ac:dyDescent="0.15">
      <c r="O2985">
        <v>2984</v>
      </c>
      <c r="P2985" t="str">
        <f>IFERROR(IF(COUNTIF(個人情報!$BB$5:$BB$401,"登録番号" &amp; リスト!O2985)&gt;=1,"",IF(VLOOKUP(O2985,登録者リスト!$A$1:$D$43729,4,FALSE)=基本情報!$D$6,O2985,"")),"")</f>
        <v/>
      </c>
    </row>
    <row r="2986" spans="15:16" x14ac:dyDescent="0.15">
      <c r="O2986">
        <v>2985</v>
      </c>
      <c r="P2986" t="str">
        <f>IFERROR(IF(COUNTIF(個人情報!$BB$5:$BB$401,"登録番号" &amp; リスト!O2986)&gt;=1,"",IF(VLOOKUP(O2986,登録者リスト!$A$1:$D$43729,4,FALSE)=基本情報!$D$6,O2986,"")),"")</f>
        <v/>
      </c>
    </row>
    <row r="2987" spans="15:16" x14ac:dyDescent="0.15">
      <c r="O2987">
        <v>2986</v>
      </c>
      <c r="P2987" t="str">
        <f>IFERROR(IF(COUNTIF(個人情報!$BB$5:$BB$401,"登録番号" &amp; リスト!O2987)&gt;=1,"",IF(VLOOKUP(O2987,登録者リスト!$A$1:$D$43729,4,FALSE)=基本情報!$D$6,O2987,"")),"")</f>
        <v/>
      </c>
    </row>
    <row r="2988" spans="15:16" x14ac:dyDescent="0.15">
      <c r="O2988">
        <v>2987</v>
      </c>
      <c r="P2988" t="str">
        <f>IFERROR(IF(COUNTIF(個人情報!$BB$5:$BB$401,"登録番号" &amp; リスト!O2988)&gt;=1,"",IF(VLOOKUP(O2988,登録者リスト!$A$1:$D$43729,4,FALSE)=基本情報!$D$6,O2988,"")),"")</f>
        <v/>
      </c>
    </row>
    <row r="2989" spans="15:16" x14ac:dyDescent="0.15">
      <c r="O2989">
        <v>2988</v>
      </c>
      <c r="P2989" t="str">
        <f>IFERROR(IF(COUNTIF(個人情報!$BB$5:$BB$401,"登録番号" &amp; リスト!O2989)&gt;=1,"",IF(VLOOKUP(O2989,登録者リスト!$A$1:$D$43729,4,FALSE)=基本情報!$D$6,O2989,"")),"")</f>
        <v/>
      </c>
    </row>
    <row r="2990" spans="15:16" x14ac:dyDescent="0.15">
      <c r="O2990">
        <v>2989</v>
      </c>
      <c r="P2990" t="str">
        <f>IFERROR(IF(COUNTIF(個人情報!$BB$5:$BB$401,"登録番号" &amp; リスト!O2990)&gt;=1,"",IF(VLOOKUP(O2990,登録者リスト!$A$1:$D$43729,4,FALSE)=基本情報!$D$6,O2990,"")),"")</f>
        <v/>
      </c>
    </row>
    <row r="2991" spans="15:16" x14ac:dyDescent="0.15">
      <c r="O2991">
        <v>2990</v>
      </c>
      <c r="P2991" t="str">
        <f>IFERROR(IF(COUNTIF(個人情報!$BB$5:$BB$401,"登録番号" &amp; リスト!O2991)&gt;=1,"",IF(VLOOKUP(O2991,登録者リスト!$A$1:$D$43729,4,FALSE)=基本情報!$D$6,O2991,"")),"")</f>
        <v/>
      </c>
    </row>
    <row r="2992" spans="15:16" x14ac:dyDescent="0.15">
      <c r="O2992">
        <v>2991</v>
      </c>
      <c r="P2992" t="str">
        <f>IFERROR(IF(COUNTIF(個人情報!$BB$5:$BB$401,"登録番号" &amp; リスト!O2992)&gt;=1,"",IF(VLOOKUP(O2992,登録者リスト!$A$1:$D$43729,4,FALSE)=基本情報!$D$6,O2992,"")),"")</f>
        <v/>
      </c>
    </row>
    <row r="2993" spans="15:16" x14ac:dyDescent="0.15">
      <c r="O2993">
        <v>2992</v>
      </c>
      <c r="P2993" t="str">
        <f>IFERROR(IF(COUNTIF(個人情報!$BB$5:$BB$401,"登録番号" &amp; リスト!O2993)&gt;=1,"",IF(VLOOKUP(O2993,登録者リスト!$A$1:$D$43729,4,FALSE)=基本情報!$D$6,O2993,"")),"")</f>
        <v/>
      </c>
    </row>
    <row r="2994" spans="15:16" x14ac:dyDescent="0.15">
      <c r="O2994">
        <v>2993</v>
      </c>
      <c r="P2994" t="str">
        <f>IFERROR(IF(COUNTIF(個人情報!$BB$5:$BB$401,"登録番号" &amp; リスト!O2994)&gt;=1,"",IF(VLOOKUP(O2994,登録者リスト!$A$1:$D$43729,4,FALSE)=基本情報!$D$6,O2994,"")),"")</f>
        <v/>
      </c>
    </row>
    <row r="2995" spans="15:16" x14ac:dyDescent="0.15">
      <c r="O2995">
        <v>2994</v>
      </c>
      <c r="P2995" t="str">
        <f>IFERROR(IF(COUNTIF(個人情報!$BB$5:$BB$401,"登録番号" &amp; リスト!O2995)&gt;=1,"",IF(VLOOKUP(O2995,登録者リスト!$A$1:$D$43729,4,FALSE)=基本情報!$D$6,O2995,"")),"")</f>
        <v/>
      </c>
    </row>
    <row r="2996" spans="15:16" x14ac:dyDescent="0.15">
      <c r="O2996">
        <v>2995</v>
      </c>
      <c r="P2996" t="str">
        <f>IFERROR(IF(COUNTIF(個人情報!$BB$5:$BB$401,"登録番号" &amp; リスト!O2996)&gt;=1,"",IF(VLOOKUP(O2996,登録者リスト!$A$1:$D$43729,4,FALSE)=基本情報!$D$6,O2996,"")),"")</f>
        <v/>
      </c>
    </row>
    <row r="2997" spans="15:16" x14ac:dyDescent="0.15">
      <c r="O2997">
        <v>2996</v>
      </c>
      <c r="P2997" t="str">
        <f>IFERROR(IF(COUNTIF(個人情報!$BB$5:$BB$401,"登録番号" &amp; リスト!O2997)&gt;=1,"",IF(VLOOKUP(O2997,登録者リスト!$A$1:$D$43729,4,FALSE)=基本情報!$D$6,O2997,"")),"")</f>
        <v/>
      </c>
    </row>
    <row r="2998" spans="15:16" x14ac:dyDescent="0.15">
      <c r="O2998">
        <v>2997</v>
      </c>
      <c r="P2998" t="str">
        <f>IFERROR(IF(COUNTIF(個人情報!$BB$5:$BB$401,"登録番号" &amp; リスト!O2998)&gt;=1,"",IF(VLOOKUP(O2998,登録者リスト!$A$1:$D$43729,4,FALSE)=基本情報!$D$6,O2998,"")),"")</f>
        <v/>
      </c>
    </row>
    <row r="2999" spans="15:16" x14ac:dyDescent="0.15">
      <c r="O2999">
        <v>2998</v>
      </c>
      <c r="P2999" t="str">
        <f>IFERROR(IF(COUNTIF(個人情報!$BB$5:$BB$401,"登録番号" &amp; リスト!O2999)&gt;=1,"",IF(VLOOKUP(O2999,登録者リスト!$A$1:$D$43729,4,FALSE)=基本情報!$D$6,O2999,"")),"")</f>
        <v/>
      </c>
    </row>
    <row r="3000" spans="15:16" x14ac:dyDescent="0.15">
      <c r="O3000">
        <v>2999</v>
      </c>
      <c r="P3000" t="str">
        <f>IFERROR(IF(COUNTIF(個人情報!$BB$5:$BB$401,"登録番号" &amp; リスト!O3000)&gt;=1,"",IF(VLOOKUP(O3000,登録者リスト!$A$1:$D$43729,4,FALSE)=基本情報!$D$6,O3000,"")),"")</f>
        <v/>
      </c>
    </row>
    <row r="3001" spans="15:16" x14ac:dyDescent="0.15">
      <c r="O3001">
        <v>3000</v>
      </c>
      <c r="P3001" t="str">
        <f>IFERROR(IF(COUNTIF(個人情報!$BB$5:$BB$401,"登録番号" &amp; リスト!O3001)&gt;=1,"",IF(VLOOKUP(O3001,登録者リスト!$A$1:$D$43729,4,FALSE)=基本情報!$D$6,O3001,"")),"")</f>
        <v/>
      </c>
    </row>
    <row r="3002" spans="15:16" x14ac:dyDescent="0.15">
      <c r="O3002">
        <v>3001</v>
      </c>
      <c r="P3002" t="str">
        <f>IFERROR(IF(COUNTIF(個人情報!$BB$5:$BB$401,"登録番号" &amp; リスト!O3002)&gt;=1,"",IF(VLOOKUP(O3002,登録者リスト!$A$1:$D$43729,4,FALSE)=基本情報!$D$6,O3002,"")),"")</f>
        <v/>
      </c>
    </row>
    <row r="3003" spans="15:16" x14ac:dyDescent="0.15">
      <c r="O3003">
        <v>3002</v>
      </c>
      <c r="P3003" t="str">
        <f>IFERROR(IF(COUNTIF(個人情報!$BB$5:$BB$401,"登録番号" &amp; リスト!O3003)&gt;=1,"",IF(VLOOKUP(O3003,登録者リスト!$A$1:$D$43729,4,FALSE)=基本情報!$D$6,O3003,"")),"")</f>
        <v/>
      </c>
    </row>
    <row r="3004" spans="15:16" x14ac:dyDescent="0.15">
      <c r="O3004">
        <v>3003</v>
      </c>
      <c r="P3004" t="str">
        <f>IFERROR(IF(COUNTIF(個人情報!$BB$5:$BB$401,"登録番号" &amp; リスト!O3004)&gt;=1,"",IF(VLOOKUP(O3004,登録者リスト!$A$1:$D$43729,4,FALSE)=基本情報!$D$6,O3004,"")),"")</f>
        <v/>
      </c>
    </row>
    <row r="3005" spans="15:16" x14ac:dyDescent="0.15">
      <c r="O3005">
        <v>3004</v>
      </c>
      <c r="P3005" t="str">
        <f>IFERROR(IF(COUNTIF(個人情報!$BB$5:$BB$401,"登録番号" &amp; リスト!O3005)&gt;=1,"",IF(VLOOKUP(O3005,登録者リスト!$A$1:$D$43729,4,FALSE)=基本情報!$D$6,O3005,"")),"")</f>
        <v/>
      </c>
    </row>
    <row r="3006" spans="15:16" x14ac:dyDescent="0.15">
      <c r="O3006">
        <v>3005</v>
      </c>
      <c r="P3006" t="str">
        <f>IFERROR(IF(COUNTIF(個人情報!$BB$5:$BB$401,"登録番号" &amp; リスト!O3006)&gt;=1,"",IF(VLOOKUP(O3006,登録者リスト!$A$1:$D$43729,4,FALSE)=基本情報!$D$6,O3006,"")),"")</f>
        <v/>
      </c>
    </row>
    <row r="3007" spans="15:16" x14ac:dyDescent="0.15">
      <c r="O3007">
        <v>3006</v>
      </c>
      <c r="P3007" t="str">
        <f>IFERROR(IF(COUNTIF(個人情報!$BB$5:$BB$401,"登録番号" &amp; リスト!O3007)&gt;=1,"",IF(VLOOKUP(O3007,登録者リスト!$A$1:$D$43729,4,FALSE)=基本情報!$D$6,O3007,"")),"")</f>
        <v/>
      </c>
    </row>
    <row r="3008" spans="15:16" x14ac:dyDescent="0.15">
      <c r="O3008">
        <v>3007</v>
      </c>
      <c r="P3008" t="str">
        <f>IFERROR(IF(COUNTIF(個人情報!$BB$5:$BB$401,"登録番号" &amp; リスト!O3008)&gt;=1,"",IF(VLOOKUP(O3008,登録者リスト!$A$1:$D$43729,4,FALSE)=基本情報!$D$6,O3008,"")),"")</f>
        <v/>
      </c>
    </row>
    <row r="3009" spans="15:16" x14ac:dyDescent="0.15">
      <c r="O3009">
        <v>3008</v>
      </c>
      <c r="P3009" t="str">
        <f>IFERROR(IF(COUNTIF(個人情報!$BB$5:$BB$401,"登録番号" &amp; リスト!O3009)&gt;=1,"",IF(VLOOKUP(O3009,登録者リスト!$A$1:$D$43729,4,FALSE)=基本情報!$D$6,O3009,"")),"")</f>
        <v/>
      </c>
    </row>
    <row r="3010" spans="15:16" x14ac:dyDescent="0.15">
      <c r="O3010">
        <v>3009</v>
      </c>
      <c r="P3010" t="str">
        <f>IFERROR(IF(COUNTIF(個人情報!$BB$5:$BB$401,"登録番号" &amp; リスト!O3010)&gt;=1,"",IF(VLOOKUP(O3010,登録者リスト!$A$1:$D$43729,4,FALSE)=基本情報!$D$6,O3010,"")),"")</f>
        <v/>
      </c>
    </row>
    <row r="3011" spans="15:16" x14ac:dyDescent="0.15">
      <c r="O3011">
        <v>3010</v>
      </c>
      <c r="P3011" t="str">
        <f>IFERROR(IF(COUNTIF(個人情報!$BB$5:$BB$401,"登録番号" &amp; リスト!O3011)&gt;=1,"",IF(VLOOKUP(O3011,登録者リスト!$A$1:$D$43729,4,FALSE)=基本情報!$D$6,O3011,"")),"")</f>
        <v/>
      </c>
    </row>
    <row r="3012" spans="15:16" x14ac:dyDescent="0.15">
      <c r="O3012">
        <v>3011</v>
      </c>
      <c r="P3012" t="str">
        <f>IFERROR(IF(COUNTIF(個人情報!$BB$5:$BB$401,"登録番号" &amp; リスト!O3012)&gt;=1,"",IF(VLOOKUP(O3012,登録者リスト!$A$1:$D$43729,4,FALSE)=基本情報!$D$6,O3012,"")),"")</f>
        <v/>
      </c>
    </row>
    <row r="3013" spans="15:16" x14ac:dyDescent="0.15">
      <c r="O3013">
        <v>3012</v>
      </c>
      <c r="P3013" t="str">
        <f>IFERROR(IF(COUNTIF(個人情報!$BB$5:$BB$401,"登録番号" &amp; リスト!O3013)&gt;=1,"",IF(VLOOKUP(O3013,登録者リスト!$A$1:$D$43729,4,FALSE)=基本情報!$D$6,O3013,"")),"")</f>
        <v/>
      </c>
    </row>
    <row r="3014" spans="15:16" x14ac:dyDescent="0.15">
      <c r="O3014">
        <v>3013</v>
      </c>
      <c r="P3014" t="str">
        <f>IFERROR(IF(COUNTIF(個人情報!$BB$5:$BB$401,"登録番号" &amp; リスト!O3014)&gt;=1,"",IF(VLOOKUP(O3014,登録者リスト!$A$1:$D$43729,4,FALSE)=基本情報!$D$6,O3014,"")),"")</f>
        <v/>
      </c>
    </row>
    <row r="3015" spans="15:16" x14ac:dyDescent="0.15">
      <c r="O3015">
        <v>3014</v>
      </c>
      <c r="P3015" t="str">
        <f>IFERROR(IF(COUNTIF(個人情報!$BB$5:$BB$401,"登録番号" &amp; リスト!O3015)&gt;=1,"",IF(VLOOKUP(O3015,登録者リスト!$A$1:$D$43729,4,FALSE)=基本情報!$D$6,O3015,"")),"")</f>
        <v/>
      </c>
    </row>
    <row r="3016" spans="15:16" x14ac:dyDescent="0.15">
      <c r="O3016">
        <v>3015</v>
      </c>
      <c r="P3016" t="str">
        <f>IFERROR(IF(COUNTIF(個人情報!$BB$5:$BB$401,"登録番号" &amp; リスト!O3016)&gt;=1,"",IF(VLOOKUP(O3016,登録者リスト!$A$1:$D$43729,4,FALSE)=基本情報!$D$6,O3016,"")),"")</f>
        <v/>
      </c>
    </row>
    <row r="3017" spans="15:16" x14ac:dyDescent="0.15">
      <c r="O3017">
        <v>3016</v>
      </c>
      <c r="P3017" t="str">
        <f>IFERROR(IF(COUNTIF(個人情報!$BB$5:$BB$401,"登録番号" &amp; リスト!O3017)&gt;=1,"",IF(VLOOKUP(O3017,登録者リスト!$A$1:$D$43729,4,FALSE)=基本情報!$D$6,O3017,"")),"")</f>
        <v/>
      </c>
    </row>
    <row r="3018" spans="15:16" x14ac:dyDescent="0.15">
      <c r="O3018">
        <v>3017</v>
      </c>
      <c r="P3018" t="str">
        <f>IFERROR(IF(COUNTIF(個人情報!$BB$5:$BB$401,"登録番号" &amp; リスト!O3018)&gt;=1,"",IF(VLOOKUP(O3018,登録者リスト!$A$1:$D$43729,4,FALSE)=基本情報!$D$6,O3018,"")),"")</f>
        <v/>
      </c>
    </row>
    <row r="3019" spans="15:16" x14ac:dyDescent="0.15">
      <c r="O3019">
        <v>3018</v>
      </c>
      <c r="P3019" t="str">
        <f>IFERROR(IF(COUNTIF(個人情報!$BB$5:$BB$401,"登録番号" &amp; リスト!O3019)&gt;=1,"",IF(VLOOKUP(O3019,登録者リスト!$A$1:$D$43729,4,FALSE)=基本情報!$D$6,O3019,"")),"")</f>
        <v/>
      </c>
    </row>
    <row r="3020" spans="15:16" x14ac:dyDescent="0.15">
      <c r="O3020">
        <v>3019</v>
      </c>
      <c r="P3020" t="str">
        <f>IFERROR(IF(COUNTIF(個人情報!$BB$5:$BB$401,"登録番号" &amp; リスト!O3020)&gt;=1,"",IF(VLOOKUP(O3020,登録者リスト!$A$1:$D$43729,4,FALSE)=基本情報!$D$6,O3020,"")),"")</f>
        <v/>
      </c>
    </row>
    <row r="3021" spans="15:16" x14ac:dyDescent="0.15">
      <c r="O3021">
        <v>3020</v>
      </c>
      <c r="P3021" t="str">
        <f>IFERROR(IF(COUNTIF(個人情報!$BB$5:$BB$401,"登録番号" &amp; リスト!O3021)&gt;=1,"",IF(VLOOKUP(O3021,登録者リスト!$A$1:$D$43729,4,FALSE)=基本情報!$D$6,O3021,"")),"")</f>
        <v/>
      </c>
    </row>
    <row r="3022" spans="15:16" x14ac:dyDescent="0.15">
      <c r="O3022">
        <v>3021</v>
      </c>
      <c r="P3022" t="str">
        <f>IFERROR(IF(COUNTIF(個人情報!$BB$5:$BB$401,"登録番号" &amp; リスト!O3022)&gt;=1,"",IF(VLOOKUP(O3022,登録者リスト!$A$1:$D$43729,4,FALSE)=基本情報!$D$6,O3022,"")),"")</f>
        <v/>
      </c>
    </row>
    <row r="3023" spans="15:16" x14ac:dyDescent="0.15">
      <c r="O3023">
        <v>3022</v>
      </c>
      <c r="P3023" t="str">
        <f>IFERROR(IF(COUNTIF(個人情報!$BB$5:$BB$401,"登録番号" &amp; リスト!O3023)&gt;=1,"",IF(VLOOKUP(O3023,登録者リスト!$A$1:$D$43729,4,FALSE)=基本情報!$D$6,O3023,"")),"")</f>
        <v/>
      </c>
    </row>
    <row r="3024" spans="15:16" x14ac:dyDescent="0.15">
      <c r="O3024">
        <v>3023</v>
      </c>
      <c r="P3024" t="str">
        <f>IFERROR(IF(COUNTIF(個人情報!$BB$5:$BB$401,"登録番号" &amp; リスト!O3024)&gt;=1,"",IF(VLOOKUP(O3024,登録者リスト!$A$1:$D$43729,4,FALSE)=基本情報!$D$6,O3024,"")),"")</f>
        <v/>
      </c>
    </row>
    <row r="3025" spans="15:16" x14ac:dyDescent="0.15">
      <c r="O3025">
        <v>3024</v>
      </c>
      <c r="P3025" t="str">
        <f>IFERROR(IF(COUNTIF(個人情報!$BB$5:$BB$401,"登録番号" &amp; リスト!O3025)&gt;=1,"",IF(VLOOKUP(O3025,登録者リスト!$A$1:$D$43729,4,FALSE)=基本情報!$D$6,O3025,"")),"")</f>
        <v/>
      </c>
    </row>
    <row r="3026" spans="15:16" x14ac:dyDescent="0.15">
      <c r="O3026">
        <v>3025</v>
      </c>
      <c r="P3026" t="str">
        <f>IFERROR(IF(COUNTIF(個人情報!$BB$5:$BB$401,"登録番号" &amp; リスト!O3026)&gt;=1,"",IF(VLOOKUP(O3026,登録者リスト!$A$1:$D$43729,4,FALSE)=基本情報!$D$6,O3026,"")),"")</f>
        <v/>
      </c>
    </row>
    <row r="3027" spans="15:16" x14ac:dyDescent="0.15">
      <c r="O3027">
        <v>3026</v>
      </c>
      <c r="P3027" t="str">
        <f>IFERROR(IF(COUNTIF(個人情報!$BB$5:$BB$401,"登録番号" &amp; リスト!O3027)&gt;=1,"",IF(VLOOKUP(O3027,登録者リスト!$A$1:$D$43729,4,FALSE)=基本情報!$D$6,O3027,"")),"")</f>
        <v/>
      </c>
    </row>
    <row r="3028" spans="15:16" x14ac:dyDescent="0.15">
      <c r="O3028">
        <v>3027</v>
      </c>
      <c r="P3028" t="str">
        <f>IFERROR(IF(COUNTIF(個人情報!$BB$5:$BB$401,"登録番号" &amp; リスト!O3028)&gt;=1,"",IF(VLOOKUP(O3028,登録者リスト!$A$1:$D$43729,4,FALSE)=基本情報!$D$6,O3028,"")),"")</f>
        <v/>
      </c>
    </row>
    <row r="3029" spans="15:16" x14ac:dyDescent="0.15">
      <c r="O3029">
        <v>3028</v>
      </c>
      <c r="P3029" t="str">
        <f>IFERROR(IF(COUNTIF(個人情報!$BB$5:$BB$401,"登録番号" &amp; リスト!O3029)&gt;=1,"",IF(VLOOKUP(O3029,登録者リスト!$A$1:$D$43729,4,FALSE)=基本情報!$D$6,O3029,"")),"")</f>
        <v/>
      </c>
    </row>
    <row r="3030" spans="15:16" x14ac:dyDescent="0.15">
      <c r="O3030">
        <v>3029</v>
      </c>
      <c r="P3030" t="str">
        <f>IFERROR(IF(COUNTIF(個人情報!$BB$5:$BB$401,"登録番号" &amp; リスト!O3030)&gt;=1,"",IF(VLOOKUP(O3030,登録者リスト!$A$1:$D$43729,4,FALSE)=基本情報!$D$6,O3030,"")),"")</f>
        <v/>
      </c>
    </row>
    <row r="3031" spans="15:16" x14ac:dyDescent="0.15">
      <c r="O3031">
        <v>3030</v>
      </c>
      <c r="P3031" t="str">
        <f>IFERROR(IF(COUNTIF(個人情報!$BB$5:$BB$401,"登録番号" &amp; リスト!O3031)&gt;=1,"",IF(VLOOKUP(O3031,登録者リスト!$A$1:$D$43729,4,FALSE)=基本情報!$D$6,O3031,"")),"")</f>
        <v/>
      </c>
    </row>
    <row r="3032" spans="15:16" x14ac:dyDescent="0.15">
      <c r="O3032">
        <v>3031</v>
      </c>
      <c r="P3032" t="str">
        <f>IFERROR(IF(COUNTIF(個人情報!$BB$5:$BB$401,"登録番号" &amp; リスト!O3032)&gt;=1,"",IF(VLOOKUP(O3032,登録者リスト!$A$1:$D$43729,4,FALSE)=基本情報!$D$6,O3032,"")),"")</f>
        <v/>
      </c>
    </row>
    <row r="3033" spans="15:16" x14ac:dyDescent="0.15">
      <c r="O3033">
        <v>3032</v>
      </c>
      <c r="P3033" t="str">
        <f>IFERROR(IF(COUNTIF(個人情報!$BB$5:$BB$401,"登録番号" &amp; リスト!O3033)&gt;=1,"",IF(VLOOKUP(O3033,登録者リスト!$A$1:$D$43729,4,FALSE)=基本情報!$D$6,O3033,"")),"")</f>
        <v/>
      </c>
    </row>
    <row r="3034" spans="15:16" x14ac:dyDescent="0.15">
      <c r="O3034">
        <v>3033</v>
      </c>
      <c r="P3034" t="str">
        <f>IFERROR(IF(COUNTIF(個人情報!$BB$5:$BB$401,"登録番号" &amp; リスト!O3034)&gt;=1,"",IF(VLOOKUP(O3034,登録者リスト!$A$1:$D$43729,4,FALSE)=基本情報!$D$6,O3034,"")),"")</f>
        <v/>
      </c>
    </row>
    <row r="3035" spans="15:16" x14ac:dyDescent="0.15">
      <c r="O3035">
        <v>3034</v>
      </c>
      <c r="P3035" t="str">
        <f>IFERROR(IF(COUNTIF(個人情報!$BB$5:$BB$401,"登録番号" &amp; リスト!O3035)&gt;=1,"",IF(VLOOKUP(O3035,登録者リスト!$A$1:$D$43729,4,FALSE)=基本情報!$D$6,O3035,"")),"")</f>
        <v/>
      </c>
    </row>
    <row r="3036" spans="15:16" x14ac:dyDescent="0.15">
      <c r="O3036">
        <v>3035</v>
      </c>
      <c r="P3036" t="str">
        <f>IFERROR(IF(COUNTIF(個人情報!$BB$5:$BB$401,"登録番号" &amp; リスト!O3036)&gt;=1,"",IF(VLOOKUP(O3036,登録者リスト!$A$1:$D$43729,4,FALSE)=基本情報!$D$6,O3036,"")),"")</f>
        <v/>
      </c>
    </row>
    <row r="3037" spans="15:16" x14ac:dyDescent="0.15">
      <c r="O3037">
        <v>3036</v>
      </c>
      <c r="P3037" t="str">
        <f>IFERROR(IF(COUNTIF(個人情報!$BB$5:$BB$401,"登録番号" &amp; リスト!O3037)&gt;=1,"",IF(VLOOKUP(O3037,登録者リスト!$A$1:$D$43729,4,FALSE)=基本情報!$D$6,O3037,"")),"")</f>
        <v/>
      </c>
    </row>
    <row r="3038" spans="15:16" x14ac:dyDescent="0.15">
      <c r="O3038">
        <v>3037</v>
      </c>
      <c r="P3038" t="str">
        <f>IFERROR(IF(COUNTIF(個人情報!$BB$5:$BB$401,"登録番号" &amp; リスト!O3038)&gt;=1,"",IF(VLOOKUP(O3038,登録者リスト!$A$1:$D$43729,4,FALSE)=基本情報!$D$6,O3038,"")),"")</f>
        <v/>
      </c>
    </row>
    <row r="3039" spans="15:16" x14ac:dyDescent="0.15">
      <c r="O3039">
        <v>3038</v>
      </c>
      <c r="P3039" t="str">
        <f>IFERROR(IF(COUNTIF(個人情報!$BB$5:$BB$401,"登録番号" &amp; リスト!O3039)&gt;=1,"",IF(VLOOKUP(O3039,登録者リスト!$A$1:$D$43729,4,FALSE)=基本情報!$D$6,O3039,"")),"")</f>
        <v/>
      </c>
    </row>
    <row r="3040" spans="15:16" x14ac:dyDescent="0.15">
      <c r="O3040">
        <v>3039</v>
      </c>
      <c r="P3040" t="str">
        <f>IFERROR(IF(COUNTIF(個人情報!$BB$5:$BB$401,"登録番号" &amp; リスト!O3040)&gt;=1,"",IF(VLOOKUP(O3040,登録者リスト!$A$1:$D$43729,4,FALSE)=基本情報!$D$6,O3040,"")),"")</f>
        <v/>
      </c>
    </row>
    <row r="3041" spans="15:16" x14ac:dyDescent="0.15">
      <c r="O3041">
        <v>3040</v>
      </c>
      <c r="P3041" t="str">
        <f>IFERROR(IF(COUNTIF(個人情報!$BB$5:$BB$401,"登録番号" &amp; リスト!O3041)&gt;=1,"",IF(VLOOKUP(O3041,登録者リスト!$A$1:$D$43729,4,FALSE)=基本情報!$D$6,O3041,"")),"")</f>
        <v/>
      </c>
    </row>
    <row r="3042" spans="15:16" x14ac:dyDescent="0.15">
      <c r="O3042">
        <v>3041</v>
      </c>
      <c r="P3042" t="str">
        <f>IFERROR(IF(COUNTIF(個人情報!$BB$5:$BB$401,"登録番号" &amp; リスト!O3042)&gt;=1,"",IF(VLOOKUP(O3042,登録者リスト!$A$1:$D$43729,4,FALSE)=基本情報!$D$6,O3042,"")),"")</f>
        <v/>
      </c>
    </row>
    <row r="3043" spans="15:16" x14ac:dyDescent="0.15">
      <c r="O3043">
        <v>3042</v>
      </c>
      <c r="P3043" t="str">
        <f>IFERROR(IF(COUNTIF(個人情報!$BB$5:$BB$401,"登録番号" &amp; リスト!O3043)&gt;=1,"",IF(VLOOKUP(O3043,登録者リスト!$A$1:$D$43729,4,FALSE)=基本情報!$D$6,O3043,"")),"")</f>
        <v/>
      </c>
    </row>
    <row r="3044" spans="15:16" x14ac:dyDescent="0.15">
      <c r="O3044">
        <v>3043</v>
      </c>
      <c r="P3044" t="str">
        <f>IFERROR(IF(COUNTIF(個人情報!$BB$5:$BB$401,"登録番号" &amp; リスト!O3044)&gt;=1,"",IF(VLOOKUP(O3044,登録者リスト!$A$1:$D$43729,4,FALSE)=基本情報!$D$6,O3044,"")),"")</f>
        <v/>
      </c>
    </row>
    <row r="3045" spans="15:16" x14ac:dyDescent="0.15">
      <c r="O3045">
        <v>3044</v>
      </c>
      <c r="P3045" t="str">
        <f>IFERROR(IF(COUNTIF(個人情報!$BB$5:$BB$401,"登録番号" &amp; リスト!O3045)&gt;=1,"",IF(VLOOKUP(O3045,登録者リスト!$A$1:$D$43729,4,FALSE)=基本情報!$D$6,O3045,"")),"")</f>
        <v/>
      </c>
    </row>
    <row r="3046" spans="15:16" x14ac:dyDescent="0.15">
      <c r="O3046">
        <v>3045</v>
      </c>
      <c r="P3046" t="str">
        <f>IFERROR(IF(COUNTIF(個人情報!$BB$5:$BB$401,"登録番号" &amp; リスト!O3046)&gt;=1,"",IF(VLOOKUP(O3046,登録者リスト!$A$1:$D$43729,4,FALSE)=基本情報!$D$6,O3046,"")),"")</f>
        <v/>
      </c>
    </row>
    <row r="3047" spans="15:16" x14ac:dyDescent="0.15">
      <c r="O3047">
        <v>3046</v>
      </c>
      <c r="P3047" t="str">
        <f>IFERROR(IF(COUNTIF(個人情報!$BB$5:$BB$401,"登録番号" &amp; リスト!O3047)&gt;=1,"",IF(VLOOKUP(O3047,登録者リスト!$A$1:$D$43729,4,FALSE)=基本情報!$D$6,O3047,"")),"")</f>
        <v/>
      </c>
    </row>
    <row r="3048" spans="15:16" x14ac:dyDescent="0.15">
      <c r="O3048">
        <v>3047</v>
      </c>
      <c r="P3048" t="str">
        <f>IFERROR(IF(COUNTIF(個人情報!$BB$5:$BB$401,"登録番号" &amp; リスト!O3048)&gt;=1,"",IF(VLOOKUP(O3048,登録者リスト!$A$1:$D$43729,4,FALSE)=基本情報!$D$6,O3048,"")),"")</f>
        <v/>
      </c>
    </row>
    <row r="3049" spans="15:16" x14ac:dyDescent="0.15">
      <c r="O3049">
        <v>3048</v>
      </c>
      <c r="P3049" t="str">
        <f>IFERROR(IF(COUNTIF(個人情報!$BB$5:$BB$401,"登録番号" &amp; リスト!O3049)&gt;=1,"",IF(VLOOKUP(O3049,登録者リスト!$A$1:$D$43729,4,FALSE)=基本情報!$D$6,O3049,"")),"")</f>
        <v/>
      </c>
    </row>
    <row r="3050" spans="15:16" x14ac:dyDescent="0.15">
      <c r="O3050">
        <v>3049</v>
      </c>
      <c r="P3050" t="str">
        <f>IFERROR(IF(COUNTIF(個人情報!$BB$5:$BB$401,"登録番号" &amp; リスト!O3050)&gt;=1,"",IF(VLOOKUP(O3050,登録者リスト!$A$1:$D$43729,4,FALSE)=基本情報!$D$6,O3050,"")),"")</f>
        <v/>
      </c>
    </row>
    <row r="3051" spans="15:16" x14ac:dyDescent="0.15">
      <c r="O3051">
        <v>3050</v>
      </c>
      <c r="P3051" t="str">
        <f>IFERROR(IF(COUNTIF(個人情報!$BB$5:$BB$401,"登録番号" &amp; リスト!O3051)&gt;=1,"",IF(VLOOKUP(O3051,登録者リスト!$A$1:$D$43729,4,FALSE)=基本情報!$D$6,O3051,"")),"")</f>
        <v/>
      </c>
    </row>
    <row r="3052" spans="15:16" x14ac:dyDescent="0.15">
      <c r="O3052">
        <v>3051</v>
      </c>
      <c r="P3052" t="str">
        <f>IFERROR(IF(COUNTIF(個人情報!$BB$5:$BB$401,"登録番号" &amp; リスト!O3052)&gt;=1,"",IF(VLOOKUP(O3052,登録者リスト!$A$1:$D$43729,4,FALSE)=基本情報!$D$6,O3052,"")),"")</f>
        <v/>
      </c>
    </row>
    <row r="3053" spans="15:16" x14ac:dyDescent="0.15">
      <c r="O3053">
        <v>3052</v>
      </c>
      <c r="P3053" t="str">
        <f>IFERROR(IF(COUNTIF(個人情報!$BB$5:$BB$401,"登録番号" &amp; リスト!O3053)&gt;=1,"",IF(VLOOKUP(O3053,登録者リスト!$A$1:$D$43729,4,FALSE)=基本情報!$D$6,O3053,"")),"")</f>
        <v/>
      </c>
    </row>
    <row r="3054" spans="15:16" x14ac:dyDescent="0.15">
      <c r="O3054">
        <v>3053</v>
      </c>
      <c r="P3054" t="str">
        <f>IFERROR(IF(COUNTIF(個人情報!$BB$5:$BB$401,"登録番号" &amp; リスト!O3054)&gt;=1,"",IF(VLOOKUP(O3054,登録者リスト!$A$1:$D$43729,4,FALSE)=基本情報!$D$6,O3054,"")),"")</f>
        <v/>
      </c>
    </row>
    <row r="3055" spans="15:16" x14ac:dyDescent="0.15">
      <c r="O3055">
        <v>3054</v>
      </c>
      <c r="P3055" t="str">
        <f>IFERROR(IF(COUNTIF(個人情報!$BB$5:$BB$401,"登録番号" &amp; リスト!O3055)&gt;=1,"",IF(VLOOKUP(O3055,登録者リスト!$A$1:$D$43729,4,FALSE)=基本情報!$D$6,O3055,"")),"")</f>
        <v/>
      </c>
    </row>
    <row r="3056" spans="15:16" x14ac:dyDescent="0.15">
      <c r="O3056">
        <v>3055</v>
      </c>
      <c r="P3056" t="str">
        <f>IFERROR(IF(COUNTIF(個人情報!$BB$5:$BB$401,"登録番号" &amp; リスト!O3056)&gt;=1,"",IF(VLOOKUP(O3056,登録者リスト!$A$1:$D$43729,4,FALSE)=基本情報!$D$6,O3056,"")),"")</f>
        <v/>
      </c>
    </row>
    <row r="3057" spans="15:16" x14ac:dyDescent="0.15">
      <c r="O3057">
        <v>3056</v>
      </c>
      <c r="P3057" t="str">
        <f>IFERROR(IF(COUNTIF(個人情報!$BB$5:$BB$401,"登録番号" &amp; リスト!O3057)&gt;=1,"",IF(VLOOKUP(O3057,登録者リスト!$A$1:$D$43729,4,FALSE)=基本情報!$D$6,O3057,"")),"")</f>
        <v/>
      </c>
    </row>
    <row r="3058" spans="15:16" x14ac:dyDescent="0.15">
      <c r="O3058">
        <v>3057</v>
      </c>
      <c r="P3058" t="str">
        <f>IFERROR(IF(COUNTIF(個人情報!$BB$5:$BB$401,"登録番号" &amp; リスト!O3058)&gt;=1,"",IF(VLOOKUP(O3058,登録者リスト!$A$1:$D$43729,4,FALSE)=基本情報!$D$6,O3058,"")),"")</f>
        <v/>
      </c>
    </row>
    <row r="3059" spans="15:16" x14ac:dyDescent="0.15">
      <c r="O3059">
        <v>3058</v>
      </c>
      <c r="P3059" t="str">
        <f>IFERROR(IF(COUNTIF(個人情報!$BB$5:$BB$401,"登録番号" &amp; リスト!O3059)&gt;=1,"",IF(VLOOKUP(O3059,登録者リスト!$A$1:$D$43729,4,FALSE)=基本情報!$D$6,O3059,"")),"")</f>
        <v/>
      </c>
    </row>
    <row r="3060" spans="15:16" x14ac:dyDescent="0.15">
      <c r="O3060">
        <v>3059</v>
      </c>
      <c r="P3060" t="str">
        <f>IFERROR(IF(COUNTIF(個人情報!$BB$5:$BB$401,"登録番号" &amp; リスト!O3060)&gt;=1,"",IF(VLOOKUP(O3060,登録者リスト!$A$1:$D$43729,4,FALSE)=基本情報!$D$6,O3060,"")),"")</f>
        <v/>
      </c>
    </row>
    <row r="3061" spans="15:16" x14ac:dyDescent="0.15">
      <c r="O3061">
        <v>3060</v>
      </c>
      <c r="P3061" t="str">
        <f>IFERROR(IF(COUNTIF(個人情報!$BB$5:$BB$401,"登録番号" &amp; リスト!O3061)&gt;=1,"",IF(VLOOKUP(O3061,登録者リスト!$A$1:$D$43729,4,FALSE)=基本情報!$D$6,O3061,"")),"")</f>
        <v/>
      </c>
    </row>
    <row r="3062" spans="15:16" x14ac:dyDescent="0.15">
      <c r="O3062">
        <v>3061</v>
      </c>
      <c r="P3062" t="str">
        <f>IFERROR(IF(COUNTIF(個人情報!$BB$5:$BB$401,"登録番号" &amp; リスト!O3062)&gt;=1,"",IF(VLOOKUP(O3062,登録者リスト!$A$1:$D$43729,4,FALSE)=基本情報!$D$6,O3062,"")),"")</f>
        <v/>
      </c>
    </row>
    <row r="3063" spans="15:16" x14ac:dyDescent="0.15">
      <c r="O3063">
        <v>3062</v>
      </c>
      <c r="P3063" t="str">
        <f>IFERROR(IF(COUNTIF(個人情報!$BB$5:$BB$401,"登録番号" &amp; リスト!O3063)&gt;=1,"",IF(VLOOKUP(O3063,登録者リスト!$A$1:$D$43729,4,FALSE)=基本情報!$D$6,O3063,"")),"")</f>
        <v/>
      </c>
    </row>
    <row r="3064" spans="15:16" x14ac:dyDescent="0.15">
      <c r="O3064">
        <v>3063</v>
      </c>
      <c r="P3064" t="str">
        <f>IFERROR(IF(COUNTIF(個人情報!$BB$5:$BB$401,"登録番号" &amp; リスト!O3064)&gt;=1,"",IF(VLOOKUP(O3064,登録者リスト!$A$1:$D$43729,4,FALSE)=基本情報!$D$6,O3064,"")),"")</f>
        <v/>
      </c>
    </row>
    <row r="3065" spans="15:16" x14ac:dyDescent="0.15">
      <c r="O3065">
        <v>3064</v>
      </c>
      <c r="P3065" t="str">
        <f>IFERROR(IF(COUNTIF(個人情報!$BB$5:$BB$401,"登録番号" &amp; リスト!O3065)&gt;=1,"",IF(VLOOKUP(O3065,登録者リスト!$A$1:$D$43729,4,FALSE)=基本情報!$D$6,O3065,"")),"")</f>
        <v/>
      </c>
    </row>
    <row r="3066" spans="15:16" x14ac:dyDescent="0.15">
      <c r="O3066">
        <v>3065</v>
      </c>
      <c r="P3066" t="str">
        <f>IFERROR(IF(COUNTIF(個人情報!$BB$5:$BB$401,"登録番号" &amp; リスト!O3066)&gt;=1,"",IF(VLOOKUP(O3066,登録者リスト!$A$1:$D$43729,4,FALSE)=基本情報!$D$6,O3066,"")),"")</f>
        <v/>
      </c>
    </row>
    <row r="3067" spans="15:16" x14ac:dyDescent="0.15">
      <c r="O3067">
        <v>3066</v>
      </c>
      <c r="P3067" t="str">
        <f>IFERROR(IF(COUNTIF(個人情報!$BB$5:$BB$401,"登録番号" &amp; リスト!O3067)&gt;=1,"",IF(VLOOKUP(O3067,登録者リスト!$A$1:$D$43729,4,FALSE)=基本情報!$D$6,O3067,"")),"")</f>
        <v/>
      </c>
    </row>
    <row r="3068" spans="15:16" x14ac:dyDescent="0.15">
      <c r="O3068">
        <v>3067</v>
      </c>
      <c r="P3068" t="str">
        <f>IFERROR(IF(COUNTIF(個人情報!$BB$5:$BB$401,"登録番号" &amp; リスト!O3068)&gt;=1,"",IF(VLOOKUP(O3068,登録者リスト!$A$1:$D$43729,4,FALSE)=基本情報!$D$6,O3068,"")),"")</f>
        <v/>
      </c>
    </row>
    <row r="3069" spans="15:16" x14ac:dyDescent="0.15">
      <c r="O3069">
        <v>3068</v>
      </c>
      <c r="P3069" t="str">
        <f>IFERROR(IF(COUNTIF(個人情報!$BB$5:$BB$401,"登録番号" &amp; リスト!O3069)&gt;=1,"",IF(VLOOKUP(O3069,登録者リスト!$A$1:$D$43729,4,FALSE)=基本情報!$D$6,O3069,"")),"")</f>
        <v/>
      </c>
    </row>
    <row r="3070" spans="15:16" x14ac:dyDescent="0.15">
      <c r="O3070">
        <v>3069</v>
      </c>
      <c r="P3070" t="str">
        <f>IFERROR(IF(COUNTIF(個人情報!$BB$5:$BB$401,"登録番号" &amp; リスト!O3070)&gt;=1,"",IF(VLOOKUP(O3070,登録者リスト!$A$1:$D$43729,4,FALSE)=基本情報!$D$6,O3070,"")),"")</f>
        <v/>
      </c>
    </row>
    <row r="3071" spans="15:16" x14ac:dyDescent="0.15">
      <c r="O3071">
        <v>3070</v>
      </c>
      <c r="P3071" t="str">
        <f>IFERROR(IF(COUNTIF(個人情報!$BB$5:$BB$401,"登録番号" &amp; リスト!O3071)&gt;=1,"",IF(VLOOKUP(O3071,登録者リスト!$A$1:$D$43729,4,FALSE)=基本情報!$D$6,O3071,"")),"")</f>
        <v/>
      </c>
    </row>
    <row r="3072" spans="15:16" x14ac:dyDescent="0.15">
      <c r="O3072">
        <v>3071</v>
      </c>
      <c r="P3072" t="str">
        <f>IFERROR(IF(COUNTIF(個人情報!$BB$5:$BB$401,"登録番号" &amp; リスト!O3072)&gt;=1,"",IF(VLOOKUP(O3072,登録者リスト!$A$1:$D$43729,4,FALSE)=基本情報!$D$6,O3072,"")),"")</f>
        <v/>
      </c>
    </row>
    <row r="3073" spans="15:16" x14ac:dyDescent="0.15">
      <c r="O3073">
        <v>3072</v>
      </c>
      <c r="P3073" t="str">
        <f>IFERROR(IF(COUNTIF(個人情報!$BB$5:$BB$401,"登録番号" &amp; リスト!O3073)&gt;=1,"",IF(VLOOKUP(O3073,登録者リスト!$A$1:$D$43729,4,FALSE)=基本情報!$D$6,O3073,"")),"")</f>
        <v/>
      </c>
    </row>
    <row r="3074" spans="15:16" x14ac:dyDescent="0.15">
      <c r="O3074">
        <v>3073</v>
      </c>
      <c r="P3074" t="str">
        <f>IFERROR(IF(COUNTIF(個人情報!$BB$5:$BB$401,"登録番号" &amp; リスト!O3074)&gt;=1,"",IF(VLOOKUP(O3074,登録者リスト!$A$1:$D$43729,4,FALSE)=基本情報!$D$6,O3074,"")),"")</f>
        <v/>
      </c>
    </row>
    <row r="3075" spans="15:16" x14ac:dyDescent="0.15">
      <c r="O3075">
        <v>3074</v>
      </c>
      <c r="P3075" t="str">
        <f>IFERROR(IF(COUNTIF(個人情報!$BB$5:$BB$401,"登録番号" &amp; リスト!O3075)&gt;=1,"",IF(VLOOKUP(O3075,登録者リスト!$A$1:$D$43729,4,FALSE)=基本情報!$D$6,O3075,"")),"")</f>
        <v/>
      </c>
    </row>
    <row r="3076" spans="15:16" x14ac:dyDescent="0.15">
      <c r="O3076">
        <v>3075</v>
      </c>
      <c r="P3076" t="str">
        <f>IFERROR(IF(COUNTIF(個人情報!$BB$5:$BB$401,"登録番号" &amp; リスト!O3076)&gt;=1,"",IF(VLOOKUP(O3076,登録者リスト!$A$1:$D$43729,4,FALSE)=基本情報!$D$6,O3076,"")),"")</f>
        <v/>
      </c>
    </row>
    <row r="3077" spans="15:16" x14ac:dyDescent="0.15">
      <c r="O3077">
        <v>3076</v>
      </c>
      <c r="P3077" t="str">
        <f>IFERROR(IF(COUNTIF(個人情報!$BB$5:$BB$401,"登録番号" &amp; リスト!O3077)&gt;=1,"",IF(VLOOKUP(O3077,登録者リスト!$A$1:$D$43729,4,FALSE)=基本情報!$D$6,O3077,"")),"")</f>
        <v/>
      </c>
    </row>
    <row r="3078" spans="15:16" x14ac:dyDescent="0.15">
      <c r="O3078">
        <v>3077</v>
      </c>
      <c r="P3078" t="str">
        <f>IFERROR(IF(COUNTIF(個人情報!$BB$5:$BB$401,"登録番号" &amp; リスト!O3078)&gt;=1,"",IF(VLOOKUP(O3078,登録者リスト!$A$1:$D$43729,4,FALSE)=基本情報!$D$6,O3078,"")),"")</f>
        <v/>
      </c>
    </row>
    <row r="3079" spans="15:16" x14ac:dyDescent="0.15">
      <c r="O3079">
        <v>3078</v>
      </c>
      <c r="P3079" t="str">
        <f>IFERROR(IF(COUNTIF(個人情報!$BB$5:$BB$401,"登録番号" &amp; リスト!O3079)&gt;=1,"",IF(VLOOKUP(O3079,登録者リスト!$A$1:$D$43729,4,FALSE)=基本情報!$D$6,O3079,"")),"")</f>
        <v/>
      </c>
    </row>
    <row r="3080" spans="15:16" x14ac:dyDescent="0.15">
      <c r="O3080">
        <v>3079</v>
      </c>
      <c r="P3080" t="str">
        <f>IFERROR(IF(COUNTIF(個人情報!$BB$5:$BB$401,"登録番号" &amp; リスト!O3080)&gt;=1,"",IF(VLOOKUP(O3080,登録者リスト!$A$1:$D$43729,4,FALSE)=基本情報!$D$6,O3080,"")),"")</f>
        <v/>
      </c>
    </row>
    <row r="3081" spans="15:16" x14ac:dyDescent="0.15">
      <c r="O3081">
        <v>3080</v>
      </c>
      <c r="P3081" t="str">
        <f>IFERROR(IF(COUNTIF(個人情報!$BB$5:$BB$401,"登録番号" &amp; リスト!O3081)&gt;=1,"",IF(VLOOKUP(O3081,登録者リスト!$A$1:$D$43729,4,FALSE)=基本情報!$D$6,O3081,"")),"")</f>
        <v/>
      </c>
    </row>
    <row r="3082" spans="15:16" x14ac:dyDescent="0.15">
      <c r="O3082">
        <v>3081</v>
      </c>
      <c r="P3082" t="str">
        <f>IFERROR(IF(COUNTIF(個人情報!$BB$5:$BB$401,"登録番号" &amp; リスト!O3082)&gt;=1,"",IF(VLOOKUP(O3082,登録者リスト!$A$1:$D$43729,4,FALSE)=基本情報!$D$6,O3082,"")),"")</f>
        <v/>
      </c>
    </row>
    <row r="3083" spans="15:16" x14ac:dyDescent="0.15">
      <c r="O3083">
        <v>3082</v>
      </c>
      <c r="P3083" t="str">
        <f>IFERROR(IF(COUNTIF(個人情報!$BB$5:$BB$401,"登録番号" &amp; リスト!O3083)&gt;=1,"",IF(VLOOKUP(O3083,登録者リスト!$A$1:$D$43729,4,FALSE)=基本情報!$D$6,O3083,"")),"")</f>
        <v/>
      </c>
    </row>
    <row r="3084" spans="15:16" x14ac:dyDescent="0.15">
      <c r="O3084">
        <v>3083</v>
      </c>
      <c r="P3084" t="str">
        <f>IFERROR(IF(COUNTIF(個人情報!$BB$5:$BB$401,"登録番号" &amp; リスト!O3084)&gt;=1,"",IF(VLOOKUP(O3084,登録者リスト!$A$1:$D$43729,4,FALSE)=基本情報!$D$6,O3084,"")),"")</f>
        <v/>
      </c>
    </row>
    <row r="3085" spans="15:16" x14ac:dyDescent="0.15">
      <c r="O3085">
        <v>3084</v>
      </c>
      <c r="P3085" t="str">
        <f>IFERROR(IF(COUNTIF(個人情報!$BB$5:$BB$401,"登録番号" &amp; リスト!O3085)&gt;=1,"",IF(VLOOKUP(O3085,登録者リスト!$A$1:$D$43729,4,FALSE)=基本情報!$D$6,O3085,"")),"")</f>
        <v/>
      </c>
    </row>
    <row r="3086" spans="15:16" x14ac:dyDescent="0.15">
      <c r="O3086">
        <v>3085</v>
      </c>
      <c r="P3086" t="str">
        <f>IFERROR(IF(COUNTIF(個人情報!$BB$5:$BB$401,"登録番号" &amp; リスト!O3086)&gt;=1,"",IF(VLOOKUP(O3086,登録者リスト!$A$1:$D$43729,4,FALSE)=基本情報!$D$6,O3086,"")),"")</f>
        <v/>
      </c>
    </row>
    <row r="3087" spans="15:16" x14ac:dyDescent="0.15">
      <c r="O3087">
        <v>3086</v>
      </c>
      <c r="P3087" t="str">
        <f>IFERROR(IF(COUNTIF(個人情報!$BB$5:$BB$401,"登録番号" &amp; リスト!O3087)&gt;=1,"",IF(VLOOKUP(O3087,登録者リスト!$A$1:$D$43729,4,FALSE)=基本情報!$D$6,O3087,"")),"")</f>
        <v/>
      </c>
    </row>
    <row r="3088" spans="15:16" x14ac:dyDescent="0.15">
      <c r="O3088">
        <v>3087</v>
      </c>
      <c r="P3088" t="str">
        <f>IFERROR(IF(COUNTIF(個人情報!$BB$5:$BB$401,"登録番号" &amp; リスト!O3088)&gt;=1,"",IF(VLOOKUP(O3088,登録者リスト!$A$1:$D$43729,4,FALSE)=基本情報!$D$6,O3088,"")),"")</f>
        <v/>
      </c>
    </row>
    <row r="3089" spans="15:16" x14ac:dyDescent="0.15">
      <c r="O3089">
        <v>3088</v>
      </c>
      <c r="P3089" t="str">
        <f>IFERROR(IF(COUNTIF(個人情報!$BB$5:$BB$401,"登録番号" &amp; リスト!O3089)&gt;=1,"",IF(VLOOKUP(O3089,登録者リスト!$A$1:$D$43729,4,FALSE)=基本情報!$D$6,O3089,"")),"")</f>
        <v/>
      </c>
    </row>
    <row r="3090" spans="15:16" x14ac:dyDescent="0.15">
      <c r="O3090">
        <v>3089</v>
      </c>
      <c r="P3090" t="str">
        <f>IFERROR(IF(COUNTIF(個人情報!$BB$5:$BB$401,"登録番号" &amp; リスト!O3090)&gt;=1,"",IF(VLOOKUP(O3090,登録者リスト!$A$1:$D$43729,4,FALSE)=基本情報!$D$6,O3090,"")),"")</f>
        <v/>
      </c>
    </row>
    <row r="3091" spans="15:16" x14ac:dyDescent="0.15">
      <c r="O3091">
        <v>3090</v>
      </c>
      <c r="P3091" t="str">
        <f>IFERROR(IF(COUNTIF(個人情報!$BB$5:$BB$401,"登録番号" &amp; リスト!O3091)&gt;=1,"",IF(VLOOKUP(O3091,登録者リスト!$A$1:$D$43729,4,FALSE)=基本情報!$D$6,O3091,"")),"")</f>
        <v/>
      </c>
    </row>
    <row r="3092" spans="15:16" x14ac:dyDescent="0.15">
      <c r="O3092">
        <v>3091</v>
      </c>
      <c r="P3092" t="str">
        <f>IFERROR(IF(COUNTIF(個人情報!$BB$5:$BB$401,"登録番号" &amp; リスト!O3092)&gt;=1,"",IF(VLOOKUP(O3092,登録者リスト!$A$1:$D$43729,4,FALSE)=基本情報!$D$6,O3092,"")),"")</f>
        <v/>
      </c>
    </row>
    <row r="3093" spans="15:16" x14ac:dyDescent="0.15">
      <c r="O3093">
        <v>3092</v>
      </c>
      <c r="P3093" t="str">
        <f>IFERROR(IF(COUNTIF(個人情報!$BB$5:$BB$401,"登録番号" &amp; リスト!O3093)&gt;=1,"",IF(VLOOKUP(O3093,登録者リスト!$A$1:$D$43729,4,FALSE)=基本情報!$D$6,O3093,"")),"")</f>
        <v/>
      </c>
    </row>
    <row r="3094" spans="15:16" x14ac:dyDescent="0.15">
      <c r="O3094">
        <v>3093</v>
      </c>
      <c r="P3094" t="str">
        <f>IFERROR(IF(COUNTIF(個人情報!$BB$5:$BB$401,"登録番号" &amp; リスト!O3094)&gt;=1,"",IF(VLOOKUP(O3094,登録者リスト!$A$1:$D$43729,4,FALSE)=基本情報!$D$6,O3094,"")),"")</f>
        <v/>
      </c>
    </row>
    <row r="3095" spans="15:16" x14ac:dyDescent="0.15">
      <c r="O3095">
        <v>3094</v>
      </c>
      <c r="P3095" t="str">
        <f>IFERROR(IF(COUNTIF(個人情報!$BB$5:$BB$401,"登録番号" &amp; リスト!O3095)&gt;=1,"",IF(VLOOKUP(O3095,登録者リスト!$A$1:$D$43729,4,FALSE)=基本情報!$D$6,O3095,"")),"")</f>
        <v/>
      </c>
    </row>
    <row r="3096" spans="15:16" x14ac:dyDescent="0.15">
      <c r="O3096">
        <v>3095</v>
      </c>
      <c r="P3096" t="str">
        <f>IFERROR(IF(COUNTIF(個人情報!$BB$5:$BB$401,"登録番号" &amp; リスト!O3096)&gt;=1,"",IF(VLOOKUP(O3096,登録者リスト!$A$1:$D$43729,4,FALSE)=基本情報!$D$6,O3096,"")),"")</f>
        <v/>
      </c>
    </row>
    <row r="3097" spans="15:16" x14ac:dyDescent="0.15">
      <c r="O3097">
        <v>3096</v>
      </c>
      <c r="P3097" t="str">
        <f>IFERROR(IF(COUNTIF(個人情報!$BB$5:$BB$401,"登録番号" &amp; リスト!O3097)&gt;=1,"",IF(VLOOKUP(O3097,登録者リスト!$A$1:$D$43729,4,FALSE)=基本情報!$D$6,O3097,"")),"")</f>
        <v/>
      </c>
    </row>
    <row r="3098" spans="15:16" x14ac:dyDescent="0.15">
      <c r="O3098">
        <v>3097</v>
      </c>
      <c r="P3098" t="str">
        <f>IFERROR(IF(COUNTIF(個人情報!$BB$5:$BB$401,"登録番号" &amp; リスト!O3098)&gt;=1,"",IF(VLOOKUP(O3098,登録者リスト!$A$1:$D$43729,4,FALSE)=基本情報!$D$6,O3098,"")),"")</f>
        <v/>
      </c>
    </row>
    <row r="3099" spans="15:16" x14ac:dyDescent="0.15">
      <c r="O3099">
        <v>3098</v>
      </c>
      <c r="P3099" t="str">
        <f>IFERROR(IF(COUNTIF(個人情報!$BB$5:$BB$401,"登録番号" &amp; リスト!O3099)&gt;=1,"",IF(VLOOKUP(O3099,登録者リスト!$A$1:$D$43729,4,FALSE)=基本情報!$D$6,O3099,"")),"")</f>
        <v/>
      </c>
    </row>
    <row r="3100" spans="15:16" x14ac:dyDescent="0.15">
      <c r="O3100">
        <v>3099</v>
      </c>
      <c r="P3100" t="str">
        <f>IFERROR(IF(COUNTIF(個人情報!$BB$5:$BB$401,"登録番号" &amp; リスト!O3100)&gt;=1,"",IF(VLOOKUP(O3100,登録者リスト!$A$1:$D$43729,4,FALSE)=基本情報!$D$6,O3100,"")),"")</f>
        <v/>
      </c>
    </row>
    <row r="3101" spans="15:16" x14ac:dyDescent="0.15">
      <c r="O3101">
        <v>3100</v>
      </c>
      <c r="P3101" t="str">
        <f>IFERROR(IF(COUNTIF(個人情報!$BB$5:$BB$401,"登録番号" &amp; リスト!O3101)&gt;=1,"",IF(VLOOKUP(O3101,登録者リスト!$A$1:$D$43729,4,FALSE)=基本情報!$D$6,O3101,"")),"")</f>
        <v/>
      </c>
    </row>
    <row r="3102" spans="15:16" x14ac:dyDescent="0.15">
      <c r="O3102">
        <v>3101</v>
      </c>
      <c r="P3102" t="str">
        <f>IFERROR(IF(COUNTIF(個人情報!$BB$5:$BB$401,"登録番号" &amp; リスト!O3102)&gt;=1,"",IF(VLOOKUP(O3102,登録者リスト!$A$1:$D$43729,4,FALSE)=基本情報!$D$6,O3102,"")),"")</f>
        <v/>
      </c>
    </row>
    <row r="3103" spans="15:16" x14ac:dyDescent="0.15">
      <c r="O3103">
        <v>3102</v>
      </c>
      <c r="P3103" t="str">
        <f>IFERROR(IF(COUNTIF(個人情報!$BB$5:$BB$401,"登録番号" &amp; リスト!O3103)&gt;=1,"",IF(VLOOKUP(O3103,登録者リスト!$A$1:$D$43729,4,FALSE)=基本情報!$D$6,O3103,"")),"")</f>
        <v/>
      </c>
    </row>
    <row r="3104" spans="15:16" x14ac:dyDescent="0.15">
      <c r="O3104">
        <v>3103</v>
      </c>
      <c r="P3104" t="str">
        <f>IFERROR(IF(COUNTIF(個人情報!$BB$5:$BB$401,"登録番号" &amp; リスト!O3104)&gt;=1,"",IF(VLOOKUP(O3104,登録者リスト!$A$1:$D$43729,4,FALSE)=基本情報!$D$6,O3104,"")),"")</f>
        <v/>
      </c>
    </row>
    <row r="3105" spans="15:16" x14ac:dyDescent="0.15">
      <c r="O3105">
        <v>3104</v>
      </c>
      <c r="P3105" t="str">
        <f>IFERROR(IF(COUNTIF(個人情報!$BB$5:$BB$401,"登録番号" &amp; リスト!O3105)&gt;=1,"",IF(VLOOKUP(O3105,登録者リスト!$A$1:$D$43729,4,FALSE)=基本情報!$D$6,O3105,"")),"")</f>
        <v/>
      </c>
    </row>
    <row r="3106" spans="15:16" x14ac:dyDescent="0.15">
      <c r="O3106">
        <v>3105</v>
      </c>
      <c r="P3106" t="str">
        <f>IFERROR(IF(COUNTIF(個人情報!$BB$5:$BB$401,"登録番号" &amp; リスト!O3106)&gt;=1,"",IF(VLOOKUP(O3106,登録者リスト!$A$1:$D$43729,4,FALSE)=基本情報!$D$6,O3106,"")),"")</f>
        <v/>
      </c>
    </row>
    <row r="3107" spans="15:16" x14ac:dyDescent="0.15">
      <c r="O3107">
        <v>3106</v>
      </c>
      <c r="P3107" t="str">
        <f>IFERROR(IF(COUNTIF(個人情報!$BB$5:$BB$401,"登録番号" &amp; リスト!O3107)&gt;=1,"",IF(VLOOKUP(O3107,登録者リスト!$A$1:$D$43729,4,FALSE)=基本情報!$D$6,O3107,"")),"")</f>
        <v/>
      </c>
    </row>
    <row r="3108" spans="15:16" x14ac:dyDescent="0.15">
      <c r="O3108">
        <v>3107</v>
      </c>
      <c r="P3108" t="str">
        <f>IFERROR(IF(COUNTIF(個人情報!$BB$5:$BB$401,"登録番号" &amp; リスト!O3108)&gt;=1,"",IF(VLOOKUP(O3108,登録者リスト!$A$1:$D$43729,4,FALSE)=基本情報!$D$6,O3108,"")),"")</f>
        <v/>
      </c>
    </row>
    <row r="3109" spans="15:16" x14ac:dyDescent="0.15">
      <c r="O3109">
        <v>3108</v>
      </c>
      <c r="P3109" t="str">
        <f>IFERROR(IF(COUNTIF(個人情報!$BB$5:$BB$401,"登録番号" &amp; リスト!O3109)&gt;=1,"",IF(VLOOKUP(O3109,登録者リスト!$A$1:$D$43729,4,FALSE)=基本情報!$D$6,O3109,"")),"")</f>
        <v/>
      </c>
    </row>
    <row r="3110" spans="15:16" x14ac:dyDescent="0.15">
      <c r="O3110">
        <v>3109</v>
      </c>
      <c r="P3110" t="str">
        <f>IFERROR(IF(COUNTIF(個人情報!$BB$5:$BB$401,"登録番号" &amp; リスト!O3110)&gt;=1,"",IF(VLOOKUP(O3110,登録者リスト!$A$1:$D$43729,4,FALSE)=基本情報!$D$6,O3110,"")),"")</f>
        <v/>
      </c>
    </row>
    <row r="3111" spans="15:16" x14ac:dyDescent="0.15">
      <c r="O3111">
        <v>3110</v>
      </c>
      <c r="P3111" t="str">
        <f>IFERROR(IF(COUNTIF(個人情報!$BB$5:$BB$401,"登録番号" &amp; リスト!O3111)&gt;=1,"",IF(VLOOKUP(O3111,登録者リスト!$A$1:$D$43729,4,FALSE)=基本情報!$D$6,O3111,"")),"")</f>
        <v/>
      </c>
    </row>
    <row r="3112" spans="15:16" x14ac:dyDescent="0.15">
      <c r="O3112">
        <v>3111</v>
      </c>
      <c r="P3112" t="str">
        <f>IFERROR(IF(COUNTIF(個人情報!$BB$5:$BB$401,"登録番号" &amp; リスト!O3112)&gt;=1,"",IF(VLOOKUP(O3112,登録者リスト!$A$1:$D$43729,4,FALSE)=基本情報!$D$6,O3112,"")),"")</f>
        <v/>
      </c>
    </row>
    <row r="3113" spans="15:16" x14ac:dyDescent="0.15">
      <c r="O3113">
        <v>3112</v>
      </c>
      <c r="P3113" t="str">
        <f>IFERROR(IF(COUNTIF(個人情報!$BB$5:$BB$401,"登録番号" &amp; リスト!O3113)&gt;=1,"",IF(VLOOKUP(O3113,登録者リスト!$A$1:$D$43729,4,FALSE)=基本情報!$D$6,O3113,"")),"")</f>
        <v/>
      </c>
    </row>
    <row r="3114" spans="15:16" x14ac:dyDescent="0.15">
      <c r="O3114">
        <v>3113</v>
      </c>
      <c r="P3114" t="str">
        <f>IFERROR(IF(COUNTIF(個人情報!$BB$5:$BB$401,"登録番号" &amp; リスト!O3114)&gt;=1,"",IF(VLOOKUP(O3114,登録者リスト!$A$1:$D$43729,4,FALSE)=基本情報!$D$6,O3114,"")),"")</f>
        <v/>
      </c>
    </row>
    <row r="3115" spans="15:16" x14ac:dyDescent="0.15">
      <c r="O3115">
        <v>3114</v>
      </c>
      <c r="P3115" t="str">
        <f>IFERROR(IF(COUNTIF(個人情報!$BB$5:$BB$401,"登録番号" &amp; リスト!O3115)&gt;=1,"",IF(VLOOKUP(O3115,登録者リスト!$A$1:$D$43729,4,FALSE)=基本情報!$D$6,O3115,"")),"")</f>
        <v/>
      </c>
    </row>
    <row r="3116" spans="15:16" x14ac:dyDescent="0.15">
      <c r="O3116">
        <v>3115</v>
      </c>
      <c r="P3116" t="str">
        <f>IFERROR(IF(COUNTIF(個人情報!$BB$5:$BB$401,"登録番号" &amp; リスト!O3116)&gt;=1,"",IF(VLOOKUP(O3116,登録者リスト!$A$1:$D$43729,4,FALSE)=基本情報!$D$6,O3116,"")),"")</f>
        <v/>
      </c>
    </row>
    <row r="3117" spans="15:16" x14ac:dyDescent="0.15">
      <c r="O3117">
        <v>3116</v>
      </c>
      <c r="P3117" t="str">
        <f>IFERROR(IF(COUNTIF(個人情報!$BB$5:$BB$401,"登録番号" &amp; リスト!O3117)&gt;=1,"",IF(VLOOKUP(O3117,登録者リスト!$A$1:$D$43729,4,FALSE)=基本情報!$D$6,O3117,"")),"")</f>
        <v/>
      </c>
    </row>
    <row r="3118" spans="15:16" x14ac:dyDescent="0.15">
      <c r="O3118">
        <v>3117</v>
      </c>
      <c r="P3118" t="str">
        <f>IFERROR(IF(COUNTIF(個人情報!$BB$5:$BB$401,"登録番号" &amp; リスト!O3118)&gt;=1,"",IF(VLOOKUP(O3118,登録者リスト!$A$1:$D$43729,4,FALSE)=基本情報!$D$6,O3118,"")),"")</f>
        <v/>
      </c>
    </row>
    <row r="3119" spans="15:16" x14ac:dyDescent="0.15">
      <c r="O3119">
        <v>3118</v>
      </c>
      <c r="P3119" t="str">
        <f>IFERROR(IF(COUNTIF(個人情報!$BB$5:$BB$401,"登録番号" &amp; リスト!O3119)&gt;=1,"",IF(VLOOKUP(O3119,登録者リスト!$A$1:$D$43729,4,FALSE)=基本情報!$D$6,O3119,"")),"")</f>
        <v/>
      </c>
    </row>
    <row r="3120" spans="15:16" x14ac:dyDescent="0.15">
      <c r="O3120">
        <v>3119</v>
      </c>
      <c r="P3120" t="str">
        <f>IFERROR(IF(COUNTIF(個人情報!$BB$5:$BB$401,"登録番号" &amp; リスト!O3120)&gt;=1,"",IF(VLOOKUP(O3120,登録者リスト!$A$1:$D$43729,4,FALSE)=基本情報!$D$6,O3120,"")),"")</f>
        <v/>
      </c>
    </row>
    <row r="3121" spans="15:16" x14ac:dyDescent="0.15">
      <c r="O3121">
        <v>3120</v>
      </c>
      <c r="P3121" t="str">
        <f>IFERROR(IF(COUNTIF(個人情報!$BB$5:$BB$401,"登録番号" &amp; リスト!O3121)&gt;=1,"",IF(VLOOKUP(O3121,登録者リスト!$A$1:$D$43729,4,FALSE)=基本情報!$D$6,O3121,"")),"")</f>
        <v/>
      </c>
    </row>
    <row r="3122" spans="15:16" x14ac:dyDescent="0.15">
      <c r="O3122">
        <v>3121</v>
      </c>
      <c r="P3122" t="str">
        <f>IFERROR(IF(COUNTIF(個人情報!$BB$5:$BB$401,"登録番号" &amp; リスト!O3122)&gt;=1,"",IF(VLOOKUP(O3122,登録者リスト!$A$1:$D$43729,4,FALSE)=基本情報!$D$6,O3122,"")),"")</f>
        <v/>
      </c>
    </row>
    <row r="3123" spans="15:16" x14ac:dyDescent="0.15">
      <c r="O3123">
        <v>3122</v>
      </c>
      <c r="P3123" t="str">
        <f>IFERROR(IF(COUNTIF(個人情報!$BB$5:$BB$401,"登録番号" &amp; リスト!O3123)&gt;=1,"",IF(VLOOKUP(O3123,登録者リスト!$A$1:$D$43729,4,FALSE)=基本情報!$D$6,O3123,"")),"")</f>
        <v/>
      </c>
    </row>
    <row r="3124" spans="15:16" x14ac:dyDescent="0.15">
      <c r="O3124">
        <v>3123</v>
      </c>
      <c r="P3124" t="str">
        <f>IFERROR(IF(COUNTIF(個人情報!$BB$5:$BB$401,"登録番号" &amp; リスト!O3124)&gt;=1,"",IF(VLOOKUP(O3124,登録者リスト!$A$1:$D$43729,4,FALSE)=基本情報!$D$6,O3124,"")),"")</f>
        <v/>
      </c>
    </row>
    <row r="3125" spans="15:16" x14ac:dyDescent="0.15">
      <c r="O3125">
        <v>3124</v>
      </c>
      <c r="P3125" t="str">
        <f>IFERROR(IF(COUNTIF(個人情報!$BB$5:$BB$401,"登録番号" &amp; リスト!O3125)&gt;=1,"",IF(VLOOKUP(O3125,登録者リスト!$A$1:$D$43729,4,FALSE)=基本情報!$D$6,O3125,"")),"")</f>
        <v/>
      </c>
    </row>
    <row r="3126" spans="15:16" x14ac:dyDescent="0.15">
      <c r="O3126">
        <v>3125</v>
      </c>
      <c r="P3126" t="str">
        <f>IFERROR(IF(COUNTIF(個人情報!$BB$5:$BB$401,"登録番号" &amp; リスト!O3126)&gt;=1,"",IF(VLOOKUP(O3126,登録者リスト!$A$1:$D$43729,4,FALSE)=基本情報!$D$6,O3126,"")),"")</f>
        <v/>
      </c>
    </row>
    <row r="3127" spans="15:16" x14ac:dyDescent="0.15">
      <c r="O3127">
        <v>3126</v>
      </c>
      <c r="P3127" t="str">
        <f>IFERROR(IF(COUNTIF(個人情報!$BB$5:$BB$401,"登録番号" &amp; リスト!O3127)&gt;=1,"",IF(VLOOKUP(O3127,登録者リスト!$A$1:$D$43729,4,FALSE)=基本情報!$D$6,O3127,"")),"")</f>
        <v/>
      </c>
    </row>
    <row r="3128" spans="15:16" x14ac:dyDescent="0.15">
      <c r="O3128">
        <v>3127</v>
      </c>
      <c r="P3128" t="str">
        <f>IFERROR(IF(COUNTIF(個人情報!$BB$5:$BB$401,"登録番号" &amp; リスト!O3128)&gt;=1,"",IF(VLOOKUP(O3128,登録者リスト!$A$1:$D$43729,4,FALSE)=基本情報!$D$6,O3128,"")),"")</f>
        <v/>
      </c>
    </row>
    <row r="3129" spans="15:16" x14ac:dyDescent="0.15">
      <c r="O3129">
        <v>3128</v>
      </c>
      <c r="P3129" t="str">
        <f>IFERROR(IF(COUNTIF(個人情報!$BB$5:$BB$401,"登録番号" &amp; リスト!O3129)&gt;=1,"",IF(VLOOKUP(O3129,登録者リスト!$A$1:$D$43729,4,FALSE)=基本情報!$D$6,O3129,"")),"")</f>
        <v/>
      </c>
    </row>
    <row r="3130" spans="15:16" x14ac:dyDescent="0.15">
      <c r="O3130">
        <v>3129</v>
      </c>
      <c r="P3130" t="str">
        <f>IFERROR(IF(COUNTIF(個人情報!$BB$5:$BB$401,"登録番号" &amp; リスト!O3130)&gt;=1,"",IF(VLOOKUP(O3130,登録者リスト!$A$1:$D$43729,4,FALSE)=基本情報!$D$6,O3130,"")),"")</f>
        <v/>
      </c>
    </row>
    <row r="3131" spans="15:16" x14ac:dyDescent="0.15">
      <c r="O3131">
        <v>3130</v>
      </c>
      <c r="P3131" t="str">
        <f>IFERROR(IF(COUNTIF(個人情報!$BB$5:$BB$401,"登録番号" &amp; リスト!O3131)&gt;=1,"",IF(VLOOKUP(O3131,登録者リスト!$A$1:$D$43729,4,FALSE)=基本情報!$D$6,O3131,"")),"")</f>
        <v/>
      </c>
    </row>
    <row r="3132" spans="15:16" x14ac:dyDescent="0.15">
      <c r="O3132">
        <v>3131</v>
      </c>
      <c r="P3132" t="str">
        <f>IFERROR(IF(COUNTIF(個人情報!$BB$5:$BB$401,"登録番号" &amp; リスト!O3132)&gt;=1,"",IF(VLOOKUP(O3132,登録者リスト!$A$1:$D$43729,4,FALSE)=基本情報!$D$6,O3132,"")),"")</f>
        <v/>
      </c>
    </row>
    <row r="3133" spans="15:16" x14ac:dyDescent="0.15">
      <c r="O3133">
        <v>3132</v>
      </c>
      <c r="P3133" t="str">
        <f>IFERROR(IF(COUNTIF(個人情報!$BB$5:$BB$401,"登録番号" &amp; リスト!O3133)&gt;=1,"",IF(VLOOKUP(O3133,登録者リスト!$A$1:$D$43729,4,FALSE)=基本情報!$D$6,O3133,"")),"")</f>
        <v/>
      </c>
    </row>
    <row r="3134" spans="15:16" x14ac:dyDescent="0.15">
      <c r="O3134">
        <v>3133</v>
      </c>
      <c r="P3134" t="str">
        <f>IFERROR(IF(COUNTIF(個人情報!$BB$5:$BB$401,"登録番号" &amp; リスト!O3134)&gt;=1,"",IF(VLOOKUP(O3134,登録者リスト!$A$1:$D$43729,4,FALSE)=基本情報!$D$6,O3134,"")),"")</f>
        <v/>
      </c>
    </row>
    <row r="3135" spans="15:16" x14ac:dyDescent="0.15">
      <c r="O3135">
        <v>3134</v>
      </c>
      <c r="P3135" t="str">
        <f>IFERROR(IF(COUNTIF(個人情報!$BB$5:$BB$401,"登録番号" &amp; リスト!O3135)&gt;=1,"",IF(VLOOKUP(O3135,登録者リスト!$A$1:$D$43729,4,FALSE)=基本情報!$D$6,O3135,"")),"")</f>
        <v/>
      </c>
    </row>
    <row r="3136" spans="15:16" x14ac:dyDescent="0.15">
      <c r="O3136">
        <v>3135</v>
      </c>
      <c r="P3136" t="str">
        <f>IFERROR(IF(COUNTIF(個人情報!$BB$5:$BB$401,"登録番号" &amp; リスト!O3136)&gt;=1,"",IF(VLOOKUP(O3136,登録者リスト!$A$1:$D$43729,4,FALSE)=基本情報!$D$6,O3136,"")),"")</f>
        <v/>
      </c>
    </row>
    <row r="3137" spans="15:16" x14ac:dyDescent="0.15">
      <c r="O3137">
        <v>3136</v>
      </c>
      <c r="P3137" t="str">
        <f>IFERROR(IF(COUNTIF(個人情報!$BB$5:$BB$401,"登録番号" &amp; リスト!O3137)&gt;=1,"",IF(VLOOKUP(O3137,登録者リスト!$A$1:$D$43729,4,FALSE)=基本情報!$D$6,O3137,"")),"")</f>
        <v/>
      </c>
    </row>
    <row r="3138" spans="15:16" x14ac:dyDescent="0.15">
      <c r="O3138">
        <v>3137</v>
      </c>
      <c r="P3138" t="str">
        <f>IFERROR(IF(COUNTIF(個人情報!$BB$5:$BB$401,"登録番号" &amp; リスト!O3138)&gt;=1,"",IF(VLOOKUP(O3138,登録者リスト!$A$1:$D$43729,4,FALSE)=基本情報!$D$6,O3138,"")),"")</f>
        <v/>
      </c>
    </row>
    <row r="3139" spans="15:16" x14ac:dyDescent="0.15">
      <c r="O3139">
        <v>3138</v>
      </c>
      <c r="P3139" t="str">
        <f>IFERROR(IF(COUNTIF(個人情報!$BB$5:$BB$401,"登録番号" &amp; リスト!O3139)&gt;=1,"",IF(VLOOKUP(O3139,登録者リスト!$A$1:$D$43729,4,FALSE)=基本情報!$D$6,O3139,"")),"")</f>
        <v/>
      </c>
    </row>
    <row r="3140" spans="15:16" x14ac:dyDescent="0.15">
      <c r="O3140">
        <v>3139</v>
      </c>
      <c r="P3140" t="str">
        <f>IFERROR(IF(COUNTIF(個人情報!$BB$5:$BB$401,"登録番号" &amp; リスト!O3140)&gt;=1,"",IF(VLOOKUP(O3140,登録者リスト!$A$1:$D$43729,4,FALSE)=基本情報!$D$6,O3140,"")),"")</f>
        <v/>
      </c>
    </row>
    <row r="3141" spans="15:16" x14ac:dyDescent="0.15">
      <c r="O3141">
        <v>3140</v>
      </c>
      <c r="P3141" t="str">
        <f>IFERROR(IF(COUNTIF(個人情報!$BB$5:$BB$401,"登録番号" &amp; リスト!O3141)&gt;=1,"",IF(VLOOKUP(O3141,登録者リスト!$A$1:$D$43729,4,FALSE)=基本情報!$D$6,O3141,"")),"")</f>
        <v/>
      </c>
    </row>
    <row r="3142" spans="15:16" x14ac:dyDescent="0.15">
      <c r="O3142">
        <v>3141</v>
      </c>
      <c r="P3142" t="str">
        <f>IFERROR(IF(COUNTIF(個人情報!$BB$5:$BB$401,"登録番号" &amp; リスト!O3142)&gt;=1,"",IF(VLOOKUP(O3142,登録者リスト!$A$1:$D$43729,4,FALSE)=基本情報!$D$6,O3142,"")),"")</f>
        <v/>
      </c>
    </row>
    <row r="3143" spans="15:16" x14ac:dyDescent="0.15">
      <c r="O3143">
        <v>3142</v>
      </c>
      <c r="P3143" t="str">
        <f>IFERROR(IF(COUNTIF(個人情報!$BB$5:$BB$401,"登録番号" &amp; リスト!O3143)&gt;=1,"",IF(VLOOKUP(O3143,登録者リスト!$A$1:$D$43729,4,FALSE)=基本情報!$D$6,O3143,"")),"")</f>
        <v/>
      </c>
    </row>
    <row r="3144" spans="15:16" x14ac:dyDescent="0.15">
      <c r="O3144">
        <v>3143</v>
      </c>
      <c r="P3144" t="str">
        <f>IFERROR(IF(COUNTIF(個人情報!$BB$5:$BB$401,"登録番号" &amp; リスト!O3144)&gt;=1,"",IF(VLOOKUP(O3144,登録者リスト!$A$1:$D$43729,4,FALSE)=基本情報!$D$6,O3144,"")),"")</f>
        <v/>
      </c>
    </row>
    <row r="3145" spans="15:16" x14ac:dyDescent="0.15">
      <c r="O3145">
        <v>3144</v>
      </c>
      <c r="P3145" t="str">
        <f>IFERROR(IF(COUNTIF(個人情報!$BB$5:$BB$401,"登録番号" &amp; リスト!O3145)&gt;=1,"",IF(VLOOKUP(O3145,登録者リスト!$A$1:$D$43729,4,FALSE)=基本情報!$D$6,O3145,"")),"")</f>
        <v/>
      </c>
    </row>
    <row r="3146" spans="15:16" x14ac:dyDescent="0.15">
      <c r="O3146">
        <v>3145</v>
      </c>
      <c r="P3146" t="str">
        <f>IFERROR(IF(COUNTIF(個人情報!$BB$5:$BB$401,"登録番号" &amp; リスト!O3146)&gt;=1,"",IF(VLOOKUP(O3146,登録者リスト!$A$1:$D$43729,4,FALSE)=基本情報!$D$6,O3146,"")),"")</f>
        <v/>
      </c>
    </row>
    <row r="3147" spans="15:16" x14ac:dyDescent="0.15">
      <c r="O3147">
        <v>3146</v>
      </c>
      <c r="P3147" t="str">
        <f>IFERROR(IF(COUNTIF(個人情報!$BB$5:$BB$401,"登録番号" &amp; リスト!O3147)&gt;=1,"",IF(VLOOKUP(O3147,登録者リスト!$A$1:$D$43729,4,FALSE)=基本情報!$D$6,O3147,"")),"")</f>
        <v/>
      </c>
    </row>
    <row r="3148" spans="15:16" x14ac:dyDescent="0.15">
      <c r="O3148">
        <v>3147</v>
      </c>
      <c r="P3148" t="str">
        <f>IFERROR(IF(COUNTIF(個人情報!$BB$5:$BB$401,"登録番号" &amp; リスト!O3148)&gt;=1,"",IF(VLOOKUP(O3148,登録者リスト!$A$1:$D$43729,4,FALSE)=基本情報!$D$6,O3148,"")),"")</f>
        <v/>
      </c>
    </row>
    <row r="3149" spans="15:16" x14ac:dyDescent="0.15">
      <c r="O3149">
        <v>3148</v>
      </c>
      <c r="P3149" t="str">
        <f>IFERROR(IF(COUNTIF(個人情報!$BB$5:$BB$401,"登録番号" &amp; リスト!O3149)&gt;=1,"",IF(VLOOKUP(O3149,登録者リスト!$A$1:$D$43729,4,FALSE)=基本情報!$D$6,O3149,"")),"")</f>
        <v/>
      </c>
    </row>
    <row r="3150" spans="15:16" x14ac:dyDescent="0.15">
      <c r="O3150">
        <v>3149</v>
      </c>
      <c r="P3150" t="str">
        <f>IFERROR(IF(COUNTIF(個人情報!$BB$5:$BB$401,"登録番号" &amp; リスト!O3150)&gt;=1,"",IF(VLOOKUP(O3150,登録者リスト!$A$1:$D$43729,4,FALSE)=基本情報!$D$6,O3150,"")),"")</f>
        <v/>
      </c>
    </row>
    <row r="3151" spans="15:16" x14ac:dyDescent="0.15">
      <c r="O3151">
        <v>3150</v>
      </c>
      <c r="P3151" t="str">
        <f>IFERROR(IF(COUNTIF(個人情報!$BB$5:$BB$401,"登録番号" &amp; リスト!O3151)&gt;=1,"",IF(VLOOKUP(O3151,登録者リスト!$A$1:$D$43729,4,FALSE)=基本情報!$D$6,O3151,"")),"")</f>
        <v/>
      </c>
    </row>
    <row r="3152" spans="15:16" x14ac:dyDescent="0.15">
      <c r="O3152">
        <v>3151</v>
      </c>
      <c r="P3152" t="str">
        <f>IFERROR(IF(COUNTIF(個人情報!$BB$5:$BB$401,"登録番号" &amp; リスト!O3152)&gt;=1,"",IF(VLOOKUP(O3152,登録者リスト!$A$1:$D$43729,4,FALSE)=基本情報!$D$6,O3152,"")),"")</f>
        <v/>
      </c>
    </row>
    <row r="3153" spans="15:16" x14ac:dyDescent="0.15">
      <c r="O3153">
        <v>3152</v>
      </c>
      <c r="P3153" t="str">
        <f>IFERROR(IF(COUNTIF(個人情報!$BB$5:$BB$401,"登録番号" &amp; リスト!O3153)&gt;=1,"",IF(VLOOKUP(O3153,登録者リスト!$A$1:$D$43729,4,FALSE)=基本情報!$D$6,O3153,"")),"")</f>
        <v/>
      </c>
    </row>
    <row r="3154" spans="15:16" x14ac:dyDescent="0.15">
      <c r="O3154">
        <v>3153</v>
      </c>
      <c r="P3154" t="str">
        <f>IFERROR(IF(COUNTIF(個人情報!$BB$5:$BB$401,"登録番号" &amp; リスト!O3154)&gt;=1,"",IF(VLOOKUP(O3154,登録者リスト!$A$1:$D$43729,4,FALSE)=基本情報!$D$6,O3154,"")),"")</f>
        <v/>
      </c>
    </row>
    <row r="3155" spans="15:16" x14ac:dyDescent="0.15">
      <c r="O3155">
        <v>3154</v>
      </c>
      <c r="P3155" t="str">
        <f>IFERROR(IF(COUNTIF(個人情報!$BB$5:$BB$401,"登録番号" &amp; リスト!O3155)&gt;=1,"",IF(VLOOKUP(O3155,登録者リスト!$A$1:$D$43729,4,FALSE)=基本情報!$D$6,O3155,"")),"")</f>
        <v/>
      </c>
    </row>
    <row r="3156" spans="15:16" x14ac:dyDescent="0.15">
      <c r="O3156">
        <v>3155</v>
      </c>
      <c r="P3156" t="str">
        <f>IFERROR(IF(COUNTIF(個人情報!$BB$5:$BB$401,"登録番号" &amp; リスト!O3156)&gt;=1,"",IF(VLOOKUP(O3156,登録者リスト!$A$1:$D$43729,4,FALSE)=基本情報!$D$6,O3156,"")),"")</f>
        <v/>
      </c>
    </row>
    <row r="3157" spans="15:16" x14ac:dyDescent="0.15">
      <c r="O3157">
        <v>3156</v>
      </c>
      <c r="P3157" t="str">
        <f>IFERROR(IF(COUNTIF(個人情報!$BB$5:$BB$401,"登録番号" &amp; リスト!O3157)&gt;=1,"",IF(VLOOKUP(O3157,登録者リスト!$A$1:$D$43729,4,FALSE)=基本情報!$D$6,O3157,"")),"")</f>
        <v/>
      </c>
    </row>
    <row r="3158" spans="15:16" x14ac:dyDescent="0.15">
      <c r="O3158">
        <v>3157</v>
      </c>
      <c r="P3158" t="str">
        <f>IFERROR(IF(COUNTIF(個人情報!$BB$5:$BB$401,"登録番号" &amp; リスト!O3158)&gt;=1,"",IF(VLOOKUP(O3158,登録者リスト!$A$1:$D$43729,4,FALSE)=基本情報!$D$6,O3158,"")),"")</f>
        <v/>
      </c>
    </row>
    <row r="3159" spans="15:16" x14ac:dyDescent="0.15">
      <c r="O3159">
        <v>3158</v>
      </c>
      <c r="P3159" t="str">
        <f>IFERROR(IF(COUNTIF(個人情報!$BB$5:$BB$401,"登録番号" &amp; リスト!O3159)&gt;=1,"",IF(VLOOKUP(O3159,登録者リスト!$A$1:$D$43729,4,FALSE)=基本情報!$D$6,O3159,"")),"")</f>
        <v/>
      </c>
    </row>
    <row r="3160" spans="15:16" x14ac:dyDescent="0.15">
      <c r="O3160">
        <v>3159</v>
      </c>
      <c r="P3160" t="str">
        <f>IFERROR(IF(COUNTIF(個人情報!$BB$5:$BB$401,"登録番号" &amp; リスト!O3160)&gt;=1,"",IF(VLOOKUP(O3160,登録者リスト!$A$1:$D$43729,4,FALSE)=基本情報!$D$6,O3160,"")),"")</f>
        <v/>
      </c>
    </row>
    <row r="3161" spans="15:16" x14ac:dyDescent="0.15">
      <c r="O3161">
        <v>3160</v>
      </c>
      <c r="P3161" t="str">
        <f>IFERROR(IF(COUNTIF(個人情報!$BB$5:$BB$401,"登録番号" &amp; リスト!O3161)&gt;=1,"",IF(VLOOKUP(O3161,登録者リスト!$A$1:$D$43729,4,FALSE)=基本情報!$D$6,O3161,"")),"")</f>
        <v/>
      </c>
    </row>
    <row r="3162" spans="15:16" x14ac:dyDescent="0.15">
      <c r="O3162">
        <v>3161</v>
      </c>
      <c r="P3162" t="str">
        <f>IFERROR(IF(COUNTIF(個人情報!$BB$5:$BB$401,"登録番号" &amp; リスト!O3162)&gt;=1,"",IF(VLOOKUP(O3162,登録者リスト!$A$1:$D$43729,4,FALSE)=基本情報!$D$6,O3162,"")),"")</f>
        <v/>
      </c>
    </row>
    <row r="3163" spans="15:16" x14ac:dyDescent="0.15">
      <c r="O3163">
        <v>3162</v>
      </c>
      <c r="P3163" t="str">
        <f>IFERROR(IF(COUNTIF(個人情報!$BB$5:$BB$401,"登録番号" &amp; リスト!O3163)&gt;=1,"",IF(VLOOKUP(O3163,登録者リスト!$A$1:$D$43729,4,FALSE)=基本情報!$D$6,O3163,"")),"")</f>
        <v/>
      </c>
    </row>
    <row r="3164" spans="15:16" x14ac:dyDescent="0.15">
      <c r="O3164">
        <v>3163</v>
      </c>
      <c r="P3164" t="str">
        <f>IFERROR(IF(COUNTIF(個人情報!$BB$5:$BB$401,"登録番号" &amp; リスト!O3164)&gt;=1,"",IF(VLOOKUP(O3164,登録者リスト!$A$1:$D$43729,4,FALSE)=基本情報!$D$6,O3164,"")),"")</f>
        <v/>
      </c>
    </row>
    <row r="3165" spans="15:16" x14ac:dyDescent="0.15">
      <c r="O3165">
        <v>3164</v>
      </c>
      <c r="P3165" t="str">
        <f>IFERROR(IF(COUNTIF(個人情報!$BB$5:$BB$401,"登録番号" &amp; リスト!O3165)&gt;=1,"",IF(VLOOKUP(O3165,登録者リスト!$A$1:$D$43729,4,FALSE)=基本情報!$D$6,O3165,"")),"")</f>
        <v/>
      </c>
    </row>
    <row r="3166" spans="15:16" x14ac:dyDescent="0.15">
      <c r="O3166">
        <v>3165</v>
      </c>
      <c r="P3166" t="str">
        <f>IFERROR(IF(COUNTIF(個人情報!$BB$5:$BB$401,"登録番号" &amp; リスト!O3166)&gt;=1,"",IF(VLOOKUP(O3166,登録者リスト!$A$1:$D$43729,4,FALSE)=基本情報!$D$6,O3166,"")),"")</f>
        <v/>
      </c>
    </row>
    <row r="3167" spans="15:16" x14ac:dyDescent="0.15">
      <c r="O3167">
        <v>3166</v>
      </c>
      <c r="P3167" t="str">
        <f>IFERROR(IF(COUNTIF(個人情報!$BB$5:$BB$401,"登録番号" &amp; リスト!O3167)&gt;=1,"",IF(VLOOKUP(O3167,登録者リスト!$A$1:$D$43729,4,FALSE)=基本情報!$D$6,O3167,"")),"")</f>
        <v/>
      </c>
    </row>
    <row r="3168" spans="15:16" x14ac:dyDescent="0.15">
      <c r="O3168">
        <v>3167</v>
      </c>
      <c r="P3168" t="str">
        <f>IFERROR(IF(COUNTIF(個人情報!$BB$5:$BB$401,"登録番号" &amp; リスト!O3168)&gt;=1,"",IF(VLOOKUP(O3168,登録者リスト!$A$1:$D$43729,4,FALSE)=基本情報!$D$6,O3168,"")),"")</f>
        <v/>
      </c>
    </row>
    <row r="3169" spans="15:16" x14ac:dyDescent="0.15">
      <c r="O3169">
        <v>3168</v>
      </c>
      <c r="P3169" t="str">
        <f>IFERROR(IF(COUNTIF(個人情報!$BB$5:$BB$401,"登録番号" &amp; リスト!O3169)&gt;=1,"",IF(VLOOKUP(O3169,登録者リスト!$A$1:$D$43729,4,FALSE)=基本情報!$D$6,O3169,"")),"")</f>
        <v/>
      </c>
    </row>
    <row r="3170" spans="15:16" x14ac:dyDescent="0.15">
      <c r="O3170">
        <v>3169</v>
      </c>
      <c r="P3170" t="str">
        <f>IFERROR(IF(COUNTIF(個人情報!$BB$5:$BB$401,"登録番号" &amp; リスト!O3170)&gt;=1,"",IF(VLOOKUP(O3170,登録者リスト!$A$1:$D$43729,4,FALSE)=基本情報!$D$6,O3170,"")),"")</f>
        <v/>
      </c>
    </row>
    <row r="3171" spans="15:16" x14ac:dyDescent="0.15">
      <c r="O3171">
        <v>3170</v>
      </c>
      <c r="P3171" t="str">
        <f>IFERROR(IF(COUNTIF(個人情報!$BB$5:$BB$401,"登録番号" &amp; リスト!O3171)&gt;=1,"",IF(VLOOKUP(O3171,登録者リスト!$A$1:$D$43729,4,FALSE)=基本情報!$D$6,O3171,"")),"")</f>
        <v/>
      </c>
    </row>
    <row r="3172" spans="15:16" x14ac:dyDescent="0.15">
      <c r="O3172">
        <v>3171</v>
      </c>
      <c r="P3172" t="str">
        <f>IFERROR(IF(COUNTIF(個人情報!$BB$5:$BB$401,"登録番号" &amp; リスト!O3172)&gt;=1,"",IF(VLOOKUP(O3172,登録者リスト!$A$1:$D$43729,4,FALSE)=基本情報!$D$6,O3172,"")),"")</f>
        <v/>
      </c>
    </row>
    <row r="3173" spans="15:16" x14ac:dyDescent="0.15">
      <c r="O3173">
        <v>3172</v>
      </c>
      <c r="P3173" t="str">
        <f>IFERROR(IF(COUNTIF(個人情報!$BB$5:$BB$401,"登録番号" &amp; リスト!O3173)&gt;=1,"",IF(VLOOKUP(O3173,登録者リスト!$A$1:$D$43729,4,FALSE)=基本情報!$D$6,O3173,"")),"")</f>
        <v/>
      </c>
    </row>
    <row r="3174" spans="15:16" x14ac:dyDescent="0.15">
      <c r="O3174">
        <v>3173</v>
      </c>
      <c r="P3174" t="str">
        <f>IFERROR(IF(COUNTIF(個人情報!$BB$5:$BB$401,"登録番号" &amp; リスト!O3174)&gt;=1,"",IF(VLOOKUP(O3174,登録者リスト!$A$1:$D$43729,4,FALSE)=基本情報!$D$6,O3174,"")),"")</f>
        <v/>
      </c>
    </row>
    <row r="3175" spans="15:16" x14ac:dyDescent="0.15">
      <c r="O3175">
        <v>3174</v>
      </c>
      <c r="P3175" t="str">
        <f>IFERROR(IF(COUNTIF(個人情報!$BB$5:$BB$401,"登録番号" &amp; リスト!O3175)&gt;=1,"",IF(VLOOKUP(O3175,登録者リスト!$A$1:$D$43729,4,FALSE)=基本情報!$D$6,O3175,"")),"")</f>
        <v/>
      </c>
    </row>
    <row r="3176" spans="15:16" x14ac:dyDescent="0.15">
      <c r="O3176">
        <v>3175</v>
      </c>
      <c r="P3176" t="str">
        <f>IFERROR(IF(COUNTIF(個人情報!$BB$5:$BB$401,"登録番号" &amp; リスト!O3176)&gt;=1,"",IF(VLOOKUP(O3176,登録者リスト!$A$1:$D$43729,4,FALSE)=基本情報!$D$6,O3176,"")),"")</f>
        <v/>
      </c>
    </row>
    <row r="3177" spans="15:16" x14ac:dyDescent="0.15">
      <c r="O3177">
        <v>3176</v>
      </c>
      <c r="P3177" t="str">
        <f>IFERROR(IF(COUNTIF(個人情報!$BB$5:$BB$401,"登録番号" &amp; リスト!O3177)&gt;=1,"",IF(VLOOKUP(O3177,登録者リスト!$A$1:$D$43729,4,FALSE)=基本情報!$D$6,O3177,"")),"")</f>
        <v/>
      </c>
    </row>
    <row r="3178" spans="15:16" x14ac:dyDescent="0.15">
      <c r="O3178">
        <v>3177</v>
      </c>
      <c r="P3178" t="str">
        <f>IFERROR(IF(COUNTIF(個人情報!$BB$5:$BB$401,"登録番号" &amp; リスト!O3178)&gt;=1,"",IF(VLOOKUP(O3178,登録者リスト!$A$1:$D$43729,4,FALSE)=基本情報!$D$6,O3178,"")),"")</f>
        <v/>
      </c>
    </row>
    <row r="3179" spans="15:16" x14ac:dyDescent="0.15">
      <c r="O3179">
        <v>3178</v>
      </c>
      <c r="P3179" t="str">
        <f>IFERROR(IF(COUNTIF(個人情報!$BB$5:$BB$401,"登録番号" &amp; リスト!O3179)&gt;=1,"",IF(VLOOKUP(O3179,登録者リスト!$A$1:$D$43729,4,FALSE)=基本情報!$D$6,O3179,"")),"")</f>
        <v/>
      </c>
    </row>
    <row r="3180" spans="15:16" x14ac:dyDescent="0.15">
      <c r="O3180">
        <v>3179</v>
      </c>
      <c r="P3180" t="str">
        <f>IFERROR(IF(COUNTIF(個人情報!$BB$5:$BB$401,"登録番号" &amp; リスト!O3180)&gt;=1,"",IF(VLOOKUP(O3180,登録者リスト!$A$1:$D$43729,4,FALSE)=基本情報!$D$6,O3180,"")),"")</f>
        <v/>
      </c>
    </row>
    <row r="3181" spans="15:16" x14ac:dyDescent="0.15">
      <c r="O3181">
        <v>3180</v>
      </c>
      <c r="P3181" t="str">
        <f>IFERROR(IF(COUNTIF(個人情報!$BB$5:$BB$401,"登録番号" &amp; リスト!O3181)&gt;=1,"",IF(VLOOKUP(O3181,登録者リスト!$A$1:$D$43729,4,FALSE)=基本情報!$D$6,O3181,"")),"")</f>
        <v/>
      </c>
    </row>
    <row r="3182" spans="15:16" x14ac:dyDescent="0.15">
      <c r="O3182">
        <v>3181</v>
      </c>
      <c r="P3182" t="str">
        <f>IFERROR(IF(COUNTIF(個人情報!$BB$5:$BB$401,"登録番号" &amp; リスト!O3182)&gt;=1,"",IF(VLOOKUP(O3182,登録者リスト!$A$1:$D$43729,4,FALSE)=基本情報!$D$6,O3182,"")),"")</f>
        <v/>
      </c>
    </row>
    <row r="3183" spans="15:16" x14ac:dyDescent="0.15">
      <c r="O3183">
        <v>3182</v>
      </c>
      <c r="P3183" t="str">
        <f>IFERROR(IF(COUNTIF(個人情報!$BB$5:$BB$401,"登録番号" &amp; リスト!O3183)&gt;=1,"",IF(VLOOKUP(O3183,登録者リスト!$A$1:$D$43729,4,FALSE)=基本情報!$D$6,O3183,"")),"")</f>
        <v/>
      </c>
    </row>
    <row r="3184" spans="15:16" x14ac:dyDescent="0.15">
      <c r="O3184">
        <v>3183</v>
      </c>
      <c r="P3184" t="str">
        <f>IFERROR(IF(COUNTIF(個人情報!$BB$5:$BB$401,"登録番号" &amp; リスト!O3184)&gt;=1,"",IF(VLOOKUP(O3184,登録者リスト!$A$1:$D$43729,4,FALSE)=基本情報!$D$6,O3184,"")),"")</f>
        <v/>
      </c>
    </row>
    <row r="3185" spans="15:16" x14ac:dyDescent="0.15">
      <c r="O3185">
        <v>3184</v>
      </c>
      <c r="P3185" t="str">
        <f>IFERROR(IF(COUNTIF(個人情報!$BB$5:$BB$401,"登録番号" &amp; リスト!O3185)&gt;=1,"",IF(VLOOKUP(O3185,登録者リスト!$A$1:$D$43729,4,FALSE)=基本情報!$D$6,O3185,"")),"")</f>
        <v/>
      </c>
    </row>
    <row r="3186" spans="15:16" x14ac:dyDescent="0.15">
      <c r="O3186">
        <v>3185</v>
      </c>
      <c r="P3186" t="str">
        <f>IFERROR(IF(COUNTIF(個人情報!$BB$5:$BB$401,"登録番号" &amp; リスト!O3186)&gt;=1,"",IF(VLOOKUP(O3186,登録者リスト!$A$1:$D$43729,4,FALSE)=基本情報!$D$6,O3186,"")),"")</f>
        <v/>
      </c>
    </row>
    <row r="3187" spans="15:16" x14ac:dyDescent="0.15">
      <c r="O3187">
        <v>3186</v>
      </c>
      <c r="P3187" t="str">
        <f>IFERROR(IF(COUNTIF(個人情報!$BB$5:$BB$401,"登録番号" &amp; リスト!O3187)&gt;=1,"",IF(VLOOKUP(O3187,登録者リスト!$A$1:$D$43729,4,FALSE)=基本情報!$D$6,O3187,"")),"")</f>
        <v/>
      </c>
    </row>
    <row r="3188" spans="15:16" x14ac:dyDescent="0.15">
      <c r="O3188">
        <v>3187</v>
      </c>
      <c r="P3188" t="str">
        <f>IFERROR(IF(COUNTIF(個人情報!$BB$5:$BB$401,"登録番号" &amp; リスト!O3188)&gt;=1,"",IF(VLOOKUP(O3188,登録者リスト!$A$1:$D$43729,4,FALSE)=基本情報!$D$6,O3188,"")),"")</f>
        <v/>
      </c>
    </row>
    <row r="3189" spans="15:16" x14ac:dyDescent="0.15">
      <c r="O3189">
        <v>3188</v>
      </c>
      <c r="P3189" t="str">
        <f>IFERROR(IF(COUNTIF(個人情報!$BB$5:$BB$401,"登録番号" &amp; リスト!O3189)&gt;=1,"",IF(VLOOKUP(O3189,登録者リスト!$A$1:$D$43729,4,FALSE)=基本情報!$D$6,O3189,"")),"")</f>
        <v/>
      </c>
    </row>
    <row r="3190" spans="15:16" x14ac:dyDescent="0.15">
      <c r="O3190">
        <v>3189</v>
      </c>
      <c r="P3190" t="str">
        <f>IFERROR(IF(COUNTIF(個人情報!$BB$5:$BB$401,"登録番号" &amp; リスト!O3190)&gt;=1,"",IF(VLOOKUP(O3190,登録者リスト!$A$1:$D$43729,4,FALSE)=基本情報!$D$6,O3190,"")),"")</f>
        <v/>
      </c>
    </row>
    <row r="3191" spans="15:16" x14ac:dyDescent="0.15">
      <c r="O3191">
        <v>3190</v>
      </c>
      <c r="P3191" t="str">
        <f>IFERROR(IF(COUNTIF(個人情報!$BB$5:$BB$401,"登録番号" &amp; リスト!O3191)&gt;=1,"",IF(VLOOKUP(O3191,登録者リスト!$A$1:$D$43729,4,FALSE)=基本情報!$D$6,O3191,"")),"")</f>
        <v/>
      </c>
    </row>
    <row r="3192" spans="15:16" x14ac:dyDescent="0.15">
      <c r="O3192">
        <v>3191</v>
      </c>
      <c r="P3192" t="str">
        <f>IFERROR(IF(COUNTIF(個人情報!$BB$5:$BB$401,"登録番号" &amp; リスト!O3192)&gt;=1,"",IF(VLOOKUP(O3192,登録者リスト!$A$1:$D$43729,4,FALSE)=基本情報!$D$6,O3192,"")),"")</f>
        <v/>
      </c>
    </row>
    <row r="3193" spans="15:16" x14ac:dyDescent="0.15">
      <c r="O3193">
        <v>3192</v>
      </c>
      <c r="P3193" t="str">
        <f>IFERROR(IF(COUNTIF(個人情報!$BB$5:$BB$401,"登録番号" &amp; リスト!O3193)&gt;=1,"",IF(VLOOKUP(O3193,登録者リスト!$A$1:$D$43729,4,FALSE)=基本情報!$D$6,O3193,"")),"")</f>
        <v/>
      </c>
    </row>
    <row r="3194" spans="15:16" x14ac:dyDescent="0.15">
      <c r="O3194">
        <v>3193</v>
      </c>
      <c r="P3194" t="str">
        <f>IFERROR(IF(COUNTIF(個人情報!$BB$5:$BB$401,"登録番号" &amp; リスト!O3194)&gt;=1,"",IF(VLOOKUP(O3194,登録者リスト!$A$1:$D$43729,4,FALSE)=基本情報!$D$6,O3194,"")),"")</f>
        <v/>
      </c>
    </row>
    <row r="3195" spans="15:16" x14ac:dyDescent="0.15">
      <c r="O3195">
        <v>3194</v>
      </c>
      <c r="P3195" t="str">
        <f>IFERROR(IF(COUNTIF(個人情報!$BB$5:$BB$401,"登録番号" &amp; リスト!O3195)&gt;=1,"",IF(VLOOKUP(O3195,登録者リスト!$A$1:$D$43729,4,FALSE)=基本情報!$D$6,O3195,"")),"")</f>
        <v/>
      </c>
    </row>
    <row r="3196" spans="15:16" x14ac:dyDescent="0.15">
      <c r="O3196">
        <v>3195</v>
      </c>
      <c r="P3196" t="str">
        <f>IFERROR(IF(COUNTIF(個人情報!$BB$5:$BB$401,"登録番号" &amp; リスト!O3196)&gt;=1,"",IF(VLOOKUP(O3196,登録者リスト!$A$1:$D$43729,4,FALSE)=基本情報!$D$6,O3196,"")),"")</f>
        <v/>
      </c>
    </row>
    <row r="3197" spans="15:16" x14ac:dyDescent="0.15">
      <c r="O3197">
        <v>3196</v>
      </c>
      <c r="P3197" t="str">
        <f>IFERROR(IF(COUNTIF(個人情報!$BB$5:$BB$401,"登録番号" &amp; リスト!O3197)&gt;=1,"",IF(VLOOKUP(O3197,登録者リスト!$A$1:$D$43729,4,FALSE)=基本情報!$D$6,O3197,"")),"")</f>
        <v/>
      </c>
    </row>
    <row r="3198" spans="15:16" x14ac:dyDescent="0.15">
      <c r="O3198">
        <v>3197</v>
      </c>
      <c r="P3198" t="str">
        <f>IFERROR(IF(COUNTIF(個人情報!$BB$5:$BB$401,"登録番号" &amp; リスト!O3198)&gt;=1,"",IF(VLOOKUP(O3198,登録者リスト!$A$1:$D$43729,4,FALSE)=基本情報!$D$6,O3198,"")),"")</f>
        <v/>
      </c>
    </row>
    <row r="3199" spans="15:16" x14ac:dyDescent="0.15">
      <c r="O3199">
        <v>3198</v>
      </c>
      <c r="P3199" t="str">
        <f>IFERROR(IF(COUNTIF(個人情報!$BB$5:$BB$401,"登録番号" &amp; リスト!O3199)&gt;=1,"",IF(VLOOKUP(O3199,登録者リスト!$A$1:$D$43729,4,FALSE)=基本情報!$D$6,O3199,"")),"")</f>
        <v/>
      </c>
    </row>
    <row r="3200" spans="15:16" x14ac:dyDescent="0.15">
      <c r="O3200">
        <v>3199</v>
      </c>
      <c r="P3200" t="str">
        <f>IFERROR(IF(COUNTIF(個人情報!$BB$5:$BB$401,"登録番号" &amp; リスト!O3200)&gt;=1,"",IF(VLOOKUP(O3200,登録者リスト!$A$1:$D$43729,4,FALSE)=基本情報!$D$6,O3200,"")),"")</f>
        <v/>
      </c>
    </row>
    <row r="3201" spans="15:16" x14ac:dyDescent="0.15">
      <c r="O3201">
        <v>3200</v>
      </c>
      <c r="P3201" t="str">
        <f>IFERROR(IF(COUNTIF(個人情報!$BB$5:$BB$401,"登録番号" &amp; リスト!O3201)&gt;=1,"",IF(VLOOKUP(O3201,登録者リスト!$A$1:$D$43729,4,FALSE)=基本情報!$D$6,O3201,"")),"")</f>
        <v/>
      </c>
    </row>
    <row r="3202" spans="15:16" x14ac:dyDescent="0.15">
      <c r="O3202">
        <v>3201</v>
      </c>
      <c r="P3202" t="str">
        <f>IFERROR(IF(COUNTIF(個人情報!$BB$5:$BB$401,"登録番号" &amp; リスト!O3202)&gt;=1,"",IF(VLOOKUP(O3202,登録者リスト!$A$1:$D$43729,4,FALSE)=基本情報!$D$6,O3202,"")),"")</f>
        <v/>
      </c>
    </row>
    <row r="3203" spans="15:16" x14ac:dyDescent="0.15">
      <c r="O3203">
        <v>3202</v>
      </c>
      <c r="P3203" t="str">
        <f>IFERROR(IF(COUNTIF(個人情報!$BB$5:$BB$401,"登録番号" &amp; リスト!O3203)&gt;=1,"",IF(VLOOKUP(O3203,登録者リスト!$A$1:$D$43729,4,FALSE)=基本情報!$D$6,O3203,"")),"")</f>
        <v/>
      </c>
    </row>
    <row r="3204" spans="15:16" x14ac:dyDescent="0.15">
      <c r="O3204">
        <v>3203</v>
      </c>
      <c r="P3204" t="str">
        <f>IFERROR(IF(COUNTIF(個人情報!$BB$5:$BB$401,"登録番号" &amp; リスト!O3204)&gt;=1,"",IF(VLOOKUP(O3204,登録者リスト!$A$1:$D$43729,4,FALSE)=基本情報!$D$6,O3204,"")),"")</f>
        <v/>
      </c>
    </row>
    <row r="3205" spans="15:16" x14ac:dyDescent="0.15">
      <c r="O3205">
        <v>3204</v>
      </c>
      <c r="P3205" t="str">
        <f>IFERROR(IF(COUNTIF(個人情報!$BB$5:$BB$401,"登録番号" &amp; リスト!O3205)&gt;=1,"",IF(VLOOKUP(O3205,登録者リスト!$A$1:$D$43729,4,FALSE)=基本情報!$D$6,O3205,"")),"")</f>
        <v/>
      </c>
    </row>
    <row r="3206" spans="15:16" x14ac:dyDescent="0.15">
      <c r="O3206">
        <v>3205</v>
      </c>
      <c r="P3206" t="str">
        <f>IFERROR(IF(COUNTIF(個人情報!$BB$5:$BB$401,"登録番号" &amp; リスト!O3206)&gt;=1,"",IF(VLOOKUP(O3206,登録者リスト!$A$1:$D$43729,4,FALSE)=基本情報!$D$6,O3206,"")),"")</f>
        <v/>
      </c>
    </row>
    <row r="3207" spans="15:16" x14ac:dyDescent="0.15">
      <c r="O3207">
        <v>3206</v>
      </c>
      <c r="P3207" t="str">
        <f>IFERROR(IF(COUNTIF(個人情報!$BB$5:$BB$401,"登録番号" &amp; リスト!O3207)&gt;=1,"",IF(VLOOKUP(O3207,登録者リスト!$A$1:$D$43729,4,FALSE)=基本情報!$D$6,O3207,"")),"")</f>
        <v/>
      </c>
    </row>
    <row r="3208" spans="15:16" x14ac:dyDescent="0.15">
      <c r="O3208">
        <v>3207</v>
      </c>
      <c r="P3208" t="str">
        <f>IFERROR(IF(COUNTIF(個人情報!$BB$5:$BB$401,"登録番号" &amp; リスト!O3208)&gt;=1,"",IF(VLOOKUP(O3208,登録者リスト!$A$1:$D$43729,4,FALSE)=基本情報!$D$6,O3208,"")),"")</f>
        <v/>
      </c>
    </row>
    <row r="3209" spans="15:16" x14ac:dyDescent="0.15">
      <c r="O3209">
        <v>3208</v>
      </c>
      <c r="P3209" t="str">
        <f>IFERROR(IF(COUNTIF(個人情報!$BB$5:$BB$401,"登録番号" &amp; リスト!O3209)&gt;=1,"",IF(VLOOKUP(O3209,登録者リスト!$A$1:$D$43729,4,FALSE)=基本情報!$D$6,O3209,"")),"")</f>
        <v/>
      </c>
    </row>
    <row r="3210" spans="15:16" x14ac:dyDescent="0.15">
      <c r="O3210">
        <v>3209</v>
      </c>
      <c r="P3210" t="str">
        <f>IFERROR(IF(COUNTIF(個人情報!$BB$5:$BB$401,"登録番号" &amp; リスト!O3210)&gt;=1,"",IF(VLOOKUP(O3210,登録者リスト!$A$1:$D$43729,4,FALSE)=基本情報!$D$6,O3210,"")),"")</f>
        <v/>
      </c>
    </row>
    <row r="3211" spans="15:16" x14ac:dyDescent="0.15">
      <c r="O3211">
        <v>3210</v>
      </c>
      <c r="P3211" t="str">
        <f>IFERROR(IF(COUNTIF(個人情報!$BB$5:$BB$401,"登録番号" &amp; リスト!O3211)&gt;=1,"",IF(VLOOKUP(O3211,登録者リスト!$A$1:$D$43729,4,FALSE)=基本情報!$D$6,O3211,"")),"")</f>
        <v/>
      </c>
    </row>
    <row r="3212" spans="15:16" x14ac:dyDescent="0.15">
      <c r="O3212">
        <v>3211</v>
      </c>
      <c r="P3212" t="str">
        <f>IFERROR(IF(COUNTIF(個人情報!$BB$5:$BB$401,"登録番号" &amp; リスト!O3212)&gt;=1,"",IF(VLOOKUP(O3212,登録者リスト!$A$1:$D$43729,4,FALSE)=基本情報!$D$6,O3212,"")),"")</f>
        <v/>
      </c>
    </row>
    <row r="3213" spans="15:16" x14ac:dyDescent="0.15">
      <c r="O3213">
        <v>3212</v>
      </c>
      <c r="P3213" t="str">
        <f>IFERROR(IF(COUNTIF(個人情報!$BB$5:$BB$401,"登録番号" &amp; リスト!O3213)&gt;=1,"",IF(VLOOKUP(O3213,登録者リスト!$A$1:$D$43729,4,FALSE)=基本情報!$D$6,O3213,"")),"")</f>
        <v/>
      </c>
    </row>
    <row r="3214" spans="15:16" x14ac:dyDescent="0.15">
      <c r="O3214">
        <v>3213</v>
      </c>
      <c r="P3214" t="str">
        <f>IFERROR(IF(COUNTIF(個人情報!$BB$5:$BB$401,"登録番号" &amp; リスト!O3214)&gt;=1,"",IF(VLOOKUP(O3214,登録者リスト!$A$1:$D$43729,4,FALSE)=基本情報!$D$6,O3214,"")),"")</f>
        <v/>
      </c>
    </row>
    <row r="3215" spans="15:16" x14ac:dyDescent="0.15">
      <c r="O3215">
        <v>3214</v>
      </c>
      <c r="P3215" t="str">
        <f>IFERROR(IF(COUNTIF(個人情報!$BB$5:$BB$401,"登録番号" &amp; リスト!O3215)&gt;=1,"",IF(VLOOKUP(O3215,登録者リスト!$A$1:$D$43729,4,FALSE)=基本情報!$D$6,O3215,"")),"")</f>
        <v/>
      </c>
    </row>
    <row r="3216" spans="15:16" x14ac:dyDescent="0.15">
      <c r="O3216">
        <v>3215</v>
      </c>
      <c r="P3216" t="str">
        <f>IFERROR(IF(COUNTIF(個人情報!$BB$5:$BB$401,"登録番号" &amp; リスト!O3216)&gt;=1,"",IF(VLOOKUP(O3216,登録者リスト!$A$1:$D$43729,4,FALSE)=基本情報!$D$6,O3216,"")),"")</f>
        <v/>
      </c>
    </row>
    <row r="3217" spans="15:16" x14ac:dyDescent="0.15">
      <c r="O3217">
        <v>3216</v>
      </c>
      <c r="P3217" t="str">
        <f>IFERROR(IF(COUNTIF(個人情報!$BB$5:$BB$401,"登録番号" &amp; リスト!O3217)&gt;=1,"",IF(VLOOKUP(O3217,登録者リスト!$A$1:$D$43729,4,FALSE)=基本情報!$D$6,O3217,"")),"")</f>
        <v/>
      </c>
    </row>
    <row r="3218" spans="15:16" x14ac:dyDescent="0.15">
      <c r="O3218">
        <v>3217</v>
      </c>
      <c r="P3218" t="str">
        <f>IFERROR(IF(COUNTIF(個人情報!$BB$5:$BB$401,"登録番号" &amp; リスト!O3218)&gt;=1,"",IF(VLOOKUP(O3218,登録者リスト!$A$1:$D$43729,4,FALSE)=基本情報!$D$6,O3218,"")),"")</f>
        <v/>
      </c>
    </row>
    <row r="3219" spans="15:16" x14ac:dyDescent="0.15">
      <c r="O3219">
        <v>3218</v>
      </c>
      <c r="P3219" t="str">
        <f>IFERROR(IF(COUNTIF(個人情報!$BB$5:$BB$401,"登録番号" &amp; リスト!O3219)&gt;=1,"",IF(VLOOKUP(O3219,登録者リスト!$A$1:$D$43729,4,FALSE)=基本情報!$D$6,O3219,"")),"")</f>
        <v/>
      </c>
    </row>
    <row r="3220" spans="15:16" x14ac:dyDescent="0.15">
      <c r="O3220">
        <v>3219</v>
      </c>
      <c r="P3220" t="str">
        <f>IFERROR(IF(COUNTIF(個人情報!$BB$5:$BB$401,"登録番号" &amp; リスト!O3220)&gt;=1,"",IF(VLOOKUP(O3220,登録者リスト!$A$1:$D$43729,4,FALSE)=基本情報!$D$6,O3220,"")),"")</f>
        <v/>
      </c>
    </row>
    <row r="3221" spans="15:16" x14ac:dyDescent="0.15">
      <c r="O3221">
        <v>3220</v>
      </c>
      <c r="P3221" t="str">
        <f>IFERROR(IF(COUNTIF(個人情報!$BB$5:$BB$401,"登録番号" &amp; リスト!O3221)&gt;=1,"",IF(VLOOKUP(O3221,登録者リスト!$A$1:$D$43729,4,FALSE)=基本情報!$D$6,O3221,"")),"")</f>
        <v/>
      </c>
    </row>
    <row r="3222" spans="15:16" x14ac:dyDescent="0.15">
      <c r="O3222">
        <v>3221</v>
      </c>
      <c r="P3222" t="str">
        <f>IFERROR(IF(COUNTIF(個人情報!$BB$5:$BB$401,"登録番号" &amp; リスト!O3222)&gt;=1,"",IF(VLOOKUP(O3222,登録者リスト!$A$1:$D$43729,4,FALSE)=基本情報!$D$6,O3222,"")),"")</f>
        <v/>
      </c>
    </row>
    <row r="3223" spans="15:16" x14ac:dyDescent="0.15">
      <c r="O3223">
        <v>3222</v>
      </c>
      <c r="P3223" t="str">
        <f>IFERROR(IF(COUNTIF(個人情報!$BB$5:$BB$401,"登録番号" &amp; リスト!O3223)&gt;=1,"",IF(VLOOKUP(O3223,登録者リスト!$A$1:$D$43729,4,FALSE)=基本情報!$D$6,O3223,"")),"")</f>
        <v/>
      </c>
    </row>
    <row r="3224" spans="15:16" x14ac:dyDescent="0.15">
      <c r="O3224">
        <v>3223</v>
      </c>
      <c r="P3224" t="str">
        <f>IFERROR(IF(COUNTIF(個人情報!$BB$5:$BB$401,"登録番号" &amp; リスト!O3224)&gt;=1,"",IF(VLOOKUP(O3224,登録者リスト!$A$1:$D$43729,4,FALSE)=基本情報!$D$6,O3224,"")),"")</f>
        <v/>
      </c>
    </row>
    <row r="3225" spans="15:16" x14ac:dyDescent="0.15">
      <c r="O3225">
        <v>3224</v>
      </c>
      <c r="P3225" t="str">
        <f>IFERROR(IF(COUNTIF(個人情報!$BB$5:$BB$401,"登録番号" &amp; リスト!O3225)&gt;=1,"",IF(VLOOKUP(O3225,登録者リスト!$A$1:$D$43729,4,FALSE)=基本情報!$D$6,O3225,"")),"")</f>
        <v/>
      </c>
    </row>
    <row r="3226" spans="15:16" x14ac:dyDescent="0.15">
      <c r="O3226">
        <v>3225</v>
      </c>
      <c r="P3226" t="str">
        <f>IFERROR(IF(COUNTIF(個人情報!$BB$5:$BB$401,"登録番号" &amp; リスト!O3226)&gt;=1,"",IF(VLOOKUP(O3226,登録者リスト!$A$1:$D$43729,4,FALSE)=基本情報!$D$6,O3226,"")),"")</f>
        <v/>
      </c>
    </row>
    <row r="3227" spans="15:16" x14ac:dyDescent="0.15">
      <c r="O3227">
        <v>3226</v>
      </c>
      <c r="P3227" t="str">
        <f>IFERROR(IF(COUNTIF(個人情報!$BB$5:$BB$401,"登録番号" &amp; リスト!O3227)&gt;=1,"",IF(VLOOKUP(O3227,登録者リスト!$A$1:$D$43729,4,FALSE)=基本情報!$D$6,O3227,"")),"")</f>
        <v/>
      </c>
    </row>
    <row r="3228" spans="15:16" x14ac:dyDescent="0.15">
      <c r="O3228">
        <v>3227</v>
      </c>
      <c r="P3228" t="str">
        <f>IFERROR(IF(COUNTIF(個人情報!$BB$5:$BB$401,"登録番号" &amp; リスト!O3228)&gt;=1,"",IF(VLOOKUP(O3228,登録者リスト!$A$1:$D$43729,4,FALSE)=基本情報!$D$6,O3228,"")),"")</f>
        <v/>
      </c>
    </row>
    <row r="3229" spans="15:16" x14ac:dyDescent="0.15">
      <c r="O3229">
        <v>3228</v>
      </c>
      <c r="P3229" t="str">
        <f>IFERROR(IF(COUNTIF(個人情報!$BB$5:$BB$401,"登録番号" &amp; リスト!O3229)&gt;=1,"",IF(VLOOKUP(O3229,登録者リスト!$A$1:$D$43729,4,FALSE)=基本情報!$D$6,O3229,"")),"")</f>
        <v/>
      </c>
    </row>
    <row r="3230" spans="15:16" x14ac:dyDescent="0.15">
      <c r="O3230">
        <v>3229</v>
      </c>
      <c r="P3230" t="str">
        <f>IFERROR(IF(COUNTIF(個人情報!$BB$5:$BB$401,"登録番号" &amp; リスト!O3230)&gt;=1,"",IF(VLOOKUP(O3230,登録者リスト!$A$1:$D$43729,4,FALSE)=基本情報!$D$6,O3230,"")),"")</f>
        <v/>
      </c>
    </row>
    <row r="3231" spans="15:16" x14ac:dyDescent="0.15">
      <c r="O3231">
        <v>3230</v>
      </c>
      <c r="P3231" t="str">
        <f>IFERROR(IF(COUNTIF(個人情報!$BB$5:$BB$401,"登録番号" &amp; リスト!O3231)&gt;=1,"",IF(VLOOKUP(O3231,登録者リスト!$A$1:$D$43729,4,FALSE)=基本情報!$D$6,O3231,"")),"")</f>
        <v/>
      </c>
    </row>
    <row r="3232" spans="15:16" x14ac:dyDescent="0.15">
      <c r="O3232">
        <v>3231</v>
      </c>
      <c r="P3232" t="str">
        <f>IFERROR(IF(COUNTIF(個人情報!$BB$5:$BB$401,"登録番号" &amp; リスト!O3232)&gt;=1,"",IF(VLOOKUP(O3232,登録者リスト!$A$1:$D$43729,4,FALSE)=基本情報!$D$6,O3232,"")),"")</f>
        <v/>
      </c>
    </row>
    <row r="3233" spans="15:16" x14ac:dyDescent="0.15">
      <c r="O3233">
        <v>3232</v>
      </c>
      <c r="P3233" t="str">
        <f>IFERROR(IF(COUNTIF(個人情報!$BB$5:$BB$401,"登録番号" &amp; リスト!O3233)&gt;=1,"",IF(VLOOKUP(O3233,登録者リスト!$A$1:$D$43729,4,FALSE)=基本情報!$D$6,O3233,"")),"")</f>
        <v/>
      </c>
    </row>
    <row r="3234" spans="15:16" x14ac:dyDescent="0.15">
      <c r="O3234">
        <v>3233</v>
      </c>
      <c r="P3234" t="str">
        <f>IFERROR(IF(COUNTIF(個人情報!$BB$5:$BB$401,"登録番号" &amp; リスト!O3234)&gt;=1,"",IF(VLOOKUP(O3234,登録者リスト!$A$1:$D$43729,4,FALSE)=基本情報!$D$6,O3234,"")),"")</f>
        <v/>
      </c>
    </row>
    <row r="3235" spans="15:16" x14ac:dyDescent="0.15">
      <c r="O3235">
        <v>3234</v>
      </c>
      <c r="P3235" t="str">
        <f>IFERROR(IF(COUNTIF(個人情報!$BB$5:$BB$401,"登録番号" &amp; リスト!O3235)&gt;=1,"",IF(VLOOKUP(O3235,登録者リスト!$A$1:$D$43729,4,FALSE)=基本情報!$D$6,O3235,"")),"")</f>
        <v/>
      </c>
    </row>
    <row r="3236" spans="15:16" x14ac:dyDescent="0.15">
      <c r="O3236">
        <v>3235</v>
      </c>
      <c r="P3236" t="str">
        <f>IFERROR(IF(COUNTIF(個人情報!$BB$5:$BB$401,"登録番号" &amp; リスト!O3236)&gt;=1,"",IF(VLOOKUP(O3236,登録者リスト!$A$1:$D$43729,4,FALSE)=基本情報!$D$6,O3236,"")),"")</f>
        <v/>
      </c>
    </row>
    <row r="3237" spans="15:16" x14ac:dyDescent="0.15">
      <c r="O3237">
        <v>3236</v>
      </c>
      <c r="P3237" t="str">
        <f>IFERROR(IF(COUNTIF(個人情報!$BB$5:$BB$401,"登録番号" &amp; リスト!O3237)&gt;=1,"",IF(VLOOKUP(O3237,登録者リスト!$A$1:$D$43729,4,FALSE)=基本情報!$D$6,O3237,"")),"")</f>
        <v/>
      </c>
    </row>
    <row r="3238" spans="15:16" x14ac:dyDescent="0.15">
      <c r="O3238">
        <v>3237</v>
      </c>
      <c r="P3238" t="str">
        <f>IFERROR(IF(COUNTIF(個人情報!$BB$5:$BB$401,"登録番号" &amp; リスト!O3238)&gt;=1,"",IF(VLOOKUP(O3238,登録者リスト!$A$1:$D$43729,4,FALSE)=基本情報!$D$6,O3238,"")),"")</f>
        <v/>
      </c>
    </row>
    <row r="3239" spans="15:16" x14ac:dyDescent="0.15">
      <c r="O3239">
        <v>3238</v>
      </c>
      <c r="P3239" t="str">
        <f>IFERROR(IF(COUNTIF(個人情報!$BB$5:$BB$401,"登録番号" &amp; リスト!O3239)&gt;=1,"",IF(VLOOKUP(O3239,登録者リスト!$A$1:$D$43729,4,FALSE)=基本情報!$D$6,O3239,"")),"")</f>
        <v/>
      </c>
    </row>
    <row r="3240" spans="15:16" x14ac:dyDescent="0.15">
      <c r="O3240">
        <v>3239</v>
      </c>
      <c r="P3240" t="str">
        <f>IFERROR(IF(COUNTIF(個人情報!$BB$5:$BB$401,"登録番号" &amp; リスト!O3240)&gt;=1,"",IF(VLOOKUP(O3240,登録者リスト!$A$1:$D$43729,4,FALSE)=基本情報!$D$6,O3240,"")),"")</f>
        <v/>
      </c>
    </row>
    <row r="3241" spans="15:16" x14ac:dyDescent="0.15">
      <c r="O3241">
        <v>3240</v>
      </c>
      <c r="P3241" t="str">
        <f>IFERROR(IF(COUNTIF(個人情報!$BB$5:$BB$401,"登録番号" &amp; リスト!O3241)&gt;=1,"",IF(VLOOKUP(O3241,登録者リスト!$A$1:$D$43729,4,FALSE)=基本情報!$D$6,O3241,"")),"")</f>
        <v/>
      </c>
    </row>
    <row r="3242" spans="15:16" x14ac:dyDescent="0.15">
      <c r="O3242">
        <v>3241</v>
      </c>
      <c r="P3242" t="str">
        <f>IFERROR(IF(COUNTIF(個人情報!$BB$5:$BB$401,"登録番号" &amp; リスト!O3242)&gt;=1,"",IF(VLOOKUP(O3242,登録者リスト!$A$1:$D$43729,4,FALSE)=基本情報!$D$6,O3242,"")),"")</f>
        <v/>
      </c>
    </row>
    <row r="3243" spans="15:16" x14ac:dyDescent="0.15">
      <c r="O3243">
        <v>3242</v>
      </c>
      <c r="P3243" t="str">
        <f>IFERROR(IF(COUNTIF(個人情報!$BB$5:$BB$401,"登録番号" &amp; リスト!O3243)&gt;=1,"",IF(VLOOKUP(O3243,登録者リスト!$A$1:$D$43729,4,FALSE)=基本情報!$D$6,O3243,"")),"")</f>
        <v/>
      </c>
    </row>
    <row r="3244" spans="15:16" x14ac:dyDescent="0.15">
      <c r="O3244">
        <v>3243</v>
      </c>
      <c r="P3244" t="str">
        <f>IFERROR(IF(COUNTIF(個人情報!$BB$5:$BB$401,"登録番号" &amp; リスト!O3244)&gt;=1,"",IF(VLOOKUP(O3244,登録者リスト!$A$1:$D$43729,4,FALSE)=基本情報!$D$6,O3244,"")),"")</f>
        <v/>
      </c>
    </row>
    <row r="3245" spans="15:16" x14ac:dyDescent="0.15">
      <c r="O3245">
        <v>3244</v>
      </c>
      <c r="P3245" t="str">
        <f>IFERROR(IF(COUNTIF(個人情報!$BB$5:$BB$401,"登録番号" &amp; リスト!O3245)&gt;=1,"",IF(VLOOKUP(O3245,登録者リスト!$A$1:$D$43729,4,FALSE)=基本情報!$D$6,O3245,"")),"")</f>
        <v/>
      </c>
    </row>
    <row r="3246" spans="15:16" x14ac:dyDescent="0.15">
      <c r="O3246">
        <v>3245</v>
      </c>
      <c r="P3246" t="str">
        <f>IFERROR(IF(COUNTIF(個人情報!$BB$5:$BB$401,"登録番号" &amp; リスト!O3246)&gt;=1,"",IF(VLOOKUP(O3246,登録者リスト!$A$1:$D$43729,4,FALSE)=基本情報!$D$6,O3246,"")),"")</f>
        <v/>
      </c>
    </row>
    <row r="3247" spans="15:16" x14ac:dyDescent="0.15">
      <c r="O3247">
        <v>3246</v>
      </c>
      <c r="P3247" t="str">
        <f>IFERROR(IF(COUNTIF(個人情報!$BB$5:$BB$401,"登録番号" &amp; リスト!O3247)&gt;=1,"",IF(VLOOKUP(O3247,登録者リスト!$A$1:$D$43729,4,FALSE)=基本情報!$D$6,O3247,"")),"")</f>
        <v/>
      </c>
    </row>
    <row r="3248" spans="15:16" x14ac:dyDescent="0.15">
      <c r="O3248">
        <v>3247</v>
      </c>
      <c r="P3248" t="str">
        <f>IFERROR(IF(COUNTIF(個人情報!$BB$5:$BB$401,"登録番号" &amp; リスト!O3248)&gt;=1,"",IF(VLOOKUP(O3248,登録者リスト!$A$1:$D$43729,4,FALSE)=基本情報!$D$6,O3248,"")),"")</f>
        <v/>
      </c>
    </row>
    <row r="3249" spans="15:16" x14ac:dyDescent="0.15">
      <c r="O3249">
        <v>3248</v>
      </c>
      <c r="P3249" t="str">
        <f>IFERROR(IF(COUNTIF(個人情報!$BB$5:$BB$401,"登録番号" &amp; リスト!O3249)&gt;=1,"",IF(VLOOKUP(O3249,登録者リスト!$A$1:$D$43729,4,FALSE)=基本情報!$D$6,O3249,"")),"")</f>
        <v/>
      </c>
    </row>
    <row r="3250" spans="15:16" x14ac:dyDescent="0.15">
      <c r="O3250">
        <v>3249</v>
      </c>
      <c r="P3250" t="str">
        <f>IFERROR(IF(COUNTIF(個人情報!$BB$5:$BB$401,"登録番号" &amp; リスト!O3250)&gt;=1,"",IF(VLOOKUP(O3250,登録者リスト!$A$1:$D$43729,4,FALSE)=基本情報!$D$6,O3250,"")),"")</f>
        <v/>
      </c>
    </row>
    <row r="3251" spans="15:16" x14ac:dyDescent="0.15">
      <c r="O3251">
        <v>3250</v>
      </c>
      <c r="P3251" t="str">
        <f>IFERROR(IF(COUNTIF(個人情報!$BB$5:$BB$401,"登録番号" &amp; リスト!O3251)&gt;=1,"",IF(VLOOKUP(O3251,登録者リスト!$A$1:$D$43729,4,FALSE)=基本情報!$D$6,O3251,"")),"")</f>
        <v/>
      </c>
    </row>
    <row r="3252" spans="15:16" x14ac:dyDescent="0.15">
      <c r="O3252">
        <v>3251</v>
      </c>
      <c r="P3252" t="str">
        <f>IFERROR(IF(COUNTIF(個人情報!$BB$5:$BB$401,"登録番号" &amp; リスト!O3252)&gt;=1,"",IF(VLOOKUP(O3252,登録者リスト!$A$1:$D$43729,4,FALSE)=基本情報!$D$6,O3252,"")),"")</f>
        <v/>
      </c>
    </row>
    <row r="3253" spans="15:16" x14ac:dyDescent="0.15">
      <c r="O3253">
        <v>3252</v>
      </c>
      <c r="P3253" t="str">
        <f>IFERROR(IF(COUNTIF(個人情報!$BB$5:$BB$401,"登録番号" &amp; リスト!O3253)&gt;=1,"",IF(VLOOKUP(O3253,登録者リスト!$A$1:$D$43729,4,FALSE)=基本情報!$D$6,O3253,"")),"")</f>
        <v/>
      </c>
    </row>
    <row r="3254" spans="15:16" x14ac:dyDescent="0.15">
      <c r="O3254">
        <v>3253</v>
      </c>
      <c r="P3254" t="str">
        <f>IFERROR(IF(COUNTIF(個人情報!$BB$5:$BB$401,"登録番号" &amp; リスト!O3254)&gt;=1,"",IF(VLOOKUP(O3254,登録者リスト!$A$1:$D$43729,4,FALSE)=基本情報!$D$6,O3254,"")),"")</f>
        <v/>
      </c>
    </row>
    <row r="3255" spans="15:16" x14ac:dyDescent="0.15">
      <c r="O3255">
        <v>3254</v>
      </c>
      <c r="P3255" t="str">
        <f>IFERROR(IF(COUNTIF(個人情報!$BB$5:$BB$401,"登録番号" &amp; リスト!O3255)&gt;=1,"",IF(VLOOKUP(O3255,登録者リスト!$A$1:$D$43729,4,FALSE)=基本情報!$D$6,O3255,"")),"")</f>
        <v/>
      </c>
    </row>
    <row r="3256" spans="15:16" x14ac:dyDescent="0.15">
      <c r="O3256">
        <v>3255</v>
      </c>
      <c r="P3256" t="str">
        <f>IFERROR(IF(COUNTIF(個人情報!$BB$5:$BB$401,"登録番号" &amp; リスト!O3256)&gt;=1,"",IF(VLOOKUP(O3256,登録者リスト!$A$1:$D$43729,4,FALSE)=基本情報!$D$6,O3256,"")),"")</f>
        <v/>
      </c>
    </row>
    <row r="3257" spans="15:16" x14ac:dyDescent="0.15">
      <c r="O3257">
        <v>3256</v>
      </c>
      <c r="P3257" t="str">
        <f>IFERROR(IF(COUNTIF(個人情報!$BB$5:$BB$401,"登録番号" &amp; リスト!O3257)&gt;=1,"",IF(VLOOKUP(O3257,登録者リスト!$A$1:$D$43729,4,FALSE)=基本情報!$D$6,O3257,"")),"")</f>
        <v/>
      </c>
    </row>
    <row r="3258" spans="15:16" x14ac:dyDescent="0.15">
      <c r="O3258">
        <v>3257</v>
      </c>
      <c r="P3258" t="str">
        <f>IFERROR(IF(COUNTIF(個人情報!$BB$5:$BB$401,"登録番号" &amp; リスト!O3258)&gt;=1,"",IF(VLOOKUP(O3258,登録者リスト!$A$1:$D$43729,4,FALSE)=基本情報!$D$6,O3258,"")),"")</f>
        <v/>
      </c>
    </row>
    <row r="3259" spans="15:16" x14ac:dyDescent="0.15">
      <c r="O3259">
        <v>3258</v>
      </c>
      <c r="P3259" t="str">
        <f>IFERROR(IF(COUNTIF(個人情報!$BB$5:$BB$401,"登録番号" &amp; リスト!O3259)&gt;=1,"",IF(VLOOKUP(O3259,登録者リスト!$A$1:$D$43729,4,FALSE)=基本情報!$D$6,O3259,"")),"")</f>
        <v/>
      </c>
    </row>
    <row r="3260" spans="15:16" x14ac:dyDescent="0.15">
      <c r="O3260">
        <v>3259</v>
      </c>
      <c r="P3260" t="str">
        <f>IFERROR(IF(COUNTIF(個人情報!$BB$5:$BB$401,"登録番号" &amp; リスト!O3260)&gt;=1,"",IF(VLOOKUP(O3260,登録者リスト!$A$1:$D$43729,4,FALSE)=基本情報!$D$6,O3260,"")),"")</f>
        <v/>
      </c>
    </row>
    <row r="3261" spans="15:16" x14ac:dyDescent="0.15">
      <c r="O3261">
        <v>3260</v>
      </c>
      <c r="P3261" t="str">
        <f>IFERROR(IF(COUNTIF(個人情報!$BB$5:$BB$401,"登録番号" &amp; リスト!O3261)&gt;=1,"",IF(VLOOKUP(O3261,登録者リスト!$A$1:$D$43729,4,FALSE)=基本情報!$D$6,O3261,"")),"")</f>
        <v/>
      </c>
    </row>
    <row r="3262" spans="15:16" x14ac:dyDescent="0.15">
      <c r="O3262">
        <v>3261</v>
      </c>
      <c r="P3262" t="str">
        <f>IFERROR(IF(COUNTIF(個人情報!$BB$5:$BB$401,"登録番号" &amp; リスト!O3262)&gt;=1,"",IF(VLOOKUP(O3262,登録者リスト!$A$1:$D$43729,4,FALSE)=基本情報!$D$6,O3262,"")),"")</f>
        <v/>
      </c>
    </row>
    <row r="3263" spans="15:16" x14ac:dyDescent="0.15">
      <c r="O3263">
        <v>3262</v>
      </c>
      <c r="P3263" t="str">
        <f>IFERROR(IF(COUNTIF(個人情報!$BB$5:$BB$401,"登録番号" &amp; リスト!O3263)&gt;=1,"",IF(VLOOKUP(O3263,登録者リスト!$A$1:$D$43729,4,FALSE)=基本情報!$D$6,O3263,"")),"")</f>
        <v/>
      </c>
    </row>
    <row r="3264" spans="15:16" x14ac:dyDescent="0.15">
      <c r="O3264">
        <v>3263</v>
      </c>
      <c r="P3264" t="str">
        <f>IFERROR(IF(COUNTIF(個人情報!$BB$5:$BB$401,"登録番号" &amp; リスト!O3264)&gt;=1,"",IF(VLOOKUP(O3264,登録者リスト!$A$1:$D$43729,4,FALSE)=基本情報!$D$6,O3264,"")),"")</f>
        <v/>
      </c>
    </row>
    <row r="3265" spans="15:16" x14ac:dyDescent="0.15">
      <c r="O3265">
        <v>3264</v>
      </c>
      <c r="P3265" t="str">
        <f>IFERROR(IF(COUNTIF(個人情報!$BB$5:$BB$401,"登録番号" &amp; リスト!O3265)&gt;=1,"",IF(VLOOKUP(O3265,登録者リスト!$A$1:$D$43729,4,FALSE)=基本情報!$D$6,O3265,"")),"")</f>
        <v/>
      </c>
    </row>
    <row r="3266" spans="15:16" x14ac:dyDescent="0.15">
      <c r="O3266">
        <v>3265</v>
      </c>
      <c r="P3266" t="str">
        <f>IFERROR(IF(COUNTIF(個人情報!$BB$5:$BB$401,"登録番号" &amp; リスト!O3266)&gt;=1,"",IF(VLOOKUP(O3266,登録者リスト!$A$1:$D$43729,4,FALSE)=基本情報!$D$6,O3266,"")),"")</f>
        <v/>
      </c>
    </row>
    <row r="3267" spans="15:16" x14ac:dyDescent="0.15">
      <c r="O3267">
        <v>3266</v>
      </c>
      <c r="P3267" t="str">
        <f>IFERROR(IF(COUNTIF(個人情報!$BB$5:$BB$401,"登録番号" &amp; リスト!O3267)&gt;=1,"",IF(VLOOKUP(O3267,登録者リスト!$A$1:$D$43729,4,FALSE)=基本情報!$D$6,O3267,"")),"")</f>
        <v/>
      </c>
    </row>
    <row r="3268" spans="15:16" x14ac:dyDescent="0.15">
      <c r="O3268">
        <v>3267</v>
      </c>
      <c r="P3268" t="str">
        <f>IFERROR(IF(COUNTIF(個人情報!$BB$5:$BB$401,"登録番号" &amp; リスト!O3268)&gt;=1,"",IF(VLOOKUP(O3268,登録者リスト!$A$1:$D$43729,4,FALSE)=基本情報!$D$6,O3268,"")),"")</f>
        <v/>
      </c>
    </row>
    <row r="3269" spans="15:16" x14ac:dyDescent="0.15">
      <c r="O3269">
        <v>3268</v>
      </c>
      <c r="P3269" t="str">
        <f>IFERROR(IF(COUNTIF(個人情報!$BB$5:$BB$401,"登録番号" &amp; リスト!O3269)&gt;=1,"",IF(VLOOKUP(O3269,登録者リスト!$A$1:$D$43729,4,FALSE)=基本情報!$D$6,O3269,"")),"")</f>
        <v/>
      </c>
    </row>
    <row r="3270" spans="15:16" x14ac:dyDescent="0.15">
      <c r="O3270">
        <v>3269</v>
      </c>
      <c r="P3270" t="str">
        <f>IFERROR(IF(COUNTIF(個人情報!$BB$5:$BB$401,"登録番号" &amp; リスト!O3270)&gt;=1,"",IF(VLOOKUP(O3270,登録者リスト!$A$1:$D$43729,4,FALSE)=基本情報!$D$6,O3270,"")),"")</f>
        <v/>
      </c>
    </row>
    <row r="3271" spans="15:16" x14ac:dyDescent="0.15">
      <c r="O3271">
        <v>3270</v>
      </c>
      <c r="P3271" t="str">
        <f>IFERROR(IF(COUNTIF(個人情報!$BB$5:$BB$401,"登録番号" &amp; リスト!O3271)&gt;=1,"",IF(VLOOKUP(O3271,登録者リスト!$A$1:$D$43729,4,FALSE)=基本情報!$D$6,O3271,"")),"")</f>
        <v/>
      </c>
    </row>
    <row r="3272" spans="15:16" x14ac:dyDescent="0.15">
      <c r="O3272">
        <v>3271</v>
      </c>
      <c r="P3272" t="str">
        <f>IFERROR(IF(COUNTIF(個人情報!$BB$5:$BB$401,"登録番号" &amp; リスト!O3272)&gt;=1,"",IF(VLOOKUP(O3272,登録者リスト!$A$1:$D$43729,4,FALSE)=基本情報!$D$6,O3272,"")),"")</f>
        <v/>
      </c>
    </row>
    <row r="3273" spans="15:16" x14ac:dyDescent="0.15">
      <c r="O3273">
        <v>3272</v>
      </c>
      <c r="P3273" t="str">
        <f>IFERROR(IF(COUNTIF(個人情報!$BB$5:$BB$401,"登録番号" &amp; リスト!O3273)&gt;=1,"",IF(VLOOKUP(O3273,登録者リスト!$A$1:$D$43729,4,FALSE)=基本情報!$D$6,O3273,"")),"")</f>
        <v/>
      </c>
    </row>
    <row r="3274" spans="15:16" x14ac:dyDescent="0.15">
      <c r="O3274">
        <v>3273</v>
      </c>
      <c r="P3274" t="str">
        <f>IFERROR(IF(COUNTIF(個人情報!$BB$5:$BB$401,"登録番号" &amp; リスト!O3274)&gt;=1,"",IF(VLOOKUP(O3274,登録者リスト!$A$1:$D$43729,4,FALSE)=基本情報!$D$6,O3274,"")),"")</f>
        <v/>
      </c>
    </row>
    <row r="3275" spans="15:16" x14ac:dyDescent="0.15">
      <c r="O3275">
        <v>3274</v>
      </c>
      <c r="P3275" t="str">
        <f>IFERROR(IF(COUNTIF(個人情報!$BB$5:$BB$401,"登録番号" &amp; リスト!O3275)&gt;=1,"",IF(VLOOKUP(O3275,登録者リスト!$A$1:$D$43729,4,FALSE)=基本情報!$D$6,O3275,"")),"")</f>
        <v/>
      </c>
    </row>
    <row r="3276" spans="15:16" x14ac:dyDescent="0.15">
      <c r="O3276">
        <v>3275</v>
      </c>
      <c r="P3276" t="str">
        <f>IFERROR(IF(COUNTIF(個人情報!$BB$5:$BB$401,"登録番号" &amp; リスト!O3276)&gt;=1,"",IF(VLOOKUP(O3276,登録者リスト!$A$1:$D$43729,4,FALSE)=基本情報!$D$6,O3276,"")),"")</f>
        <v/>
      </c>
    </row>
    <row r="3277" spans="15:16" x14ac:dyDescent="0.15">
      <c r="O3277">
        <v>3276</v>
      </c>
      <c r="P3277" t="str">
        <f>IFERROR(IF(COUNTIF(個人情報!$BB$5:$BB$401,"登録番号" &amp; リスト!O3277)&gt;=1,"",IF(VLOOKUP(O3277,登録者リスト!$A$1:$D$43729,4,FALSE)=基本情報!$D$6,O3277,"")),"")</f>
        <v/>
      </c>
    </row>
    <row r="3278" spans="15:16" x14ac:dyDescent="0.15">
      <c r="O3278">
        <v>3277</v>
      </c>
      <c r="P3278" t="str">
        <f>IFERROR(IF(COUNTIF(個人情報!$BB$5:$BB$401,"登録番号" &amp; リスト!O3278)&gt;=1,"",IF(VLOOKUP(O3278,登録者リスト!$A$1:$D$43729,4,FALSE)=基本情報!$D$6,O3278,"")),"")</f>
        <v/>
      </c>
    </row>
    <row r="3279" spans="15:16" x14ac:dyDescent="0.15">
      <c r="O3279">
        <v>3278</v>
      </c>
      <c r="P3279" t="str">
        <f>IFERROR(IF(COUNTIF(個人情報!$BB$5:$BB$401,"登録番号" &amp; リスト!O3279)&gt;=1,"",IF(VLOOKUP(O3279,登録者リスト!$A$1:$D$43729,4,FALSE)=基本情報!$D$6,O3279,"")),"")</f>
        <v/>
      </c>
    </row>
    <row r="3280" spans="15:16" x14ac:dyDescent="0.15">
      <c r="O3280">
        <v>3279</v>
      </c>
      <c r="P3280" t="str">
        <f>IFERROR(IF(COUNTIF(個人情報!$BB$5:$BB$401,"登録番号" &amp; リスト!O3280)&gt;=1,"",IF(VLOOKUP(O3280,登録者リスト!$A$1:$D$43729,4,FALSE)=基本情報!$D$6,O3280,"")),"")</f>
        <v/>
      </c>
    </row>
    <row r="3281" spans="15:16" x14ac:dyDescent="0.15">
      <c r="O3281">
        <v>3280</v>
      </c>
      <c r="P3281" t="str">
        <f>IFERROR(IF(COUNTIF(個人情報!$BB$5:$BB$401,"登録番号" &amp; リスト!O3281)&gt;=1,"",IF(VLOOKUP(O3281,登録者リスト!$A$1:$D$43729,4,FALSE)=基本情報!$D$6,O3281,"")),"")</f>
        <v/>
      </c>
    </row>
    <row r="3282" spans="15:16" x14ac:dyDescent="0.15">
      <c r="O3282">
        <v>3281</v>
      </c>
      <c r="P3282" t="str">
        <f>IFERROR(IF(COUNTIF(個人情報!$BB$5:$BB$401,"登録番号" &amp; リスト!O3282)&gt;=1,"",IF(VLOOKUP(O3282,登録者リスト!$A$1:$D$43729,4,FALSE)=基本情報!$D$6,O3282,"")),"")</f>
        <v/>
      </c>
    </row>
    <row r="3283" spans="15:16" x14ac:dyDescent="0.15">
      <c r="O3283">
        <v>3282</v>
      </c>
      <c r="P3283" t="str">
        <f>IFERROR(IF(COUNTIF(個人情報!$BB$5:$BB$401,"登録番号" &amp; リスト!O3283)&gt;=1,"",IF(VLOOKUP(O3283,登録者リスト!$A$1:$D$43729,4,FALSE)=基本情報!$D$6,O3283,"")),"")</f>
        <v/>
      </c>
    </row>
    <row r="3284" spans="15:16" x14ac:dyDescent="0.15">
      <c r="O3284">
        <v>3283</v>
      </c>
      <c r="P3284" t="str">
        <f>IFERROR(IF(COUNTIF(個人情報!$BB$5:$BB$401,"登録番号" &amp; リスト!O3284)&gt;=1,"",IF(VLOOKUP(O3284,登録者リスト!$A$1:$D$43729,4,FALSE)=基本情報!$D$6,O3284,"")),"")</f>
        <v/>
      </c>
    </row>
    <row r="3285" spans="15:16" x14ac:dyDescent="0.15">
      <c r="O3285">
        <v>3284</v>
      </c>
      <c r="P3285" t="str">
        <f>IFERROR(IF(COUNTIF(個人情報!$BB$5:$BB$401,"登録番号" &amp; リスト!O3285)&gt;=1,"",IF(VLOOKUP(O3285,登録者リスト!$A$1:$D$43729,4,FALSE)=基本情報!$D$6,O3285,"")),"")</f>
        <v/>
      </c>
    </row>
    <row r="3286" spans="15:16" x14ac:dyDescent="0.15">
      <c r="O3286">
        <v>3285</v>
      </c>
      <c r="P3286" t="str">
        <f>IFERROR(IF(COUNTIF(個人情報!$BB$5:$BB$401,"登録番号" &amp; リスト!O3286)&gt;=1,"",IF(VLOOKUP(O3286,登録者リスト!$A$1:$D$43729,4,FALSE)=基本情報!$D$6,O3286,"")),"")</f>
        <v/>
      </c>
    </row>
    <row r="3287" spans="15:16" x14ac:dyDescent="0.15">
      <c r="O3287">
        <v>3286</v>
      </c>
      <c r="P3287" t="str">
        <f>IFERROR(IF(COUNTIF(個人情報!$BB$5:$BB$401,"登録番号" &amp; リスト!O3287)&gt;=1,"",IF(VLOOKUP(O3287,登録者リスト!$A$1:$D$43729,4,FALSE)=基本情報!$D$6,O3287,"")),"")</f>
        <v/>
      </c>
    </row>
    <row r="3288" spans="15:16" x14ac:dyDescent="0.15">
      <c r="O3288">
        <v>3287</v>
      </c>
      <c r="P3288" t="str">
        <f>IFERROR(IF(COUNTIF(個人情報!$BB$5:$BB$401,"登録番号" &amp; リスト!O3288)&gt;=1,"",IF(VLOOKUP(O3288,登録者リスト!$A$1:$D$43729,4,FALSE)=基本情報!$D$6,O3288,"")),"")</f>
        <v/>
      </c>
    </row>
    <row r="3289" spans="15:16" x14ac:dyDescent="0.15">
      <c r="O3289">
        <v>3288</v>
      </c>
      <c r="P3289" t="str">
        <f>IFERROR(IF(COUNTIF(個人情報!$BB$5:$BB$401,"登録番号" &amp; リスト!O3289)&gt;=1,"",IF(VLOOKUP(O3289,登録者リスト!$A$1:$D$43729,4,FALSE)=基本情報!$D$6,O3289,"")),"")</f>
        <v/>
      </c>
    </row>
    <row r="3290" spans="15:16" x14ac:dyDescent="0.15">
      <c r="O3290">
        <v>3289</v>
      </c>
      <c r="P3290" t="str">
        <f>IFERROR(IF(COUNTIF(個人情報!$BB$5:$BB$401,"登録番号" &amp; リスト!O3290)&gt;=1,"",IF(VLOOKUP(O3290,登録者リスト!$A$1:$D$43729,4,FALSE)=基本情報!$D$6,O3290,"")),"")</f>
        <v/>
      </c>
    </row>
    <row r="3291" spans="15:16" x14ac:dyDescent="0.15">
      <c r="O3291">
        <v>3290</v>
      </c>
      <c r="P3291" t="str">
        <f>IFERROR(IF(COUNTIF(個人情報!$BB$5:$BB$401,"登録番号" &amp; リスト!O3291)&gt;=1,"",IF(VLOOKUP(O3291,登録者リスト!$A$1:$D$43729,4,FALSE)=基本情報!$D$6,O3291,"")),"")</f>
        <v/>
      </c>
    </row>
    <row r="3292" spans="15:16" x14ac:dyDescent="0.15">
      <c r="O3292">
        <v>3291</v>
      </c>
      <c r="P3292" t="str">
        <f>IFERROR(IF(COUNTIF(個人情報!$BB$5:$BB$401,"登録番号" &amp; リスト!O3292)&gt;=1,"",IF(VLOOKUP(O3292,登録者リスト!$A$1:$D$43729,4,FALSE)=基本情報!$D$6,O3292,"")),"")</f>
        <v/>
      </c>
    </row>
    <row r="3293" spans="15:16" x14ac:dyDescent="0.15">
      <c r="O3293">
        <v>3292</v>
      </c>
      <c r="P3293" t="str">
        <f>IFERROR(IF(COUNTIF(個人情報!$BB$5:$BB$401,"登録番号" &amp; リスト!O3293)&gt;=1,"",IF(VLOOKUP(O3293,登録者リスト!$A$1:$D$43729,4,FALSE)=基本情報!$D$6,O3293,"")),"")</f>
        <v/>
      </c>
    </row>
    <row r="3294" spans="15:16" x14ac:dyDescent="0.15">
      <c r="O3294">
        <v>3293</v>
      </c>
      <c r="P3294" t="str">
        <f>IFERROR(IF(COUNTIF(個人情報!$BB$5:$BB$401,"登録番号" &amp; リスト!O3294)&gt;=1,"",IF(VLOOKUP(O3294,登録者リスト!$A$1:$D$43729,4,FALSE)=基本情報!$D$6,O3294,"")),"")</f>
        <v/>
      </c>
    </row>
    <row r="3295" spans="15:16" x14ac:dyDescent="0.15">
      <c r="O3295">
        <v>3294</v>
      </c>
      <c r="P3295" t="str">
        <f>IFERROR(IF(COUNTIF(個人情報!$BB$5:$BB$401,"登録番号" &amp; リスト!O3295)&gt;=1,"",IF(VLOOKUP(O3295,登録者リスト!$A$1:$D$43729,4,FALSE)=基本情報!$D$6,O3295,"")),"")</f>
        <v/>
      </c>
    </row>
    <row r="3296" spans="15:16" x14ac:dyDescent="0.15">
      <c r="O3296">
        <v>3295</v>
      </c>
      <c r="P3296" t="str">
        <f>IFERROR(IF(COUNTIF(個人情報!$BB$5:$BB$401,"登録番号" &amp; リスト!O3296)&gt;=1,"",IF(VLOOKUP(O3296,登録者リスト!$A$1:$D$43729,4,FALSE)=基本情報!$D$6,O3296,"")),"")</f>
        <v/>
      </c>
    </row>
    <row r="3297" spans="15:16" x14ac:dyDescent="0.15">
      <c r="O3297">
        <v>3296</v>
      </c>
      <c r="P3297" t="str">
        <f>IFERROR(IF(COUNTIF(個人情報!$BB$5:$BB$401,"登録番号" &amp; リスト!O3297)&gt;=1,"",IF(VLOOKUP(O3297,登録者リスト!$A$1:$D$43729,4,FALSE)=基本情報!$D$6,O3297,"")),"")</f>
        <v/>
      </c>
    </row>
    <row r="3298" spans="15:16" x14ac:dyDescent="0.15">
      <c r="O3298">
        <v>3297</v>
      </c>
      <c r="P3298" t="str">
        <f>IFERROR(IF(COUNTIF(個人情報!$BB$5:$BB$401,"登録番号" &amp; リスト!O3298)&gt;=1,"",IF(VLOOKUP(O3298,登録者リスト!$A$1:$D$43729,4,FALSE)=基本情報!$D$6,O3298,"")),"")</f>
        <v/>
      </c>
    </row>
    <row r="3299" spans="15:16" x14ac:dyDescent="0.15">
      <c r="O3299">
        <v>3298</v>
      </c>
      <c r="P3299" t="str">
        <f>IFERROR(IF(COUNTIF(個人情報!$BB$5:$BB$401,"登録番号" &amp; リスト!O3299)&gt;=1,"",IF(VLOOKUP(O3299,登録者リスト!$A$1:$D$43729,4,FALSE)=基本情報!$D$6,O3299,"")),"")</f>
        <v/>
      </c>
    </row>
    <row r="3300" spans="15:16" x14ac:dyDescent="0.15">
      <c r="O3300">
        <v>3299</v>
      </c>
      <c r="P3300" t="str">
        <f>IFERROR(IF(COUNTIF(個人情報!$BB$5:$BB$401,"登録番号" &amp; リスト!O3300)&gt;=1,"",IF(VLOOKUP(O3300,登録者リスト!$A$1:$D$43729,4,FALSE)=基本情報!$D$6,O3300,"")),"")</f>
        <v/>
      </c>
    </row>
    <row r="3301" spans="15:16" x14ac:dyDescent="0.15">
      <c r="O3301">
        <v>3300</v>
      </c>
      <c r="P3301" t="str">
        <f>IFERROR(IF(COUNTIF(個人情報!$BB$5:$BB$401,"登録番号" &amp; リスト!O3301)&gt;=1,"",IF(VLOOKUP(O3301,登録者リスト!$A$1:$D$43729,4,FALSE)=基本情報!$D$6,O3301,"")),"")</f>
        <v/>
      </c>
    </row>
    <row r="3302" spans="15:16" x14ac:dyDescent="0.15">
      <c r="O3302">
        <v>3301</v>
      </c>
      <c r="P3302" t="str">
        <f>IFERROR(IF(COUNTIF(個人情報!$BB$5:$BB$401,"登録番号" &amp; リスト!O3302)&gt;=1,"",IF(VLOOKUP(O3302,登録者リスト!$A$1:$D$43729,4,FALSE)=基本情報!$D$6,O3302,"")),"")</f>
        <v/>
      </c>
    </row>
    <row r="3303" spans="15:16" x14ac:dyDescent="0.15">
      <c r="O3303">
        <v>3302</v>
      </c>
      <c r="P3303" t="str">
        <f>IFERROR(IF(COUNTIF(個人情報!$BB$5:$BB$401,"登録番号" &amp; リスト!O3303)&gt;=1,"",IF(VLOOKUP(O3303,登録者リスト!$A$1:$D$43729,4,FALSE)=基本情報!$D$6,O3303,"")),"")</f>
        <v/>
      </c>
    </row>
    <row r="3304" spans="15:16" x14ac:dyDescent="0.15">
      <c r="O3304">
        <v>3303</v>
      </c>
      <c r="P3304" t="str">
        <f>IFERROR(IF(COUNTIF(個人情報!$BB$5:$BB$401,"登録番号" &amp; リスト!O3304)&gt;=1,"",IF(VLOOKUP(O3304,登録者リスト!$A$1:$D$43729,4,FALSE)=基本情報!$D$6,O3304,"")),"")</f>
        <v/>
      </c>
    </row>
    <row r="3305" spans="15:16" x14ac:dyDescent="0.15">
      <c r="O3305">
        <v>3304</v>
      </c>
      <c r="P3305" t="str">
        <f>IFERROR(IF(COUNTIF(個人情報!$BB$5:$BB$401,"登録番号" &amp; リスト!O3305)&gt;=1,"",IF(VLOOKUP(O3305,登録者リスト!$A$1:$D$43729,4,FALSE)=基本情報!$D$6,O3305,"")),"")</f>
        <v/>
      </c>
    </row>
    <row r="3306" spans="15:16" x14ac:dyDescent="0.15">
      <c r="O3306">
        <v>3305</v>
      </c>
      <c r="P3306" t="str">
        <f>IFERROR(IF(COUNTIF(個人情報!$BB$5:$BB$401,"登録番号" &amp; リスト!O3306)&gt;=1,"",IF(VLOOKUP(O3306,登録者リスト!$A$1:$D$43729,4,FALSE)=基本情報!$D$6,O3306,"")),"")</f>
        <v/>
      </c>
    </row>
    <row r="3307" spans="15:16" x14ac:dyDescent="0.15">
      <c r="O3307">
        <v>3306</v>
      </c>
      <c r="P3307" t="str">
        <f>IFERROR(IF(COUNTIF(個人情報!$BB$5:$BB$401,"登録番号" &amp; リスト!O3307)&gt;=1,"",IF(VLOOKUP(O3307,登録者リスト!$A$1:$D$43729,4,FALSE)=基本情報!$D$6,O3307,"")),"")</f>
        <v/>
      </c>
    </row>
    <row r="3308" spans="15:16" x14ac:dyDescent="0.15">
      <c r="O3308">
        <v>3307</v>
      </c>
      <c r="P3308" t="str">
        <f>IFERROR(IF(COUNTIF(個人情報!$BB$5:$BB$401,"登録番号" &amp; リスト!O3308)&gt;=1,"",IF(VLOOKUP(O3308,登録者リスト!$A$1:$D$43729,4,FALSE)=基本情報!$D$6,O3308,"")),"")</f>
        <v/>
      </c>
    </row>
    <row r="3309" spans="15:16" x14ac:dyDescent="0.15">
      <c r="O3309">
        <v>3308</v>
      </c>
      <c r="P3309" t="str">
        <f>IFERROR(IF(COUNTIF(個人情報!$BB$5:$BB$401,"登録番号" &amp; リスト!O3309)&gt;=1,"",IF(VLOOKUP(O3309,登録者リスト!$A$1:$D$43729,4,FALSE)=基本情報!$D$6,O3309,"")),"")</f>
        <v/>
      </c>
    </row>
    <row r="3310" spans="15:16" x14ac:dyDescent="0.15">
      <c r="O3310">
        <v>3309</v>
      </c>
      <c r="P3310" t="str">
        <f>IFERROR(IF(COUNTIF(個人情報!$BB$5:$BB$401,"登録番号" &amp; リスト!O3310)&gt;=1,"",IF(VLOOKUP(O3310,登録者リスト!$A$1:$D$43729,4,FALSE)=基本情報!$D$6,O3310,"")),"")</f>
        <v/>
      </c>
    </row>
    <row r="3311" spans="15:16" x14ac:dyDescent="0.15">
      <c r="O3311">
        <v>3310</v>
      </c>
      <c r="P3311" t="str">
        <f>IFERROR(IF(COUNTIF(個人情報!$BB$5:$BB$401,"登録番号" &amp; リスト!O3311)&gt;=1,"",IF(VLOOKUP(O3311,登録者リスト!$A$1:$D$43729,4,FALSE)=基本情報!$D$6,O3311,"")),"")</f>
        <v/>
      </c>
    </row>
    <row r="3312" spans="15:16" x14ac:dyDescent="0.15">
      <c r="O3312">
        <v>3311</v>
      </c>
      <c r="P3312" t="str">
        <f>IFERROR(IF(COUNTIF(個人情報!$BB$5:$BB$401,"登録番号" &amp; リスト!O3312)&gt;=1,"",IF(VLOOKUP(O3312,登録者リスト!$A$1:$D$43729,4,FALSE)=基本情報!$D$6,O3312,"")),"")</f>
        <v/>
      </c>
    </row>
    <row r="3313" spans="15:16" x14ac:dyDescent="0.15">
      <c r="O3313">
        <v>3312</v>
      </c>
      <c r="P3313" t="str">
        <f>IFERROR(IF(COUNTIF(個人情報!$BB$5:$BB$401,"登録番号" &amp; リスト!O3313)&gt;=1,"",IF(VLOOKUP(O3313,登録者リスト!$A$1:$D$43729,4,FALSE)=基本情報!$D$6,O3313,"")),"")</f>
        <v/>
      </c>
    </row>
    <row r="3314" spans="15:16" x14ac:dyDescent="0.15">
      <c r="O3314">
        <v>3313</v>
      </c>
      <c r="P3314" t="str">
        <f>IFERROR(IF(COUNTIF(個人情報!$BB$5:$BB$401,"登録番号" &amp; リスト!O3314)&gt;=1,"",IF(VLOOKUP(O3314,登録者リスト!$A$1:$D$43729,4,FALSE)=基本情報!$D$6,O3314,"")),"")</f>
        <v/>
      </c>
    </row>
    <row r="3315" spans="15:16" x14ac:dyDescent="0.15">
      <c r="O3315">
        <v>3314</v>
      </c>
      <c r="P3315" t="str">
        <f>IFERROR(IF(COUNTIF(個人情報!$BB$5:$BB$401,"登録番号" &amp; リスト!O3315)&gt;=1,"",IF(VLOOKUP(O3315,登録者リスト!$A$1:$D$43729,4,FALSE)=基本情報!$D$6,O3315,"")),"")</f>
        <v/>
      </c>
    </row>
    <row r="3316" spans="15:16" x14ac:dyDescent="0.15">
      <c r="O3316">
        <v>3315</v>
      </c>
      <c r="P3316" t="str">
        <f>IFERROR(IF(COUNTIF(個人情報!$BB$5:$BB$401,"登録番号" &amp; リスト!O3316)&gt;=1,"",IF(VLOOKUP(O3316,登録者リスト!$A$1:$D$43729,4,FALSE)=基本情報!$D$6,O3316,"")),"")</f>
        <v/>
      </c>
    </row>
    <row r="3317" spans="15:16" x14ac:dyDescent="0.15">
      <c r="O3317">
        <v>3316</v>
      </c>
      <c r="P3317" t="str">
        <f>IFERROR(IF(COUNTIF(個人情報!$BB$5:$BB$401,"登録番号" &amp; リスト!O3317)&gt;=1,"",IF(VLOOKUP(O3317,登録者リスト!$A$1:$D$43729,4,FALSE)=基本情報!$D$6,O3317,"")),"")</f>
        <v/>
      </c>
    </row>
    <row r="3318" spans="15:16" x14ac:dyDescent="0.15">
      <c r="O3318">
        <v>3317</v>
      </c>
      <c r="P3318" t="str">
        <f>IFERROR(IF(COUNTIF(個人情報!$BB$5:$BB$401,"登録番号" &amp; リスト!O3318)&gt;=1,"",IF(VLOOKUP(O3318,登録者リスト!$A$1:$D$43729,4,FALSE)=基本情報!$D$6,O3318,"")),"")</f>
        <v/>
      </c>
    </row>
    <row r="3319" spans="15:16" x14ac:dyDescent="0.15">
      <c r="O3319">
        <v>3318</v>
      </c>
      <c r="P3319" t="str">
        <f>IFERROR(IF(COUNTIF(個人情報!$BB$5:$BB$401,"登録番号" &amp; リスト!O3319)&gt;=1,"",IF(VLOOKUP(O3319,登録者リスト!$A$1:$D$43729,4,FALSE)=基本情報!$D$6,O3319,"")),"")</f>
        <v/>
      </c>
    </row>
    <row r="3320" spans="15:16" x14ac:dyDescent="0.15">
      <c r="O3320">
        <v>3319</v>
      </c>
      <c r="P3320" t="str">
        <f>IFERROR(IF(COUNTIF(個人情報!$BB$5:$BB$401,"登録番号" &amp; リスト!O3320)&gt;=1,"",IF(VLOOKUP(O3320,登録者リスト!$A$1:$D$43729,4,FALSE)=基本情報!$D$6,O3320,"")),"")</f>
        <v/>
      </c>
    </row>
    <row r="3321" spans="15:16" x14ac:dyDescent="0.15">
      <c r="O3321">
        <v>3320</v>
      </c>
      <c r="P3321" t="str">
        <f>IFERROR(IF(COUNTIF(個人情報!$BB$5:$BB$401,"登録番号" &amp; リスト!O3321)&gt;=1,"",IF(VLOOKUP(O3321,登録者リスト!$A$1:$D$43729,4,FALSE)=基本情報!$D$6,O3321,"")),"")</f>
        <v/>
      </c>
    </row>
    <row r="3322" spans="15:16" x14ac:dyDescent="0.15">
      <c r="O3322">
        <v>3321</v>
      </c>
      <c r="P3322" t="str">
        <f>IFERROR(IF(COUNTIF(個人情報!$BB$5:$BB$401,"登録番号" &amp; リスト!O3322)&gt;=1,"",IF(VLOOKUP(O3322,登録者リスト!$A$1:$D$43729,4,FALSE)=基本情報!$D$6,O3322,"")),"")</f>
        <v/>
      </c>
    </row>
    <row r="3323" spans="15:16" x14ac:dyDescent="0.15">
      <c r="O3323">
        <v>3322</v>
      </c>
      <c r="P3323" t="str">
        <f>IFERROR(IF(COUNTIF(個人情報!$BB$5:$BB$401,"登録番号" &amp; リスト!O3323)&gt;=1,"",IF(VLOOKUP(O3323,登録者リスト!$A$1:$D$43729,4,FALSE)=基本情報!$D$6,O3323,"")),"")</f>
        <v/>
      </c>
    </row>
    <row r="3324" spans="15:16" x14ac:dyDescent="0.15">
      <c r="O3324">
        <v>3323</v>
      </c>
      <c r="P3324" t="str">
        <f>IFERROR(IF(COUNTIF(個人情報!$BB$5:$BB$401,"登録番号" &amp; リスト!O3324)&gt;=1,"",IF(VLOOKUP(O3324,登録者リスト!$A$1:$D$43729,4,FALSE)=基本情報!$D$6,O3324,"")),"")</f>
        <v/>
      </c>
    </row>
    <row r="3325" spans="15:16" x14ac:dyDescent="0.15">
      <c r="O3325">
        <v>3324</v>
      </c>
      <c r="P3325" t="str">
        <f>IFERROR(IF(COUNTIF(個人情報!$BB$5:$BB$401,"登録番号" &amp; リスト!O3325)&gt;=1,"",IF(VLOOKUP(O3325,登録者リスト!$A$1:$D$43729,4,FALSE)=基本情報!$D$6,O3325,"")),"")</f>
        <v/>
      </c>
    </row>
    <row r="3326" spans="15:16" x14ac:dyDescent="0.15">
      <c r="O3326">
        <v>3325</v>
      </c>
      <c r="P3326" t="str">
        <f>IFERROR(IF(COUNTIF(個人情報!$BB$5:$BB$401,"登録番号" &amp; リスト!O3326)&gt;=1,"",IF(VLOOKUP(O3326,登録者リスト!$A$1:$D$43729,4,FALSE)=基本情報!$D$6,O3326,"")),"")</f>
        <v/>
      </c>
    </row>
    <row r="3327" spans="15:16" x14ac:dyDescent="0.15">
      <c r="O3327">
        <v>3326</v>
      </c>
      <c r="P3327" t="str">
        <f>IFERROR(IF(COUNTIF(個人情報!$BB$5:$BB$401,"登録番号" &amp; リスト!O3327)&gt;=1,"",IF(VLOOKUP(O3327,登録者リスト!$A$1:$D$43729,4,FALSE)=基本情報!$D$6,O3327,"")),"")</f>
        <v/>
      </c>
    </row>
    <row r="3328" spans="15:16" x14ac:dyDescent="0.15">
      <c r="O3328">
        <v>3327</v>
      </c>
      <c r="P3328" t="str">
        <f>IFERROR(IF(COUNTIF(個人情報!$BB$5:$BB$401,"登録番号" &amp; リスト!O3328)&gt;=1,"",IF(VLOOKUP(O3328,登録者リスト!$A$1:$D$43729,4,FALSE)=基本情報!$D$6,O3328,"")),"")</f>
        <v/>
      </c>
    </row>
    <row r="3329" spans="15:16" x14ac:dyDescent="0.15">
      <c r="O3329">
        <v>3328</v>
      </c>
      <c r="P3329" t="str">
        <f>IFERROR(IF(COUNTIF(個人情報!$BB$5:$BB$401,"登録番号" &amp; リスト!O3329)&gt;=1,"",IF(VLOOKUP(O3329,登録者リスト!$A$1:$D$43729,4,FALSE)=基本情報!$D$6,O3329,"")),"")</f>
        <v/>
      </c>
    </row>
    <row r="3330" spans="15:16" x14ac:dyDescent="0.15">
      <c r="O3330">
        <v>3329</v>
      </c>
      <c r="P3330" t="str">
        <f>IFERROR(IF(COUNTIF(個人情報!$BB$5:$BB$401,"登録番号" &amp; リスト!O3330)&gt;=1,"",IF(VLOOKUP(O3330,登録者リスト!$A$1:$D$43729,4,FALSE)=基本情報!$D$6,O3330,"")),"")</f>
        <v/>
      </c>
    </row>
    <row r="3331" spans="15:16" x14ac:dyDescent="0.15">
      <c r="O3331">
        <v>3330</v>
      </c>
      <c r="P3331" t="str">
        <f>IFERROR(IF(COUNTIF(個人情報!$BB$5:$BB$401,"登録番号" &amp; リスト!O3331)&gt;=1,"",IF(VLOOKUP(O3331,登録者リスト!$A$1:$D$43729,4,FALSE)=基本情報!$D$6,O3331,"")),"")</f>
        <v/>
      </c>
    </row>
    <row r="3332" spans="15:16" x14ac:dyDescent="0.15">
      <c r="O3332">
        <v>3331</v>
      </c>
      <c r="P3332" t="str">
        <f>IFERROR(IF(COUNTIF(個人情報!$BB$5:$BB$401,"登録番号" &amp; リスト!O3332)&gt;=1,"",IF(VLOOKUP(O3332,登録者リスト!$A$1:$D$43729,4,FALSE)=基本情報!$D$6,O3332,"")),"")</f>
        <v/>
      </c>
    </row>
    <row r="3333" spans="15:16" x14ac:dyDescent="0.15">
      <c r="O3333">
        <v>3332</v>
      </c>
      <c r="P3333" t="str">
        <f>IFERROR(IF(COUNTIF(個人情報!$BB$5:$BB$401,"登録番号" &amp; リスト!O3333)&gt;=1,"",IF(VLOOKUP(O3333,登録者リスト!$A$1:$D$43729,4,FALSE)=基本情報!$D$6,O3333,"")),"")</f>
        <v/>
      </c>
    </row>
    <row r="3334" spans="15:16" x14ac:dyDescent="0.15">
      <c r="O3334">
        <v>3333</v>
      </c>
      <c r="P3334" t="str">
        <f>IFERROR(IF(COUNTIF(個人情報!$BB$5:$BB$401,"登録番号" &amp; リスト!O3334)&gt;=1,"",IF(VLOOKUP(O3334,登録者リスト!$A$1:$D$43729,4,FALSE)=基本情報!$D$6,O3334,"")),"")</f>
        <v/>
      </c>
    </row>
    <row r="3335" spans="15:16" x14ac:dyDescent="0.15">
      <c r="O3335">
        <v>3334</v>
      </c>
      <c r="P3335" t="str">
        <f>IFERROR(IF(COUNTIF(個人情報!$BB$5:$BB$401,"登録番号" &amp; リスト!O3335)&gt;=1,"",IF(VLOOKUP(O3335,登録者リスト!$A$1:$D$43729,4,FALSE)=基本情報!$D$6,O3335,"")),"")</f>
        <v/>
      </c>
    </row>
    <row r="3336" spans="15:16" x14ac:dyDescent="0.15">
      <c r="O3336">
        <v>3335</v>
      </c>
      <c r="P3336" t="str">
        <f>IFERROR(IF(COUNTIF(個人情報!$BB$5:$BB$401,"登録番号" &amp; リスト!O3336)&gt;=1,"",IF(VLOOKUP(O3336,登録者リスト!$A$1:$D$43729,4,FALSE)=基本情報!$D$6,O3336,"")),"")</f>
        <v/>
      </c>
    </row>
    <row r="3337" spans="15:16" x14ac:dyDescent="0.15">
      <c r="O3337">
        <v>3336</v>
      </c>
      <c r="P3337" t="str">
        <f>IFERROR(IF(COUNTIF(個人情報!$BB$5:$BB$401,"登録番号" &amp; リスト!O3337)&gt;=1,"",IF(VLOOKUP(O3337,登録者リスト!$A$1:$D$43729,4,FALSE)=基本情報!$D$6,O3337,"")),"")</f>
        <v/>
      </c>
    </row>
    <row r="3338" spans="15:16" x14ac:dyDescent="0.15">
      <c r="O3338">
        <v>3337</v>
      </c>
      <c r="P3338" t="str">
        <f>IFERROR(IF(COUNTIF(個人情報!$BB$5:$BB$401,"登録番号" &amp; リスト!O3338)&gt;=1,"",IF(VLOOKUP(O3338,登録者リスト!$A$1:$D$43729,4,FALSE)=基本情報!$D$6,O3338,"")),"")</f>
        <v/>
      </c>
    </row>
    <row r="3339" spans="15:16" x14ac:dyDescent="0.15">
      <c r="O3339">
        <v>3338</v>
      </c>
      <c r="P3339" t="str">
        <f>IFERROR(IF(COUNTIF(個人情報!$BB$5:$BB$401,"登録番号" &amp; リスト!O3339)&gt;=1,"",IF(VLOOKUP(O3339,登録者リスト!$A$1:$D$43729,4,FALSE)=基本情報!$D$6,O3339,"")),"")</f>
        <v/>
      </c>
    </row>
    <row r="3340" spans="15:16" x14ac:dyDescent="0.15">
      <c r="O3340">
        <v>3339</v>
      </c>
      <c r="P3340" t="str">
        <f>IFERROR(IF(COUNTIF(個人情報!$BB$5:$BB$401,"登録番号" &amp; リスト!O3340)&gt;=1,"",IF(VLOOKUP(O3340,登録者リスト!$A$1:$D$43729,4,FALSE)=基本情報!$D$6,O3340,"")),"")</f>
        <v/>
      </c>
    </row>
    <row r="3341" spans="15:16" x14ac:dyDescent="0.15">
      <c r="O3341">
        <v>3340</v>
      </c>
      <c r="P3341" t="str">
        <f>IFERROR(IF(COUNTIF(個人情報!$BB$5:$BB$401,"登録番号" &amp; リスト!O3341)&gt;=1,"",IF(VLOOKUP(O3341,登録者リスト!$A$1:$D$43729,4,FALSE)=基本情報!$D$6,O3341,"")),"")</f>
        <v/>
      </c>
    </row>
    <row r="3342" spans="15:16" x14ac:dyDescent="0.15">
      <c r="O3342">
        <v>3341</v>
      </c>
      <c r="P3342" t="str">
        <f>IFERROR(IF(COUNTIF(個人情報!$BB$5:$BB$401,"登録番号" &amp; リスト!O3342)&gt;=1,"",IF(VLOOKUP(O3342,登録者リスト!$A$1:$D$43729,4,FALSE)=基本情報!$D$6,O3342,"")),"")</f>
        <v/>
      </c>
    </row>
    <row r="3343" spans="15:16" x14ac:dyDescent="0.15">
      <c r="O3343">
        <v>3342</v>
      </c>
      <c r="P3343" t="str">
        <f>IFERROR(IF(COUNTIF(個人情報!$BB$5:$BB$401,"登録番号" &amp; リスト!O3343)&gt;=1,"",IF(VLOOKUP(O3343,登録者リスト!$A$1:$D$43729,4,FALSE)=基本情報!$D$6,O3343,"")),"")</f>
        <v/>
      </c>
    </row>
    <row r="3344" spans="15:16" x14ac:dyDescent="0.15">
      <c r="O3344">
        <v>3343</v>
      </c>
      <c r="P3344" t="str">
        <f>IFERROR(IF(COUNTIF(個人情報!$BB$5:$BB$401,"登録番号" &amp; リスト!O3344)&gt;=1,"",IF(VLOOKUP(O3344,登録者リスト!$A$1:$D$43729,4,FALSE)=基本情報!$D$6,O3344,"")),"")</f>
        <v/>
      </c>
    </row>
    <row r="3345" spans="15:16" x14ac:dyDescent="0.15">
      <c r="O3345">
        <v>3344</v>
      </c>
      <c r="P3345" t="str">
        <f>IFERROR(IF(COUNTIF(個人情報!$BB$5:$BB$401,"登録番号" &amp; リスト!O3345)&gt;=1,"",IF(VLOOKUP(O3345,登録者リスト!$A$1:$D$43729,4,FALSE)=基本情報!$D$6,O3345,"")),"")</f>
        <v/>
      </c>
    </row>
    <row r="3346" spans="15:16" x14ac:dyDescent="0.15">
      <c r="O3346">
        <v>3345</v>
      </c>
      <c r="P3346" t="str">
        <f>IFERROR(IF(COUNTIF(個人情報!$BB$5:$BB$401,"登録番号" &amp; リスト!O3346)&gt;=1,"",IF(VLOOKUP(O3346,登録者リスト!$A$1:$D$43729,4,FALSE)=基本情報!$D$6,O3346,"")),"")</f>
        <v/>
      </c>
    </row>
    <row r="3347" spans="15:16" x14ac:dyDescent="0.15">
      <c r="O3347">
        <v>3346</v>
      </c>
      <c r="P3347" t="str">
        <f>IFERROR(IF(COUNTIF(個人情報!$BB$5:$BB$401,"登録番号" &amp; リスト!O3347)&gt;=1,"",IF(VLOOKUP(O3347,登録者リスト!$A$1:$D$43729,4,FALSE)=基本情報!$D$6,O3347,"")),"")</f>
        <v/>
      </c>
    </row>
    <row r="3348" spans="15:16" x14ac:dyDescent="0.15">
      <c r="O3348">
        <v>3347</v>
      </c>
      <c r="P3348" t="str">
        <f>IFERROR(IF(COUNTIF(個人情報!$BB$5:$BB$401,"登録番号" &amp; リスト!O3348)&gt;=1,"",IF(VLOOKUP(O3348,登録者リスト!$A$1:$D$43729,4,FALSE)=基本情報!$D$6,O3348,"")),"")</f>
        <v/>
      </c>
    </row>
    <row r="3349" spans="15:16" x14ac:dyDescent="0.15">
      <c r="O3349">
        <v>3348</v>
      </c>
      <c r="P3349" t="str">
        <f>IFERROR(IF(COUNTIF(個人情報!$BB$5:$BB$401,"登録番号" &amp; リスト!O3349)&gt;=1,"",IF(VLOOKUP(O3349,登録者リスト!$A$1:$D$43729,4,FALSE)=基本情報!$D$6,O3349,"")),"")</f>
        <v/>
      </c>
    </row>
    <row r="3350" spans="15:16" x14ac:dyDescent="0.15">
      <c r="O3350">
        <v>3349</v>
      </c>
      <c r="P3350" t="str">
        <f>IFERROR(IF(COUNTIF(個人情報!$BB$5:$BB$401,"登録番号" &amp; リスト!O3350)&gt;=1,"",IF(VLOOKUP(O3350,登録者リスト!$A$1:$D$43729,4,FALSE)=基本情報!$D$6,O3350,"")),"")</f>
        <v/>
      </c>
    </row>
    <row r="3351" spans="15:16" x14ac:dyDescent="0.15">
      <c r="O3351">
        <v>3350</v>
      </c>
      <c r="P3351" t="str">
        <f>IFERROR(IF(COUNTIF(個人情報!$BB$5:$BB$401,"登録番号" &amp; リスト!O3351)&gt;=1,"",IF(VLOOKUP(O3351,登録者リスト!$A$1:$D$43729,4,FALSE)=基本情報!$D$6,O3351,"")),"")</f>
        <v/>
      </c>
    </row>
    <row r="3352" spans="15:16" x14ac:dyDescent="0.15">
      <c r="O3352">
        <v>3351</v>
      </c>
      <c r="P3352" t="str">
        <f>IFERROR(IF(COUNTIF(個人情報!$BB$5:$BB$401,"登録番号" &amp; リスト!O3352)&gt;=1,"",IF(VLOOKUP(O3352,登録者リスト!$A$1:$D$43729,4,FALSE)=基本情報!$D$6,O3352,"")),"")</f>
        <v/>
      </c>
    </row>
    <row r="3353" spans="15:16" x14ac:dyDescent="0.15">
      <c r="O3353">
        <v>3352</v>
      </c>
      <c r="P3353" t="str">
        <f>IFERROR(IF(COUNTIF(個人情報!$BB$5:$BB$401,"登録番号" &amp; リスト!O3353)&gt;=1,"",IF(VLOOKUP(O3353,登録者リスト!$A$1:$D$43729,4,FALSE)=基本情報!$D$6,O3353,"")),"")</f>
        <v/>
      </c>
    </row>
    <row r="3354" spans="15:16" x14ac:dyDescent="0.15">
      <c r="O3354">
        <v>3353</v>
      </c>
      <c r="P3354" t="str">
        <f>IFERROR(IF(COUNTIF(個人情報!$BB$5:$BB$401,"登録番号" &amp; リスト!O3354)&gt;=1,"",IF(VLOOKUP(O3354,登録者リスト!$A$1:$D$43729,4,FALSE)=基本情報!$D$6,O3354,"")),"")</f>
        <v/>
      </c>
    </row>
    <row r="3355" spans="15:16" x14ac:dyDescent="0.15">
      <c r="O3355">
        <v>3354</v>
      </c>
      <c r="P3355" t="str">
        <f>IFERROR(IF(COUNTIF(個人情報!$BB$5:$BB$401,"登録番号" &amp; リスト!O3355)&gt;=1,"",IF(VLOOKUP(O3355,登録者リスト!$A$1:$D$43729,4,FALSE)=基本情報!$D$6,O3355,"")),"")</f>
        <v/>
      </c>
    </row>
    <row r="3356" spans="15:16" x14ac:dyDescent="0.15">
      <c r="O3356">
        <v>3355</v>
      </c>
      <c r="P3356" t="str">
        <f>IFERROR(IF(COUNTIF(個人情報!$BB$5:$BB$401,"登録番号" &amp; リスト!O3356)&gt;=1,"",IF(VLOOKUP(O3356,登録者リスト!$A$1:$D$43729,4,FALSE)=基本情報!$D$6,O3356,"")),"")</f>
        <v/>
      </c>
    </row>
    <row r="3357" spans="15:16" x14ac:dyDescent="0.15">
      <c r="O3357">
        <v>3356</v>
      </c>
      <c r="P3357" t="str">
        <f>IFERROR(IF(COUNTIF(個人情報!$BB$5:$BB$401,"登録番号" &amp; リスト!O3357)&gt;=1,"",IF(VLOOKUP(O3357,登録者リスト!$A$1:$D$43729,4,FALSE)=基本情報!$D$6,O3357,"")),"")</f>
        <v/>
      </c>
    </row>
    <row r="3358" spans="15:16" x14ac:dyDescent="0.15">
      <c r="O3358">
        <v>3357</v>
      </c>
      <c r="P3358" t="str">
        <f>IFERROR(IF(COUNTIF(個人情報!$BB$5:$BB$401,"登録番号" &amp; リスト!O3358)&gt;=1,"",IF(VLOOKUP(O3358,登録者リスト!$A$1:$D$43729,4,FALSE)=基本情報!$D$6,O3358,"")),"")</f>
        <v/>
      </c>
    </row>
    <row r="3359" spans="15:16" x14ac:dyDescent="0.15">
      <c r="O3359">
        <v>3358</v>
      </c>
      <c r="P3359" t="str">
        <f>IFERROR(IF(COUNTIF(個人情報!$BB$5:$BB$401,"登録番号" &amp; リスト!O3359)&gt;=1,"",IF(VLOOKUP(O3359,登録者リスト!$A$1:$D$43729,4,FALSE)=基本情報!$D$6,O3359,"")),"")</f>
        <v/>
      </c>
    </row>
    <row r="3360" spans="15:16" x14ac:dyDescent="0.15">
      <c r="O3360">
        <v>3359</v>
      </c>
      <c r="P3360" t="str">
        <f>IFERROR(IF(COUNTIF(個人情報!$BB$5:$BB$401,"登録番号" &amp; リスト!O3360)&gt;=1,"",IF(VLOOKUP(O3360,登録者リスト!$A$1:$D$43729,4,FALSE)=基本情報!$D$6,O3360,"")),"")</f>
        <v/>
      </c>
    </row>
    <row r="3361" spans="15:16" x14ac:dyDescent="0.15">
      <c r="O3361">
        <v>3360</v>
      </c>
      <c r="P3361" t="str">
        <f>IFERROR(IF(COUNTIF(個人情報!$BB$5:$BB$401,"登録番号" &amp; リスト!O3361)&gt;=1,"",IF(VLOOKUP(O3361,登録者リスト!$A$1:$D$43729,4,FALSE)=基本情報!$D$6,O3361,"")),"")</f>
        <v/>
      </c>
    </row>
    <row r="3362" spans="15:16" x14ac:dyDescent="0.15">
      <c r="O3362">
        <v>3361</v>
      </c>
      <c r="P3362" t="str">
        <f>IFERROR(IF(COUNTIF(個人情報!$BB$5:$BB$401,"登録番号" &amp; リスト!O3362)&gt;=1,"",IF(VLOOKUP(O3362,登録者リスト!$A$1:$D$43729,4,FALSE)=基本情報!$D$6,O3362,"")),"")</f>
        <v/>
      </c>
    </row>
    <row r="3363" spans="15:16" x14ac:dyDescent="0.15">
      <c r="O3363">
        <v>3362</v>
      </c>
      <c r="P3363" t="str">
        <f>IFERROR(IF(COUNTIF(個人情報!$BB$5:$BB$401,"登録番号" &amp; リスト!O3363)&gt;=1,"",IF(VLOOKUP(O3363,登録者リスト!$A$1:$D$43729,4,FALSE)=基本情報!$D$6,O3363,"")),"")</f>
        <v/>
      </c>
    </row>
    <row r="3364" spans="15:16" x14ac:dyDescent="0.15">
      <c r="O3364">
        <v>3363</v>
      </c>
      <c r="P3364" t="str">
        <f>IFERROR(IF(COUNTIF(個人情報!$BB$5:$BB$401,"登録番号" &amp; リスト!O3364)&gt;=1,"",IF(VLOOKUP(O3364,登録者リスト!$A$1:$D$43729,4,FALSE)=基本情報!$D$6,O3364,"")),"")</f>
        <v/>
      </c>
    </row>
    <row r="3365" spans="15:16" x14ac:dyDescent="0.15">
      <c r="O3365">
        <v>3364</v>
      </c>
      <c r="P3365" t="str">
        <f>IFERROR(IF(COUNTIF(個人情報!$BB$5:$BB$401,"登録番号" &amp; リスト!O3365)&gt;=1,"",IF(VLOOKUP(O3365,登録者リスト!$A$1:$D$43729,4,FALSE)=基本情報!$D$6,O3365,"")),"")</f>
        <v/>
      </c>
    </row>
    <row r="3366" spans="15:16" x14ac:dyDescent="0.15">
      <c r="O3366">
        <v>3365</v>
      </c>
      <c r="P3366" t="str">
        <f>IFERROR(IF(COUNTIF(個人情報!$BB$5:$BB$401,"登録番号" &amp; リスト!O3366)&gt;=1,"",IF(VLOOKUP(O3366,登録者リスト!$A$1:$D$43729,4,FALSE)=基本情報!$D$6,O3366,"")),"")</f>
        <v/>
      </c>
    </row>
    <row r="3367" spans="15:16" x14ac:dyDescent="0.15">
      <c r="O3367">
        <v>3366</v>
      </c>
      <c r="P3367" t="str">
        <f>IFERROR(IF(COUNTIF(個人情報!$BB$5:$BB$401,"登録番号" &amp; リスト!O3367)&gt;=1,"",IF(VLOOKUP(O3367,登録者リスト!$A$1:$D$43729,4,FALSE)=基本情報!$D$6,O3367,"")),"")</f>
        <v/>
      </c>
    </row>
    <row r="3368" spans="15:16" x14ac:dyDescent="0.15">
      <c r="O3368">
        <v>3367</v>
      </c>
      <c r="P3368" t="str">
        <f>IFERROR(IF(COUNTIF(個人情報!$BB$5:$BB$401,"登録番号" &amp; リスト!O3368)&gt;=1,"",IF(VLOOKUP(O3368,登録者リスト!$A$1:$D$43729,4,FALSE)=基本情報!$D$6,O3368,"")),"")</f>
        <v/>
      </c>
    </row>
    <row r="3369" spans="15:16" x14ac:dyDescent="0.15">
      <c r="O3369">
        <v>3368</v>
      </c>
      <c r="P3369" t="str">
        <f>IFERROR(IF(COUNTIF(個人情報!$BB$5:$BB$401,"登録番号" &amp; リスト!O3369)&gt;=1,"",IF(VLOOKUP(O3369,登録者リスト!$A$1:$D$43729,4,FALSE)=基本情報!$D$6,O3369,"")),"")</f>
        <v/>
      </c>
    </row>
    <row r="3370" spans="15:16" x14ac:dyDescent="0.15">
      <c r="O3370">
        <v>3369</v>
      </c>
      <c r="P3370" t="str">
        <f>IFERROR(IF(COUNTIF(個人情報!$BB$5:$BB$401,"登録番号" &amp; リスト!O3370)&gt;=1,"",IF(VLOOKUP(O3370,登録者リスト!$A$1:$D$43729,4,FALSE)=基本情報!$D$6,O3370,"")),"")</f>
        <v/>
      </c>
    </row>
    <row r="3371" spans="15:16" x14ac:dyDescent="0.15">
      <c r="O3371">
        <v>3370</v>
      </c>
      <c r="P3371" t="str">
        <f>IFERROR(IF(COUNTIF(個人情報!$BB$5:$BB$401,"登録番号" &amp; リスト!O3371)&gt;=1,"",IF(VLOOKUP(O3371,登録者リスト!$A$1:$D$43729,4,FALSE)=基本情報!$D$6,O3371,"")),"")</f>
        <v/>
      </c>
    </row>
    <row r="3372" spans="15:16" x14ac:dyDescent="0.15">
      <c r="O3372">
        <v>3371</v>
      </c>
      <c r="P3372" t="str">
        <f>IFERROR(IF(COUNTIF(個人情報!$BB$5:$BB$401,"登録番号" &amp; リスト!O3372)&gt;=1,"",IF(VLOOKUP(O3372,登録者リスト!$A$1:$D$43729,4,FALSE)=基本情報!$D$6,O3372,"")),"")</f>
        <v/>
      </c>
    </row>
    <row r="3373" spans="15:16" x14ac:dyDescent="0.15">
      <c r="O3373">
        <v>3372</v>
      </c>
      <c r="P3373" t="str">
        <f>IFERROR(IF(COUNTIF(個人情報!$BB$5:$BB$401,"登録番号" &amp; リスト!O3373)&gt;=1,"",IF(VLOOKUP(O3373,登録者リスト!$A$1:$D$43729,4,FALSE)=基本情報!$D$6,O3373,"")),"")</f>
        <v/>
      </c>
    </row>
    <row r="3374" spans="15:16" x14ac:dyDescent="0.15">
      <c r="O3374">
        <v>3373</v>
      </c>
      <c r="P3374" t="str">
        <f>IFERROR(IF(COUNTIF(個人情報!$BB$5:$BB$401,"登録番号" &amp; リスト!O3374)&gt;=1,"",IF(VLOOKUP(O3374,登録者リスト!$A$1:$D$43729,4,FALSE)=基本情報!$D$6,O3374,"")),"")</f>
        <v/>
      </c>
    </row>
    <row r="3375" spans="15:16" x14ac:dyDescent="0.15">
      <c r="O3375">
        <v>3374</v>
      </c>
      <c r="P3375" t="str">
        <f>IFERROR(IF(COUNTIF(個人情報!$BB$5:$BB$401,"登録番号" &amp; リスト!O3375)&gt;=1,"",IF(VLOOKUP(O3375,登録者リスト!$A$1:$D$43729,4,FALSE)=基本情報!$D$6,O3375,"")),"")</f>
        <v/>
      </c>
    </row>
    <row r="3376" spans="15:16" x14ac:dyDescent="0.15">
      <c r="O3376">
        <v>3375</v>
      </c>
      <c r="P3376" t="str">
        <f>IFERROR(IF(COUNTIF(個人情報!$BB$5:$BB$401,"登録番号" &amp; リスト!O3376)&gt;=1,"",IF(VLOOKUP(O3376,登録者リスト!$A$1:$D$43729,4,FALSE)=基本情報!$D$6,O3376,"")),"")</f>
        <v/>
      </c>
    </row>
    <row r="3377" spans="15:16" x14ac:dyDescent="0.15">
      <c r="O3377">
        <v>3376</v>
      </c>
      <c r="P3377" t="str">
        <f>IFERROR(IF(COUNTIF(個人情報!$BB$5:$BB$401,"登録番号" &amp; リスト!O3377)&gt;=1,"",IF(VLOOKUP(O3377,登録者リスト!$A$1:$D$43729,4,FALSE)=基本情報!$D$6,O3377,"")),"")</f>
        <v/>
      </c>
    </row>
    <row r="3378" spans="15:16" x14ac:dyDescent="0.15">
      <c r="O3378">
        <v>3377</v>
      </c>
      <c r="P3378" t="str">
        <f>IFERROR(IF(COUNTIF(個人情報!$BB$5:$BB$401,"登録番号" &amp; リスト!O3378)&gt;=1,"",IF(VLOOKUP(O3378,登録者リスト!$A$1:$D$43729,4,FALSE)=基本情報!$D$6,O3378,"")),"")</f>
        <v/>
      </c>
    </row>
    <row r="3379" spans="15:16" x14ac:dyDescent="0.15">
      <c r="O3379">
        <v>3378</v>
      </c>
      <c r="P3379" t="str">
        <f>IFERROR(IF(COUNTIF(個人情報!$BB$5:$BB$401,"登録番号" &amp; リスト!O3379)&gt;=1,"",IF(VLOOKUP(O3379,登録者リスト!$A$1:$D$43729,4,FALSE)=基本情報!$D$6,O3379,"")),"")</f>
        <v/>
      </c>
    </row>
    <row r="3380" spans="15:16" x14ac:dyDescent="0.15">
      <c r="O3380">
        <v>3379</v>
      </c>
      <c r="P3380" t="str">
        <f>IFERROR(IF(COUNTIF(個人情報!$BB$5:$BB$401,"登録番号" &amp; リスト!O3380)&gt;=1,"",IF(VLOOKUP(O3380,登録者リスト!$A$1:$D$43729,4,FALSE)=基本情報!$D$6,O3380,"")),"")</f>
        <v/>
      </c>
    </row>
    <row r="3381" spans="15:16" x14ac:dyDescent="0.15">
      <c r="O3381">
        <v>3380</v>
      </c>
      <c r="P3381" t="str">
        <f>IFERROR(IF(COUNTIF(個人情報!$BB$5:$BB$401,"登録番号" &amp; リスト!O3381)&gt;=1,"",IF(VLOOKUP(O3381,登録者リスト!$A$1:$D$43729,4,FALSE)=基本情報!$D$6,O3381,"")),"")</f>
        <v/>
      </c>
    </row>
    <row r="3382" spans="15:16" x14ac:dyDescent="0.15">
      <c r="O3382">
        <v>3381</v>
      </c>
      <c r="P3382" t="str">
        <f>IFERROR(IF(COUNTIF(個人情報!$BB$5:$BB$401,"登録番号" &amp; リスト!O3382)&gt;=1,"",IF(VLOOKUP(O3382,登録者リスト!$A$1:$D$43729,4,FALSE)=基本情報!$D$6,O3382,"")),"")</f>
        <v/>
      </c>
    </row>
    <row r="3383" spans="15:16" x14ac:dyDescent="0.15">
      <c r="O3383">
        <v>3382</v>
      </c>
      <c r="P3383" t="str">
        <f>IFERROR(IF(COUNTIF(個人情報!$BB$5:$BB$401,"登録番号" &amp; リスト!O3383)&gt;=1,"",IF(VLOOKUP(O3383,登録者リスト!$A$1:$D$43729,4,FALSE)=基本情報!$D$6,O3383,"")),"")</f>
        <v/>
      </c>
    </row>
    <row r="3384" spans="15:16" x14ac:dyDescent="0.15">
      <c r="O3384">
        <v>3383</v>
      </c>
      <c r="P3384" t="str">
        <f>IFERROR(IF(COUNTIF(個人情報!$BB$5:$BB$401,"登録番号" &amp; リスト!O3384)&gt;=1,"",IF(VLOOKUP(O3384,登録者リスト!$A$1:$D$43729,4,FALSE)=基本情報!$D$6,O3384,"")),"")</f>
        <v/>
      </c>
    </row>
    <row r="3385" spans="15:16" x14ac:dyDescent="0.15">
      <c r="O3385">
        <v>3384</v>
      </c>
      <c r="P3385" t="str">
        <f>IFERROR(IF(COUNTIF(個人情報!$BB$5:$BB$401,"登録番号" &amp; リスト!O3385)&gt;=1,"",IF(VLOOKUP(O3385,登録者リスト!$A$1:$D$43729,4,FALSE)=基本情報!$D$6,O3385,"")),"")</f>
        <v/>
      </c>
    </row>
    <row r="3386" spans="15:16" x14ac:dyDescent="0.15">
      <c r="O3386">
        <v>3385</v>
      </c>
      <c r="P3386" t="str">
        <f>IFERROR(IF(COUNTIF(個人情報!$BB$5:$BB$401,"登録番号" &amp; リスト!O3386)&gt;=1,"",IF(VLOOKUP(O3386,登録者リスト!$A$1:$D$43729,4,FALSE)=基本情報!$D$6,O3386,"")),"")</f>
        <v/>
      </c>
    </row>
    <row r="3387" spans="15:16" x14ac:dyDescent="0.15">
      <c r="O3387">
        <v>3386</v>
      </c>
      <c r="P3387" t="str">
        <f>IFERROR(IF(COUNTIF(個人情報!$BB$5:$BB$401,"登録番号" &amp; リスト!O3387)&gt;=1,"",IF(VLOOKUP(O3387,登録者リスト!$A$1:$D$43729,4,FALSE)=基本情報!$D$6,O3387,"")),"")</f>
        <v/>
      </c>
    </row>
    <row r="3388" spans="15:16" x14ac:dyDescent="0.15">
      <c r="O3388">
        <v>3387</v>
      </c>
      <c r="P3388" t="str">
        <f>IFERROR(IF(COUNTIF(個人情報!$BB$5:$BB$401,"登録番号" &amp; リスト!O3388)&gt;=1,"",IF(VLOOKUP(O3388,登録者リスト!$A$1:$D$43729,4,FALSE)=基本情報!$D$6,O3388,"")),"")</f>
        <v/>
      </c>
    </row>
    <row r="3389" spans="15:16" x14ac:dyDescent="0.15">
      <c r="O3389">
        <v>3388</v>
      </c>
      <c r="P3389" t="str">
        <f>IFERROR(IF(COUNTIF(個人情報!$BB$5:$BB$401,"登録番号" &amp; リスト!O3389)&gt;=1,"",IF(VLOOKUP(O3389,登録者リスト!$A$1:$D$43729,4,FALSE)=基本情報!$D$6,O3389,"")),"")</f>
        <v/>
      </c>
    </row>
    <row r="3390" spans="15:16" x14ac:dyDescent="0.15">
      <c r="O3390">
        <v>3389</v>
      </c>
      <c r="P3390" t="str">
        <f>IFERROR(IF(COUNTIF(個人情報!$BB$5:$BB$401,"登録番号" &amp; リスト!O3390)&gt;=1,"",IF(VLOOKUP(O3390,登録者リスト!$A$1:$D$43729,4,FALSE)=基本情報!$D$6,O3390,"")),"")</f>
        <v/>
      </c>
    </row>
    <row r="3391" spans="15:16" x14ac:dyDescent="0.15">
      <c r="O3391">
        <v>3390</v>
      </c>
      <c r="P3391" t="str">
        <f>IFERROR(IF(COUNTIF(個人情報!$BB$5:$BB$401,"登録番号" &amp; リスト!O3391)&gt;=1,"",IF(VLOOKUP(O3391,登録者リスト!$A$1:$D$43729,4,FALSE)=基本情報!$D$6,O3391,"")),"")</f>
        <v/>
      </c>
    </row>
    <row r="3392" spans="15:16" x14ac:dyDescent="0.15">
      <c r="O3392">
        <v>3391</v>
      </c>
      <c r="P3392" t="str">
        <f>IFERROR(IF(COUNTIF(個人情報!$BB$5:$BB$401,"登録番号" &amp; リスト!O3392)&gt;=1,"",IF(VLOOKUP(O3392,登録者リスト!$A$1:$D$43729,4,FALSE)=基本情報!$D$6,O3392,"")),"")</f>
        <v/>
      </c>
    </row>
    <row r="3393" spans="15:16" x14ac:dyDescent="0.15">
      <c r="O3393">
        <v>3392</v>
      </c>
      <c r="P3393" t="str">
        <f>IFERROR(IF(COUNTIF(個人情報!$BB$5:$BB$401,"登録番号" &amp; リスト!O3393)&gt;=1,"",IF(VLOOKUP(O3393,登録者リスト!$A$1:$D$43729,4,FALSE)=基本情報!$D$6,O3393,"")),"")</f>
        <v/>
      </c>
    </row>
    <row r="3394" spans="15:16" x14ac:dyDescent="0.15">
      <c r="O3394">
        <v>3393</v>
      </c>
      <c r="P3394" t="str">
        <f>IFERROR(IF(COUNTIF(個人情報!$BB$5:$BB$401,"登録番号" &amp; リスト!O3394)&gt;=1,"",IF(VLOOKUP(O3394,登録者リスト!$A$1:$D$43729,4,FALSE)=基本情報!$D$6,O3394,"")),"")</f>
        <v/>
      </c>
    </row>
    <row r="3395" spans="15:16" x14ac:dyDescent="0.15">
      <c r="O3395">
        <v>3394</v>
      </c>
      <c r="P3395" t="str">
        <f>IFERROR(IF(COUNTIF(個人情報!$BB$5:$BB$401,"登録番号" &amp; リスト!O3395)&gt;=1,"",IF(VLOOKUP(O3395,登録者リスト!$A$1:$D$43729,4,FALSE)=基本情報!$D$6,O3395,"")),"")</f>
        <v/>
      </c>
    </row>
    <row r="3396" spans="15:16" x14ac:dyDescent="0.15">
      <c r="O3396">
        <v>3395</v>
      </c>
      <c r="P3396" t="str">
        <f>IFERROR(IF(COUNTIF(個人情報!$BB$5:$BB$401,"登録番号" &amp; リスト!O3396)&gt;=1,"",IF(VLOOKUP(O3396,登録者リスト!$A$1:$D$43729,4,FALSE)=基本情報!$D$6,O3396,"")),"")</f>
        <v/>
      </c>
    </row>
    <row r="3397" spans="15:16" x14ac:dyDescent="0.15">
      <c r="O3397">
        <v>3396</v>
      </c>
      <c r="P3397" t="str">
        <f>IFERROR(IF(COUNTIF(個人情報!$BB$5:$BB$401,"登録番号" &amp; リスト!O3397)&gt;=1,"",IF(VLOOKUP(O3397,登録者リスト!$A$1:$D$43729,4,FALSE)=基本情報!$D$6,O3397,"")),"")</f>
        <v/>
      </c>
    </row>
    <row r="3398" spans="15:16" x14ac:dyDescent="0.15">
      <c r="O3398">
        <v>3397</v>
      </c>
      <c r="P3398" t="str">
        <f>IFERROR(IF(COUNTIF(個人情報!$BB$5:$BB$401,"登録番号" &amp; リスト!O3398)&gt;=1,"",IF(VLOOKUP(O3398,登録者リスト!$A$1:$D$43729,4,FALSE)=基本情報!$D$6,O3398,"")),"")</f>
        <v/>
      </c>
    </row>
    <row r="3399" spans="15:16" x14ac:dyDescent="0.15">
      <c r="O3399">
        <v>3398</v>
      </c>
      <c r="P3399" t="str">
        <f>IFERROR(IF(COUNTIF(個人情報!$BB$5:$BB$401,"登録番号" &amp; リスト!O3399)&gt;=1,"",IF(VLOOKUP(O3399,登録者リスト!$A$1:$D$43729,4,FALSE)=基本情報!$D$6,O3399,"")),"")</f>
        <v/>
      </c>
    </row>
    <row r="3400" spans="15:16" x14ac:dyDescent="0.15">
      <c r="O3400">
        <v>3399</v>
      </c>
      <c r="P3400" t="str">
        <f>IFERROR(IF(COUNTIF(個人情報!$BB$5:$BB$401,"登録番号" &amp; リスト!O3400)&gt;=1,"",IF(VLOOKUP(O3400,登録者リスト!$A$1:$D$43729,4,FALSE)=基本情報!$D$6,O3400,"")),"")</f>
        <v/>
      </c>
    </row>
    <row r="3401" spans="15:16" x14ac:dyDescent="0.15">
      <c r="O3401">
        <v>3400</v>
      </c>
      <c r="P3401" t="str">
        <f>IFERROR(IF(COUNTIF(個人情報!$BB$5:$BB$401,"登録番号" &amp; リスト!O3401)&gt;=1,"",IF(VLOOKUP(O3401,登録者リスト!$A$1:$D$43729,4,FALSE)=基本情報!$D$6,O3401,"")),"")</f>
        <v/>
      </c>
    </row>
    <row r="3402" spans="15:16" x14ac:dyDescent="0.15">
      <c r="O3402">
        <v>3401</v>
      </c>
      <c r="P3402" t="str">
        <f>IFERROR(IF(COUNTIF(個人情報!$BB$5:$BB$401,"登録番号" &amp; リスト!O3402)&gt;=1,"",IF(VLOOKUP(O3402,登録者リスト!$A$1:$D$43729,4,FALSE)=基本情報!$D$6,O3402,"")),"")</f>
        <v/>
      </c>
    </row>
    <row r="3403" spans="15:16" x14ac:dyDescent="0.15">
      <c r="O3403">
        <v>3402</v>
      </c>
      <c r="P3403" t="str">
        <f>IFERROR(IF(COUNTIF(個人情報!$BB$5:$BB$401,"登録番号" &amp; リスト!O3403)&gt;=1,"",IF(VLOOKUP(O3403,登録者リスト!$A$1:$D$43729,4,FALSE)=基本情報!$D$6,O3403,"")),"")</f>
        <v/>
      </c>
    </row>
    <row r="3404" spans="15:16" x14ac:dyDescent="0.15">
      <c r="O3404">
        <v>3403</v>
      </c>
      <c r="P3404" t="str">
        <f>IFERROR(IF(COUNTIF(個人情報!$BB$5:$BB$401,"登録番号" &amp; リスト!O3404)&gt;=1,"",IF(VLOOKUP(O3404,登録者リスト!$A$1:$D$43729,4,FALSE)=基本情報!$D$6,O3404,"")),"")</f>
        <v/>
      </c>
    </row>
    <row r="3405" spans="15:16" x14ac:dyDescent="0.15">
      <c r="O3405">
        <v>3404</v>
      </c>
      <c r="P3405" t="str">
        <f>IFERROR(IF(COUNTIF(個人情報!$BB$5:$BB$401,"登録番号" &amp; リスト!O3405)&gt;=1,"",IF(VLOOKUP(O3405,登録者リスト!$A$1:$D$43729,4,FALSE)=基本情報!$D$6,O3405,"")),"")</f>
        <v/>
      </c>
    </row>
    <row r="3406" spans="15:16" x14ac:dyDescent="0.15">
      <c r="O3406">
        <v>3405</v>
      </c>
      <c r="P3406" t="str">
        <f>IFERROR(IF(COUNTIF(個人情報!$BB$5:$BB$401,"登録番号" &amp; リスト!O3406)&gt;=1,"",IF(VLOOKUP(O3406,登録者リスト!$A$1:$D$43729,4,FALSE)=基本情報!$D$6,O3406,"")),"")</f>
        <v/>
      </c>
    </row>
    <row r="3407" spans="15:16" x14ac:dyDescent="0.15">
      <c r="O3407">
        <v>3406</v>
      </c>
      <c r="P3407" t="str">
        <f>IFERROR(IF(COUNTIF(個人情報!$BB$5:$BB$401,"登録番号" &amp; リスト!O3407)&gt;=1,"",IF(VLOOKUP(O3407,登録者リスト!$A$1:$D$43729,4,FALSE)=基本情報!$D$6,O3407,"")),"")</f>
        <v/>
      </c>
    </row>
    <row r="3408" spans="15:16" x14ac:dyDescent="0.15">
      <c r="O3408">
        <v>3407</v>
      </c>
      <c r="P3408" t="str">
        <f>IFERROR(IF(COUNTIF(個人情報!$BB$5:$BB$401,"登録番号" &amp; リスト!O3408)&gt;=1,"",IF(VLOOKUP(O3408,登録者リスト!$A$1:$D$43729,4,FALSE)=基本情報!$D$6,O3408,"")),"")</f>
        <v/>
      </c>
    </row>
    <row r="3409" spans="15:16" x14ac:dyDescent="0.15">
      <c r="O3409">
        <v>3408</v>
      </c>
      <c r="P3409" t="str">
        <f>IFERROR(IF(COUNTIF(個人情報!$BB$5:$BB$401,"登録番号" &amp; リスト!O3409)&gt;=1,"",IF(VLOOKUP(O3409,登録者リスト!$A$1:$D$43729,4,FALSE)=基本情報!$D$6,O3409,"")),"")</f>
        <v/>
      </c>
    </row>
    <row r="3410" spans="15:16" x14ac:dyDescent="0.15">
      <c r="O3410">
        <v>3409</v>
      </c>
      <c r="P3410" t="str">
        <f>IFERROR(IF(COUNTIF(個人情報!$BB$5:$BB$401,"登録番号" &amp; リスト!O3410)&gt;=1,"",IF(VLOOKUP(O3410,登録者リスト!$A$1:$D$43729,4,FALSE)=基本情報!$D$6,O3410,"")),"")</f>
        <v/>
      </c>
    </row>
    <row r="3411" spans="15:16" x14ac:dyDescent="0.15">
      <c r="O3411">
        <v>3410</v>
      </c>
      <c r="P3411" t="str">
        <f>IFERROR(IF(COUNTIF(個人情報!$BB$5:$BB$401,"登録番号" &amp; リスト!O3411)&gt;=1,"",IF(VLOOKUP(O3411,登録者リスト!$A$1:$D$43729,4,FALSE)=基本情報!$D$6,O3411,"")),"")</f>
        <v/>
      </c>
    </row>
    <row r="3412" spans="15:16" x14ac:dyDescent="0.15">
      <c r="O3412">
        <v>3411</v>
      </c>
      <c r="P3412" t="str">
        <f>IFERROR(IF(COUNTIF(個人情報!$BB$5:$BB$401,"登録番号" &amp; リスト!O3412)&gt;=1,"",IF(VLOOKUP(O3412,登録者リスト!$A$1:$D$43729,4,FALSE)=基本情報!$D$6,O3412,"")),"")</f>
        <v/>
      </c>
    </row>
    <row r="3413" spans="15:16" x14ac:dyDescent="0.15">
      <c r="O3413">
        <v>3412</v>
      </c>
      <c r="P3413" t="str">
        <f>IFERROR(IF(COUNTIF(個人情報!$BB$5:$BB$401,"登録番号" &amp; リスト!O3413)&gt;=1,"",IF(VLOOKUP(O3413,登録者リスト!$A$1:$D$43729,4,FALSE)=基本情報!$D$6,O3413,"")),"")</f>
        <v/>
      </c>
    </row>
    <row r="3414" spans="15:16" x14ac:dyDescent="0.15">
      <c r="O3414">
        <v>3413</v>
      </c>
      <c r="P3414" t="str">
        <f>IFERROR(IF(COUNTIF(個人情報!$BB$5:$BB$401,"登録番号" &amp; リスト!O3414)&gt;=1,"",IF(VLOOKUP(O3414,登録者リスト!$A$1:$D$43729,4,FALSE)=基本情報!$D$6,O3414,"")),"")</f>
        <v/>
      </c>
    </row>
    <row r="3415" spans="15:16" x14ac:dyDescent="0.15">
      <c r="O3415">
        <v>3414</v>
      </c>
      <c r="P3415" t="str">
        <f>IFERROR(IF(COUNTIF(個人情報!$BB$5:$BB$401,"登録番号" &amp; リスト!O3415)&gt;=1,"",IF(VLOOKUP(O3415,登録者リスト!$A$1:$D$43729,4,FALSE)=基本情報!$D$6,O3415,"")),"")</f>
        <v/>
      </c>
    </row>
    <row r="3416" spans="15:16" x14ac:dyDescent="0.15">
      <c r="O3416">
        <v>3415</v>
      </c>
      <c r="P3416" t="str">
        <f>IFERROR(IF(COUNTIF(個人情報!$BB$5:$BB$401,"登録番号" &amp; リスト!O3416)&gt;=1,"",IF(VLOOKUP(O3416,登録者リスト!$A$1:$D$43729,4,FALSE)=基本情報!$D$6,O3416,"")),"")</f>
        <v/>
      </c>
    </row>
    <row r="3417" spans="15:16" x14ac:dyDescent="0.15">
      <c r="O3417">
        <v>3416</v>
      </c>
      <c r="P3417" t="str">
        <f>IFERROR(IF(COUNTIF(個人情報!$BB$5:$BB$401,"登録番号" &amp; リスト!O3417)&gt;=1,"",IF(VLOOKUP(O3417,登録者リスト!$A$1:$D$43729,4,FALSE)=基本情報!$D$6,O3417,"")),"")</f>
        <v/>
      </c>
    </row>
    <row r="3418" spans="15:16" x14ac:dyDescent="0.15">
      <c r="O3418">
        <v>3417</v>
      </c>
      <c r="P3418" t="str">
        <f>IFERROR(IF(COUNTIF(個人情報!$BB$5:$BB$401,"登録番号" &amp; リスト!O3418)&gt;=1,"",IF(VLOOKUP(O3418,登録者リスト!$A$1:$D$43729,4,FALSE)=基本情報!$D$6,O3418,"")),"")</f>
        <v/>
      </c>
    </row>
    <row r="3419" spans="15:16" x14ac:dyDescent="0.15">
      <c r="O3419">
        <v>3418</v>
      </c>
      <c r="P3419" t="str">
        <f>IFERROR(IF(COUNTIF(個人情報!$BB$5:$BB$401,"登録番号" &amp; リスト!O3419)&gt;=1,"",IF(VLOOKUP(O3419,登録者リスト!$A$1:$D$43729,4,FALSE)=基本情報!$D$6,O3419,"")),"")</f>
        <v/>
      </c>
    </row>
    <row r="3420" spans="15:16" x14ac:dyDescent="0.15">
      <c r="O3420">
        <v>3419</v>
      </c>
      <c r="P3420" t="str">
        <f>IFERROR(IF(COUNTIF(個人情報!$BB$5:$BB$401,"登録番号" &amp; リスト!O3420)&gt;=1,"",IF(VLOOKUP(O3420,登録者リスト!$A$1:$D$43729,4,FALSE)=基本情報!$D$6,O3420,"")),"")</f>
        <v/>
      </c>
    </row>
    <row r="3421" spans="15:16" x14ac:dyDescent="0.15">
      <c r="O3421">
        <v>3420</v>
      </c>
      <c r="P3421" t="str">
        <f>IFERROR(IF(COUNTIF(個人情報!$BB$5:$BB$401,"登録番号" &amp; リスト!O3421)&gt;=1,"",IF(VLOOKUP(O3421,登録者リスト!$A$1:$D$43729,4,FALSE)=基本情報!$D$6,O3421,"")),"")</f>
        <v/>
      </c>
    </row>
    <row r="3422" spans="15:16" x14ac:dyDescent="0.15">
      <c r="O3422">
        <v>3421</v>
      </c>
      <c r="P3422" t="str">
        <f>IFERROR(IF(COUNTIF(個人情報!$BB$5:$BB$401,"登録番号" &amp; リスト!O3422)&gt;=1,"",IF(VLOOKUP(O3422,登録者リスト!$A$1:$D$43729,4,FALSE)=基本情報!$D$6,O3422,"")),"")</f>
        <v/>
      </c>
    </row>
    <row r="3423" spans="15:16" x14ac:dyDescent="0.15">
      <c r="O3423">
        <v>3422</v>
      </c>
      <c r="P3423" t="str">
        <f>IFERROR(IF(COUNTIF(個人情報!$BB$5:$BB$401,"登録番号" &amp; リスト!O3423)&gt;=1,"",IF(VLOOKUP(O3423,登録者リスト!$A$1:$D$43729,4,FALSE)=基本情報!$D$6,O3423,"")),"")</f>
        <v/>
      </c>
    </row>
    <row r="3424" spans="15:16" x14ac:dyDescent="0.15">
      <c r="O3424">
        <v>3423</v>
      </c>
      <c r="P3424" t="str">
        <f>IFERROR(IF(COUNTIF(個人情報!$BB$5:$BB$401,"登録番号" &amp; リスト!O3424)&gt;=1,"",IF(VLOOKUP(O3424,登録者リスト!$A$1:$D$43729,4,FALSE)=基本情報!$D$6,O3424,"")),"")</f>
        <v/>
      </c>
    </row>
    <row r="3425" spans="15:16" x14ac:dyDescent="0.15">
      <c r="O3425">
        <v>3424</v>
      </c>
      <c r="P3425" t="str">
        <f>IFERROR(IF(COUNTIF(個人情報!$BB$5:$BB$401,"登録番号" &amp; リスト!O3425)&gt;=1,"",IF(VLOOKUP(O3425,登録者リスト!$A$1:$D$43729,4,FALSE)=基本情報!$D$6,O3425,"")),"")</f>
        <v/>
      </c>
    </row>
    <row r="3426" spans="15:16" x14ac:dyDescent="0.15">
      <c r="O3426">
        <v>3425</v>
      </c>
      <c r="P3426" t="str">
        <f>IFERROR(IF(COUNTIF(個人情報!$BB$5:$BB$401,"登録番号" &amp; リスト!O3426)&gt;=1,"",IF(VLOOKUP(O3426,登録者リスト!$A$1:$D$43729,4,FALSE)=基本情報!$D$6,O3426,"")),"")</f>
        <v/>
      </c>
    </row>
    <row r="3427" spans="15:16" x14ac:dyDescent="0.15">
      <c r="O3427">
        <v>3426</v>
      </c>
      <c r="P3427" t="str">
        <f>IFERROR(IF(COUNTIF(個人情報!$BB$5:$BB$401,"登録番号" &amp; リスト!O3427)&gt;=1,"",IF(VLOOKUP(O3427,登録者リスト!$A$1:$D$43729,4,FALSE)=基本情報!$D$6,O3427,"")),"")</f>
        <v/>
      </c>
    </row>
    <row r="3428" spans="15:16" x14ac:dyDescent="0.15">
      <c r="O3428">
        <v>3427</v>
      </c>
      <c r="P3428" t="str">
        <f>IFERROR(IF(COUNTIF(個人情報!$BB$5:$BB$401,"登録番号" &amp; リスト!O3428)&gt;=1,"",IF(VLOOKUP(O3428,登録者リスト!$A$1:$D$43729,4,FALSE)=基本情報!$D$6,O3428,"")),"")</f>
        <v/>
      </c>
    </row>
    <row r="3429" spans="15:16" x14ac:dyDescent="0.15">
      <c r="O3429">
        <v>3428</v>
      </c>
      <c r="P3429" t="str">
        <f>IFERROR(IF(COUNTIF(個人情報!$BB$5:$BB$401,"登録番号" &amp; リスト!O3429)&gt;=1,"",IF(VLOOKUP(O3429,登録者リスト!$A$1:$D$43729,4,FALSE)=基本情報!$D$6,O3429,"")),"")</f>
        <v/>
      </c>
    </row>
    <row r="3430" spans="15:16" x14ac:dyDescent="0.15">
      <c r="O3430">
        <v>3429</v>
      </c>
      <c r="P3430" t="str">
        <f>IFERROR(IF(COUNTIF(個人情報!$BB$5:$BB$401,"登録番号" &amp; リスト!O3430)&gt;=1,"",IF(VLOOKUP(O3430,登録者リスト!$A$1:$D$43729,4,FALSE)=基本情報!$D$6,O3430,"")),"")</f>
        <v/>
      </c>
    </row>
    <row r="3431" spans="15:16" x14ac:dyDescent="0.15">
      <c r="O3431">
        <v>3430</v>
      </c>
      <c r="P3431" t="str">
        <f>IFERROR(IF(COUNTIF(個人情報!$BB$5:$BB$401,"登録番号" &amp; リスト!O3431)&gt;=1,"",IF(VLOOKUP(O3431,登録者リスト!$A$1:$D$43729,4,FALSE)=基本情報!$D$6,O3431,"")),"")</f>
        <v/>
      </c>
    </row>
    <row r="3432" spans="15:16" x14ac:dyDescent="0.15">
      <c r="O3432">
        <v>3431</v>
      </c>
      <c r="P3432" t="str">
        <f>IFERROR(IF(COUNTIF(個人情報!$BB$5:$BB$401,"登録番号" &amp; リスト!O3432)&gt;=1,"",IF(VLOOKUP(O3432,登録者リスト!$A$1:$D$43729,4,FALSE)=基本情報!$D$6,O3432,"")),"")</f>
        <v/>
      </c>
    </row>
    <row r="3433" spans="15:16" x14ac:dyDescent="0.15">
      <c r="O3433">
        <v>3432</v>
      </c>
      <c r="P3433" t="str">
        <f>IFERROR(IF(COUNTIF(個人情報!$BB$5:$BB$401,"登録番号" &amp; リスト!O3433)&gt;=1,"",IF(VLOOKUP(O3433,登録者リスト!$A$1:$D$43729,4,FALSE)=基本情報!$D$6,O3433,"")),"")</f>
        <v/>
      </c>
    </row>
    <row r="3434" spans="15:16" x14ac:dyDescent="0.15">
      <c r="O3434">
        <v>3433</v>
      </c>
      <c r="P3434" t="str">
        <f>IFERROR(IF(COUNTIF(個人情報!$BB$5:$BB$401,"登録番号" &amp; リスト!O3434)&gt;=1,"",IF(VLOOKUP(O3434,登録者リスト!$A$1:$D$43729,4,FALSE)=基本情報!$D$6,O3434,"")),"")</f>
        <v/>
      </c>
    </row>
    <row r="3435" spans="15:16" x14ac:dyDescent="0.15">
      <c r="O3435">
        <v>3434</v>
      </c>
      <c r="P3435" t="str">
        <f>IFERROR(IF(COUNTIF(個人情報!$BB$5:$BB$401,"登録番号" &amp; リスト!O3435)&gt;=1,"",IF(VLOOKUP(O3435,登録者リスト!$A$1:$D$43729,4,FALSE)=基本情報!$D$6,O3435,"")),"")</f>
        <v/>
      </c>
    </row>
    <row r="3436" spans="15:16" x14ac:dyDescent="0.15">
      <c r="O3436">
        <v>3435</v>
      </c>
      <c r="P3436" t="str">
        <f>IFERROR(IF(COUNTIF(個人情報!$BB$5:$BB$401,"登録番号" &amp; リスト!O3436)&gt;=1,"",IF(VLOOKUP(O3436,登録者リスト!$A$1:$D$43729,4,FALSE)=基本情報!$D$6,O3436,"")),"")</f>
        <v/>
      </c>
    </row>
    <row r="3437" spans="15:16" x14ac:dyDescent="0.15">
      <c r="O3437">
        <v>3436</v>
      </c>
      <c r="P3437" t="str">
        <f>IFERROR(IF(COUNTIF(個人情報!$BB$5:$BB$401,"登録番号" &amp; リスト!O3437)&gt;=1,"",IF(VLOOKUP(O3437,登録者リスト!$A$1:$D$43729,4,FALSE)=基本情報!$D$6,O3437,"")),"")</f>
        <v/>
      </c>
    </row>
    <row r="3438" spans="15:16" x14ac:dyDescent="0.15">
      <c r="O3438">
        <v>3437</v>
      </c>
      <c r="P3438" t="str">
        <f>IFERROR(IF(COUNTIF(個人情報!$BB$5:$BB$401,"登録番号" &amp; リスト!O3438)&gt;=1,"",IF(VLOOKUP(O3438,登録者リスト!$A$1:$D$43729,4,FALSE)=基本情報!$D$6,O3438,"")),"")</f>
        <v/>
      </c>
    </row>
    <row r="3439" spans="15:16" x14ac:dyDescent="0.15">
      <c r="O3439">
        <v>3438</v>
      </c>
      <c r="P3439" t="str">
        <f>IFERROR(IF(COUNTIF(個人情報!$BB$5:$BB$401,"登録番号" &amp; リスト!O3439)&gt;=1,"",IF(VLOOKUP(O3439,登録者リスト!$A$1:$D$43729,4,FALSE)=基本情報!$D$6,O3439,"")),"")</f>
        <v/>
      </c>
    </row>
    <row r="3440" spans="15:16" x14ac:dyDescent="0.15">
      <c r="O3440">
        <v>3439</v>
      </c>
      <c r="P3440" t="str">
        <f>IFERROR(IF(COUNTIF(個人情報!$BB$5:$BB$401,"登録番号" &amp; リスト!O3440)&gt;=1,"",IF(VLOOKUP(O3440,登録者リスト!$A$1:$D$43729,4,FALSE)=基本情報!$D$6,O3440,"")),"")</f>
        <v/>
      </c>
    </row>
    <row r="3441" spans="15:16" x14ac:dyDescent="0.15">
      <c r="O3441">
        <v>3440</v>
      </c>
      <c r="P3441" t="str">
        <f>IFERROR(IF(COUNTIF(個人情報!$BB$5:$BB$401,"登録番号" &amp; リスト!O3441)&gt;=1,"",IF(VLOOKUP(O3441,登録者リスト!$A$1:$D$43729,4,FALSE)=基本情報!$D$6,O3441,"")),"")</f>
        <v/>
      </c>
    </row>
    <row r="3442" spans="15:16" x14ac:dyDescent="0.15">
      <c r="O3442">
        <v>3441</v>
      </c>
      <c r="P3442" t="str">
        <f>IFERROR(IF(COUNTIF(個人情報!$BB$5:$BB$401,"登録番号" &amp; リスト!O3442)&gt;=1,"",IF(VLOOKUP(O3442,登録者リスト!$A$1:$D$43729,4,FALSE)=基本情報!$D$6,O3442,"")),"")</f>
        <v/>
      </c>
    </row>
    <row r="3443" spans="15:16" x14ac:dyDescent="0.15">
      <c r="O3443">
        <v>3442</v>
      </c>
      <c r="P3443" t="str">
        <f>IFERROR(IF(COUNTIF(個人情報!$BB$5:$BB$401,"登録番号" &amp; リスト!O3443)&gt;=1,"",IF(VLOOKUP(O3443,登録者リスト!$A$1:$D$43729,4,FALSE)=基本情報!$D$6,O3443,"")),"")</f>
        <v/>
      </c>
    </row>
    <row r="3444" spans="15:16" x14ac:dyDescent="0.15">
      <c r="O3444">
        <v>3443</v>
      </c>
      <c r="P3444" t="str">
        <f>IFERROR(IF(COUNTIF(個人情報!$BB$5:$BB$401,"登録番号" &amp; リスト!O3444)&gt;=1,"",IF(VLOOKUP(O3444,登録者リスト!$A$1:$D$43729,4,FALSE)=基本情報!$D$6,O3444,"")),"")</f>
        <v/>
      </c>
    </row>
    <row r="3445" spans="15:16" x14ac:dyDescent="0.15">
      <c r="O3445">
        <v>3444</v>
      </c>
      <c r="P3445" t="str">
        <f>IFERROR(IF(COUNTIF(個人情報!$BB$5:$BB$401,"登録番号" &amp; リスト!O3445)&gt;=1,"",IF(VLOOKUP(O3445,登録者リスト!$A$1:$D$43729,4,FALSE)=基本情報!$D$6,O3445,"")),"")</f>
        <v/>
      </c>
    </row>
    <row r="3446" spans="15:16" x14ac:dyDescent="0.15">
      <c r="O3446">
        <v>3445</v>
      </c>
      <c r="P3446" t="str">
        <f>IFERROR(IF(COUNTIF(個人情報!$BB$5:$BB$401,"登録番号" &amp; リスト!O3446)&gt;=1,"",IF(VLOOKUP(O3446,登録者リスト!$A$1:$D$43729,4,FALSE)=基本情報!$D$6,O3446,"")),"")</f>
        <v/>
      </c>
    </row>
    <row r="3447" spans="15:16" x14ac:dyDescent="0.15">
      <c r="O3447">
        <v>3446</v>
      </c>
      <c r="P3447" t="str">
        <f>IFERROR(IF(COUNTIF(個人情報!$BB$5:$BB$401,"登録番号" &amp; リスト!O3447)&gt;=1,"",IF(VLOOKUP(O3447,登録者リスト!$A$1:$D$43729,4,FALSE)=基本情報!$D$6,O3447,"")),"")</f>
        <v/>
      </c>
    </row>
    <row r="3448" spans="15:16" x14ac:dyDescent="0.15">
      <c r="O3448">
        <v>3447</v>
      </c>
      <c r="P3448" t="str">
        <f>IFERROR(IF(COUNTIF(個人情報!$BB$5:$BB$401,"登録番号" &amp; リスト!O3448)&gt;=1,"",IF(VLOOKUP(O3448,登録者リスト!$A$1:$D$43729,4,FALSE)=基本情報!$D$6,O3448,"")),"")</f>
        <v/>
      </c>
    </row>
    <row r="3449" spans="15:16" x14ac:dyDescent="0.15">
      <c r="O3449">
        <v>3448</v>
      </c>
      <c r="P3449" t="str">
        <f>IFERROR(IF(COUNTIF(個人情報!$BB$5:$BB$401,"登録番号" &amp; リスト!O3449)&gt;=1,"",IF(VLOOKUP(O3449,登録者リスト!$A$1:$D$43729,4,FALSE)=基本情報!$D$6,O3449,"")),"")</f>
        <v/>
      </c>
    </row>
    <row r="3450" spans="15:16" x14ac:dyDescent="0.15">
      <c r="O3450">
        <v>3449</v>
      </c>
      <c r="P3450" t="str">
        <f>IFERROR(IF(COUNTIF(個人情報!$BB$5:$BB$401,"登録番号" &amp; リスト!O3450)&gt;=1,"",IF(VLOOKUP(O3450,登録者リスト!$A$1:$D$43729,4,FALSE)=基本情報!$D$6,O3450,"")),"")</f>
        <v/>
      </c>
    </row>
    <row r="3451" spans="15:16" x14ac:dyDescent="0.15">
      <c r="O3451">
        <v>3450</v>
      </c>
      <c r="P3451" t="str">
        <f>IFERROR(IF(COUNTIF(個人情報!$BB$5:$BB$401,"登録番号" &amp; リスト!O3451)&gt;=1,"",IF(VLOOKUP(O3451,登録者リスト!$A$1:$D$43729,4,FALSE)=基本情報!$D$6,O3451,"")),"")</f>
        <v/>
      </c>
    </row>
    <row r="3452" spans="15:16" x14ac:dyDescent="0.15">
      <c r="O3452">
        <v>3451</v>
      </c>
      <c r="P3452" t="str">
        <f>IFERROR(IF(COUNTIF(個人情報!$BB$5:$BB$401,"登録番号" &amp; リスト!O3452)&gt;=1,"",IF(VLOOKUP(O3452,登録者リスト!$A$1:$D$43729,4,FALSE)=基本情報!$D$6,O3452,"")),"")</f>
        <v/>
      </c>
    </row>
    <row r="3453" spans="15:16" x14ac:dyDescent="0.15">
      <c r="O3453">
        <v>3452</v>
      </c>
      <c r="P3453" t="str">
        <f>IFERROR(IF(COUNTIF(個人情報!$BB$5:$BB$401,"登録番号" &amp; リスト!O3453)&gt;=1,"",IF(VLOOKUP(O3453,登録者リスト!$A$1:$D$43729,4,FALSE)=基本情報!$D$6,O3453,"")),"")</f>
        <v/>
      </c>
    </row>
    <row r="3454" spans="15:16" x14ac:dyDescent="0.15">
      <c r="O3454">
        <v>3453</v>
      </c>
      <c r="P3454" t="str">
        <f>IFERROR(IF(COUNTIF(個人情報!$BB$5:$BB$401,"登録番号" &amp; リスト!O3454)&gt;=1,"",IF(VLOOKUP(O3454,登録者リスト!$A$1:$D$43729,4,FALSE)=基本情報!$D$6,O3454,"")),"")</f>
        <v/>
      </c>
    </row>
    <row r="3455" spans="15:16" x14ac:dyDescent="0.15">
      <c r="O3455">
        <v>3454</v>
      </c>
      <c r="P3455" t="str">
        <f>IFERROR(IF(COUNTIF(個人情報!$BB$5:$BB$401,"登録番号" &amp; リスト!O3455)&gt;=1,"",IF(VLOOKUP(O3455,登録者リスト!$A$1:$D$43729,4,FALSE)=基本情報!$D$6,O3455,"")),"")</f>
        <v/>
      </c>
    </row>
    <row r="3456" spans="15:16" x14ac:dyDescent="0.15">
      <c r="O3456">
        <v>3455</v>
      </c>
      <c r="P3456" t="str">
        <f>IFERROR(IF(COUNTIF(個人情報!$BB$5:$BB$401,"登録番号" &amp; リスト!O3456)&gt;=1,"",IF(VLOOKUP(O3456,登録者リスト!$A$1:$D$43729,4,FALSE)=基本情報!$D$6,O3456,"")),"")</f>
        <v/>
      </c>
    </row>
    <row r="3457" spans="15:16" x14ac:dyDescent="0.15">
      <c r="O3457">
        <v>3456</v>
      </c>
      <c r="P3457" t="str">
        <f>IFERROR(IF(COUNTIF(個人情報!$BB$5:$BB$401,"登録番号" &amp; リスト!O3457)&gt;=1,"",IF(VLOOKUP(O3457,登録者リスト!$A$1:$D$43729,4,FALSE)=基本情報!$D$6,O3457,"")),"")</f>
        <v/>
      </c>
    </row>
    <row r="3458" spans="15:16" x14ac:dyDescent="0.15">
      <c r="O3458">
        <v>3457</v>
      </c>
      <c r="P3458" t="str">
        <f>IFERROR(IF(COUNTIF(個人情報!$BB$5:$BB$401,"登録番号" &amp; リスト!O3458)&gt;=1,"",IF(VLOOKUP(O3458,登録者リスト!$A$1:$D$43729,4,FALSE)=基本情報!$D$6,O3458,"")),"")</f>
        <v/>
      </c>
    </row>
    <row r="3459" spans="15:16" x14ac:dyDescent="0.15">
      <c r="O3459">
        <v>3458</v>
      </c>
      <c r="P3459" t="str">
        <f>IFERROR(IF(COUNTIF(個人情報!$BB$5:$BB$401,"登録番号" &amp; リスト!O3459)&gt;=1,"",IF(VLOOKUP(O3459,登録者リスト!$A$1:$D$43729,4,FALSE)=基本情報!$D$6,O3459,"")),"")</f>
        <v/>
      </c>
    </row>
    <row r="3460" spans="15:16" x14ac:dyDescent="0.15">
      <c r="O3460">
        <v>3459</v>
      </c>
      <c r="P3460" t="str">
        <f>IFERROR(IF(COUNTIF(個人情報!$BB$5:$BB$401,"登録番号" &amp; リスト!O3460)&gt;=1,"",IF(VLOOKUP(O3460,登録者リスト!$A$1:$D$43729,4,FALSE)=基本情報!$D$6,O3460,"")),"")</f>
        <v/>
      </c>
    </row>
    <row r="3461" spans="15:16" x14ac:dyDescent="0.15">
      <c r="O3461">
        <v>3460</v>
      </c>
      <c r="P3461" t="str">
        <f>IFERROR(IF(COUNTIF(個人情報!$BB$5:$BB$401,"登録番号" &amp; リスト!O3461)&gt;=1,"",IF(VLOOKUP(O3461,登録者リスト!$A$1:$D$43729,4,FALSE)=基本情報!$D$6,O3461,"")),"")</f>
        <v/>
      </c>
    </row>
    <row r="3462" spans="15:16" x14ac:dyDescent="0.15">
      <c r="O3462">
        <v>3461</v>
      </c>
      <c r="P3462" t="str">
        <f>IFERROR(IF(COUNTIF(個人情報!$BB$5:$BB$401,"登録番号" &amp; リスト!O3462)&gt;=1,"",IF(VLOOKUP(O3462,登録者リスト!$A$1:$D$43729,4,FALSE)=基本情報!$D$6,O3462,"")),"")</f>
        <v/>
      </c>
    </row>
    <row r="3463" spans="15:16" x14ac:dyDescent="0.15">
      <c r="O3463">
        <v>3462</v>
      </c>
      <c r="P3463" t="str">
        <f>IFERROR(IF(COUNTIF(個人情報!$BB$5:$BB$401,"登録番号" &amp; リスト!O3463)&gt;=1,"",IF(VLOOKUP(O3463,登録者リスト!$A$1:$D$43729,4,FALSE)=基本情報!$D$6,O3463,"")),"")</f>
        <v/>
      </c>
    </row>
    <row r="3464" spans="15:16" x14ac:dyDescent="0.15">
      <c r="O3464">
        <v>3463</v>
      </c>
      <c r="P3464" t="str">
        <f>IFERROR(IF(COUNTIF(個人情報!$BB$5:$BB$401,"登録番号" &amp; リスト!O3464)&gt;=1,"",IF(VLOOKUP(O3464,登録者リスト!$A$1:$D$43729,4,FALSE)=基本情報!$D$6,O3464,"")),"")</f>
        <v/>
      </c>
    </row>
    <row r="3465" spans="15:16" x14ac:dyDescent="0.15">
      <c r="O3465">
        <v>3464</v>
      </c>
      <c r="P3465" t="str">
        <f>IFERROR(IF(COUNTIF(個人情報!$BB$5:$BB$401,"登録番号" &amp; リスト!O3465)&gt;=1,"",IF(VLOOKUP(O3465,登録者リスト!$A$1:$D$43729,4,FALSE)=基本情報!$D$6,O3465,"")),"")</f>
        <v/>
      </c>
    </row>
    <row r="3466" spans="15:16" x14ac:dyDescent="0.15">
      <c r="O3466">
        <v>3465</v>
      </c>
      <c r="P3466" t="str">
        <f>IFERROR(IF(COUNTIF(個人情報!$BB$5:$BB$401,"登録番号" &amp; リスト!O3466)&gt;=1,"",IF(VLOOKUP(O3466,登録者リスト!$A$1:$D$43729,4,FALSE)=基本情報!$D$6,O3466,"")),"")</f>
        <v/>
      </c>
    </row>
    <row r="3467" spans="15:16" x14ac:dyDescent="0.15">
      <c r="O3467">
        <v>3466</v>
      </c>
      <c r="P3467" t="str">
        <f>IFERROR(IF(COUNTIF(個人情報!$BB$5:$BB$401,"登録番号" &amp; リスト!O3467)&gt;=1,"",IF(VLOOKUP(O3467,登録者リスト!$A$1:$D$43729,4,FALSE)=基本情報!$D$6,O3467,"")),"")</f>
        <v/>
      </c>
    </row>
    <row r="3468" spans="15:16" x14ac:dyDescent="0.15">
      <c r="O3468">
        <v>3467</v>
      </c>
      <c r="P3468" t="str">
        <f>IFERROR(IF(COUNTIF(個人情報!$BB$5:$BB$401,"登録番号" &amp; リスト!O3468)&gt;=1,"",IF(VLOOKUP(O3468,登録者リスト!$A$1:$D$43729,4,FALSE)=基本情報!$D$6,O3468,"")),"")</f>
        <v/>
      </c>
    </row>
    <row r="3469" spans="15:16" x14ac:dyDescent="0.15">
      <c r="O3469">
        <v>3468</v>
      </c>
      <c r="P3469" t="str">
        <f>IFERROR(IF(COUNTIF(個人情報!$BB$5:$BB$401,"登録番号" &amp; リスト!O3469)&gt;=1,"",IF(VLOOKUP(O3469,登録者リスト!$A$1:$D$43729,4,FALSE)=基本情報!$D$6,O3469,"")),"")</f>
        <v/>
      </c>
    </row>
    <row r="3470" spans="15:16" x14ac:dyDescent="0.15">
      <c r="O3470">
        <v>3469</v>
      </c>
      <c r="P3470" t="str">
        <f>IFERROR(IF(COUNTIF(個人情報!$BB$5:$BB$401,"登録番号" &amp; リスト!O3470)&gt;=1,"",IF(VLOOKUP(O3470,登録者リスト!$A$1:$D$43729,4,FALSE)=基本情報!$D$6,O3470,"")),"")</f>
        <v/>
      </c>
    </row>
    <row r="3471" spans="15:16" x14ac:dyDescent="0.15">
      <c r="O3471">
        <v>3470</v>
      </c>
      <c r="P3471" t="str">
        <f>IFERROR(IF(COUNTIF(個人情報!$BB$5:$BB$401,"登録番号" &amp; リスト!O3471)&gt;=1,"",IF(VLOOKUP(O3471,登録者リスト!$A$1:$D$43729,4,FALSE)=基本情報!$D$6,O3471,"")),"")</f>
        <v/>
      </c>
    </row>
    <row r="3472" spans="15:16" x14ac:dyDescent="0.15">
      <c r="O3472">
        <v>3471</v>
      </c>
      <c r="P3472" t="str">
        <f>IFERROR(IF(COUNTIF(個人情報!$BB$5:$BB$401,"登録番号" &amp; リスト!O3472)&gt;=1,"",IF(VLOOKUP(O3472,登録者リスト!$A$1:$D$43729,4,FALSE)=基本情報!$D$6,O3472,"")),"")</f>
        <v/>
      </c>
    </row>
    <row r="3473" spans="15:16" x14ac:dyDescent="0.15">
      <c r="O3473">
        <v>3472</v>
      </c>
      <c r="P3473" t="str">
        <f>IFERROR(IF(COUNTIF(個人情報!$BB$5:$BB$401,"登録番号" &amp; リスト!O3473)&gt;=1,"",IF(VLOOKUP(O3473,登録者リスト!$A$1:$D$43729,4,FALSE)=基本情報!$D$6,O3473,"")),"")</f>
        <v/>
      </c>
    </row>
    <row r="3474" spans="15:16" x14ac:dyDescent="0.15">
      <c r="O3474">
        <v>3473</v>
      </c>
      <c r="P3474" t="str">
        <f>IFERROR(IF(COUNTIF(個人情報!$BB$5:$BB$401,"登録番号" &amp; リスト!O3474)&gt;=1,"",IF(VLOOKUP(O3474,登録者リスト!$A$1:$D$43729,4,FALSE)=基本情報!$D$6,O3474,"")),"")</f>
        <v/>
      </c>
    </row>
    <row r="3475" spans="15:16" x14ac:dyDescent="0.15">
      <c r="O3475">
        <v>3474</v>
      </c>
      <c r="P3475" t="str">
        <f>IFERROR(IF(COUNTIF(個人情報!$BB$5:$BB$401,"登録番号" &amp; リスト!O3475)&gt;=1,"",IF(VLOOKUP(O3475,登録者リスト!$A$1:$D$43729,4,FALSE)=基本情報!$D$6,O3475,"")),"")</f>
        <v/>
      </c>
    </row>
    <row r="3476" spans="15:16" x14ac:dyDescent="0.15">
      <c r="O3476">
        <v>3475</v>
      </c>
      <c r="P3476" t="str">
        <f>IFERROR(IF(COUNTIF(個人情報!$BB$5:$BB$401,"登録番号" &amp; リスト!O3476)&gt;=1,"",IF(VLOOKUP(O3476,登録者リスト!$A$1:$D$43729,4,FALSE)=基本情報!$D$6,O3476,"")),"")</f>
        <v/>
      </c>
    </row>
    <row r="3477" spans="15:16" x14ac:dyDescent="0.15">
      <c r="O3477">
        <v>3476</v>
      </c>
      <c r="P3477" t="str">
        <f>IFERROR(IF(COUNTIF(個人情報!$BB$5:$BB$401,"登録番号" &amp; リスト!O3477)&gt;=1,"",IF(VLOOKUP(O3477,登録者リスト!$A$1:$D$43729,4,FALSE)=基本情報!$D$6,O3477,"")),"")</f>
        <v/>
      </c>
    </row>
    <row r="3478" spans="15:16" x14ac:dyDescent="0.15">
      <c r="O3478">
        <v>3477</v>
      </c>
      <c r="P3478" t="str">
        <f>IFERROR(IF(COUNTIF(個人情報!$BB$5:$BB$401,"登録番号" &amp; リスト!O3478)&gt;=1,"",IF(VLOOKUP(O3478,登録者リスト!$A$1:$D$43729,4,FALSE)=基本情報!$D$6,O3478,"")),"")</f>
        <v/>
      </c>
    </row>
    <row r="3479" spans="15:16" x14ac:dyDescent="0.15">
      <c r="O3479">
        <v>3478</v>
      </c>
      <c r="P3479" t="str">
        <f>IFERROR(IF(COUNTIF(個人情報!$BB$5:$BB$401,"登録番号" &amp; リスト!O3479)&gt;=1,"",IF(VLOOKUP(O3479,登録者リスト!$A$1:$D$43729,4,FALSE)=基本情報!$D$6,O3479,"")),"")</f>
        <v/>
      </c>
    </row>
    <row r="3480" spans="15:16" x14ac:dyDescent="0.15">
      <c r="O3480">
        <v>3479</v>
      </c>
      <c r="P3480" t="str">
        <f>IFERROR(IF(COUNTIF(個人情報!$BB$5:$BB$401,"登録番号" &amp; リスト!O3480)&gt;=1,"",IF(VLOOKUP(O3480,登録者リスト!$A$1:$D$43729,4,FALSE)=基本情報!$D$6,O3480,"")),"")</f>
        <v/>
      </c>
    </row>
    <row r="3481" spans="15:16" x14ac:dyDescent="0.15">
      <c r="O3481">
        <v>3480</v>
      </c>
      <c r="P3481" t="str">
        <f>IFERROR(IF(COUNTIF(個人情報!$BB$5:$BB$401,"登録番号" &amp; リスト!O3481)&gt;=1,"",IF(VLOOKUP(O3481,登録者リスト!$A$1:$D$43729,4,FALSE)=基本情報!$D$6,O3481,"")),"")</f>
        <v/>
      </c>
    </row>
    <row r="3482" spans="15:16" x14ac:dyDescent="0.15">
      <c r="O3482">
        <v>3481</v>
      </c>
      <c r="P3482" t="str">
        <f>IFERROR(IF(COUNTIF(個人情報!$BB$5:$BB$401,"登録番号" &amp; リスト!O3482)&gt;=1,"",IF(VLOOKUP(O3482,登録者リスト!$A$1:$D$43729,4,FALSE)=基本情報!$D$6,O3482,"")),"")</f>
        <v/>
      </c>
    </row>
    <row r="3483" spans="15:16" x14ac:dyDescent="0.15">
      <c r="O3483">
        <v>3482</v>
      </c>
      <c r="P3483" t="str">
        <f>IFERROR(IF(COUNTIF(個人情報!$BB$5:$BB$401,"登録番号" &amp; リスト!O3483)&gt;=1,"",IF(VLOOKUP(O3483,登録者リスト!$A$1:$D$43729,4,FALSE)=基本情報!$D$6,O3483,"")),"")</f>
        <v/>
      </c>
    </row>
    <row r="3484" spans="15:16" x14ac:dyDescent="0.15">
      <c r="O3484">
        <v>3483</v>
      </c>
      <c r="P3484" t="str">
        <f>IFERROR(IF(COUNTIF(個人情報!$BB$5:$BB$401,"登録番号" &amp; リスト!O3484)&gt;=1,"",IF(VLOOKUP(O3484,登録者リスト!$A$1:$D$43729,4,FALSE)=基本情報!$D$6,O3484,"")),"")</f>
        <v/>
      </c>
    </row>
    <row r="3485" spans="15:16" x14ac:dyDescent="0.15">
      <c r="O3485">
        <v>3484</v>
      </c>
      <c r="P3485" t="str">
        <f>IFERROR(IF(COUNTIF(個人情報!$BB$5:$BB$401,"登録番号" &amp; リスト!O3485)&gt;=1,"",IF(VLOOKUP(O3485,登録者リスト!$A$1:$D$43729,4,FALSE)=基本情報!$D$6,O3485,"")),"")</f>
        <v/>
      </c>
    </row>
    <row r="3486" spans="15:16" x14ac:dyDescent="0.15">
      <c r="O3486">
        <v>3485</v>
      </c>
      <c r="P3486" t="str">
        <f>IFERROR(IF(COUNTIF(個人情報!$BB$5:$BB$401,"登録番号" &amp; リスト!O3486)&gt;=1,"",IF(VLOOKUP(O3486,登録者リスト!$A$1:$D$43729,4,FALSE)=基本情報!$D$6,O3486,"")),"")</f>
        <v/>
      </c>
    </row>
    <row r="3487" spans="15:16" x14ac:dyDescent="0.15">
      <c r="O3487">
        <v>3486</v>
      </c>
      <c r="P3487" t="str">
        <f>IFERROR(IF(COUNTIF(個人情報!$BB$5:$BB$401,"登録番号" &amp; リスト!O3487)&gt;=1,"",IF(VLOOKUP(O3487,登録者リスト!$A$1:$D$43729,4,FALSE)=基本情報!$D$6,O3487,"")),"")</f>
        <v/>
      </c>
    </row>
    <row r="3488" spans="15:16" x14ac:dyDescent="0.15">
      <c r="O3488">
        <v>3487</v>
      </c>
      <c r="P3488" t="str">
        <f>IFERROR(IF(COUNTIF(個人情報!$BB$5:$BB$401,"登録番号" &amp; リスト!O3488)&gt;=1,"",IF(VLOOKUP(O3488,登録者リスト!$A$1:$D$43729,4,FALSE)=基本情報!$D$6,O3488,"")),"")</f>
        <v/>
      </c>
    </row>
    <row r="3489" spans="15:16" x14ac:dyDescent="0.15">
      <c r="O3489">
        <v>3488</v>
      </c>
      <c r="P3489" t="str">
        <f>IFERROR(IF(COUNTIF(個人情報!$BB$5:$BB$401,"登録番号" &amp; リスト!O3489)&gt;=1,"",IF(VLOOKUP(O3489,登録者リスト!$A$1:$D$43729,4,FALSE)=基本情報!$D$6,O3489,"")),"")</f>
        <v/>
      </c>
    </row>
    <row r="3490" spans="15:16" x14ac:dyDescent="0.15">
      <c r="O3490">
        <v>3489</v>
      </c>
      <c r="P3490" t="str">
        <f>IFERROR(IF(COUNTIF(個人情報!$BB$5:$BB$401,"登録番号" &amp; リスト!O3490)&gt;=1,"",IF(VLOOKUP(O3490,登録者リスト!$A$1:$D$43729,4,FALSE)=基本情報!$D$6,O3490,"")),"")</f>
        <v/>
      </c>
    </row>
    <row r="3491" spans="15:16" x14ac:dyDescent="0.15">
      <c r="O3491">
        <v>3490</v>
      </c>
      <c r="P3491" t="str">
        <f>IFERROR(IF(COUNTIF(個人情報!$BB$5:$BB$401,"登録番号" &amp; リスト!O3491)&gt;=1,"",IF(VLOOKUP(O3491,登録者リスト!$A$1:$D$43729,4,FALSE)=基本情報!$D$6,O3491,"")),"")</f>
        <v/>
      </c>
    </row>
    <row r="3492" spans="15:16" x14ac:dyDescent="0.15">
      <c r="O3492">
        <v>3491</v>
      </c>
      <c r="P3492" t="str">
        <f>IFERROR(IF(COUNTIF(個人情報!$BB$5:$BB$401,"登録番号" &amp; リスト!O3492)&gt;=1,"",IF(VLOOKUP(O3492,登録者リスト!$A$1:$D$43729,4,FALSE)=基本情報!$D$6,O3492,"")),"")</f>
        <v/>
      </c>
    </row>
    <row r="3493" spans="15:16" x14ac:dyDescent="0.15">
      <c r="O3493">
        <v>3492</v>
      </c>
      <c r="P3493" t="str">
        <f>IFERROR(IF(COUNTIF(個人情報!$BB$5:$BB$401,"登録番号" &amp; リスト!O3493)&gt;=1,"",IF(VLOOKUP(O3493,登録者リスト!$A$1:$D$43729,4,FALSE)=基本情報!$D$6,O3493,"")),"")</f>
        <v/>
      </c>
    </row>
    <row r="3494" spans="15:16" x14ac:dyDescent="0.15">
      <c r="O3494">
        <v>3493</v>
      </c>
      <c r="P3494" t="str">
        <f>IFERROR(IF(COUNTIF(個人情報!$BB$5:$BB$401,"登録番号" &amp; リスト!O3494)&gt;=1,"",IF(VLOOKUP(O3494,登録者リスト!$A$1:$D$43729,4,FALSE)=基本情報!$D$6,O3494,"")),"")</f>
        <v/>
      </c>
    </row>
    <row r="3495" spans="15:16" x14ac:dyDescent="0.15">
      <c r="O3495">
        <v>3494</v>
      </c>
      <c r="P3495" t="str">
        <f>IFERROR(IF(COUNTIF(個人情報!$BB$5:$BB$401,"登録番号" &amp; リスト!O3495)&gt;=1,"",IF(VLOOKUP(O3495,登録者リスト!$A$1:$D$43729,4,FALSE)=基本情報!$D$6,O3495,"")),"")</f>
        <v/>
      </c>
    </row>
    <row r="3496" spans="15:16" x14ac:dyDescent="0.15">
      <c r="O3496">
        <v>3495</v>
      </c>
      <c r="P3496" t="str">
        <f>IFERROR(IF(COUNTIF(個人情報!$BB$5:$BB$401,"登録番号" &amp; リスト!O3496)&gt;=1,"",IF(VLOOKUP(O3496,登録者リスト!$A$1:$D$43729,4,FALSE)=基本情報!$D$6,O3496,"")),"")</f>
        <v/>
      </c>
    </row>
    <row r="3497" spans="15:16" x14ac:dyDescent="0.15">
      <c r="O3497">
        <v>3496</v>
      </c>
      <c r="P3497" t="str">
        <f>IFERROR(IF(COUNTIF(個人情報!$BB$5:$BB$401,"登録番号" &amp; リスト!O3497)&gt;=1,"",IF(VLOOKUP(O3497,登録者リスト!$A$1:$D$43729,4,FALSE)=基本情報!$D$6,O3497,"")),"")</f>
        <v/>
      </c>
    </row>
    <row r="3498" spans="15:16" x14ac:dyDescent="0.15">
      <c r="O3498">
        <v>3497</v>
      </c>
      <c r="P3498" t="str">
        <f>IFERROR(IF(COUNTIF(個人情報!$BB$5:$BB$401,"登録番号" &amp; リスト!O3498)&gt;=1,"",IF(VLOOKUP(O3498,登録者リスト!$A$1:$D$43729,4,FALSE)=基本情報!$D$6,O3498,"")),"")</f>
        <v/>
      </c>
    </row>
    <row r="3499" spans="15:16" x14ac:dyDescent="0.15">
      <c r="O3499">
        <v>3498</v>
      </c>
      <c r="P3499" t="str">
        <f>IFERROR(IF(COUNTIF(個人情報!$BB$5:$BB$401,"登録番号" &amp; リスト!O3499)&gt;=1,"",IF(VLOOKUP(O3499,登録者リスト!$A$1:$D$43729,4,FALSE)=基本情報!$D$6,O3499,"")),"")</f>
        <v/>
      </c>
    </row>
    <row r="3500" spans="15:16" x14ac:dyDescent="0.15">
      <c r="O3500">
        <v>3499</v>
      </c>
      <c r="P3500" t="str">
        <f>IFERROR(IF(COUNTIF(個人情報!$BB$5:$BB$401,"登録番号" &amp; リスト!O3500)&gt;=1,"",IF(VLOOKUP(O3500,登録者リスト!$A$1:$D$43729,4,FALSE)=基本情報!$D$6,O3500,"")),"")</f>
        <v/>
      </c>
    </row>
    <row r="3501" spans="15:16" x14ac:dyDescent="0.15">
      <c r="O3501">
        <v>3500</v>
      </c>
      <c r="P3501" t="str">
        <f>IFERROR(IF(COUNTIF(個人情報!$BB$5:$BB$401,"登録番号" &amp; リスト!O3501)&gt;=1,"",IF(VLOOKUP(O3501,登録者リスト!$A$1:$D$43729,4,FALSE)=基本情報!$D$6,O3501,"")),"")</f>
        <v/>
      </c>
    </row>
    <row r="3502" spans="15:16" x14ac:dyDescent="0.15">
      <c r="O3502">
        <v>3501</v>
      </c>
      <c r="P3502" t="str">
        <f>IFERROR(IF(COUNTIF(個人情報!$BB$5:$BB$401,"登録番号" &amp; リスト!O3502)&gt;=1,"",IF(VLOOKUP(O3502,登録者リスト!$A$1:$D$43729,4,FALSE)=基本情報!$D$6,O3502,"")),"")</f>
        <v/>
      </c>
    </row>
    <row r="3503" spans="15:16" x14ac:dyDescent="0.15">
      <c r="O3503">
        <v>3502</v>
      </c>
      <c r="P3503" t="str">
        <f>IFERROR(IF(COUNTIF(個人情報!$BB$5:$BB$401,"登録番号" &amp; リスト!O3503)&gt;=1,"",IF(VLOOKUP(O3503,登録者リスト!$A$1:$D$43729,4,FALSE)=基本情報!$D$6,O3503,"")),"")</f>
        <v/>
      </c>
    </row>
    <row r="3504" spans="15:16" x14ac:dyDescent="0.15">
      <c r="O3504">
        <v>3503</v>
      </c>
      <c r="P3504" t="str">
        <f>IFERROR(IF(COUNTIF(個人情報!$BB$5:$BB$401,"登録番号" &amp; リスト!O3504)&gt;=1,"",IF(VLOOKUP(O3504,登録者リスト!$A$1:$D$43729,4,FALSE)=基本情報!$D$6,O3504,"")),"")</f>
        <v/>
      </c>
    </row>
    <row r="3505" spans="15:16" x14ac:dyDescent="0.15">
      <c r="O3505">
        <v>3504</v>
      </c>
      <c r="P3505" t="str">
        <f>IFERROR(IF(COUNTIF(個人情報!$BB$5:$BB$401,"登録番号" &amp; リスト!O3505)&gt;=1,"",IF(VLOOKUP(O3505,登録者リスト!$A$1:$D$43729,4,FALSE)=基本情報!$D$6,O3505,"")),"")</f>
        <v/>
      </c>
    </row>
    <row r="3506" spans="15:16" x14ac:dyDescent="0.15">
      <c r="O3506">
        <v>3505</v>
      </c>
      <c r="P3506" t="str">
        <f>IFERROR(IF(COUNTIF(個人情報!$BB$5:$BB$401,"登録番号" &amp; リスト!O3506)&gt;=1,"",IF(VLOOKUP(O3506,登録者リスト!$A$1:$D$43729,4,FALSE)=基本情報!$D$6,O3506,"")),"")</f>
        <v/>
      </c>
    </row>
    <row r="3507" spans="15:16" x14ac:dyDescent="0.15">
      <c r="O3507">
        <v>3506</v>
      </c>
      <c r="P3507" t="str">
        <f>IFERROR(IF(COUNTIF(個人情報!$BB$5:$BB$401,"登録番号" &amp; リスト!O3507)&gt;=1,"",IF(VLOOKUP(O3507,登録者リスト!$A$1:$D$43729,4,FALSE)=基本情報!$D$6,O3507,"")),"")</f>
        <v/>
      </c>
    </row>
    <row r="3508" spans="15:16" x14ac:dyDescent="0.15">
      <c r="O3508">
        <v>3507</v>
      </c>
      <c r="P3508" t="str">
        <f>IFERROR(IF(COUNTIF(個人情報!$BB$5:$BB$401,"登録番号" &amp; リスト!O3508)&gt;=1,"",IF(VLOOKUP(O3508,登録者リスト!$A$1:$D$43729,4,FALSE)=基本情報!$D$6,O3508,"")),"")</f>
        <v/>
      </c>
    </row>
    <row r="3509" spans="15:16" x14ac:dyDescent="0.15">
      <c r="O3509">
        <v>3508</v>
      </c>
      <c r="P3509" t="str">
        <f>IFERROR(IF(COUNTIF(個人情報!$BB$5:$BB$401,"登録番号" &amp; リスト!O3509)&gt;=1,"",IF(VLOOKUP(O3509,登録者リスト!$A$1:$D$43729,4,FALSE)=基本情報!$D$6,O3509,"")),"")</f>
        <v/>
      </c>
    </row>
    <row r="3510" spans="15:16" x14ac:dyDescent="0.15">
      <c r="O3510">
        <v>3509</v>
      </c>
      <c r="P3510" t="str">
        <f>IFERROR(IF(COUNTIF(個人情報!$BB$5:$BB$401,"登録番号" &amp; リスト!O3510)&gt;=1,"",IF(VLOOKUP(O3510,登録者リスト!$A$1:$D$43729,4,FALSE)=基本情報!$D$6,O3510,"")),"")</f>
        <v/>
      </c>
    </row>
    <row r="3511" spans="15:16" x14ac:dyDescent="0.15">
      <c r="O3511">
        <v>3510</v>
      </c>
      <c r="P3511" t="str">
        <f>IFERROR(IF(COUNTIF(個人情報!$BB$5:$BB$401,"登録番号" &amp; リスト!O3511)&gt;=1,"",IF(VLOOKUP(O3511,登録者リスト!$A$1:$D$43729,4,FALSE)=基本情報!$D$6,O3511,"")),"")</f>
        <v/>
      </c>
    </row>
    <row r="3512" spans="15:16" x14ac:dyDescent="0.15">
      <c r="O3512">
        <v>3511</v>
      </c>
      <c r="P3512" t="str">
        <f>IFERROR(IF(COUNTIF(個人情報!$BB$5:$BB$401,"登録番号" &amp; リスト!O3512)&gt;=1,"",IF(VLOOKUP(O3512,登録者リスト!$A$1:$D$43729,4,FALSE)=基本情報!$D$6,O3512,"")),"")</f>
        <v/>
      </c>
    </row>
    <row r="3513" spans="15:16" x14ac:dyDescent="0.15">
      <c r="O3513">
        <v>3512</v>
      </c>
      <c r="P3513" t="str">
        <f>IFERROR(IF(COUNTIF(個人情報!$BB$5:$BB$401,"登録番号" &amp; リスト!O3513)&gt;=1,"",IF(VLOOKUP(O3513,登録者リスト!$A$1:$D$43729,4,FALSE)=基本情報!$D$6,O3513,"")),"")</f>
        <v/>
      </c>
    </row>
    <row r="3514" spans="15:16" x14ac:dyDescent="0.15">
      <c r="O3514">
        <v>3513</v>
      </c>
      <c r="P3514" t="str">
        <f>IFERROR(IF(COUNTIF(個人情報!$BB$5:$BB$401,"登録番号" &amp; リスト!O3514)&gt;=1,"",IF(VLOOKUP(O3514,登録者リスト!$A$1:$D$43729,4,FALSE)=基本情報!$D$6,O3514,"")),"")</f>
        <v/>
      </c>
    </row>
    <row r="3515" spans="15:16" x14ac:dyDescent="0.15">
      <c r="O3515">
        <v>3514</v>
      </c>
      <c r="P3515" t="str">
        <f>IFERROR(IF(COUNTIF(個人情報!$BB$5:$BB$401,"登録番号" &amp; リスト!O3515)&gt;=1,"",IF(VLOOKUP(O3515,登録者リスト!$A$1:$D$43729,4,FALSE)=基本情報!$D$6,O3515,"")),"")</f>
        <v/>
      </c>
    </row>
    <row r="3516" spans="15:16" x14ac:dyDescent="0.15">
      <c r="O3516">
        <v>3515</v>
      </c>
      <c r="P3516" t="str">
        <f>IFERROR(IF(COUNTIF(個人情報!$BB$5:$BB$401,"登録番号" &amp; リスト!O3516)&gt;=1,"",IF(VLOOKUP(O3516,登録者リスト!$A$1:$D$43729,4,FALSE)=基本情報!$D$6,O3516,"")),"")</f>
        <v/>
      </c>
    </row>
    <row r="3517" spans="15:16" x14ac:dyDescent="0.15">
      <c r="O3517">
        <v>3516</v>
      </c>
      <c r="P3517" t="str">
        <f>IFERROR(IF(COUNTIF(個人情報!$BB$5:$BB$401,"登録番号" &amp; リスト!O3517)&gt;=1,"",IF(VLOOKUP(O3517,登録者リスト!$A$1:$D$43729,4,FALSE)=基本情報!$D$6,O3517,"")),"")</f>
        <v/>
      </c>
    </row>
    <row r="3518" spans="15:16" x14ac:dyDescent="0.15">
      <c r="O3518">
        <v>3517</v>
      </c>
      <c r="P3518" t="str">
        <f>IFERROR(IF(COUNTIF(個人情報!$BB$5:$BB$401,"登録番号" &amp; リスト!O3518)&gt;=1,"",IF(VLOOKUP(O3518,登録者リスト!$A$1:$D$43729,4,FALSE)=基本情報!$D$6,O3518,"")),"")</f>
        <v/>
      </c>
    </row>
    <row r="3519" spans="15:16" x14ac:dyDescent="0.15">
      <c r="O3519">
        <v>3518</v>
      </c>
      <c r="P3519" t="str">
        <f>IFERROR(IF(COUNTIF(個人情報!$BB$5:$BB$401,"登録番号" &amp; リスト!O3519)&gt;=1,"",IF(VLOOKUP(O3519,登録者リスト!$A$1:$D$43729,4,FALSE)=基本情報!$D$6,O3519,"")),"")</f>
        <v/>
      </c>
    </row>
    <row r="3520" spans="15:16" x14ac:dyDescent="0.15">
      <c r="O3520">
        <v>3519</v>
      </c>
      <c r="P3520" t="str">
        <f>IFERROR(IF(COUNTIF(個人情報!$BB$5:$BB$401,"登録番号" &amp; リスト!O3520)&gt;=1,"",IF(VLOOKUP(O3520,登録者リスト!$A$1:$D$43729,4,FALSE)=基本情報!$D$6,O3520,"")),"")</f>
        <v/>
      </c>
    </row>
    <row r="3521" spans="15:16" x14ac:dyDescent="0.15">
      <c r="O3521">
        <v>3520</v>
      </c>
      <c r="P3521" t="str">
        <f>IFERROR(IF(COUNTIF(個人情報!$BB$5:$BB$401,"登録番号" &amp; リスト!O3521)&gt;=1,"",IF(VLOOKUP(O3521,登録者リスト!$A$1:$D$43729,4,FALSE)=基本情報!$D$6,O3521,"")),"")</f>
        <v/>
      </c>
    </row>
    <row r="3522" spans="15:16" x14ac:dyDescent="0.15">
      <c r="O3522">
        <v>3521</v>
      </c>
      <c r="P3522" t="str">
        <f>IFERROR(IF(COUNTIF(個人情報!$BB$5:$BB$401,"登録番号" &amp; リスト!O3522)&gt;=1,"",IF(VLOOKUP(O3522,登録者リスト!$A$1:$D$43729,4,FALSE)=基本情報!$D$6,O3522,"")),"")</f>
        <v/>
      </c>
    </row>
    <row r="3523" spans="15:16" x14ac:dyDescent="0.15">
      <c r="O3523">
        <v>3522</v>
      </c>
      <c r="P3523" t="str">
        <f>IFERROR(IF(COUNTIF(個人情報!$BB$5:$BB$401,"登録番号" &amp; リスト!O3523)&gt;=1,"",IF(VLOOKUP(O3523,登録者リスト!$A$1:$D$43729,4,FALSE)=基本情報!$D$6,O3523,"")),"")</f>
        <v/>
      </c>
    </row>
    <row r="3524" spans="15:16" x14ac:dyDescent="0.15">
      <c r="O3524">
        <v>3523</v>
      </c>
      <c r="P3524" t="str">
        <f>IFERROR(IF(COUNTIF(個人情報!$BB$5:$BB$401,"登録番号" &amp; リスト!O3524)&gt;=1,"",IF(VLOOKUP(O3524,登録者リスト!$A$1:$D$43729,4,FALSE)=基本情報!$D$6,O3524,"")),"")</f>
        <v/>
      </c>
    </row>
    <row r="3525" spans="15:16" x14ac:dyDescent="0.15">
      <c r="O3525">
        <v>3524</v>
      </c>
      <c r="P3525" t="str">
        <f>IFERROR(IF(COUNTIF(個人情報!$BB$5:$BB$401,"登録番号" &amp; リスト!O3525)&gt;=1,"",IF(VLOOKUP(O3525,登録者リスト!$A$1:$D$43729,4,FALSE)=基本情報!$D$6,O3525,"")),"")</f>
        <v/>
      </c>
    </row>
    <row r="3526" spans="15:16" x14ac:dyDescent="0.15">
      <c r="O3526">
        <v>3525</v>
      </c>
      <c r="P3526" t="str">
        <f>IFERROR(IF(COUNTIF(個人情報!$BB$5:$BB$401,"登録番号" &amp; リスト!O3526)&gt;=1,"",IF(VLOOKUP(O3526,登録者リスト!$A$1:$D$43729,4,FALSE)=基本情報!$D$6,O3526,"")),"")</f>
        <v/>
      </c>
    </row>
    <row r="3527" spans="15:16" x14ac:dyDescent="0.15">
      <c r="O3527">
        <v>3526</v>
      </c>
      <c r="P3527" t="str">
        <f>IFERROR(IF(COUNTIF(個人情報!$BB$5:$BB$401,"登録番号" &amp; リスト!O3527)&gt;=1,"",IF(VLOOKUP(O3527,登録者リスト!$A$1:$D$43729,4,FALSE)=基本情報!$D$6,O3527,"")),"")</f>
        <v/>
      </c>
    </row>
    <row r="3528" spans="15:16" x14ac:dyDescent="0.15">
      <c r="O3528">
        <v>3527</v>
      </c>
      <c r="P3528" t="str">
        <f>IFERROR(IF(COUNTIF(個人情報!$BB$5:$BB$401,"登録番号" &amp; リスト!O3528)&gt;=1,"",IF(VLOOKUP(O3528,登録者リスト!$A$1:$D$43729,4,FALSE)=基本情報!$D$6,O3528,"")),"")</f>
        <v/>
      </c>
    </row>
    <row r="3529" spans="15:16" x14ac:dyDescent="0.15">
      <c r="O3529">
        <v>3528</v>
      </c>
      <c r="P3529" t="str">
        <f>IFERROR(IF(COUNTIF(個人情報!$BB$5:$BB$401,"登録番号" &amp; リスト!O3529)&gt;=1,"",IF(VLOOKUP(O3529,登録者リスト!$A$1:$D$43729,4,FALSE)=基本情報!$D$6,O3529,"")),"")</f>
        <v/>
      </c>
    </row>
    <row r="3530" spans="15:16" x14ac:dyDescent="0.15">
      <c r="O3530">
        <v>3529</v>
      </c>
      <c r="P3530" t="str">
        <f>IFERROR(IF(COUNTIF(個人情報!$BB$5:$BB$401,"登録番号" &amp; リスト!O3530)&gt;=1,"",IF(VLOOKUP(O3530,登録者リスト!$A$1:$D$43729,4,FALSE)=基本情報!$D$6,O3530,"")),"")</f>
        <v/>
      </c>
    </row>
    <row r="3531" spans="15:16" x14ac:dyDescent="0.15">
      <c r="O3531">
        <v>3530</v>
      </c>
      <c r="P3531" t="str">
        <f>IFERROR(IF(COUNTIF(個人情報!$BB$5:$BB$401,"登録番号" &amp; リスト!O3531)&gt;=1,"",IF(VLOOKUP(O3531,登録者リスト!$A$1:$D$43729,4,FALSE)=基本情報!$D$6,O3531,"")),"")</f>
        <v/>
      </c>
    </row>
    <row r="3532" spans="15:16" x14ac:dyDescent="0.15">
      <c r="O3532">
        <v>3531</v>
      </c>
      <c r="P3532" t="str">
        <f>IFERROR(IF(COUNTIF(個人情報!$BB$5:$BB$401,"登録番号" &amp; リスト!O3532)&gt;=1,"",IF(VLOOKUP(O3532,登録者リスト!$A$1:$D$43729,4,FALSE)=基本情報!$D$6,O3532,"")),"")</f>
        <v/>
      </c>
    </row>
    <row r="3533" spans="15:16" x14ac:dyDescent="0.15">
      <c r="O3533">
        <v>3532</v>
      </c>
      <c r="P3533" t="str">
        <f>IFERROR(IF(COUNTIF(個人情報!$BB$5:$BB$401,"登録番号" &amp; リスト!O3533)&gt;=1,"",IF(VLOOKUP(O3533,登録者リスト!$A$1:$D$43729,4,FALSE)=基本情報!$D$6,O3533,"")),"")</f>
        <v/>
      </c>
    </row>
    <row r="3534" spans="15:16" x14ac:dyDescent="0.15">
      <c r="O3534">
        <v>3533</v>
      </c>
      <c r="P3534" t="str">
        <f>IFERROR(IF(COUNTIF(個人情報!$BB$5:$BB$401,"登録番号" &amp; リスト!O3534)&gt;=1,"",IF(VLOOKUP(O3534,登録者リスト!$A$1:$D$43729,4,FALSE)=基本情報!$D$6,O3534,"")),"")</f>
        <v/>
      </c>
    </row>
    <row r="3535" spans="15:16" x14ac:dyDescent="0.15">
      <c r="O3535">
        <v>3534</v>
      </c>
      <c r="P3535" t="str">
        <f>IFERROR(IF(COUNTIF(個人情報!$BB$5:$BB$401,"登録番号" &amp; リスト!O3535)&gt;=1,"",IF(VLOOKUP(O3535,登録者リスト!$A$1:$D$43729,4,FALSE)=基本情報!$D$6,O3535,"")),"")</f>
        <v/>
      </c>
    </row>
    <row r="3536" spans="15:16" x14ac:dyDescent="0.15">
      <c r="O3536">
        <v>3535</v>
      </c>
      <c r="P3536" t="str">
        <f>IFERROR(IF(COUNTIF(個人情報!$BB$5:$BB$401,"登録番号" &amp; リスト!O3536)&gt;=1,"",IF(VLOOKUP(O3536,登録者リスト!$A$1:$D$43729,4,FALSE)=基本情報!$D$6,O3536,"")),"")</f>
        <v/>
      </c>
    </row>
    <row r="3537" spans="15:16" x14ac:dyDescent="0.15">
      <c r="O3537">
        <v>3536</v>
      </c>
      <c r="P3537" t="str">
        <f>IFERROR(IF(COUNTIF(個人情報!$BB$5:$BB$401,"登録番号" &amp; リスト!O3537)&gt;=1,"",IF(VLOOKUP(O3537,登録者リスト!$A$1:$D$43729,4,FALSE)=基本情報!$D$6,O3537,"")),"")</f>
        <v/>
      </c>
    </row>
    <row r="3538" spans="15:16" x14ac:dyDescent="0.15">
      <c r="O3538">
        <v>3537</v>
      </c>
      <c r="P3538" t="str">
        <f>IFERROR(IF(COUNTIF(個人情報!$BB$5:$BB$401,"登録番号" &amp; リスト!O3538)&gt;=1,"",IF(VLOOKUP(O3538,登録者リスト!$A$1:$D$43729,4,FALSE)=基本情報!$D$6,O3538,"")),"")</f>
        <v/>
      </c>
    </row>
    <row r="3539" spans="15:16" x14ac:dyDescent="0.15">
      <c r="O3539">
        <v>3538</v>
      </c>
      <c r="P3539" t="str">
        <f>IFERROR(IF(COUNTIF(個人情報!$BB$5:$BB$401,"登録番号" &amp; リスト!O3539)&gt;=1,"",IF(VLOOKUP(O3539,登録者リスト!$A$1:$D$43729,4,FALSE)=基本情報!$D$6,O3539,"")),"")</f>
        <v/>
      </c>
    </row>
    <row r="3540" spans="15:16" x14ac:dyDescent="0.15">
      <c r="O3540">
        <v>3539</v>
      </c>
      <c r="P3540" t="str">
        <f>IFERROR(IF(COUNTIF(個人情報!$BB$5:$BB$401,"登録番号" &amp; リスト!O3540)&gt;=1,"",IF(VLOOKUP(O3540,登録者リスト!$A$1:$D$43729,4,FALSE)=基本情報!$D$6,O3540,"")),"")</f>
        <v/>
      </c>
    </row>
    <row r="3541" spans="15:16" x14ac:dyDescent="0.15">
      <c r="O3541">
        <v>3540</v>
      </c>
      <c r="P3541" t="str">
        <f>IFERROR(IF(COUNTIF(個人情報!$BB$5:$BB$401,"登録番号" &amp; リスト!O3541)&gt;=1,"",IF(VLOOKUP(O3541,登録者リスト!$A$1:$D$43729,4,FALSE)=基本情報!$D$6,O3541,"")),"")</f>
        <v/>
      </c>
    </row>
    <row r="3542" spans="15:16" x14ac:dyDescent="0.15">
      <c r="O3542">
        <v>3541</v>
      </c>
      <c r="P3542" t="str">
        <f>IFERROR(IF(COUNTIF(個人情報!$BB$5:$BB$401,"登録番号" &amp; リスト!O3542)&gt;=1,"",IF(VLOOKUP(O3542,登録者リスト!$A$1:$D$43729,4,FALSE)=基本情報!$D$6,O3542,"")),"")</f>
        <v/>
      </c>
    </row>
    <row r="3543" spans="15:16" x14ac:dyDescent="0.15">
      <c r="O3543">
        <v>3542</v>
      </c>
      <c r="P3543" t="str">
        <f>IFERROR(IF(COUNTIF(個人情報!$BB$5:$BB$401,"登録番号" &amp; リスト!O3543)&gt;=1,"",IF(VLOOKUP(O3543,登録者リスト!$A$1:$D$43729,4,FALSE)=基本情報!$D$6,O3543,"")),"")</f>
        <v/>
      </c>
    </row>
    <row r="3544" spans="15:16" x14ac:dyDescent="0.15">
      <c r="O3544">
        <v>3543</v>
      </c>
      <c r="P3544" t="str">
        <f>IFERROR(IF(COUNTIF(個人情報!$BB$5:$BB$401,"登録番号" &amp; リスト!O3544)&gt;=1,"",IF(VLOOKUP(O3544,登録者リスト!$A$1:$D$43729,4,FALSE)=基本情報!$D$6,O3544,"")),"")</f>
        <v/>
      </c>
    </row>
    <row r="3545" spans="15:16" x14ac:dyDescent="0.15">
      <c r="O3545">
        <v>3544</v>
      </c>
      <c r="P3545" t="str">
        <f>IFERROR(IF(COUNTIF(個人情報!$BB$5:$BB$401,"登録番号" &amp; リスト!O3545)&gt;=1,"",IF(VLOOKUP(O3545,登録者リスト!$A$1:$D$43729,4,FALSE)=基本情報!$D$6,O3545,"")),"")</f>
        <v/>
      </c>
    </row>
    <row r="3546" spans="15:16" x14ac:dyDescent="0.15">
      <c r="O3546">
        <v>3545</v>
      </c>
      <c r="P3546" t="str">
        <f>IFERROR(IF(COUNTIF(個人情報!$BB$5:$BB$401,"登録番号" &amp; リスト!O3546)&gt;=1,"",IF(VLOOKUP(O3546,登録者リスト!$A$1:$D$43729,4,FALSE)=基本情報!$D$6,O3546,"")),"")</f>
        <v/>
      </c>
    </row>
    <row r="3547" spans="15:16" x14ac:dyDescent="0.15">
      <c r="O3547">
        <v>3546</v>
      </c>
      <c r="P3547" t="str">
        <f>IFERROR(IF(COUNTIF(個人情報!$BB$5:$BB$401,"登録番号" &amp; リスト!O3547)&gt;=1,"",IF(VLOOKUP(O3547,登録者リスト!$A$1:$D$43729,4,FALSE)=基本情報!$D$6,O3547,"")),"")</f>
        <v/>
      </c>
    </row>
    <row r="3548" spans="15:16" x14ac:dyDescent="0.15">
      <c r="O3548">
        <v>3547</v>
      </c>
      <c r="P3548" t="str">
        <f>IFERROR(IF(COUNTIF(個人情報!$BB$5:$BB$401,"登録番号" &amp; リスト!O3548)&gt;=1,"",IF(VLOOKUP(O3548,登録者リスト!$A$1:$D$43729,4,FALSE)=基本情報!$D$6,O3548,"")),"")</f>
        <v/>
      </c>
    </row>
    <row r="3549" spans="15:16" x14ac:dyDescent="0.15">
      <c r="O3549">
        <v>3548</v>
      </c>
      <c r="P3549" t="str">
        <f>IFERROR(IF(COUNTIF(個人情報!$BB$5:$BB$401,"登録番号" &amp; リスト!O3549)&gt;=1,"",IF(VLOOKUP(O3549,登録者リスト!$A$1:$D$43729,4,FALSE)=基本情報!$D$6,O3549,"")),"")</f>
        <v/>
      </c>
    </row>
    <row r="3550" spans="15:16" x14ac:dyDescent="0.15">
      <c r="O3550">
        <v>3549</v>
      </c>
      <c r="P3550" t="str">
        <f>IFERROR(IF(COUNTIF(個人情報!$BB$5:$BB$401,"登録番号" &amp; リスト!O3550)&gt;=1,"",IF(VLOOKUP(O3550,登録者リスト!$A$1:$D$43729,4,FALSE)=基本情報!$D$6,O3550,"")),"")</f>
        <v/>
      </c>
    </row>
    <row r="3551" spans="15:16" x14ac:dyDescent="0.15">
      <c r="O3551">
        <v>3550</v>
      </c>
      <c r="P3551" t="str">
        <f>IFERROR(IF(COUNTIF(個人情報!$BB$5:$BB$401,"登録番号" &amp; リスト!O3551)&gt;=1,"",IF(VLOOKUP(O3551,登録者リスト!$A$1:$D$43729,4,FALSE)=基本情報!$D$6,O3551,"")),"")</f>
        <v/>
      </c>
    </row>
    <row r="3552" spans="15:16" x14ac:dyDescent="0.15">
      <c r="O3552">
        <v>3551</v>
      </c>
      <c r="P3552" t="str">
        <f>IFERROR(IF(COUNTIF(個人情報!$BB$5:$BB$401,"登録番号" &amp; リスト!O3552)&gt;=1,"",IF(VLOOKUP(O3552,登録者リスト!$A$1:$D$43729,4,FALSE)=基本情報!$D$6,O3552,"")),"")</f>
        <v/>
      </c>
    </row>
    <row r="3553" spans="15:16" x14ac:dyDescent="0.15">
      <c r="O3553">
        <v>3552</v>
      </c>
      <c r="P3553" t="str">
        <f>IFERROR(IF(COUNTIF(個人情報!$BB$5:$BB$401,"登録番号" &amp; リスト!O3553)&gt;=1,"",IF(VLOOKUP(O3553,登録者リスト!$A$1:$D$43729,4,FALSE)=基本情報!$D$6,O3553,"")),"")</f>
        <v/>
      </c>
    </row>
    <row r="3554" spans="15:16" x14ac:dyDescent="0.15">
      <c r="O3554">
        <v>3553</v>
      </c>
      <c r="P3554" t="str">
        <f>IFERROR(IF(COUNTIF(個人情報!$BB$5:$BB$401,"登録番号" &amp; リスト!O3554)&gt;=1,"",IF(VLOOKUP(O3554,登録者リスト!$A$1:$D$43729,4,FALSE)=基本情報!$D$6,O3554,"")),"")</f>
        <v/>
      </c>
    </row>
    <row r="3555" spans="15:16" x14ac:dyDescent="0.15">
      <c r="O3555">
        <v>3554</v>
      </c>
      <c r="P3555" t="str">
        <f>IFERROR(IF(COUNTIF(個人情報!$BB$5:$BB$401,"登録番号" &amp; リスト!O3555)&gt;=1,"",IF(VLOOKUP(O3555,登録者リスト!$A$1:$D$43729,4,FALSE)=基本情報!$D$6,O3555,"")),"")</f>
        <v/>
      </c>
    </row>
    <row r="3556" spans="15:16" x14ac:dyDescent="0.15">
      <c r="O3556">
        <v>3555</v>
      </c>
      <c r="P3556" t="str">
        <f>IFERROR(IF(COUNTIF(個人情報!$BB$5:$BB$401,"登録番号" &amp; リスト!O3556)&gt;=1,"",IF(VLOOKUP(O3556,登録者リスト!$A$1:$D$43729,4,FALSE)=基本情報!$D$6,O3556,"")),"")</f>
        <v/>
      </c>
    </row>
    <row r="3557" spans="15:16" x14ac:dyDescent="0.15">
      <c r="O3557">
        <v>3556</v>
      </c>
      <c r="P3557" t="str">
        <f>IFERROR(IF(COUNTIF(個人情報!$BB$5:$BB$401,"登録番号" &amp; リスト!O3557)&gt;=1,"",IF(VLOOKUP(O3557,登録者リスト!$A$1:$D$43729,4,FALSE)=基本情報!$D$6,O3557,"")),"")</f>
        <v/>
      </c>
    </row>
    <row r="3558" spans="15:16" x14ac:dyDescent="0.15">
      <c r="O3558">
        <v>3557</v>
      </c>
      <c r="P3558" t="str">
        <f>IFERROR(IF(COUNTIF(個人情報!$BB$5:$BB$401,"登録番号" &amp; リスト!O3558)&gt;=1,"",IF(VLOOKUP(O3558,登録者リスト!$A$1:$D$43729,4,FALSE)=基本情報!$D$6,O3558,"")),"")</f>
        <v/>
      </c>
    </row>
    <row r="3559" spans="15:16" x14ac:dyDescent="0.15">
      <c r="O3559">
        <v>3558</v>
      </c>
      <c r="P3559" t="str">
        <f>IFERROR(IF(COUNTIF(個人情報!$BB$5:$BB$401,"登録番号" &amp; リスト!O3559)&gt;=1,"",IF(VLOOKUP(O3559,登録者リスト!$A$1:$D$43729,4,FALSE)=基本情報!$D$6,O3559,"")),"")</f>
        <v/>
      </c>
    </row>
    <row r="3560" spans="15:16" x14ac:dyDescent="0.15">
      <c r="O3560">
        <v>3559</v>
      </c>
      <c r="P3560" t="str">
        <f>IFERROR(IF(COUNTIF(個人情報!$BB$5:$BB$401,"登録番号" &amp; リスト!O3560)&gt;=1,"",IF(VLOOKUP(O3560,登録者リスト!$A$1:$D$43729,4,FALSE)=基本情報!$D$6,O3560,"")),"")</f>
        <v/>
      </c>
    </row>
    <row r="3561" spans="15:16" x14ac:dyDescent="0.15">
      <c r="O3561">
        <v>3560</v>
      </c>
      <c r="P3561" t="str">
        <f>IFERROR(IF(COUNTIF(個人情報!$BB$5:$BB$401,"登録番号" &amp; リスト!O3561)&gt;=1,"",IF(VLOOKUP(O3561,登録者リスト!$A$1:$D$43729,4,FALSE)=基本情報!$D$6,O3561,"")),"")</f>
        <v/>
      </c>
    </row>
    <row r="3562" spans="15:16" x14ac:dyDescent="0.15">
      <c r="O3562">
        <v>3561</v>
      </c>
      <c r="P3562" t="str">
        <f>IFERROR(IF(COUNTIF(個人情報!$BB$5:$BB$401,"登録番号" &amp; リスト!O3562)&gt;=1,"",IF(VLOOKUP(O3562,登録者リスト!$A$1:$D$43729,4,FALSE)=基本情報!$D$6,O3562,"")),"")</f>
        <v/>
      </c>
    </row>
    <row r="3563" spans="15:16" x14ac:dyDescent="0.15">
      <c r="O3563">
        <v>3562</v>
      </c>
      <c r="P3563" t="str">
        <f>IFERROR(IF(COUNTIF(個人情報!$BB$5:$BB$401,"登録番号" &amp; リスト!O3563)&gt;=1,"",IF(VLOOKUP(O3563,登録者リスト!$A$1:$D$43729,4,FALSE)=基本情報!$D$6,O3563,"")),"")</f>
        <v/>
      </c>
    </row>
    <row r="3564" spans="15:16" x14ac:dyDescent="0.15">
      <c r="O3564">
        <v>3563</v>
      </c>
      <c r="P3564" t="str">
        <f>IFERROR(IF(COUNTIF(個人情報!$BB$5:$BB$401,"登録番号" &amp; リスト!O3564)&gt;=1,"",IF(VLOOKUP(O3564,登録者リスト!$A$1:$D$43729,4,FALSE)=基本情報!$D$6,O3564,"")),"")</f>
        <v/>
      </c>
    </row>
    <row r="3565" spans="15:16" x14ac:dyDescent="0.15">
      <c r="O3565">
        <v>3564</v>
      </c>
      <c r="P3565" t="str">
        <f>IFERROR(IF(COUNTIF(個人情報!$BB$5:$BB$401,"登録番号" &amp; リスト!O3565)&gt;=1,"",IF(VLOOKUP(O3565,登録者リスト!$A$1:$D$43729,4,FALSE)=基本情報!$D$6,O3565,"")),"")</f>
        <v/>
      </c>
    </row>
    <row r="3566" spans="15:16" x14ac:dyDescent="0.15">
      <c r="O3566">
        <v>3565</v>
      </c>
      <c r="P3566" t="str">
        <f>IFERROR(IF(COUNTIF(個人情報!$BB$5:$BB$401,"登録番号" &amp; リスト!O3566)&gt;=1,"",IF(VLOOKUP(O3566,登録者リスト!$A$1:$D$43729,4,FALSE)=基本情報!$D$6,O3566,"")),"")</f>
        <v/>
      </c>
    </row>
    <row r="3567" spans="15:16" x14ac:dyDescent="0.15">
      <c r="O3567">
        <v>3566</v>
      </c>
      <c r="P3567" t="str">
        <f>IFERROR(IF(COUNTIF(個人情報!$BB$5:$BB$401,"登録番号" &amp; リスト!O3567)&gt;=1,"",IF(VLOOKUP(O3567,登録者リスト!$A$1:$D$43729,4,FALSE)=基本情報!$D$6,O3567,"")),"")</f>
        <v/>
      </c>
    </row>
    <row r="3568" spans="15:16" x14ac:dyDescent="0.15">
      <c r="O3568">
        <v>3567</v>
      </c>
      <c r="P3568" t="str">
        <f>IFERROR(IF(COUNTIF(個人情報!$BB$5:$BB$401,"登録番号" &amp; リスト!O3568)&gt;=1,"",IF(VLOOKUP(O3568,登録者リスト!$A$1:$D$43729,4,FALSE)=基本情報!$D$6,O3568,"")),"")</f>
        <v/>
      </c>
    </row>
    <row r="3569" spans="15:16" x14ac:dyDescent="0.15">
      <c r="O3569">
        <v>3568</v>
      </c>
      <c r="P3569" t="str">
        <f>IFERROR(IF(COUNTIF(個人情報!$BB$5:$BB$401,"登録番号" &amp; リスト!O3569)&gt;=1,"",IF(VLOOKUP(O3569,登録者リスト!$A$1:$D$43729,4,FALSE)=基本情報!$D$6,O3569,"")),"")</f>
        <v/>
      </c>
    </row>
    <row r="3570" spans="15:16" x14ac:dyDescent="0.15">
      <c r="O3570">
        <v>3569</v>
      </c>
      <c r="P3570" t="str">
        <f>IFERROR(IF(COUNTIF(個人情報!$BB$5:$BB$401,"登録番号" &amp; リスト!O3570)&gt;=1,"",IF(VLOOKUP(O3570,登録者リスト!$A$1:$D$43729,4,FALSE)=基本情報!$D$6,O3570,"")),"")</f>
        <v/>
      </c>
    </row>
    <row r="3571" spans="15:16" x14ac:dyDescent="0.15">
      <c r="O3571">
        <v>3570</v>
      </c>
      <c r="P3571" t="str">
        <f>IFERROR(IF(COUNTIF(個人情報!$BB$5:$BB$401,"登録番号" &amp; リスト!O3571)&gt;=1,"",IF(VLOOKUP(O3571,登録者リスト!$A$1:$D$43729,4,FALSE)=基本情報!$D$6,O3571,"")),"")</f>
        <v/>
      </c>
    </row>
    <row r="3572" spans="15:16" x14ac:dyDescent="0.15">
      <c r="O3572">
        <v>3571</v>
      </c>
      <c r="P3572" t="str">
        <f>IFERROR(IF(COUNTIF(個人情報!$BB$5:$BB$401,"登録番号" &amp; リスト!O3572)&gt;=1,"",IF(VLOOKUP(O3572,登録者リスト!$A$1:$D$43729,4,FALSE)=基本情報!$D$6,O3572,"")),"")</f>
        <v/>
      </c>
    </row>
    <row r="3573" spans="15:16" x14ac:dyDescent="0.15">
      <c r="O3573">
        <v>3572</v>
      </c>
      <c r="P3573" t="str">
        <f>IFERROR(IF(COUNTIF(個人情報!$BB$5:$BB$401,"登録番号" &amp; リスト!O3573)&gt;=1,"",IF(VLOOKUP(O3573,登録者リスト!$A$1:$D$43729,4,FALSE)=基本情報!$D$6,O3573,"")),"")</f>
        <v/>
      </c>
    </row>
    <row r="3574" spans="15:16" x14ac:dyDescent="0.15">
      <c r="O3574">
        <v>3573</v>
      </c>
      <c r="P3574" t="str">
        <f>IFERROR(IF(COUNTIF(個人情報!$BB$5:$BB$401,"登録番号" &amp; リスト!O3574)&gt;=1,"",IF(VLOOKUP(O3574,登録者リスト!$A$1:$D$43729,4,FALSE)=基本情報!$D$6,O3574,"")),"")</f>
        <v/>
      </c>
    </row>
    <row r="3575" spans="15:16" x14ac:dyDescent="0.15">
      <c r="O3575">
        <v>3574</v>
      </c>
      <c r="P3575" t="str">
        <f>IFERROR(IF(COUNTIF(個人情報!$BB$5:$BB$401,"登録番号" &amp; リスト!O3575)&gt;=1,"",IF(VLOOKUP(O3575,登録者リスト!$A$1:$D$43729,4,FALSE)=基本情報!$D$6,O3575,"")),"")</f>
        <v/>
      </c>
    </row>
    <row r="3576" spans="15:16" x14ac:dyDescent="0.15">
      <c r="O3576">
        <v>3575</v>
      </c>
      <c r="P3576" t="str">
        <f>IFERROR(IF(COUNTIF(個人情報!$BB$5:$BB$401,"登録番号" &amp; リスト!O3576)&gt;=1,"",IF(VLOOKUP(O3576,登録者リスト!$A$1:$D$43729,4,FALSE)=基本情報!$D$6,O3576,"")),"")</f>
        <v/>
      </c>
    </row>
    <row r="3577" spans="15:16" x14ac:dyDescent="0.15">
      <c r="O3577">
        <v>3576</v>
      </c>
      <c r="P3577" t="str">
        <f>IFERROR(IF(COUNTIF(個人情報!$BB$5:$BB$401,"登録番号" &amp; リスト!O3577)&gt;=1,"",IF(VLOOKUP(O3577,登録者リスト!$A$1:$D$43729,4,FALSE)=基本情報!$D$6,O3577,"")),"")</f>
        <v/>
      </c>
    </row>
    <row r="3578" spans="15:16" x14ac:dyDescent="0.15">
      <c r="O3578">
        <v>3577</v>
      </c>
      <c r="P3578" t="str">
        <f>IFERROR(IF(COUNTIF(個人情報!$BB$5:$BB$401,"登録番号" &amp; リスト!O3578)&gt;=1,"",IF(VLOOKUP(O3578,登録者リスト!$A$1:$D$43729,4,FALSE)=基本情報!$D$6,O3578,"")),"")</f>
        <v/>
      </c>
    </row>
    <row r="3579" spans="15:16" x14ac:dyDescent="0.15">
      <c r="O3579">
        <v>3578</v>
      </c>
      <c r="P3579" t="str">
        <f>IFERROR(IF(COUNTIF(個人情報!$BB$5:$BB$401,"登録番号" &amp; リスト!O3579)&gt;=1,"",IF(VLOOKUP(O3579,登録者リスト!$A$1:$D$43729,4,FALSE)=基本情報!$D$6,O3579,"")),"")</f>
        <v/>
      </c>
    </row>
    <row r="3580" spans="15:16" x14ac:dyDescent="0.15">
      <c r="O3580">
        <v>3579</v>
      </c>
      <c r="P3580" t="str">
        <f>IFERROR(IF(COUNTIF(個人情報!$BB$5:$BB$401,"登録番号" &amp; リスト!O3580)&gt;=1,"",IF(VLOOKUP(O3580,登録者リスト!$A$1:$D$43729,4,FALSE)=基本情報!$D$6,O3580,"")),"")</f>
        <v/>
      </c>
    </row>
    <row r="3581" spans="15:16" x14ac:dyDescent="0.15">
      <c r="O3581">
        <v>3580</v>
      </c>
      <c r="P3581" t="str">
        <f>IFERROR(IF(COUNTIF(個人情報!$BB$5:$BB$401,"登録番号" &amp; リスト!O3581)&gt;=1,"",IF(VLOOKUP(O3581,登録者リスト!$A$1:$D$43729,4,FALSE)=基本情報!$D$6,O3581,"")),"")</f>
        <v/>
      </c>
    </row>
    <row r="3582" spans="15:16" x14ac:dyDescent="0.15">
      <c r="O3582">
        <v>3581</v>
      </c>
      <c r="P3582" t="str">
        <f>IFERROR(IF(COUNTIF(個人情報!$BB$5:$BB$401,"登録番号" &amp; リスト!O3582)&gt;=1,"",IF(VLOOKUP(O3582,登録者リスト!$A$1:$D$43729,4,FALSE)=基本情報!$D$6,O3582,"")),"")</f>
        <v/>
      </c>
    </row>
    <row r="3583" spans="15:16" x14ac:dyDescent="0.15">
      <c r="O3583">
        <v>3582</v>
      </c>
      <c r="P3583" t="str">
        <f>IFERROR(IF(COUNTIF(個人情報!$BB$5:$BB$401,"登録番号" &amp; リスト!O3583)&gt;=1,"",IF(VLOOKUP(O3583,登録者リスト!$A$1:$D$43729,4,FALSE)=基本情報!$D$6,O3583,"")),"")</f>
        <v/>
      </c>
    </row>
    <row r="3584" spans="15:16" x14ac:dyDescent="0.15">
      <c r="O3584">
        <v>3583</v>
      </c>
      <c r="P3584" t="str">
        <f>IFERROR(IF(COUNTIF(個人情報!$BB$5:$BB$401,"登録番号" &amp; リスト!O3584)&gt;=1,"",IF(VLOOKUP(O3584,登録者リスト!$A$1:$D$43729,4,FALSE)=基本情報!$D$6,O3584,"")),"")</f>
        <v/>
      </c>
    </row>
    <row r="3585" spans="15:16" x14ac:dyDescent="0.15">
      <c r="O3585">
        <v>3584</v>
      </c>
      <c r="P3585" t="str">
        <f>IFERROR(IF(COUNTIF(個人情報!$BB$5:$BB$401,"登録番号" &amp; リスト!O3585)&gt;=1,"",IF(VLOOKUP(O3585,登録者リスト!$A$1:$D$43729,4,FALSE)=基本情報!$D$6,O3585,"")),"")</f>
        <v/>
      </c>
    </row>
    <row r="3586" spans="15:16" x14ac:dyDescent="0.15">
      <c r="O3586">
        <v>3585</v>
      </c>
      <c r="P3586" t="str">
        <f>IFERROR(IF(COUNTIF(個人情報!$BB$5:$BB$401,"登録番号" &amp; リスト!O3586)&gt;=1,"",IF(VLOOKUP(O3586,登録者リスト!$A$1:$D$43729,4,FALSE)=基本情報!$D$6,O3586,"")),"")</f>
        <v/>
      </c>
    </row>
    <row r="3587" spans="15:16" x14ac:dyDescent="0.15">
      <c r="O3587">
        <v>3586</v>
      </c>
      <c r="P3587" t="str">
        <f>IFERROR(IF(COUNTIF(個人情報!$BB$5:$BB$401,"登録番号" &amp; リスト!O3587)&gt;=1,"",IF(VLOOKUP(O3587,登録者リスト!$A$1:$D$43729,4,FALSE)=基本情報!$D$6,O3587,"")),"")</f>
        <v/>
      </c>
    </row>
    <row r="3588" spans="15:16" x14ac:dyDescent="0.15">
      <c r="O3588">
        <v>3587</v>
      </c>
      <c r="P3588" t="str">
        <f>IFERROR(IF(COUNTIF(個人情報!$BB$5:$BB$401,"登録番号" &amp; リスト!O3588)&gt;=1,"",IF(VLOOKUP(O3588,登録者リスト!$A$1:$D$43729,4,FALSE)=基本情報!$D$6,O3588,"")),"")</f>
        <v/>
      </c>
    </row>
    <row r="3589" spans="15:16" x14ac:dyDescent="0.15">
      <c r="O3589">
        <v>3588</v>
      </c>
      <c r="P3589" t="str">
        <f>IFERROR(IF(COUNTIF(個人情報!$BB$5:$BB$401,"登録番号" &amp; リスト!O3589)&gt;=1,"",IF(VLOOKUP(O3589,登録者リスト!$A$1:$D$43729,4,FALSE)=基本情報!$D$6,O3589,"")),"")</f>
        <v/>
      </c>
    </row>
    <row r="3590" spans="15:16" x14ac:dyDescent="0.15">
      <c r="O3590">
        <v>3589</v>
      </c>
      <c r="P3590" t="str">
        <f>IFERROR(IF(COUNTIF(個人情報!$BB$5:$BB$401,"登録番号" &amp; リスト!O3590)&gt;=1,"",IF(VLOOKUP(O3590,登録者リスト!$A$1:$D$43729,4,FALSE)=基本情報!$D$6,O3590,"")),"")</f>
        <v/>
      </c>
    </row>
    <row r="3591" spans="15:16" x14ac:dyDescent="0.15">
      <c r="O3591">
        <v>3590</v>
      </c>
      <c r="P3591" t="str">
        <f>IFERROR(IF(COUNTIF(個人情報!$BB$5:$BB$401,"登録番号" &amp; リスト!O3591)&gt;=1,"",IF(VLOOKUP(O3591,登録者リスト!$A$1:$D$43729,4,FALSE)=基本情報!$D$6,O3591,"")),"")</f>
        <v/>
      </c>
    </row>
    <row r="3592" spans="15:16" x14ac:dyDescent="0.15">
      <c r="O3592">
        <v>3591</v>
      </c>
      <c r="P3592" t="str">
        <f>IFERROR(IF(COUNTIF(個人情報!$BB$5:$BB$401,"登録番号" &amp; リスト!O3592)&gt;=1,"",IF(VLOOKUP(O3592,登録者リスト!$A$1:$D$43729,4,FALSE)=基本情報!$D$6,O3592,"")),"")</f>
        <v/>
      </c>
    </row>
    <row r="3593" spans="15:16" x14ac:dyDescent="0.15">
      <c r="O3593">
        <v>3592</v>
      </c>
      <c r="P3593" t="str">
        <f>IFERROR(IF(COUNTIF(個人情報!$BB$5:$BB$401,"登録番号" &amp; リスト!O3593)&gt;=1,"",IF(VLOOKUP(O3593,登録者リスト!$A$1:$D$43729,4,FALSE)=基本情報!$D$6,O3593,"")),"")</f>
        <v/>
      </c>
    </row>
    <row r="3594" spans="15:16" x14ac:dyDescent="0.15">
      <c r="O3594">
        <v>3593</v>
      </c>
      <c r="P3594" t="str">
        <f>IFERROR(IF(COUNTIF(個人情報!$BB$5:$BB$401,"登録番号" &amp; リスト!O3594)&gt;=1,"",IF(VLOOKUP(O3594,登録者リスト!$A$1:$D$43729,4,FALSE)=基本情報!$D$6,O3594,"")),"")</f>
        <v/>
      </c>
    </row>
    <row r="3595" spans="15:16" x14ac:dyDescent="0.15">
      <c r="O3595">
        <v>3594</v>
      </c>
      <c r="P3595" t="str">
        <f>IFERROR(IF(COUNTIF(個人情報!$BB$5:$BB$401,"登録番号" &amp; リスト!O3595)&gt;=1,"",IF(VLOOKUP(O3595,登録者リスト!$A$1:$D$43729,4,FALSE)=基本情報!$D$6,O3595,"")),"")</f>
        <v/>
      </c>
    </row>
    <row r="3596" spans="15:16" x14ac:dyDescent="0.15">
      <c r="O3596">
        <v>3595</v>
      </c>
      <c r="P3596" t="str">
        <f>IFERROR(IF(COUNTIF(個人情報!$BB$5:$BB$401,"登録番号" &amp; リスト!O3596)&gt;=1,"",IF(VLOOKUP(O3596,登録者リスト!$A$1:$D$43729,4,FALSE)=基本情報!$D$6,O3596,"")),"")</f>
        <v/>
      </c>
    </row>
    <row r="3597" spans="15:16" x14ac:dyDescent="0.15">
      <c r="O3597">
        <v>3596</v>
      </c>
      <c r="P3597" t="str">
        <f>IFERROR(IF(COUNTIF(個人情報!$BB$5:$BB$401,"登録番号" &amp; リスト!O3597)&gt;=1,"",IF(VLOOKUP(O3597,登録者リスト!$A$1:$D$43729,4,FALSE)=基本情報!$D$6,O3597,"")),"")</f>
        <v/>
      </c>
    </row>
    <row r="3598" spans="15:16" x14ac:dyDescent="0.15">
      <c r="O3598">
        <v>3597</v>
      </c>
      <c r="P3598" t="str">
        <f>IFERROR(IF(COUNTIF(個人情報!$BB$5:$BB$401,"登録番号" &amp; リスト!O3598)&gt;=1,"",IF(VLOOKUP(O3598,登録者リスト!$A$1:$D$43729,4,FALSE)=基本情報!$D$6,O3598,"")),"")</f>
        <v/>
      </c>
    </row>
    <row r="3599" spans="15:16" x14ac:dyDescent="0.15">
      <c r="O3599">
        <v>3598</v>
      </c>
      <c r="P3599" t="str">
        <f>IFERROR(IF(COUNTIF(個人情報!$BB$5:$BB$401,"登録番号" &amp; リスト!O3599)&gt;=1,"",IF(VLOOKUP(O3599,登録者リスト!$A$1:$D$43729,4,FALSE)=基本情報!$D$6,O3599,"")),"")</f>
        <v/>
      </c>
    </row>
    <row r="3600" spans="15:16" x14ac:dyDescent="0.15">
      <c r="O3600">
        <v>3599</v>
      </c>
      <c r="P3600" t="str">
        <f>IFERROR(IF(COUNTIF(個人情報!$BB$5:$BB$401,"登録番号" &amp; リスト!O3600)&gt;=1,"",IF(VLOOKUP(O3600,登録者リスト!$A$1:$D$43729,4,FALSE)=基本情報!$D$6,O3600,"")),"")</f>
        <v/>
      </c>
    </row>
    <row r="3601" spans="15:16" x14ac:dyDescent="0.15">
      <c r="O3601">
        <v>3600</v>
      </c>
      <c r="P3601" t="str">
        <f>IFERROR(IF(COUNTIF(個人情報!$BB$5:$BB$401,"登録番号" &amp; リスト!O3601)&gt;=1,"",IF(VLOOKUP(O3601,登録者リスト!$A$1:$D$43729,4,FALSE)=基本情報!$D$6,O3601,"")),"")</f>
        <v/>
      </c>
    </row>
    <row r="3602" spans="15:16" x14ac:dyDescent="0.15">
      <c r="O3602">
        <v>3601</v>
      </c>
      <c r="P3602" t="str">
        <f>IFERROR(IF(COUNTIF(個人情報!$BB$5:$BB$401,"登録番号" &amp; リスト!O3602)&gt;=1,"",IF(VLOOKUP(O3602,登録者リスト!$A$1:$D$43729,4,FALSE)=基本情報!$D$6,O3602,"")),"")</f>
        <v/>
      </c>
    </row>
    <row r="3603" spans="15:16" x14ac:dyDescent="0.15">
      <c r="O3603">
        <v>3602</v>
      </c>
      <c r="P3603" t="str">
        <f>IFERROR(IF(COUNTIF(個人情報!$BB$5:$BB$401,"登録番号" &amp; リスト!O3603)&gt;=1,"",IF(VLOOKUP(O3603,登録者リスト!$A$1:$D$43729,4,FALSE)=基本情報!$D$6,O3603,"")),"")</f>
        <v/>
      </c>
    </row>
    <row r="3604" spans="15:16" x14ac:dyDescent="0.15">
      <c r="O3604">
        <v>3603</v>
      </c>
      <c r="P3604" t="str">
        <f>IFERROR(IF(COUNTIF(個人情報!$BB$5:$BB$401,"登録番号" &amp; リスト!O3604)&gt;=1,"",IF(VLOOKUP(O3604,登録者リスト!$A$1:$D$43729,4,FALSE)=基本情報!$D$6,O3604,"")),"")</f>
        <v/>
      </c>
    </row>
    <row r="3605" spans="15:16" x14ac:dyDescent="0.15">
      <c r="O3605">
        <v>3604</v>
      </c>
      <c r="P3605" t="str">
        <f>IFERROR(IF(COUNTIF(個人情報!$BB$5:$BB$401,"登録番号" &amp; リスト!O3605)&gt;=1,"",IF(VLOOKUP(O3605,登録者リスト!$A$1:$D$43729,4,FALSE)=基本情報!$D$6,O3605,"")),"")</f>
        <v/>
      </c>
    </row>
    <row r="3606" spans="15:16" x14ac:dyDescent="0.15">
      <c r="O3606">
        <v>3605</v>
      </c>
      <c r="P3606" t="str">
        <f>IFERROR(IF(COUNTIF(個人情報!$BB$5:$BB$401,"登録番号" &amp; リスト!O3606)&gt;=1,"",IF(VLOOKUP(O3606,登録者リスト!$A$1:$D$43729,4,FALSE)=基本情報!$D$6,O3606,"")),"")</f>
        <v/>
      </c>
    </row>
    <row r="3607" spans="15:16" x14ac:dyDescent="0.15">
      <c r="O3607">
        <v>3606</v>
      </c>
      <c r="P3607" t="str">
        <f>IFERROR(IF(COUNTIF(個人情報!$BB$5:$BB$401,"登録番号" &amp; リスト!O3607)&gt;=1,"",IF(VLOOKUP(O3607,登録者リスト!$A$1:$D$43729,4,FALSE)=基本情報!$D$6,O3607,"")),"")</f>
        <v/>
      </c>
    </row>
    <row r="3608" spans="15:16" x14ac:dyDescent="0.15">
      <c r="O3608">
        <v>3607</v>
      </c>
      <c r="P3608" t="str">
        <f>IFERROR(IF(COUNTIF(個人情報!$BB$5:$BB$401,"登録番号" &amp; リスト!O3608)&gt;=1,"",IF(VLOOKUP(O3608,登録者リスト!$A$1:$D$43729,4,FALSE)=基本情報!$D$6,O3608,"")),"")</f>
        <v/>
      </c>
    </row>
    <row r="3609" spans="15:16" x14ac:dyDescent="0.15">
      <c r="O3609">
        <v>3608</v>
      </c>
      <c r="P3609" t="str">
        <f>IFERROR(IF(COUNTIF(個人情報!$BB$5:$BB$401,"登録番号" &amp; リスト!O3609)&gt;=1,"",IF(VLOOKUP(O3609,登録者リスト!$A$1:$D$43729,4,FALSE)=基本情報!$D$6,O3609,"")),"")</f>
        <v/>
      </c>
    </row>
    <row r="3610" spans="15:16" x14ac:dyDescent="0.15">
      <c r="O3610">
        <v>3609</v>
      </c>
      <c r="P3610" t="str">
        <f>IFERROR(IF(COUNTIF(個人情報!$BB$5:$BB$401,"登録番号" &amp; リスト!O3610)&gt;=1,"",IF(VLOOKUP(O3610,登録者リスト!$A$1:$D$43729,4,FALSE)=基本情報!$D$6,O3610,"")),"")</f>
        <v/>
      </c>
    </row>
    <row r="3611" spans="15:16" x14ac:dyDescent="0.15">
      <c r="O3611">
        <v>3610</v>
      </c>
      <c r="P3611" t="str">
        <f>IFERROR(IF(COUNTIF(個人情報!$BB$5:$BB$401,"登録番号" &amp; リスト!O3611)&gt;=1,"",IF(VLOOKUP(O3611,登録者リスト!$A$1:$D$43729,4,FALSE)=基本情報!$D$6,O3611,"")),"")</f>
        <v/>
      </c>
    </row>
    <row r="3612" spans="15:16" x14ac:dyDescent="0.15">
      <c r="O3612">
        <v>3611</v>
      </c>
      <c r="P3612" t="str">
        <f>IFERROR(IF(COUNTIF(個人情報!$BB$5:$BB$401,"登録番号" &amp; リスト!O3612)&gt;=1,"",IF(VLOOKUP(O3612,登録者リスト!$A$1:$D$43729,4,FALSE)=基本情報!$D$6,O3612,"")),"")</f>
        <v/>
      </c>
    </row>
    <row r="3613" spans="15:16" x14ac:dyDescent="0.15">
      <c r="O3613">
        <v>3612</v>
      </c>
      <c r="P3613" t="str">
        <f>IFERROR(IF(COUNTIF(個人情報!$BB$5:$BB$401,"登録番号" &amp; リスト!O3613)&gt;=1,"",IF(VLOOKUP(O3613,登録者リスト!$A$1:$D$43729,4,FALSE)=基本情報!$D$6,O3613,"")),"")</f>
        <v/>
      </c>
    </row>
    <row r="3614" spans="15:16" x14ac:dyDescent="0.15">
      <c r="O3614">
        <v>3613</v>
      </c>
      <c r="P3614" t="str">
        <f>IFERROR(IF(COUNTIF(個人情報!$BB$5:$BB$401,"登録番号" &amp; リスト!O3614)&gt;=1,"",IF(VLOOKUP(O3614,登録者リスト!$A$1:$D$43729,4,FALSE)=基本情報!$D$6,O3614,"")),"")</f>
        <v/>
      </c>
    </row>
    <row r="3615" spans="15:16" x14ac:dyDescent="0.15">
      <c r="O3615">
        <v>3614</v>
      </c>
      <c r="P3615" t="str">
        <f>IFERROR(IF(COUNTIF(個人情報!$BB$5:$BB$401,"登録番号" &amp; リスト!O3615)&gt;=1,"",IF(VLOOKUP(O3615,登録者リスト!$A$1:$D$43729,4,FALSE)=基本情報!$D$6,O3615,"")),"")</f>
        <v/>
      </c>
    </row>
    <row r="3616" spans="15:16" x14ac:dyDescent="0.15">
      <c r="O3616">
        <v>3615</v>
      </c>
      <c r="P3616" t="str">
        <f>IFERROR(IF(COUNTIF(個人情報!$BB$5:$BB$401,"登録番号" &amp; リスト!O3616)&gt;=1,"",IF(VLOOKUP(O3616,登録者リスト!$A$1:$D$43729,4,FALSE)=基本情報!$D$6,O3616,"")),"")</f>
        <v/>
      </c>
    </row>
    <row r="3617" spans="15:16" x14ac:dyDescent="0.15">
      <c r="O3617">
        <v>3616</v>
      </c>
      <c r="P3617" t="str">
        <f>IFERROR(IF(COUNTIF(個人情報!$BB$5:$BB$401,"登録番号" &amp; リスト!O3617)&gt;=1,"",IF(VLOOKUP(O3617,登録者リスト!$A$1:$D$43729,4,FALSE)=基本情報!$D$6,O3617,"")),"")</f>
        <v/>
      </c>
    </row>
    <row r="3618" spans="15:16" x14ac:dyDescent="0.15">
      <c r="O3618">
        <v>3617</v>
      </c>
      <c r="P3618" t="str">
        <f>IFERROR(IF(COUNTIF(個人情報!$BB$5:$BB$401,"登録番号" &amp; リスト!O3618)&gt;=1,"",IF(VLOOKUP(O3618,登録者リスト!$A$1:$D$43729,4,FALSE)=基本情報!$D$6,O3618,"")),"")</f>
        <v/>
      </c>
    </row>
    <row r="3619" spans="15:16" x14ac:dyDescent="0.15">
      <c r="O3619">
        <v>3618</v>
      </c>
      <c r="P3619" t="str">
        <f>IFERROR(IF(COUNTIF(個人情報!$BB$5:$BB$401,"登録番号" &amp; リスト!O3619)&gt;=1,"",IF(VLOOKUP(O3619,登録者リスト!$A$1:$D$43729,4,FALSE)=基本情報!$D$6,O3619,"")),"")</f>
        <v/>
      </c>
    </row>
    <row r="3620" spans="15:16" x14ac:dyDescent="0.15">
      <c r="O3620">
        <v>3619</v>
      </c>
      <c r="P3620" t="str">
        <f>IFERROR(IF(COUNTIF(個人情報!$BB$5:$BB$401,"登録番号" &amp; リスト!O3620)&gt;=1,"",IF(VLOOKUP(O3620,登録者リスト!$A$1:$D$43729,4,FALSE)=基本情報!$D$6,O3620,"")),"")</f>
        <v/>
      </c>
    </row>
    <row r="3621" spans="15:16" x14ac:dyDescent="0.15">
      <c r="O3621">
        <v>3620</v>
      </c>
      <c r="P3621" t="str">
        <f>IFERROR(IF(COUNTIF(個人情報!$BB$5:$BB$401,"登録番号" &amp; リスト!O3621)&gt;=1,"",IF(VLOOKUP(O3621,登録者リスト!$A$1:$D$43729,4,FALSE)=基本情報!$D$6,O3621,"")),"")</f>
        <v/>
      </c>
    </row>
    <row r="3622" spans="15:16" x14ac:dyDescent="0.15">
      <c r="O3622">
        <v>3621</v>
      </c>
      <c r="P3622" t="str">
        <f>IFERROR(IF(COUNTIF(個人情報!$BB$5:$BB$401,"登録番号" &amp; リスト!O3622)&gt;=1,"",IF(VLOOKUP(O3622,登録者リスト!$A$1:$D$43729,4,FALSE)=基本情報!$D$6,O3622,"")),"")</f>
        <v/>
      </c>
    </row>
    <row r="3623" spans="15:16" x14ac:dyDescent="0.15">
      <c r="O3623">
        <v>3622</v>
      </c>
      <c r="P3623" t="str">
        <f>IFERROR(IF(COUNTIF(個人情報!$BB$5:$BB$401,"登録番号" &amp; リスト!O3623)&gt;=1,"",IF(VLOOKUP(O3623,登録者リスト!$A$1:$D$43729,4,FALSE)=基本情報!$D$6,O3623,"")),"")</f>
        <v/>
      </c>
    </row>
    <row r="3624" spans="15:16" x14ac:dyDescent="0.15">
      <c r="O3624">
        <v>3623</v>
      </c>
      <c r="P3624" t="str">
        <f>IFERROR(IF(COUNTIF(個人情報!$BB$5:$BB$401,"登録番号" &amp; リスト!O3624)&gt;=1,"",IF(VLOOKUP(O3624,登録者リスト!$A$1:$D$43729,4,FALSE)=基本情報!$D$6,O3624,"")),"")</f>
        <v/>
      </c>
    </row>
    <row r="3625" spans="15:16" x14ac:dyDescent="0.15">
      <c r="O3625">
        <v>3624</v>
      </c>
      <c r="P3625" t="str">
        <f>IFERROR(IF(COUNTIF(個人情報!$BB$5:$BB$401,"登録番号" &amp; リスト!O3625)&gt;=1,"",IF(VLOOKUP(O3625,登録者リスト!$A$1:$D$43729,4,FALSE)=基本情報!$D$6,O3625,"")),"")</f>
        <v/>
      </c>
    </row>
    <row r="3626" spans="15:16" x14ac:dyDescent="0.15">
      <c r="O3626">
        <v>3625</v>
      </c>
      <c r="P3626" t="str">
        <f>IFERROR(IF(COUNTIF(個人情報!$BB$5:$BB$401,"登録番号" &amp; リスト!O3626)&gt;=1,"",IF(VLOOKUP(O3626,登録者リスト!$A$1:$D$43729,4,FALSE)=基本情報!$D$6,O3626,"")),"")</f>
        <v/>
      </c>
    </row>
    <row r="3627" spans="15:16" x14ac:dyDescent="0.15">
      <c r="O3627">
        <v>3626</v>
      </c>
      <c r="P3627" t="str">
        <f>IFERROR(IF(COUNTIF(個人情報!$BB$5:$BB$401,"登録番号" &amp; リスト!O3627)&gt;=1,"",IF(VLOOKUP(O3627,登録者リスト!$A$1:$D$43729,4,FALSE)=基本情報!$D$6,O3627,"")),"")</f>
        <v/>
      </c>
    </row>
    <row r="3628" spans="15:16" x14ac:dyDescent="0.15">
      <c r="O3628">
        <v>3627</v>
      </c>
      <c r="P3628" t="str">
        <f>IFERROR(IF(COUNTIF(個人情報!$BB$5:$BB$401,"登録番号" &amp; リスト!O3628)&gt;=1,"",IF(VLOOKUP(O3628,登録者リスト!$A$1:$D$43729,4,FALSE)=基本情報!$D$6,O3628,"")),"")</f>
        <v/>
      </c>
    </row>
    <row r="3629" spans="15:16" x14ac:dyDescent="0.15">
      <c r="O3629">
        <v>3628</v>
      </c>
      <c r="P3629" t="str">
        <f>IFERROR(IF(COUNTIF(個人情報!$BB$5:$BB$401,"登録番号" &amp; リスト!O3629)&gt;=1,"",IF(VLOOKUP(O3629,登録者リスト!$A$1:$D$43729,4,FALSE)=基本情報!$D$6,O3629,"")),"")</f>
        <v/>
      </c>
    </row>
    <row r="3630" spans="15:16" x14ac:dyDescent="0.15">
      <c r="O3630">
        <v>3629</v>
      </c>
      <c r="P3630" t="str">
        <f>IFERROR(IF(COUNTIF(個人情報!$BB$5:$BB$401,"登録番号" &amp; リスト!O3630)&gt;=1,"",IF(VLOOKUP(O3630,登録者リスト!$A$1:$D$43729,4,FALSE)=基本情報!$D$6,O3630,"")),"")</f>
        <v/>
      </c>
    </row>
    <row r="3631" spans="15:16" x14ac:dyDescent="0.15">
      <c r="O3631">
        <v>3630</v>
      </c>
      <c r="P3631" t="str">
        <f>IFERROR(IF(COUNTIF(個人情報!$BB$5:$BB$401,"登録番号" &amp; リスト!O3631)&gt;=1,"",IF(VLOOKUP(O3631,登録者リスト!$A$1:$D$43729,4,FALSE)=基本情報!$D$6,O3631,"")),"")</f>
        <v/>
      </c>
    </row>
    <row r="3632" spans="15:16" x14ac:dyDescent="0.15">
      <c r="O3632">
        <v>3631</v>
      </c>
      <c r="P3632" t="str">
        <f>IFERROR(IF(COUNTIF(個人情報!$BB$5:$BB$401,"登録番号" &amp; リスト!O3632)&gt;=1,"",IF(VLOOKUP(O3632,登録者リスト!$A$1:$D$43729,4,FALSE)=基本情報!$D$6,O3632,"")),"")</f>
        <v/>
      </c>
    </row>
    <row r="3633" spans="15:16" x14ac:dyDescent="0.15">
      <c r="O3633">
        <v>3632</v>
      </c>
      <c r="P3633" t="str">
        <f>IFERROR(IF(COUNTIF(個人情報!$BB$5:$BB$401,"登録番号" &amp; リスト!O3633)&gt;=1,"",IF(VLOOKUP(O3633,登録者リスト!$A$1:$D$43729,4,FALSE)=基本情報!$D$6,O3633,"")),"")</f>
        <v/>
      </c>
    </row>
    <row r="3634" spans="15:16" x14ac:dyDescent="0.15">
      <c r="O3634">
        <v>3633</v>
      </c>
      <c r="P3634" t="str">
        <f>IFERROR(IF(COUNTIF(個人情報!$BB$5:$BB$401,"登録番号" &amp; リスト!O3634)&gt;=1,"",IF(VLOOKUP(O3634,登録者リスト!$A$1:$D$43729,4,FALSE)=基本情報!$D$6,O3634,"")),"")</f>
        <v/>
      </c>
    </row>
    <row r="3635" spans="15:16" x14ac:dyDescent="0.15">
      <c r="O3635">
        <v>3634</v>
      </c>
      <c r="P3635" t="str">
        <f>IFERROR(IF(COUNTIF(個人情報!$BB$5:$BB$401,"登録番号" &amp; リスト!O3635)&gt;=1,"",IF(VLOOKUP(O3635,登録者リスト!$A$1:$D$43729,4,FALSE)=基本情報!$D$6,O3635,"")),"")</f>
        <v/>
      </c>
    </row>
    <row r="3636" spans="15:16" x14ac:dyDescent="0.15">
      <c r="O3636">
        <v>3635</v>
      </c>
      <c r="P3636" t="str">
        <f>IFERROR(IF(COUNTIF(個人情報!$BB$5:$BB$401,"登録番号" &amp; リスト!O3636)&gt;=1,"",IF(VLOOKUP(O3636,登録者リスト!$A$1:$D$43729,4,FALSE)=基本情報!$D$6,O3636,"")),"")</f>
        <v/>
      </c>
    </row>
    <row r="3637" spans="15:16" x14ac:dyDescent="0.15">
      <c r="O3637">
        <v>3636</v>
      </c>
      <c r="P3637" t="str">
        <f>IFERROR(IF(COUNTIF(個人情報!$BB$5:$BB$401,"登録番号" &amp; リスト!O3637)&gt;=1,"",IF(VLOOKUP(O3637,登録者リスト!$A$1:$D$43729,4,FALSE)=基本情報!$D$6,O3637,"")),"")</f>
        <v/>
      </c>
    </row>
    <row r="3638" spans="15:16" x14ac:dyDescent="0.15">
      <c r="O3638">
        <v>3637</v>
      </c>
      <c r="P3638" t="str">
        <f>IFERROR(IF(COUNTIF(個人情報!$BB$5:$BB$401,"登録番号" &amp; リスト!O3638)&gt;=1,"",IF(VLOOKUP(O3638,登録者リスト!$A$1:$D$43729,4,FALSE)=基本情報!$D$6,O3638,"")),"")</f>
        <v/>
      </c>
    </row>
    <row r="3639" spans="15:16" x14ac:dyDescent="0.15">
      <c r="O3639">
        <v>3638</v>
      </c>
      <c r="P3639" t="str">
        <f>IFERROR(IF(COUNTIF(個人情報!$BB$5:$BB$401,"登録番号" &amp; リスト!O3639)&gt;=1,"",IF(VLOOKUP(O3639,登録者リスト!$A$1:$D$43729,4,FALSE)=基本情報!$D$6,O3639,"")),"")</f>
        <v/>
      </c>
    </row>
    <row r="3640" spans="15:16" x14ac:dyDescent="0.15">
      <c r="O3640">
        <v>3639</v>
      </c>
      <c r="P3640" t="str">
        <f>IFERROR(IF(COUNTIF(個人情報!$BB$5:$BB$401,"登録番号" &amp; リスト!O3640)&gt;=1,"",IF(VLOOKUP(O3640,登録者リスト!$A$1:$D$43729,4,FALSE)=基本情報!$D$6,O3640,"")),"")</f>
        <v/>
      </c>
    </row>
    <row r="3641" spans="15:16" x14ac:dyDescent="0.15">
      <c r="O3641">
        <v>3640</v>
      </c>
      <c r="P3641" t="str">
        <f>IFERROR(IF(COUNTIF(個人情報!$BB$5:$BB$401,"登録番号" &amp; リスト!O3641)&gt;=1,"",IF(VLOOKUP(O3641,登録者リスト!$A$1:$D$43729,4,FALSE)=基本情報!$D$6,O3641,"")),"")</f>
        <v/>
      </c>
    </row>
    <row r="3642" spans="15:16" x14ac:dyDescent="0.15">
      <c r="O3642">
        <v>3641</v>
      </c>
      <c r="P3642" t="str">
        <f>IFERROR(IF(COUNTIF(個人情報!$BB$5:$BB$401,"登録番号" &amp; リスト!O3642)&gt;=1,"",IF(VLOOKUP(O3642,登録者リスト!$A$1:$D$43729,4,FALSE)=基本情報!$D$6,O3642,"")),"")</f>
        <v/>
      </c>
    </row>
    <row r="3643" spans="15:16" x14ac:dyDescent="0.15">
      <c r="O3643">
        <v>3642</v>
      </c>
      <c r="P3643" t="str">
        <f>IFERROR(IF(COUNTIF(個人情報!$BB$5:$BB$401,"登録番号" &amp; リスト!O3643)&gt;=1,"",IF(VLOOKUP(O3643,登録者リスト!$A$1:$D$43729,4,FALSE)=基本情報!$D$6,O3643,"")),"")</f>
        <v/>
      </c>
    </row>
    <row r="3644" spans="15:16" x14ac:dyDescent="0.15">
      <c r="O3644">
        <v>3643</v>
      </c>
      <c r="P3644" t="str">
        <f>IFERROR(IF(COUNTIF(個人情報!$BB$5:$BB$401,"登録番号" &amp; リスト!O3644)&gt;=1,"",IF(VLOOKUP(O3644,登録者リスト!$A$1:$D$43729,4,FALSE)=基本情報!$D$6,O3644,"")),"")</f>
        <v/>
      </c>
    </row>
    <row r="3645" spans="15:16" x14ac:dyDescent="0.15">
      <c r="O3645">
        <v>3644</v>
      </c>
      <c r="P3645" t="str">
        <f>IFERROR(IF(COUNTIF(個人情報!$BB$5:$BB$401,"登録番号" &amp; リスト!O3645)&gt;=1,"",IF(VLOOKUP(O3645,登録者リスト!$A$1:$D$43729,4,FALSE)=基本情報!$D$6,O3645,"")),"")</f>
        <v/>
      </c>
    </row>
    <row r="3646" spans="15:16" x14ac:dyDescent="0.15">
      <c r="O3646">
        <v>3645</v>
      </c>
      <c r="P3646" t="str">
        <f>IFERROR(IF(COUNTIF(個人情報!$BB$5:$BB$401,"登録番号" &amp; リスト!O3646)&gt;=1,"",IF(VLOOKUP(O3646,登録者リスト!$A$1:$D$43729,4,FALSE)=基本情報!$D$6,O3646,"")),"")</f>
        <v/>
      </c>
    </row>
    <row r="3647" spans="15:16" x14ac:dyDescent="0.15">
      <c r="O3647">
        <v>3646</v>
      </c>
      <c r="P3647" t="str">
        <f>IFERROR(IF(COUNTIF(個人情報!$BB$5:$BB$401,"登録番号" &amp; リスト!O3647)&gt;=1,"",IF(VLOOKUP(O3647,登録者リスト!$A$1:$D$43729,4,FALSE)=基本情報!$D$6,O3647,"")),"")</f>
        <v/>
      </c>
    </row>
    <row r="3648" spans="15:16" x14ac:dyDescent="0.15">
      <c r="O3648">
        <v>3647</v>
      </c>
      <c r="P3648" t="str">
        <f>IFERROR(IF(COUNTIF(個人情報!$BB$5:$BB$401,"登録番号" &amp; リスト!O3648)&gt;=1,"",IF(VLOOKUP(O3648,登録者リスト!$A$1:$D$43729,4,FALSE)=基本情報!$D$6,O3648,"")),"")</f>
        <v/>
      </c>
    </row>
    <row r="3649" spans="15:16" x14ac:dyDescent="0.15">
      <c r="O3649">
        <v>3648</v>
      </c>
      <c r="P3649" t="str">
        <f>IFERROR(IF(COUNTIF(個人情報!$BB$5:$BB$401,"登録番号" &amp; リスト!O3649)&gt;=1,"",IF(VLOOKUP(O3649,登録者リスト!$A$1:$D$43729,4,FALSE)=基本情報!$D$6,O3649,"")),"")</f>
        <v/>
      </c>
    </row>
    <row r="3650" spans="15:16" x14ac:dyDescent="0.15">
      <c r="O3650">
        <v>3649</v>
      </c>
      <c r="P3650" t="str">
        <f>IFERROR(IF(COUNTIF(個人情報!$BB$5:$BB$401,"登録番号" &amp; リスト!O3650)&gt;=1,"",IF(VLOOKUP(O3650,登録者リスト!$A$1:$D$43729,4,FALSE)=基本情報!$D$6,O3650,"")),"")</f>
        <v/>
      </c>
    </row>
    <row r="3651" spans="15:16" x14ac:dyDescent="0.15">
      <c r="O3651">
        <v>3650</v>
      </c>
      <c r="P3651" t="str">
        <f>IFERROR(IF(COUNTIF(個人情報!$BB$5:$BB$401,"登録番号" &amp; リスト!O3651)&gt;=1,"",IF(VLOOKUP(O3651,登録者リスト!$A$1:$D$43729,4,FALSE)=基本情報!$D$6,O3651,"")),"")</f>
        <v/>
      </c>
    </row>
    <row r="3652" spans="15:16" x14ac:dyDescent="0.15">
      <c r="O3652">
        <v>3651</v>
      </c>
      <c r="P3652" t="str">
        <f>IFERROR(IF(COUNTIF(個人情報!$BB$5:$BB$401,"登録番号" &amp; リスト!O3652)&gt;=1,"",IF(VLOOKUP(O3652,登録者リスト!$A$1:$D$43729,4,FALSE)=基本情報!$D$6,O3652,"")),"")</f>
        <v/>
      </c>
    </row>
    <row r="3653" spans="15:16" x14ac:dyDescent="0.15">
      <c r="O3653">
        <v>3652</v>
      </c>
      <c r="P3653" t="str">
        <f>IFERROR(IF(COUNTIF(個人情報!$BB$5:$BB$401,"登録番号" &amp; リスト!O3653)&gt;=1,"",IF(VLOOKUP(O3653,登録者リスト!$A$1:$D$43729,4,FALSE)=基本情報!$D$6,O3653,"")),"")</f>
        <v/>
      </c>
    </row>
    <row r="3654" spans="15:16" x14ac:dyDescent="0.15">
      <c r="O3654">
        <v>3653</v>
      </c>
      <c r="P3654" t="str">
        <f>IFERROR(IF(COUNTIF(個人情報!$BB$5:$BB$401,"登録番号" &amp; リスト!O3654)&gt;=1,"",IF(VLOOKUP(O3654,登録者リスト!$A$1:$D$43729,4,FALSE)=基本情報!$D$6,O3654,"")),"")</f>
        <v/>
      </c>
    </row>
    <row r="3655" spans="15:16" x14ac:dyDescent="0.15">
      <c r="O3655">
        <v>3654</v>
      </c>
      <c r="P3655" t="str">
        <f>IFERROR(IF(COUNTIF(個人情報!$BB$5:$BB$401,"登録番号" &amp; リスト!O3655)&gt;=1,"",IF(VLOOKUP(O3655,登録者リスト!$A$1:$D$43729,4,FALSE)=基本情報!$D$6,O3655,"")),"")</f>
        <v/>
      </c>
    </row>
    <row r="3656" spans="15:16" x14ac:dyDescent="0.15">
      <c r="O3656">
        <v>3655</v>
      </c>
      <c r="P3656" t="str">
        <f>IFERROR(IF(COUNTIF(個人情報!$BB$5:$BB$401,"登録番号" &amp; リスト!O3656)&gt;=1,"",IF(VLOOKUP(O3656,登録者リスト!$A$1:$D$43729,4,FALSE)=基本情報!$D$6,O3656,"")),"")</f>
        <v/>
      </c>
    </row>
    <row r="3657" spans="15:16" x14ac:dyDescent="0.15">
      <c r="O3657">
        <v>3656</v>
      </c>
      <c r="P3657" t="str">
        <f>IFERROR(IF(COUNTIF(個人情報!$BB$5:$BB$401,"登録番号" &amp; リスト!O3657)&gt;=1,"",IF(VLOOKUP(O3657,登録者リスト!$A$1:$D$43729,4,FALSE)=基本情報!$D$6,O3657,"")),"")</f>
        <v/>
      </c>
    </row>
    <row r="3658" spans="15:16" x14ac:dyDescent="0.15">
      <c r="O3658">
        <v>3657</v>
      </c>
      <c r="P3658" t="str">
        <f>IFERROR(IF(COUNTIF(個人情報!$BB$5:$BB$401,"登録番号" &amp; リスト!O3658)&gt;=1,"",IF(VLOOKUP(O3658,登録者リスト!$A$1:$D$43729,4,FALSE)=基本情報!$D$6,O3658,"")),"")</f>
        <v/>
      </c>
    </row>
    <row r="3659" spans="15:16" x14ac:dyDescent="0.15">
      <c r="O3659">
        <v>3658</v>
      </c>
      <c r="P3659" t="str">
        <f>IFERROR(IF(COUNTIF(個人情報!$BB$5:$BB$401,"登録番号" &amp; リスト!O3659)&gt;=1,"",IF(VLOOKUP(O3659,登録者リスト!$A$1:$D$43729,4,FALSE)=基本情報!$D$6,O3659,"")),"")</f>
        <v/>
      </c>
    </row>
    <row r="3660" spans="15:16" x14ac:dyDescent="0.15">
      <c r="O3660">
        <v>3659</v>
      </c>
      <c r="P3660" t="str">
        <f>IFERROR(IF(COUNTIF(個人情報!$BB$5:$BB$401,"登録番号" &amp; リスト!O3660)&gt;=1,"",IF(VLOOKUP(O3660,登録者リスト!$A$1:$D$43729,4,FALSE)=基本情報!$D$6,O3660,"")),"")</f>
        <v/>
      </c>
    </row>
    <row r="3661" spans="15:16" x14ac:dyDescent="0.15">
      <c r="O3661">
        <v>3660</v>
      </c>
      <c r="P3661" t="str">
        <f>IFERROR(IF(COUNTIF(個人情報!$BB$5:$BB$401,"登録番号" &amp; リスト!O3661)&gt;=1,"",IF(VLOOKUP(O3661,登録者リスト!$A$1:$D$43729,4,FALSE)=基本情報!$D$6,O3661,"")),"")</f>
        <v/>
      </c>
    </row>
    <row r="3662" spans="15:16" x14ac:dyDescent="0.15">
      <c r="O3662">
        <v>3661</v>
      </c>
      <c r="P3662" t="str">
        <f>IFERROR(IF(COUNTIF(個人情報!$BB$5:$BB$401,"登録番号" &amp; リスト!O3662)&gt;=1,"",IF(VLOOKUP(O3662,登録者リスト!$A$1:$D$43729,4,FALSE)=基本情報!$D$6,O3662,"")),"")</f>
        <v/>
      </c>
    </row>
    <row r="3663" spans="15:16" x14ac:dyDescent="0.15">
      <c r="O3663">
        <v>3662</v>
      </c>
      <c r="P3663" t="str">
        <f>IFERROR(IF(COUNTIF(個人情報!$BB$5:$BB$401,"登録番号" &amp; リスト!O3663)&gt;=1,"",IF(VLOOKUP(O3663,登録者リスト!$A$1:$D$43729,4,FALSE)=基本情報!$D$6,O3663,"")),"")</f>
        <v/>
      </c>
    </row>
    <row r="3664" spans="15:16" x14ac:dyDescent="0.15">
      <c r="O3664">
        <v>3663</v>
      </c>
      <c r="P3664" t="str">
        <f>IFERROR(IF(COUNTIF(個人情報!$BB$5:$BB$401,"登録番号" &amp; リスト!O3664)&gt;=1,"",IF(VLOOKUP(O3664,登録者リスト!$A$1:$D$43729,4,FALSE)=基本情報!$D$6,O3664,"")),"")</f>
        <v/>
      </c>
    </row>
    <row r="3665" spans="15:16" x14ac:dyDescent="0.15">
      <c r="O3665">
        <v>3664</v>
      </c>
      <c r="P3665" t="str">
        <f>IFERROR(IF(COUNTIF(個人情報!$BB$5:$BB$401,"登録番号" &amp; リスト!O3665)&gt;=1,"",IF(VLOOKUP(O3665,登録者リスト!$A$1:$D$43729,4,FALSE)=基本情報!$D$6,O3665,"")),"")</f>
        <v/>
      </c>
    </row>
    <row r="3666" spans="15:16" x14ac:dyDescent="0.15">
      <c r="O3666">
        <v>3665</v>
      </c>
      <c r="P3666" t="str">
        <f>IFERROR(IF(COUNTIF(個人情報!$BB$5:$BB$401,"登録番号" &amp; リスト!O3666)&gt;=1,"",IF(VLOOKUP(O3666,登録者リスト!$A$1:$D$43729,4,FALSE)=基本情報!$D$6,O3666,"")),"")</f>
        <v/>
      </c>
    </row>
    <row r="3667" spans="15:16" x14ac:dyDescent="0.15">
      <c r="O3667">
        <v>3666</v>
      </c>
      <c r="P3667" t="str">
        <f>IFERROR(IF(COUNTIF(個人情報!$BB$5:$BB$401,"登録番号" &amp; リスト!O3667)&gt;=1,"",IF(VLOOKUP(O3667,登録者リスト!$A$1:$D$43729,4,FALSE)=基本情報!$D$6,O3667,"")),"")</f>
        <v/>
      </c>
    </row>
    <row r="3668" spans="15:16" x14ac:dyDescent="0.15">
      <c r="O3668">
        <v>3667</v>
      </c>
      <c r="P3668" t="str">
        <f>IFERROR(IF(COUNTIF(個人情報!$BB$5:$BB$401,"登録番号" &amp; リスト!O3668)&gt;=1,"",IF(VLOOKUP(O3668,登録者リスト!$A$1:$D$43729,4,FALSE)=基本情報!$D$6,O3668,"")),"")</f>
        <v/>
      </c>
    </row>
    <row r="3669" spans="15:16" x14ac:dyDescent="0.15">
      <c r="O3669">
        <v>3668</v>
      </c>
      <c r="P3669" t="str">
        <f>IFERROR(IF(COUNTIF(個人情報!$BB$5:$BB$401,"登録番号" &amp; リスト!O3669)&gt;=1,"",IF(VLOOKUP(O3669,登録者リスト!$A$1:$D$43729,4,FALSE)=基本情報!$D$6,O3669,"")),"")</f>
        <v/>
      </c>
    </row>
    <row r="3670" spans="15:16" x14ac:dyDescent="0.15">
      <c r="O3670">
        <v>3669</v>
      </c>
      <c r="P3670" t="str">
        <f>IFERROR(IF(COUNTIF(個人情報!$BB$5:$BB$401,"登録番号" &amp; リスト!O3670)&gt;=1,"",IF(VLOOKUP(O3670,登録者リスト!$A$1:$D$43729,4,FALSE)=基本情報!$D$6,O3670,"")),"")</f>
        <v/>
      </c>
    </row>
    <row r="3671" spans="15:16" x14ac:dyDescent="0.15">
      <c r="O3671">
        <v>3670</v>
      </c>
      <c r="P3671" t="str">
        <f>IFERROR(IF(COUNTIF(個人情報!$BB$5:$BB$401,"登録番号" &amp; リスト!O3671)&gt;=1,"",IF(VLOOKUP(O3671,登録者リスト!$A$1:$D$43729,4,FALSE)=基本情報!$D$6,O3671,"")),"")</f>
        <v/>
      </c>
    </row>
    <row r="3672" spans="15:16" x14ac:dyDescent="0.15">
      <c r="O3672">
        <v>3671</v>
      </c>
      <c r="P3672" t="str">
        <f>IFERROR(IF(COUNTIF(個人情報!$BB$5:$BB$401,"登録番号" &amp; リスト!O3672)&gt;=1,"",IF(VLOOKUP(O3672,登録者リスト!$A$1:$D$43729,4,FALSE)=基本情報!$D$6,O3672,"")),"")</f>
        <v/>
      </c>
    </row>
    <row r="3673" spans="15:16" x14ac:dyDescent="0.15">
      <c r="O3673">
        <v>3672</v>
      </c>
      <c r="P3673" t="str">
        <f>IFERROR(IF(COUNTIF(個人情報!$BB$5:$BB$401,"登録番号" &amp; リスト!O3673)&gt;=1,"",IF(VLOOKUP(O3673,登録者リスト!$A$1:$D$43729,4,FALSE)=基本情報!$D$6,O3673,"")),"")</f>
        <v/>
      </c>
    </row>
    <row r="3674" spans="15:16" x14ac:dyDescent="0.15">
      <c r="O3674">
        <v>3673</v>
      </c>
      <c r="P3674" t="str">
        <f>IFERROR(IF(COUNTIF(個人情報!$BB$5:$BB$401,"登録番号" &amp; リスト!O3674)&gt;=1,"",IF(VLOOKUP(O3674,登録者リスト!$A$1:$D$43729,4,FALSE)=基本情報!$D$6,O3674,"")),"")</f>
        <v/>
      </c>
    </row>
    <row r="3675" spans="15:16" x14ac:dyDescent="0.15">
      <c r="O3675">
        <v>3674</v>
      </c>
      <c r="P3675" t="str">
        <f>IFERROR(IF(COUNTIF(個人情報!$BB$5:$BB$401,"登録番号" &amp; リスト!O3675)&gt;=1,"",IF(VLOOKUP(O3675,登録者リスト!$A$1:$D$43729,4,FALSE)=基本情報!$D$6,O3675,"")),"")</f>
        <v/>
      </c>
    </row>
    <row r="3676" spans="15:16" x14ac:dyDescent="0.15">
      <c r="O3676">
        <v>3675</v>
      </c>
      <c r="P3676" t="str">
        <f>IFERROR(IF(COUNTIF(個人情報!$BB$5:$BB$401,"登録番号" &amp; リスト!O3676)&gt;=1,"",IF(VLOOKUP(O3676,登録者リスト!$A$1:$D$43729,4,FALSE)=基本情報!$D$6,O3676,"")),"")</f>
        <v/>
      </c>
    </row>
    <row r="3677" spans="15:16" x14ac:dyDescent="0.15">
      <c r="O3677">
        <v>3676</v>
      </c>
      <c r="P3677" t="str">
        <f>IFERROR(IF(COUNTIF(個人情報!$BB$5:$BB$401,"登録番号" &amp; リスト!O3677)&gt;=1,"",IF(VLOOKUP(O3677,登録者リスト!$A$1:$D$43729,4,FALSE)=基本情報!$D$6,O3677,"")),"")</f>
        <v/>
      </c>
    </row>
    <row r="3678" spans="15:16" x14ac:dyDescent="0.15">
      <c r="O3678">
        <v>3677</v>
      </c>
      <c r="P3678" t="str">
        <f>IFERROR(IF(COUNTIF(個人情報!$BB$5:$BB$401,"登録番号" &amp; リスト!O3678)&gt;=1,"",IF(VLOOKUP(O3678,登録者リスト!$A$1:$D$43729,4,FALSE)=基本情報!$D$6,O3678,"")),"")</f>
        <v/>
      </c>
    </row>
    <row r="3679" spans="15:16" x14ac:dyDescent="0.15">
      <c r="O3679">
        <v>3678</v>
      </c>
      <c r="P3679" t="str">
        <f>IFERROR(IF(COUNTIF(個人情報!$BB$5:$BB$401,"登録番号" &amp; リスト!O3679)&gt;=1,"",IF(VLOOKUP(O3679,登録者リスト!$A$1:$D$43729,4,FALSE)=基本情報!$D$6,O3679,"")),"")</f>
        <v/>
      </c>
    </row>
    <row r="3680" spans="15:16" x14ac:dyDescent="0.15">
      <c r="O3680">
        <v>3679</v>
      </c>
      <c r="P3680" t="str">
        <f>IFERROR(IF(COUNTIF(個人情報!$BB$5:$BB$401,"登録番号" &amp; リスト!O3680)&gt;=1,"",IF(VLOOKUP(O3680,登録者リスト!$A$1:$D$43729,4,FALSE)=基本情報!$D$6,O3680,"")),"")</f>
        <v/>
      </c>
    </row>
    <row r="3681" spans="15:16" x14ac:dyDescent="0.15">
      <c r="O3681">
        <v>3680</v>
      </c>
      <c r="P3681" t="str">
        <f>IFERROR(IF(COUNTIF(個人情報!$BB$5:$BB$401,"登録番号" &amp; リスト!O3681)&gt;=1,"",IF(VLOOKUP(O3681,登録者リスト!$A$1:$D$43729,4,FALSE)=基本情報!$D$6,O3681,"")),"")</f>
        <v/>
      </c>
    </row>
    <row r="3682" spans="15:16" x14ac:dyDescent="0.15">
      <c r="O3682">
        <v>3681</v>
      </c>
      <c r="P3682" t="str">
        <f>IFERROR(IF(COUNTIF(個人情報!$BB$5:$BB$401,"登録番号" &amp; リスト!O3682)&gt;=1,"",IF(VLOOKUP(O3682,登録者リスト!$A$1:$D$43729,4,FALSE)=基本情報!$D$6,O3682,"")),"")</f>
        <v/>
      </c>
    </row>
    <row r="3683" spans="15:16" x14ac:dyDescent="0.15">
      <c r="O3683">
        <v>3682</v>
      </c>
      <c r="P3683" t="str">
        <f>IFERROR(IF(COUNTIF(個人情報!$BB$5:$BB$401,"登録番号" &amp; リスト!O3683)&gt;=1,"",IF(VLOOKUP(O3683,登録者リスト!$A$1:$D$43729,4,FALSE)=基本情報!$D$6,O3683,"")),"")</f>
        <v/>
      </c>
    </row>
    <row r="3684" spans="15:16" x14ac:dyDescent="0.15">
      <c r="O3684">
        <v>3683</v>
      </c>
      <c r="P3684" t="str">
        <f>IFERROR(IF(COUNTIF(個人情報!$BB$5:$BB$401,"登録番号" &amp; リスト!O3684)&gt;=1,"",IF(VLOOKUP(O3684,登録者リスト!$A$1:$D$43729,4,FALSE)=基本情報!$D$6,O3684,"")),"")</f>
        <v/>
      </c>
    </row>
    <row r="3685" spans="15:16" x14ac:dyDescent="0.15">
      <c r="O3685">
        <v>3684</v>
      </c>
      <c r="P3685" t="str">
        <f>IFERROR(IF(COUNTIF(個人情報!$BB$5:$BB$401,"登録番号" &amp; リスト!O3685)&gt;=1,"",IF(VLOOKUP(O3685,登録者リスト!$A$1:$D$43729,4,FALSE)=基本情報!$D$6,O3685,"")),"")</f>
        <v/>
      </c>
    </row>
    <row r="3686" spans="15:16" x14ac:dyDescent="0.15">
      <c r="O3686">
        <v>3685</v>
      </c>
      <c r="P3686" t="str">
        <f>IFERROR(IF(COUNTIF(個人情報!$BB$5:$BB$401,"登録番号" &amp; リスト!O3686)&gt;=1,"",IF(VLOOKUP(O3686,登録者リスト!$A$1:$D$43729,4,FALSE)=基本情報!$D$6,O3686,"")),"")</f>
        <v/>
      </c>
    </row>
    <row r="3687" spans="15:16" x14ac:dyDescent="0.15">
      <c r="O3687">
        <v>3686</v>
      </c>
      <c r="P3687" t="str">
        <f>IFERROR(IF(COUNTIF(個人情報!$BB$5:$BB$401,"登録番号" &amp; リスト!O3687)&gt;=1,"",IF(VLOOKUP(O3687,登録者リスト!$A$1:$D$43729,4,FALSE)=基本情報!$D$6,O3687,"")),"")</f>
        <v/>
      </c>
    </row>
    <row r="3688" spans="15:16" x14ac:dyDescent="0.15">
      <c r="O3688">
        <v>3687</v>
      </c>
      <c r="P3688" t="str">
        <f>IFERROR(IF(COUNTIF(個人情報!$BB$5:$BB$401,"登録番号" &amp; リスト!O3688)&gt;=1,"",IF(VLOOKUP(O3688,登録者リスト!$A$1:$D$43729,4,FALSE)=基本情報!$D$6,O3688,"")),"")</f>
        <v/>
      </c>
    </row>
    <row r="3689" spans="15:16" x14ac:dyDescent="0.15">
      <c r="O3689">
        <v>3688</v>
      </c>
      <c r="P3689" t="str">
        <f>IFERROR(IF(COUNTIF(個人情報!$BB$5:$BB$401,"登録番号" &amp; リスト!O3689)&gt;=1,"",IF(VLOOKUP(O3689,登録者リスト!$A$1:$D$43729,4,FALSE)=基本情報!$D$6,O3689,"")),"")</f>
        <v/>
      </c>
    </row>
    <row r="3690" spans="15:16" x14ac:dyDescent="0.15">
      <c r="O3690">
        <v>3689</v>
      </c>
      <c r="P3690" t="str">
        <f>IFERROR(IF(COUNTIF(個人情報!$BB$5:$BB$401,"登録番号" &amp; リスト!O3690)&gt;=1,"",IF(VLOOKUP(O3690,登録者リスト!$A$1:$D$43729,4,FALSE)=基本情報!$D$6,O3690,"")),"")</f>
        <v/>
      </c>
    </row>
    <row r="3691" spans="15:16" x14ac:dyDescent="0.15">
      <c r="O3691">
        <v>3690</v>
      </c>
      <c r="P3691" t="str">
        <f>IFERROR(IF(COUNTIF(個人情報!$BB$5:$BB$401,"登録番号" &amp; リスト!O3691)&gt;=1,"",IF(VLOOKUP(O3691,登録者リスト!$A$1:$D$43729,4,FALSE)=基本情報!$D$6,O3691,"")),"")</f>
        <v/>
      </c>
    </row>
    <row r="3692" spans="15:16" x14ac:dyDescent="0.15">
      <c r="O3692">
        <v>3691</v>
      </c>
      <c r="P3692" t="str">
        <f>IFERROR(IF(COUNTIF(個人情報!$BB$5:$BB$401,"登録番号" &amp; リスト!O3692)&gt;=1,"",IF(VLOOKUP(O3692,登録者リスト!$A$1:$D$43729,4,FALSE)=基本情報!$D$6,O3692,"")),"")</f>
        <v/>
      </c>
    </row>
    <row r="3693" spans="15:16" x14ac:dyDescent="0.15">
      <c r="O3693">
        <v>3692</v>
      </c>
      <c r="P3693" t="str">
        <f>IFERROR(IF(COUNTIF(個人情報!$BB$5:$BB$401,"登録番号" &amp; リスト!O3693)&gt;=1,"",IF(VLOOKUP(O3693,登録者リスト!$A$1:$D$43729,4,FALSE)=基本情報!$D$6,O3693,"")),"")</f>
        <v/>
      </c>
    </row>
    <row r="3694" spans="15:16" x14ac:dyDescent="0.15">
      <c r="O3694">
        <v>3693</v>
      </c>
      <c r="P3694" t="str">
        <f>IFERROR(IF(COUNTIF(個人情報!$BB$5:$BB$401,"登録番号" &amp; リスト!O3694)&gt;=1,"",IF(VLOOKUP(O3694,登録者リスト!$A$1:$D$43729,4,FALSE)=基本情報!$D$6,O3694,"")),"")</f>
        <v/>
      </c>
    </row>
    <row r="3695" spans="15:16" x14ac:dyDescent="0.15">
      <c r="O3695">
        <v>3694</v>
      </c>
      <c r="P3695" t="str">
        <f>IFERROR(IF(COUNTIF(個人情報!$BB$5:$BB$401,"登録番号" &amp; リスト!O3695)&gt;=1,"",IF(VLOOKUP(O3695,登録者リスト!$A$1:$D$43729,4,FALSE)=基本情報!$D$6,O3695,"")),"")</f>
        <v/>
      </c>
    </row>
    <row r="3696" spans="15:16" x14ac:dyDescent="0.15">
      <c r="O3696">
        <v>3695</v>
      </c>
      <c r="P3696" t="str">
        <f>IFERROR(IF(COUNTIF(個人情報!$BB$5:$BB$401,"登録番号" &amp; リスト!O3696)&gt;=1,"",IF(VLOOKUP(O3696,登録者リスト!$A$1:$D$43729,4,FALSE)=基本情報!$D$6,O3696,"")),"")</f>
        <v/>
      </c>
    </row>
    <row r="3697" spans="15:16" x14ac:dyDescent="0.15">
      <c r="O3697">
        <v>3696</v>
      </c>
      <c r="P3697" t="str">
        <f>IFERROR(IF(COUNTIF(個人情報!$BB$5:$BB$401,"登録番号" &amp; リスト!O3697)&gt;=1,"",IF(VLOOKUP(O3697,登録者リスト!$A$1:$D$43729,4,FALSE)=基本情報!$D$6,O3697,"")),"")</f>
        <v/>
      </c>
    </row>
    <row r="3698" spans="15:16" x14ac:dyDescent="0.15">
      <c r="O3698">
        <v>3697</v>
      </c>
      <c r="P3698" t="str">
        <f>IFERROR(IF(COUNTIF(個人情報!$BB$5:$BB$401,"登録番号" &amp; リスト!O3698)&gt;=1,"",IF(VLOOKUP(O3698,登録者リスト!$A$1:$D$43729,4,FALSE)=基本情報!$D$6,O3698,"")),"")</f>
        <v/>
      </c>
    </row>
    <row r="3699" spans="15:16" x14ac:dyDescent="0.15">
      <c r="O3699">
        <v>3698</v>
      </c>
      <c r="P3699" t="str">
        <f>IFERROR(IF(COUNTIF(個人情報!$BB$5:$BB$401,"登録番号" &amp; リスト!O3699)&gt;=1,"",IF(VLOOKUP(O3699,登録者リスト!$A$1:$D$43729,4,FALSE)=基本情報!$D$6,O3699,"")),"")</f>
        <v/>
      </c>
    </row>
    <row r="3700" spans="15:16" x14ac:dyDescent="0.15">
      <c r="O3700">
        <v>3699</v>
      </c>
      <c r="P3700" t="str">
        <f>IFERROR(IF(COUNTIF(個人情報!$BB$5:$BB$401,"登録番号" &amp; リスト!O3700)&gt;=1,"",IF(VLOOKUP(O3700,登録者リスト!$A$1:$D$43729,4,FALSE)=基本情報!$D$6,O3700,"")),"")</f>
        <v/>
      </c>
    </row>
    <row r="3701" spans="15:16" x14ac:dyDescent="0.15">
      <c r="O3701">
        <v>3700</v>
      </c>
      <c r="P3701" t="str">
        <f>IFERROR(IF(COUNTIF(個人情報!$BB$5:$BB$401,"登録番号" &amp; リスト!O3701)&gt;=1,"",IF(VLOOKUP(O3701,登録者リスト!$A$1:$D$43729,4,FALSE)=基本情報!$D$6,O3701,"")),"")</f>
        <v/>
      </c>
    </row>
    <row r="3702" spans="15:16" x14ac:dyDescent="0.15">
      <c r="O3702">
        <v>3701</v>
      </c>
      <c r="P3702" t="str">
        <f>IFERROR(IF(COUNTIF(個人情報!$BB$5:$BB$401,"登録番号" &amp; リスト!O3702)&gt;=1,"",IF(VLOOKUP(O3702,登録者リスト!$A$1:$D$43729,4,FALSE)=基本情報!$D$6,O3702,"")),"")</f>
        <v/>
      </c>
    </row>
    <row r="3703" spans="15:16" x14ac:dyDescent="0.15">
      <c r="O3703">
        <v>3702</v>
      </c>
      <c r="P3703" t="str">
        <f>IFERROR(IF(COUNTIF(個人情報!$BB$5:$BB$401,"登録番号" &amp; リスト!O3703)&gt;=1,"",IF(VLOOKUP(O3703,登録者リスト!$A$1:$D$43729,4,FALSE)=基本情報!$D$6,O3703,"")),"")</f>
        <v/>
      </c>
    </row>
    <row r="3704" spans="15:16" x14ac:dyDescent="0.15">
      <c r="O3704">
        <v>3703</v>
      </c>
      <c r="P3704" t="str">
        <f>IFERROR(IF(COUNTIF(個人情報!$BB$5:$BB$401,"登録番号" &amp; リスト!O3704)&gt;=1,"",IF(VLOOKUP(O3704,登録者リスト!$A$1:$D$43729,4,FALSE)=基本情報!$D$6,O3704,"")),"")</f>
        <v/>
      </c>
    </row>
    <row r="3705" spans="15:16" x14ac:dyDescent="0.15">
      <c r="O3705">
        <v>3704</v>
      </c>
      <c r="P3705" t="str">
        <f>IFERROR(IF(COUNTIF(個人情報!$BB$5:$BB$401,"登録番号" &amp; リスト!O3705)&gt;=1,"",IF(VLOOKUP(O3705,登録者リスト!$A$1:$D$43729,4,FALSE)=基本情報!$D$6,O3705,"")),"")</f>
        <v/>
      </c>
    </row>
    <row r="3706" spans="15:16" x14ac:dyDescent="0.15">
      <c r="O3706">
        <v>3705</v>
      </c>
      <c r="P3706" t="str">
        <f>IFERROR(IF(COUNTIF(個人情報!$BB$5:$BB$401,"登録番号" &amp; リスト!O3706)&gt;=1,"",IF(VLOOKUP(O3706,登録者リスト!$A$1:$D$43729,4,FALSE)=基本情報!$D$6,O3706,"")),"")</f>
        <v/>
      </c>
    </row>
    <row r="3707" spans="15:16" x14ac:dyDescent="0.15">
      <c r="O3707">
        <v>3706</v>
      </c>
      <c r="P3707" t="str">
        <f>IFERROR(IF(COUNTIF(個人情報!$BB$5:$BB$401,"登録番号" &amp; リスト!O3707)&gt;=1,"",IF(VLOOKUP(O3707,登録者リスト!$A$1:$D$43729,4,FALSE)=基本情報!$D$6,O3707,"")),"")</f>
        <v/>
      </c>
    </row>
    <row r="3708" spans="15:16" x14ac:dyDescent="0.15">
      <c r="O3708">
        <v>3707</v>
      </c>
      <c r="P3708" t="str">
        <f>IFERROR(IF(COUNTIF(個人情報!$BB$5:$BB$401,"登録番号" &amp; リスト!O3708)&gt;=1,"",IF(VLOOKUP(O3708,登録者リスト!$A$1:$D$43729,4,FALSE)=基本情報!$D$6,O3708,"")),"")</f>
        <v/>
      </c>
    </row>
    <row r="3709" spans="15:16" x14ac:dyDescent="0.15">
      <c r="O3709">
        <v>3708</v>
      </c>
      <c r="P3709" t="str">
        <f>IFERROR(IF(COUNTIF(個人情報!$BB$5:$BB$401,"登録番号" &amp; リスト!O3709)&gt;=1,"",IF(VLOOKUP(O3709,登録者リスト!$A$1:$D$43729,4,FALSE)=基本情報!$D$6,O3709,"")),"")</f>
        <v/>
      </c>
    </row>
    <row r="3710" spans="15:16" x14ac:dyDescent="0.15">
      <c r="O3710">
        <v>3709</v>
      </c>
      <c r="P3710" t="str">
        <f>IFERROR(IF(COUNTIF(個人情報!$BB$5:$BB$401,"登録番号" &amp; リスト!O3710)&gt;=1,"",IF(VLOOKUP(O3710,登録者リスト!$A$1:$D$43729,4,FALSE)=基本情報!$D$6,O3710,"")),"")</f>
        <v/>
      </c>
    </row>
    <row r="3711" spans="15:16" x14ac:dyDescent="0.15">
      <c r="O3711">
        <v>3710</v>
      </c>
      <c r="P3711" t="str">
        <f>IFERROR(IF(COUNTIF(個人情報!$BB$5:$BB$401,"登録番号" &amp; リスト!O3711)&gt;=1,"",IF(VLOOKUP(O3711,登録者リスト!$A$1:$D$43729,4,FALSE)=基本情報!$D$6,O3711,"")),"")</f>
        <v/>
      </c>
    </row>
    <row r="3712" spans="15:16" x14ac:dyDescent="0.15">
      <c r="O3712">
        <v>3711</v>
      </c>
      <c r="P3712" t="str">
        <f>IFERROR(IF(COUNTIF(個人情報!$BB$5:$BB$401,"登録番号" &amp; リスト!O3712)&gt;=1,"",IF(VLOOKUP(O3712,登録者リスト!$A$1:$D$43729,4,FALSE)=基本情報!$D$6,O3712,"")),"")</f>
        <v/>
      </c>
    </row>
    <row r="3713" spans="15:16" x14ac:dyDescent="0.15">
      <c r="O3713">
        <v>3712</v>
      </c>
      <c r="P3713" t="str">
        <f>IFERROR(IF(COUNTIF(個人情報!$BB$5:$BB$401,"登録番号" &amp; リスト!O3713)&gt;=1,"",IF(VLOOKUP(O3713,登録者リスト!$A$1:$D$43729,4,FALSE)=基本情報!$D$6,O3713,"")),"")</f>
        <v/>
      </c>
    </row>
    <row r="3714" spans="15:16" x14ac:dyDescent="0.15">
      <c r="O3714">
        <v>3713</v>
      </c>
      <c r="P3714" t="str">
        <f>IFERROR(IF(COUNTIF(個人情報!$BB$5:$BB$401,"登録番号" &amp; リスト!O3714)&gt;=1,"",IF(VLOOKUP(O3714,登録者リスト!$A$1:$D$43729,4,FALSE)=基本情報!$D$6,O3714,"")),"")</f>
        <v/>
      </c>
    </row>
    <row r="3715" spans="15:16" x14ac:dyDescent="0.15">
      <c r="O3715">
        <v>3714</v>
      </c>
      <c r="P3715" t="str">
        <f>IFERROR(IF(COUNTIF(個人情報!$BB$5:$BB$401,"登録番号" &amp; リスト!O3715)&gt;=1,"",IF(VLOOKUP(O3715,登録者リスト!$A$1:$D$43729,4,FALSE)=基本情報!$D$6,O3715,"")),"")</f>
        <v/>
      </c>
    </row>
    <row r="3716" spans="15:16" x14ac:dyDescent="0.15">
      <c r="O3716">
        <v>3715</v>
      </c>
      <c r="P3716" t="str">
        <f>IFERROR(IF(COUNTIF(個人情報!$BB$5:$BB$401,"登録番号" &amp; リスト!O3716)&gt;=1,"",IF(VLOOKUP(O3716,登録者リスト!$A$1:$D$43729,4,FALSE)=基本情報!$D$6,O3716,"")),"")</f>
        <v/>
      </c>
    </row>
    <row r="3717" spans="15:16" x14ac:dyDescent="0.15">
      <c r="O3717">
        <v>3716</v>
      </c>
      <c r="P3717" t="str">
        <f>IFERROR(IF(COUNTIF(個人情報!$BB$5:$BB$401,"登録番号" &amp; リスト!O3717)&gt;=1,"",IF(VLOOKUP(O3717,登録者リスト!$A$1:$D$43729,4,FALSE)=基本情報!$D$6,O3717,"")),"")</f>
        <v/>
      </c>
    </row>
    <row r="3718" spans="15:16" x14ac:dyDescent="0.15">
      <c r="O3718">
        <v>3717</v>
      </c>
      <c r="P3718" t="str">
        <f>IFERROR(IF(COUNTIF(個人情報!$BB$5:$BB$401,"登録番号" &amp; リスト!O3718)&gt;=1,"",IF(VLOOKUP(O3718,登録者リスト!$A$1:$D$43729,4,FALSE)=基本情報!$D$6,O3718,"")),"")</f>
        <v/>
      </c>
    </row>
    <row r="3719" spans="15:16" x14ac:dyDescent="0.15">
      <c r="O3719">
        <v>3718</v>
      </c>
      <c r="P3719" t="str">
        <f>IFERROR(IF(COUNTIF(個人情報!$BB$5:$BB$401,"登録番号" &amp; リスト!O3719)&gt;=1,"",IF(VLOOKUP(O3719,登録者リスト!$A$1:$D$43729,4,FALSE)=基本情報!$D$6,O3719,"")),"")</f>
        <v/>
      </c>
    </row>
    <row r="3720" spans="15:16" x14ac:dyDescent="0.15">
      <c r="O3720">
        <v>3719</v>
      </c>
      <c r="P3720" t="str">
        <f>IFERROR(IF(COUNTIF(個人情報!$BB$5:$BB$401,"登録番号" &amp; リスト!O3720)&gt;=1,"",IF(VLOOKUP(O3720,登録者リスト!$A$1:$D$43729,4,FALSE)=基本情報!$D$6,O3720,"")),"")</f>
        <v/>
      </c>
    </row>
    <row r="3721" spans="15:16" x14ac:dyDescent="0.15">
      <c r="O3721">
        <v>3720</v>
      </c>
      <c r="P3721" t="str">
        <f>IFERROR(IF(COUNTIF(個人情報!$BB$5:$BB$401,"登録番号" &amp; リスト!O3721)&gt;=1,"",IF(VLOOKUP(O3721,登録者リスト!$A$1:$D$43729,4,FALSE)=基本情報!$D$6,O3721,"")),"")</f>
        <v/>
      </c>
    </row>
    <row r="3722" spans="15:16" x14ac:dyDescent="0.15">
      <c r="O3722">
        <v>3721</v>
      </c>
      <c r="P3722" t="str">
        <f>IFERROR(IF(COUNTIF(個人情報!$BB$5:$BB$401,"登録番号" &amp; リスト!O3722)&gt;=1,"",IF(VLOOKUP(O3722,登録者リスト!$A$1:$D$43729,4,FALSE)=基本情報!$D$6,O3722,"")),"")</f>
        <v/>
      </c>
    </row>
    <row r="3723" spans="15:16" x14ac:dyDescent="0.15">
      <c r="O3723">
        <v>3722</v>
      </c>
      <c r="P3723" t="str">
        <f>IFERROR(IF(COUNTIF(個人情報!$BB$5:$BB$401,"登録番号" &amp; リスト!O3723)&gt;=1,"",IF(VLOOKUP(O3723,登録者リスト!$A$1:$D$43729,4,FALSE)=基本情報!$D$6,O3723,"")),"")</f>
        <v/>
      </c>
    </row>
    <row r="3724" spans="15:16" x14ac:dyDescent="0.15">
      <c r="O3724">
        <v>3723</v>
      </c>
      <c r="P3724" t="str">
        <f>IFERROR(IF(COUNTIF(個人情報!$BB$5:$BB$401,"登録番号" &amp; リスト!O3724)&gt;=1,"",IF(VLOOKUP(O3724,登録者リスト!$A$1:$D$43729,4,FALSE)=基本情報!$D$6,O3724,"")),"")</f>
        <v/>
      </c>
    </row>
    <row r="3725" spans="15:16" x14ac:dyDescent="0.15">
      <c r="O3725">
        <v>3724</v>
      </c>
      <c r="P3725" t="str">
        <f>IFERROR(IF(COUNTIF(個人情報!$BB$5:$BB$401,"登録番号" &amp; リスト!O3725)&gt;=1,"",IF(VLOOKUP(O3725,登録者リスト!$A$1:$D$43729,4,FALSE)=基本情報!$D$6,O3725,"")),"")</f>
        <v/>
      </c>
    </row>
    <row r="3726" spans="15:16" x14ac:dyDescent="0.15">
      <c r="O3726">
        <v>3725</v>
      </c>
      <c r="P3726" t="str">
        <f>IFERROR(IF(COUNTIF(個人情報!$BB$5:$BB$401,"登録番号" &amp; リスト!O3726)&gt;=1,"",IF(VLOOKUP(O3726,登録者リスト!$A$1:$D$43729,4,FALSE)=基本情報!$D$6,O3726,"")),"")</f>
        <v/>
      </c>
    </row>
    <row r="3727" spans="15:16" x14ac:dyDescent="0.15">
      <c r="O3727">
        <v>3726</v>
      </c>
      <c r="P3727" t="str">
        <f>IFERROR(IF(COUNTIF(個人情報!$BB$5:$BB$401,"登録番号" &amp; リスト!O3727)&gt;=1,"",IF(VLOOKUP(O3727,登録者リスト!$A$1:$D$43729,4,FALSE)=基本情報!$D$6,O3727,"")),"")</f>
        <v/>
      </c>
    </row>
    <row r="3728" spans="15:16" x14ac:dyDescent="0.15">
      <c r="O3728">
        <v>3727</v>
      </c>
      <c r="P3728" t="str">
        <f>IFERROR(IF(COUNTIF(個人情報!$BB$5:$BB$401,"登録番号" &amp; リスト!O3728)&gt;=1,"",IF(VLOOKUP(O3728,登録者リスト!$A$1:$D$43729,4,FALSE)=基本情報!$D$6,O3728,"")),"")</f>
        <v/>
      </c>
    </row>
    <row r="3729" spans="15:16" x14ac:dyDescent="0.15">
      <c r="O3729">
        <v>3728</v>
      </c>
      <c r="P3729" t="str">
        <f>IFERROR(IF(COUNTIF(個人情報!$BB$5:$BB$401,"登録番号" &amp; リスト!O3729)&gt;=1,"",IF(VLOOKUP(O3729,登録者リスト!$A$1:$D$43729,4,FALSE)=基本情報!$D$6,O3729,"")),"")</f>
        <v/>
      </c>
    </row>
    <row r="3730" spans="15:16" x14ac:dyDescent="0.15">
      <c r="O3730">
        <v>3729</v>
      </c>
      <c r="P3730" t="str">
        <f>IFERROR(IF(COUNTIF(個人情報!$BB$5:$BB$401,"登録番号" &amp; リスト!O3730)&gt;=1,"",IF(VLOOKUP(O3730,登録者リスト!$A$1:$D$43729,4,FALSE)=基本情報!$D$6,O3730,"")),"")</f>
        <v/>
      </c>
    </row>
    <row r="3731" spans="15:16" x14ac:dyDescent="0.15">
      <c r="O3731">
        <v>3730</v>
      </c>
      <c r="P3731" t="str">
        <f>IFERROR(IF(COUNTIF(個人情報!$BB$5:$BB$401,"登録番号" &amp; リスト!O3731)&gt;=1,"",IF(VLOOKUP(O3731,登録者リスト!$A$1:$D$43729,4,FALSE)=基本情報!$D$6,O3731,"")),"")</f>
        <v/>
      </c>
    </row>
    <row r="3732" spans="15:16" x14ac:dyDescent="0.15">
      <c r="O3732">
        <v>3731</v>
      </c>
      <c r="P3732" t="str">
        <f>IFERROR(IF(COUNTIF(個人情報!$BB$5:$BB$401,"登録番号" &amp; リスト!O3732)&gt;=1,"",IF(VLOOKUP(O3732,登録者リスト!$A$1:$D$43729,4,FALSE)=基本情報!$D$6,O3732,"")),"")</f>
        <v/>
      </c>
    </row>
    <row r="3733" spans="15:16" x14ac:dyDescent="0.15">
      <c r="O3733">
        <v>3732</v>
      </c>
      <c r="P3733" t="str">
        <f>IFERROR(IF(COUNTIF(個人情報!$BB$5:$BB$401,"登録番号" &amp; リスト!O3733)&gt;=1,"",IF(VLOOKUP(O3733,登録者リスト!$A$1:$D$43729,4,FALSE)=基本情報!$D$6,O3733,"")),"")</f>
        <v/>
      </c>
    </row>
    <row r="3734" spans="15:16" x14ac:dyDescent="0.15">
      <c r="O3734">
        <v>3733</v>
      </c>
      <c r="P3734" t="str">
        <f>IFERROR(IF(COUNTIF(個人情報!$BB$5:$BB$401,"登録番号" &amp; リスト!O3734)&gt;=1,"",IF(VLOOKUP(O3734,登録者リスト!$A$1:$D$43729,4,FALSE)=基本情報!$D$6,O3734,"")),"")</f>
        <v/>
      </c>
    </row>
    <row r="3735" spans="15:16" x14ac:dyDescent="0.15">
      <c r="O3735">
        <v>3734</v>
      </c>
      <c r="P3735" t="str">
        <f>IFERROR(IF(COUNTIF(個人情報!$BB$5:$BB$401,"登録番号" &amp; リスト!O3735)&gt;=1,"",IF(VLOOKUP(O3735,登録者リスト!$A$1:$D$43729,4,FALSE)=基本情報!$D$6,O3735,"")),"")</f>
        <v/>
      </c>
    </row>
    <row r="3736" spans="15:16" x14ac:dyDescent="0.15">
      <c r="O3736">
        <v>3735</v>
      </c>
      <c r="P3736" t="str">
        <f>IFERROR(IF(COUNTIF(個人情報!$BB$5:$BB$401,"登録番号" &amp; リスト!O3736)&gt;=1,"",IF(VLOOKUP(O3736,登録者リスト!$A$1:$D$43729,4,FALSE)=基本情報!$D$6,O3736,"")),"")</f>
        <v/>
      </c>
    </row>
    <row r="3737" spans="15:16" x14ac:dyDescent="0.15">
      <c r="O3737">
        <v>3736</v>
      </c>
      <c r="P3737" t="str">
        <f>IFERROR(IF(COUNTIF(個人情報!$BB$5:$BB$401,"登録番号" &amp; リスト!O3737)&gt;=1,"",IF(VLOOKUP(O3737,登録者リスト!$A$1:$D$43729,4,FALSE)=基本情報!$D$6,O3737,"")),"")</f>
        <v/>
      </c>
    </row>
    <row r="3738" spans="15:16" x14ac:dyDescent="0.15">
      <c r="O3738">
        <v>3737</v>
      </c>
      <c r="P3738" t="str">
        <f>IFERROR(IF(COUNTIF(個人情報!$BB$5:$BB$401,"登録番号" &amp; リスト!O3738)&gt;=1,"",IF(VLOOKUP(O3738,登録者リスト!$A$1:$D$43729,4,FALSE)=基本情報!$D$6,O3738,"")),"")</f>
        <v/>
      </c>
    </row>
    <row r="3739" spans="15:16" x14ac:dyDescent="0.15">
      <c r="O3739">
        <v>3738</v>
      </c>
      <c r="P3739" t="str">
        <f>IFERROR(IF(COUNTIF(個人情報!$BB$5:$BB$401,"登録番号" &amp; リスト!O3739)&gt;=1,"",IF(VLOOKUP(O3739,登録者リスト!$A$1:$D$43729,4,FALSE)=基本情報!$D$6,O3739,"")),"")</f>
        <v/>
      </c>
    </row>
    <row r="3740" spans="15:16" x14ac:dyDescent="0.15">
      <c r="O3740">
        <v>3739</v>
      </c>
      <c r="P3740" t="str">
        <f>IFERROR(IF(COUNTIF(個人情報!$BB$5:$BB$401,"登録番号" &amp; リスト!O3740)&gt;=1,"",IF(VLOOKUP(O3740,登録者リスト!$A$1:$D$43729,4,FALSE)=基本情報!$D$6,O3740,"")),"")</f>
        <v/>
      </c>
    </row>
    <row r="3741" spans="15:16" x14ac:dyDescent="0.15">
      <c r="O3741">
        <v>3740</v>
      </c>
      <c r="P3741" t="str">
        <f>IFERROR(IF(COUNTIF(個人情報!$BB$5:$BB$401,"登録番号" &amp; リスト!O3741)&gt;=1,"",IF(VLOOKUP(O3741,登録者リスト!$A$1:$D$43729,4,FALSE)=基本情報!$D$6,O3741,"")),"")</f>
        <v/>
      </c>
    </row>
    <row r="3742" spans="15:16" x14ac:dyDescent="0.15">
      <c r="O3742">
        <v>3741</v>
      </c>
      <c r="P3742" t="str">
        <f>IFERROR(IF(COUNTIF(個人情報!$BB$5:$BB$401,"登録番号" &amp; リスト!O3742)&gt;=1,"",IF(VLOOKUP(O3742,登録者リスト!$A$1:$D$43729,4,FALSE)=基本情報!$D$6,O3742,"")),"")</f>
        <v/>
      </c>
    </row>
    <row r="3743" spans="15:16" x14ac:dyDescent="0.15">
      <c r="O3743">
        <v>3742</v>
      </c>
      <c r="P3743" t="str">
        <f>IFERROR(IF(COUNTIF(個人情報!$BB$5:$BB$401,"登録番号" &amp; リスト!O3743)&gt;=1,"",IF(VLOOKUP(O3743,登録者リスト!$A$1:$D$43729,4,FALSE)=基本情報!$D$6,O3743,"")),"")</f>
        <v/>
      </c>
    </row>
    <row r="3744" spans="15:16" x14ac:dyDescent="0.15">
      <c r="O3744">
        <v>3743</v>
      </c>
      <c r="P3744" t="str">
        <f>IFERROR(IF(COUNTIF(個人情報!$BB$5:$BB$401,"登録番号" &amp; リスト!O3744)&gt;=1,"",IF(VLOOKUP(O3744,登録者リスト!$A$1:$D$43729,4,FALSE)=基本情報!$D$6,O3744,"")),"")</f>
        <v/>
      </c>
    </row>
    <row r="3745" spans="15:16" x14ac:dyDescent="0.15">
      <c r="O3745">
        <v>3744</v>
      </c>
      <c r="P3745" t="str">
        <f>IFERROR(IF(COUNTIF(個人情報!$BB$5:$BB$401,"登録番号" &amp; リスト!O3745)&gt;=1,"",IF(VLOOKUP(O3745,登録者リスト!$A$1:$D$43729,4,FALSE)=基本情報!$D$6,O3745,"")),"")</f>
        <v/>
      </c>
    </row>
    <row r="3746" spans="15:16" x14ac:dyDescent="0.15">
      <c r="O3746">
        <v>3745</v>
      </c>
      <c r="P3746" t="str">
        <f>IFERROR(IF(COUNTIF(個人情報!$BB$5:$BB$401,"登録番号" &amp; リスト!O3746)&gt;=1,"",IF(VLOOKUP(O3746,登録者リスト!$A$1:$D$43729,4,FALSE)=基本情報!$D$6,O3746,"")),"")</f>
        <v/>
      </c>
    </row>
    <row r="3747" spans="15:16" x14ac:dyDescent="0.15">
      <c r="O3747">
        <v>3746</v>
      </c>
      <c r="P3747" t="str">
        <f>IFERROR(IF(COUNTIF(個人情報!$BB$5:$BB$401,"登録番号" &amp; リスト!O3747)&gt;=1,"",IF(VLOOKUP(O3747,登録者リスト!$A$1:$D$43729,4,FALSE)=基本情報!$D$6,O3747,"")),"")</f>
        <v/>
      </c>
    </row>
    <row r="3748" spans="15:16" x14ac:dyDescent="0.15">
      <c r="O3748">
        <v>3747</v>
      </c>
      <c r="P3748" t="str">
        <f>IFERROR(IF(COUNTIF(個人情報!$BB$5:$BB$401,"登録番号" &amp; リスト!O3748)&gt;=1,"",IF(VLOOKUP(O3748,登録者リスト!$A$1:$D$43729,4,FALSE)=基本情報!$D$6,O3748,"")),"")</f>
        <v/>
      </c>
    </row>
    <row r="3749" spans="15:16" x14ac:dyDescent="0.15">
      <c r="O3749">
        <v>3748</v>
      </c>
      <c r="P3749" t="str">
        <f>IFERROR(IF(COUNTIF(個人情報!$BB$5:$BB$401,"登録番号" &amp; リスト!O3749)&gt;=1,"",IF(VLOOKUP(O3749,登録者リスト!$A$1:$D$43729,4,FALSE)=基本情報!$D$6,O3749,"")),"")</f>
        <v/>
      </c>
    </row>
    <row r="3750" spans="15:16" x14ac:dyDescent="0.15">
      <c r="O3750">
        <v>3749</v>
      </c>
      <c r="P3750" t="str">
        <f>IFERROR(IF(COUNTIF(個人情報!$BB$5:$BB$401,"登録番号" &amp; リスト!O3750)&gt;=1,"",IF(VLOOKUP(O3750,登録者リスト!$A$1:$D$43729,4,FALSE)=基本情報!$D$6,O3750,"")),"")</f>
        <v/>
      </c>
    </row>
    <row r="3751" spans="15:16" x14ac:dyDescent="0.15">
      <c r="O3751">
        <v>3750</v>
      </c>
      <c r="P3751" t="str">
        <f>IFERROR(IF(COUNTIF(個人情報!$BB$5:$BB$401,"登録番号" &amp; リスト!O3751)&gt;=1,"",IF(VLOOKUP(O3751,登録者リスト!$A$1:$D$43729,4,FALSE)=基本情報!$D$6,O3751,"")),"")</f>
        <v/>
      </c>
    </row>
    <row r="3752" spans="15:16" x14ac:dyDescent="0.15">
      <c r="O3752">
        <v>3751</v>
      </c>
      <c r="P3752" t="str">
        <f>IFERROR(IF(COUNTIF(個人情報!$BB$5:$BB$401,"登録番号" &amp; リスト!O3752)&gt;=1,"",IF(VLOOKUP(O3752,登録者リスト!$A$1:$D$43729,4,FALSE)=基本情報!$D$6,O3752,"")),"")</f>
        <v/>
      </c>
    </row>
    <row r="3753" spans="15:16" x14ac:dyDescent="0.15">
      <c r="O3753">
        <v>3752</v>
      </c>
      <c r="P3753" t="str">
        <f>IFERROR(IF(COUNTIF(個人情報!$BB$5:$BB$401,"登録番号" &amp; リスト!O3753)&gt;=1,"",IF(VLOOKUP(O3753,登録者リスト!$A$1:$D$43729,4,FALSE)=基本情報!$D$6,O3753,"")),"")</f>
        <v/>
      </c>
    </row>
    <row r="3754" spans="15:16" x14ac:dyDescent="0.15">
      <c r="O3754">
        <v>3753</v>
      </c>
      <c r="P3754" t="str">
        <f>IFERROR(IF(COUNTIF(個人情報!$BB$5:$BB$401,"登録番号" &amp; リスト!O3754)&gt;=1,"",IF(VLOOKUP(O3754,登録者リスト!$A$1:$D$43729,4,FALSE)=基本情報!$D$6,O3754,"")),"")</f>
        <v/>
      </c>
    </row>
    <row r="3755" spans="15:16" x14ac:dyDescent="0.15">
      <c r="O3755">
        <v>3754</v>
      </c>
      <c r="P3755" t="str">
        <f>IFERROR(IF(COUNTIF(個人情報!$BB$5:$BB$401,"登録番号" &amp; リスト!O3755)&gt;=1,"",IF(VLOOKUP(O3755,登録者リスト!$A$1:$D$43729,4,FALSE)=基本情報!$D$6,O3755,"")),"")</f>
        <v/>
      </c>
    </row>
    <row r="3756" spans="15:16" x14ac:dyDescent="0.15">
      <c r="O3756">
        <v>3755</v>
      </c>
      <c r="P3756" t="str">
        <f>IFERROR(IF(COUNTIF(個人情報!$BB$5:$BB$401,"登録番号" &amp; リスト!O3756)&gt;=1,"",IF(VLOOKUP(O3756,登録者リスト!$A$1:$D$43729,4,FALSE)=基本情報!$D$6,O3756,"")),"")</f>
        <v/>
      </c>
    </row>
    <row r="3757" spans="15:16" x14ac:dyDescent="0.15">
      <c r="O3757">
        <v>3756</v>
      </c>
      <c r="P3757" t="str">
        <f>IFERROR(IF(COUNTIF(個人情報!$BB$5:$BB$401,"登録番号" &amp; リスト!O3757)&gt;=1,"",IF(VLOOKUP(O3757,登録者リスト!$A$1:$D$43729,4,FALSE)=基本情報!$D$6,O3757,"")),"")</f>
        <v/>
      </c>
    </row>
    <row r="3758" spans="15:16" x14ac:dyDescent="0.15">
      <c r="O3758">
        <v>3757</v>
      </c>
      <c r="P3758" t="str">
        <f>IFERROR(IF(COUNTIF(個人情報!$BB$5:$BB$401,"登録番号" &amp; リスト!O3758)&gt;=1,"",IF(VLOOKUP(O3758,登録者リスト!$A$1:$D$43729,4,FALSE)=基本情報!$D$6,O3758,"")),"")</f>
        <v/>
      </c>
    </row>
    <row r="3759" spans="15:16" x14ac:dyDescent="0.15">
      <c r="O3759">
        <v>3758</v>
      </c>
      <c r="P3759" t="str">
        <f>IFERROR(IF(COUNTIF(個人情報!$BB$5:$BB$401,"登録番号" &amp; リスト!O3759)&gt;=1,"",IF(VLOOKUP(O3759,登録者リスト!$A$1:$D$43729,4,FALSE)=基本情報!$D$6,O3759,"")),"")</f>
        <v/>
      </c>
    </row>
    <row r="3760" spans="15:16" x14ac:dyDescent="0.15">
      <c r="O3760">
        <v>3759</v>
      </c>
      <c r="P3760" t="str">
        <f>IFERROR(IF(COUNTIF(個人情報!$BB$5:$BB$401,"登録番号" &amp; リスト!O3760)&gt;=1,"",IF(VLOOKUP(O3760,登録者リスト!$A$1:$D$43729,4,FALSE)=基本情報!$D$6,O3760,"")),"")</f>
        <v/>
      </c>
    </row>
    <row r="3761" spans="15:16" x14ac:dyDescent="0.15">
      <c r="O3761">
        <v>3760</v>
      </c>
      <c r="P3761" t="str">
        <f>IFERROR(IF(COUNTIF(個人情報!$BB$5:$BB$401,"登録番号" &amp; リスト!O3761)&gt;=1,"",IF(VLOOKUP(O3761,登録者リスト!$A$1:$D$43729,4,FALSE)=基本情報!$D$6,O3761,"")),"")</f>
        <v/>
      </c>
    </row>
    <row r="3762" spans="15:16" x14ac:dyDescent="0.15">
      <c r="O3762">
        <v>3761</v>
      </c>
      <c r="P3762" t="str">
        <f>IFERROR(IF(COUNTIF(個人情報!$BB$5:$BB$401,"登録番号" &amp; リスト!O3762)&gt;=1,"",IF(VLOOKUP(O3762,登録者リスト!$A$1:$D$43729,4,FALSE)=基本情報!$D$6,O3762,"")),"")</f>
        <v/>
      </c>
    </row>
    <row r="3763" spans="15:16" x14ac:dyDescent="0.15">
      <c r="O3763">
        <v>3762</v>
      </c>
      <c r="P3763" t="str">
        <f>IFERROR(IF(COUNTIF(個人情報!$BB$5:$BB$401,"登録番号" &amp; リスト!O3763)&gt;=1,"",IF(VLOOKUP(O3763,登録者リスト!$A$1:$D$43729,4,FALSE)=基本情報!$D$6,O3763,"")),"")</f>
        <v/>
      </c>
    </row>
    <row r="3764" spans="15:16" x14ac:dyDescent="0.15">
      <c r="O3764">
        <v>3763</v>
      </c>
      <c r="P3764" t="str">
        <f>IFERROR(IF(COUNTIF(個人情報!$BB$5:$BB$401,"登録番号" &amp; リスト!O3764)&gt;=1,"",IF(VLOOKUP(O3764,登録者リスト!$A$1:$D$43729,4,FALSE)=基本情報!$D$6,O3764,"")),"")</f>
        <v/>
      </c>
    </row>
    <row r="3765" spans="15:16" x14ac:dyDescent="0.15">
      <c r="O3765">
        <v>3764</v>
      </c>
      <c r="P3765" t="str">
        <f>IFERROR(IF(COUNTIF(個人情報!$BB$5:$BB$401,"登録番号" &amp; リスト!O3765)&gt;=1,"",IF(VLOOKUP(O3765,登録者リスト!$A$1:$D$43729,4,FALSE)=基本情報!$D$6,O3765,"")),"")</f>
        <v/>
      </c>
    </row>
    <row r="3766" spans="15:16" x14ac:dyDescent="0.15">
      <c r="O3766">
        <v>3765</v>
      </c>
      <c r="P3766" t="str">
        <f>IFERROR(IF(COUNTIF(個人情報!$BB$5:$BB$401,"登録番号" &amp; リスト!O3766)&gt;=1,"",IF(VLOOKUP(O3766,登録者リスト!$A$1:$D$43729,4,FALSE)=基本情報!$D$6,O3766,"")),"")</f>
        <v/>
      </c>
    </row>
    <row r="3767" spans="15:16" x14ac:dyDescent="0.15">
      <c r="O3767">
        <v>3766</v>
      </c>
      <c r="P3767" t="str">
        <f>IFERROR(IF(COUNTIF(個人情報!$BB$5:$BB$401,"登録番号" &amp; リスト!O3767)&gt;=1,"",IF(VLOOKUP(O3767,登録者リスト!$A$1:$D$43729,4,FALSE)=基本情報!$D$6,O3767,"")),"")</f>
        <v/>
      </c>
    </row>
    <row r="3768" spans="15:16" x14ac:dyDescent="0.15">
      <c r="O3768">
        <v>3767</v>
      </c>
      <c r="P3768" t="str">
        <f>IFERROR(IF(COUNTIF(個人情報!$BB$5:$BB$401,"登録番号" &amp; リスト!O3768)&gt;=1,"",IF(VLOOKUP(O3768,登録者リスト!$A$1:$D$43729,4,FALSE)=基本情報!$D$6,O3768,"")),"")</f>
        <v/>
      </c>
    </row>
    <row r="3769" spans="15:16" x14ac:dyDescent="0.15">
      <c r="O3769">
        <v>3768</v>
      </c>
      <c r="P3769" t="str">
        <f>IFERROR(IF(COUNTIF(個人情報!$BB$5:$BB$401,"登録番号" &amp; リスト!O3769)&gt;=1,"",IF(VLOOKUP(O3769,登録者リスト!$A$1:$D$43729,4,FALSE)=基本情報!$D$6,O3769,"")),"")</f>
        <v/>
      </c>
    </row>
    <row r="3770" spans="15:16" x14ac:dyDescent="0.15">
      <c r="O3770">
        <v>3769</v>
      </c>
      <c r="P3770" t="str">
        <f>IFERROR(IF(COUNTIF(個人情報!$BB$5:$BB$401,"登録番号" &amp; リスト!O3770)&gt;=1,"",IF(VLOOKUP(O3770,登録者リスト!$A$1:$D$43729,4,FALSE)=基本情報!$D$6,O3770,"")),"")</f>
        <v/>
      </c>
    </row>
    <row r="3771" spans="15:16" x14ac:dyDescent="0.15">
      <c r="O3771">
        <v>3770</v>
      </c>
      <c r="P3771" t="str">
        <f>IFERROR(IF(COUNTIF(個人情報!$BB$5:$BB$401,"登録番号" &amp; リスト!O3771)&gt;=1,"",IF(VLOOKUP(O3771,登録者リスト!$A$1:$D$43729,4,FALSE)=基本情報!$D$6,O3771,"")),"")</f>
        <v/>
      </c>
    </row>
    <row r="3772" spans="15:16" x14ac:dyDescent="0.15">
      <c r="O3772">
        <v>3771</v>
      </c>
      <c r="P3772" t="str">
        <f>IFERROR(IF(COUNTIF(個人情報!$BB$5:$BB$401,"登録番号" &amp; リスト!O3772)&gt;=1,"",IF(VLOOKUP(O3772,登録者リスト!$A$1:$D$43729,4,FALSE)=基本情報!$D$6,O3772,"")),"")</f>
        <v/>
      </c>
    </row>
    <row r="3773" spans="15:16" x14ac:dyDescent="0.15">
      <c r="O3773">
        <v>3772</v>
      </c>
      <c r="P3773" t="str">
        <f>IFERROR(IF(COUNTIF(個人情報!$BB$5:$BB$401,"登録番号" &amp; リスト!O3773)&gt;=1,"",IF(VLOOKUP(O3773,登録者リスト!$A$1:$D$43729,4,FALSE)=基本情報!$D$6,O3773,"")),"")</f>
        <v/>
      </c>
    </row>
    <row r="3774" spans="15:16" x14ac:dyDescent="0.15">
      <c r="O3774">
        <v>3773</v>
      </c>
      <c r="P3774" t="str">
        <f>IFERROR(IF(COUNTIF(個人情報!$BB$5:$BB$401,"登録番号" &amp; リスト!O3774)&gt;=1,"",IF(VLOOKUP(O3774,登録者リスト!$A$1:$D$43729,4,FALSE)=基本情報!$D$6,O3774,"")),"")</f>
        <v/>
      </c>
    </row>
    <row r="3775" spans="15:16" x14ac:dyDescent="0.15">
      <c r="O3775">
        <v>3774</v>
      </c>
      <c r="P3775" t="str">
        <f>IFERROR(IF(COUNTIF(個人情報!$BB$5:$BB$401,"登録番号" &amp; リスト!O3775)&gt;=1,"",IF(VLOOKUP(O3775,登録者リスト!$A$1:$D$43729,4,FALSE)=基本情報!$D$6,O3775,"")),"")</f>
        <v/>
      </c>
    </row>
    <row r="3776" spans="15:16" x14ac:dyDescent="0.15">
      <c r="O3776">
        <v>3775</v>
      </c>
      <c r="P3776" t="str">
        <f>IFERROR(IF(COUNTIF(個人情報!$BB$5:$BB$401,"登録番号" &amp; リスト!O3776)&gt;=1,"",IF(VLOOKUP(O3776,登録者リスト!$A$1:$D$43729,4,FALSE)=基本情報!$D$6,O3776,"")),"")</f>
        <v/>
      </c>
    </row>
    <row r="3777" spans="15:16" x14ac:dyDescent="0.15">
      <c r="O3777">
        <v>3776</v>
      </c>
      <c r="P3777" t="str">
        <f>IFERROR(IF(COUNTIF(個人情報!$BB$5:$BB$401,"登録番号" &amp; リスト!O3777)&gt;=1,"",IF(VLOOKUP(O3777,登録者リスト!$A$1:$D$43729,4,FALSE)=基本情報!$D$6,O3777,"")),"")</f>
        <v/>
      </c>
    </row>
    <row r="3778" spans="15:16" x14ac:dyDescent="0.15">
      <c r="O3778">
        <v>3777</v>
      </c>
      <c r="P3778" t="str">
        <f>IFERROR(IF(COUNTIF(個人情報!$BB$5:$BB$401,"登録番号" &amp; リスト!O3778)&gt;=1,"",IF(VLOOKUP(O3778,登録者リスト!$A$1:$D$43729,4,FALSE)=基本情報!$D$6,O3778,"")),"")</f>
        <v/>
      </c>
    </row>
    <row r="3779" spans="15:16" x14ac:dyDescent="0.15">
      <c r="O3779">
        <v>3778</v>
      </c>
      <c r="P3779" t="str">
        <f>IFERROR(IF(COUNTIF(個人情報!$BB$5:$BB$401,"登録番号" &amp; リスト!O3779)&gt;=1,"",IF(VLOOKUP(O3779,登録者リスト!$A$1:$D$43729,4,FALSE)=基本情報!$D$6,O3779,"")),"")</f>
        <v/>
      </c>
    </row>
    <row r="3780" spans="15:16" x14ac:dyDescent="0.15">
      <c r="O3780">
        <v>3779</v>
      </c>
      <c r="P3780" t="str">
        <f>IFERROR(IF(COUNTIF(個人情報!$BB$5:$BB$401,"登録番号" &amp; リスト!O3780)&gt;=1,"",IF(VLOOKUP(O3780,登録者リスト!$A$1:$D$43729,4,FALSE)=基本情報!$D$6,O3780,"")),"")</f>
        <v/>
      </c>
    </row>
    <row r="3781" spans="15:16" x14ac:dyDescent="0.15">
      <c r="O3781">
        <v>3780</v>
      </c>
      <c r="P3781" t="str">
        <f>IFERROR(IF(COUNTIF(個人情報!$BB$5:$BB$401,"登録番号" &amp; リスト!O3781)&gt;=1,"",IF(VLOOKUP(O3781,登録者リスト!$A$1:$D$43729,4,FALSE)=基本情報!$D$6,O3781,"")),"")</f>
        <v/>
      </c>
    </row>
    <row r="3782" spans="15:16" x14ac:dyDescent="0.15">
      <c r="O3782">
        <v>3781</v>
      </c>
      <c r="P3782" t="str">
        <f>IFERROR(IF(COUNTIF(個人情報!$BB$5:$BB$401,"登録番号" &amp; リスト!O3782)&gt;=1,"",IF(VLOOKUP(O3782,登録者リスト!$A$1:$D$43729,4,FALSE)=基本情報!$D$6,O3782,"")),"")</f>
        <v/>
      </c>
    </row>
    <row r="3783" spans="15:16" x14ac:dyDescent="0.15">
      <c r="O3783">
        <v>3782</v>
      </c>
      <c r="P3783" t="str">
        <f>IFERROR(IF(COUNTIF(個人情報!$BB$5:$BB$401,"登録番号" &amp; リスト!O3783)&gt;=1,"",IF(VLOOKUP(O3783,登録者リスト!$A$1:$D$43729,4,FALSE)=基本情報!$D$6,O3783,"")),"")</f>
        <v/>
      </c>
    </row>
    <row r="3784" spans="15:16" x14ac:dyDescent="0.15">
      <c r="O3784">
        <v>3783</v>
      </c>
      <c r="P3784" t="str">
        <f>IFERROR(IF(COUNTIF(個人情報!$BB$5:$BB$401,"登録番号" &amp; リスト!O3784)&gt;=1,"",IF(VLOOKUP(O3784,登録者リスト!$A$1:$D$43729,4,FALSE)=基本情報!$D$6,O3784,"")),"")</f>
        <v/>
      </c>
    </row>
    <row r="3785" spans="15:16" x14ac:dyDescent="0.15">
      <c r="O3785">
        <v>3784</v>
      </c>
      <c r="P3785" t="str">
        <f>IFERROR(IF(COUNTIF(個人情報!$BB$5:$BB$401,"登録番号" &amp; リスト!O3785)&gt;=1,"",IF(VLOOKUP(O3785,登録者リスト!$A$1:$D$43729,4,FALSE)=基本情報!$D$6,O3785,"")),"")</f>
        <v/>
      </c>
    </row>
    <row r="3786" spans="15:16" x14ac:dyDescent="0.15">
      <c r="O3786">
        <v>3785</v>
      </c>
      <c r="P3786" t="str">
        <f>IFERROR(IF(COUNTIF(個人情報!$BB$5:$BB$401,"登録番号" &amp; リスト!O3786)&gt;=1,"",IF(VLOOKUP(O3786,登録者リスト!$A$1:$D$43729,4,FALSE)=基本情報!$D$6,O3786,"")),"")</f>
        <v/>
      </c>
    </row>
    <row r="3787" spans="15:16" x14ac:dyDescent="0.15">
      <c r="O3787">
        <v>3786</v>
      </c>
      <c r="P3787" t="str">
        <f>IFERROR(IF(COUNTIF(個人情報!$BB$5:$BB$401,"登録番号" &amp; リスト!O3787)&gt;=1,"",IF(VLOOKUP(O3787,登録者リスト!$A$1:$D$43729,4,FALSE)=基本情報!$D$6,O3787,"")),"")</f>
        <v/>
      </c>
    </row>
    <row r="3788" spans="15:16" x14ac:dyDescent="0.15">
      <c r="O3788">
        <v>3787</v>
      </c>
      <c r="P3788" t="str">
        <f>IFERROR(IF(COUNTIF(個人情報!$BB$5:$BB$401,"登録番号" &amp; リスト!O3788)&gt;=1,"",IF(VLOOKUP(O3788,登録者リスト!$A$1:$D$43729,4,FALSE)=基本情報!$D$6,O3788,"")),"")</f>
        <v/>
      </c>
    </row>
    <row r="3789" spans="15:16" x14ac:dyDescent="0.15">
      <c r="O3789">
        <v>3788</v>
      </c>
      <c r="P3789" t="str">
        <f>IFERROR(IF(COUNTIF(個人情報!$BB$5:$BB$401,"登録番号" &amp; リスト!O3789)&gt;=1,"",IF(VLOOKUP(O3789,登録者リスト!$A$1:$D$43729,4,FALSE)=基本情報!$D$6,O3789,"")),"")</f>
        <v/>
      </c>
    </row>
    <row r="3790" spans="15:16" x14ac:dyDescent="0.15">
      <c r="O3790">
        <v>3789</v>
      </c>
      <c r="P3790" t="str">
        <f>IFERROR(IF(COUNTIF(個人情報!$BB$5:$BB$401,"登録番号" &amp; リスト!O3790)&gt;=1,"",IF(VLOOKUP(O3790,登録者リスト!$A$1:$D$43729,4,FALSE)=基本情報!$D$6,O3790,"")),"")</f>
        <v/>
      </c>
    </row>
    <row r="3791" spans="15:16" x14ac:dyDescent="0.15">
      <c r="O3791">
        <v>3790</v>
      </c>
      <c r="P3791" t="str">
        <f>IFERROR(IF(COUNTIF(個人情報!$BB$5:$BB$401,"登録番号" &amp; リスト!O3791)&gt;=1,"",IF(VLOOKUP(O3791,登録者リスト!$A$1:$D$43729,4,FALSE)=基本情報!$D$6,O3791,"")),"")</f>
        <v/>
      </c>
    </row>
    <row r="3792" spans="15:16" x14ac:dyDescent="0.15">
      <c r="O3792">
        <v>3791</v>
      </c>
      <c r="P3792" t="str">
        <f>IFERROR(IF(COUNTIF(個人情報!$BB$5:$BB$401,"登録番号" &amp; リスト!O3792)&gt;=1,"",IF(VLOOKUP(O3792,登録者リスト!$A$1:$D$43729,4,FALSE)=基本情報!$D$6,O3792,"")),"")</f>
        <v/>
      </c>
    </row>
    <row r="3793" spans="15:16" x14ac:dyDescent="0.15">
      <c r="O3793">
        <v>3792</v>
      </c>
      <c r="P3793" t="str">
        <f>IFERROR(IF(COUNTIF(個人情報!$BB$5:$BB$401,"登録番号" &amp; リスト!O3793)&gt;=1,"",IF(VLOOKUP(O3793,登録者リスト!$A$1:$D$43729,4,FALSE)=基本情報!$D$6,O3793,"")),"")</f>
        <v/>
      </c>
    </row>
    <row r="3794" spans="15:16" x14ac:dyDescent="0.15">
      <c r="O3794">
        <v>3793</v>
      </c>
      <c r="P3794" t="str">
        <f>IFERROR(IF(COUNTIF(個人情報!$BB$5:$BB$401,"登録番号" &amp; リスト!O3794)&gt;=1,"",IF(VLOOKUP(O3794,登録者リスト!$A$1:$D$43729,4,FALSE)=基本情報!$D$6,O3794,"")),"")</f>
        <v/>
      </c>
    </row>
    <row r="3795" spans="15:16" x14ac:dyDescent="0.15">
      <c r="O3795">
        <v>3794</v>
      </c>
      <c r="P3795" t="str">
        <f>IFERROR(IF(COUNTIF(個人情報!$BB$5:$BB$401,"登録番号" &amp; リスト!O3795)&gt;=1,"",IF(VLOOKUP(O3795,登録者リスト!$A$1:$D$43729,4,FALSE)=基本情報!$D$6,O3795,"")),"")</f>
        <v/>
      </c>
    </row>
    <row r="3796" spans="15:16" x14ac:dyDescent="0.15">
      <c r="O3796">
        <v>3795</v>
      </c>
      <c r="P3796" t="str">
        <f>IFERROR(IF(COUNTIF(個人情報!$BB$5:$BB$401,"登録番号" &amp; リスト!O3796)&gt;=1,"",IF(VLOOKUP(O3796,登録者リスト!$A$1:$D$43729,4,FALSE)=基本情報!$D$6,O3796,"")),"")</f>
        <v/>
      </c>
    </row>
    <row r="3797" spans="15:16" x14ac:dyDescent="0.15">
      <c r="O3797">
        <v>3796</v>
      </c>
      <c r="P3797" t="str">
        <f>IFERROR(IF(COUNTIF(個人情報!$BB$5:$BB$401,"登録番号" &amp; リスト!O3797)&gt;=1,"",IF(VLOOKUP(O3797,登録者リスト!$A$1:$D$43729,4,FALSE)=基本情報!$D$6,O3797,"")),"")</f>
        <v/>
      </c>
    </row>
    <row r="3798" spans="15:16" x14ac:dyDescent="0.15">
      <c r="O3798">
        <v>3797</v>
      </c>
      <c r="P3798" t="str">
        <f>IFERROR(IF(COUNTIF(個人情報!$BB$5:$BB$401,"登録番号" &amp; リスト!O3798)&gt;=1,"",IF(VLOOKUP(O3798,登録者リスト!$A$1:$D$43729,4,FALSE)=基本情報!$D$6,O3798,"")),"")</f>
        <v/>
      </c>
    </row>
    <row r="3799" spans="15:16" x14ac:dyDescent="0.15">
      <c r="O3799">
        <v>3798</v>
      </c>
      <c r="P3799" t="str">
        <f>IFERROR(IF(COUNTIF(個人情報!$BB$5:$BB$401,"登録番号" &amp; リスト!O3799)&gt;=1,"",IF(VLOOKUP(O3799,登録者リスト!$A$1:$D$43729,4,FALSE)=基本情報!$D$6,O3799,"")),"")</f>
        <v/>
      </c>
    </row>
    <row r="3800" spans="15:16" x14ac:dyDescent="0.15">
      <c r="O3800">
        <v>3799</v>
      </c>
      <c r="P3800" t="str">
        <f>IFERROR(IF(COUNTIF(個人情報!$BB$5:$BB$401,"登録番号" &amp; リスト!O3800)&gt;=1,"",IF(VLOOKUP(O3800,登録者リスト!$A$1:$D$43729,4,FALSE)=基本情報!$D$6,O3800,"")),"")</f>
        <v/>
      </c>
    </row>
    <row r="3801" spans="15:16" x14ac:dyDescent="0.15">
      <c r="O3801">
        <v>3800</v>
      </c>
      <c r="P3801" t="str">
        <f>IFERROR(IF(COUNTIF(個人情報!$BB$5:$BB$401,"登録番号" &amp; リスト!O3801)&gt;=1,"",IF(VLOOKUP(O3801,登録者リスト!$A$1:$D$43729,4,FALSE)=基本情報!$D$6,O3801,"")),"")</f>
        <v/>
      </c>
    </row>
    <row r="3802" spans="15:16" x14ac:dyDescent="0.15">
      <c r="O3802">
        <v>3801</v>
      </c>
      <c r="P3802" t="str">
        <f>IFERROR(IF(COUNTIF(個人情報!$BB$5:$BB$401,"登録番号" &amp; リスト!O3802)&gt;=1,"",IF(VLOOKUP(O3802,登録者リスト!$A$1:$D$43729,4,FALSE)=基本情報!$D$6,O3802,"")),"")</f>
        <v/>
      </c>
    </row>
    <row r="3803" spans="15:16" x14ac:dyDescent="0.15">
      <c r="O3803">
        <v>3802</v>
      </c>
      <c r="P3803" t="str">
        <f>IFERROR(IF(COUNTIF(個人情報!$BB$5:$BB$401,"登録番号" &amp; リスト!O3803)&gt;=1,"",IF(VLOOKUP(O3803,登録者リスト!$A$1:$D$43729,4,FALSE)=基本情報!$D$6,O3803,"")),"")</f>
        <v/>
      </c>
    </row>
    <row r="3804" spans="15:16" x14ac:dyDescent="0.15">
      <c r="O3804">
        <v>3803</v>
      </c>
      <c r="P3804" t="str">
        <f>IFERROR(IF(COUNTIF(個人情報!$BB$5:$BB$401,"登録番号" &amp; リスト!O3804)&gt;=1,"",IF(VLOOKUP(O3804,登録者リスト!$A$1:$D$43729,4,FALSE)=基本情報!$D$6,O3804,"")),"")</f>
        <v/>
      </c>
    </row>
    <row r="3805" spans="15:16" x14ac:dyDescent="0.15">
      <c r="O3805">
        <v>3804</v>
      </c>
      <c r="P3805" t="str">
        <f>IFERROR(IF(COUNTIF(個人情報!$BB$5:$BB$401,"登録番号" &amp; リスト!O3805)&gt;=1,"",IF(VLOOKUP(O3805,登録者リスト!$A$1:$D$43729,4,FALSE)=基本情報!$D$6,O3805,"")),"")</f>
        <v/>
      </c>
    </row>
    <row r="3806" spans="15:16" x14ac:dyDescent="0.15">
      <c r="O3806">
        <v>3805</v>
      </c>
      <c r="P3806" t="str">
        <f>IFERROR(IF(COUNTIF(個人情報!$BB$5:$BB$401,"登録番号" &amp; リスト!O3806)&gt;=1,"",IF(VLOOKUP(O3806,登録者リスト!$A$1:$D$43729,4,FALSE)=基本情報!$D$6,O3806,"")),"")</f>
        <v/>
      </c>
    </row>
    <row r="3807" spans="15:16" x14ac:dyDescent="0.15">
      <c r="O3807">
        <v>3806</v>
      </c>
      <c r="P3807" t="str">
        <f>IFERROR(IF(COUNTIF(個人情報!$BB$5:$BB$401,"登録番号" &amp; リスト!O3807)&gt;=1,"",IF(VLOOKUP(O3807,登録者リスト!$A$1:$D$43729,4,FALSE)=基本情報!$D$6,O3807,"")),"")</f>
        <v/>
      </c>
    </row>
    <row r="3808" spans="15:16" x14ac:dyDescent="0.15">
      <c r="O3808">
        <v>3807</v>
      </c>
      <c r="P3808" t="str">
        <f>IFERROR(IF(COUNTIF(個人情報!$BB$5:$BB$401,"登録番号" &amp; リスト!O3808)&gt;=1,"",IF(VLOOKUP(O3808,登録者リスト!$A$1:$D$43729,4,FALSE)=基本情報!$D$6,O3808,"")),"")</f>
        <v/>
      </c>
    </row>
    <row r="3809" spans="15:16" x14ac:dyDescent="0.15">
      <c r="O3809">
        <v>3808</v>
      </c>
      <c r="P3809" t="str">
        <f>IFERROR(IF(COUNTIF(個人情報!$BB$5:$BB$401,"登録番号" &amp; リスト!O3809)&gt;=1,"",IF(VLOOKUP(O3809,登録者リスト!$A$1:$D$43729,4,FALSE)=基本情報!$D$6,O3809,"")),"")</f>
        <v/>
      </c>
    </row>
    <row r="3810" spans="15:16" x14ac:dyDescent="0.15">
      <c r="O3810">
        <v>3809</v>
      </c>
      <c r="P3810" t="str">
        <f>IFERROR(IF(COUNTIF(個人情報!$BB$5:$BB$401,"登録番号" &amp; リスト!O3810)&gt;=1,"",IF(VLOOKUP(O3810,登録者リスト!$A$1:$D$43729,4,FALSE)=基本情報!$D$6,O3810,"")),"")</f>
        <v/>
      </c>
    </row>
    <row r="3811" spans="15:16" x14ac:dyDescent="0.15">
      <c r="O3811">
        <v>3810</v>
      </c>
      <c r="P3811" t="str">
        <f>IFERROR(IF(COUNTIF(個人情報!$BB$5:$BB$401,"登録番号" &amp; リスト!O3811)&gt;=1,"",IF(VLOOKUP(O3811,登録者リスト!$A$1:$D$43729,4,FALSE)=基本情報!$D$6,O3811,"")),"")</f>
        <v/>
      </c>
    </row>
    <row r="3812" spans="15:16" x14ac:dyDescent="0.15">
      <c r="O3812">
        <v>3811</v>
      </c>
      <c r="P3812" t="str">
        <f>IFERROR(IF(COUNTIF(個人情報!$BB$5:$BB$401,"登録番号" &amp; リスト!O3812)&gt;=1,"",IF(VLOOKUP(O3812,登録者リスト!$A$1:$D$43729,4,FALSE)=基本情報!$D$6,O3812,"")),"")</f>
        <v/>
      </c>
    </row>
    <row r="3813" spans="15:16" x14ac:dyDescent="0.15">
      <c r="O3813">
        <v>3812</v>
      </c>
      <c r="P3813" t="str">
        <f>IFERROR(IF(COUNTIF(個人情報!$BB$5:$BB$401,"登録番号" &amp; リスト!O3813)&gt;=1,"",IF(VLOOKUP(O3813,登録者リスト!$A$1:$D$43729,4,FALSE)=基本情報!$D$6,O3813,"")),"")</f>
        <v/>
      </c>
    </row>
    <row r="3814" spans="15:16" x14ac:dyDescent="0.15">
      <c r="O3814">
        <v>3813</v>
      </c>
      <c r="P3814" t="str">
        <f>IFERROR(IF(COUNTIF(個人情報!$BB$5:$BB$401,"登録番号" &amp; リスト!O3814)&gt;=1,"",IF(VLOOKUP(O3814,登録者リスト!$A$1:$D$43729,4,FALSE)=基本情報!$D$6,O3814,"")),"")</f>
        <v/>
      </c>
    </row>
    <row r="3815" spans="15:16" x14ac:dyDescent="0.15">
      <c r="O3815">
        <v>3814</v>
      </c>
      <c r="P3815" t="str">
        <f>IFERROR(IF(COUNTIF(個人情報!$BB$5:$BB$401,"登録番号" &amp; リスト!O3815)&gt;=1,"",IF(VLOOKUP(O3815,登録者リスト!$A$1:$D$43729,4,FALSE)=基本情報!$D$6,O3815,"")),"")</f>
        <v/>
      </c>
    </row>
    <row r="3816" spans="15:16" x14ac:dyDescent="0.15">
      <c r="O3816">
        <v>3815</v>
      </c>
      <c r="P3816" t="str">
        <f>IFERROR(IF(COUNTIF(個人情報!$BB$5:$BB$401,"登録番号" &amp; リスト!O3816)&gt;=1,"",IF(VLOOKUP(O3816,登録者リスト!$A$1:$D$43729,4,FALSE)=基本情報!$D$6,O3816,"")),"")</f>
        <v/>
      </c>
    </row>
    <row r="3817" spans="15:16" x14ac:dyDescent="0.15">
      <c r="O3817">
        <v>3816</v>
      </c>
      <c r="P3817" t="str">
        <f>IFERROR(IF(COUNTIF(個人情報!$BB$5:$BB$401,"登録番号" &amp; リスト!O3817)&gt;=1,"",IF(VLOOKUP(O3817,登録者リスト!$A$1:$D$43729,4,FALSE)=基本情報!$D$6,O3817,"")),"")</f>
        <v/>
      </c>
    </row>
    <row r="3818" spans="15:16" x14ac:dyDescent="0.15">
      <c r="O3818">
        <v>3817</v>
      </c>
      <c r="P3818" t="str">
        <f>IFERROR(IF(COUNTIF(個人情報!$BB$5:$BB$401,"登録番号" &amp; リスト!O3818)&gt;=1,"",IF(VLOOKUP(O3818,登録者リスト!$A$1:$D$43729,4,FALSE)=基本情報!$D$6,O3818,"")),"")</f>
        <v/>
      </c>
    </row>
    <row r="3819" spans="15:16" x14ac:dyDescent="0.15">
      <c r="O3819">
        <v>3818</v>
      </c>
      <c r="P3819" t="str">
        <f>IFERROR(IF(COUNTIF(個人情報!$BB$5:$BB$401,"登録番号" &amp; リスト!O3819)&gt;=1,"",IF(VLOOKUP(O3819,登録者リスト!$A$1:$D$43729,4,FALSE)=基本情報!$D$6,O3819,"")),"")</f>
        <v/>
      </c>
    </row>
    <row r="3820" spans="15:16" x14ac:dyDescent="0.15">
      <c r="O3820">
        <v>3819</v>
      </c>
      <c r="P3820" t="str">
        <f>IFERROR(IF(COUNTIF(個人情報!$BB$5:$BB$401,"登録番号" &amp; リスト!O3820)&gt;=1,"",IF(VLOOKUP(O3820,登録者リスト!$A$1:$D$43729,4,FALSE)=基本情報!$D$6,O3820,"")),"")</f>
        <v/>
      </c>
    </row>
    <row r="3821" spans="15:16" x14ac:dyDescent="0.15">
      <c r="O3821">
        <v>3820</v>
      </c>
      <c r="P3821" t="str">
        <f>IFERROR(IF(COUNTIF(個人情報!$BB$5:$BB$401,"登録番号" &amp; リスト!O3821)&gt;=1,"",IF(VLOOKUP(O3821,登録者リスト!$A$1:$D$43729,4,FALSE)=基本情報!$D$6,O3821,"")),"")</f>
        <v/>
      </c>
    </row>
    <row r="3822" spans="15:16" x14ac:dyDescent="0.15">
      <c r="O3822">
        <v>3821</v>
      </c>
      <c r="P3822" t="str">
        <f>IFERROR(IF(COUNTIF(個人情報!$BB$5:$BB$401,"登録番号" &amp; リスト!O3822)&gt;=1,"",IF(VLOOKUP(O3822,登録者リスト!$A$1:$D$43729,4,FALSE)=基本情報!$D$6,O3822,"")),"")</f>
        <v/>
      </c>
    </row>
    <row r="3823" spans="15:16" x14ac:dyDescent="0.15">
      <c r="O3823">
        <v>3822</v>
      </c>
      <c r="P3823" t="str">
        <f>IFERROR(IF(COUNTIF(個人情報!$BB$5:$BB$401,"登録番号" &amp; リスト!O3823)&gt;=1,"",IF(VLOOKUP(O3823,登録者リスト!$A$1:$D$43729,4,FALSE)=基本情報!$D$6,O3823,"")),"")</f>
        <v/>
      </c>
    </row>
    <row r="3824" spans="15:16" x14ac:dyDescent="0.15">
      <c r="O3824">
        <v>3823</v>
      </c>
      <c r="P3824" t="str">
        <f>IFERROR(IF(COUNTIF(個人情報!$BB$5:$BB$401,"登録番号" &amp; リスト!O3824)&gt;=1,"",IF(VLOOKUP(O3824,登録者リスト!$A$1:$D$43729,4,FALSE)=基本情報!$D$6,O3824,"")),"")</f>
        <v/>
      </c>
    </row>
    <row r="3825" spans="15:16" x14ac:dyDescent="0.15">
      <c r="O3825">
        <v>3824</v>
      </c>
      <c r="P3825" t="str">
        <f>IFERROR(IF(COUNTIF(個人情報!$BB$5:$BB$401,"登録番号" &amp; リスト!O3825)&gt;=1,"",IF(VLOOKUP(O3825,登録者リスト!$A$1:$D$43729,4,FALSE)=基本情報!$D$6,O3825,"")),"")</f>
        <v/>
      </c>
    </row>
    <row r="3826" spans="15:16" x14ac:dyDescent="0.15">
      <c r="O3826">
        <v>3825</v>
      </c>
      <c r="P3826" t="str">
        <f>IFERROR(IF(COUNTIF(個人情報!$BB$5:$BB$401,"登録番号" &amp; リスト!O3826)&gt;=1,"",IF(VLOOKUP(O3826,登録者リスト!$A$1:$D$43729,4,FALSE)=基本情報!$D$6,O3826,"")),"")</f>
        <v/>
      </c>
    </row>
    <row r="3827" spans="15:16" x14ac:dyDescent="0.15">
      <c r="O3827">
        <v>3826</v>
      </c>
      <c r="P3827" t="str">
        <f>IFERROR(IF(COUNTIF(個人情報!$BB$5:$BB$401,"登録番号" &amp; リスト!O3827)&gt;=1,"",IF(VLOOKUP(O3827,登録者リスト!$A$1:$D$43729,4,FALSE)=基本情報!$D$6,O3827,"")),"")</f>
        <v/>
      </c>
    </row>
    <row r="3828" spans="15:16" x14ac:dyDescent="0.15">
      <c r="O3828">
        <v>3827</v>
      </c>
      <c r="P3828" t="str">
        <f>IFERROR(IF(COUNTIF(個人情報!$BB$5:$BB$401,"登録番号" &amp; リスト!O3828)&gt;=1,"",IF(VLOOKUP(O3828,登録者リスト!$A$1:$D$43729,4,FALSE)=基本情報!$D$6,O3828,"")),"")</f>
        <v/>
      </c>
    </row>
    <row r="3829" spans="15:16" x14ac:dyDescent="0.15">
      <c r="O3829">
        <v>3828</v>
      </c>
      <c r="P3829" t="str">
        <f>IFERROR(IF(COUNTIF(個人情報!$BB$5:$BB$401,"登録番号" &amp; リスト!O3829)&gt;=1,"",IF(VLOOKUP(O3829,登録者リスト!$A$1:$D$43729,4,FALSE)=基本情報!$D$6,O3829,"")),"")</f>
        <v/>
      </c>
    </row>
    <row r="3830" spans="15:16" x14ac:dyDescent="0.15">
      <c r="O3830">
        <v>3829</v>
      </c>
      <c r="P3830" t="str">
        <f>IFERROR(IF(COUNTIF(個人情報!$BB$5:$BB$401,"登録番号" &amp; リスト!O3830)&gt;=1,"",IF(VLOOKUP(O3830,登録者リスト!$A$1:$D$43729,4,FALSE)=基本情報!$D$6,O3830,"")),"")</f>
        <v/>
      </c>
    </row>
    <row r="3831" spans="15:16" x14ac:dyDescent="0.15">
      <c r="O3831">
        <v>3830</v>
      </c>
      <c r="P3831" t="str">
        <f>IFERROR(IF(COUNTIF(個人情報!$BB$5:$BB$401,"登録番号" &amp; リスト!O3831)&gt;=1,"",IF(VLOOKUP(O3831,登録者リスト!$A$1:$D$43729,4,FALSE)=基本情報!$D$6,O3831,"")),"")</f>
        <v/>
      </c>
    </row>
    <row r="3832" spans="15:16" x14ac:dyDescent="0.15">
      <c r="O3832">
        <v>3831</v>
      </c>
      <c r="P3832" t="str">
        <f>IFERROR(IF(COUNTIF(個人情報!$BB$5:$BB$401,"登録番号" &amp; リスト!O3832)&gt;=1,"",IF(VLOOKUP(O3832,登録者リスト!$A$1:$D$43729,4,FALSE)=基本情報!$D$6,O3832,"")),"")</f>
        <v/>
      </c>
    </row>
    <row r="3833" spans="15:16" x14ac:dyDescent="0.15">
      <c r="O3833">
        <v>3832</v>
      </c>
      <c r="P3833" t="str">
        <f>IFERROR(IF(COUNTIF(個人情報!$BB$5:$BB$401,"登録番号" &amp; リスト!O3833)&gt;=1,"",IF(VLOOKUP(O3833,登録者リスト!$A$1:$D$43729,4,FALSE)=基本情報!$D$6,O3833,"")),"")</f>
        <v/>
      </c>
    </row>
    <row r="3834" spans="15:16" x14ac:dyDescent="0.15">
      <c r="O3834">
        <v>3833</v>
      </c>
      <c r="P3834" t="str">
        <f>IFERROR(IF(COUNTIF(個人情報!$BB$5:$BB$401,"登録番号" &amp; リスト!O3834)&gt;=1,"",IF(VLOOKUP(O3834,登録者リスト!$A$1:$D$43729,4,FALSE)=基本情報!$D$6,O3834,"")),"")</f>
        <v/>
      </c>
    </row>
    <row r="3835" spans="15:16" x14ac:dyDescent="0.15">
      <c r="O3835">
        <v>3834</v>
      </c>
      <c r="P3835" t="str">
        <f>IFERROR(IF(COUNTIF(個人情報!$BB$5:$BB$401,"登録番号" &amp; リスト!O3835)&gt;=1,"",IF(VLOOKUP(O3835,登録者リスト!$A$1:$D$43729,4,FALSE)=基本情報!$D$6,O3835,"")),"")</f>
        <v/>
      </c>
    </row>
    <row r="3836" spans="15:16" x14ac:dyDescent="0.15">
      <c r="O3836">
        <v>3835</v>
      </c>
      <c r="P3836" t="str">
        <f>IFERROR(IF(COUNTIF(個人情報!$BB$5:$BB$401,"登録番号" &amp; リスト!O3836)&gt;=1,"",IF(VLOOKUP(O3836,登録者リスト!$A$1:$D$43729,4,FALSE)=基本情報!$D$6,O3836,"")),"")</f>
        <v/>
      </c>
    </row>
    <row r="3837" spans="15:16" x14ac:dyDescent="0.15">
      <c r="O3837">
        <v>3836</v>
      </c>
      <c r="P3837" t="str">
        <f>IFERROR(IF(COUNTIF(個人情報!$BB$5:$BB$401,"登録番号" &amp; リスト!O3837)&gt;=1,"",IF(VLOOKUP(O3837,登録者リスト!$A$1:$D$43729,4,FALSE)=基本情報!$D$6,O3837,"")),"")</f>
        <v/>
      </c>
    </row>
    <row r="3838" spans="15:16" x14ac:dyDescent="0.15">
      <c r="O3838">
        <v>3837</v>
      </c>
      <c r="P3838" t="str">
        <f>IFERROR(IF(COUNTIF(個人情報!$BB$5:$BB$401,"登録番号" &amp; リスト!O3838)&gt;=1,"",IF(VLOOKUP(O3838,登録者リスト!$A$1:$D$43729,4,FALSE)=基本情報!$D$6,O3838,"")),"")</f>
        <v/>
      </c>
    </row>
    <row r="3839" spans="15:16" x14ac:dyDescent="0.15">
      <c r="O3839">
        <v>3838</v>
      </c>
      <c r="P3839" t="str">
        <f>IFERROR(IF(COUNTIF(個人情報!$BB$5:$BB$401,"登録番号" &amp; リスト!O3839)&gt;=1,"",IF(VLOOKUP(O3839,登録者リスト!$A$1:$D$43729,4,FALSE)=基本情報!$D$6,O3839,"")),"")</f>
        <v/>
      </c>
    </row>
    <row r="3840" spans="15:16" x14ac:dyDescent="0.15">
      <c r="O3840">
        <v>3839</v>
      </c>
      <c r="P3840" t="str">
        <f>IFERROR(IF(COUNTIF(個人情報!$BB$5:$BB$401,"登録番号" &amp; リスト!O3840)&gt;=1,"",IF(VLOOKUP(O3840,登録者リスト!$A$1:$D$43729,4,FALSE)=基本情報!$D$6,O3840,"")),"")</f>
        <v/>
      </c>
    </row>
    <row r="3841" spans="15:16" x14ac:dyDescent="0.15">
      <c r="O3841">
        <v>3840</v>
      </c>
      <c r="P3841" t="str">
        <f>IFERROR(IF(COUNTIF(個人情報!$BB$5:$BB$401,"登録番号" &amp; リスト!O3841)&gt;=1,"",IF(VLOOKUP(O3841,登録者リスト!$A$1:$D$43729,4,FALSE)=基本情報!$D$6,O3841,"")),"")</f>
        <v/>
      </c>
    </row>
    <row r="3842" spans="15:16" x14ac:dyDescent="0.15">
      <c r="O3842">
        <v>3841</v>
      </c>
      <c r="P3842" t="str">
        <f>IFERROR(IF(COUNTIF(個人情報!$BB$5:$BB$401,"登録番号" &amp; リスト!O3842)&gt;=1,"",IF(VLOOKUP(O3842,登録者リスト!$A$1:$D$43729,4,FALSE)=基本情報!$D$6,O3842,"")),"")</f>
        <v/>
      </c>
    </row>
    <row r="3843" spans="15:16" x14ac:dyDescent="0.15">
      <c r="O3843">
        <v>3842</v>
      </c>
      <c r="P3843" t="str">
        <f>IFERROR(IF(COUNTIF(個人情報!$BB$5:$BB$401,"登録番号" &amp; リスト!O3843)&gt;=1,"",IF(VLOOKUP(O3843,登録者リスト!$A$1:$D$43729,4,FALSE)=基本情報!$D$6,O3843,"")),"")</f>
        <v/>
      </c>
    </row>
    <row r="3844" spans="15:16" x14ac:dyDescent="0.15">
      <c r="O3844">
        <v>3843</v>
      </c>
      <c r="P3844" t="str">
        <f>IFERROR(IF(COUNTIF(個人情報!$BB$5:$BB$401,"登録番号" &amp; リスト!O3844)&gt;=1,"",IF(VLOOKUP(O3844,登録者リスト!$A$1:$D$43729,4,FALSE)=基本情報!$D$6,O3844,"")),"")</f>
        <v/>
      </c>
    </row>
    <row r="3845" spans="15:16" x14ac:dyDescent="0.15">
      <c r="O3845">
        <v>3844</v>
      </c>
      <c r="P3845" t="str">
        <f>IFERROR(IF(COUNTIF(個人情報!$BB$5:$BB$401,"登録番号" &amp; リスト!O3845)&gt;=1,"",IF(VLOOKUP(O3845,登録者リスト!$A$1:$D$43729,4,FALSE)=基本情報!$D$6,O3845,"")),"")</f>
        <v/>
      </c>
    </row>
    <row r="3846" spans="15:16" x14ac:dyDescent="0.15">
      <c r="O3846">
        <v>3845</v>
      </c>
      <c r="P3846" t="str">
        <f>IFERROR(IF(COUNTIF(個人情報!$BB$5:$BB$401,"登録番号" &amp; リスト!O3846)&gt;=1,"",IF(VLOOKUP(O3846,登録者リスト!$A$1:$D$43729,4,FALSE)=基本情報!$D$6,O3846,"")),"")</f>
        <v/>
      </c>
    </row>
    <row r="3847" spans="15:16" x14ac:dyDescent="0.15">
      <c r="O3847">
        <v>3846</v>
      </c>
      <c r="P3847" t="str">
        <f>IFERROR(IF(COUNTIF(個人情報!$BB$5:$BB$401,"登録番号" &amp; リスト!O3847)&gt;=1,"",IF(VLOOKUP(O3847,登録者リスト!$A$1:$D$43729,4,FALSE)=基本情報!$D$6,O3847,"")),"")</f>
        <v/>
      </c>
    </row>
    <row r="3848" spans="15:16" x14ac:dyDescent="0.15">
      <c r="O3848">
        <v>3847</v>
      </c>
      <c r="P3848" t="str">
        <f>IFERROR(IF(COUNTIF(個人情報!$BB$5:$BB$401,"登録番号" &amp; リスト!O3848)&gt;=1,"",IF(VLOOKUP(O3848,登録者リスト!$A$1:$D$43729,4,FALSE)=基本情報!$D$6,O3848,"")),"")</f>
        <v/>
      </c>
    </row>
    <row r="3849" spans="15:16" x14ac:dyDescent="0.15">
      <c r="O3849">
        <v>3848</v>
      </c>
      <c r="P3849" t="str">
        <f>IFERROR(IF(COUNTIF(個人情報!$BB$5:$BB$401,"登録番号" &amp; リスト!O3849)&gt;=1,"",IF(VLOOKUP(O3849,登録者リスト!$A$1:$D$43729,4,FALSE)=基本情報!$D$6,O3849,"")),"")</f>
        <v/>
      </c>
    </row>
    <row r="3850" spans="15:16" x14ac:dyDescent="0.15">
      <c r="O3850">
        <v>3849</v>
      </c>
      <c r="P3850" t="str">
        <f>IFERROR(IF(COUNTIF(個人情報!$BB$5:$BB$401,"登録番号" &amp; リスト!O3850)&gt;=1,"",IF(VLOOKUP(O3850,登録者リスト!$A$1:$D$43729,4,FALSE)=基本情報!$D$6,O3850,"")),"")</f>
        <v/>
      </c>
    </row>
    <row r="3851" spans="15:16" x14ac:dyDescent="0.15">
      <c r="O3851">
        <v>3850</v>
      </c>
      <c r="P3851" t="str">
        <f>IFERROR(IF(COUNTIF(個人情報!$BB$5:$BB$401,"登録番号" &amp; リスト!O3851)&gt;=1,"",IF(VLOOKUP(O3851,登録者リスト!$A$1:$D$43729,4,FALSE)=基本情報!$D$6,O3851,"")),"")</f>
        <v/>
      </c>
    </row>
    <row r="3852" spans="15:16" x14ac:dyDescent="0.15">
      <c r="O3852">
        <v>3851</v>
      </c>
      <c r="P3852" t="str">
        <f>IFERROR(IF(COUNTIF(個人情報!$BB$5:$BB$401,"登録番号" &amp; リスト!O3852)&gt;=1,"",IF(VLOOKUP(O3852,登録者リスト!$A$1:$D$43729,4,FALSE)=基本情報!$D$6,O3852,"")),"")</f>
        <v/>
      </c>
    </row>
    <row r="3853" spans="15:16" x14ac:dyDescent="0.15">
      <c r="O3853">
        <v>3852</v>
      </c>
      <c r="P3853" t="str">
        <f>IFERROR(IF(COUNTIF(個人情報!$BB$5:$BB$401,"登録番号" &amp; リスト!O3853)&gt;=1,"",IF(VLOOKUP(O3853,登録者リスト!$A$1:$D$43729,4,FALSE)=基本情報!$D$6,O3853,"")),"")</f>
        <v/>
      </c>
    </row>
    <row r="3854" spans="15:16" x14ac:dyDescent="0.15">
      <c r="O3854">
        <v>3853</v>
      </c>
      <c r="P3854" t="str">
        <f>IFERROR(IF(COUNTIF(個人情報!$BB$5:$BB$401,"登録番号" &amp; リスト!O3854)&gt;=1,"",IF(VLOOKUP(O3854,登録者リスト!$A$1:$D$43729,4,FALSE)=基本情報!$D$6,O3854,"")),"")</f>
        <v/>
      </c>
    </row>
    <row r="3855" spans="15:16" x14ac:dyDescent="0.15">
      <c r="O3855">
        <v>3854</v>
      </c>
      <c r="P3855" t="str">
        <f>IFERROR(IF(COUNTIF(個人情報!$BB$5:$BB$401,"登録番号" &amp; リスト!O3855)&gt;=1,"",IF(VLOOKUP(O3855,登録者リスト!$A$1:$D$43729,4,FALSE)=基本情報!$D$6,O3855,"")),"")</f>
        <v/>
      </c>
    </row>
    <row r="3856" spans="15:16" x14ac:dyDescent="0.15">
      <c r="O3856">
        <v>3855</v>
      </c>
      <c r="P3856" t="str">
        <f>IFERROR(IF(COUNTIF(個人情報!$BB$5:$BB$401,"登録番号" &amp; リスト!O3856)&gt;=1,"",IF(VLOOKUP(O3856,登録者リスト!$A$1:$D$43729,4,FALSE)=基本情報!$D$6,O3856,"")),"")</f>
        <v/>
      </c>
    </row>
    <row r="3857" spans="15:16" x14ac:dyDescent="0.15">
      <c r="O3857">
        <v>3856</v>
      </c>
      <c r="P3857" t="str">
        <f>IFERROR(IF(COUNTIF(個人情報!$BB$5:$BB$401,"登録番号" &amp; リスト!O3857)&gt;=1,"",IF(VLOOKUP(O3857,登録者リスト!$A$1:$D$43729,4,FALSE)=基本情報!$D$6,O3857,"")),"")</f>
        <v/>
      </c>
    </row>
    <row r="3858" spans="15:16" x14ac:dyDescent="0.15">
      <c r="O3858">
        <v>3857</v>
      </c>
      <c r="P3858" t="str">
        <f>IFERROR(IF(COUNTIF(個人情報!$BB$5:$BB$401,"登録番号" &amp; リスト!O3858)&gt;=1,"",IF(VLOOKUP(O3858,登録者リスト!$A$1:$D$43729,4,FALSE)=基本情報!$D$6,O3858,"")),"")</f>
        <v/>
      </c>
    </row>
    <row r="3859" spans="15:16" x14ac:dyDescent="0.15">
      <c r="O3859">
        <v>3858</v>
      </c>
      <c r="P3859" t="str">
        <f>IFERROR(IF(COUNTIF(個人情報!$BB$5:$BB$401,"登録番号" &amp; リスト!O3859)&gt;=1,"",IF(VLOOKUP(O3859,登録者リスト!$A$1:$D$43729,4,FALSE)=基本情報!$D$6,O3859,"")),"")</f>
        <v/>
      </c>
    </row>
    <row r="3860" spans="15:16" x14ac:dyDescent="0.15">
      <c r="O3860">
        <v>3859</v>
      </c>
      <c r="P3860" t="str">
        <f>IFERROR(IF(COUNTIF(個人情報!$BB$5:$BB$401,"登録番号" &amp; リスト!O3860)&gt;=1,"",IF(VLOOKUP(O3860,登録者リスト!$A$1:$D$43729,4,FALSE)=基本情報!$D$6,O3860,"")),"")</f>
        <v/>
      </c>
    </row>
    <row r="3861" spans="15:16" x14ac:dyDescent="0.15">
      <c r="O3861">
        <v>3860</v>
      </c>
      <c r="P3861" t="str">
        <f>IFERROR(IF(COUNTIF(個人情報!$BB$5:$BB$401,"登録番号" &amp; リスト!O3861)&gt;=1,"",IF(VLOOKUP(O3861,登録者リスト!$A$1:$D$43729,4,FALSE)=基本情報!$D$6,O3861,"")),"")</f>
        <v/>
      </c>
    </row>
    <row r="3862" spans="15:16" x14ac:dyDescent="0.15">
      <c r="O3862">
        <v>3861</v>
      </c>
      <c r="P3862" t="str">
        <f>IFERROR(IF(COUNTIF(個人情報!$BB$5:$BB$401,"登録番号" &amp; リスト!O3862)&gt;=1,"",IF(VLOOKUP(O3862,登録者リスト!$A$1:$D$43729,4,FALSE)=基本情報!$D$6,O3862,"")),"")</f>
        <v/>
      </c>
    </row>
    <row r="3863" spans="15:16" x14ac:dyDescent="0.15">
      <c r="O3863">
        <v>3862</v>
      </c>
      <c r="P3863" t="str">
        <f>IFERROR(IF(COUNTIF(個人情報!$BB$5:$BB$401,"登録番号" &amp; リスト!O3863)&gt;=1,"",IF(VLOOKUP(O3863,登録者リスト!$A$1:$D$43729,4,FALSE)=基本情報!$D$6,O3863,"")),"")</f>
        <v/>
      </c>
    </row>
    <row r="3864" spans="15:16" x14ac:dyDescent="0.15">
      <c r="O3864">
        <v>3863</v>
      </c>
      <c r="P3864" t="str">
        <f>IFERROR(IF(COUNTIF(個人情報!$BB$5:$BB$401,"登録番号" &amp; リスト!O3864)&gt;=1,"",IF(VLOOKUP(O3864,登録者リスト!$A$1:$D$43729,4,FALSE)=基本情報!$D$6,O3864,"")),"")</f>
        <v/>
      </c>
    </row>
    <row r="3865" spans="15:16" x14ac:dyDescent="0.15">
      <c r="O3865">
        <v>3864</v>
      </c>
      <c r="P3865" t="str">
        <f>IFERROR(IF(COUNTIF(個人情報!$BB$5:$BB$401,"登録番号" &amp; リスト!O3865)&gt;=1,"",IF(VLOOKUP(O3865,登録者リスト!$A$1:$D$43729,4,FALSE)=基本情報!$D$6,O3865,"")),"")</f>
        <v/>
      </c>
    </row>
    <row r="3866" spans="15:16" x14ac:dyDescent="0.15">
      <c r="O3866">
        <v>3865</v>
      </c>
      <c r="P3866" t="str">
        <f>IFERROR(IF(COUNTIF(個人情報!$BB$5:$BB$401,"登録番号" &amp; リスト!O3866)&gt;=1,"",IF(VLOOKUP(O3866,登録者リスト!$A$1:$D$43729,4,FALSE)=基本情報!$D$6,O3866,"")),"")</f>
        <v/>
      </c>
    </row>
    <row r="3867" spans="15:16" x14ac:dyDescent="0.15">
      <c r="O3867">
        <v>3866</v>
      </c>
      <c r="P3867" t="str">
        <f>IFERROR(IF(COUNTIF(個人情報!$BB$5:$BB$401,"登録番号" &amp; リスト!O3867)&gt;=1,"",IF(VLOOKUP(O3867,登録者リスト!$A$1:$D$43729,4,FALSE)=基本情報!$D$6,O3867,"")),"")</f>
        <v/>
      </c>
    </row>
    <row r="3868" spans="15:16" x14ac:dyDescent="0.15">
      <c r="O3868">
        <v>3867</v>
      </c>
      <c r="P3868" t="str">
        <f>IFERROR(IF(COUNTIF(個人情報!$BB$5:$BB$401,"登録番号" &amp; リスト!O3868)&gt;=1,"",IF(VLOOKUP(O3868,登録者リスト!$A$1:$D$43729,4,FALSE)=基本情報!$D$6,O3868,"")),"")</f>
        <v/>
      </c>
    </row>
    <row r="3869" spans="15:16" x14ac:dyDescent="0.15">
      <c r="O3869">
        <v>3868</v>
      </c>
      <c r="P3869" t="str">
        <f>IFERROR(IF(COUNTIF(個人情報!$BB$5:$BB$401,"登録番号" &amp; リスト!O3869)&gt;=1,"",IF(VLOOKUP(O3869,登録者リスト!$A$1:$D$43729,4,FALSE)=基本情報!$D$6,O3869,"")),"")</f>
        <v/>
      </c>
    </row>
    <row r="3870" spans="15:16" x14ac:dyDescent="0.15">
      <c r="O3870">
        <v>3869</v>
      </c>
      <c r="P3870" t="str">
        <f>IFERROR(IF(COUNTIF(個人情報!$BB$5:$BB$401,"登録番号" &amp; リスト!O3870)&gt;=1,"",IF(VLOOKUP(O3870,登録者リスト!$A$1:$D$43729,4,FALSE)=基本情報!$D$6,O3870,"")),"")</f>
        <v/>
      </c>
    </row>
    <row r="3871" spans="15:16" x14ac:dyDescent="0.15">
      <c r="O3871">
        <v>3870</v>
      </c>
      <c r="P3871" t="str">
        <f>IFERROR(IF(COUNTIF(個人情報!$BB$5:$BB$401,"登録番号" &amp; リスト!O3871)&gt;=1,"",IF(VLOOKUP(O3871,登録者リスト!$A$1:$D$43729,4,FALSE)=基本情報!$D$6,O3871,"")),"")</f>
        <v/>
      </c>
    </row>
    <row r="3872" spans="15:16" x14ac:dyDescent="0.15">
      <c r="O3872">
        <v>3871</v>
      </c>
      <c r="P3872" t="str">
        <f>IFERROR(IF(COUNTIF(個人情報!$BB$5:$BB$401,"登録番号" &amp; リスト!O3872)&gt;=1,"",IF(VLOOKUP(O3872,登録者リスト!$A$1:$D$43729,4,FALSE)=基本情報!$D$6,O3872,"")),"")</f>
        <v/>
      </c>
    </row>
    <row r="3873" spans="15:16" x14ac:dyDescent="0.15">
      <c r="O3873">
        <v>3872</v>
      </c>
      <c r="P3873" t="str">
        <f>IFERROR(IF(COUNTIF(個人情報!$BB$5:$BB$401,"登録番号" &amp; リスト!O3873)&gt;=1,"",IF(VLOOKUP(O3873,登録者リスト!$A$1:$D$43729,4,FALSE)=基本情報!$D$6,O3873,"")),"")</f>
        <v/>
      </c>
    </row>
    <row r="3874" spans="15:16" x14ac:dyDescent="0.15">
      <c r="O3874">
        <v>3873</v>
      </c>
      <c r="P3874" t="str">
        <f>IFERROR(IF(COUNTIF(個人情報!$BB$5:$BB$401,"登録番号" &amp; リスト!O3874)&gt;=1,"",IF(VLOOKUP(O3874,登録者リスト!$A$1:$D$43729,4,FALSE)=基本情報!$D$6,O3874,"")),"")</f>
        <v/>
      </c>
    </row>
    <row r="3875" spans="15:16" x14ac:dyDescent="0.15">
      <c r="O3875">
        <v>3874</v>
      </c>
      <c r="P3875" t="str">
        <f>IFERROR(IF(COUNTIF(個人情報!$BB$5:$BB$401,"登録番号" &amp; リスト!O3875)&gt;=1,"",IF(VLOOKUP(O3875,登録者リスト!$A$1:$D$43729,4,FALSE)=基本情報!$D$6,O3875,"")),"")</f>
        <v/>
      </c>
    </row>
    <row r="3876" spans="15:16" x14ac:dyDescent="0.15">
      <c r="O3876">
        <v>3875</v>
      </c>
      <c r="P3876" t="str">
        <f>IFERROR(IF(COUNTIF(個人情報!$BB$5:$BB$401,"登録番号" &amp; リスト!O3876)&gt;=1,"",IF(VLOOKUP(O3876,登録者リスト!$A$1:$D$43729,4,FALSE)=基本情報!$D$6,O3876,"")),"")</f>
        <v/>
      </c>
    </row>
    <row r="3877" spans="15:16" x14ac:dyDescent="0.15">
      <c r="O3877">
        <v>3876</v>
      </c>
      <c r="P3877" t="str">
        <f>IFERROR(IF(COUNTIF(個人情報!$BB$5:$BB$401,"登録番号" &amp; リスト!O3877)&gt;=1,"",IF(VLOOKUP(O3877,登録者リスト!$A$1:$D$43729,4,FALSE)=基本情報!$D$6,O3877,"")),"")</f>
        <v/>
      </c>
    </row>
    <row r="3878" spans="15:16" x14ac:dyDescent="0.15">
      <c r="O3878">
        <v>3877</v>
      </c>
      <c r="P3878" t="str">
        <f>IFERROR(IF(COUNTIF(個人情報!$BB$5:$BB$401,"登録番号" &amp; リスト!O3878)&gt;=1,"",IF(VLOOKUP(O3878,登録者リスト!$A$1:$D$43729,4,FALSE)=基本情報!$D$6,O3878,"")),"")</f>
        <v/>
      </c>
    </row>
    <row r="3879" spans="15:16" x14ac:dyDescent="0.15">
      <c r="O3879">
        <v>3878</v>
      </c>
      <c r="P3879" t="str">
        <f>IFERROR(IF(COUNTIF(個人情報!$BB$5:$BB$401,"登録番号" &amp; リスト!O3879)&gt;=1,"",IF(VLOOKUP(O3879,登録者リスト!$A$1:$D$43729,4,FALSE)=基本情報!$D$6,O3879,"")),"")</f>
        <v/>
      </c>
    </row>
    <row r="3880" spans="15:16" x14ac:dyDescent="0.15">
      <c r="O3880">
        <v>3879</v>
      </c>
      <c r="P3880" t="str">
        <f>IFERROR(IF(COUNTIF(個人情報!$BB$5:$BB$401,"登録番号" &amp; リスト!O3880)&gt;=1,"",IF(VLOOKUP(O3880,登録者リスト!$A$1:$D$43729,4,FALSE)=基本情報!$D$6,O3880,"")),"")</f>
        <v/>
      </c>
    </row>
    <row r="3881" spans="15:16" x14ac:dyDescent="0.15">
      <c r="O3881">
        <v>3880</v>
      </c>
      <c r="P3881" t="str">
        <f>IFERROR(IF(COUNTIF(個人情報!$BB$5:$BB$401,"登録番号" &amp; リスト!O3881)&gt;=1,"",IF(VLOOKUP(O3881,登録者リスト!$A$1:$D$43729,4,FALSE)=基本情報!$D$6,O3881,"")),"")</f>
        <v/>
      </c>
    </row>
    <row r="3882" spans="15:16" x14ac:dyDescent="0.15">
      <c r="O3882">
        <v>3881</v>
      </c>
      <c r="P3882" t="str">
        <f>IFERROR(IF(COUNTIF(個人情報!$BB$5:$BB$401,"登録番号" &amp; リスト!O3882)&gt;=1,"",IF(VLOOKUP(O3882,登録者リスト!$A$1:$D$43729,4,FALSE)=基本情報!$D$6,O3882,"")),"")</f>
        <v/>
      </c>
    </row>
    <row r="3883" spans="15:16" x14ac:dyDescent="0.15">
      <c r="O3883">
        <v>3882</v>
      </c>
      <c r="P3883" t="str">
        <f>IFERROR(IF(COUNTIF(個人情報!$BB$5:$BB$401,"登録番号" &amp; リスト!O3883)&gt;=1,"",IF(VLOOKUP(O3883,登録者リスト!$A$1:$D$43729,4,FALSE)=基本情報!$D$6,O3883,"")),"")</f>
        <v/>
      </c>
    </row>
    <row r="3884" spans="15:16" x14ac:dyDescent="0.15">
      <c r="O3884">
        <v>3883</v>
      </c>
      <c r="P3884" t="str">
        <f>IFERROR(IF(COUNTIF(個人情報!$BB$5:$BB$401,"登録番号" &amp; リスト!O3884)&gt;=1,"",IF(VLOOKUP(O3884,登録者リスト!$A$1:$D$43729,4,FALSE)=基本情報!$D$6,O3884,"")),"")</f>
        <v/>
      </c>
    </row>
    <row r="3885" spans="15:16" x14ac:dyDescent="0.15">
      <c r="O3885">
        <v>3884</v>
      </c>
      <c r="P3885" t="str">
        <f>IFERROR(IF(COUNTIF(個人情報!$BB$5:$BB$401,"登録番号" &amp; リスト!O3885)&gt;=1,"",IF(VLOOKUP(O3885,登録者リスト!$A$1:$D$43729,4,FALSE)=基本情報!$D$6,O3885,"")),"")</f>
        <v/>
      </c>
    </row>
    <row r="3886" spans="15:16" x14ac:dyDescent="0.15">
      <c r="O3886">
        <v>3885</v>
      </c>
      <c r="P3886" t="str">
        <f>IFERROR(IF(COUNTIF(個人情報!$BB$5:$BB$401,"登録番号" &amp; リスト!O3886)&gt;=1,"",IF(VLOOKUP(O3886,登録者リスト!$A$1:$D$43729,4,FALSE)=基本情報!$D$6,O3886,"")),"")</f>
        <v/>
      </c>
    </row>
    <row r="3887" spans="15:16" x14ac:dyDescent="0.15">
      <c r="O3887">
        <v>3886</v>
      </c>
      <c r="P3887" t="str">
        <f>IFERROR(IF(COUNTIF(個人情報!$BB$5:$BB$401,"登録番号" &amp; リスト!O3887)&gt;=1,"",IF(VLOOKUP(O3887,登録者リスト!$A$1:$D$43729,4,FALSE)=基本情報!$D$6,O3887,"")),"")</f>
        <v/>
      </c>
    </row>
    <row r="3888" spans="15:16" x14ac:dyDescent="0.15">
      <c r="O3888">
        <v>3887</v>
      </c>
      <c r="P3888" t="str">
        <f>IFERROR(IF(COUNTIF(個人情報!$BB$5:$BB$401,"登録番号" &amp; リスト!O3888)&gt;=1,"",IF(VLOOKUP(O3888,登録者リスト!$A$1:$D$43729,4,FALSE)=基本情報!$D$6,O3888,"")),"")</f>
        <v/>
      </c>
    </row>
    <row r="3889" spans="15:16" x14ac:dyDescent="0.15">
      <c r="O3889">
        <v>3888</v>
      </c>
      <c r="P3889" t="str">
        <f>IFERROR(IF(COUNTIF(個人情報!$BB$5:$BB$401,"登録番号" &amp; リスト!O3889)&gt;=1,"",IF(VLOOKUP(O3889,登録者リスト!$A$1:$D$43729,4,FALSE)=基本情報!$D$6,O3889,"")),"")</f>
        <v/>
      </c>
    </row>
    <row r="3890" spans="15:16" x14ac:dyDescent="0.15">
      <c r="O3890">
        <v>3889</v>
      </c>
      <c r="P3890" t="str">
        <f>IFERROR(IF(COUNTIF(個人情報!$BB$5:$BB$401,"登録番号" &amp; リスト!O3890)&gt;=1,"",IF(VLOOKUP(O3890,登録者リスト!$A$1:$D$43729,4,FALSE)=基本情報!$D$6,O3890,"")),"")</f>
        <v/>
      </c>
    </row>
    <row r="3891" spans="15:16" x14ac:dyDescent="0.15">
      <c r="O3891">
        <v>3890</v>
      </c>
      <c r="P3891" t="str">
        <f>IFERROR(IF(COUNTIF(個人情報!$BB$5:$BB$401,"登録番号" &amp; リスト!O3891)&gt;=1,"",IF(VLOOKUP(O3891,登録者リスト!$A$1:$D$43729,4,FALSE)=基本情報!$D$6,O3891,"")),"")</f>
        <v/>
      </c>
    </row>
    <row r="3892" spans="15:16" x14ac:dyDescent="0.15">
      <c r="O3892">
        <v>3891</v>
      </c>
      <c r="P3892" t="str">
        <f>IFERROR(IF(COUNTIF(個人情報!$BB$5:$BB$401,"登録番号" &amp; リスト!O3892)&gt;=1,"",IF(VLOOKUP(O3892,登録者リスト!$A$1:$D$43729,4,FALSE)=基本情報!$D$6,O3892,"")),"")</f>
        <v/>
      </c>
    </row>
    <row r="3893" spans="15:16" x14ac:dyDescent="0.15">
      <c r="O3893">
        <v>3892</v>
      </c>
      <c r="P3893" t="str">
        <f>IFERROR(IF(COUNTIF(個人情報!$BB$5:$BB$401,"登録番号" &amp; リスト!O3893)&gt;=1,"",IF(VLOOKUP(O3893,登録者リスト!$A$1:$D$43729,4,FALSE)=基本情報!$D$6,O3893,"")),"")</f>
        <v/>
      </c>
    </row>
    <row r="3894" spans="15:16" x14ac:dyDescent="0.15">
      <c r="O3894">
        <v>3893</v>
      </c>
      <c r="P3894" t="str">
        <f>IFERROR(IF(COUNTIF(個人情報!$BB$5:$BB$401,"登録番号" &amp; リスト!O3894)&gt;=1,"",IF(VLOOKUP(O3894,登録者リスト!$A$1:$D$43729,4,FALSE)=基本情報!$D$6,O3894,"")),"")</f>
        <v/>
      </c>
    </row>
    <row r="3895" spans="15:16" x14ac:dyDescent="0.15">
      <c r="O3895">
        <v>3894</v>
      </c>
      <c r="P3895" t="str">
        <f>IFERROR(IF(COUNTIF(個人情報!$BB$5:$BB$401,"登録番号" &amp; リスト!O3895)&gt;=1,"",IF(VLOOKUP(O3895,登録者リスト!$A$1:$D$43729,4,FALSE)=基本情報!$D$6,O3895,"")),"")</f>
        <v/>
      </c>
    </row>
    <row r="3896" spans="15:16" x14ac:dyDescent="0.15">
      <c r="O3896">
        <v>3895</v>
      </c>
      <c r="P3896" t="str">
        <f>IFERROR(IF(COUNTIF(個人情報!$BB$5:$BB$401,"登録番号" &amp; リスト!O3896)&gt;=1,"",IF(VLOOKUP(O3896,登録者リスト!$A$1:$D$43729,4,FALSE)=基本情報!$D$6,O3896,"")),"")</f>
        <v/>
      </c>
    </row>
    <row r="3897" spans="15:16" x14ac:dyDescent="0.15">
      <c r="O3897">
        <v>3896</v>
      </c>
      <c r="P3897" t="str">
        <f>IFERROR(IF(COUNTIF(個人情報!$BB$5:$BB$401,"登録番号" &amp; リスト!O3897)&gt;=1,"",IF(VLOOKUP(O3897,登録者リスト!$A$1:$D$43729,4,FALSE)=基本情報!$D$6,O3897,"")),"")</f>
        <v/>
      </c>
    </row>
    <row r="3898" spans="15:16" x14ac:dyDescent="0.15">
      <c r="O3898">
        <v>3897</v>
      </c>
      <c r="P3898" t="str">
        <f>IFERROR(IF(COUNTIF(個人情報!$BB$5:$BB$401,"登録番号" &amp; リスト!O3898)&gt;=1,"",IF(VLOOKUP(O3898,登録者リスト!$A$1:$D$43729,4,FALSE)=基本情報!$D$6,O3898,"")),"")</f>
        <v/>
      </c>
    </row>
    <row r="3899" spans="15:16" x14ac:dyDescent="0.15">
      <c r="O3899">
        <v>3898</v>
      </c>
      <c r="P3899" t="str">
        <f>IFERROR(IF(COUNTIF(個人情報!$BB$5:$BB$401,"登録番号" &amp; リスト!O3899)&gt;=1,"",IF(VLOOKUP(O3899,登録者リスト!$A$1:$D$43729,4,FALSE)=基本情報!$D$6,O3899,"")),"")</f>
        <v/>
      </c>
    </row>
    <row r="3900" spans="15:16" x14ac:dyDescent="0.15">
      <c r="O3900">
        <v>3899</v>
      </c>
      <c r="P3900" t="str">
        <f>IFERROR(IF(COUNTIF(個人情報!$BB$5:$BB$401,"登録番号" &amp; リスト!O3900)&gt;=1,"",IF(VLOOKUP(O3900,登録者リスト!$A$1:$D$43729,4,FALSE)=基本情報!$D$6,O3900,"")),"")</f>
        <v/>
      </c>
    </row>
    <row r="3901" spans="15:16" x14ac:dyDescent="0.15">
      <c r="O3901">
        <v>3900</v>
      </c>
      <c r="P3901" t="str">
        <f>IFERROR(IF(COUNTIF(個人情報!$BB$5:$BB$401,"登録番号" &amp; リスト!O3901)&gt;=1,"",IF(VLOOKUP(O3901,登録者リスト!$A$1:$D$43729,4,FALSE)=基本情報!$D$6,O3901,"")),"")</f>
        <v/>
      </c>
    </row>
    <row r="3902" spans="15:16" x14ac:dyDescent="0.15">
      <c r="O3902">
        <v>3901</v>
      </c>
      <c r="P3902" t="str">
        <f>IFERROR(IF(COUNTIF(個人情報!$BB$5:$BB$401,"登録番号" &amp; リスト!O3902)&gt;=1,"",IF(VLOOKUP(O3902,登録者リスト!$A$1:$D$43729,4,FALSE)=基本情報!$D$6,O3902,"")),"")</f>
        <v/>
      </c>
    </row>
    <row r="3903" spans="15:16" x14ac:dyDescent="0.15">
      <c r="O3903">
        <v>3902</v>
      </c>
      <c r="P3903" t="str">
        <f>IFERROR(IF(COUNTIF(個人情報!$BB$5:$BB$401,"登録番号" &amp; リスト!O3903)&gt;=1,"",IF(VLOOKUP(O3903,登録者リスト!$A$1:$D$43729,4,FALSE)=基本情報!$D$6,O3903,"")),"")</f>
        <v/>
      </c>
    </row>
    <row r="3904" spans="15:16" x14ac:dyDescent="0.15">
      <c r="O3904">
        <v>3903</v>
      </c>
      <c r="P3904" t="str">
        <f>IFERROR(IF(COUNTIF(個人情報!$BB$5:$BB$401,"登録番号" &amp; リスト!O3904)&gt;=1,"",IF(VLOOKUP(O3904,登録者リスト!$A$1:$D$43729,4,FALSE)=基本情報!$D$6,O3904,"")),"")</f>
        <v/>
      </c>
    </row>
    <row r="3905" spans="15:16" x14ac:dyDescent="0.15">
      <c r="O3905">
        <v>3904</v>
      </c>
      <c r="P3905" t="str">
        <f>IFERROR(IF(COUNTIF(個人情報!$BB$5:$BB$401,"登録番号" &amp; リスト!O3905)&gt;=1,"",IF(VLOOKUP(O3905,登録者リスト!$A$1:$D$43729,4,FALSE)=基本情報!$D$6,O3905,"")),"")</f>
        <v/>
      </c>
    </row>
    <row r="3906" spans="15:16" x14ac:dyDescent="0.15">
      <c r="O3906">
        <v>3905</v>
      </c>
      <c r="P3906" t="str">
        <f>IFERROR(IF(COUNTIF(個人情報!$BB$5:$BB$401,"登録番号" &amp; リスト!O3906)&gt;=1,"",IF(VLOOKUP(O3906,登録者リスト!$A$1:$D$43729,4,FALSE)=基本情報!$D$6,O3906,"")),"")</f>
        <v/>
      </c>
    </row>
    <row r="3907" spans="15:16" x14ac:dyDescent="0.15">
      <c r="O3907">
        <v>3906</v>
      </c>
      <c r="P3907" t="str">
        <f>IFERROR(IF(COUNTIF(個人情報!$BB$5:$BB$401,"登録番号" &amp; リスト!O3907)&gt;=1,"",IF(VLOOKUP(O3907,登録者リスト!$A$1:$D$43729,4,FALSE)=基本情報!$D$6,O3907,"")),"")</f>
        <v/>
      </c>
    </row>
    <row r="3908" spans="15:16" x14ac:dyDescent="0.15">
      <c r="O3908">
        <v>3907</v>
      </c>
      <c r="P3908" t="str">
        <f>IFERROR(IF(COUNTIF(個人情報!$BB$5:$BB$401,"登録番号" &amp; リスト!O3908)&gt;=1,"",IF(VLOOKUP(O3908,登録者リスト!$A$1:$D$43729,4,FALSE)=基本情報!$D$6,O3908,"")),"")</f>
        <v/>
      </c>
    </row>
    <row r="3909" spans="15:16" x14ac:dyDescent="0.15">
      <c r="O3909">
        <v>3908</v>
      </c>
      <c r="P3909" t="str">
        <f>IFERROR(IF(COUNTIF(個人情報!$BB$5:$BB$401,"登録番号" &amp; リスト!O3909)&gt;=1,"",IF(VLOOKUP(O3909,登録者リスト!$A$1:$D$43729,4,FALSE)=基本情報!$D$6,O3909,"")),"")</f>
        <v/>
      </c>
    </row>
    <row r="3910" spans="15:16" x14ac:dyDescent="0.15">
      <c r="O3910">
        <v>3909</v>
      </c>
      <c r="P3910" t="str">
        <f>IFERROR(IF(COUNTIF(個人情報!$BB$5:$BB$401,"登録番号" &amp; リスト!O3910)&gt;=1,"",IF(VLOOKUP(O3910,登録者リスト!$A$1:$D$43729,4,FALSE)=基本情報!$D$6,O3910,"")),"")</f>
        <v/>
      </c>
    </row>
    <row r="3911" spans="15:16" x14ac:dyDescent="0.15">
      <c r="O3911">
        <v>3910</v>
      </c>
      <c r="P3911" t="str">
        <f>IFERROR(IF(COUNTIF(個人情報!$BB$5:$BB$401,"登録番号" &amp; リスト!O3911)&gt;=1,"",IF(VLOOKUP(O3911,登録者リスト!$A$1:$D$43729,4,FALSE)=基本情報!$D$6,O3911,"")),"")</f>
        <v/>
      </c>
    </row>
    <row r="3912" spans="15:16" x14ac:dyDescent="0.15">
      <c r="O3912">
        <v>3911</v>
      </c>
      <c r="P3912" t="str">
        <f>IFERROR(IF(COUNTIF(個人情報!$BB$5:$BB$401,"登録番号" &amp; リスト!O3912)&gt;=1,"",IF(VLOOKUP(O3912,登録者リスト!$A$1:$D$43729,4,FALSE)=基本情報!$D$6,O3912,"")),"")</f>
        <v/>
      </c>
    </row>
    <row r="3913" spans="15:16" x14ac:dyDescent="0.15">
      <c r="O3913">
        <v>3912</v>
      </c>
      <c r="P3913" t="str">
        <f>IFERROR(IF(COUNTIF(個人情報!$BB$5:$BB$401,"登録番号" &amp; リスト!O3913)&gt;=1,"",IF(VLOOKUP(O3913,登録者リスト!$A$1:$D$43729,4,FALSE)=基本情報!$D$6,O3913,"")),"")</f>
        <v/>
      </c>
    </row>
    <row r="3914" spans="15:16" x14ac:dyDescent="0.15">
      <c r="O3914">
        <v>3913</v>
      </c>
      <c r="P3914" t="str">
        <f>IFERROR(IF(COUNTIF(個人情報!$BB$5:$BB$401,"登録番号" &amp; リスト!O3914)&gt;=1,"",IF(VLOOKUP(O3914,登録者リスト!$A$1:$D$43729,4,FALSE)=基本情報!$D$6,O3914,"")),"")</f>
        <v/>
      </c>
    </row>
    <row r="3915" spans="15:16" x14ac:dyDescent="0.15">
      <c r="O3915">
        <v>3914</v>
      </c>
      <c r="P3915" t="str">
        <f>IFERROR(IF(COUNTIF(個人情報!$BB$5:$BB$401,"登録番号" &amp; リスト!O3915)&gt;=1,"",IF(VLOOKUP(O3915,登録者リスト!$A$1:$D$43729,4,FALSE)=基本情報!$D$6,O3915,"")),"")</f>
        <v/>
      </c>
    </row>
    <row r="3916" spans="15:16" x14ac:dyDescent="0.15">
      <c r="O3916">
        <v>3915</v>
      </c>
      <c r="P3916" t="str">
        <f>IFERROR(IF(COUNTIF(個人情報!$BB$5:$BB$401,"登録番号" &amp; リスト!O3916)&gt;=1,"",IF(VLOOKUP(O3916,登録者リスト!$A$1:$D$43729,4,FALSE)=基本情報!$D$6,O3916,"")),"")</f>
        <v/>
      </c>
    </row>
    <row r="3917" spans="15:16" x14ac:dyDescent="0.15">
      <c r="O3917">
        <v>3916</v>
      </c>
      <c r="P3917" t="str">
        <f>IFERROR(IF(COUNTIF(個人情報!$BB$5:$BB$401,"登録番号" &amp; リスト!O3917)&gt;=1,"",IF(VLOOKUP(O3917,登録者リスト!$A$1:$D$43729,4,FALSE)=基本情報!$D$6,O3917,"")),"")</f>
        <v/>
      </c>
    </row>
    <row r="3918" spans="15:16" x14ac:dyDescent="0.15">
      <c r="O3918">
        <v>3917</v>
      </c>
      <c r="P3918" t="str">
        <f>IFERROR(IF(COUNTIF(個人情報!$BB$5:$BB$401,"登録番号" &amp; リスト!O3918)&gt;=1,"",IF(VLOOKUP(O3918,登録者リスト!$A$1:$D$43729,4,FALSE)=基本情報!$D$6,O3918,"")),"")</f>
        <v/>
      </c>
    </row>
    <row r="3919" spans="15:16" x14ac:dyDescent="0.15">
      <c r="O3919">
        <v>3918</v>
      </c>
      <c r="P3919" t="str">
        <f>IFERROR(IF(COUNTIF(個人情報!$BB$5:$BB$401,"登録番号" &amp; リスト!O3919)&gt;=1,"",IF(VLOOKUP(O3919,登録者リスト!$A$1:$D$43729,4,FALSE)=基本情報!$D$6,O3919,"")),"")</f>
        <v/>
      </c>
    </row>
    <row r="3920" spans="15:16" x14ac:dyDescent="0.15">
      <c r="O3920">
        <v>3919</v>
      </c>
      <c r="P3920" t="str">
        <f>IFERROR(IF(COUNTIF(個人情報!$BB$5:$BB$401,"登録番号" &amp; リスト!O3920)&gt;=1,"",IF(VLOOKUP(O3920,登録者リスト!$A$1:$D$43729,4,FALSE)=基本情報!$D$6,O3920,"")),"")</f>
        <v/>
      </c>
    </row>
    <row r="3921" spans="15:16" x14ac:dyDescent="0.15">
      <c r="O3921">
        <v>3920</v>
      </c>
      <c r="P3921" t="str">
        <f>IFERROR(IF(COUNTIF(個人情報!$BB$5:$BB$401,"登録番号" &amp; リスト!O3921)&gt;=1,"",IF(VLOOKUP(O3921,登録者リスト!$A$1:$D$43729,4,FALSE)=基本情報!$D$6,O3921,"")),"")</f>
        <v/>
      </c>
    </row>
    <row r="3922" spans="15:16" x14ac:dyDescent="0.15">
      <c r="O3922">
        <v>3921</v>
      </c>
      <c r="P3922" t="str">
        <f>IFERROR(IF(COUNTIF(個人情報!$BB$5:$BB$401,"登録番号" &amp; リスト!O3922)&gt;=1,"",IF(VLOOKUP(O3922,登録者リスト!$A$1:$D$43729,4,FALSE)=基本情報!$D$6,O3922,"")),"")</f>
        <v/>
      </c>
    </row>
    <row r="3923" spans="15:16" x14ac:dyDescent="0.15">
      <c r="O3923">
        <v>3922</v>
      </c>
      <c r="P3923" t="str">
        <f>IFERROR(IF(COUNTIF(個人情報!$BB$5:$BB$401,"登録番号" &amp; リスト!O3923)&gt;=1,"",IF(VLOOKUP(O3923,登録者リスト!$A$1:$D$43729,4,FALSE)=基本情報!$D$6,O3923,"")),"")</f>
        <v/>
      </c>
    </row>
    <row r="3924" spans="15:16" x14ac:dyDescent="0.15">
      <c r="O3924">
        <v>3923</v>
      </c>
      <c r="P3924" t="str">
        <f>IFERROR(IF(COUNTIF(個人情報!$BB$5:$BB$401,"登録番号" &amp; リスト!O3924)&gt;=1,"",IF(VLOOKUP(O3924,登録者リスト!$A$1:$D$43729,4,FALSE)=基本情報!$D$6,O3924,"")),"")</f>
        <v/>
      </c>
    </row>
    <row r="3925" spans="15:16" x14ac:dyDescent="0.15">
      <c r="O3925">
        <v>3924</v>
      </c>
      <c r="P3925" t="str">
        <f>IFERROR(IF(COUNTIF(個人情報!$BB$5:$BB$401,"登録番号" &amp; リスト!O3925)&gt;=1,"",IF(VLOOKUP(O3925,登録者リスト!$A$1:$D$43729,4,FALSE)=基本情報!$D$6,O3925,"")),"")</f>
        <v/>
      </c>
    </row>
    <row r="3926" spans="15:16" x14ac:dyDescent="0.15">
      <c r="O3926">
        <v>3925</v>
      </c>
      <c r="P3926" t="str">
        <f>IFERROR(IF(COUNTIF(個人情報!$BB$5:$BB$401,"登録番号" &amp; リスト!O3926)&gt;=1,"",IF(VLOOKUP(O3926,登録者リスト!$A$1:$D$43729,4,FALSE)=基本情報!$D$6,O3926,"")),"")</f>
        <v/>
      </c>
    </row>
    <row r="3927" spans="15:16" x14ac:dyDescent="0.15">
      <c r="O3927">
        <v>3926</v>
      </c>
      <c r="P3927" t="str">
        <f>IFERROR(IF(COUNTIF(個人情報!$BB$5:$BB$401,"登録番号" &amp; リスト!O3927)&gt;=1,"",IF(VLOOKUP(O3927,登録者リスト!$A$1:$D$43729,4,FALSE)=基本情報!$D$6,O3927,"")),"")</f>
        <v/>
      </c>
    </row>
    <row r="3928" spans="15:16" x14ac:dyDescent="0.15">
      <c r="O3928">
        <v>3927</v>
      </c>
      <c r="P3928" t="str">
        <f>IFERROR(IF(COUNTIF(個人情報!$BB$5:$BB$401,"登録番号" &amp; リスト!O3928)&gt;=1,"",IF(VLOOKUP(O3928,登録者リスト!$A$1:$D$43729,4,FALSE)=基本情報!$D$6,O3928,"")),"")</f>
        <v/>
      </c>
    </row>
    <row r="3929" spans="15:16" x14ac:dyDescent="0.15">
      <c r="O3929">
        <v>3928</v>
      </c>
      <c r="P3929" t="str">
        <f>IFERROR(IF(COUNTIF(個人情報!$BB$5:$BB$401,"登録番号" &amp; リスト!O3929)&gt;=1,"",IF(VLOOKUP(O3929,登録者リスト!$A$1:$D$43729,4,FALSE)=基本情報!$D$6,O3929,"")),"")</f>
        <v/>
      </c>
    </row>
    <row r="3930" spans="15:16" x14ac:dyDescent="0.15">
      <c r="O3930">
        <v>3929</v>
      </c>
      <c r="P3930" t="str">
        <f>IFERROR(IF(COUNTIF(個人情報!$BB$5:$BB$401,"登録番号" &amp; リスト!O3930)&gt;=1,"",IF(VLOOKUP(O3930,登録者リスト!$A$1:$D$43729,4,FALSE)=基本情報!$D$6,O3930,"")),"")</f>
        <v/>
      </c>
    </row>
    <row r="3931" spans="15:16" x14ac:dyDescent="0.15">
      <c r="O3931">
        <v>3930</v>
      </c>
      <c r="P3931" t="str">
        <f>IFERROR(IF(COUNTIF(個人情報!$BB$5:$BB$401,"登録番号" &amp; リスト!O3931)&gt;=1,"",IF(VLOOKUP(O3931,登録者リスト!$A$1:$D$43729,4,FALSE)=基本情報!$D$6,O3931,"")),"")</f>
        <v/>
      </c>
    </row>
    <row r="3932" spans="15:16" x14ac:dyDescent="0.15">
      <c r="O3932">
        <v>3931</v>
      </c>
      <c r="P3932" t="str">
        <f>IFERROR(IF(COUNTIF(個人情報!$BB$5:$BB$401,"登録番号" &amp; リスト!O3932)&gt;=1,"",IF(VLOOKUP(O3932,登録者リスト!$A$1:$D$43729,4,FALSE)=基本情報!$D$6,O3932,"")),"")</f>
        <v/>
      </c>
    </row>
    <row r="3933" spans="15:16" x14ac:dyDescent="0.15">
      <c r="O3933">
        <v>3932</v>
      </c>
      <c r="P3933" t="str">
        <f>IFERROR(IF(COUNTIF(個人情報!$BB$5:$BB$401,"登録番号" &amp; リスト!O3933)&gt;=1,"",IF(VLOOKUP(O3933,登録者リスト!$A$1:$D$43729,4,FALSE)=基本情報!$D$6,O3933,"")),"")</f>
        <v/>
      </c>
    </row>
    <row r="3934" spans="15:16" x14ac:dyDescent="0.15">
      <c r="O3934">
        <v>3933</v>
      </c>
      <c r="P3934" t="str">
        <f>IFERROR(IF(COUNTIF(個人情報!$BB$5:$BB$401,"登録番号" &amp; リスト!O3934)&gt;=1,"",IF(VLOOKUP(O3934,登録者リスト!$A$1:$D$43729,4,FALSE)=基本情報!$D$6,O3934,"")),"")</f>
        <v/>
      </c>
    </row>
    <row r="3935" spans="15:16" x14ac:dyDescent="0.15">
      <c r="O3935">
        <v>3934</v>
      </c>
      <c r="P3935" t="str">
        <f>IFERROR(IF(COUNTIF(個人情報!$BB$5:$BB$401,"登録番号" &amp; リスト!O3935)&gt;=1,"",IF(VLOOKUP(O3935,登録者リスト!$A$1:$D$43729,4,FALSE)=基本情報!$D$6,O3935,"")),"")</f>
        <v/>
      </c>
    </row>
    <row r="3936" spans="15:16" x14ac:dyDescent="0.15">
      <c r="O3936">
        <v>3935</v>
      </c>
      <c r="P3936" t="str">
        <f>IFERROR(IF(COUNTIF(個人情報!$BB$5:$BB$401,"登録番号" &amp; リスト!O3936)&gt;=1,"",IF(VLOOKUP(O3936,登録者リスト!$A$1:$D$43729,4,FALSE)=基本情報!$D$6,O3936,"")),"")</f>
        <v/>
      </c>
    </row>
    <row r="3937" spans="15:16" x14ac:dyDescent="0.15">
      <c r="O3937">
        <v>3936</v>
      </c>
      <c r="P3937" t="str">
        <f>IFERROR(IF(COUNTIF(個人情報!$BB$5:$BB$401,"登録番号" &amp; リスト!O3937)&gt;=1,"",IF(VLOOKUP(O3937,登録者リスト!$A$1:$D$43729,4,FALSE)=基本情報!$D$6,O3937,"")),"")</f>
        <v/>
      </c>
    </row>
    <row r="3938" spans="15:16" x14ac:dyDescent="0.15">
      <c r="O3938">
        <v>3937</v>
      </c>
      <c r="P3938" t="str">
        <f>IFERROR(IF(COUNTIF(個人情報!$BB$5:$BB$401,"登録番号" &amp; リスト!O3938)&gt;=1,"",IF(VLOOKUP(O3938,登録者リスト!$A$1:$D$43729,4,FALSE)=基本情報!$D$6,O3938,"")),"")</f>
        <v/>
      </c>
    </row>
    <row r="3939" spans="15:16" x14ac:dyDescent="0.15">
      <c r="O3939">
        <v>3938</v>
      </c>
      <c r="P3939" t="str">
        <f>IFERROR(IF(COUNTIF(個人情報!$BB$5:$BB$401,"登録番号" &amp; リスト!O3939)&gt;=1,"",IF(VLOOKUP(O3939,登録者リスト!$A$1:$D$43729,4,FALSE)=基本情報!$D$6,O3939,"")),"")</f>
        <v/>
      </c>
    </row>
    <row r="3940" spans="15:16" x14ac:dyDescent="0.15">
      <c r="O3940">
        <v>3939</v>
      </c>
      <c r="P3940" t="str">
        <f>IFERROR(IF(COUNTIF(個人情報!$BB$5:$BB$401,"登録番号" &amp; リスト!O3940)&gt;=1,"",IF(VLOOKUP(O3940,登録者リスト!$A$1:$D$43729,4,FALSE)=基本情報!$D$6,O3940,"")),"")</f>
        <v/>
      </c>
    </row>
    <row r="3941" spans="15:16" x14ac:dyDescent="0.15">
      <c r="O3941">
        <v>3940</v>
      </c>
      <c r="P3941" t="str">
        <f>IFERROR(IF(COUNTIF(個人情報!$BB$5:$BB$401,"登録番号" &amp; リスト!O3941)&gt;=1,"",IF(VLOOKUP(O3941,登録者リスト!$A$1:$D$43729,4,FALSE)=基本情報!$D$6,O3941,"")),"")</f>
        <v/>
      </c>
    </row>
    <row r="3942" spans="15:16" x14ac:dyDescent="0.15">
      <c r="O3942">
        <v>3941</v>
      </c>
      <c r="P3942" t="str">
        <f>IFERROR(IF(COUNTIF(個人情報!$BB$5:$BB$401,"登録番号" &amp; リスト!O3942)&gt;=1,"",IF(VLOOKUP(O3942,登録者リスト!$A$1:$D$43729,4,FALSE)=基本情報!$D$6,O3942,"")),"")</f>
        <v/>
      </c>
    </row>
    <row r="3943" spans="15:16" x14ac:dyDescent="0.15">
      <c r="O3943">
        <v>3942</v>
      </c>
      <c r="P3943" t="str">
        <f>IFERROR(IF(COUNTIF(個人情報!$BB$5:$BB$401,"登録番号" &amp; リスト!O3943)&gt;=1,"",IF(VLOOKUP(O3943,登録者リスト!$A$1:$D$43729,4,FALSE)=基本情報!$D$6,O3943,"")),"")</f>
        <v/>
      </c>
    </row>
    <row r="3944" spans="15:16" x14ac:dyDescent="0.15">
      <c r="O3944">
        <v>3943</v>
      </c>
      <c r="P3944" t="str">
        <f>IFERROR(IF(COUNTIF(個人情報!$BB$5:$BB$401,"登録番号" &amp; リスト!O3944)&gt;=1,"",IF(VLOOKUP(O3944,登録者リスト!$A$1:$D$43729,4,FALSE)=基本情報!$D$6,O3944,"")),"")</f>
        <v/>
      </c>
    </row>
    <row r="3945" spans="15:16" x14ac:dyDescent="0.15">
      <c r="O3945">
        <v>3944</v>
      </c>
      <c r="P3945" t="str">
        <f>IFERROR(IF(COUNTIF(個人情報!$BB$5:$BB$401,"登録番号" &amp; リスト!O3945)&gt;=1,"",IF(VLOOKUP(O3945,登録者リスト!$A$1:$D$43729,4,FALSE)=基本情報!$D$6,O3945,"")),"")</f>
        <v/>
      </c>
    </row>
    <row r="3946" spans="15:16" x14ac:dyDescent="0.15">
      <c r="O3946">
        <v>3945</v>
      </c>
      <c r="P3946" t="str">
        <f>IFERROR(IF(COUNTIF(個人情報!$BB$5:$BB$401,"登録番号" &amp; リスト!O3946)&gt;=1,"",IF(VLOOKUP(O3946,登録者リスト!$A$1:$D$43729,4,FALSE)=基本情報!$D$6,O3946,"")),"")</f>
        <v/>
      </c>
    </row>
    <row r="3947" spans="15:16" x14ac:dyDescent="0.15">
      <c r="O3947">
        <v>3946</v>
      </c>
      <c r="P3947" t="str">
        <f>IFERROR(IF(COUNTIF(個人情報!$BB$5:$BB$401,"登録番号" &amp; リスト!O3947)&gt;=1,"",IF(VLOOKUP(O3947,登録者リスト!$A$1:$D$43729,4,FALSE)=基本情報!$D$6,O3947,"")),"")</f>
        <v/>
      </c>
    </row>
    <row r="3948" spans="15:16" x14ac:dyDescent="0.15">
      <c r="O3948">
        <v>3947</v>
      </c>
      <c r="P3948" t="str">
        <f>IFERROR(IF(COUNTIF(個人情報!$BB$5:$BB$401,"登録番号" &amp; リスト!O3948)&gt;=1,"",IF(VLOOKUP(O3948,登録者リスト!$A$1:$D$43729,4,FALSE)=基本情報!$D$6,O3948,"")),"")</f>
        <v/>
      </c>
    </row>
    <row r="3949" spans="15:16" x14ac:dyDescent="0.15">
      <c r="O3949">
        <v>3948</v>
      </c>
      <c r="P3949" t="str">
        <f>IFERROR(IF(COUNTIF(個人情報!$BB$5:$BB$401,"登録番号" &amp; リスト!O3949)&gt;=1,"",IF(VLOOKUP(O3949,登録者リスト!$A$1:$D$43729,4,FALSE)=基本情報!$D$6,O3949,"")),"")</f>
        <v/>
      </c>
    </row>
    <row r="3950" spans="15:16" x14ac:dyDescent="0.15">
      <c r="O3950">
        <v>3949</v>
      </c>
      <c r="P3950" t="str">
        <f>IFERROR(IF(COUNTIF(個人情報!$BB$5:$BB$401,"登録番号" &amp; リスト!O3950)&gt;=1,"",IF(VLOOKUP(O3950,登録者リスト!$A$1:$D$43729,4,FALSE)=基本情報!$D$6,O3950,"")),"")</f>
        <v/>
      </c>
    </row>
    <row r="3951" spans="15:16" x14ac:dyDescent="0.15">
      <c r="O3951">
        <v>3950</v>
      </c>
      <c r="P3951" t="str">
        <f>IFERROR(IF(COUNTIF(個人情報!$BB$5:$BB$401,"登録番号" &amp; リスト!O3951)&gt;=1,"",IF(VLOOKUP(O3951,登録者リスト!$A$1:$D$43729,4,FALSE)=基本情報!$D$6,O3951,"")),"")</f>
        <v/>
      </c>
    </row>
    <row r="3952" spans="15:16" x14ac:dyDescent="0.15">
      <c r="O3952">
        <v>3951</v>
      </c>
      <c r="P3952" t="str">
        <f>IFERROR(IF(COUNTIF(個人情報!$BB$5:$BB$401,"登録番号" &amp; リスト!O3952)&gt;=1,"",IF(VLOOKUP(O3952,登録者リスト!$A$1:$D$43729,4,FALSE)=基本情報!$D$6,O3952,"")),"")</f>
        <v/>
      </c>
    </row>
    <row r="3953" spans="15:16" x14ac:dyDescent="0.15">
      <c r="O3953">
        <v>3952</v>
      </c>
      <c r="P3953" t="str">
        <f>IFERROR(IF(COUNTIF(個人情報!$BB$5:$BB$401,"登録番号" &amp; リスト!O3953)&gt;=1,"",IF(VLOOKUP(O3953,登録者リスト!$A$1:$D$43729,4,FALSE)=基本情報!$D$6,O3953,"")),"")</f>
        <v/>
      </c>
    </row>
    <row r="3954" spans="15:16" x14ac:dyDescent="0.15">
      <c r="O3954">
        <v>3953</v>
      </c>
      <c r="P3954" t="str">
        <f>IFERROR(IF(COUNTIF(個人情報!$BB$5:$BB$401,"登録番号" &amp; リスト!O3954)&gt;=1,"",IF(VLOOKUP(O3954,登録者リスト!$A$1:$D$43729,4,FALSE)=基本情報!$D$6,O3954,"")),"")</f>
        <v/>
      </c>
    </row>
    <row r="3955" spans="15:16" x14ac:dyDescent="0.15">
      <c r="O3955">
        <v>3954</v>
      </c>
      <c r="P3955" t="str">
        <f>IFERROR(IF(COUNTIF(個人情報!$BB$5:$BB$401,"登録番号" &amp; リスト!O3955)&gt;=1,"",IF(VLOOKUP(O3955,登録者リスト!$A$1:$D$43729,4,FALSE)=基本情報!$D$6,O3955,"")),"")</f>
        <v/>
      </c>
    </row>
    <row r="3956" spans="15:16" x14ac:dyDescent="0.15">
      <c r="O3956">
        <v>3955</v>
      </c>
      <c r="P3956" t="str">
        <f>IFERROR(IF(COUNTIF(個人情報!$BB$5:$BB$401,"登録番号" &amp; リスト!O3956)&gt;=1,"",IF(VLOOKUP(O3956,登録者リスト!$A$1:$D$43729,4,FALSE)=基本情報!$D$6,O3956,"")),"")</f>
        <v/>
      </c>
    </row>
    <row r="3957" spans="15:16" x14ac:dyDescent="0.15">
      <c r="O3957">
        <v>3956</v>
      </c>
      <c r="P3957" t="str">
        <f>IFERROR(IF(COUNTIF(個人情報!$BB$5:$BB$401,"登録番号" &amp; リスト!O3957)&gt;=1,"",IF(VLOOKUP(O3957,登録者リスト!$A$1:$D$43729,4,FALSE)=基本情報!$D$6,O3957,"")),"")</f>
        <v/>
      </c>
    </row>
    <row r="3958" spans="15:16" x14ac:dyDescent="0.15">
      <c r="O3958">
        <v>3957</v>
      </c>
      <c r="P3958" t="str">
        <f>IFERROR(IF(COUNTIF(個人情報!$BB$5:$BB$401,"登録番号" &amp; リスト!O3958)&gt;=1,"",IF(VLOOKUP(O3958,登録者リスト!$A$1:$D$43729,4,FALSE)=基本情報!$D$6,O3958,"")),"")</f>
        <v/>
      </c>
    </row>
    <row r="3959" spans="15:16" x14ac:dyDescent="0.15">
      <c r="O3959">
        <v>3958</v>
      </c>
      <c r="P3959" t="str">
        <f>IFERROR(IF(COUNTIF(個人情報!$BB$5:$BB$401,"登録番号" &amp; リスト!O3959)&gt;=1,"",IF(VLOOKUP(O3959,登録者リスト!$A$1:$D$43729,4,FALSE)=基本情報!$D$6,O3959,"")),"")</f>
        <v/>
      </c>
    </row>
    <row r="3960" spans="15:16" x14ac:dyDescent="0.15">
      <c r="O3960">
        <v>3959</v>
      </c>
      <c r="P3960" t="str">
        <f>IFERROR(IF(COUNTIF(個人情報!$BB$5:$BB$401,"登録番号" &amp; リスト!O3960)&gt;=1,"",IF(VLOOKUP(O3960,登録者リスト!$A$1:$D$43729,4,FALSE)=基本情報!$D$6,O3960,"")),"")</f>
        <v/>
      </c>
    </row>
    <row r="3961" spans="15:16" x14ac:dyDescent="0.15">
      <c r="O3961">
        <v>3960</v>
      </c>
      <c r="P3961" t="str">
        <f>IFERROR(IF(COUNTIF(個人情報!$BB$5:$BB$401,"登録番号" &amp; リスト!O3961)&gt;=1,"",IF(VLOOKUP(O3961,登録者リスト!$A$1:$D$43729,4,FALSE)=基本情報!$D$6,O3961,"")),"")</f>
        <v/>
      </c>
    </row>
    <row r="3962" spans="15:16" x14ac:dyDescent="0.15">
      <c r="O3962">
        <v>3961</v>
      </c>
      <c r="P3962" t="str">
        <f>IFERROR(IF(COUNTIF(個人情報!$BB$5:$BB$401,"登録番号" &amp; リスト!O3962)&gt;=1,"",IF(VLOOKUP(O3962,登録者リスト!$A$1:$D$43729,4,FALSE)=基本情報!$D$6,O3962,"")),"")</f>
        <v/>
      </c>
    </row>
    <row r="3963" spans="15:16" x14ac:dyDescent="0.15">
      <c r="O3963">
        <v>3962</v>
      </c>
      <c r="P3963" t="str">
        <f>IFERROR(IF(COUNTIF(個人情報!$BB$5:$BB$401,"登録番号" &amp; リスト!O3963)&gt;=1,"",IF(VLOOKUP(O3963,登録者リスト!$A$1:$D$43729,4,FALSE)=基本情報!$D$6,O3963,"")),"")</f>
        <v/>
      </c>
    </row>
    <row r="3964" spans="15:16" x14ac:dyDescent="0.15">
      <c r="O3964">
        <v>3963</v>
      </c>
      <c r="P3964" t="str">
        <f>IFERROR(IF(COUNTIF(個人情報!$BB$5:$BB$401,"登録番号" &amp; リスト!O3964)&gt;=1,"",IF(VLOOKUP(O3964,登録者リスト!$A$1:$D$43729,4,FALSE)=基本情報!$D$6,O3964,"")),"")</f>
        <v/>
      </c>
    </row>
    <row r="3965" spans="15:16" x14ac:dyDescent="0.15">
      <c r="O3965">
        <v>3964</v>
      </c>
      <c r="P3965" t="str">
        <f>IFERROR(IF(COUNTIF(個人情報!$BB$5:$BB$401,"登録番号" &amp; リスト!O3965)&gt;=1,"",IF(VLOOKUP(O3965,登録者リスト!$A$1:$D$43729,4,FALSE)=基本情報!$D$6,O3965,"")),"")</f>
        <v/>
      </c>
    </row>
    <row r="3966" spans="15:16" x14ac:dyDescent="0.15">
      <c r="O3966">
        <v>3965</v>
      </c>
      <c r="P3966" t="str">
        <f>IFERROR(IF(COUNTIF(個人情報!$BB$5:$BB$401,"登録番号" &amp; リスト!O3966)&gt;=1,"",IF(VLOOKUP(O3966,登録者リスト!$A$1:$D$43729,4,FALSE)=基本情報!$D$6,O3966,"")),"")</f>
        <v/>
      </c>
    </row>
    <row r="3967" spans="15:16" x14ac:dyDescent="0.15">
      <c r="O3967">
        <v>3966</v>
      </c>
      <c r="P3967" t="str">
        <f>IFERROR(IF(COUNTIF(個人情報!$BB$5:$BB$401,"登録番号" &amp; リスト!O3967)&gt;=1,"",IF(VLOOKUP(O3967,登録者リスト!$A$1:$D$43729,4,FALSE)=基本情報!$D$6,O3967,"")),"")</f>
        <v/>
      </c>
    </row>
    <row r="3968" spans="15:16" x14ac:dyDescent="0.15">
      <c r="O3968">
        <v>3967</v>
      </c>
      <c r="P3968" t="str">
        <f>IFERROR(IF(COUNTIF(個人情報!$BB$5:$BB$401,"登録番号" &amp; リスト!O3968)&gt;=1,"",IF(VLOOKUP(O3968,登録者リスト!$A$1:$D$43729,4,FALSE)=基本情報!$D$6,O3968,"")),"")</f>
        <v/>
      </c>
    </row>
    <row r="3969" spans="15:16" x14ac:dyDescent="0.15">
      <c r="O3969">
        <v>3968</v>
      </c>
      <c r="P3969" t="str">
        <f>IFERROR(IF(COUNTIF(個人情報!$BB$5:$BB$401,"登録番号" &amp; リスト!O3969)&gt;=1,"",IF(VLOOKUP(O3969,登録者リスト!$A$1:$D$43729,4,FALSE)=基本情報!$D$6,O3969,"")),"")</f>
        <v/>
      </c>
    </row>
    <row r="3970" spans="15:16" x14ac:dyDescent="0.15">
      <c r="O3970">
        <v>3969</v>
      </c>
      <c r="P3970" t="str">
        <f>IFERROR(IF(COUNTIF(個人情報!$BB$5:$BB$401,"登録番号" &amp; リスト!O3970)&gt;=1,"",IF(VLOOKUP(O3970,登録者リスト!$A$1:$D$43729,4,FALSE)=基本情報!$D$6,O3970,"")),"")</f>
        <v/>
      </c>
    </row>
    <row r="3971" spans="15:16" x14ac:dyDescent="0.15">
      <c r="O3971">
        <v>3970</v>
      </c>
      <c r="P3971" t="str">
        <f>IFERROR(IF(COUNTIF(個人情報!$BB$5:$BB$401,"登録番号" &amp; リスト!O3971)&gt;=1,"",IF(VLOOKUP(O3971,登録者リスト!$A$1:$D$43729,4,FALSE)=基本情報!$D$6,O3971,"")),"")</f>
        <v/>
      </c>
    </row>
    <row r="3972" spans="15:16" x14ac:dyDescent="0.15">
      <c r="O3972">
        <v>3971</v>
      </c>
      <c r="P3972" t="str">
        <f>IFERROR(IF(COUNTIF(個人情報!$BB$5:$BB$401,"登録番号" &amp; リスト!O3972)&gt;=1,"",IF(VLOOKUP(O3972,登録者リスト!$A$1:$D$43729,4,FALSE)=基本情報!$D$6,O3972,"")),"")</f>
        <v/>
      </c>
    </row>
    <row r="3973" spans="15:16" x14ac:dyDescent="0.15">
      <c r="O3973">
        <v>3972</v>
      </c>
      <c r="P3973" t="str">
        <f>IFERROR(IF(COUNTIF(個人情報!$BB$5:$BB$401,"登録番号" &amp; リスト!O3973)&gt;=1,"",IF(VLOOKUP(O3973,登録者リスト!$A$1:$D$43729,4,FALSE)=基本情報!$D$6,O3973,"")),"")</f>
        <v/>
      </c>
    </row>
    <row r="3974" spans="15:16" x14ac:dyDescent="0.15">
      <c r="O3974">
        <v>3973</v>
      </c>
      <c r="P3974" t="str">
        <f>IFERROR(IF(COUNTIF(個人情報!$BB$5:$BB$401,"登録番号" &amp; リスト!O3974)&gt;=1,"",IF(VLOOKUP(O3974,登録者リスト!$A$1:$D$43729,4,FALSE)=基本情報!$D$6,O3974,"")),"")</f>
        <v/>
      </c>
    </row>
    <row r="3975" spans="15:16" x14ac:dyDescent="0.15">
      <c r="O3975">
        <v>3974</v>
      </c>
      <c r="P3975" t="str">
        <f>IFERROR(IF(COUNTIF(個人情報!$BB$5:$BB$401,"登録番号" &amp; リスト!O3975)&gt;=1,"",IF(VLOOKUP(O3975,登録者リスト!$A$1:$D$43729,4,FALSE)=基本情報!$D$6,O3975,"")),"")</f>
        <v/>
      </c>
    </row>
    <row r="3976" spans="15:16" x14ac:dyDescent="0.15">
      <c r="O3976">
        <v>3975</v>
      </c>
      <c r="P3976" t="str">
        <f>IFERROR(IF(COUNTIF(個人情報!$BB$5:$BB$401,"登録番号" &amp; リスト!O3976)&gt;=1,"",IF(VLOOKUP(O3976,登録者リスト!$A$1:$D$43729,4,FALSE)=基本情報!$D$6,O3976,"")),"")</f>
        <v/>
      </c>
    </row>
    <row r="3977" spans="15:16" x14ac:dyDescent="0.15">
      <c r="O3977">
        <v>3976</v>
      </c>
      <c r="P3977" t="str">
        <f>IFERROR(IF(COUNTIF(個人情報!$BB$5:$BB$401,"登録番号" &amp; リスト!O3977)&gt;=1,"",IF(VLOOKUP(O3977,登録者リスト!$A$1:$D$43729,4,FALSE)=基本情報!$D$6,O3977,"")),"")</f>
        <v/>
      </c>
    </row>
    <row r="3978" spans="15:16" x14ac:dyDescent="0.15">
      <c r="O3978">
        <v>3977</v>
      </c>
      <c r="P3978" t="str">
        <f>IFERROR(IF(COUNTIF(個人情報!$BB$5:$BB$401,"登録番号" &amp; リスト!O3978)&gt;=1,"",IF(VLOOKUP(O3978,登録者リスト!$A$1:$D$43729,4,FALSE)=基本情報!$D$6,O3978,"")),"")</f>
        <v/>
      </c>
    </row>
    <row r="3979" spans="15:16" x14ac:dyDescent="0.15">
      <c r="O3979">
        <v>3978</v>
      </c>
      <c r="P3979" t="str">
        <f>IFERROR(IF(COUNTIF(個人情報!$BB$5:$BB$401,"登録番号" &amp; リスト!O3979)&gt;=1,"",IF(VLOOKUP(O3979,登録者リスト!$A$1:$D$43729,4,FALSE)=基本情報!$D$6,O3979,"")),"")</f>
        <v/>
      </c>
    </row>
    <row r="3980" spans="15:16" x14ac:dyDescent="0.15">
      <c r="O3980">
        <v>3979</v>
      </c>
      <c r="P3980" t="str">
        <f>IFERROR(IF(COUNTIF(個人情報!$BB$5:$BB$401,"登録番号" &amp; リスト!O3980)&gt;=1,"",IF(VLOOKUP(O3980,登録者リスト!$A$1:$D$43729,4,FALSE)=基本情報!$D$6,O3980,"")),"")</f>
        <v/>
      </c>
    </row>
    <row r="3981" spans="15:16" x14ac:dyDescent="0.15">
      <c r="O3981">
        <v>3980</v>
      </c>
      <c r="P3981" t="str">
        <f>IFERROR(IF(COUNTIF(個人情報!$BB$5:$BB$401,"登録番号" &amp; リスト!O3981)&gt;=1,"",IF(VLOOKUP(O3981,登録者リスト!$A$1:$D$43729,4,FALSE)=基本情報!$D$6,O3981,"")),"")</f>
        <v/>
      </c>
    </row>
    <row r="3982" spans="15:16" x14ac:dyDescent="0.15">
      <c r="O3982">
        <v>3981</v>
      </c>
      <c r="P3982" t="str">
        <f>IFERROR(IF(COUNTIF(個人情報!$BB$5:$BB$401,"登録番号" &amp; リスト!O3982)&gt;=1,"",IF(VLOOKUP(O3982,登録者リスト!$A$1:$D$43729,4,FALSE)=基本情報!$D$6,O3982,"")),"")</f>
        <v/>
      </c>
    </row>
    <row r="3983" spans="15:16" x14ac:dyDescent="0.15">
      <c r="O3983">
        <v>3982</v>
      </c>
      <c r="P3983" t="str">
        <f>IFERROR(IF(COUNTIF(個人情報!$BB$5:$BB$401,"登録番号" &amp; リスト!O3983)&gt;=1,"",IF(VLOOKUP(O3983,登録者リスト!$A$1:$D$43729,4,FALSE)=基本情報!$D$6,O3983,"")),"")</f>
        <v/>
      </c>
    </row>
    <row r="3984" spans="15:16" x14ac:dyDescent="0.15">
      <c r="O3984">
        <v>3983</v>
      </c>
      <c r="P3984" t="str">
        <f>IFERROR(IF(COUNTIF(個人情報!$BB$5:$BB$401,"登録番号" &amp; リスト!O3984)&gt;=1,"",IF(VLOOKUP(O3984,登録者リスト!$A$1:$D$43729,4,FALSE)=基本情報!$D$6,O3984,"")),"")</f>
        <v/>
      </c>
    </row>
    <row r="3985" spans="15:16" x14ac:dyDescent="0.15">
      <c r="O3985">
        <v>3984</v>
      </c>
      <c r="P3985" t="str">
        <f>IFERROR(IF(COUNTIF(個人情報!$BB$5:$BB$401,"登録番号" &amp; リスト!O3985)&gt;=1,"",IF(VLOOKUP(O3985,登録者リスト!$A$1:$D$43729,4,FALSE)=基本情報!$D$6,O3985,"")),"")</f>
        <v/>
      </c>
    </row>
    <row r="3986" spans="15:16" x14ac:dyDescent="0.15">
      <c r="O3986">
        <v>3985</v>
      </c>
      <c r="P3986" t="str">
        <f>IFERROR(IF(COUNTIF(個人情報!$BB$5:$BB$401,"登録番号" &amp; リスト!O3986)&gt;=1,"",IF(VLOOKUP(O3986,登録者リスト!$A$1:$D$43729,4,FALSE)=基本情報!$D$6,O3986,"")),"")</f>
        <v/>
      </c>
    </row>
    <row r="3987" spans="15:16" x14ac:dyDescent="0.15">
      <c r="O3987">
        <v>3986</v>
      </c>
      <c r="P3987" t="str">
        <f>IFERROR(IF(COUNTIF(個人情報!$BB$5:$BB$401,"登録番号" &amp; リスト!O3987)&gt;=1,"",IF(VLOOKUP(O3987,登録者リスト!$A$1:$D$43729,4,FALSE)=基本情報!$D$6,O3987,"")),"")</f>
        <v/>
      </c>
    </row>
    <row r="3988" spans="15:16" x14ac:dyDescent="0.15">
      <c r="O3988">
        <v>3987</v>
      </c>
      <c r="P3988" t="str">
        <f>IFERROR(IF(COUNTIF(個人情報!$BB$5:$BB$401,"登録番号" &amp; リスト!O3988)&gt;=1,"",IF(VLOOKUP(O3988,登録者リスト!$A$1:$D$43729,4,FALSE)=基本情報!$D$6,O3988,"")),"")</f>
        <v/>
      </c>
    </row>
    <row r="3989" spans="15:16" x14ac:dyDescent="0.15">
      <c r="O3989">
        <v>3988</v>
      </c>
      <c r="P3989" t="str">
        <f>IFERROR(IF(COUNTIF(個人情報!$BB$5:$BB$401,"登録番号" &amp; リスト!O3989)&gt;=1,"",IF(VLOOKUP(O3989,登録者リスト!$A$1:$D$43729,4,FALSE)=基本情報!$D$6,O3989,"")),"")</f>
        <v/>
      </c>
    </row>
    <row r="3990" spans="15:16" x14ac:dyDescent="0.15">
      <c r="O3990">
        <v>3989</v>
      </c>
      <c r="P3990" t="str">
        <f>IFERROR(IF(COUNTIF(個人情報!$BB$5:$BB$401,"登録番号" &amp; リスト!O3990)&gt;=1,"",IF(VLOOKUP(O3990,登録者リスト!$A$1:$D$43729,4,FALSE)=基本情報!$D$6,O3990,"")),"")</f>
        <v/>
      </c>
    </row>
    <row r="3991" spans="15:16" x14ac:dyDescent="0.15">
      <c r="O3991">
        <v>3990</v>
      </c>
      <c r="P3991" t="str">
        <f>IFERROR(IF(COUNTIF(個人情報!$BB$5:$BB$401,"登録番号" &amp; リスト!O3991)&gt;=1,"",IF(VLOOKUP(O3991,登録者リスト!$A$1:$D$43729,4,FALSE)=基本情報!$D$6,O3991,"")),"")</f>
        <v/>
      </c>
    </row>
    <row r="3992" spans="15:16" x14ac:dyDescent="0.15">
      <c r="O3992">
        <v>3991</v>
      </c>
      <c r="P3992" t="str">
        <f>IFERROR(IF(COUNTIF(個人情報!$BB$5:$BB$401,"登録番号" &amp; リスト!O3992)&gt;=1,"",IF(VLOOKUP(O3992,登録者リスト!$A$1:$D$43729,4,FALSE)=基本情報!$D$6,O3992,"")),"")</f>
        <v/>
      </c>
    </row>
    <row r="3993" spans="15:16" x14ac:dyDescent="0.15">
      <c r="O3993">
        <v>3992</v>
      </c>
      <c r="P3993" t="str">
        <f>IFERROR(IF(COUNTIF(個人情報!$BB$5:$BB$401,"登録番号" &amp; リスト!O3993)&gt;=1,"",IF(VLOOKUP(O3993,登録者リスト!$A$1:$D$43729,4,FALSE)=基本情報!$D$6,O3993,"")),"")</f>
        <v/>
      </c>
    </row>
    <row r="3994" spans="15:16" x14ac:dyDescent="0.15">
      <c r="O3994">
        <v>3993</v>
      </c>
      <c r="P3994" t="str">
        <f>IFERROR(IF(COUNTIF(個人情報!$BB$5:$BB$401,"登録番号" &amp; リスト!O3994)&gt;=1,"",IF(VLOOKUP(O3994,登録者リスト!$A$1:$D$43729,4,FALSE)=基本情報!$D$6,O3994,"")),"")</f>
        <v/>
      </c>
    </row>
    <row r="3995" spans="15:16" x14ac:dyDescent="0.15">
      <c r="O3995">
        <v>3994</v>
      </c>
      <c r="P3995" t="str">
        <f>IFERROR(IF(COUNTIF(個人情報!$BB$5:$BB$401,"登録番号" &amp; リスト!O3995)&gt;=1,"",IF(VLOOKUP(O3995,登録者リスト!$A$1:$D$43729,4,FALSE)=基本情報!$D$6,O3995,"")),"")</f>
        <v/>
      </c>
    </row>
    <row r="3996" spans="15:16" x14ac:dyDescent="0.15">
      <c r="O3996">
        <v>3995</v>
      </c>
      <c r="P3996" t="str">
        <f>IFERROR(IF(COUNTIF(個人情報!$BB$5:$BB$401,"登録番号" &amp; リスト!O3996)&gt;=1,"",IF(VLOOKUP(O3996,登録者リスト!$A$1:$D$43729,4,FALSE)=基本情報!$D$6,O3996,"")),"")</f>
        <v/>
      </c>
    </row>
    <row r="3997" spans="15:16" x14ac:dyDescent="0.15">
      <c r="O3997">
        <v>3996</v>
      </c>
      <c r="P3997" t="str">
        <f>IFERROR(IF(COUNTIF(個人情報!$BB$5:$BB$401,"登録番号" &amp; リスト!O3997)&gt;=1,"",IF(VLOOKUP(O3997,登録者リスト!$A$1:$D$43729,4,FALSE)=基本情報!$D$6,O3997,"")),"")</f>
        <v/>
      </c>
    </row>
    <row r="3998" spans="15:16" x14ac:dyDescent="0.15">
      <c r="O3998">
        <v>3997</v>
      </c>
      <c r="P3998" t="str">
        <f>IFERROR(IF(COUNTIF(個人情報!$BB$5:$BB$401,"登録番号" &amp; リスト!O3998)&gt;=1,"",IF(VLOOKUP(O3998,登録者リスト!$A$1:$D$43729,4,FALSE)=基本情報!$D$6,O3998,"")),"")</f>
        <v/>
      </c>
    </row>
    <row r="3999" spans="15:16" x14ac:dyDescent="0.15">
      <c r="O3999">
        <v>3998</v>
      </c>
      <c r="P3999" t="str">
        <f>IFERROR(IF(COUNTIF(個人情報!$BB$5:$BB$401,"登録番号" &amp; リスト!O3999)&gt;=1,"",IF(VLOOKUP(O3999,登録者リスト!$A$1:$D$43729,4,FALSE)=基本情報!$D$6,O3999,"")),"")</f>
        <v/>
      </c>
    </row>
    <row r="4000" spans="15:16" x14ac:dyDescent="0.15">
      <c r="O4000">
        <v>3999</v>
      </c>
      <c r="P4000" t="str">
        <f>IFERROR(IF(COUNTIF(個人情報!$BB$5:$BB$401,"登録番号" &amp; リスト!O4000)&gt;=1,"",IF(VLOOKUP(O4000,登録者リスト!$A$1:$D$43729,4,FALSE)=基本情報!$D$6,O4000,"")),"")</f>
        <v/>
      </c>
    </row>
    <row r="4001" spans="15:16" x14ac:dyDescent="0.15">
      <c r="O4001">
        <v>4000</v>
      </c>
      <c r="P4001" t="str">
        <f>IFERROR(IF(COUNTIF(個人情報!$BB$5:$BB$401,"登録番号" &amp; リスト!O4001)&gt;=1,"",IF(VLOOKUP(O4001,登録者リスト!$A$1:$D$43729,4,FALSE)=基本情報!$D$6,O4001,"")),"")</f>
        <v/>
      </c>
    </row>
    <row r="4002" spans="15:16" x14ac:dyDescent="0.15">
      <c r="O4002">
        <v>4001</v>
      </c>
      <c r="P4002" t="str">
        <f>IFERROR(IF(COUNTIF(個人情報!$BB$5:$BB$401,"登録番号" &amp; リスト!O4002)&gt;=1,"",IF(VLOOKUP(O4002,登録者リスト!$A$1:$D$43729,4,FALSE)=基本情報!$D$6,O4002,"")),"")</f>
        <v/>
      </c>
    </row>
    <row r="4003" spans="15:16" x14ac:dyDescent="0.15">
      <c r="O4003">
        <v>4002</v>
      </c>
      <c r="P4003" t="str">
        <f>IFERROR(IF(COUNTIF(個人情報!$BB$5:$BB$401,"登録番号" &amp; リスト!O4003)&gt;=1,"",IF(VLOOKUP(O4003,登録者リスト!$A$1:$D$43729,4,FALSE)=基本情報!$D$6,O4003,"")),"")</f>
        <v/>
      </c>
    </row>
    <row r="4004" spans="15:16" x14ac:dyDescent="0.15">
      <c r="O4004">
        <v>4003</v>
      </c>
      <c r="P4004" t="str">
        <f>IFERROR(IF(COUNTIF(個人情報!$BB$5:$BB$401,"登録番号" &amp; リスト!O4004)&gt;=1,"",IF(VLOOKUP(O4004,登録者リスト!$A$1:$D$43729,4,FALSE)=基本情報!$D$6,O4004,"")),"")</f>
        <v/>
      </c>
    </row>
    <row r="4005" spans="15:16" x14ac:dyDescent="0.15">
      <c r="O4005">
        <v>4004</v>
      </c>
      <c r="P4005" t="str">
        <f>IFERROR(IF(COUNTIF(個人情報!$BB$5:$BB$401,"登録番号" &amp; リスト!O4005)&gt;=1,"",IF(VLOOKUP(O4005,登録者リスト!$A$1:$D$43729,4,FALSE)=基本情報!$D$6,O4005,"")),"")</f>
        <v/>
      </c>
    </row>
    <row r="4006" spans="15:16" x14ac:dyDescent="0.15">
      <c r="O4006">
        <v>4005</v>
      </c>
      <c r="P4006" t="str">
        <f>IFERROR(IF(COUNTIF(個人情報!$BB$5:$BB$401,"登録番号" &amp; リスト!O4006)&gt;=1,"",IF(VLOOKUP(O4006,登録者リスト!$A$1:$D$43729,4,FALSE)=基本情報!$D$6,O4006,"")),"")</f>
        <v/>
      </c>
    </row>
    <row r="4007" spans="15:16" x14ac:dyDescent="0.15">
      <c r="O4007">
        <v>4006</v>
      </c>
      <c r="P4007" t="str">
        <f>IFERROR(IF(COUNTIF(個人情報!$BB$5:$BB$401,"登録番号" &amp; リスト!O4007)&gt;=1,"",IF(VLOOKUP(O4007,登録者リスト!$A$1:$D$43729,4,FALSE)=基本情報!$D$6,O4007,"")),"")</f>
        <v/>
      </c>
    </row>
    <row r="4008" spans="15:16" x14ac:dyDescent="0.15">
      <c r="O4008">
        <v>4007</v>
      </c>
      <c r="P4008" t="str">
        <f>IFERROR(IF(COUNTIF(個人情報!$BB$5:$BB$401,"登録番号" &amp; リスト!O4008)&gt;=1,"",IF(VLOOKUP(O4008,登録者リスト!$A$1:$D$43729,4,FALSE)=基本情報!$D$6,O4008,"")),"")</f>
        <v/>
      </c>
    </row>
    <row r="4009" spans="15:16" x14ac:dyDescent="0.15">
      <c r="O4009">
        <v>4008</v>
      </c>
      <c r="P4009" t="str">
        <f>IFERROR(IF(COUNTIF(個人情報!$BB$5:$BB$401,"登録番号" &amp; リスト!O4009)&gt;=1,"",IF(VLOOKUP(O4009,登録者リスト!$A$1:$D$43729,4,FALSE)=基本情報!$D$6,O4009,"")),"")</f>
        <v/>
      </c>
    </row>
    <row r="4010" spans="15:16" x14ac:dyDescent="0.15">
      <c r="O4010">
        <v>4009</v>
      </c>
      <c r="P4010" t="str">
        <f>IFERROR(IF(COUNTIF(個人情報!$BB$5:$BB$401,"登録番号" &amp; リスト!O4010)&gt;=1,"",IF(VLOOKUP(O4010,登録者リスト!$A$1:$D$43729,4,FALSE)=基本情報!$D$6,O4010,"")),"")</f>
        <v/>
      </c>
    </row>
    <row r="4011" spans="15:16" x14ac:dyDescent="0.15">
      <c r="O4011">
        <v>4010</v>
      </c>
      <c r="P4011" t="str">
        <f>IFERROR(IF(COUNTIF(個人情報!$BB$5:$BB$401,"登録番号" &amp; リスト!O4011)&gt;=1,"",IF(VLOOKUP(O4011,登録者リスト!$A$1:$D$43729,4,FALSE)=基本情報!$D$6,O4011,"")),"")</f>
        <v/>
      </c>
    </row>
    <row r="4012" spans="15:16" x14ac:dyDescent="0.15">
      <c r="O4012">
        <v>4011</v>
      </c>
      <c r="P4012" t="str">
        <f>IFERROR(IF(COUNTIF(個人情報!$BB$5:$BB$401,"登録番号" &amp; リスト!O4012)&gt;=1,"",IF(VLOOKUP(O4012,登録者リスト!$A$1:$D$43729,4,FALSE)=基本情報!$D$6,O4012,"")),"")</f>
        <v/>
      </c>
    </row>
    <row r="4013" spans="15:16" x14ac:dyDescent="0.15">
      <c r="O4013">
        <v>4012</v>
      </c>
      <c r="P4013" t="str">
        <f>IFERROR(IF(COUNTIF(個人情報!$BB$5:$BB$401,"登録番号" &amp; リスト!O4013)&gt;=1,"",IF(VLOOKUP(O4013,登録者リスト!$A$1:$D$43729,4,FALSE)=基本情報!$D$6,O4013,"")),"")</f>
        <v/>
      </c>
    </row>
    <row r="4014" spans="15:16" x14ac:dyDescent="0.15">
      <c r="O4014">
        <v>4013</v>
      </c>
      <c r="P4014" t="str">
        <f>IFERROR(IF(COUNTIF(個人情報!$BB$5:$BB$401,"登録番号" &amp; リスト!O4014)&gt;=1,"",IF(VLOOKUP(O4014,登録者リスト!$A$1:$D$43729,4,FALSE)=基本情報!$D$6,O4014,"")),"")</f>
        <v/>
      </c>
    </row>
    <row r="4015" spans="15:16" x14ac:dyDescent="0.15">
      <c r="O4015">
        <v>4014</v>
      </c>
      <c r="P4015" t="str">
        <f>IFERROR(IF(COUNTIF(個人情報!$BB$5:$BB$401,"登録番号" &amp; リスト!O4015)&gt;=1,"",IF(VLOOKUP(O4015,登録者リスト!$A$1:$D$43729,4,FALSE)=基本情報!$D$6,O4015,"")),"")</f>
        <v/>
      </c>
    </row>
    <row r="4016" spans="15:16" x14ac:dyDescent="0.15">
      <c r="O4016">
        <v>4015</v>
      </c>
      <c r="P4016" t="str">
        <f>IFERROR(IF(COUNTIF(個人情報!$BB$5:$BB$401,"登録番号" &amp; リスト!O4016)&gt;=1,"",IF(VLOOKUP(O4016,登録者リスト!$A$1:$D$43729,4,FALSE)=基本情報!$D$6,O4016,"")),"")</f>
        <v/>
      </c>
    </row>
    <row r="4017" spans="15:16" x14ac:dyDescent="0.15">
      <c r="O4017">
        <v>4016</v>
      </c>
      <c r="P4017" t="str">
        <f>IFERROR(IF(COUNTIF(個人情報!$BB$5:$BB$401,"登録番号" &amp; リスト!O4017)&gt;=1,"",IF(VLOOKUP(O4017,登録者リスト!$A$1:$D$43729,4,FALSE)=基本情報!$D$6,O4017,"")),"")</f>
        <v/>
      </c>
    </row>
    <row r="4018" spans="15:16" x14ac:dyDescent="0.15">
      <c r="O4018">
        <v>4017</v>
      </c>
      <c r="P4018" t="str">
        <f>IFERROR(IF(COUNTIF(個人情報!$BB$5:$BB$401,"登録番号" &amp; リスト!O4018)&gt;=1,"",IF(VLOOKUP(O4018,登録者リスト!$A$1:$D$43729,4,FALSE)=基本情報!$D$6,O4018,"")),"")</f>
        <v/>
      </c>
    </row>
    <row r="4019" spans="15:16" x14ac:dyDescent="0.15">
      <c r="O4019">
        <v>4018</v>
      </c>
      <c r="P4019" t="str">
        <f>IFERROR(IF(COUNTIF(個人情報!$BB$5:$BB$401,"登録番号" &amp; リスト!O4019)&gt;=1,"",IF(VLOOKUP(O4019,登録者リスト!$A$1:$D$43729,4,FALSE)=基本情報!$D$6,O4019,"")),"")</f>
        <v/>
      </c>
    </row>
    <row r="4020" spans="15:16" x14ac:dyDescent="0.15">
      <c r="O4020">
        <v>4019</v>
      </c>
      <c r="P4020" t="str">
        <f>IFERROR(IF(COUNTIF(個人情報!$BB$5:$BB$401,"登録番号" &amp; リスト!O4020)&gt;=1,"",IF(VLOOKUP(O4020,登録者リスト!$A$1:$D$43729,4,FALSE)=基本情報!$D$6,O4020,"")),"")</f>
        <v/>
      </c>
    </row>
    <row r="4021" spans="15:16" x14ac:dyDescent="0.15">
      <c r="O4021">
        <v>4020</v>
      </c>
      <c r="P4021" t="str">
        <f>IFERROR(IF(COUNTIF(個人情報!$BB$5:$BB$401,"登録番号" &amp; リスト!O4021)&gt;=1,"",IF(VLOOKUP(O4021,登録者リスト!$A$1:$D$43729,4,FALSE)=基本情報!$D$6,O4021,"")),"")</f>
        <v/>
      </c>
    </row>
    <row r="4022" spans="15:16" x14ac:dyDescent="0.15">
      <c r="O4022">
        <v>4021</v>
      </c>
      <c r="P4022" t="str">
        <f>IFERROR(IF(COUNTIF(個人情報!$BB$5:$BB$401,"登録番号" &amp; リスト!O4022)&gt;=1,"",IF(VLOOKUP(O4022,登録者リスト!$A$1:$D$43729,4,FALSE)=基本情報!$D$6,O4022,"")),"")</f>
        <v/>
      </c>
    </row>
    <row r="4023" spans="15:16" x14ac:dyDescent="0.15">
      <c r="O4023">
        <v>4022</v>
      </c>
      <c r="P4023" t="str">
        <f>IFERROR(IF(COUNTIF(個人情報!$BB$5:$BB$401,"登録番号" &amp; リスト!O4023)&gt;=1,"",IF(VLOOKUP(O4023,登録者リスト!$A$1:$D$43729,4,FALSE)=基本情報!$D$6,O4023,"")),"")</f>
        <v/>
      </c>
    </row>
    <row r="4024" spans="15:16" x14ac:dyDescent="0.15">
      <c r="O4024">
        <v>4023</v>
      </c>
      <c r="P4024" t="str">
        <f>IFERROR(IF(COUNTIF(個人情報!$BB$5:$BB$401,"登録番号" &amp; リスト!O4024)&gt;=1,"",IF(VLOOKUP(O4024,登録者リスト!$A$1:$D$43729,4,FALSE)=基本情報!$D$6,O4024,"")),"")</f>
        <v/>
      </c>
    </row>
    <row r="4025" spans="15:16" x14ac:dyDescent="0.15">
      <c r="O4025">
        <v>4024</v>
      </c>
      <c r="P4025" t="str">
        <f>IFERROR(IF(COUNTIF(個人情報!$BB$5:$BB$401,"登録番号" &amp; リスト!O4025)&gt;=1,"",IF(VLOOKUP(O4025,登録者リスト!$A$1:$D$43729,4,FALSE)=基本情報!$D$6,O4025,"")),"")</f>
        <v/>
      </c>
    </row>
    <row r="4026" spans="15:16" x14ac:dyDescent="0.15">
      <c r="O4026">
        <v>4025</v>
      </c>
      <c r="P4026" t="str">
        <f>IFERROR(IF(COUNTIF(個人情報!$BB$5:$BB$401,"登録番号" &amp; リスト!O4026)&gt;=1,"",IF(VLOOKUP(O4026,登録者リスト!$A$1:$D$43729,4,FALSE)=基本情報!$D$6,O4026,"")),"")</f>
        <v/>
      </c>
    </row>
    <row r="4027" spans="15:16" x14ac:dyDescent="0.15">
      <c r="O4027">
        <v>4026</v>
      </c>
      <c r="P4027" t="str">
        <f>IFERROR(IF(COUNTIF(個人情報!$BB$5:$BB$401,"登録番号" &amp; リスト!O4027)&gt;=1,"",IF(VLOOKUP(O4027,登録者リスト!$A$1:$D$43729,4,FALSE)=基本情報!$D$6,O4027,"")),"")</f>
        <v/>
      </c>
    </row>
    <row r="4028" spans="15:16" x14ac:dyDescent="0.15">
      <c r="O4028">
        <v>4027</v>
      </c>
      <c r="P4028" t="str">
        <f>IFERROR(IF(COUNTIF(個人情報!$BB$5:$BB$401,"登録番号" &amp; リスト!O4028)&gt;=1,"",IF(VLOOKUP(O4028,登録者リスト!$A$1:$D$43729,4,FALSE)=基本情報!$D$6,O4028,"")),"")</f>
        <v/>
      </c>
    </row>
    <row r="4029" spans="15:16" x14ac:dyDescent="0.15">
      <c r="O4029">
        <v>4028</v>
      </c>
      <c r="P4029" t="str">
        <f>IFERROR(IF(COUNTIF(個人情報!$BB$5:$BB$401,"登録番号" &amp; リスト!O4029)&gt;=1,"",IF(VLOOKUP(O4029,登録者リスト!$A$1:$D$43729,4,FALSE)=基本情報!$D$6,O4029,"")),"")</f>
        <v/>
      </c>
    </row>
    <row r="4030" spans="15:16" x14ac:dyDescent="0.15">
      <c r="O4030">
        <v>4029</v>
      </c>
      <c r="P4030" t="str">
        <f>IFERROR(IF(COUNTIF(個人情報!$BB$5:$BB$401,"登録番号" &amp; リスト!O4030)&gt;=1,"",IF(VLOOKUP(O4030,登録者リスト!$A$1:$D$43729,4,FALSE)=基本情報!$D$6,O4030,"")),"")</f>
        <v/>
      </c>
    </row>
    <row r="4031" spans="15:16" x14ac:dyDescent="0.15">
      <c r="O4031">
        <v>4030</v>
      </c>
      <c r="P4031" t="str">
        <f>IFERROR(IF(COUNTIF(個人情報!$BB$5:$BB$401,"登録番号" &amp; リスト!O4031)&gt;=1,"",IF(VLOOKUP(O4031,登録者リスト!$A$1:$D$43729,4,FALSE)=基本情報!$D$6,O4031,"")),"")</f>
        <v/>
      </c>
    </row>
    <row r="4032" spans="15:16" x14ac:dyDescent="0.15">
      <c r="O4032">
        <v>4031</v>
      </c>
      <c r="P4032" t="str">
        <f>IFERROR(IF(COUNTIF(個人情報!$BB$5:$BB$401,"登録番号" &amp; リスト!O4032)&gt;=1,"",IF(VLOOKUP(O4032,登録者リスト!$A$1:$D$43729,4,FALSE)=基本情報!$D$6,O4032,"")),"")</f>
        <v/>
      </c>
    </row>
    <row r="4033" spans="15:16" x14ac:dyDescent="0.15">
      <c r="O4033">
        <v>4032</v>
      </c>
      <c r="P4033" t="str">
        <f>IFERROR(IF(COUNTIF(個人情報!$BB$5:$BB$401,"登録番号" &amp; リスト!O4033)&gt;=1,"",IF(VLOOKUP(O4033,登録者リスト!$A$1:$D$43729,4,FALSE)=基本情報!$D$6,O4033,"")),"")</f>
        <v/>
      </c>
    </row>
    <row r="4034" spans="15:16" x14ac:dyDescent="0.15">
      <c r="O4034">
        <v>4033</v>
      </c>
      <c r="P4034" t="str">
        <f>IFERROR(IF(COUNTIF(個人情報!$BB$5:$BB$401,"登録番号" &amp; リスト!O4034)&gt;=1,"",IF(VLOOKUP(O4034,登録者リスト!$A$1:$D$43729,4,FALSE)=基本情報!$D$6,O4034,"")),"")</f>
        <v/>
      </c>
    </row>
    <row r="4035" spans="15:16" x14ac:dyDescent="0.15">
      <c r="O4035">
        <v>4034</v>
      </c>
      <c r="P4035" t="str">
        <f>IFERROR(IF(COUNTIF(個人情報!$BB$5:$BB$401,"登録番号" &amp; リスト!O4035)&gt;=1,"",IF(VLOOKUP(O4035,登録者リスト!$A$1:$D$43729,4,FALSE)=基本情報!$D$6,O4035,"")),"")</f>
        <v/>
      </c>
    </row>
    <row r="4036" spans="15:16" x14ac:dyDescent="0.15">
      <c r="O4036">
        <v>4035</v>
      </c>
      <c r="P4036" t="str">
        <f>IFERROR(IF(COUNTIF(個人情報!$BB$5:$BB$401,"登録番号" &amp; リスト!O4036)&gt;=1,"",IF(VLOOKUP(O4036,登録者リスト!$A$1:$D$43729,4,FALSE)=基本情報!$D$6,O4036,"")),"")</f>
        <v/>
      </c>
    </row>
    <row r="4037" spans="15:16" x14ac:dyDescent="0.15">
      <c r="O4037">
        <v>4036</v>
      </c>
      <c r="P4037" t="str">
        <f>IFERROR(IF(COUNTIF(個人情報!$BB$5:$BB$401,"登録番号" &amp; リスト!O4037)&gt;=1,"",IF(VLOOKUP(O4037,登録者リスト!$A$1:$D$43729,4,FALSE)=基本情報!$D$6,O4037,"")),"")</f>
        <v/>
      </c>
    </row>
    <row r="4038" spans="15:16" x14ac:dyDescent="0.15">
      <c r="O4038">
        <v>4037</v>
      </c>
      <c r="P4038" t="str">
        <f>IFERROR(IF(COUNTIF(個人情報!$BB$5:$BB$401,"登録番号" &amp; リスト!O4038)&gt;=1,"",IF(VLOOKUP(O4038,登録者リスト!$A$1:$D$43729,4,FALSE)=基本情報!$D$6,O4038,"")),"")</f>
        <v/>
      </c>
    </row>
    <row r="4039" spans="15:16" x14ac:dyDescent="0.15">
      <c r="O4039">
        <v>4038</v>
      </c>
      <c r="P4039" t="str">
        <f>IFERROR(IF(COUNTIF(個人情報!$BB$5:$BB$401,"登録番号" &amp; リスト!O4039)&gt;=1,"",IF(VLOOKUP(O4039,登録者リスト!$A$1:$D$43729,4,FALSE)=基本情報!$D$6,O4039,"")),"")</f>
        <v/>
      </c>
    </row>
    <row r="4040" spans="15:16" x14ac:dyDescent="0.15">
      <c r="O4040">
        <v>4039</v>
      </c>
      <c r="P4040" t="str">
        <f>IFERROR(IF(COUNTIF(個人情報!$BB$5:$BB$401,"登録番号" &amp; リスト!O4040)&gt;=1,"",IF(VLOOKUP(O4040,登録者リスト!$A$1:$D$43729,4,FALSE)=基本情報!$D$6,O4040,"")),"")</f>
        <v/>
      </c>
    </row>
    <row r="4041" spans="15:16" x14ac:dyDescent="0.15">
      <c r="O4041">
        <v>4040</v>
      </c>
      <c r="P4041" t="str">
        <f>IFERROR(IF(COUNTIF(個人情報!$BB$5:$BB$401,"登録番号" &amp; リスト!O4041)&gt;=1,"",IF(VLOOKUP(O4041,登録者リスト!$A$1:$D$43729,4,FALSE)=基本情報!$D$6,O4041,"")),"")</f>
        <v/>
      </c>
    </row>
    <row r="4042" spans="15:16" x14ac:dyDescent="0.15">
      <c r="O4042">
        <v>4041</v>
      </c>
      <c r="P4042" t="str">
        <f>IFERROR(IF(COUNTIF(個人情報!$BB$5:$BB$401,"登録番号" &amp; リスト!O4042)&gt;=1,"",IF(VLOOKUP(O4042,登録者リスト!$A$1:$D$43729,4,FALSE)=基本情報!$D$6,O4042,"")),"")</f>
        <v/>
      </c>
    </row>
    <row r="4043" spans="15:16" x14ac:dyDescent="0.15">
      <c r="O4043">
        <v>4042</v>
      </c>
      <c r="P4043" t="str">
        <f>IFERROR(IF(COUNTIF(個人情報!$BB$5:$BB$401,"登録番号" &amp; リスト!O4043)&gt;=1,"",IF(VLOOKUP(O4043,登録者リスト!$A$1:$D$43729,4,FALSE)=基本情報!$D$6,O4043,"")),"")</f>
        <v/>
      </c>
    </row>
    <row r="4044" spans="15:16" x14ac:dyDescent="0.15">
      <c r="O4044">
        <v>4043</v>
      </c>
      <c r="P4044" t="str">
        <f>IFERROR(IF(COUNTIF(個人情報!$BB$5:$BB$401,"登録番号" &amp; リスト!O4044)&gt;=1,"",IF(VLOOKUP(O4044,登録者リスト!$A$1:$D$43729,4,FALSE)=基本情報!$D$6,O4044,"")),"")</f>
        <v/>
      </c>
    </row>
    <row r="4045" spans="15:16" x14ac:dyDescent="0.15">
      <c r="O4045">
        <v>4044</v>
      </c>
      <c r="P4045" t="str">
        <f>IFERROR(IF(COUNTIF(個人情報!$BB$5:$BB$401,"登録番号" &amp; リスト!O4045)&gt;=1,"",IF(VLOOKUP(O4045,登録者リスト!$A$1:$D$43729,4,FALSE)=基本情報!$D$6,O4045,"")),"")</f>
        <v/>
      </c>
    </row>
    <row r="4046" spans="15:16" x14ac:dyDescent="0.15">
      <c r="O4046">
        <v>4045</v>
      </c>
      <c r="P4046" t="str">
        <f>IFERROR(IF(COUNTIF(個人情報!$BB$5:$BB$401,"登録番号" &amp; リスト!O4046)&gt;=1,"",IF(VLOOKUP(O4046,登録者リスト!$A$1:$D$43729,4,FALSE)=基本情報!$D$6,O4046,"")),"")</f>
        <v/>
      </c>
    </row>
    <row r="4047" spans="15:16" x14ac:dyDescent="0.15">
      <c r="O4047">
        <v>4046</v>
      </c>
      <c r="P4047" t="str">
        <f>IFERROR(IF(COUNTIF(個人情報!$BB$5:$BB$401,"登録番号" &amp; リスト!O4047)&gt;=1,"",IF(VLOOKUP(O4047,登録者リスト!$A$1:$D$43729,4,FALSE)=基本情報!$D$6,O4047,"")),"")</f>
        <v/>
      </c>
    </row>
    <row r="4048" spans="15:16" x14ac:dyDescent="0.15">
      <c r="O4048">
        <v>4047</v>
      </c>
      <c r="P4048" t="str">
        <f>IFERROR(IF(COUNTIF(個人情報!$BB$5:$BB$401,"登録番号" &amp; リスト!O4048)&gt;=1,"",IF(VLOOKUP(O4048,登録者リスト!$A$1:$D$43729,4,FALSE)=基本情報!$D$6,O4048,"")),"")</f>
        <v/>
      </c>
    </row>
    <row r="4049" spans="15:16" x14ac:dyDescent="0.15">
      <c r="O4049">
        <v>4048</v>
      </c>
      <c r="P4049" t="str">
        <f>IFERROR(IF(COUNTIF(個人情報!$BB$5:$BB$401,"登録番号" &amp; リスト!O4049)&gt;=1,"",IF(VLOOKUP(O4049,登録者リスト!$A$1:$D$43729,4,FALSE)=基本情報!$D$6,O4049,"")),"")</f>
        <v/>
      </c>
    </row>
    <row r="4050" spans="15:16" x14ac:dyDescent="0.15">
      <c r="O4050">
        <v>4049</v>
      </c>
      <c r="P4050" t="str">
        <f>IFERROR(IF(COUNTIF(個人情報!$BB$5:$BB$401,"登録番号" &amp; リスト!O4050)&gt;=1,"",IF(VLOOKUP(O4050,登録者リスト!$A$1:$D$43729,4,FALSE)=基本情報!$D$6,O4050,"")),"")</f>
        <v/>
      </c>
    </row>
    <row r="4051" spans="15:16" x14ac:dyDescent="0.15">
      <c r="O4051">
        <v>4050</v>
      </c>
      <c r="P4051" t="str">
        <f>IFERROR(IF(COUNTIF(個人情報!$BB$5:$BB$401,"登録番号" &amp; リスト!O4051)&gt;=1,"",IF(VLOOKUP(O4051,登録者リスト!$A$1:$D$43729,4,FALSE)=基本情報!$D$6,O4051,"")),"")</f>
        <v/>
      </c>
    </row>
    <row r="4052" spans="15:16" x14ac:dyDescent="0.15">
      <c r="O4052">
        <v>4051</v>
      </c>
      <c r="P4052" t="str">
        <f>IFERROR(IF(COUNTIF(個人情報!$BB$5:$BB$401,"登録番号" &amp; リスト!O4052)&gt;=1,"",IF(VLOOKUP(O4052,登録者リスト!$A$1:$D$43729,4,FALSE)=基本情報!$D$6,O4052,"")),"")</f>
        <v/>
      </c>
    </row>
    <row r="4053" spans="15:16" x14ac:dyDescent="0.15">
      <c r="O4053">
        <v>4052</v>
      </c>
      <c r="P4053" t="str">
        <f>IFERROR(IF(COUNTIF(個人情報!$BB$5:$BB$401,"登録番号" &amp; リスト!O4053)&gt;=1,"",IF(VLOOKUP(O4053,登録者リスト!$A$1:$D$43729,4,FALSE)=基本情報!$D$6,O4053,"")),"")</f>
        <v/>
      </c>
    </row>
    <row r="4054" spans="15:16" x14ac:dyDescent="0.15">
      <c r="O4054">
        <v>4053</v>
      </c>
      <c r="P4054" t="str">
        <f>IFERROR(IF(COUNTIF(個人情報!$BB$5:$BB$401,"登録番号" &amp; リスト!O4054)&gt;=1,"",IF(VLOOKUP(O4054,登録者リスト!$A$1:$D$43729,4,FALSE)=基本情報!$D$6,O4054,"")),"")</f>
        <v/>
      </c>
    </row>
    <row r="4055" spans="15:16" x14ac:dyDescent="0.15">
      <c r="O4055">
        <v>4054</v>
      </c>
      <c r="P4055" t="str">
        <f>IFERROR(IF(COUNTIF(個人情報!$BB$5:$BB$401,"登録番号" &amp; リスト!O4055)&gt;=1,"",IF(VLOOKUP(O4055,登録者リスト!$A$1:$D$43729,4,FALSE)=基本情報!$D$6,O4055,"")),"")</f>
        <v/>
      </c>
    </row>
    <row r="4056" spans="15:16" x14ac:dyDescent="0.15">
      <c r="O4056">
        <v>4055</v>
      </c>
      <c r="P4056" t="str">
        <f>IFERROR(IF(COUNTIF(個人情報!$BB$5:$BB$401,"登録番号" &amp; リスト!O4056)&gt;=1,"",IF(VLOOKUP(O4056,登録者リスト!$A$1:$D$43729,4,FALSE)=基本情報!$D$6,O4056,"")),"")</f>
        <v/>
      </c>
    </row>
    <row r="4057" spans="15:16" x14ac:dyDescent="0.15">
      <c r="O4057">
        <v>4056</v>
      </c>
      <c r="P4057" t="str">
        <f>IFERROR(IF(COUNTIF(個人情報!$BB$5:$BB$401,"登録番号" &amp; リスト!O4057)&gt;=1,"",IF(VLOOKUP(O4057,登録者リスト!$A$1:$D$43729,4,FALSE)=基本情報!$D$6,O4057,"")),"")</f>
        <v/>
      </c>
    </row>
    <row r="4058" spans="15:16" x14ac:dyDescent="0.15">
      <c r="O4058">
        <v>4057</v>
      </c>
      <c r="P4058" t="str">
        <f>IFERROR(IF(COUNTIF(個人情報!$BB$5:$BB$401,"登録番号" &amp; リスト!O4058)&gt;=1,"",IF(VLOOKUP(O4058,登録者リスト!$A$1:$D$43729,4,FALSE)=基本情報!$D$6,O4058,"")),"")</f>
        <v/>
      </c>
    </row>
    <row r="4059" spans="15:16" x14ac:dyDescent="0.15">
      <c r="O4059">
        <v>4058</v>
      </c>
      <c r="P4059" t="str">
        <f>IFERROR(IF(COUNTIF(個人情報!$BB$5:$BB$401,"登録番号" &amp; リスト!O4059)&gt;=1,"",IF(VLOOKUP(O4059,登録者リスト!$A$1:$D$43729,4,FALSE)=基本情報!$D$6,O4059,"")),"")</f>
        <v/>
      </c>
    </row>
    <row r="4060" spans="15:16" x14ac:dyDescent="0.15">
      <c r="O4060">
        <v>4059</v>
      </c>
      <c r="P4060" t="str">
        <f>IFERROR(IF(COUNTIF(個人情報!$BB$5:$BB$401,"登録番号" &amp; リスト!O4060)&gt;=1,"",IF(VLOOKUP(O4060,登録者リスト!$A$1:$D$43729,4,FALSE)=基本情報!$D$6,O4060,"")),"")</f>
        <v/>
      </c>
    </row>
    <row r="4061" spans="15:16" x14ac:dyDescent="0.15">
      <c r="O4061">
        <v>4060</v>
      </c>
      <c r="P4061" t="str">
        <f>IFERROR(IF(COUNTIF(個人情報!$BB$5:$BB$401,"登録番号" &amp; リスト!O4061)&gt;=1,"",IF(VLOOKUP(O4061,登録者リスト!$A$1:$D$43729,4,FALSE)=基本情報!$D$6,O4061,"")),"")</f>
        <v/>
      </c>
    </row>
    <row r="4062" spans="15:16" x14ac:dyDescent="0.15">
      <c r="O4062">
        <v>4061</v>
      </c>
      <c r="P4062" t="str">
        <f>IFERROR(IF(COUNTIF(個人情報!$BB$5:$BB$401,"登録番号" &amp; リスト!O4062)&gt;=1,"",IF(VLOOKUP(O4062,登録者リスト!$A$1:$D$43729,4,FALSE)=基本情報!$D$6,O4062,"")),"")</f>
        <v/>
      </c>
    </row>
    <row r="4063" spans="15:16" x14ac:dyDescent="0.15">
      <c r="O4063">
        <v>4062</v>
      </c>
      <c r="P4063" t="str">
        <f>IFERROR(IF(COUNTIF(個人情報!$BB$5:$BB$401,"登録番号" &amp; リスト!O4063)&gt;=1,"",IF(VLOOKUP(O4063,登録者リスト!$A$1:$D$43729,4,FALSE)=基本情報!$D$6,O4063,"")),"")</f>
        <v/>
      </c>
    </row>
    <row r="4064" spans="15:16" x14ac:dyDescent="0.15">
      <c r="O4064">
        <v>4063</v>
      </c>
      <c r="P4064" t="str">
        <f>IFERROR(IF(COUNTIF(個人情報!$BB$5:$BB$401,"登録番号" &amp; リスト!O4064)&gt;=1,"",IF(VLOOKUP(O4064,登録者リスト!$A$1:$D$43729,4,FALSE)=基本情報!$D$6,O4064,"")),"")</f>
        <v/>
      </c>
    </row>
    <row r="4065" spans="15:16" x14ac:dyDescent="0.15">
      <c r="O4065">
        <v>4064</v>
      </c>
      <c r="P4065" t="str">
        <f>IFERROR(IF(COUNTIF(個人情報!$BB$5:$BB$401,"登録番号" &amp; リスト!O4065)&gt;=1,"",IF(VLOOKUP(O4065,登録者リスト!$A$1:$D$43729,4,FALSE)=基本情報!$D$6,O4065,"")),"")</f>
        <v/>
      </c>
    </row>
    <row r="4066" spans="15:16" x14ac:dyDescent="0.15">
      <c r="O4066">
        <v>4065</v>
      </c>
      <c r="P4066" t="str">
        <f>IFERROR(IF(COUNTIF(個人情報!$BB$5:$BB$401,"登録番号" &amp; リスト!O4066)&gt;=1,"",IF(VLOOKUP(O4066,登録者リスト!$A$1:$D$43729,4,FALSE)=基本情報!$D$6,O4066,"")),"")</f>
        <v/>
      </c>
    </row>
    <row r="4067" spans="15:16" x14ac:dyDescent="0.15">
      <c r="O4067">
        <v>4066</v>
      </c>
      <c r="P4067" t="str">
        <f>IFERROR(IF(COUNTIF(個人情報!$BB$5:$BB$401,"登録番号" &amp; リスト!O4067)&gt;=1,"",IF(VLOOKUP(O4067,登録者リスト!$A$1:$D$43729,4,FALSE)=基本情報!$D$6,O4067,"")),"")</f>
        <v/>
      </c>
    </row>
    <row r="4068" spans="15:16" x14ac:dyDescent="0.15">
      <c r="O4068">
        <v>4067</v>
      </c>
      <c r="P4068" t="str">
        <f>IFERROR(IF(COUNTIF(個人情報!$BB$5:$BB$401,"登録番号" &amp; リスト!O4068)&gt;=1,"",IF(VLOOKUP(O4068,登録者リスト!$A$1:$D$43729,4,FALSE)=基本情報!$D$6,O4068,"")),"")</f>
        <v/>
      </c>
    </row>
    <row r="4069" spans="15:16" x14ac:dyDescent="0.15">
      <c r="O4069">
        <v>4068</v>
      </c>
      <c r="P4069" t="str">
        <f>IFERROR(IF(COUNTIF(個人情報!$BB$5:$BB$401,"登録番号" &amp; リスト!O4069)&gt;=1,"",IF(VLOOKUP(O4069,登録者リスト!$A$1:$D$43729,4,FALSE)=基本情報!$D$6,O4069,"")),"")</f>
        <v/>
      </c>
    </row>
    <row r="4070" spans="15:16" x14ac:dyDescent="0.15">
      <c r="O4070">
        <v>4069</v>
      </c>
      <c r="P4070" t="str">
        <f>IFERROR(IF(COUNTIF(個人情報!$BB$5:$BB$401,"登録番号" &amp; リスト!O4070)&gt;=1,"",IF(VLOOKUP(O4070,登録者リスト!$A$1:$D$43729,4,FALSE)=基本情報!$D$6,O4070,"")),"")</f>
        <v/>
      </c>
    </row>
    <row r="4071" spans="15:16" x14ac:dyDescent="0.15">
      <c r="O4071">
        <v>4070</v>
      </c>
      <c r="P4071" t="str">
        <f>IFERROR(IF(COUNTIF(個人情報!$BB$5:$BB$401,"登録番号" &amp; リスト!O4071)&gt;=1,"",IF(VLOOKUP(O4071,登録者リスト!$A$1:$D$43729,4,FALSE)=基本情報!$D$6,O4071,"")),"")</f>
        <v/>
      </c>
    </row>
    <row r="4072" spans="15:16" x14ac:dyDescent="0.15">
      <c r="O4072">
        <v>4071</v>
      </c>
      <c r="P4072" t="str">
        <f>IFERROR(IF(COUNTIF(個人情報!$BB$5:$BB$401,"登録番号" &amp; リスト!O4072)&gt;=1,"",IF(VLOOKUP(O4072,登録者リスト!$A$1:$D$43729,4,FALSE)=基本情報!$D$6,O4072,"")),"")</f>
        <v/>
      </c>
    </row>
    <row r="4073" spans="15:16" x14ac:dyDescent="0.15">
      <c r="O4073">
        <v>4072</v>
      </c>
      <c r="P4073" t="str">
        <f>IFERROR(IF(COUNTIF(個人情報!$BB$5:$BB$401,"登録番号" &amp; リスト!O4073)&gt;=1,"",IF(VLOOKUP(O4073,登録者リスト!$A$1:$D$43729,4,FALSE)=基本情報!$D$6,O4073,"")),"")</f>
        <v/>
      </c>
    </row>
    <row r="4074" spans="15:16" x14ac:dyDescent="0.15">
      <c r="O4074">
        <v>4073</v>
      </c>
      <c r="P4074" t="str">
        <f>IFERROR(IF(COUNTIF(個人情報!$BB$5:$BB$401,"登録番号" &amp; リスト!O4074)&gt;=1,"",IF(VLOOKUP(O4074,登録者リスト!$A$1:$D$43729,4,FALSE)=基本情報!$D$6,O4074,"")),"")</f>
        <v/>
      </c>
    </row>
    <row r="4075" spans="15:16" x14ac:dyDescent="0.15">
      <c r="O4075">
        <v>4074</v>
      </c>
      <c r="P4075" t="str">
        <f>IFERROR(IF(COUNTIF(個人情報!$BB$5:$BB$401,"登録番号" &amp; リスト!O4075)&gt;=1,"",IF(VLOOKUP(O4075,登録者リスト!$A$1:$D$43729,4,FALSE)=基本情報!$D$6,O4075,"")),"")</f>
        <v/>
      </c>
    </row>
    <row r="4076" spans="15:16" x14ac:dyDescent="0.15">
      <c r="O4076">
        <v>4075</v>
      </c>
      <c r="P4076" t="str">
        <f>IFERROR(IF(COUNTIF(個人情報!$BB$5:$BB$401,"登録番号" &amp; リスト!O4076)&gt;=1,"",IF(VLOOKUP(O4076,登録者リスト!$A$1:$D$43729,4,FALSE)=基本情報!$D$6,O4076,"")),"")</f>
        <v/>
      </c>
    </row>
    <row r="4077" spans="15:16" x14ac:dyDescent="0.15">
      <c r="O4077">
        <v>4076</v>
      </c>
      <c r="P4077" t="str">
        <f>IFERROR(IF(COUNTIF(個人情報!$BB$5:$BB$401,"登録番号" &amp; リスト!O4077)&gt;=1,"",IF(VLOOKUP(O4077,登録者リスト!$A$1:$D$43729,4,FALSE)=基本情報!$D$6,O4077,"")),"")</f>
        <v/>
      </c>
    </row>
    <row r="4078" spans="15:16" x14ac:dyDescent="0.15">
      <c r="O4078">
        <v>4077</v>
      </c>
      <c r="P4078" t="str">
        <f>IFERROR(IF(COUNTIF(個人情報!$BB$5:$BB$401,"登録番号" &amp; リスト!O4078)&gt;=1,"",IF(VLOOKUP(O4078,登録者リスト!$A$1:$D$43729,4,FALSE)=基本情報!$D$6,O4078,"")),"")</f>
        <v/>
      </c>
    </row>
    <row r="4079" spans="15:16" x14ac:dyDescent="0.15">
      <c r="O4079">
        <v>4078</v>
      </c>
      <c r="P4079" t="str">
        <f>IFERROR(IF(COUNTIF(個人情報!$BB$5:$BB$401,"登録番号" &amp; リスト!O4079)&gt;=1,"",IF(VLOOKUP(O4079,登録者リスト!$A$1:$D$43729,4,FALSE)=基本情報!$D$6,O4079,"")),"")</f>
        <v/>
      </c>
    </row>
    <row r="4080" spans="15:16" x14ac:dyDescent="0.15">
      <c r="O4080">
        <v>4079</v>
      </c>
      <c r="P4080" t="str">
        <f>IFERROR(IF(COUNTIF(個人情報!$BB$5:$BB$401,"登録番号" &amp; リスト!O4080)&gt;=1,"",IF(VLOOKUP(O4080,登録者リスト!$A$1:$D$43729,4,FALSE)=基本情報!$D$6,O4080,"")),"")</f>
        <v/>
      </c>
    </row>
    <row r="4081" spans="15:16" x14ac:dyDescent="0.15">
      <c r="O4081">
        <v>4080</v>
      </c>
      <c r="P4081" t="str">
        <f>IFERROR(IF(COUNTIF(個人情報!$BB$5:$BB$401,"登録番号" &amp; リスト!O4081)&gt;=1,"",IF(VLOOKUP(O4081,登録者リスト!$A$1:$D$43729,4,FALSE)=基本情報!$D$6,O4081,"")),"")</f>
        <v/>
      </c>
    </row>
    <row r="4082" spans="15:16" x14ac:dyDescent="0.15">
      <c r="O4082">
        <v>4081</v>
      </c>
      <c r="P4082" t="str">
        <f>IFERROR(IF(COUNTIF(個人情報!$BB$5:$BB$401,"登録番号" &amp; リスト!O4082)&gt;=1,"",IF(VLOOKUP(O4082,登録者リスト!$A$1:$D$43729,4,FALSE)=基本情報!$D$6,O4082,"")),"")</f>
        <v/>
      </c>
    </row>
    <row r="4083" spans="15:16" x14ac:dyDescent="0.15">
      <c r="O4083">
        <v>4082</v>
      </c>
      <c r="P4083" t="str">
        <f>IFERROR(IF(COUNTIF(個人情報!$BB$5:$BB$401,"登録番号" &amp; リスト!O4083)&gt;=1,"",IF(VLOOKUP(O4083,登録者リスト!$A$1:$D$43729,4,FALSE)=基本情報!$D$6,O4083,"")),"")</f>
        <v/>
      </c>
    </row>
    <row r="4084" spans="15:16" x14ac:dyDescent="0.15">
      <c r="O4084">
        <v>4083</v>
      </c>
      <c r="P4084" t="str">
        <f>IFERROR(IF(COUNTIF(個人情報!$BB$5:$BB$401,"登録番号" &amp; リスト!O4084)&gt;=1,"",IF(VLOOKUP(O4084,登録者リスト!$A$1:$D$43729,4,FALSE)=基本情報!$D$6,O4084,"")),"")</f>
        <v/>
      </c>
    </row>
    <row r="4085" spans="15:16" x14ac:dyDescent="0.15">
      <c r="O4085">
        <v>4084</v>
      </c>
      <c r="P4085" t="str">
        <f>IFERROR(IF(COUNTIF(個人情報!$BB$5:$BB$401,"登録番号" &amp; リスト!O4085)&gt;=1,"",IF(VLOOKUP(O4085,登録者リスト!$A$1:$D$43729,4,FALSE)=基本情報!$D$6,O4085,"")),"")</f>
        <v/>
      </c>
    </row>
    <row r="4086" spans="15:16" x14ac:dyDescent="0.15">
      <c r="O4086">
        <v>4085</v>
      </c>
      <c r="P4086" t="str">
        <f>IFERROR(IF(COUNTIF(個人情報!$BB$5:$BB$401,"登録番号" &amp; リスト!O4086)&gt;=1,"",IF(VLOOKUP(O4086,登録者リスト!$A$1:$D$43729,4,FALSE)=基本情報!$D$6,O4086,"")),"")</f>
        <v/>
      </c>
    </row>
    <row r="4087" spans="15:16" x14ac:dyDescent="0.15">
      <c r="O4087">
        <v>4086</v>
      </c>
      <c r="P4087" t="str">
        <f>IFERROR(IF(COUNTIF(個人情報!$BB$5:$BB$401,"登録番号" &amp; リスト!O4087)&gt;=1,"",IF(VLOOKUP(O4087,登録者リスト!$A$1:$D$43729,4,FALSE)=基本情報!$D$6,O4087,"")),"")</f>
        <v/>
      </c>
    </row>
    <row r="4088" spans="15:16" x14ac:dyDescent="0.15">
      <c r="O4088">
        <v>4087</v>
      </c>
      <c r="P4088" t="str">
        <f>IFERROR(IF(COUNTIF(個人情報!$BB$5:$BB$401,"登録番号" &amp; リスト!O4088)&gt;=1,"",IF(VLOOKUP(O4088,登録者リスト!$A$1:$D$43729,4,FALSE)=基本情報!$D$6,O4088,"")),"")</f>
        <v/>
      </c>
    </row>
    <row r="4089" spans="15:16" x14ac:dyDescent="0.15">
      <c r="O4089">
        <v>4088</v>
      </c>
      <c r="P4089" t="str">
        <f>IFERROR(IF(COUNTIF(個人情報!$BB$5:$BB$401,"登録番号" &amp; リスト!O4089)&gt;=1,"",IF(VLOOKUP(O4089,登録者リスト!$A$1:$D$43729,4,FALSE)=基本情報!$D$6,O4089,"")),"")</f>
        <v/>
      </c>
    </row>
    <row r="4090" spans="15:16" x14ac:dyDescent="0.15">
      <c r="O4090">
        <v>4089</v>
      </c>
      <c r="P4090" t="str">
        <f>IFERROR(IF(COUNTIF(個人情報!$BB$5:$BB$401,"登録番号" &amp; リスト!O4090)&gt;=1,"",IF(VLOOKUP(O4090,登録者リスト!$A$1:$D$43729,4,FALSE)=基本情報!$D$6,O4090,"")),"")</f>
        <v/>
      </c>
    </row>
    <row r="4091" spans="15:16" x14ac:dyDescent="0.15">
      <c r="O4091">
        <v>4090</v>
      </c>
      <c r="P4091" t="str">
        <f>IFERROR(IF(COUNTIF(個人情報!$BB$5:$BB$401,"登録番号" &amp; リスト!O4091)&gt;=1,"",IF(VLOOKUP(O4091,登録者リスト!$A$1:$D$43729,4,FALSE)=基本情報!$D$6,O4091,"")),"")</f>
        <v/>
      </c>
    </row>
    <row r="4092" spans="15:16" x14ac:dyDescent="0.15">
      <c r="O4092">
        <v>4091</v>
      </c>
      <c r="P4092" t="str">
        <f>IFERROR(IF(COUNTIF(個人情報!$BB$5:$BB$401,"登録番号" &amp; リスト!O4092)&gt;=1,"",IF(VLOOKUP(O4092,登録者リスト!$A$1:$D$43729,4,FALSE)=基本情報!$D$6,O4092,"")),"")</f>
        <v/>
      </c>
    </row>
    <row r="4093" spans="15:16" x14ac:dyDescent="0.15">
      <c r="O4093">
        <v>4092</v>
      </c>
      <c r="P4093" t="str">
        <f>IFERROR(IF(COUNTIF(個人情報!$BB$5:$BB$401,"登録番号" &amp; リスト!O4093)&gt;=1,"",IF(VLOOKUP(O4093,登録者リスト!$A$1:$D$43729,4,FALSE)=基本情報!$D$6,O4093,"")),"")</f>
        <v/>
      </c>
    </row>
    <row r="4094" spans="15:16" x14ac:dyDescent="0.15">
      <c r="O4094">
        <v>4093</v>
      </c>
      <c r="P4094" t="str">
        <f>IFERROR(IF(COUNTIF(個人情報!$BB$5:$BB$401,"登録番号" &amp; リスト!O4094)&gt;=1,"",IF(VLOOKUP(O4094,登録者リスト!$A$1:$D$43729,4,FALSE)=基本情報!$D$6,O4094,"")),"")</f>
        <v/>
      </c>
    </row>
    <row r="4095" spans="15:16" x14ac:dyDescent="0.15">
      <c r="O4095">
        <v>4094</v>
      </c>
      <c r="P4095" t="str">
        <f>IFERROR(IF(COUNTIF(個人情報!$BB$5:$BB$401,"登録番号" &amp; リスト!O4095)&gt;=1,"",IF(VLOOKUP(O4095,登録者リスト!$A$1:$D$43729,4,FALSE)=基本情報!$D$6,O4095,"")),"")</f>
        <v/>
      </c>
    </row>
    <row r="4096" spans="15:16" x14ac:dyDescent="0.15">
      <c r="O4096">
        <v>4095</v>
      </c>
      <c r="P4096" t="str">
        <f>IFERROR(IF(COUNTIF(個人情報!$BB$5:$BB$401,"登録番号" &amp; リスト!O4096)&gt;=1,"",IF(VLOOKUP(O4096,登録者リスト!$A$1:$D$43729,4,FALSE)=基本情報!$D$6,O4096,"")),"")</f>
        <v/>
      </c>
    </row>
    <row r="4097" spans="15:16" x14ac:dyDescent="0.15">
      <c r="O4097">
        <v>4096</v>
      </c>
      <c r="P4097" t="str">
        <f>IFERROR(IF(COUNTIF(個人情報!$BB$5:$BB$401,"登録番号" &amp; リスト!O4097)&gt;=1,"",IF(VLOOKUP(O4097,登録者リスト!$A$1:$D$43729,4,FALSE)=基本情報!$D$6,O4097,"")),"")</f>
        <v/>
      </c>
    </row>
    <row r="4098" spans="15:16" x14ac:dyDescent="0.15">
      <c r="O4098">
        <v>4097</v>
      </c>
      <c r="P4098" t="str">
        <f>IFERROR(IF(COUNTIF(個人情報!$BB$5:$BB$401,"登録番号" &amp; リスト!O4098)&gt;=1,"",IF(VLOOKUP(O4098,登録者リスト!$A$1:$D$43729,4,FALSE)=基本情報!$D$6,O4098,"")),"")</f>
        <v/>
      </c>
    </row>
    <row r="4099" spans="15:16" x14ac:dyDescent="0.15">
      <c r="O4099">
        <v>4098</v>
      </c>
      <c r="P4099" t="str">
        <f>IFERROR(IF(COUNTIF(個人情報!$BB$5:$BB$401,"登録番号" &amp; リスト!O4099)&gt;=1,"",IF(VLOOKUP(O4099,登録者リスト!$A$1:$D$43729,4,FALSE)=基本情報!$D$6,O4099,"")),"")</f>
        <v/>
      </c>
    </row>
    <row r="4100" spans="15:16" x14ac:dyDescent="0.15">
      <c r="O4100">
        <v>4099</v>
      </c>
      <c r="P4100" t="str">
        <f>IFERROR(IF(COUNTIF(個人情報!$BB$5:$BB$401,"登録番号" &amp; リスト!O4100)&gt;=1,"",IF(VLOOKUP(O4100,登録者リスト!$A$1:$D$43729,4,FALSE)=基本情報!$D$6,O4100,"")),"")</f>
        <v/>
      </c>
    </row>
    <row r="4101" spans="15:16" x14ac:dyDescent="0.15">
      <c r="O4101">
        <v>4100</v>
      </c>
      <c r="P4101" t="str">
        <f>IFERROR(IF(COUNTIF(個人情報!$BB$5:$BB$401,"登録番号" &amp; リスト!O4101)&gt;=1,"",IF(VLOOKUP(O4101,登録者リスト!$A$1:$D$43729,4,FALSE)=基本情報!$D$6,O4101,"")),"")</f>
        <v/>
      </c>
    </row>
    <row r="4102" spans="15:16" x14ac:dyDescent="0.15">
      <c r="O4102">
        <v>4101</v>
      </c>
      <c r="P4102" t="str">
        <f>IFERROR(IF(COUNTIF(個人情報!$BB$5:$BB$401,"登録番号" &amp; リスト!O4102)&gt;=1,"",IF(VLOOKUP(O4102,登録者リスト!$A$1:$D$43729,4,FALSE)=基本情報!$D$6,O4102,"")),"")</f>
        <v/>
      </c>
    </row>
    <row r="4103" spans="15:16" x14ac:dyDescent="0.15">
      <c r="O4103">
        <v>4102</v>
      </c>
      <c r="P4103" t="str">
        <f>IFERROR(IF(COUNTIF(個人情報!$BB$5:$BB$401,"登録番号" &amp; リスト!O4103)&gt;=1,"",IF(VLOOKUP(O4103,登録者リスト!$A$1:$D$43729,4,FALSE)=基本情報!$D$6,O4103,"")),"")</f>
        <v/>
      </c>
    </row>
    <row r="4104" spans="15:16" x14ac:dyDescent="0.15">
      <c r="O4104">
        <v>4103</v>
      </c>
      <c r="P4104" t="str">
        <f>IFERROR(IF(COUNTIF(個人情報!$BB$5:$BB$401,"登録番号" &amp; リスト!O4104)&gt;=1,"",IF(VLOOKUP(O4104,登録者リスト!$A$1:$D$43729,4,FALSE)=基本情報!$D$6,O4104,"")),"")</f>
        <v/>
      </c>
    </row>
    <row r="4105" spans="15:16" x14ac:dyDescent="0.15">
      <c r="O4105">
        <v>4104</v>
      </c>
      <c r="P4105" t="str">
        <f>IFERROR(IF(COUNTIF(個人情報!$BB$5:$BB$401,"登録番号" &amp; リスト!O4105)&gt;=1,"",IF(VLOOKUP(O4105,登録者リスト!$A$1:$D$43729,4,FALSE)=基本情報!$D$6,O4105,"")),"")</f>
        <v/>
      </c>
    </row>
    <row r="4106" spans="15:16" x14ac:dyDescent="0.15">
      <c r="O4106">
        <v>4105</v>
      </c>
      <c r="P4106" t="str">
        <f>IFERROR(IF(COUNTIF(個人情報!$BB$5:$BB$401,"登録番号" &amp; リスト!O4106)&gt;=1,"",IF(VLOOKUP(O4106,登録者リスト!$A$1:$D$43729,4,FALSE)=基本情報!$D$6,O4106,"")),"")</f>
        <v/>
      </c>
    </row>
    <row r="4107" spans="15:16" x14ac:dyDescent="0.15">
      <c r="O4107">
        <v>4106</v>
      </c>
      <c r="P4107" t="str">
        <f>IFERROR(IF(COUNTIF(個人情報!$BB$5:$BB$401,"登録番号" &amp; リスト!O4107)&gt;=1,"",IF(VLOOKUP(O4107,登録者リスト!$A$1:$D$43729,4,FALSE)=基本情報!$D$6,O4107,"")),"")</f>
        <v/>
      </c>
    </row>
    <row r="4108" spans="15:16" x14ac:dyDescent="0.15">
      <c r="O4108">
        <v>4107</v>
      </c>
      <c r="P4108" t="str">
        <f>IFERROR(IF(COUNTIF(個人情報!$BB$5:$BB$401,"登録番号" &amp; リスト!O4108)&gt;=1,"",IF(VLOOKUP(O4108,登録者リスト!$A$1:$D$43729,4,FALSE)=基本情報!$D$6,O4108,"")),"")</f>
        <v/>
      </c>
    </row>
    <row r="4109" spans="15:16" x14ac:dyDescent="0.15">
      <c r="O4109">
        <v>4108</v>
      </c>
      <c r="P4109" t="str">
        <f>IFERROR(IF(COUNTIF(個人情報!$BB$5:$BB$401,"登録番号" &amp; リスト!O4109)&gt;=1,"",IF(VLOOKUP(O4109,登録者リスト!$A$1:$D$43729,4,FALSE)=基本情報!$D$6,O4109,"")),"")</f>
        <v/>
      </c>
    </row>
    <row r="4110" spans="15:16" x14ac:dyDescent="0.15">
      <c r="O4110">
        <v>4109</v>
      </c>
      <c r="P4110" t="str">
        <f>IFERROR(IF(COUNTIF(個人情報!$BB$5:$BB$401,"登録番号" &amp; リスト!O4110)&gt;=1,"",IF(VLOOKUP(O4110,登録者リスト!$A$1:$D$43729,4,FALSE)=基本情報!$D$6,O4110,"")),"")</f>
        <v/>
      </c>
    </row>
    <row r="4111" spans="15:16" x14ac:dyDescent="0.15">
      <c r="O4111">
        <v>4110</v>
      </c>
      <c r="P4111" t="str">
        <f>IFERROR(IF(COUNTIF(個人情報!$BB$5:$BB$401,"登録番号" &amp; リスト!O4111)&gt;=1,"",IF(VLOOKUP(O4111,登録者リスト!$A$1:$D$43729,4,FALSE)=基本情報!$D$6,O4111,"")),"")</f>
        <v/>
      </c>
    </row>
    <row r="4112" spans="15:16" x14ac:dyDescent="0.15">
      <c r="O4112">
        <v>4111</v>
      </c>
      <c r="P4112" t="str">
        <f>IFERROR(IF(COUNTIF(個人情報!$BB$5:$BB$401,"登録番号" &amp; リスト!O4112)&gt;=1,"",IF(VLOOKUP(O4112,登録者リスト!$A$1:$D$43729,4,FALSE)=基本情報!$D$6,O4112,"")),"")</f>
        <v/>
      </c>
    </row>
    <row r="4113" spans="15:16" x14ac:dyDescent="0.15">
      <c r="O4113">
        <v>4112</v>
      </c>
      <c r="P4113" t="str">
        <f>IFERROR(IF(COUNTIF(個人情報!$BB$5:$BB$401,"登録番号" &amp; リスト!O4113)&gt;=1,"",IF(VLOOKUP(O4113,登録者リスト!$A$1:$D$43729,4,FALSE)=基本情報!$D$6,O4113,"")),"")</f>
        <v/>
      </c>
    </row>
    <row r="4114" spans="15:16" x14ac:dyDescent="0.15">
      <c r="O4114">
        <v>4113</v>
      </c>
      <c r="P4114" t="str">
        <f>IFERROR(IF(COUNTIF(個人情報!$BB$5:$BB$401,"登録番号" &amp; リスト!O4114)&gt;=1,"",IF(VLOOKUP(O4114,登録者リスト!$A$1:$D$43729,4,FALSE)=基本情報!$D$6,O4114,"")),"")</f>
        <v/>
      </c>
    </row>
    <row r="4115" spans="15:16" x14ac:dyDescent="0.15">
      <c r="O4115">
        <v>4114</v>
      </c>
      <c r="P4115" t="str">
        <f>IFERROR(IF(COUNTIF(個人情報!$BB$5:$BB$401,"登録番号" &amp; リスト!O4115)&gt;=1,"",IF(VLOOKUP(O4115,登録者リスト!$A$1:$D$43729,4,FALSE)=基本情報!$D$6,O4115,"")),"")</f>
        <v/>
      </c>
    </row>
    <row r="4116" spans="15:16" x14ac:dyDescent="0.15">
      <c r="O4116">
        <v>4115</v>
      </c>
      <c r="P4116" t="str">
        <f>IFERROR(IF(COUNTIF(個人情報!$BB$5:$BB$401,"登録番号" &amp; リスト!O4116)&gt;=1,"",IF(VLOOKUP(O4116,登録者リスト!$A$1:$D$43729,4,FALSE)=基本情報!$D$6,O4116,"")),"")</f>
        <v/>
      </c>
    </row>
    <row r="4117" spans="15:16" x14ac:dyDescent="0.15">
      <c r="O4117">
        <v>4116</v>
      </c>
      <c r="P4117" t="str">
        <f>IFERROR(IF(COUNTIF(個人情報!$BB$5:$BB$401,"登録番号" &amp; リスト!O4117)&gt;=1,"",IF(VLOOKUP(O4117,登録者リスト!$A$1:$D$43729,4,FALSE)=基本情報!$D$6,O4117,"")),"")</f>
        <v/>
      </c>
    </row>
    <row r="4118" spans="15:16" x14ac:dyDescent="0.15">
      <c r="O4118">
        <v>4117</v>
      </c>
      <c r="P4118" t="str">
        <f>IFERROR(IF(COUNTIF(個人情報!$BB$5:$BB$401,"登録番号" &amp; リスト!O4118)&gt;=1,"",IF(VLOOKUP(O4118,登録者リスト!$A$1:$D$43729,4,FALSE)=基本情報!$D$6,O4118,"")),"")</f>
        <v/>
      </c>
    </row>
    <row r="4119" spans="15:16" x14ac:dyDescent="0.15">
      <c r="O4119">
        <v>4118</v>
      </c>
      <c r="P4119" t="str">
        <f>IFERROR(IF(COUNTIF(個人情報!$BB$5:$BB$401,"登録番号" &amp; リスト!O4119)&gt;=1,"",IF(VLOOKUP(O4119,登録者リスト!$A$1:$D$43729,4,FALSE)=基本情報!$D$6,O4119,"")),"")</f>
        <v/>
      </c>
    </row>
    <row r="4120" spans="15:16" x14ac:dyDescent="0.15">
      <c r="O4120">
        <v>4119</v>
      </c>
      <c r="P4120" t="str">
        <f>IFERROR(IF(COUNTIF(個人情報!$BB$5:$BB$401,"登録番号" &amp; リスト!O4120)&gt;=1,"",IF(VLOOKUP(O4120,登録者リスト!$A$1:$D$43729,4,FALSE)=基本情報!$D$6,O4120,"")),"")</f>
        <v/>
      </c>
    </row>
    <row r="4121" spans="15:16" x14ac:dyDescent="0.15">
      <c r="O4121">
        <v>4120</v>
      </c>
      <c r="P4121" t="str">
        <f>IFERROR(IF(COUNTIF(個人情報!$BB$5:$BB$401,"登録番号" &amp; リスト!O4121)&gt;=1,"",IF(VLOOKUP(O4121,登録者リスト!$A$1:$D$43729,4,FALSE)=基本情報!$D$6,O4121,"")),"")</f>
        <v/>
      </c>
    </row>
    <row r="4122" spans="15:16" x14ac:dyDescent="0.15">
      <c r="O4122">
        <v>4121</v>
      </c>
      <c r="P4122" t="str">
        <f>IFERROR(IF(COUNTIF(個人情報!$BB$5:$BB$401,"登録番号" &amp; リスト!O4122)&gt;=1,"",IF(VLOOKUP(O4122,登録者リスト!$A$1:$D$43729,4,FALSE)=基本情報!$D$6,O4122,"")),"")</f>
        <v/>
      </c>
    </row>
    <row r="4123" spans="15:16" x14ac:dyDescent="0.15">
      <c r="O4123">
        <v>4122</v>
      </c>
      <c r="P4123" t="str">
        <f>IFERROR(IF(COUNTIF(個人情報!$BB$5:$BB$401,"登録番号" &amp; リスト!O4123)&gt;=1,"",IF(VLOOKUP(O4123,登録者リスト!$A$1:$D$43729,4,FALSE)=基本情報!$D$6,O4123,"")),"")</f>
        <v/>
      </c>
    </row>
    <row r="4124" spans="15:16" x14ac:dyDescent="0.15">
      <c r="O4124">
        <v>4123</v>
      </c>
      <c r="P4124" t="str">
        <f>IFERROR(IF(COUNTIF(個人情報!$BB$5:$BB$401,"登録番号" &amp; リスト!O4124)&gt;=1,"",IF(VLOOKUP(O4124,登録者リスト!$A$1:$D$43729,4,FALSE)=基本情報!$D$6,O4124,"")),"")</f>
        <v/>
      </c>
    </row>
    <row r="4125" spans="15:16" x14ac:dyDescent="0.15">
      <c r="O4125">
        <v>4124</v>
      </c>
      <c r="P4125" t="str">
        <f>IFERROR(IF(COUNTIF(個人情報!$BB$5:$BB$401,"登録番号" &amp; リスト!O4125)&gt;=1,"",IF(VLOOKUP(O4125,登録者リスト!$A$1:$D$43729,4,FALSE)=基本情報!$D$6,O4125,"")),"")</f>
        <v/>
      </c>
    </row>
    <row r="4126" spans="15:16" x14ac:dyDescent="0.15">
      <c r="O4126">
        <v>4125</v>
      </c>
      <c r="P4126" t="str">
        <f>IFERROR(IF(COUNTIF(個人情報!$BB$5:$BB$401,"登録番号" &amp; リスト!O4126)&gt;=1,"",IF(VLOOKUP(O4126,登録者リスト!$A$1:$D$43729,4,FALSE)=基本情報!$D$6,O4126,"")),"")</f>
        <v/>
      </c>
    </row>
    <row r="4127" spans="15:16" x14ac:dyDescent="0.15">
      <c r="O4127">
        <v>4126</v>
      </c>
      <c r="P4127" t="str">
        <f>IFERROR(IF(COUNTIF(個人情報!$BB$5:$BB$401,"登録番号" &amp; リスト!O4127)&gt;=1,"",IF(VLOOKUP(O4127,登録者リスト!$A$1:$D$43729,4,FALSE)=基本情報!$D$6,O4127,"")),"")</f>
        <v/>
      </c>
    </row>
    <row r="4128" spans="15:16" x14ac:dyDescent="0.15">
      <c r="O4128">
        <v>4127</v>
      </c>
      <c r="P4128" t="str">
        <f>IFERROR(IF(COUNTIF(個人情報!$BB$5:$BB$401,"登録番号" &amp; リスト!O4128)&gt;=1,"",IF(VLOOKUP(O4128,登録者リスト!$A$1:$D$43729,4,FALSE)=基本情報!$D$6,O4128,"")),"")</f>
        <v/>
      </c>
    </row>
    <row r="4129" spans="15:16" x14ac:dyDescent="0.15">
      <c r="O4129">
        <v>4128</v>
      </c>
      <c r="P4129" t="str">
        <f>IFERROR(IF(COUNTIF(個人情報!$BB$5:$BB$401,"登録番号" &amp; リスト!O4129)&gt;=1,"",IF(VLOOKUP(O4129,登録者リスト!$A$1:$D$43729,4,FALSE)=基本情報!$D$6,O4129,"")),"")</f>
        <v/>
      </c>
    </row>
    <row r="4130" spans="15:16" x14ac:dyDescent="0.15">
      <c r="O4130">
        <v>4129</v>
      </c>
      <c r="P4130" t="str">
        <f>IFERROR(IF(COUNTIF(個人情報!$BB$5:$BB$401,"登録番号" &amp; リスト!O4130)&gt;=1,"",IF(VLOOKUP(O4130,登録者リスト!$A$1:$D$43729,4,FALSE)=基本情報!$D$6,O4130,"")),"")</f>
        <v/>
      </c>
    </row>
    <row r="4131" spans="15:16" x14ac:dyDescent="0.15">
      <c r="O4131">
        <v>4130</v>
      </c>
      <c r="P4131" t="str">
        <f>IFERROR(IF(COUNTIF(個人情報!$BB$5:$BB$401,"登録番号" &amp; リスト!O4131)&gt;=1,"",IF(VLOOKUP(O4131,登録者リスト!$A$1:$D$43729,4,FALSE)=基本情報!$D$6,O4131,"")),"")</f>
        <v/>
      </c>
    </row>
    <row r="4132" spans="15:16" x14ac:dyDescent="0.15">
      <c r="O4132">
        <v>4131</v>
      </c>
      <c r="P4132" t="str">
        <f>IFERROR(IF(COUNTIF(個人情報!$BB$5:$BB$401,"登録番号" &amp; リスト!O4132)&gt;=1,"",IF(VLOOKUP(O4132,登録者リスト!$A$1:$D$43729,4,FALSE)=基本情報!$D$6,O4132,"")),"")</f>
        <v/>
      </c>
    </row>
    <row r="4133" spans="15:16" x14ac:dyDescent="0.15">
      <c r="O4133">
        <v>4132</v>
      </c>
      <c r="P4133" t="str">
        <f>IFERROR(IF(COUNTIF(個人情報!$BB$5:$BB$401,"登録番号" &amp; リスト!O4133)&gt;=1,"",IF(VLOOKUP(O4133,登録者リスト!$A$1:$D$43729,4,FALSE)=基本情報!$D$6,O4133,"")),"")</f>
        <v/>
      </c>
    </row>
    <row r="4134" spans="15:16" x14ac:dyDescent="0.15">
      <c r="O4134">
        <v>4133</v>
      </c>
      <c r="P4134" t="str">
        <f>IFERROR(IF(COUNTIF(個人情報!$BB$5:$BB$401,"登録番号" &amp; リスト!O4134)&gt;=1,"",IF(VLOOKUP(O4134,登録者リスト!$A$1:$D$43729,4,FALSE)=基本情報!$D$6,O4134,"")),"")</f>
        <v/>
      </c>
    </row>
    <row r="4135" spans="15:16" x14ac:dyDescent="0.15">
      <c r="O4135">
        <v>4134</v>
      </c>
      <c r="P4135" t="str">
        <f>IFERROR(IF(COUNTIF(個人情報!$BB$5:$BB$401,"登録番号" &amp; リスト!O4135)&gt;=1,"",IF(VLOOKUP(O4135,登録者リスト!$A$1:$D$43729,4,FALSE)=基本情報!$D$6,O4135,"")),"")</f>
        <v/>
      </c>
    </row>
    <row r="4136" spans="15:16" x14ac:dyDescent="0.15">
      <c r="O4136">
        <v>4135</v>
      </c>
      <c r="P4136" t="str">
        <f>IFERROR(IF(COUNTIF(個人情報!$BB$5:$BB$401,"登録番号" &amp; リスト!O4136)&gt;=1,"",IF(VLOOKUP(O4136,登録者リスト!$A$1:$D$43729,4,FALSE)=基本情報!$D$6,O4136,"")),"")</f>
        <v/>
      </c>
    </row>
    <row r="4137" spans="15:16" x14ac:dyDescent="0.15">
      <c r="O4137">
        <v>4136</v>
      </c>
      <c r="P4137" t="str">
        <f>IFERROR(IF(COUNTIF(個人情報!$BB$5:$BB$401,"登録番号" &amp; リスト!O4137)&gt;=1,"",IF(VLOOKUP(O4137,登録者リスト!$A$1:$D$43729,4,FALSE)=基本情報!$D$6,O4137,"")),"")</f>
        <v/>
      </c>
    </row>
    <row r="4138" spans="15:16" x14ac:dyDescent="0.15">
      <c r="O4138">
        <v>4137</v>
      </c>
      <c r="P4138" t="str">
        <f>IFERROR(IF(COUNTIF(個人情報!$BB$5:$BB$401,"登録番号" &amp; リスト!O4138)&gt;=1,"",IF(VLOOKUP(O4138,登録者リスト!$A$1:$D$43729,4,FALSE)=基本情報!$D$6,O4138,"")),"")</f>
        <v/>
      </c>
    </row>
    <row r="4139" spans="15:16" x14ac:dyDescent="0.15">
      <c r="O4139">
        <v>4138</v>
      </c>
      <c r="P4139" t="str">
        <f>IFERROR(IF(COUNTIF(個人情報!$BB$5:$BB$401,"登録番号" &amp; リスト!O4139)&gt;=1,"",IF(VLOOKUP(O4139,登録者リスト!$A$1:$D$43729,4,FALSE)=基本情報!$D$6,O4139,"")),"")</f>
        <v/>
      </c>
    </row>
    <row r="4140" spans="15:16" x14ac:dyDescent="0.15">
      <c r="O4140">
        <v>4139</v>
      </c>
      <c r="P4140" t="str">
        <f>IFERROR(IF(COUNTIF(個人情報!$BB$5:$BB$401,"登録番号" &amp; リスト!O4140)&gt;=1,"",IF(VLOOKUP(O4140,登録者リスト!$A$1:$D$43729,4,FALSE)=基本情報!$D$6,O4140,"")),"")</f>
        <v/>
      </c>
    </row>
    <row r="4141" spans="15:16" x14ac:dyDescent="0.15">
      <c r="O4141">
        <v>4140</v>
      </c>
      <c r="P4141" t="str">
        <f>IFERROR(IF(COUNTIF(個人情報!$BB$5:$BB$401,"登録番号" &amp; リスト!O4141)&gt;=1,"",IF(VLOOKUP(O4141,登録者リスト!$A$1:$D$43729,4,FALSE)=基本情報!$D$6,O4141,"")),"")</f>
        <v/>
      </c>
    </row>
    <row r="4142" spans="15:16" x14ac:dyDescent="0.15">
      <c r="O4142">
        <v>4141</v>
      </c>
      <c r="P4142" t="str">
        <f>IFERROR(IF(COUNTIF(個人情報!$BB$5:$BB$401,"登録番号" &amp; リスト!O4142)&gt;=1,"",IF(VLOOKUP(O4142,登録者リスト!$A$1:$D$43729,4,FALSE)=基本情報!$D$6,O4142,"")),"")</f>
        <v/>
      </c>
    </row>
    <row r="4143" spans="15:16" x14ac:dyDescent="0.15">
      <c r="O4143">
        <v>4142</v>
      </c>
      <c r="P4143" t="str">
        <f>IFERROR(IF(COUNTIF(個人情報!$BB$5:$BB$401,"登録番号" &amp; リスト!O4143)&gt;=1,"",IF(VLOOKUP(O4143,登録者リスト!$A$1:$D$43729,4,FALSE)=基本情報!$D$6,O4143,"")),"")</f>
        <v/>
      </c>
    </row>
    <row r="4144" spans="15:16" x14ac:dyDescent="0.15">
      <c r="O4144">
        <v>4143</v>
      </c>
      <c r="P4144" t="str">
        <f>IFERROR(IF(COUNTIF(個人情報!$BB$5:$BB$401,"登録番号" &amp; リスト!O4144)&gt;=1,"",IF(VLOOKUP(O4144,登録者リスト!$A$1:$D$43729,4,FALSE)=基本情報!$D$6,O4144,"")),"")</f>
        <v/>
      </c>
    </row>
    <row r="4145" spans="15:16" x14ac:dyDescent="0.15">
      <c r="O4145">
        <v>4144</v>
      </c>
      <c r="P4145" t="str">
        <f>IFERROR(IF(COUNTIF(個人情報!$BB$5:$BB$401,"登録番号" &amp; リスト!O4145)&gt;=1,"",IF(VLOOKUP(O4145,登録者リスト!$A$1:$D$43729,4,FALSE)=基本情報!$D$6,O4145,"")),"")</f>
        <v/>
      </c>
    </row>
    <row r="4146" spans="15:16" x14ac:dyDescent="0.15">
      <c r="O4146">
        <v>4145</v>
      </c>
      <c r="P4146" t="str">
        <f>IFERROR(IF(COUNTIF(個人情報!$BB$5:$BB$401,"登録番号" &amp; リスト!O4146)&gt;=1,"",IF(VLOOKUP(O4146,登録者リスト!$A$1:$D$43729,4,FALSE)=基本情報!$D$6,O4146,"")),"")</f>
        <v/>
      </c>
    </row>
    <row r="4147" spans="15:16" x14ac:dyDescent="0.15">
      <c r="O4147">
        <v>4146</v>
      </c>
      <c r="P4147" t="str">
        <f>IFERROR(IF(COUNTIF(個人情報!$BB$5:$BB$401,"登録番号" &amp; リスト!O4147)&gt;=1,"",IF(VLOOKUP(O4147,登録者リスト!$A$1:$D$43729,4,FALSE)=基本情報!$D$6,O4147,"")),"")</f>
        <v/>
      </c>
    </row>
    <row r="4148" spans="15:16" x14ac:dyDescent="0.15">
      <c r="O4148">
        <v>4147</v>
      </c>
      <c r="P4148" t="str">
        <f>IFERROR(IF(COUNTIF(個人情報!$BB$5:$BB$401,"登録番号" &amp; リスト!O4148)&gt;=1,"",IF(VLOOKUP(O4148,登録者リスト!$A$1:$D$43729,4,FALSE)=基本情報!$D$6,O4148,"")),"")</f>
        <v/>
      </c>
    </row>
    <row r="4149" spans="15:16" x14ac:dyDescent="0.15">
      <c r="O4149">
        <v>4148</v>
      </c>
      <c r="P4149" t="str">
        <f>IFERROR(IF(COUNTIF(個人情報!$BB$5:$BB$401,"登録番号" &amp; リスト!O4149)&gt;=1,"",IF(VLOOKUP(O4149,登録者リスト!$A$1:$D$43729,4,FALSE)=基本情報!$D$6,O4149,"")),"")</f>
        <v/>
      </c>
    </row>
    <row r="4150" spans="15:16" x14ac:dyDescent="0.15">
      <c r="O4150">
        <v>4149</v>
      </c>
      <c r="P4150" t="str">
        <f>IFERROR(IF(COUNTIF(個人情報!$BB$5:$BB$401,"登録番号" &amp; リスト!O4150)&gt;=1,"",IF(VLOOKUP(O4150,登録者リスト!$A$1:$D$43729,4,FALSE)=基本情報!$D$6,O4150,"")),"")</f>
        <v/>
      </c>
    </row>
    <row r="4151" spans="15:16" x14ac:dyDescent="0.15">
      <c r="O4151">
        <v>4150</v>
      </c>
      <c r="P4151" t="str">
        <f>IFERROR(IF(COUNTIF(個人情報!$BB$5:$BB$401,"登録番号" &amp; リスト!O4151)&gt;=1,"",IF(VLOOKUP(O4151,登録者リスト!$A$1:$D$43729,4,FALSE)=基本情報!$D$6,O4151,"")),"")</f>
        <v/>
      </c>
    </row>
    <row r="4152" spans="15:16" x14ac:dyDescent="0.15">
      <c r="O4152">
        <v>4151</v>
      </c>
      <c r="P4152" t="str">
        <f>IFERROR(IF(COUNTIF(個人情報!$BB$5:$BB$401,"登録番号" &amp; リスト!O4152)&gt;=1,"",IF(VLOOKUP(O4152,登録者リスト!$A$1:$D$43729,4,FALSE)=基本情報!$D$6,O4152,"")),"")</f>
        <v/>
      </c>
    </row>
    <row r="4153" spans="15:16" x14ac:dyDescent="0.15">
      <c r="O4153">
        <v>4152</v>
      </c>
      <c r="P4153" t="str">
        <f>IFERROR(IF(COUNTIF(個人情報!$BB$5:$BB$401,"登録番号" &amp; リスト!O4153)&gt;=1,"",IF(VLOOKUP(O4153,登録者リスト!$A$1:$D$43729,4,FALSE)=基本情報!$D$6,O4153,"")),"")</f>
        <v/>
      </c>
    </row>
    <row r="4154" spans="15:16" x14ac:dyDescent="0.15">
      <c r="O4154">
        <v>4153</v>
      </c>
      <c r="P4154" t="str">
        <f>IFERROR(IF(COUNTIF(個人情報!$BB$5:$BB$401,"登録番号" &amp; リスト!O4154)&gt;=1,"",IF(VLOOKUP(O4154,登録者リスト!$A$1:$D$43729,4,FALSE)=基本情報!$D$6,O4154,"")),"")</f>
        <v/>
      </c>
    </row>
    <row r="4155" spans="15:16" x14ac:dyDescent="0.15">
      <c r="O4155">
        <v>4154</v>
      </c>
      <c r="P4155" t="str">
        <f>IFERROR(IF(COUNTIF(個人情報!$BB$5:$BB$401,"登録番号" &amp; リスト!O4155)&gt;=1,"",IF(VLOOKUP(O4155,登録者リスト!$A$1:$D$43729,4,FALSE)=基本情報!$D$6,O4155,"")),"")</f>
        <v/>
      </c>
    </row>
    <row r="4156" spans="15:16" x14ac:dyDescent="0.15">
      <c r="O4156">
        <v>4155</v>
      </c>
      <c r="P4156" t="str">
        <f>IFERROR(IF(COUNTIF(個人情報!$BB$5:$BB$401,"登録番号" &amp; リスト!O4156)&gt;=1,"",IF(VLOOKUP(O4156,登録者リスト!$A$1:$D$43729,4,FALSE)=基本情報!$D$6,O4156,"")),"")</f>
        <v/>
      </c>
    </row>
    <row r="4157" spans="15:16" x14ac:dyDescent="0.15">
      <c r="O4157">
        <v>4156</v>
      </c>
      <c r="P4157" t="str">
        <f>IFERROR(IF(COUNTIF(個人情報!$BB$5:$BB$401,"登録番号" &amp; リスト!O4157)&gt;=1,"",IF(VLOOKUP(O4157,登録者リスト!$A$1:$D$43729,4,FALSE)=基本情報!$D$6,O4157,"")),"")</f>
        <v/>
      </c>
    </row>
    <row r="4158" spans="15:16" x14ac:dyDescent="0.15">
      <c r="O4158">
        <v>4157</v>
      </c>
      <c r="P4158" t="str">
        <f>IFERROR(IF(COUNTIF(個人情報!$BB$5:$BB$401,"登録番号" &amp; リスト!O4158)&gt;=1,"",IF(VLOOKUP(O4158,登録者リスト!$A$1:$D$43729,4,FALSE)=基本情報!$D$6,O4158,"")),"")</f>
        <v/>
      </c>
    </row>
    <row r="4159" spans="15:16" x14ac:dyDescent="0.15">
      <c r="O4159">
        <v>4158</v>
      </c>
      <c r="P4159" t="str">
        <f>IFERROR(IF(COUNTIF(個人情報!$BB$5:$BB$401,"登録番号" &amp; リスト!O4159)&gt;=1,"",IF(VLOOKUP(O4159,登録者リスト!$A$1:$D$43729,4,FALSE)=基本情報!$D$6,O4159,"")),"")</f>
        <v/>
      </c>
    </row>
    <row r="4160" spans="15:16" x14ac:dyDescent="0.15">
      <c r="O4160">
        <v>4159</v>
      </c>
      <c r="P4160" t="str">
        <f>IFERROR(IF(COUNTIF(個人情報!$BB$5:$BB$401,"登録番号" &amp; リスト!O4160)&gt;=1,"",IF(VLOOKUP(O4160,登録者リスト!$A$1:$D$43729,4,FALSE)=基本情報!$D$6,O4160,"")),"")</f>
        <v/>
      </c>
    </row>
    <row r="4161" spans="15:16" x14ac:dyDescent="0.15">
      <c r="O4161">
        <v>4160</v>
      </c>
      <c r="P4161" t="str">
        <f>IFERROR(IF(COUNTIF(個人情報!$BB$5:$BB$401,"登録番号" &amp; リスト!O4161)&gt;=1,"",IF(VLOOKUP(O4161,登録者リスト!$A$1:$D$43729,4,FALSE)=基本情報!$D$6,O4161,"")),"")</f>
        <v/>
      </c>
    </row>
    <row r="4162" spans="15:16" x14ac:dyDescent="0.15">
      <c r="O4162">
        <v>4161</v>
      </c>
      <c r="P4162" t="str">
        <f>IFERROR(IF(COUNTIF(個人情報!$BB$5:$BB$401,"登録番号" &amp; リスト!O4162)&gt;=1,"",IF(VLOOKUP(O4162,登録者リスト!$A$1:$D$43729,4,FALSE)=基本情報!$D$6,O4162,"")),"")</f>
        <v/>
      </c>
    </row>
    <row r="4163" spans="15:16" x14ac:dyDescent="0.15">
      <c r="O4163">
        <v>4162</v>
      </c>
      <c r="P4163" t="str">
        <f>IFERROR(IF(COUNTIF(個人情報!$BB$5:$BB$401,"登録番号" &amp; リスト!O4163)&gt;=1,"",IF(VLOOKUP(O4163,登録者リスト!$A$1:$D$43729,4,FALSE)=基本情報!$D$6,O4163,"")),"")</f>
        <v/>
      </c>
    </row>
    <row r="4164" spans="15:16" x14ac:dyDescent="0.15">
      <c r="O4164">
        <v>4163</v>
      </c>
      <c r="P4164" t="str">
        <f>IFERROR(IF(COUNTIF(個人情報!$BB$5:$BB$401,"登録番号" &amp; リスト!O4164)&gt;=1,"",IF(VLOOKUP(O4164,登録者リスト!$A$1:$D$43729,4,FALSE)=基本情報!$D$6,O4164,"")),"")</f>
        <v/>
      </c>
    </row>
    <row r="4165" spans="15:16" x14ac:dyDescent="0.15">
      <c r="O4165">
        <v>4164</v>
      </c>
      <c r="P4165" t="str">
        <f>IFERROR(IF(COUNTIF(個人情報!$BB$5:$BB$401,"登録番号" &amp; リスト!O4165)&gt;=1,"",IF(VLOOKUP(O4165,登録者リスト!$A$1:$D$43729,4,FALSE)=基本情報!$D$6,O4165,"")),"")</f>
        <v/>
      </c>
    </row>
    <row r="4166" spans="15:16" x14ac:dyDescent="0.15">
      <c r="O4166">
        <v>4165</v>
      </c>
      <c r="P4166" t="str">
        <f>IFERROR(IF(COUNTIF(個人情報!$BB$5:$BB$401,"登録番号" &amp; リスト!O4166)&gt;=1,"",IF(VLOOKUP(O4166,登録者リスト!$A$1:$D$43729,4,FALSE)=基本情報!$D$6,O4166,"")),"")</f>
        <v/>
      </c>
    </row>
    <row r="4167" spans="15:16" x14ac:dyDescent="0.15">
      <c r="O4167">
        <v>4166</v>
      </c>
      <c r="P4167" t="str">
        <f>IFERROR(IF(COUNTIF(個人情報!$BB$5:$BB$401,"登録番号" &amp; リスト!O4167)&gt;=1,"",IF(VLOOKUP(O4167,登録者リスト!$A$1:$D$43729,4,FALSE)=基本情報!$D$6,O4167,"")),"")</f>
        <v/>
      </c>
    </row>
    <row r="4168" spans="15:16" x14ac:dyDescent="0.15">
      <c r="O4168">
        <v>4167</v>
      </c>
      <c r="P4168" t="str">
        <f>IFERROR(IF(COUNTIF(個人情報!$BB$5:$BB$401,"登録番号" &amp; リスト!O4168)&gt;=1,"",IF(VLOOKUP(O4168,登録者リスト!$A$1:$D$43729,4,FALSE)=基本情報!$D$6,O4168,"")),"")</f>
        <v/>
      </c>
    </row>
    <row r="4169" spans="15:16" x14ac:dyDescent="0.15">
      <c r="O4169">
        <v>4168</v>
      </c>
      <c r="P4169" t="str">
        <f>IFERROR(IF(COUNTIF(個人情報!$BB$5:$BB$401,"登録番号" &amp; リスト!O4169)&gt;=1,"",IF(VLOOKUP(O4169,登録者リスト!$A$1:$D$43729,4,FALSE)=基本情報!$D$6,O4169,"")),"")</f>
        <v/>
      </c>
    </row>
    <row r="4170" spans="15:16" x14ac:dyDescent="0.15">
      <c r="O4170">
        <v>4169</v>
      </c>
      <c r="P4170" t="str">
        <f>IFERROR(IF(COUNTIF(個人情報!$BB$5:$BB$401,"登録番号" &amp; リスト!O4170)&gt;=1,"",IF(VLOOKUP(O4170,登録者リスト!$A$1:$D$43729,4,FALSE)=基本情報!$D$6,O4170,"")),"")</f>
        <v/>
      </c>
    </row>
    <row r="4171" spans="15:16" x14ac:dyDescent="0.15">
      <c r="O4171">
        <v>4170</v>
      </c>
      <c r="P4171" t="str">
        <f>IFERROR(IF(COUNTIF(個人情報!$BB$5:$BB$401,"登録番号" &amp; リスト!O4171)&gt;=1,"",IF(VLOOKUP(O4171,登録者リスト!$A$1:$D$43729,4,FALSE)=基本情報!$D$6,O4171,"")),"")</f>
        <v/>
      </c>
    </row>
    <row r="4172" spans="15:16" x14ac:dyDescent="0.15">
      <c r="O4172">
        <v>4171</v>
      </c>
      <c r="P4172" t="str">
        <f>IFERROR(IF(COUNTIF(個人情報!$BB$5:$BB$401,"登録番号" &amp; リスト!O4172)&gt;=1,"",IF(VLOOKUP(O4172,登録者リスト!$A$1:$D$43729,4,FALSE)=基本情報!$D$6,O4172,"")),"")</f>
        <v/>
      </c>
    </row>
    <row r="4173" spans="15:16" x14ac:dyDescent="0.15">
      <c r="O4173">
        <v>4172</v>
      </c>
      <c r="P4173" t="str">
        <f>IFERROR(IF(COUNTIF(個人情報!$BB$5:$BB$401,"登録番号" &amp; リスト!O4173)&gt;=1,"",IF(VLOOKUP(O4173,登録者リスト!$A$1:$D$43729,4,FALSE)=基本情報!$D$6,O4173,"")),"")</f>
        <v/>
      </c>
    </row>
    <row r="4174" spans="15:16" x14ac:dyDescent="0.15">
      <c r="O4174">
        <v>4173</v>
      </c>
      <c r="P4174" t="str">
        <f>IFERROR(IF(COUNTIF(個人情報!$BB$5:$BB$401,"登録番号" &amp; リスト!O4174)&gt;=1,"",IF(VLOOKUP(O4174,登録者リスト!$A$1:$D$43729,4,FALSE)=基本情報!$D$6,O4174,"")),"")</f>
        <v/>
      </c>
    </row>
    <row r="4175" spans="15:16" x14ac:dyDescent="0.15">
      <c r="O4175">
        <v>4174</v>
      </c>
      <c r="P4175" t="str">
        <f>IFERROR(IF(COUNTIF(個人情報!$BB$5:$BB$401,"登録番号" &amp; リスト!O4175)&gt;=1,"",IF(VLOOKUP(O4175,登録者リスト!$A$1:$D$43729,4,FALSE)=基本情報!$D$6,O4175,"")),"")</f>
        <v/>
      </c>
    </row>
    <row r="4176" spans="15:16" x14ac:dyDescent="0.15">
      <c r="O4176">
        <v>4175</v>
      </c>
      <c r="P4176" t="str">
        <f>IFERROR(IF(COUNTIF(個人情報!$BB$5:$BB$401,"登録番号" &amp; リスト!O4176)&gt;=1,"",IF(VLOOKUP(O4176,登録者リスト!$A$1:$D$43729,4,FALSE)=基本情報!$D$6,O4176,"")),"")</f>
        <v/>
      </c>
    </row>
    <row r="4177" spans="15:16" x14ac:dyDescent="0.15">
      <c r="O4177">
        <v>4176</v>
      </c>
      <c r="P4177" t="str">
        <f>IFERROR(IF(COUNTIF(個人情報!$BB$5:$BB$401,"登録番号" &amp; リスト!O4177)&gt;=1,"",IF(VLOOKUP(O4177,登録者リスト!$A$1:$D$43729,4,FALSE)=基本情報!$D$6,O4177,"")),"")</f>
        <v/>
      </c>
    </row>
    <row r="4178" spans="15:16" x14ac:dyDescent="0.15">
      <c r="O4178">
        <v>4177</v>
      </c>
      <c r="P4178" t="str">
        <f>IFERROR(IF(COUNTIF(個人情報!$BB$5:$BB$401,"登録番号" &amp; リスト!O4178)&gt;=1,"",IF(VLOOKUP(O4178,登録者リスト!$A$1:$D$43729,4,FALSE)=基本情報!$D$6,O4178,"")),"")</f>
        <v/>
      </c>
    </row>
    <row r="4179" spans="15:16" x14ac:dyDescent="0.15">
      <c r="O4179">
        <v>4178</v>
      </c>
      <c r="P4179" t="str">
        <f>IFERROR(IF(COUNTIF(個人情報!$BB$5:$BB$401,"登録番号" &amp; リスト!O4179)&gt;=1,"",IF(VLOOKUP(O4179,登録者リスト!$A$1:$D$43729,4,FALSE)=基本情報!$D$6,O4179,"")),"")</f>
        <v/>
      </c>
    </row>
    <row r="4180" spans="15:16" x14ac:dyDescent="0.15">
      <c r="O4180">
        <v>4179</v>
      </c>
      <c r="P4180" t="str">
        <f>IFERROR(IF(COUNTIF(個人情報!$BB$5:$BB$401,"登録番号" &amp; リスト!O4180)&gt;=1,"",IF(VLOOKUP(O4180,登録者リスト!$A$1:$D$43729,4,FALSE)=基本情報!$D$6,O4180,"")),"")</f>
        <v/>
      </c>
    </row>
    <row r="4181" spans="15:16" x14ac:dyDescent="0.15">
      <c r="O4181">
        <v>4180</v>
      </c>
      <c r="P4181" t="str">
        <f>IFERROR(IF(COUNTIF(個人情報!$BB$5:$BB$401,"登録番号" &amp; リスト!O4181)&gt;=1,"",IF(VLOOKUP(O4181,登録者リスト!$A$1:$D$43729,4,FALSE)=基本情報!$D$6,O4181,"")),"")</f>
        <v/>
      </c>
    </row>
    <row r="4182" spans="15:16" x14ac:dyDescent="0.15">
      <c r="O4182">
        <v>4181</v>
      </c>
      <c r="P4182" t="str">
        <f>IFERROR(IF(COUNTIF(個人情報!$BB$5:$BB$401,"登録番号" &amp; リスト!O4182)&gt;=1,"",IF(VLOOKUP(O4182,登録者リスト!$A$1:$D$43729,4,FALSE)=基本情報!$D$6,O4182,"")),"")</f>
        <v/>
      </c>
    </row>
    <row r="4183" spans="15:16" x14ac:dyDescent="0.15">
      <c r="O4183">
        <v>4182</v>
      </c>
      <c r="P4183" t="str">
        <f>IFERROR(IF(COUNTIF(個人情報!$BB$5:$BB$401,"登録番号" &amp; リスト!O4183)&gt;=1,"",IF(VLOOKUP(O4183,登録者リスト!$A$1:$D$43729,4,FALSE)=基本情報!$D$6,O4183,"")),"")</f>
        <v/>
      </c>
    </row>
    <row r="4184" spans="15:16" x14ac:dyDescent="0.15">
      <c r="O4184">
        <v>4183</v>
      </c>
      <c r="P4184" t="str">
        <f>IFERROR(IF(COUNTIF(個人情報!$BB$5:$BB$401,"登録番号" &amp; リスト!O4184)&gt;=1,"",IF(VLOOKUP(O4184,登録者リスト!$A$1:$D$43729,4,FALSE)=基本情報!$D$6,O4184,"")),"")</f>
        <v/>
      </c>
    </row>
    <row r="4185" spans="15:16" x14ac:dyDescent="0.15">
      <c r="O4185">
        <v>4184</v>
      </c>
      <c r="P4185" t="str">
        <f>IFERROR(IF(COUNTIF(個人情報!$BB$5:$BB$401,"登録番号" &amp; リスト!O4185)&gt;=1,"",IF(VLOOKUP(O4185,登録者リスト!$A$1:$D$43729,4,FALSE)=基本情報!$D$6,O4185,"")),"")</f>
        <v/>
      </c>
    </row>
    <row r="4186" spans="15:16" x14ac:dyDescent="0.15">
      <c r="O4186">
        <v>4185</v>
      </c>
      <c r="P4186" t="str">
        <f>IFERROR(IF(COUNTIF(個人情報!$BB$5:$BB$401,"登録番号" &amp; リスト!O4186)&gt;=1,"",IF(VLOOKUP(O4186,登録者リスト!$A$1:$D$43729,4,FALSE)=基本情報!$D$6,O4186,"")),"")</f>
        <v/>
      </c>
    </row>
    <row r="4187" spans="15:16" x14ac:dyDescent="0.15">
      <c r="O4187">
        <v>4186</v>
      </c>
      <c r="P4187" t="str">
        <f>IFERROR(IF(COUNTIF(個人情報!$BB$5:$BB$401,"登録番号" &amp; リスト!O4187)&gt;=1,"",IF(VLOOKUP(O4187,登録者リスト!$A$1:$D$43729,4,FALSE)=基本情報!$D$6,O4187,"")),"")</f>
        <v/>
      </c>
    </row>
    <row r="4188" spans="15:16" x14ac:dyDescent="0.15">
      <c r="O4188">
        <v>4187</v>
      </c>
      <c r="P4188" t="str">
        <f>IFERROR(IF(COUNTIF(個人情報!$BB$5:$BB$401,"登録番号" &amp; リスト!O4188)&gt;=1,"",IF(VLOOKUP(O4188,登録者リスト!$A$1:$D$43729,4,FALSE)=基本情報!$D$6,O4188,"")),"")</f>
        <v/>
      </c>
    </row>
    <row r="4189" spans="15:16" x14ac:dyDescent="0.15">
      <c r="O4189">
        <v>4188</v>
      </c>
      <c r="P4189" t="str">
        <f>IFERROR(IF(COUNTIF(個人情報!$BB$5:$BB$401,"登録番号" &amp; リスト!O4189)&gt;=1,"",IF(VLOOKUP(O4189,登録者リスト!$A$1:$D$43729,4,FALSE)=基本情報!$D$6,O4189,"")),"")</f>
        <v/>
      </c>
    </row>
    <row r="4190" spans="15:16" x14ac:dyDescent="0.15">
      <c r="O4190">
        <v>4189</v>
      </c>
      <c r="P4190" t="str">
        <f>IFERROR(IF(COUNTIF(個人情報!$BB$5:$BB$401,"登録番号" &amp; リスト!O4190)&gt;=1,"",IF(VLOOKUP(O4190,登録者リスト!$A$1:$D$43729,4,FALSE)=基本情報!$D$6,O4190,"")),"")</f>
        <v/>
      </c>
    </row>
    <row r="4191" spans="15:16" x14ac:dyDescent="0.15">
      <c r="O4191">
        <v>4190</v>
      </c>
      <c r="P4191" t="str">
        <f>IFERROR(IF(COUNTIF(個人情報!$BB$5:$BB$401,"登録番号" &amp; リスト!O4191)&gt;=1,"",IF(VLOOKUP(O4191,登録者リスト!$A$1:$D$43729,4,FALSE)=基本情報!$D$6,O4191,"")),"")</f>
        <v/>
      </c>
    </row>
    <row r="4192" spans="15:16" x14ac:dyDescent="0.15">
      <c r="O4192">
        <v>4191</v>
      </c>
      <c r="P4192" t="str">
        <f>IFERROR(IF(COUNTIF(個人情報!$BB$5:$BB$401,"登録番号" &amp; リスト!O4192)&gt;=1,"",IF(VLOOKUP(O4192,登録者リスト!$A$1:$D$43729,4,FALSE)=基本情報!$D$6,O4192,"")),"")</f>
        <v/>
      </c>
    </row>
    <row r="4193" spans="15:16" x14ac:dyDescent="0.15">
      <c r="O4193">
        <v>4192</v>
      </c>
      <c r="P4193" t="str">
        <f>IFERROR(IF(COUNTIF(個人情報!$BB$5:$BB$401,"登録番号" &amp; リスト!O4193)&gt;=1,"",IF(VLOOKUP(O4193,登録者リスト!$A$1:$D$43729,4,FALSE)=基本情報!$D$6,O4193,"")),"")</f>
        <v/>
      </c>
    </row>
    <row r="4194" spans="15:16" x14ac:dyDescent="0.15">
      <c r="O4194">
        <v>4193</v>
      </c>
      <c r="P4194" t="str">
        <f>IFERROR(IF(COUNTIF(個人情報!$BB$5:$BB$401,"登録番号" &amp; リスト!O4194)&gt;=1,"",IF(VLOOKUP(O4194,登録者リスト!$A$1:$D$43729,4,FALSE)=基本情報!$D$6,O4194,"")),"")</f>
        <v/>
      </c>
    </row>
    <row r="4195" spans="15:16" x14ac:dyDescent="0.15">
      <c r="O4195">
        <v>4194</v>
      </c>
      <c r="P4195" t="str">
        <f>IFERROR(IF(COUNTIF(個人情報!$BB$5:$BB$401,"登録番号" &amp; リスト!O4195)&gt;=1,"",IF(VLOOKUP(O4195,登録者リスト!$A$1:$D$43729,4,FALSE)=基本情報!$D$6,O4195,"")),"")</f>
        <v/>
      </c>
    </row>
    <row r="4196" spans="15:16" x14ac:dyDescent="0.15">
      <c r="O4196">
        <v>4195</v>
      </c>
      <c r="P4196" t="str">
        <f>IFERROR(IF(COUNTIF(個人情報!$BB$5:$BB$401,"登録番号" &amp; リスト!O4196)&gt;=1,"",IF(VLOOKUP(O4196,登録者リスト!$A$1:$D$43729,4,FALSE)=基本情報!$D$6,O4196,"")),"")</f>
        <v/>
      </c>
    </row>
    <row r="4197" spans="15:16" x14ac:dyDescent="0.15">
      <c r="O4197">
        <v>4196</v>
      </c>
      <c r="P4197" t="str">
        <f>IFERROR(IF(COUNTIF(個人情報!$BB$5:$BB$401,"登録番号" &amp; リスト!O4197)&gt;=1,"",IF(VLOOKUP(O4197,登録者リスト!$A$1:$D$43729,4,FALSE)=基本情報!$D$6,O4197,"")),"")</f>
        <v/>
      </c>
    </row>
    <row r="4198" spans="15:16" x14ac:dyDescent="0.15">
      <c r="O4198">
        <v>4197</v>
      </c>
      <c r="P4198" t="str">
        <f>IFERROR(IF(COUNTIF(個人情報!$BB$5:$BB$401,"登録番号" &amp; リスト!O4198)&gt;=1,"",IF(VLOOKUP(O4198,登録者リスト!$A$1:$D$43729,4,FALSE)=基本情報!$D$6,O4198,"")),"")</f>
        <v/>
      </c>
    </row>
    <row r="4199" spans="15:16" x14ac:dyDescent="0.15">
      <c r="O4199">
        <v>4198</v>
      </c>
      <c r="P4199" t="str">
        <f>IFERROR(IF(COUNTIF(個人情報!$BB$5:$BB$401,"登録番号" &amp; リスト!O4199)&gt;=1,"",IF(VLOOKUP(O4199,登録者リスト!$A$1:$D$43729,4,FALSE)=基本情報!$D$6,O4199,"")),"")</f>
        <v/>
      </c>
    </row>
    <row r="4200" spans="15:16" x14ac:dyDescent="0.15">
      <c r="O4200">
        <v>4199</v>
      </c>
      <c r="P4200" t="str">
        <f>IFERROR(IF(COUNTIF(個人情報!$BB$5:$BB$401,"登録番号" &amp; リスト!O4200)&gt;=1,"",IF(VLOOKUP(O4200,登録者リスト!$A$1:$D$43729,4,FALSE)=基本情報!$D$6,O4200,"")),"")</f>
        <v/>
      </c>
    </row>
    <row r="4201" spans="15:16" x14ac:dyDescent="0.15">
      <c r="O4201">
        <v>4200</v>
      </c>
      <c r="P4201" t="str">
        <f>IFERROR(IF(COUNTIF(個人情報!$BB$5:$BB$401,"登録番号" &amp; リスト!O4201)&gt;=1,"",IF(VLOOKUP(O4201,登録者リスト!$A$1:$D$43729,4,FALSE)=基本情報!$D$6,O4201,"")),"")</f>
        <v/>
      </c>
    </row>
    <row r="4202" spans="15:16" x14ac:dyDescent="0.15">
      <c r="O4202">
        <v>4201</v>
      </c>
      <c r="P4202" t="str">
        <f>IFERROR(IF(COUNTIF(個人情報!$BB$5:$BB$401,"登録番号" &amp; リスト!O4202)&gt;=1,"",IF(VLOOKUP(O4202,登録者リスト!$A$1:$D$43729,4,FALSE)=基本情報!$D$6,O4202,"")),"")</f>
        <v/>
      </c>
    </row>
    <row r="4203" spans="15:16" x14ac:dyDescent="0.15">
      <c r="O4203">
        <v>4202</v>
      </c>
      <c r="P4203" t="str">
        <f>IFERROR(IF(COUNTIF(個人情報!$BB$5:$BB$401,"登録番号" &amp; リスト!O4203)&gt;=1,"",IF(VLOOKUP(O4203,登録者リスト!$A$1:$D$43729,4,FALSE)=基本情報!$D$6,O4203,"")),"")</f>
        <v/>
      </c>
    </row>
    <row r="4204" spans="15:16" x14ac:dyDescent="0.15">
      <c r="O4204">
        <v>4203</v>
      </c>
      <c r="P4204" t="str">
        <f>IFERROR(IF(COUNTIF(個人情報!$BB$5:$BB$401,"登録番号" &amp; リスト!O4204)&gt;=1,"",IF(VLOOKUP(O4204,登録者リスト!$A$1:$D$43729,4,FALSE)=基本情報!$D$6,O4204,"")),"")</f>
        <v/>
      </c>
    </row>
    <row r="4205" spans="15:16" x14ac:dyDescent="0.15">
      <c r="O4205">
        <v>4204</v>
      </c>
      <c r="P4205" t="str">
        <f>IFERROR(IF(COUNTIF(個人情報!$BB$5:$BB$401,"登録番号" &amp; リスト!O4205)&gt;=1,"",IF(VLOOKUP(O4205,登録者リスト!$A$1:$D$43729,4,FALSE)=基本情報!$D$6,O4205,"")),"")</f>
        <v/>
      </c>
    </row>
    <row r="4206" spans="15:16" x14ac:dyDescent="0.15">
      <c r="O4206">
        <v>4205</v>
      </c>
      <c r="P4206" t="str">
        <f>IFERROR(IF(COUNTIF(個人情報!$BB$5:$BB$401,"登録番号" &amp; リスト!O4206)&gt;=1,"",IF(VLOOKUP(O4206,登録者リスト!$A$1:$D$43729,4,FALSE)=基本情報!$D$6,O4206,"")),"")</f>
        <v/>
      </c>
    </row>
    <row r="4207" spans="15:16" x14ac:dyDescent="0.15">
      <c r="O4207">
        <v>4206</v>
      </c>
      <c r="P4207" t="str">
        <f>IFERROR(IF(COUNTIF(個人情報!$BB$5:$BB$401,"登録番号" &amp; リスト!O4207)&gt;=1,"",IF(VLOOKUP(O4207,登録者リスト!$A$1:$D$43729,4,FALSE)=基本情報!$D$6,O4207,"")),"")</f>
        <v/>
      </c>
    </row>
    <row r="4208" spans="15:16" x14ac:dyDescent="0.15">
      <c r="O4208">
        <v>4207</v>
      </c>
      <c r="P4208" t="str">
        <f>IFERROR(IF(COUNTIF(個人情報!$BB$5:$BB$401,"登録番号" &amp; リスト!O4208)&gt;=1,"",IF(VLOOKUP(O4208,登録者リスト!$A$1:$D$43729,4,FALSE)=基本情報!$D$6,O4208,"")),"")</f>
        <v/>
      </c>
    </row>
    <row r="4209" spans="15:16" x14ac:dyDescent="0.15">
      <c r="O4209">
        <v>4208</v>
      </c>
      <c r="P4209" t="str">
        <f>IFERROR(IF(COUNTIF(個人情報!$BB$5:$BB$401,"登録番号" &amp; リスト!O4209)&gt;=1,"",IF(VLOOKUP(O4209,登録者リスト!$A$1:$D$43729,4,FALSE)=基本情報!$D$6,O4209,"")),"")</f>
        <v/>
      </c>
    </row>
    <row r="4210" spans="15:16" x14ac:dyDescent="0.15">
      <c r="O4210">
        <v>4209</v>
      </c>
      <c r="P4210" t="str">
        <f>IFERROR(IF(COUNTIF(個人情報!$BB$5:$BB$401,"登録番号" &amp; リスト!O4210)&gt;=1,"",IF(VLOOKUP(O4210,登録者リスト!$A$1:$D$43729,4,FALSE)=基本情報!$D$6,O4210,"")),"")</f>
        <v/>
      </c>
    </row>
    <row r="4211" spans="15:16" x14ac:dyDescent="0.15">
      <c r="O4211">
        <v>4210</v>
      </c>
      <c r="P4211" t="str">
        <f>IFERROR(IF(COUNTIF(個人情報!$BB$5:$BB$401,"登録番号" &amp; リスト!O4211)&gt;=1,"",IF(VLOOKUP(O4211,登録者リスト!$A$1:$D$43729,4,FALSE)=基本情報!$D$6,O4211,"")),"")</f>
        <v/>
      </c>
    </row>
    <row r="4212" spans="15:16" x14ac:dyDescent="0.15">
      <c r="O4212">
        <v>4211</v>
      </c>
      <c r="P4212" t="str">
        <f>IFERROR(IF(COUNTIF(個人情報!$BB$5:$BB$401,"登録番号" &amp; リスト!O4212)&gt;=1,"",IF(VLOOKUP(O4212,登録者リスト!$A$1:$D$43729,4,FALSE)=基本情報!$D$6,O4212,"")),"")</f>
        <v/>
      </c>
    </row>
    <row r="4213" spans="15:16" x14ac:dyDescent="0.15">
      <c r="O4213">
        <v>4212</v>
      </c>
      <c r="P4213" t="str">
        <f>IFERROR(IF(COUNTIF(個人情報!$BB$5:$BB$401,"登録番号" &amp; リスト!O4213)&gt;=1,"",IF(VLOOKUP(O4213,登録者リスト!$A$1:$D$43729,4,FALSE)=基本情報!$D$6,O4213,"")),"")</f>
        <v/>
      </c>
    </row>
    <row r="4214" spans="15:16" x14ac:dyDescent="0.15">
      <c r="O4214">
        <v>4213</v>
      </c>
      <c r="P4214" t="str">
        <f>IFERROR(IF(COUNTIF(個人情報!$BB$5:$BB$401,"登録番号" &amp; リスト!O4214)&gt;=1,"",IF(VLOOKUP(O4214,登録者リスト!$A$1:$D$43729,4,FALSE)=基本情報!$D$6,O4214,"")),"")</f>
        <v/>
      </c>
    </row>
    <row r="4215" spans="15:16" x14ac:dyDescent="0.15">
      <c r="O4215">
        <v>4214</v>
      </c>
      <c r="P4215" t="str">
        <f>IFERROR(IF(COUNTIF(個人情報!$BB$5:$BB$401,"登録番号" &amp; リスト!O4215)&gt;=1,"",IF(VLOOKUP(O4215,登録者リスト!$A$1:$D$43729,4,FALSE)=基本情報!$D$6,O4215,"")),"")</f>
        <v/>
      </c>
    </row>
    <row r="4216" spans="15:16" x14ac:dyDescent="0.15">
      <c r="O4216">
        <v>4215</v>
      </c>
      <c r="P4216" t="str">
        <f>IFERROR(IF(COUNTIF(個人情報!$BB$5:$BB$401,"登録番号" &amp; リスト!O4216)&gt;=1,"",IF(VLOOKUP(O4216,登録者リスト!$A$1:$D$43729,4,FALSE)=基本情報!$D$6,O4216,"")),"")</f>
        <v/>
      </c>
    </row>
    <row r="4217" spans="15:16" x14ac:dyDescent="0.15">
      <c r="O4217">
        <v>4216</v>
      </c>
      <c r="P4217" t="str">
        <f>IFERROR(IF(COUNTIF(個人情報!$BB$5:$BB$401,"登録番号" &amp; リスト!O4217)&gt;=1,"",IF(VLOOKUP(O4217,登録者リスト!$A$1:$D$43729,4,FALSE)=基本情報!$D$6,O4217,"")),"")</f>
        <v/>
      </c>
    </row>
    <row r="4218" spans="15:16" x14ac:dyDescent="0.15">
      <c r="O4218">
        <v>4217</v>
      </c>
      <c r="P4218" t="str">
        <f>IFERROR(IF(COUNTIF(個人情報!$BB$5:$BB$401,"登録番号" &amp; リスト!O4218)&gt;=1,"",IF(VLOOKUP(O4218,登録者リスト!$A$1:$D$43729,4,FALSE)=基本情報!$D$6,O4218,"")),"")</f>
        <v/>
      </c>
    </row>
    <row r="4219" spans="15:16" x14ac:dyDescent="0.15">
      <c r="O4219">
        <v>4218</v>
      </c>
      <c r="P4219" t="str">
        <f>IFERROR(IF(COUNTIF(個人情報!$BB$5:$BB$401,"登録番号" &amp; リスト!O4219)&gt;=1,"",IF(VLOOKUP(O4219,登録者リスト!$A$1:$D$43729,4,FALSE)=基本情報!$D$6,O4219,"")),"")</f>
        <v/>
      </c>
    </row>
    <row r="4220" spans="15:16" x14ac:dyDescent="0.15">
      <c r="O4220">
        <v>4219</v>
      </c>
      <c r="P4220" t="str">
        <f>IFERROR(IF(COUNTIF(個人情報!$BB$5:$BB$401,"登録番号" &amp; リスト!O4220)&gt;=1,"",IF(VLOOKUP(O4220,登録者リスト!$A$1:$D$43729,4,FALSE)=基本情報!$D$6,O4220,"")),"")</f>
        <v/>
      </c>
    </row>
    <row r="4221" spans="15:16" x14ac:dyDescent="0.15">
      <c r="O4221">
        <v>4220</v>
      </c>
      <c r="P4221" t="str">
        <f>IFERROR(IF(COUNTIF(個人情報!$BB$5:$BB$401,"登録番号" &amp; リスト!O4221)&gt;=1,"",IF(VLOOKUP(O4221,登録者リスト!$A$1:$D$43729,4,FALSE)=基本情報!$D$6,O4221,"")),"")</f>
        <v/>
      </c>
    </row>
    <row r="4222" spans="15:16" x14ac:dyDescent="0.15">
      <c r="O4222">
        <v>4221</v>
      </c>
      <c r="P4222" t="str">
        <f>IFERROR(IF(COUNTIF(個人情報!$BB$5:$BB$401,"登録番号" &amp; リスト!O4222)&gt;=1,"",IF(VLOOKUP(O4222,登録者リスト!$A$1:$D$43729,4,FALSE)=基本情報!$D$6,O4222,"")),"")</f>
        <v/>
      </c>
    </row>
    <row r="4223" spans="15:16" x14ac:dyDescent="0.15">
      <c r="O4223">
        <v>4222</v>
      </c>
      <c r="P4223" t="str">
        <f>IFERROR(IF(COUNTIF(個人情報!$BB$5:$BB$401,"登録番号" &amp; リスト!O4223)&gt;=1,"",IF(VLOOKUP(O4223,登録者リスト!$A$1:$D$43729,4,FALSE)=基本情報!$D$6,O4223,"")),"")</f>
        <v/>
      </c>
    </row>
    <row r="4224" spans="15:16" x14ac:dyDescent="0.15">
      <c r="O4224">
        <v>4223</v>
      </c>
      <c r="P4224" t="str">
        <f>IFERROR(IF(COUNTIF(個人情報!$BB$5:$BB$401,"登録番号" &amp; リスト!O4224)&gt;=1,"",IF(VLOOKUP(O4224,登録者リスト!$A$1:$D$43729,4,FALSE)=基本情報!$D$6,O4224,"")),"")</f>
        <v/>
      </c>
    </row>
    <row r="4225" spans="15:16" x14ac:dyDescent="0.15">
      <c r="O4225">
        <v>4224</v>
      </c>
      <c r="P4225" t="str">
        <f>IFERROR(IF(COUNTIF(個人情報!$BB$5:$BB$401,"登録番号" &amp; リスト!O4225)&gt;=1,"",IF(VLOOKUP(O4225,登録者リスト!$A$1:$D$43729,4,FALSE)=基本情報!$D$6,O4225,"")),"")</f>
        <v/>
      </c>
    </row>
    <row r="4226" spans="15:16" x14ac:dyDescent="0.15">
      <c r="O4226">
        <v>4225</v>
      </c>
      <c r="P4226" t="str">
        <f>IFERROR(IF(COUNTIF(個人情報!$BB$5:$BB$401,"登録番号" &amp; リスト!O4226)&gt;=1,"",IF(VLOOKUP(O4226,登録者リスト!$A$1:$D$43729,4,FALSE)=基本情報!$D$6,O4226,"")),"")</f>
        <v/>
      </c>
    </row>
    <row r="4227" spans="15:16" x14ac:dyDescent="0.15">
      <c r="O4227">
        <v>4226</v>
      </c>
      <c r="P4227" t="str">
        <f>IFERROR(IF(COUNTIF(個人情報!$BB$5:$BB$401,"登録番号" &amp; リスト!O4227)&gt;=1,"",IF(VLOOKUP(O4227,登録者リスト!$A$1:$D$43729,4,FALSE)=基本情報!$D$6,O4227,"")),"")</f>
        <v/>
      </c>
    </row>
    <row r="4228" spans="15:16" x14ac:dyDescent="0.15">
      <c r="O4228">
        <v>4227</v>
      </c>
      <c r="P4228" t="str">
        <f>IFERROR(IF(COUNTIF(個人情報!$BB$5:$BB$401,"登録番号" &amp; リスト!O4228)&gt;=1,"",IF(VLOOKUP(O4228,登録者リスト!$A$1:$D$43729,4,FALSE)=基本情報!$D$6,O4228,"")),"")</f>
        <v/>
      </c>
    </row>
    <row r="4229" spans="15:16" x14ac:dyDescent="0.15">
      <c r="O4229">
        <v>4228</v>
      </c>
      <c r="P4229" t="str">
        <f>IFERROR(IF(COUNTIF(個人情報!$BB$5:$BB$401,"登録番号" &amp; リスト!O4229)&gt;=1,"",IF(VLOOKUP(O4229,登録者リスト!$A$1:$D$43729,4,FALSE)=基本情報!$D$6,O4229,"")),"")</f>
        <v/>
      </c>
    </row>
    <row r="4230" spans="15:16" x14ac:dyDescent="0.15">
      <c r="O4230">
        <v>4229</v>
      </c>
      <c r="P4230" t="str">
        <f>IFERROR(IF(COUNTIF(個人情報!$BB$5:$BB$401,"登録番号" &amp; リスト!O4230)&gt;=1,"",IF(VLOOKUP(O4230,登録者リスト!$A$1:$D$43729,4,FALSE)=基本情報!$D$6,O4230,"")),"")</f>
        <v/>
      </c>
    </row>
    <row r="4231" spans="15:16" x14ac:dyDescent="0.15">
      <c r="O4231">
        <v>4230</v>
      </c>
      <c r="P4231" t="str">
        <f>IFERROR(IF(COUNTIF(個人情報!$BB$5:$BB$401,"登録番号" &amp; リスト!O4231)&gt;=1,"",IF(VLOOKUP(O4231,登録者リスト!$A$1:$D$43729,4,FALSE)=基本情報!$D$6,O4231,"")),"")</f>
        <v/>
      </c>
    </row>
    <row r="4232" spans="15:16" x14ac:dyDescent="0.15">
      <c r="O4232">
        <v>4231</v>
      </c>
      <c r="P4232" t="str">
        <f>IFERROR(IF(COUNTIF(個人情報!$BB$5:$BB$401,"登録番号" &amp; リスト!O4232)&gt;=1,"",IF(VLOOKUP(O4232,登録者リスト!$A$1:$D$43729,4,FALSE)=基本情報!$D$6,O4232,"")),"")</f>
        <v/>
      </c>
    </row>
    <row r="4233" spans="15:16" x14ac:dyDescent="0.15">
      <c r="O4233">
        <v>4232</v>
      </c>
      <c r="P4233" t="str">
        <f>IFERROR(IF(COUNTIF(個人情報!$BB$5:$BB$401,"登録番号" &amp; リスト!O4233)&gt;=1,"",IF(VLOOKUP(O4233,登録者リスト!$A$1:$D$43729,4,FALSE)=基本情報!$D$6,O4233,"")),"")</f>
        <v/>
      </c>
    </row>
    <row r="4234" spans="15:16" x14ac:dyDescent="0.15">
      <c r="O4234">
        <v>4233</v>
      </c>
      <c r="P4234" t="str">
        <f>IFERROR(IF(COUNTIF(個人情報!$BB$5:$BB$401,"登録番号" &amp; リスト!O4234)&gt;=1,"",IF(VLOOKUP(O4234,登録者リスト!$A$1:$D$43729,4,FALSE)=基本情報!$D$6,O4234,"")),"")</f>
        <v/>
      </c>
    </row>
    <row r="4235" spans="15:16" x14ac:dyDescent="0.15">
      <c r="O4235">
        <v>4234</v>
      </c>
      <c r="P4235" t="str">
        <f>IFERROR(IF(COUNTIF(個人情報!$BB$5:$BB$401,"登録番号" &amp; リスト!O4235)&gt;=1,"",IF(VLOOKUP(O4235,登録者リスト!$A$1:$D$43729,4,FALSE)=基本情報!$D$6,O4235,"")),"")</f>
        <v/>
      </c>
    </row>
    <row r="4236" spans="15:16" x14ac:dyDescent="0.15">
      <c r="O4236">
        <v>4235</v>
      </c>
      <c r="P4236" t="str">
        <f>IFERROR(IF(COUNTIF(個人情報!$BB$5:$BB$401,"登録番号" &amp; リスト!O4236)&gt;=1,"",IF(VLOOKUP(O4236,登録者リスト!$A$1:$D$43729,4,FALSE)=基本情報!$D$6,O4236,"")),"")</f>
        <v/>
      </c>
    </row>
    <row r="4237" spans="15:16" x14ac:dyDescent="0.15">
      <c r="O4237">
        <v>4236</v>
      </c>
      <c r="P4237" t="str">
        <f>IFERROR(IF(COUNTIF(個人情報!$BB$5:$BB$401,"登録番号" &amp; リスト!O4237)&gt;=1,"",IF(VLOOKUP(O4237,登録者リスト!$A$1:$D$43729,4,FALSE)=基本情報!$D$6,O4237,"")),"")</f>
        <v/>
      </c>
    </row>
    <row r="4238" spans="15:16" x14ac:dyDescent="0.15">
      <c r="O4238">
        <v>4237</v>
      </c>
      <c r="P4238" t="str">
        <f>IFERROR(IF(COUNTIF(個人情報!$BB$5:$BB$401,"登録番号" &amp; リスト!O4238)&gt;=1,"",IF(VLOOKUP(O4238,登録者リスト!$A$1:$D$43729,4,FALSE)=基本情報!$D$6,O4238,"")),"")</f>
        <v/>
      </c>
    </row>
    <row r="4239" spans="15:16" x14ac:dyDescent="0.15">
      <c r="O4239">
        <v>4238</v>
      </c>
      <c r="P4239" t="str">
        <f>IFERROR(IF(COUNTIF(個人情報!$BB$5:$BB$401,"登録番号" &amp; リスト!O4239)&gt;=1,"",IF(VLOOKUP(O4239,登録者リスト!$A$1:$D$43729,4,FALSE)=基本情報!$D$6,O4239,"")),"")</f>
        <v/>
      </c>
    </row>
    <row r="4240" spans="15:16" x14ac:dyDescent="0.15">
      <c r="O4240">
        <v>4239</v>
      </c>
      <c r="P4240" t="str">
        <f>IFERROR(IF(COUNTIF(個人情報!$BB$5:$BB$401,"登録番号" &amp; リスト!O4240)&gt;=1,"",IF(VLOOKUP(O4240,登録者リスト!$A$1:$D$43729,4,FALSE)=基本情報!$D$6,O4240,"")),"")</f>
        <v/>
      </c>
    </row>
    <row r="4241" spans="15:16" x14ac:dyDescent="0.15">
      <c r="O4241">
        <v>4240</v>
      </c>
      <c r="P4241" t="str">
        <f>IFERROR(IF(COUNTIF(個人情報!$BB$5:$BB$401,"登録番号" &amp; リスト!O4241)&gt;=1,"",IF(VLOOKUP(O4241,登録者リスト!$A$1:$D$43729,4,FALSE)=基本情報!$D$6,O4241,"")),"")</f>
        <v/>
      </c>
    </row>
    <row r="4242" spans="15:16" x14ac:dyDescent="0.15">
      <c r="O4242">
        <v>4241</v>
      </c>
      <c r="P4242" t="str">
        <f>IFERROR(IF(COUNTIF(個人情報!$BB$5:$BB$401,"登録番号" &amp; リスト!O4242)&gt;=1,"",IF(VLOOKUP(O4242,登録者リスト!$A$1:$D$43729,4,FALSE)=基本情報!$D$6,O4242,"")),"")</f>
        <v/>
      </c>
    </row>
    <row r="4243" spans="15:16" x14ac:dyDescent="0.15">
      <c r="O4243">
        <v>4242</v>
      </c>
      <c r="P4243" t="str">
        <f>IFERROR(IF(COUNTIF(個人情報!$BB$5:$BB$401,"登録番号" &amp; リスト!O4243)&gt;=1,"",IF(VLOOKUP(O4243,登録者リスト!$A$1:$D$43729,4,FALSE)=基本情報!$D$6,O4243,"")),"")</f>
        <v/>
      </c>
    </row>
    <row r="4244" spans="15:16" x14ac:dyDescent="0.15">
      <c r="O4244">
        <v>4243</v>
      </c>
      <c r="P4244" t="str">
        <f>IFERROR(IF(COUNTIF(個人情報!$BB$5:$BB$401,"登録番号" &amp; リスト!O4244)&gt;=1,"",IF(VLOOKUP(O4244,登録者リスト!$A$1:$D$43729,4,FALSE)=基本情報!$D$6,O4244,"")),"")</f>
        <v/>
      </c>
    </row>
    <row r="4245" spans="15:16" x14ac:dyDescent="0.15">
      <c r="O4245">
        <v>4244</v>
      </c>
      <c r="P4245" t="str">
        <f>IFERROR(IF(COUNTIF(個人情報!$BB$5:$BB$401,"登録番号" &amp; リスト!O4245)&gt;=1,"",IF(VLOOKUP(O4245,登録者リスト!$A$1:$D$43729,4,FALSE)=基本情報!$D$6,O4245,"")),"")</f>
        <v/>
      </c>
    </row>
    <row r="4246" spans="15:16" x14ac:dyDescent="0.15">
      <c r="O4246">
        <v>4245</v>
      </c>
      <c r="P4246" t="str">
        <f>IFERROR(IF(COUNTIF(個人情報!$BB$5:$BB$401,"登録番号" &amp; リスト!O4246)&gt;=1,"",IF(VLOOKUP(O4246,登録者リスト!$A$1:$D$43729,4,FALSE)=基本情報!$D$6,O4246,"")),"")</f>
        <v/>
      </c>
    </row>
    <row r="4247" spans="15:16" x14ac:dyDescent="0.15">
      <c r="O4247">
        <v>4246</v>
      </c>
      <c r="P4247" t="str">
        <f>IFERROR(IF(COUNTIF(個人情報!$BB$5:$BB$401,"登録番号" &amp; リスト!O4247)&gt;=1,"",IF(VLOOKUP(O4247,登録者リスト!$A$1:$D$43729,4,FALSE)=基本情報!$D$6,O4247,"")),"")</f>
        <v/>
      </c>
    </row>
    <row r="4248" spans="15:16" x14ac:dyDescent="0.15">
      <c r="O4248">
        <v>4247</v>
      </c>
      <c r="P4248" t="str">
        <f>IFERROR(IF(COUNTIF(個人情報!$BB$5:$BB$401,"登録番号" &amp; リスト!O4248)&gt;=1,"",IF(VLOOKUP(O4248,登録者リスト!$A$1:$D$43729,4,FALSE)=基本情報!$D$6,O4248,"")),"")</f>
        <v/>
      </c>
    </row>
    <row r="4249" spans="15:16" x14ac:dyDescent="0.15">
      <c r="O4249">
        <v>4248</v>
      </c>
      <c r="P4249" t="str">
        <f>IFERROR(IF(COUNTIF(個人情報!$BB$5:$BB$401,"登録番号" &amp; リスト!O4249)&gt;=1,"",IF(VLOOKUP(O4249,登録者リスト!$A$1:$D$43729,4,FALSE)=基本情報!$D$6,O4249,"")),"")</f>
        <v/>
      </c>
    </row>
    <row r="4250" spans="15:16" x14ac:dyDescent="0.15">
      <c r="O4250">
        <v>4249</v>
      </c>
      <c r="P4250" t="str">
        <f>IFERROR(IF(COUNTIF(個人情報!$BB$5:$BB$401,"登録番号" &amp; リスト!O4250)&gt;=1,"",IF(VLOOKUP(O4250,登録者リスト!$A$1:$D$43729,4,FALSE)=基本情報!$D$6,O4250,"")),"")</f>
        <v/>
      </c>
    </row>
    <row r="4251" spans="15:16" x14ac:dyDescent="0.15">
      <c r="O4251">
        <v>4250</v>
      </c>
      <c r="P4251" t="str">
        <f>IFERROR(IF(COUNTIF(個人情報!$BB$5:$BB$401,"登録番号" &amp; リスト!O4251)&gt;=1,"",IF(VLOOKUP(O4251,登録者リスト!$A$1:$D$43729,4,FALSE)=基本情報!$D$6,O4251,"")),"")</f>
        <v/>
      </c>
    </row>
    <row r="4252" spans="15:16" x14ac:dyDescent="0.15">
      <c r="O4252">
        <v>4251</v>
      </c>
      <c r="P4252" t="str">
        <f>IFERROR(IF(COUNTIF(個人情報!$BB$5:$BB$401,"登録番号" &amp; リスト!O4252)&gt;=1,"",IF(VLOOKUP(O4252,登録者リスト!$A$1:$D$43729,4,FALSE)=基本情報!$D$6,O4252,"")),"")</f>
        <v/>
      </c>
    </row>
    <row r="4253" spans="15:16" x14ac:dyDescent="0.15">
      <c r="O4253">
        <v>4252</v>
      </c>
      <c r="P4253" t="str">
        <f>IFERROR(IF(COUNTIF(個人情報!$BB$5:$BB$401,"登録番号" &amp; リスト!O4253)&gt;=1,"",IF(VLOOKUP(O4253,登録者リスト!$A$1:$D$43729,4,FALSE)=基本情報!$D$6,O4253,"")),"")</f>
        <v/>
      </c>
    </row>
    <row r="4254" spans="15:16" x14ac:dyDescent="0.15">
      <c r="O4254">
        <v>4253</v>
      </c>
      <c r="P4254" t="str">
        <f>IFERROR(IF(COUNTIF(個人情報!$BB$5:$BB$401,"登録番号" &amp; リスト!O4254)&gt;=1,"",IF(VLOOKUP(O4254,登録者リスト!$A$1:$D$43729,4,FALSE)=基本情報!$D$6,O4254,"")),"")</f>
        <v/>
      </c>
    </row>
    <row r="4255" spans="15:16" x14ac:dyDescent="0.15">
      <c r="O4255">
        <v>4254</v>
      </c>
      <c r="P4255" t="str">
        <f>IFERROR(IF(COUNTIF(個人情報!$BB$5:$BB$401,"登録番号" &amp; リスト!O4255)&gt;=1,"",IF(VLOOKUP(O4255,登録者リスト!$A$1:$D$43729,4,FALSE)=基本情報!$D$6,O4255,"")),"")</f>
        <v/>
      </c>
    </row>
    <row r="4256" spans="15:16" x14ac:dyDescent="0.15">
      <c r="O4256">
        <v>4255</v>
      </c>
      <c r="P4256" t="str">
        <f>IFERROR(IF(COUNTIF(個人情報!$BB$5:$BB$401,"登録番号" &amp; リスト!O4256)&gt;=1,"",IF(VLOOKUP(O4256,登録者リスト!$A$1:$D$43729,4,FALSE)=基本情報!$D$6,O4256,"")),"")</f>
        <v/>
      </c>
    </row>
    <row r="4257" spans="15:16" x14ac:dyDescent="0.15">
      <c r="O4257">
        <v>4256</v>
      </c>
      <c r="P4257" t="str">
        <f>IFERROR(IF(COUNTIF(個人情報!$BB$5:$BB$401,"登録番号" &amp; リスト!O4257)&gt;=1,"",IF(VLOOKUP(O4257,登録者リスト!$A$1:$D$43729,4,FALSE)=基本情報!$D$6,O4257,"")),"")</f>
        <v/>
      </c>
    </row>
    <row r="4258" spans="15:16" x14ac:dyDescent="0.15">
      <c r="O4258">
        <v>4257</v>
      </c>
      <c r="P4258" t="str">
        <f>IFERROR(IF(COUNTIF(個人情報!$BB$5:$BB$401,"登録番号" &amp; リスト!O4258)&gt;=1,"",IF(VLOOKUP(O4258,登録者リスト!$A$1:$D$43729,4,FALSE)=基本情報!$D$6,O4258,"")),"")</f>
        <v/>
      </c>
    </row>
    <row r="4259" spans="15:16" x14ac:dyDescent="0.15">
      <c r="O4259">
        <v>4258</v>
      </c>
      <c r="P4259" t="str">
        <f>IFERROR(IF(COUNTIF(個人情報!$BB$5:$BB$401,"登録番号" &amp; リスト!O4259)&gt;=1,"",IF(VLOOKUP(O4259,登録者リスト!$A$1:$D$43729,4,FALSE)=基本情報!$D$6,O4259,"")),"")</f>
        <v/>
      </c>
    </row>
    <row r="4260" spans="15:16" x14ac:dyDescent="0.15">
      <c r="O4260">
        <v>4259</v>
      </c>
      <c r="P4260" t="str">
        <f>IFERROR(IF(COUNTIF(個人情報!$BB$5:$BB$401,"登録番号" &amp; リスト!O4260)&gt;=1,"",IF(VLOOKUP(O4260,登録者リスト!$A$1:$D$43729,4,FALSE)=基本情報!$D$6,O4260,"")),"")</f>
        <v/>
      </c>
    </row>
    <row r="4261" spans="15:16" x14ac:dyDescent="0.15">
      <c r="O4261">
        <v>4260</v>
      </c>
      <c r="P4261" t="str">
        <f>IFERROR(IF(COUNTIF(個人情報!$BB$5:$BB$401,"登録番号" &amp; リスト!O4261)&gt;=1,"",IF(VLOOKUP(O4261,登録者リスト!$A$1:$D$43729,4,FALSE)=基本情報!$D$6,O4261,"")),"")</f>
        <v/>
      </c>
    </row>
    <row r="4262" spans="15:16" x14ac:dyDescent="0.15">
      <c r="O4262">
        <v>4261</v>
      </c>
      <c r="P4262" t="str">
        <f>IFERROR(IF(COUNTIF(個人情報!$BB$5:$BB$401,"登録番号" &amp; リスト!O4262)&gt;=1,"",IF(VLOOKUP(O4262,登録者リスト!$A$1:$D$43729,4,FALSE)=基本情報!$D$6,O4262,"")),"")</f>
        <v/>
      </c>
    </row>
    <row r="4263" spans="15:16" x14ac:dyDescent="0.15">
      <c r="O4263">
        <v>4262</v>
      </c>
      <c r="P4263" t="str">
        <f>IFERROR(IF(COUNTIF(個人情報!$BB$5:$BB$401,"登録番号" &amp; リスト!O4263)&gt;=1,"",IF(VLOOKUP(O4263,登録者リスト!$A$1:$D$43729,4,FALSE)=基本情報!$D$6,O4263,"")),"")</f>
        <v/>
      </c>
    </row>
    <row r="4264" spans="15:16" x14ac:dyDescent="0.15">
      <c r="O4264">
        <v>4263</v>
      </c>
      <c r="P4264" t="str">
        <f>IFERROR(IF(COUNTIF(個人情報!$BB$5:$BB$401,"登録番号" &amp; リスト!O4264)&gt;=1,"",IF(VLOOKUP(O4264,登録者リスト!$A$1:$D$43729,4,FALSE)=基本情報!$D$6,O4264,"")),"")</f>
        <v/>
      </c>
    </row>
    <row r="4265" spans="15:16" x14ac:dyDescent="0.15">
      <c r="O4265">
        <v>4264</v>
      </c>
      <c r="P4265" t="str">
        <f>IFERROR(IF(COUNTIF(個人情報!$BB$5:$BB$401,"登録番号" &amp; リスト!O4265)&gt;=1,"",IF(VLOOKUP(O4265,登録者リスト!$A$1:$D$43729,4,FALSE)=基本情報!$D$6,O4265,"")),"")</f>
        <v/>
      </c>
    </row>
    <row r="4266" spans="15:16" x14ac:dyDescent="0.15">
      <c r="O4266">
        <v>4265</v>
      </c>
      <c r="P4266" t="str">
        <f>IFERROR(IF(COUNTIF(個人情報!$BB$5:$BB$401,"登録番号" &amp; リスト!O4266)&gt;=1,"",IF(VLOOKUP(O4266,登録者リスト!$A$1:$D$43729,4,FALSE)=基本情報!$D$6,O4266,"")),"")</f>
        <v/>
      </c>
    </row>
    <row r="4267" spans="15:16" x14ac:dyDescent="0.15">
      <c r="O4267">
        <v>4266</v>
      </c>
      <c r="P4267" t="str">
        <f>IFERROR(IF(COUNTIF(個人情報!$BB$5:$BB$401,"登録番号" &amp; リスト!O4267)&gt;=1,"",IF(VLOOKUP(O4267,登録者リスト!$A$1:$D$43729,4,FALSE)=基本情報!$D$6,O4267,"")),"")</f>
        <v/>
      </c>
    </row>
    <row r="4268" spans="15:16" x14ac:dyDescent="0.15">
      <c r="O4268">
        <v>4267</v>
      </c>
      <c r="P4268" t="str">
        <f>IFERROR(IF(COUNTIF(個人情報!$BB$5:$BB$401,"登録番号" &amp; リスト!O4268)&gt;=1,"",IF(VLOOKUP(O4268,登録者リスト!$A$1:$D$43729,4,FALSE)=基本情報!$D$6,O4268,"")),"")</f>
        <v/>
      </c>
    </row>
    <row r="4269" spans="15:16" x14ac:dyDescent="0.15">
      <c r="O4269">
        <v>4268</v>
      </c>
      <c r="P4269" t="str">
        <f>IFERROR(IF(COUNTIF(個人情報!$BB$5:$BB$401,"登録番号" &amp; リスト!O4269)&gt;=1,"",IF(VLOOKUP(O4269,登録者リスト!$A$1:$D$43729,4,FALSE)=基本情報!$D$6,O4269,"")),"")</f>
        <v/>
      </c>
    </row>
    <row r="4270" spans="15:16" x14ac:dyDescent="0.15">
      <c r="O4270">
        <v>4269</v>
      </c>
      <c r="P4270" t="str">
        <f>IFERROR(IF(COUNTIF(個人情報!$BB$5:$BB$401,"登録番号" &amp; リスト!O4270)&gt;=1,"",IF(VLOOKUP(O4270,登録者リスト!$A$1:$D$43729,4,FALSE)=基本情報!$D$6,O4270,"")),"")</f>
        <v/>
      </c>
    </row>
    <row r="4271" spans="15:16" x14ac:dyDescent="0.15">
      <c r="O4271">
        <v>4270</v>
      </c>
      <c r="P4271" t="str">
        <f>IFERROR(IF(COUNTIF(個人情報!$BB$5:$BB$401,"登録番号" &amp; リスト!O4271)&gt;=1,"",IF(VLOOKUP(O4271,登録者リスト!$A$1:$D$43729,4,FALSE)=基本情報!$D$6,O4271,"")),"")</f>
        <v/>
      </c>
    </row>
    <row r="4272" spans="15:16" x14ac:dyDescent="0.15">
      <c r="O4272">
        <v>4271</v>
      </c>
      <c r="P4272" t="str">
        <f>IFERROR(IF(COUNTIF(個人情報!$BB$5:$BB$401,"登録番号" &amp; リスト!O4272)&gt;=1,"",IF(VLOOKUP(O4272,登録者リスト!$A$1:$D$43729,4,FALSE)=基本情報!$D$6,O4272,"")),"")</f>
        <v/>
      </c>
    </row>
    <row r="4273" spans="15:16" x14ac:dyDescent="0.15">
      <c r="O4273">
        <v>4272</v>
      </c>
      <c r="P4273" t="str">
        <f>IFERROR(IF(COUNTIF(個人情報!$BB$5:$BB$401,"登録番号" &amp; リスト!O4273)&gt;=1,"",IF(VLOOKUP(O4273,登録者リスト!$A$1:$D$43729,4,FALSE)=基本情報!$D$6,O4273,"")),"")</f>
        <v/>
      </c>
    </row>
    <row r="4274" spans="15:16" x14ac:dyDescent="0.15">
      <c r="O4274">
        <v>4273</v>
      </c>
      <c r="P4274" t="str">
        <f>IFERROR(IF(COUNTIF(個人情報!$BB$5:$BB$401,"登録番号" &amp; リスト!O4274)&gt;=1,"",IF(VLOOKUP(O4274,登録者リスト!$A$1:$D$43729,4,FALSE)=基本情報!$D$6,O4274,"")),"")</f>
        <v/>
      </c>
    </row>
    <row r="4275" spans="15:16" x14ac:dyDescent="0.15">
      <c r="O4275">
        <v>4274</v>
      </c>
      <c r="P4275" t="str">
        <f>IFERROR(IF(COUNTIF(個人情報!$BB$5:$BB$401,"登録番号" &amp; リスト!O4275)&gt;=1,"",IF(VLOOKUP(O4275,登録者リスト!$A$1:$D$43729,4,FALSE)=基本情報!$D$6,O4275,"")),"")</f>
        <v/>
      </c>
    </row>
    <row r="4276" spans="15:16" x14ac:dyDescent="0.15">
      <c r="O4276">
        <v>4275</v>
      </c>
      <c r="P4276" t="str">
        <f>IFERROR(IF(COUNTIF(個人情報!$BB$5:$BB$401,"登録番号" &amp; リスト!O4276)&gt;=1,"",IF(VLOOKUP(O4276,登録者リスト!$A$1:$D$43729,4,FALSE)=基本情報!$D$6,O4276,"")),"")</f>
        <v/>
      </c>
    </row>
    <row r="4277" spans="15:16" x14ac:dyDescent="0.15">
      <c r="O4277">
        <v>4276</v>
      </c>
      <c r="P4277" t="str">
        <f>IFERROR(IF(COUNTIF(個人情報!$BB$5:$BB$401,"登録番号" &amp; リスト!O4277)&gt;=1,"",IF(VLOOKUP(O4277,登録者リスト!$A$1:$D$43729,4,FALSE)=基本情報!$D$6,O4277,"")),"")</f>
        <v/>
      </c>
    </row>
    <row r="4278" spans="15:16" x14ac:dyDescent="0.15">
      <c r="O4278">
        <v>4277</v>
      </c>
      <c r="P4278" t="str">
        <f>IFERROR(IF(COUNTIF(個人情報!$BB$5:$BB$401,"登録番号" &amp; リスト!O4278)&gt;=1,"",IF(VLOOKUP(O4278,登録者リスト!$A$1:$D$43729,4,FALSE)=基本情報!$D$6,O4278,"")),"")</f>
        <v/>
      </c>
    </row>
    <row r="4279" spans="15:16" x14ac:dyDescent="0.15">
      <c r="O4279">
        <v>4278</v>
      </c>
      <c r="P4279" t="str">
        <f>IFERROR(IF(COUNTIF(個人情報!$BB$5:$BB$401,"登録番号" &amp; リスト!O4279)&gt;=1,"",IF(VLOOKUP(O4279,登録者リスト!$A$1:$D$43729,4,FALSE)=基本情報!$D$6,O4279,"")),"")</f>
        <v/>
      </c>
    </row>
    <row r="4280" spans="15:16" x14ac:dyDescent="0.15">
      <c r="O4280">
        <v>4279</v>
      </c>
      <c r="P4280" t="str">
        <f>IFERROR(IF(COUNTIF(個人情報!$BB$5:$BB$401,"登録番号" &amp; リスト!O4280)&gt;=1,"",IF(VLOOKUP(O4280,登録者リスト!$A$1:$D$43729,4,FALSE)=基本情報!$D$6,O4280,"")),"")</f>
        <v/>
      </c>
    </row>
    <row r="4281" spans="15:16" x14ac:dyDescent="0.15">
      <c r="O4281">
        <v>4280</v>
      </c>
      <c r="P4281" t="str">
        <f>IFERROR(IF(COUNTIF(個人情報!$BB$5:$BB$401,"登録番号" &amp; リスト!O4281)&gt;=1,"",IF(VLOOKUP(O4281,登録者リスト!$A$1:$D$43729,4,FALSE)=基本情報!$D$6,O4281,"")),"")</f>
        <v/>
      </c>
    </row>
    <row r="4282" spans="15:16" x14ac:dyDescent="0.15">
      <c r="O4282">
        <v>4281</v>
      </c>
      <c r="P4282" t="str">
        <f>IFERROR(IF(COUNTIF(個人情報!$BB$5:$BB$401,"登録番号" &amp; リスト!O4282)&gt;=1,"",IF(VLOOKUP(O4282,登録者リスト!$A$1:$D$43729,4,FALSE)=基本情報!$D$6,O4282,"")),"")</f>
        <v/>
      </c>
    </row>
    <row r="4283" spans="15:16" x14ac:dyDescent="0.15">
      <c r="O4283">
        <v>4282</v>
      </c>
      <c r="P4283" t="str">
        <f>IFERROR(IF(COUNTIF(個人情報!$BB$5:$BB$401,"登録番号" &amp; リスト!O4283)&gt;=1,"",IF(VLOOKUP(O4283,登録者リスト!$A$1:$D$43729,4,FALSE)=基本情報!$D$6,O4283,"")),"")</f>
        <v/>
      </c>
    </row>
    <row r="4284" spans="15:16" x14ac:dyDescent="0.15">
      <c r="O4284">
        <v>4283</v>
      </c>
      <c r="P4284" t="str">
        <f>IFERROR(IF(COUNTIF(個人情報!$BB$5:$BB$401,"登録番号" &amp; リスト!O4284)&gt;=1,"",IF(VLOOKUP(O4284,登録者リスト!$A$1:$D$43729,4,FALSE)=基本情報!$D$6,O4284,"")),"")</f>
        <v/>
      </c>
    </row>
    <row r="4285" spans="15:16" x14ac:dyDescent="0.15">
      <c r="O4285">
        <v>4284</v>
      </c>
      <c r="P4285" t="str">
        <f>IFERROR(IF(COUNTIF(個人情報!$BB$5:$BB$401,"登録番号" &amp; リスト!O4285)&gt;=1,"",IF(VLOOKUP(O4285,登録者リスト!$A$1:$D$43729,4,FALSE)=基本情報!$D$6,O4285,"")),"")</f>
        <v/>
      </c>
    </row>
    <row r="4286" spans="15:16" x14ac:dyDescent="0.15">
      <c r="O4286">
        <v>4285</v>
      </c>
      <c r="P4286" t="str">
        <f>IFERROR(IF(COUNTIF(個人情報!$BB$5:$BB$401,"登録番号" &amp; リスト!O4286)&gt;=1,"",IF(VLOOKUP(O4286,登録者リスト!$A$1:$D$43729,4,FALSE)=基本情報!$D$6,O4286,"")),"")</f>
        <v/>
      </c>
    </row>
    <row r="4287" spans="15:16" x14ac:dyDescent="0.15">
      <c r="O4287">
        <v>4286</v>
      </c>
      <c r="P4287" t="str">
        <f>IFERROR(IF(COUNTIF(個人情報!$BB$5:$BB$401,"登録番号" &amp; リスト!O4287)&gt;=1,"",IF(VLOOKUP(O4287,登録者リスト!$A$1:$D$43729,4,FALSE)=基本情報!$D$6,O4287,"")),"")</f>
        <v/>
      </c>
    </row>
    <row r="4288" spans="15:16" x14ac:dyDescent="0.15">
      <c r="O4288">
        <v>4287</v>
      </c>
      <c r="P4288" t="str">
        <f>IFERROR(IF(COUNTIF(個人情報!$BB$5:$BB$401,"登録番号" &amp; リスト!O4288)&gt;=1,"",IF(VLOOKUP(O4288,登録者リスト!$A$1:$D$43729,4,FALSE)=基本情報!$D$6,O4288,"")),"")</f>
        <v/>
      </c>
    </row>
    <row r="4289" spans="15:16" x14ac:dyDescent="0.15">
      <c r="O4289">
        <v>4288</v>
      </c>
      <c r="P4289" t="str">
        <f>IFERROR(IF(COUNTIF(個人情報!$BB$5:$BB$401,"登録番号" &amp; リスト!O4289)&gt;=1,"",IF(VLOOKUP(O4289,登録者リスト!$A$1:$D$43729,4,FALSE)=基本情報!$D$6,O4289,"")),"")</f>
        <v/>
      </c>
    </row>
    <row r="4290" spans="15:16" x14ac:dyDescent="0.15">
      <c r="O4290">
        <v>4289</v>
      </c>
      <c r="P4290" t="str">
        <f>IFERROR(IF(COUNTIF(個人情報!$BB$5:$BB$401,"登録番号" &amp; リスト!O4290)&gt;=1,"",IF(VLOOKUP(O4290,登録者リスト!$A$1:$D$43729,4,FALSE)=基本情報!$D$6,O4290,"")),"")</f>
        <v/>
      </c>
    </row>
    <row r="4291" spans="15:16" x14ac:dyDescent="0.15">
      <c r="O4291">
        <v>4290</v>
      </c>
      <c r="P4291" t="str">
        <f>IFERROR(IF(COUNTIF(個人情報!$BB$5:$BB$401,"登録番号" &amp; リスト!O4291)&gt;=1,"",IF(VLOOKUP(O4291,登録者リスト!$A$1:$D$43729,4,FALSE)=基本情報!$D$6,O4291,"")),"")</f>
        <v/>
      </c>
    </row>
    <row r="4292" spans="15:16" x14ac:dyDescent="0.15">
      <c r="O4292">
        <v>4291</v>
      </c>
      <c r="P4292" t="str">
        <f>IFERROR(IF(COUNTIF(個人情報!$BB$5:$BB$401,"登録番号" &amp; リスト!O4292)&gt;=1,"",IF(VLOOKUP(O4292,登録者リスト!$A$1:$D$43729,4,FALSE)=基本情報!$D$6,O4292,"")),"")</f>
        <v/>
      </c>
    </row>
    <row r="4293" spans="15:16" x14ac:dyDescent="0.15">
      <c r="O4293">
        <v>4292</v>
      </c>
      <c r="P4293" t="str">
        <f>IFERROR(IF(COUNTIF(個人情報!$BB$5:$BB$401,"登録番号" &amp; リスト!O4293)&gt;=1,"",IF(VLOOKUP(O4293,登録者リスト!$A$1:$D$43729,4,FALSE)=基本情報!$D$6,O4293,"")),"")</f>
        <v/>
      </c>
    </row>
    <row r="4294" spans="15:16" x14ac:dyDescent="0.15">
      <c r="O4294">
        <v>4293</v>
      </c>
      <c r="P4294" t="str">
        <f>IFERROR(IF(COUNTIF(個人情報!$BB$5:$BB$401,"登録番号" &amp; リスト!O4294)&gt;=1,"",IF(VLOOKUP(O4294,登録者リスト!$A$1:$D$43729,4,FALSE)=基本情報!$D$6,O4294,"")),"")</f>
        <v/>
      </c>
    </row>
    <row r="4295" spans="15:16" x14ac:dyDescent="0.15">
      <c r="O4295">
        <v>4294</v>
      </c>
      <c r="P4295" t="str">
        <f>IFERROR(IF(COUNTIF(個人情報!$BB$5:$BB$401,"登録番号" &amp; リスト!O4295)&gt;=1,"",IF(VLOOKUP(O4295,登録者リスト!$A$1:$D$43729,4,FALSE)=基本情報!$D$6,O4295,"")),"")</f>
        <v/>
      </c>
    </row>
    <row r="4296" spans="15:16" x14ac:dyDescent="0.15">
      <c r="O4296">
        <v>4295</v>
      </c>
      <c r="P4296" t="str">
        <f>IFERROR(IF(COUNTIF(個人情報!$BB$5:$BB$401,"登録番号" &amp; リスト!O4296)&gt;=1,"",IF(VLOOKUP(O4296,登録者リスト!$A$1:$D$43729,4,FALSE)=基本情報!$D$6,O4296,"")),"")</f>
        <v/>
      </c>
    </row>
    <row r="4297" spans="15:16" x14ac:dyDescent="0.15">
      <c r="O4297">
        <v>4296</v>
      </c>
      <c r="P4297" t="str">
        <f>IFERROR(IF(COUNTIF(個人情報!$BB$5:$BB$401,"登録番号" &amp; リスト!O4297)&gt;=1,"",IF(VLOOKUP(O4297,登録者リスト!$A$1:$D$43729,4,FALSE)=基本情報!$D$6,O4297,"")),"")</f>
        <v/>
      </c>
    </row>
    <row r="4298" spans="15:16" x14ac:dyDescent="0.15">
      <c r="O4298">
        <v>4297</v>
      </c>
      <c r="P4298" t="str">
        <f>IFERROR(IF(COUNTIF(個人情報!$BB$5:$BB$401,"登録番号" &amp; リスト!O4298)&gt;=1,"",IF(VLOOKUP(O4298,登録者リスト!$A$1:$D$43729,4,FALSE)=基本情報!$D$6,O4298,"")),"")</f>
        <v/>
      </c>
    </row>
    <row r="4299" spans="15:16" x14ac:dyDescent="0.15">
      <c r="O4299">
        <v>4298</v>
      </c>
      <c r="P4299" t="str">
        <f>IFERROR(IF(COUNTIF(個人情報!$BB$5:$BB$401,"登録番号" &amp; リスト!O4299)&gt;=1,"",IF(VLOOKUP(O4299,登録者リスト!$A$1:$D$43729,4,FALSE)=基本情報!$D$6,O4299,"")),"")</f>
        <v/>
      </c>
    </row>
    <row r="4300" spans="15:16" x14ac:dyDescent="0.15">
      <c r="O4300">
        <v>4299</v>
      </c>
      <c r="P4300" t="str">
        <f>IFERROR(IF(COUNTIF(個人情報!$BB$5:$BB$401,"登録番号" &amp; リスト!O4300)&gt;=1,"",IF(VLOOKUP(O4300,登録者リスト!$A$1:$D$43729,4,FALSE)=基本情報!$D$6,O4300,"")),"")</f>
        <v/>
      </c>
    </row>
    <row r="4301" spans="15:16" x14ac:dyDescent="0.15">
      <c r="O4301">
        <v>4300</v>
      </c>
      <c r="P4301" t="str">
        <f>IFERROR(IF(COUNTIF(個人情報!$BB$5:$BB$401,"登録番号" &amp; リスト!O4301)&gt;=1,"",IF(VLOOKUP(O4301,登録者リスト!$A$1:$D$43729,4,FALSE)=基本情報!$D$6,O4301,"")),"")</f>
        <v/>
      </c>
    </row>
    <row r="4302" spans="15:16" x14ac:dyDescent="0.15">
      <c r="O4302">
        <v>4301</v>
      </c>
      <c r="P4302" t="str">
        <f>IFERROR(IF(COUNTIF(個人情報!$BB$5:$BB$401,"登録番号" &amp; リスト!O4302)&gt;=1,"",IF(VLOOKUP(O4302,登録者リスト!$A$1:$D$43729,4,FALSE)=基本情報!$D$6,O4302,"")),"")</f>
        <v/>
      </c>
    </row>
    <row r="4303" spans="15:16" x14ac:dyDescent="0.15">
      <c r="O4303">
        <v>4302</v>
      </c>
      <c r="P4303" t="str">
        <f>IFERROR(IF(COUNTIF(個人情報!$BB$5:$BB$401,"登録番号" &amp; リスト!O4303)&gt;=1,"",IF(VLOOKUP(O4303,登録者リスト!$A$1:$D$43729,4,FALSE)=基本情報!$D$6,O4303,"")),"")</f>
        <v/>
      </c>
    </row>
    <row r="4304" spans="15:16" x14ac:dyDescent="0.15">
      <c r="O4304">
        <v>4303</v>
      </c>
      <c r="P4304" t="str">
        <f>IFERROR(IF(COUNTIF(個人情報!$BB$5:$BB$401,"登録番号" &amp; リスト!O4304)&gt;=1,"",IF(VLOOKUP(O4304,登録者リスト!$A$1:$D$43729,4,FALSE)=基本情報!$D$6,O4304,"")),"")</f>
        <v/>
      </c>
    </row>
    <row r="4305" spans="15:16" x14ac:dyDescent="0.15">
      <c r="O4305">
        <v>4304</v>
      </c>
      <c r="P4305" t="str">
        <f>IFERROR(IF(COUNTIF(個人情報!$BB$5:$BB$401,"登録番号" &amp; リスト!O4305)&gt;=1,"",IF(VLOOKUP(O4305,登録者リスト!$A$1:$D$43729,4,FALSE)=基本情報!$D$6,O4305,"")),"")</f>
        <v/>
      </c>
    </row>
    <row r="4306" spans="15:16" x14ac:dyDescent="0.15">
      <c r="O4306">
        <v>4305</v>
      </c>
      <c r="P4306" t="str">
        <f>IFERROR(IF(COUNTIF(個人情報!$BB$5:$BB$401,"登録番号" &amp; リスト!O4306)&gt;=1,"",IF(VLOOKUP(O4306,登録者リスト!$A$1:$D$43729,4,FALSE)=基本情報!$D$6,O4306,"")),"")</f>
        <v/>
      </c>
    </row>
    <row r="4307" spans="15:16" x14ac:dyDescent="0.15">
      <c r="O4307">
        <v>4306</v>
      </c>
      <c r="P4307" t="str">
        <f>IFERROR(IF(COUNTIF(個人情報!$BB$5:$BB$401,"登録番号" &amp; リスト!O4307)&gt;=1,"",IF(VLOOKUP(O4307,登録者リスト!$A$1:$D$43729,4,FALSE)=基本情報!$D$6,O4307,"")),"")</f>
        <v/>
      </c>
    </row>
    <row r="4308" spans="15:16" x14ac:dyDescent="0.15">
      <c r="O4308">
        <v>4307</v>
      </c>
      <c r="P4308" t="str">
        <f>IFERROR(IF(COUNTIF(個人情報!$BB$5:$BB$401,"登録番号" &amp; リスト!O4308)&gt;=1,"",IF(VLOOKUP(O4308,登録者リスト!$A$1:$D$43729,4,FALSE)=基本情報!$D$6,O4308,"")),"")</f>
        <v/>
      </c>
    </row>
    <row r="4309" spans="15:16" x14ac:dyDescent="0.15">
      <c r="O4309">
        <v>4308</v>
      </c>
      <c r="P4309" t="str">
        <f>IFERROR(IF(COUNTIF(個人情報!$BB$5:$BB$401,"登録番号" &amp; リスト!O4309)&gt;=1,"",IF(VLOOKUP(O4309,登録者リスト!$A$1:$D$43729,4,FALSE)=基本情報!$D$6,O4309,"")),"")</f>
        <v/>
      </c>
    </row>
    <row r="4310" spans="15:16" x14ac:dyDescent="0.15">
      <c r="O4310">
        <v>4309</v>
      </c>
      <c r="P4310" t="str">
        <f>IFERROR(IF(COUNTIF(個人情報!$BB$5:$BB$401,"登録番号" &amp; リスト!O4310)&gt;=1,"",IF(VLOOKUP(O4310,登録者リスト!$A$1:$D$43729,4,FALSE)=基本情報!$D$6,O4310,"")),"")</f>
        <v/>
      </c>
    </row>
    <row r="4311" spans="15:16" x14ac:dyDescent="0.15">
      <c r="O4311">
        <v>4310</v>
      </c>
      <c r="P4311" t="str">
        <f>IFERROR(IF(COUNTIF(個人情報!$BB$5:$BB$401,"登録番号" &amp; リスト!O4311)&gt;=1,"",IF(VLOOKUP(O4311,登録者リスト!$A$1:$D$43729,4,FALSE)=基本情報!$D$6,O4311,"")),"")</f>
        <v/>
      </c>
    </row>
    <row r="4312" spans="15:16" x14ac:dyDescent="0.15">
      <c r="O4312">
        <v>4311</v>
      </c>
      <c r="P4312" t="str">
        <f>IFERROR(IF(COUNTIF(個人情報!$BB$5:$BB$401,"登録番号" &amp; リスト!O4312)&gt;=1,"",IF(VLOOKUP(O4312,登録者リスト!$A$1:$D$43729,4,FALSE)=基本情報!$D$6,O4312,"")),"")</f>
        <v/>
      </c>
    </row>
    <row r="4313" spans="15:16" x14ac:dyDescent="0.15">
      <c r="O4313">
        <v>4312</v>
      </c>
      <c r="P4313" t="str">
        <f>IFERROR(IF(COUNTIF(個人情報!$BB$5:$BB$401,"登録番号" &amp; リスト!O4313)&gt;=1,"",IF(VLOOKUP(O4313,登録者リスト!$A$1:$D$43729,4,FALSE)=基本情報!$D$6,O4313,"")),"")</f>
        <v/>
      </c>
    </row>
    <row r="4314" spans="15:16" x14ac:dyDescent="0.15">
      <c r="O4314">
        <v>4313</v>
      </c>
      <c r="P4314" t="str">
        <f>IFERROR(IF(COUNTIF(個人情報!$BB$5:$BB$401,"登録番号" &amp; リスト!O4314)&gt;=1,"",IF(VLOOKUP(O4314,登録者リスト!$A$1:$D$43729,4,FALSE)=基本情報!$D$6,O4314,"")),"")</f>
        <v/>
      </c>
    </row>
    <row r="4315" spans="15:16" x14ac:dyDescent="0.15">
      <c r="O4315">
        <v>4314</v>
      </c>
      <c r="P4315" t="str">
        <f>IFERROR(IF(COUNTIF(個人情報!$BB$5:$BB$401,"登録番号" &amp; リスト!O4315)&gt;=1,"",IF(VLOOKUP(O4315,登録者リスト!$A$1:$D$43729,4,FALSE)=基本情報!$D$6,O4315,"")),"")</f>
        <v/>
      </c>
    </row>
    <row r="4316" spans="15:16" x14ac:dyDescent="0.15">
      <c r="O4316">
        <v>4315</v>
      </c>
      <c r="P4316" t="str">
        <f>IFERROR(IF(COUNTIF(個人情報!$BB$5:$BB$401,"登録番号" &amp; リスト!O4316)&gt;=1,"",IF(VLOOKUP(O4316,登録者リスト!$A$1:$D$43729,4,FALSE)=基本情報!$D$6,O4316,"")),"")</f>
        <v/>
      </c>
    </row>
    <row r="4317" spans="15:16" x14ac:dyDescent="0.15">
      <c r="O4317">
        <v>4316</v>
      </c>
      <c r="P4317" t="str">
        <f>IFERROR(IF(COUNTIF(個人情報!$BB$5:$BB$401,"登録番号" &amp; リスト!O4317)&gt;=1,"",IF(VLOOKUP(O4317,登録者リスト!$A$1:$D$43729,4,FALSE)=基本情報!$D$6,O4317,"")),"")</f>
        <v/>
      </c>
    </row>
    <row r="4318" spans="15:16" x14ac:dyDescent="0.15">
      <c r="O4318">
        <v>4317</v>
      </c>
      <c r="P4318" t="str">
        <f>IFERROR(IF(COUNTIF(個人情報!$BB$5:$BB$401,"登録番号" &amp; リスト!O4318)&gt;=1,"",IF(VLOOKUP(O4318,登録者リスト!$A$1:$D$43729,4,FALSE)=基本情報!$D$6,O4318,"")),"")</f>
        <v/>
      </c>
    </row>
    <row r="4319" spans="15:16" x14ac:dyDescent="0.15">
      <c r="O4319">
        <v>4318</v>
      </c>
      <c r="P4319" t="str">
        <f>IFERROR(IF(COUNTIF(個人情報!$BB$5:$BB$401,"登録番号" &amp; リスト!O4319)&gt;=1,"",IF(VLOOKUP(O4319,登録者リスト!$A$1:$D$43729,4,FALSE)=基本情報!$D$6,O4319,"")),"")</f>
        <v/>
      </c>
    </row>
    <row r="4320" spans="15:16" x14ac:dyDescent="0.15">
      <c r="O4320">
        <v>4319</v>
      </c>
      <c r="P4320" t="str">
        <f>IFERROR(IF(COUNTIF(個人情報!$BB$5:$BB$401,"登録番号" &amp; リスト!O4320)&gt;=1,"",IF(VLOOKUP(O4320,登録者リスト!$A$1:$D$43729,4,FALSE)=基本情報!$D$6,O4320,"")),"")</f>
        <v/>
      </c>
    </row>
    <row r="4321" spans="15:16" x14ac:dyDescent="0.15">
      <c r="O4321">
        <v>4320</v>
      </c>
      <c r="P4321" t="str">
        <f>IFERROR(IF(COUNTIF(個人情報!$BB$5:$BB$401,"登録番号" &amp; リスト!O4321)&gt;=1,"",IF(VLOOKUP(O4321,登録者リスト!$A$1:$D$43729,4,FALSE)=基本情報!$D$6,O4321,"")),"")</f>
        <v/>
      </c>
    </row>
    <row r="4322" spans="15:16" x14ac:dyDescent="0.15">
      <c r="O4322">
        <v>4321</v>
      </c>
      <c r="P4322" t="str">
        <f>IFERROR(IF(COUNTIF(個人情報!$BB$5:$BB$401,"登録番号" &amp; リスト!O4322)&gt;=1,"",IF(VLOOKUP(O4322,登録者リスト!$A$1:$D$43729,4,FALSE)=基本情報!$D$6,O4322,"")),"")</f>
        <v/>
      </c>
    </row>
    <row r="4323" spans="15:16" x14ac:dyDescent="0.15">
      <c r="O4323">
        <v>4322</v>
      </c>
      <c r="P4323" t="str">
        <f>IFERROR(IF(COUNTIF(個人情報!$BB$5:$BB$401,"登録番号" &amp; リスト!O4323)&gt;=1,"",IF(VLOOKUP(O4323,登録者リスト!$A$1:$D$43729,4,FALSE)=基本情報!$D$6,O4323,"")),"")</f>
        <v/>
      </c>
    </row>
    <row r="4324" spans="15:16" x14ac:dyDescent="0.15">
      <c r="O4324">
        <v>4323</v>
      </c>
      <c r="P4324" t="str">
        <f>IFERROR(IF(COUNTIF(個人情報!$BB$5:$BB$401,"登録番号" &amp; リスト!O4324)&gt;=1,"",IF(VLOOKUP(O4324,登録者リスト!$A$1:$D$43729,4,FALSE)=基本情報!$D$6,O4324,"")),"")</f>
        <v/>
      </c>
    </row>
    <row r="4325" spans="15:16" x14ac:dyDescent="0.15">
      <c r="O4325">
        <v>4324</v>
      </c>
      <c r="P4325" t="str">
        <f>IFERROR(IF(COUNTIF(個人情報!$BB$5:$BB$401,"登録番号" &amp; リスト!O4325)&gt;=1,"",IF(VLOOKUP(O4325,登録者リスト!$A$1:$D$43729,4,FALSE)=基本情報!$D$6,O4325,"")),"")</f>
        <v/>
      </c>
    </row>
    <row r="4326" spans="15:16" x14ac:dyDescent="0.15">
      <c r="O4326">
        <v>4325</v>
      </c>
      <c r="P4326" t="str">
        <f>IFERROR(IF(COUNTIF(個人情報!$BB$5:$BB$401,"登録番号" &amp; リスト!O4326)&gt;=1,"",IF(VLOOKUP(O4326,登録者リスト!$A$1:$D$43729,4,FALSE)=基本情報!$D$6,O4326,"")),"")</f>
        <v/>
      </c>
    </row>
    <row r="4327" spans="15:16" x14ac:dyDescent="0.15">
      <c r="O4327">
        <v>4326</v>
      </c>
      <c r="P4327" t="str">
        <f>IFERROR(IF(COUNTIF(個人情報!$BB$5:$BB$401,"登録番号" &amp; リスト!O4327)&gt;=1,"",IF(VLOOKUP(O4327,登録者リスト!$A$1:$D$43729,4,FALSE)=基本情報!$D$6,O4327,"")),"")</f>
        <v/>
      </c>
    </row>
    <row r="4328" spans="15:16" x14ac:dyDescent="0.15">
      <c r="O4328">
        <v>4327</v>
      </c>
      <c r="P4328" t="str">
        <f>IFERROR(IF(COUNTIF(個人情報!$BB$5:$BB$401,"登録番号" &amp; リスト!O4328)&gt;=1,"",IF(VLOOKUP(O4328,登録者リスト!$A$1:$D$43729,4,FALSE)=基本情報!$D$6,O4328,"")),"")</f>
        <v/>
      </c>
    </row>
    <row r="4329" spans="15:16" x14ac:dyDescent="0.15">
      <c r="O4329">
        <v>4328</v>
      </c>
      <c r="P4329" t="str">
        <f>IFERROR(IF(COUNTIF(個人情報!$BB$5:$BB$401,"登録番号" &amp; リスト!O4329)&gt;=1,"",IF(VLOOKUP(O4329,登録者リスト!$A$1:$D$43729,4,FALSE)=基本情報!$D$6,O4329,"")),"")</f>
        <v/>
      </c>
    </row>
    <row r="4330" spans="15:16" x14ac:dyDescent="0.15">
      <c r="O4330">
        <v>4329</v>
      </c>
      <c r="P4330" t="str">
        <f>IFERROR(IF(COUNTIF(個人情報!$BB$5:$BB$401,"登録番号" &amp; リスト!O4330)&gt;=1,"",IF(VLOOKUP(O4330,登録者リスト!$A$1:$D$43729,4,FALSE)=基本情報!$D$6,O4330,"")),"")</f>
        <v/>
      </c>
    </row>
    <row r="4331" spans="15:16" x14ac:dyDescent="0.15">
      <c r="O4331">
        <v>4330</v>
      </c>
      <c r="P4331" t="str">
        <f>IFERROR(IF(COUNTIF(個人情報!$BB$5:$BB$401,"登録番号" &amp; リスト!O4331)&gt;=1,"",IF(VLOOKUP(O4331,登録者リスト!$A$1:$D$43729,4,FALSE)=基本情報!$D$6,O4331,"")),"")</f>
        <v/>
      </c>
    </row>
    <row r="4332" spans="15:16" x14ac:dyDescent="0.15">
      <c r="O4332">
        <v>4331</v>
      </c>
      <c r="P4332" t="str">
        <f>IFERROR(IF(COUNTIF(個人情報!$BB$5:$BB$401,"登録番号" &amp; リスト!O4332)&gt;=1,"",IF(VLOOKUP(O4332,登録者リスト!$A$1:$D$43729,4,FALSE)=基本情報!$D$6,O4332,"")),"")</f>
        <v/>
      </c>
    </row>
    <row r="4333" spans="15:16" x14ac:dyDescent="0.15">
      <c r="O4333">
        <v>4332</v>
      </c>
      <c r="P4333" t="str">
        <f>IFERROR(IF(COUNTIF(個人情報!$BB$5:$BB$401,"登録番号" &amp; リスト!O4333)&gt;=1,"",IF(VLOOKUP(O4333,登録者リスト!$A$1:$D$43729,4,FALSE)=基本情報!$D$6,O4333,"")),"")</f>
        <v/>
      </c>
    </row>
    <row r="4334" spans="15:16" x14ac:dyDescent="0.15">
      <c r="O4334">
        <v>4333</v>
      </c>
      <c r="P4334" t="str">
        <f>IFERROR(IF(COUNTIF(個人情報!$BB$5:$BB$401,"登録番号" &amp; リスト!O4334)&gt;=1,"",IF(VLOOKUP(O4334,登録者リスト!$A$1:$D$43729,4,FALSE)=基本情報!$D$6,O4334,"")),"")</f>
        <v/>
      </c>
    </row>
    <row r="4335" spans="15:16" x14ac:dyDescent="0.15">
      <c r="O4335">
        <v>4334</v>
      </c>
      <c r="P4335" t="str">
        <f>IFERROR(IF(COUNTIF(個人情報!$BB$5:$BB$401,"登録番号" &amp; リスト!O4335)&gt;=1,"",IF(VLOOKUP(O4335,登録者リスト!$A$1:$D$43729,4,FALSE)=基本情報!$D$6,O4335,"")),"")</f>
        <v/>
      </c>
    </row>
    <row r="4336" spans="15:16" x14ac:dyDescent="0.15">
      <c r="O4336">
        <v>4335</v>
      </c>
      <c r="P4336" t="str">
        <f>IFERROR(IF(COUNTIF(個人情報!$BB$5:$BB$401,"登録番号" &amp; リスト!O4336)&gt;=1,"",IF(VLOOKUP(O4336,登録者リスト!$A$1:$D$43729,4,FALSE)=基本情報!$D$6,O4336,"")),"")</f>
        <v/>
      </c>
    </row>
    <row r="4337" spans="15:16" x14ac:dyDescent="0.15">
      <c r="O4337">
        <v>4336</v>
      </c>
      <c r="P4337" t="str">
        <f>IFERROR(IF(COUNTIF(個人情報!$BB$5:$BB$401,"登録番号" &amp; リスト!O4337)&gt;=1,"",IF(VLOOKUP(O4337,登録者リスト!$A$1:$D$43729,4,FALSE)=基本情報!$D$6,O4337,"")),"")</f>
        <v/>
      </c>
    </row>
    <row r="4338" spans="15:16" x14ac:dyDescent="0.15">
      <c r="O4338">
        <v>4337</v>
      </c>
      <c r="P4338" t="str">
        <f>IFERROR(IF(COUNTIF(個人情報!$BB$5:$BB$401,"登録番号" &amp; リスト!O4338)&gt;=1,"",IF(VLOOKUP(O4338,登録者リスト!$A$1:$D$43729,4,FALSE)=基本情報!$D$6,O4338,"")),"")</f>
        <v/>
      </c>
    </row>
    <row r="4339" spans="15:16" x14ac:dyDescent="0.15">
      <c r="O4339">
        <v>4338</v>
      </c>
      <c r="P4339" t="str">
        <f>IFERROR(IF(COUNTIF(個人情報!$BB$5:$BB$401,"登録番号" &amp; リスト!O4339)&gt;=1,"",IF(VLOOKUP(O4339,登録者リスト!$A$1:$D$43729,4,FALSE)=基本情報!$D$6,O4339,"")),"")</f>
        <v/>
      </c>
    </row>
    <row r="4340" spans="15:16" x14ac:dyDescent="0.15">
      <c r="O4340">
        <v>4339</v>
      </c>
      <c r="P4340" t="str">
        <f>IFERROR(IF(COUNTIF(個人情報!$BB$5:$BB$401,"登録番号" &amp; リスト!O4340)&gt;=1,"",IF(VLOOKUP(O4340,登録者リスト!$A$1:$D$43729,4,FALSE)=基本情報!$D$6,O4340,"")),"")</f>
        <v/>
      </c>
    </row>
    <row r="4341" spans="15:16" x14ac:dyDescent="0.15">
      <c r="O4341">
        <v>4340</v>
      </c>
      <c r="P4341" t="str">
        <f>IFERROR(IF(COUNTIF(個人情報!$BB$5:$BB$401,"登録番号" &amp; リスト!O4341)&gt;=1,"",IF(VLOOKUP(O4341,登録者リスト!$A$1:$D$43729,4,FALSE)=基本情報!$D$6,O4341,"")),"")</f>
        <v/>
      </c>
    </row>
    <row r="4342" spans="15:16" x14ac:dyDescent="0.15">
      <c r="O4342">
        <v>4341</v>
      </c>
      <c r="P4342" t="str">
        <f>IFERROR(IF(COUNTIF(個人情報!$BB$5:$BB$401,"登録番号" &amp; リスト!O4342)&gt;=1,"",IF(VLOOKUP(O4342,登録者リスト!$A$1:$D$43729,4,FALSE)=基本情報!$D$6,O4342,"")),"")</f>
        <v/>
      </c>
    </row>
    <row r="4343" spans="15:16" x14ac:dyDescent="0.15">
      <c r="O4343">
        <v>4342</v>
      </c>
      <c r="P4343" t="str">
        <f>IFERROR(IF(COUNTIF(個人情報!$BB$5:$BB$401,"登録番号" &amp; リスト!O4343)&gt;=1,"",IF(VLOOKUP(O4343,登録者リスト!$A$1:$D$43729,4,FALSE)=基本情報!$D$6,O4343,"")),"")</f>
        <v/>
      </c>
    </row>
    <row r="4344" spans="15:16" x14ac:dyDescent="0.15">
      <c r="O4344">
        <v>4343</v>
      </c>
      <c r="P4344" t="str">
        <f>IFERROR(IF(COUNTIF(個人情報!$BB$5:$BB$401,"登録番号" &amp; リスト!O4344)&gt;=1,"",IF(VLOOKUP(O4344,登録者リスト!$A$1:$D$43729,4,FALSE)=基本情報!$D$6,O4344,"")),"")</f>
        <v/>
      </c>
    </row>
    <row r="4345" spans="15:16" x14ac:dyDescent="0.15">
      <c r="O4345">
        <v>4344</v>
      </c>
      <c r="P4345" t="str">
        <f>IFERROR(IF(COUNTIF(個人情報!$BB$5:$BB$401,"登録番号" &amp; リスト!O4345)&gt;=1,"",IF(VLOOKUP(O4345,登録者リスト!$A$1:$D$43729,4,FALSE)=基本情報!$D$6,O4345,"")),"")</f>
        <v/>
      </c>
    </row>
    <row r="4346" spans="15:16" x14ac:dyDescent="0.15">
      <c r="O4346">
        <v>4345</v>
      </c>
      <c r="P4346" t="str">
        <f>IFERROR(IF(COUNTIF(個人情報!$BB$5:$BB$401,"登録番号" &amp; リスト!O4346)&gt;=1,"",IF(VLOOKUP(O4346,登録者リスト!$A$1:$D$43729,4,FALSE)=基本情報!$D$6,O4346,"")),"")</f>
        <v/>
      </c>
    </row>
    <row r="4347" spans="15:16" x14ac:dyDescent="0.15">
      <c r="O4347">
        <v>4346</v>
      </c>
      <c r="P4347" t="str">
        <f>IFERROR(IF(COUNTIF(個人情報!$BB$5:$BB$401,"登録番号" &amp; リスト!O4347)&gt;=1,"",IF(VLOOKUP(O4347,登録者リスト!$A$1:$D$43729,4,FALSE)=基本情報!$D$6,O4347,"")),"")</f>
        <v/>
      </c>
    </row>
    <row r="4348" spans="15:16" x14ac:dyDescent="0.15">
      <c r="O4348">
        <v>4347</v>
      </c>
      <c r="P4348" t="str">
        <f>IFERROR(IF(COUNTIF(個人情報!$BB$5:$BB$401,"登録番号" &amp; リスト!O4348)&gt;=1,"",IF(VLOOKUP(O4348,登録者リスト!$A$1:$D$43729,4,FALSE)=基本情報!$D$6,O4348,"")),"")</f>
        <v/>
      </c>
    </row>
    <row r="4349" spans="15:16" x14ac:dyDescent="0.15">
      <c r="O4349">
        <v>4348</v>
      </c>
      <c r="P4349" t="str">
        <f>IFERROR(IF(COUNTIF(個人情報!$BB$5:$BB$401,"登録番号" &amp; リスト!O4349)&gt;=1,"",IF(VLOOKUP(O4349,登録者リスト!$A$1:$D$43729,4,FALSE)=基本情報!$D$6,O4349,"")),"")</f>
        <v/>
      </c>
    </row>
    <row r="4350" spans="15:16" x14ac:dyDescent="0.15">
      <c r="O4350">
        <v>4349</v>
      </c>
      <c r="P4350" t="str">
        <f>IFERROR(IF(COUNTIF(個人情報!$BB$5:$BB$401,"登録番号" &amp; リスト!O4350)&gt;=1,"",IF(VLOOKUP(O4350,登録者リスト!$A$1:$D$43729,4,FALSE)=基本情報!$D$6,O4350,"")),"")</f>
        <v/>
      </c>
    </row>
    <row r="4351" spans="15:16" x14ac:dyDescent="0.15">
      <c r="O4351">
        <v>4350</v>
      </c>
      <c r="P4351" t="str">
        <f>IFERROR(IF(COUNTIF(個人情報!$BB$5:$BB$401,"登録番号" &amp; リスト!O4351)&gt;=1,"",IF(VLOOKUP(O4351,登録者リスト!$A$1:$D$43729,4,FALSE)=基本情報!$D$6,O4351,"")),"")</f>
        <v/>
      </c>
    </row>
    <row r="4352" spans="15:16" x14ac:dyDescent="0.15">
      <c r="O4352">
        <v>4351</v>
      </c>
      <c r="P4352" t="str">
        <f>IFERROR(IF(COUNTIF(個人情報!$BB$5:$BB$401,"登録番号" &amp; リスト!O4352)&gt;=1,"",IF(VLOOKUP(O4352,登録者リスト!$A$1:$D$43729,4,FALSE)=基本情報!$D$6,O4352,"")),"")</f>
        <v/>
      </c>
    </row>
    <row r="4353" spans="15:16" x14ac:dyDescent="0.15">
      <c r="O4353">
        <v>4352</v>
      </c>
      <c r="P4353" t="str">
        <f>IFERROR(IF(COUNTIF(個人情報!$BB$5:$BB$401,"登録番号" &amp; リスト!O4353)&gt;=1,"",IF(VLOOKUP(O4353,登録者リスト!$A$1:$D$43729,4,FALSE)=基本情報!$D$6,O4353,"")),"")</f>
        <v/>
      </c>
    </row>
    <row r="4354" spans="15:16" x14ac:dyDescent="0.15">
      <c r="O4354">
        <v>4353</v>
      </c>
      <c r="P4354" t="str">
        <f>IFERROR(IF(COUNTIF(個人情報!$BB$5:$BB$401,"登録番号" &amp; リスト!O4354)&gt;=1,"",IF(VLOOKUP(O4354,登録者リスト!$A$1:$D$43729,4,FALSE)=基本情報!$D$6,O4354,"")),"")</f>
        <v/>
      </c>
    </row>
    <row r="4355" spans="15:16" x14ac:dyDescent="0.15">
      <c r="O4355">
        <v>4354</v>
      </c>
      <c r="P4355" t="str">
        <f>IFERROR(IF(COUNTIF(個人情報!$BB$5:$BB$401,"登録番号" &amp; リスト!O4355)&gt;=1,"",IF(VLOOKUP(O4355,登録者リスト!$A$1:$D$43729,4,FALSE)=基本情報!$D$6,O4355,"")),"")</f>
        <v/>
      </c>
    </row>
    <row r="4356" spans="15:16" x14ac:dyDescent="0.15">
      <c r="O4356">
        <v>4355</v>
      </c>
      <c r="P4356" t="str">
        <f>IFERROR(IF(COUNTIF(個人情報!$BB$5:$BB$401,"登録番号" &amp; リスト!O4356)&gt;=1,"",IF(VLOOKUP(O4356,登録者リスト!$A$1:$D$43729,4,FALSE)=基本情報!$D$6,O4356,"")),"")</f>
        <v/>
      </c>
    </row>
    <row r="4357" spans="15:16" x14ac:dyDescent="0.15">
      <c r="O4357">
        <v>4356</v>
      </c>
      <c r="P4357" t="str">
        <f>IFERROR(IF(COUNTIF(個人情報!$BB$5:$BB$401,"登録番号" &amp; リスト!O4357)&gt;=1,"",IF(VLOOKUP(O4357,登録者リスト!$A$1:$D$43729,4,FALSE)=基本情報!$D$6,O4357,"")),"")</f>
        <v/>
      </c>
    </row>
    <row r="4358" spans="15:16" x14ac:dyDescent="0.15">
      <c r="O4358">
        <v>4357</v>
      </c>
      <c r="P4358" t="str">
        <f>IFERROR(IF(COUNTIF(個人情報!$BB$5:$BB$401,"登録番号" &amp; リスト!O4358)&gt;=1,"",IF(VLOOKUP(O4358,登録者リスト!$A$1:$D$43729,4,FALSE)=基本情報!$D$6,O4358,"")),"")</f>
        <v/>
      </c>
    </row>
    <row r="4359" spans="15:16" x14ac:dyDescent="0.15">
      <c r="O4359">
        <v>4358</v>
      </c>
      <c r="P4359" t="str">
        <f>IFERROR(IF(COUNTIF(個人情報!$BB$5:$BB$401,"登録番号" &amp; リスト!O4359)&gt;=1,"",IF(VLOOKUP(O4359,登録者リスト!$A$1:$D$43729,4,FALSE)=基本情報!$D$6,O4359,"")),"")</f>
        <v/>
      </c>
    </row>
    <row r="4360" spans="15:16" x14ac:dyDescent="0.15">
      <c r="O4360">
        <v>4359</v>
      </c>
      <c r="P4360" t="str">
        <f>IFERROR(IF(COUNTIF(個人情報!$BB$5:$BB$401,"登録番号" &amp; リスト!O4360)&gt;=1,"",IF(VLOOKUP(O4360,登録者リスト!$A$1:$D$43729,4,FALSE)=基本情報!$D$6,O4360,"")),"")</f>
        <v/>
      </c>
    </row>
    <row r="4361" spans="15:16" x14ac:dyDescent="0.15">
      <c r="O4361">
        <v>4360</v>
      </c>
      <c r="P4361" t="str">
        <f>IFERROR(IF(COUNTIF(個人情報!$BB$5:$BB$401,"登録番号" &amp; リスト!O4361)&gt;=1,"",IF(VLOOKUP(O4361,登録者リスト!$A$1:$D$43729,4,FALSE)=基本情報!$D$6,O4361,"")),"")</f>
        <v/>
      </c>
    </row>
    <row r="4362" spans="15:16" x14ac:dyDescent="0.15">
      <c r="O4362">
        <v>4361</v>
      </c>
      <c r="P4362" t="str">
        <f>IFERROR(IF(COUNTIF(個人情報!$BB$5:$BB$401,"登録番号" &amp; リスト!O4362)&gt;=1,"",IF(VLOOKUP(O4362,登録者リスト!$A$1:$D$43729,4,FALSE)=基本情報!$D$6,O4362,"")),"")</f>
        <v/>
      </c>
    </row>
    <row r="4363" spans="15:16" x14ac:dyDescent="0.15">
      <c r="O4363">
        <v>4362</v>
      </c>
      <c r="P4363" t="str">
        <f>IFERROR(IF(COUNTIF(個人情報!$BB$5:$BB$401,"登録番号" &amp; リスト!O4363)&gt;=1,"",IF(VLOOKUP(O4363,登録者リスト!$A$1:$D$43729,4,FALSE)=基本情報!$D$6,O4363,"")),"")</f>
        <v/>
      </c>
    </row>
    <row r="4364" spans="15:16" x14ac:dyDescent="0.15">
      <c r="O4364">
        <v>4363</v>
      </c>
      <c r="P4364" t="str">
        <f>IFERROR(IF(COUNTIF(個人情報!$BB$5:$BB$401,"登録番号" &amp; リスト!O4364)&gt;=1,"",IF(VLOOKUP(O4364,登録者リスト!$A$1:$D$43729,4,FALSE)=基本情報!$D$6,O4364,"")),"")</f>
        <v/>
      </c>
    </row>
    <row r="4365" spans="15:16" x14ac:dyDescent="0.15">
      <c r="O4365">
        <v>4364</v>
      </c>
      <c r="P4365" t="str">
        <f>IFERROR(IF(COUNTIF(個人情報!$BB$5:$BB$401,"登録番号" &amp; リスト!O4365)&gt;=1,"",IF(VLOOKUP(O4365,登録者リスト!$A$1:$D$43729,4,FALSE)=基本情報!$D$6,O4365,"")),"")</f>
        <v/>
      </c>
    </row>
    <row r="4366" spans="15:16" x14ac:dyDescent="0.15">
      <c r="O4366">
        <v>4365</v>
      </c>
      <c r="P4366" t="str">
        <f>IFERROR(IF(COUNTIF(個人情報!$BB$5:$BB$401,"登録番号" &amp; リスト!O4366)&gt;=1,"",IF(VLOOKUP(O4366,登録者リスト!$A$1:$D$43729,4,FALSE)=基本情報!$D$6,O4366,"")),"")</f>
        <v/>
      </c>
    </row>
    <row r="4367" spans="15:16" x14ac:dyDescent="0.15">
      <c r="O4367">
        <v>4366</v>
      </c>
      <c r="P4367" t="str">
        <f>IFERROR(IF(COUNTIF(個人情報!$BB$5:$BB$401,"登録番号" &amp; リスト!O4367)&gt;=1,"",IF(VLOOKUP(O4367,登録者リスト!$A$1:$D$43729,4,FALSE)=基本情報!$D$6,O4367,"")),"")</f>
        <v/>
      </c>
    </row>
    <row r="4368" spans="15:16" x14ac:dyDescent="0.15">
      <c r="O4368">
        <v>4367</v>
      </c>
      <c r="P4368" t="str">
        <f>IFERROR(IF(COUNTIF(個人情報!$BB$5:$BB$401,"登録番号" &amp; リスト!O4368)&gt;=1,"",IF(VLOOKUP(O4368,登録者リスト!$A$1:$D$43729,4,FALSE)=基本情報!$D$6,O4368,"")),"")</f>
        <v/>
      </c>
    </row>
    <row r="4369" spans="15:16" x14ac:dyDescent="0.15">
      <c r="O4369">
        <v>4368</v>
      </c>
      <c r="P4369" t="str">
        <f>IFERROR(IF(COUNTIF(個人情報!$BB$5:$BB$401,"登録番号" &amp; リスト!O4369)&gt;=1,"",IF(VLOOKUP(O4369,登録者リスト!$A$1:$D$43729,4,FALSE)=基本情報!$D$6,O4369,"")),"")</f>
        <v/>
      </c>
    </row>
    <row r="4370" spans="15:16" x14ac:dyDescent="0.15">
      <c r="O4370">
        <v>4369</v>
      </c>
      <c r="P4370" t="str">
        <f>IFERROR(IF(COUNTIF(個人情報!$BB$5:$BB$401,"登録番号" &amp; リスト!O4370)&gt;=1,"",IF(VLOOKUP(O4370,登録者リスト!$A$1:$D$43729,4,FALSE)=基本情報!$D$6,O4370,"")),"")</f>
        <v/>
      </c>
    </row>
    <row r="4371" spans="15:16" x14ac:dyDescent="0.15">
      <c r="O4371">
        <v>4370</v>
      </c>
      <c r="P4371" t="str">
        <f>IFERROR(IF(COUNTIF(個人情報!$BB$5:$BB$401,"登録番号" &amp; リスト!O4371)&gt;=1,"",IF(VLOOKUP(O4371,登録者リスト!$A$1:$D$43729,4,FALSE)=基本情報!$D$6,O4371,"")),"")</f>
        <v/>
      </c>
    </row>
    <row r="4372" spans="15:16" x14ac:dyDescent="0.15">
      <c r="O4372">
        <v>4371</v>
      </c>
      <c r="P4372" t="str">
        <f>IFERROR(IF(COUNTIF(個人情報!$BB$5:$BB$401,"登録番号" &amp; リスト!O4372)&gt;=1,"",IF(VLOOKUP(O4372,登録者リスト!$A$1:$D$43729,4,FALSE)=基本情報!$D$6,O4372,"")),"")</f>
        <v/>
      </c>
    </row>
    <row r="4373" spans="15:16" x14ac:dyDescent="0.15">
      <c r="O4373">
        <v>4372</v>
      </c>
      <c r="P4373" t="str">
        <f>IFERROR(IF(COUNTIF(個人情報!$BB$5:$BB$401,"登録番号" &amp; リスト!O4373)&gt;=1,"",IF(VLOOKUP(O4373,登録者リスト!$A$1:$D$43729,4,FALSE)=基本情報!$D$6,O4373,"")),"")</f>
        <v/>
      </c>
    </row>
    <row r="4374" spans="15:16" x14ac:dyDescent="0.15">
      <c r="O4374">
        <v>4373</v>
      </c>
      <c r="P4374" t="str">
        <f>IFERROR(IF(COUNTIF(個人情報!$BB$5:$BB$401,"登録番号" &amp; リスト!O4374)&gt;=1,"",IF(VLOOKUP(O4374,登録者リスト!$A$1:$D$43729,4,FALSE)=基本情報!$D$6,O4374,"")),"")</f>
        <v/>
      </c>
    </row>
    <row r="4375" spans="15:16" x14ac:dyDescent="0.15">
      <c r="O4375">
        <v>4374</v>
      </c>
      <c r="P4375" t="str">
        <f>IFERROR(IF(COUNTIF(個人情報!$BB$5:$BB$401,"登録番号" &amp; リスト!O4375)&gt;=1,"",IF(VLOOKUP(O4375,登録者リスト!$A$1:$D$43729,4,FALSE)=基本情報!$D$6,O4375,"")),"")</f>
        <v/>
      </c>
    </row>
    <row r="4376" spans="15:16" x14ac:dyDescent="0.15">
      <c r="O4376">
        <v>4375</v>
      </c>
      <c r="P4376" t="str">
        <f>IFERROR(IF(COUNTIF(個人情報!$BB$5:$BB$401,"登録番号" &amp; リスト!O4376)&gt;=1,"",IF(VLOOKUP(O4376,登録者リスト!$A$1:$D$43729,4,FALSE)=基本情報!$D$6,O4376,"")),"")</f>
        <v/>
      </c>
    </row>
    <row r="4377" spans="15:16" x14ac:dyDescent="0.15">
      <c r="O4377">
        <v>4376</v>
      </c>
      <c r="P4377" t="str">
        <f>IFERROR(IF(COUNTIF(個人情報!$BB$5:$BB$401,"登録番号" &amp; リスト!O4377)&gt;=1,"",IF(VLOOKUP(O4377,登録者リスト!$A$1:$D$43729,4,FALSE)=基本情報!$D$6,O4377,"")),"")</f>
        <v/>
      </c>
    </row>
    <row r="4378" spans="15:16" x14ac:dyDescent="0.15">
      <c r="O4378">
        <v>4377</v>
      </c>
      <c r="P4378" t="str">
        <f>IFERROR(IF(COUNTIF(個人情報!$BB$5:$BB$401,"登録番号" &amp; リスト!O4378)&gt;=1,"",IF(VLOOKUP(O4378,登録者リスト!$A$1:$D$43729,4,FALSE)=基本情報!$D$6,O4378,"")),"")</f>
        <v/>
      </c>
    </row>
    <row r="4379" spans="15:16" x14ac:dyDescent="0.15">
      <c r="O4379">
        <v>4378</v>
      </c>
      <c r="P4379" t="str">
        <f>IFERROR(IF(COUNTIF(個人情報!$BB$5:$BB$401,"登録番号" &amp; リスト!O4379)&gt;=1,"",IF(VLOOKUP(O4379,登録者リスト!$A$1:$D$43729,4,FALSE)=基本情報!$D$6,O4379,"")),"")</f>
        <v/>
      </c>
    </row>
    <row r="4380" spans="15:16" x14ac:dyDescent="0.15">
      <c r="O4380">
        <v>4379</v>
      </c>
      <c r="P4380" t="str">
        <f>IFERROR(IF(COUNTIF(個人情報!$BB$5:$BB$401,"登録番号" &amp; リスト!O4380)&gt;=1,"",IF(VLOOKUP(O4380,登録者リスト!$A$1:$D$43729,4,FALSE)=基本情報!$D$6,O4380,"")),"")</f>
        <v/>
      </c>
    </row>
    <row r="4381" spans="15:16" x14ac:dyDescent="0.15">
      <c r="O4381">
        <v>4380</v>
      </c>
      <c r="P4381" t="str">
        <f>IFERROR(IF(COUNTIF(個人情報!$BB$5:$BB$401,"登録番号" &amp; リスト!O4381)&gt;=1,"",IF(VLOOKUP(O4381,登録者リスト!$A$1:$D$43729,4,FALSE)=基本情報!$D$6,O4381,"")),"")</f>
        <v/>
      </c>
    </row>
    <row r="4382" spans="15:16" x14ac:dyDescent="0.15">
      <c r="O4382">
        <v>4381</v>
      </c>
      <c r="P4382" t="str">
        <f>IFERROR(IF(COUNTIF(個人情報!$BB$5:$BB$401,"登録番号" &amp; リスト!O4382)&gt;=1,"",IF(VLOOKUP(O4382,登録者リスト!$A$1:$D$43729,4,FALSE)=基本情報!$D$6,O4382,"")),"")</f>
        <v/>
      </c>
    </row>
    <row r="4383" spans="15:16" x14ac:dyDescent="0.15">
      <c r="O4383">
        <v>4382</v>
      </c>
      <c r="P4383" t="str">
        <f>IFERROR(IF(COUNTIF(個人情報!$BB$5:$BB$401,"登録番号" &amp; リスト!O4383)&gt;=1,"",IF(VLOOKUP(O4383,登録者リスト!$A$1:$D$43729,4,FALSE)=基本情報!$D$6,O4383,"")),"")</f>
        <v/>
      </c>
    </row>
    <row r="4384" spans="15:16" x14ac:dyDescent="0.15">
      <c r="O4384">
        <v>4383</v>
      </c>
      <c r="P4384" t="str">
        <f>IFERROR(IF(COUNTIF(個人情報!$BB$5:$BB$401,"登録番号" &amp; リスト!O4384)&gt;=1,"",IF(VLOOKUP(O4384,登録者リスト!$A$1:$D$43729,4,FALSE)=基本情報!$D$6,O4384,"")),"")</f>
        <v/>
      </c>
    </row>
    <row r="4385" spans="15:16" x14ac:dyDescent="0.15">
      <c r="O4385">
        <v>4384</v>
      </c>
      <c r="P4385" t="str">
        <f>IFERROR(IF(COUNTIF(個人情報!$BB$5:$BB$401,"登録番号" &amp; リスト!O4385)&gt;=1,"",IF(VLOOKUP(O4385,登録者リスト!$A$1:$D$43729,4,FALSE)=基本情報!$D$6,O4385,"")),"")</f>
        <v/>
      </c>
    </row>
    <row r="4386" spans="15:16" x14ac:dyDescent="0.15">
      <c r="O4386">
        <v>4385</v>
      </c>
      <c r="P4386" t="str">
        <f>IFERROR(IF(COUNTIF(個人情報!$BB$5:$BB$401,"登録番号" &amp; リスト!O4386)&gt;=1,"",IF(VLOOKUP(O4386,登録者リスト!$A$1:$D$43729,4,FALSE)=基本情報!$D$6,O4386,"")),"")</f>
        <v/>
      </c>
    </row>
    <row r="4387" spans="15:16" x14ac:dyDescent="0.15">
      <c r="O4387">
        <v>4386</v>
      </c>
      <c r="P4387" t="str">
        <f>IFERROR(IF(COUNTIF(個人情報!$BB$5:$BB$401,"登録番号" &amp; リスト!O4387)&gt;=1,"",IF(VLOOKUP(O4387,登録者リスト!$A$1:$D$43729,4,FALSE)=基本情報!$D$6,O4387,"")),"")</f>
        <v/>
      </c>
    </row>
    <row r="4388" spans="15:16" x14ac:dyDescent="0.15">
      <c r="O4388">
        <v>4387</v>
      </c>
      <c r="P4388" t="str">
        <f>IFERROR(IF(COUNTIF(個人情報!$BB$5:$BB$401,"登録番号" &amp; リスト!O4388)&gt;=1,"",IF(VLOOKUP(O4388,登録者リスト!$A$1:$D$43729,4,FALSE)=基本情報!$D$6,O4388,"")),"")</f>
        <v/>
      </c>
    </row>
    <row r="4389" spans="15:16" x14ac:dyDescent="0.15">
      <c r="O4389">
        <v>4388</v>
      </c>
      <c r="P4389" t="str">
        <f>IFERROR(IF(COUNTIF(個人情報!$BB$5:$BB$401,"登録番号" &amp; リスト!O4389)&gt;=1,"",IF(VLOOKUP(O4389,登録者リスト!$A$1:$D$43729,4,FALSE)=基本情報!$D$6,O4389,"")),"")</f>
        <v/>
      </c>
    </row>
    <row r="4390" spans="15:16" x14ac:dyDescent="0.15">
      <c r="O4390">
        <v>4389</v>
      </c>
      <c r="P4390" t="str">
        <f>IFERROR(IF(COUNTIF(個人情報!$BB$5:$BB$401,"登録番号" &amp; リスト!O4390)&gt;=1,"",IF(VLOOKUP(O4390,登録者リスト!$A$1:$D$43729,4,FALSE)=基本情報!$D$6,O4390,"")),"")</f>
        <v/>
      </c>
    </row>
    <row r="4391" spans="15:16" x14ac:dyDescent="0.15">
      <c r="O4391">
        <v>4390</v>
      </c>
      <c r="P4391" t="str">
        <f>IFERROR(IF(COUNTIF(個人情報!$BB$5:$BB$401,"登録番号" &amp; リスト!O4391)&gt;=1,"",IF(VLOOKUP(O4391,登録者リスト!$A$1:$D$43729,4,FALSE)=基本情報!$D$6,O4391,"")),"")</f>
        <v/>
      </c>
    </row>
    <row r="4392" spans="15:16" x14ac:dyDescent="0.15">
      <c r="O4392">
        <v>4391</v>
      </c>
      <c r="P4392" t="str">
        <f>IFERROR(IF(COUNTIF(個人情報!$BB$5:$BB$401,"登録番号" &amp; リスト!O4392)&gt;=1,"",IF(VLOOKUP(O4392,登録者リスト!$A$1:$D$43729,4,FALSE)=基本情報!$D$6,O4392,"")),"")</f>
        <v/>
      </c>
    </row>
    <row r="4393" spans="15:16" x14ac:dyDescent="0.15">
      <c r="O4393">
        <v>4392</v>
      </c>
      <c r="P4393" t="str">
        <f>IFERROR(IF(COUNTIF(個人情報!$BB$5:$BB$401,"登録番号" &amp; リスト!O4393)&gt;=1,"",IF(VLOOKUP(O4393,登録者リスト!$A$1:$D$43729,4,FALSE)=基本情報!$D$6,O4393,"")),"")</f>
        <v/>
      </c>
    </row>
    <row r="4394" spans="15:16" x14ac:dyDescent="0.15">
      <c r="O4394">
        <v>4393</v>
      </c>
      <c r="P4394" t="str">
        <f>IFERROR(IF(COUNTIF(個人情報!$BB$5:$BB$401,"登録番号" &amp; リスト!O4394)&gt;=1,"",IF(VLOOKUP(O4394,登録者リスト!$A$1:$D$43729,4,FALSE)=基本情報!$D$6,O4394,"")),"")</f>
        <v/>
      </c>
    </row>
    <row r="4395" spans="15:16" x14ac:dyDescent="0.15">
      <c r="O4395">
        <v>4394</v>
      </c>
      <c r="P4395" t="str">
        <f>IFERROR(IF(COUNTIF(個人情報!$BB$5:$BB$401,"登録番号" &amp; リスト!O4395)&gt;=1,"",IF(VLOOKUP(O4395,登録者リスト!$A$1:$D$43729,4,FALSE)=基本情報!$D$6,O4395,"")),"")</f>
        <v/>
      </c>
    </row>
    <row r="4396" spans="15:16" x14ac:dyDescent="0.15">
      <c r="O4396">
        <v>4395</v>
      </c>
      <c r="P4396" t="str">
        <f>IFERROR(IF(COUNTIF(個人情報!$BB$5:$BB$401,"登録番号" &amp; リスト!O4396)&gt;=1,"",IF(VLOOKUP(O4396,登録者リスト!$A$1:$D$43729,4,FALSE)=基本情報!$D$6,O4396,"")),"")</f>
        <v/>
      </c>
    </row>
    <row r="4397" spans="15:16" x14ac:dyDescent="0.15">
      <c r="O4397">
        <v>4396</v>
      </c>
      <c r="P4397" t="str">
        <f>IFERROR(IF(COUNTIF(個人情報!$BB$5:$BB$401,"登録番号" &amp; リスト!O4397)&gt;=1,"",IF(VLOOKUP(O4397,登録者リスト!$A$1:$D$43729,4,FALSE)=基本情報!$D$6,O4397,"")),"")</f>
        <v/>
      </c>
    </row>
    <row r="4398" spans="15:16" x14ac:dyDescent="0.15">
      <c r="O4398">
        <v>4397</v>
      </c>
      <c r="P4398" t="str">
        <f>IFERROR(IF(COUNTIF(個人情報!$BB$5:$BB$401,"登録番号" &amp; リスト!O4398)&gt;=1,"",IF(VLOOKUP(O4398,登録者リスト!$A$1:$D$43729,4,FALSE)=基本情報!$D$6,O4398,"")),"")</f>
        <v/>
      </c>
    </row>
    <row r="4399" spans="15:16" x14ac:dyDescent="0.15">
      <c r="O4399">
        <v>4398</v>
      </c>
      <c r="P4399" t="str">
        <f>IFERROR(IF(COUNTIF(個人情報!$BB$5:$BB$401,"登録番号" &amp; リスト!O4399)&gt;=1,"",IF(VLOOKUP(O4399,登録者リスト!$A$1:$D$43729,4,FALSE)=基本情報!$D$6,O4399,"")),"")</f>
        <v/>
      </c>
    </row>
    <row r="4400" spans="15:16" x14ac:dyDescent="0.15">
      <c r="O4400">
        <v>4399</v>
      </c>
      <c r="P4400" t="str">
        <f>IFERROR(IF(COUNTIF(個人情報!$BB$5:$BB$401,"登録番号" &amp; リスト!O4400)&gt;=1,"",IF(VLOOKUP(O4400,登録者リスト!$A$1:$D$43729,4,FALSE)=基本情報!$D$6,O4400,"")),"")</f>
        <v/>
      </c>
    </row>
    <row r="4401" spans="15:16" x14ac:dyDescent="0.15">
      <c r="O4401">
        <v>4400</v>
      </c>
      <c r="P4401" t="str">
        <f>IFERROR(IF(COUNTIF(個人情報!$BB$5:$BB$401,"登録番号" &amp; リスト!O4401)&gt;=1,"",IF(VLOOKUP(O4401,登録者リスト!$A$1:$D$43729,4,FALSE)=基本情報!$D$6,O4401,"")),"")</f>
        <v/>
      </c>
    </row>
    <row r="4402" spans="15:16" x14ac:dyDescent="0.15">
      <c r="O4402">
        <v>4401</v>
      </c>
      <c r="P4402" t="str">
        <f>IFERROR(IF(COUNTIF(個人情報!$BB$5:$BB$401,"登録番号" &amp; リスト!O4402)&gt;=1,"",IF(VLOOKUP(O4402,登録者リスト!$A$1:$D$43729,4,FALSE)=基本情報!$D$6,O4402,"")),"")</f>
        <v/>
      </c>
    </row>
    <row r="4403" spans="15:16" x14ac:dyDescent="0.15">
      <c r="O4403">
        <v>4402</v>
      </c>
      <c r="P4403" t="str">
        <f>IFERROR(IF(COUNTIF(個人情報!$BB$5:$BB$401,"登録番号" &amp; リスト!O4403)&gt;=1,"",IF(VLOOKUP(O4403,登録者リスト!$A$1:$D$43729,4,FALSE)=基本情報!$D$6,O4403,"")),"")</f>
        <v/>
      </c>
    </row>
    <row r="4404" spans="15:16" x14ac:dyDescent="0.15">
      <c r="O4404">
        <v>4403</v>
      </c>
      <c r="P4404" t="str">
        <f>IFERROR(IF(COUNTIF(個人情報!$BB$5:$BB$401,"登録番号" &amp; リスト!O4404)&gt;=1,"",IF(VLOOKUP(O4404,登録者リスト!$A$1:$D$43729,4,FALSE)=基本情報!$D$6,O4404,"")),"")</f>
        <v/>
      </c>
    </row>
    <row r="4405" spans="15:16" x14ac:dyDescent="0.15">
      <c r="O4405">
        <v>4404</v>
      </c>
      <c r="P4405" t="str">
        <f>IFERROR(IF(COUNTIF(個人情報!$BB$5:$BB$401,"登録番号" &amp; リスト!O4405)&gt;=1,"",IF(VLOOKUP(O4405,登録者リスト!$A$1:$D$43729,4,FALSE)=基本情報!$D$6,O4405,"")),"")</f>
        <v/>
      </c>
    </row>
    <row r="4406" spans="15:16" x14ac:dyDescent="0.15">
      <c r="O4406">
        <v>4405</v>
      </c>
      <c r="P4406" t="str">
        <f>IFERROR(IF(COUNTIF(個人情報!$BB$5:$BB$401,"登録番号" &amp; リスト!O4406)&gt;=1,"",IF(VLOOKUP(O4406,登録者リスト!$A$1:$D$43729,4,FALSE)=基本情報!$D$6,O4406,"")),"")</f>
        <v/>
      </c>
    </row>
    <row r="4407" spans="15:16" x14ac:dyDescent="0.15">
      <c r="O4407">
        <v>4406</v>
      </c>
      <c r="P4407" t="str">
        <f>IFERROR(IF(COUNTIF(個人情報!$BB$5:$BB$401,"登録番号" &amp; リスト!O4407)&gt;=1,"",IF(VLOOKUP(O4407,登録者リスト!$A$1:$D$43729,4,FALSE)=基本情報!$D$6,O4407,"")),"")</f>
        <v/>
      </c>
    </row>
    <row r="4408" spans="15:16" x14ac:dyDescent="0.15">
      <c r="O4408">
        <v>4407</v>
      </c>
      <c r="P4408" t="str">
        <f>IFERROR(IF(COUNTIF(個人情報!$BB$5:$BB$401,"登録番号" &amp; リスト!O4408)&gt;=1,"",IF(VLOOKUP(O4408,登録者リスト!$A$1:$D$43729,4,FALSE)=基本情報!$D$6,O4408,"")),"")</f>
        <v/>
      </c>
    </row>
    <row r="4409" spans="15:16" x14ac:dyDescent="0.15">
      <c r="O4409">
        <v>4408</v>
      </c>
      <c r="P4409" t="str">
        <f>IFERROR(IF(COUNTIF(個人情報!$BB$5:$BB$401,"登録番号" &amp; リスト!O4409)&gt;=1,"",IF(VLOOKUP(O4409,登録者リスト!$A$1:$D$43729,4,FALSE)=基本情報!$D$6,O4409,"")),"")</f>
        <v/>
      </c>
    </row>
    <row r="4410" spans="15:16" x14ac:dyDescent="0.15">
      <c r="O4410">
        <v>4409</v>
      </c>
      <c r="P4410" t="str">
        <f>IFERROR(IF(COUNTIF(個人情報!$BB$5:$BB$401,"登録番号" &amp; リスト!O4410)&gt;=1,"",IF(VLOOKUP(O4410,登録者リスト!$A$1:$D$43729,4,FALSE)=基本情報!$D$6,O4410,"")),"")</f>
        <v/>
      </c>
    </row>
    <row r="4411" spans="15:16" x14ac:dyDescent="0.15">
      <c r="O4411">
        <v>4410</v>
      </c>
      <c r="P4411" t="str">
        <f>IFERROR(IF(COUNTIF(個人情報!$BB$5:$BB$401,"登録番号" &amp; リスト!O4411)&gt;=1,"",IF(VLOOKUP(O4411,登録者リスト!$A$1:$D$43729,4,FALSE)=基本情報!$D$6,O4411,"")),"")</f>
        <v/>
      </c>
    </row>
    <row r="4412" spans="15:16" x14ac:dyDescent="0.15">
      <c r="O4412">
        <v>4411</v>
      </c>
      <c r="P4412" t="str">
        <f>IFERROR(IF(COUNTIF(個人情報!$BB$5:$BB$401,"登録番号" &amp; リスト!O4412)&gt;=1,"",IF(VLOOKUP(O4412,登録者リスト!$A$1:$D$43729,4,FALSE)=基本情報!$D$6,O4412,"")),"")</f>
        <v/>
      </c>
    </row>
    <row r="4413" spans="15:16" x14ac:dyDescent="0.15">
      <c r="O4413">
        <v>4412</v>
      </c>
      <c r="P4413" t="str">
        <f>IFERROR(IF(COUNTIF(個人情報!$BB$5:$BB$401,"登録番号" &amp; リスト!O4413)&gt;=1,"",IF(VLOOKUP(O4413,登録者リスト!$A$1:$D$43729,4,FALSE)=基本情報!$D$6,O4413,"")),"")</f>
        <v/>
      </c>
    </row>
    <row r="4414" spans="15:16" x14ac:dyDescent="0.15">
      <c r="O4414">
        <v>4413</v>
      </c>
      <c r="P4414" t="str">
        <f>IFERROR(IF(COUNTIF(個人情報!$BB$5:$BB$401,"登録番号" &amp; リスト!O4414)&gt;=1,"",IF(VLOOKUP(O4414,登録者リスト!$A$1:$D$43729,4,FALSE)=基本情報!$D$6,O4414,"")),"")</f>
        <v/>
      </c>
    </row>
    <row r="4415" spans="15:16" x14ac:dyDescent="0.15">
      <c r="O4415">
        <v>4414</v>
      </c>
      <c r="P4415" t="str">
        <f>IFERROR(IF(COUNTIF(個人情報!$BB$5:$BB$401,"登録番号" &amp; リスト!O4415)&gt;=1,"",IF(VLOOKUP(O4415,登録者リスト!$A$1:$D$43729,4,FALSE)=基本情報!$D$6,O4415,"")),"")</f>
        <v/>
      </c>
    </row>
    <row r="4416" spans="15:16" x14ac:dyDescent="0.15">
      <c r="O4416">
        <v>4415</v>
      </c>
      <c r="P4416" t="str">
        <f>IFERROR(IF(COUNTIF(個人情報!$BB$5:$BB$401,"登録番号" &amp; リスト!O4416)&gt;=1,"",IF(VLOOKUP(O4416,登録者リスト!$A$1:$D$43729,4,FALSE)=基本情報!$D$6,O4416,"")),"")</f>
        <v/>
      </c>
    </row>
    <row r="4417" spans="15:16" x14ac:dyDescent="0.15">
      <c r="O4417">
        <v>4416</v>
      </c>
      <c r="P4417" t="str">
        <f>IFERROR(IF(COUNTIF(個人情報!$BB$5:$BB$401,"登録番号" &amp; リスト!O4417)&gt;=1,"",IF(VLOOKUP(O4417,登録者リスト!$A$1:$D$43729,4,FALSE)=基本情報!$D$6,O4417,"")),"")</f>
        <v/>
      </c>
    </row>
    <row r="4418" spans="15:16" x14ac:dyDescent="0.15">
      <c r="O4418">
        <v>4417</v>
      </c>
      <c r="P4418" t="str">
        <f>IFERROR(IF(COUNTIF(個人情報!$BB$5:$BB$401,"登録番号" &amp; リスト!O4418)&gt;=1,"",IF(VLOOKUP(O4418,登録者リスト!$A$1:$D$43729,4,FALSE)=基本情報!$D$6,O4418,"")),"")</f>
        <v/>
      </c>
    </row>
    <row r="4419" spans="15:16" x14ac:dyDescent="0.15">
      <c r="O4419">
        <v>4418</v>
      </c>
      <c r="P4419" t="str">
        <f>IFERROR(IF(COUNTIF(個人情報!$BB$5:$BB$401,"登録番号" &amp; リスト!O4419)&gt;=1,"",IF(VLOOKUP(O4419,登録者リスト!$A$1:$D$43729,4,FALSE)=基本情報!$D$6,O4419,"")),"")</f>
        <v/>
      </c>
    </row>
    <row r="4420" spans="15:16" x14ac:dyDescent="0.15">
      <c r="O4420">
        <v>4419</v>
      </c>
      <c r="P4420" t="str">
        <f>IFERROR(IF(COUNTIF(個人情報!$BB$5:$BB$401,"登録番号" &amp; リスト!O4420)&gt;=1,"",IF(VLOOKUP(O4420,登録者リスト!$A$1:$D$43729,4,FALSE)=基本情報!$D$6,O4420,"")),"")</f>
        <v/>
      </c>
    </row>
    <row r="4421" spans="15:16" x14ac:dyDescent="0.15">
      <c r="O4421">
        <v>4420</v>
      </c>
      <c r="P4421" t="str">
        <f>IFERROR(IF(COUNTIF(個人情報!$BB$5:$BB$401,"登録番号" &amp; リスト!O4421)&gt;=1,"",IF(VLOOKUP(O4421,登録者リスト!$A$1:$D$43729,4,FALSE)=基本情報!$D$6,O4421,"")),"")</f>
        <v/>
      </c>
    </row>
    <row r="4422" spans="15:16" x14ac:dyDescent="0.15">
      <c r="O4422">
        <v>4421</v>
      </c>
      <c r="P4422" t="str">
        <f>IFERROR(IF(COUNTIF(個人情報!$BB$5:$BB$401,"登録番号" &amp; リスト!O4422)&gt;=1,"",IF(VLOOKUP(O4422,登録者リスト!$A$1:$D$43729,4,FALSE)=基本情報!$D$6,O4422,"")),"")</f>
        <v/>
      </c>
    </row>
    <row r="4423" spans="15:16" x14ac:dyDescent="0.15">
      <c r="O4423">
        <v>4422</v>
      </c>
      <c r="P4423" t="str">
        <f>IFERROR(IF(COUNTIF(個人情報!$BB$5:$BB$401,"登録番号" &amp; リスト!O4423)&gt;=1,"",IF(VLOOKUP(O4423,登録者リスト!$A$1:$D$43729,4,FALSE)=基本情報!$D$6,O4423,"")),"")</f>
        <v/>
      </c>
    </row>
    <row r="4424" spans="15:16" x14ac:dyDescent="0.15">
      <c r="O4424">
        <v>4423</v>
      </c>
      <c r="P4424" t="str">
        <f>IFERROR(IF(COUNTIF(個人情報!$BB$5:$BB$401,"登録番号" &amp; リスト!O4424)&gt;=1,"",IF(VLOOKUP(O4424,登録者リスト!$A$1:$D$43729,4,FALSE)=基本情報!$D$6,O4424,"")),"")</f>
        <v/>
      </c>
    </row>
    <row r="4425" spans="15:16" x14ac:dyDescent="0.15">
      <c r="O4425">
        <v>4424</v>
      </c>
      <c r="P4425" t="str">
        <f>IFERROR(IF(COUNTIF(個人情報!$BB$5:$BB$401,"登録番号" &amp; リスト!O4425)&gt;=1,"",IF(VLOOKUP(O4425,登録者リスト!$A$1:$D$43729,4,FALSE)=基本情報!$D$6,O4425,"")),"")</f>
        <v/>
      </c>
    </row>
    <row r="4426" spans="15:16" x14ac:dyDescent="0.15">
      <c r="O4426">
        <v>4425</v>
      </c>
      <c r="P4426" t="str">
        <f>IFERROR(IF(COUNTIF(個人情報!$BB$5:$BB$401,"登録番号" &amp; リスト!O4426)&gt;=1,"",IF(VLOOKUP(O4426,登録者リスト!$A$1:$D$43729,4,FALSE)=基本情報!$D$6,O4426,"")),"")</f>
        <v/>
      </c>
    </row>
    <row r="4427" spans="15:16" x14ac:dyDescent="0.15">
      <c r="O4427">
        <v>4426</v>
      </c>
      <c r="P4427" t="str">
        <f>IFERROR(IF(COUNTIF(個人情報!$BB$5:$BB$401,"登録番号" &amp; リスト!O4427)&gt;=1,"",IF(VLOOKUP(O4427,登録者リスト!$A$1:$D$43729,4,FALSE)=基本情報!$D$6,O4427,"")),"")</f>
        <v/>
      </c>
    </row>
    <row r="4428" spans="15:16" x14ac:dyDescent="0.15">
      <c r="O4428">
        <v>4427</v>
      </c>
      <c r="P4428" t="str">
        <f>IFERROR(IF(COUNTIF(個人情報!$BB$5:$BB$401,"登録番号" &amp; リスト!O4428)&gt;=1,"",IF(VLOOKUP(O4428,登録者リスト!$A$1:$D$43729,4,FALSE)=基本情報!$D$6,O4428,"")),"")</f>
        <v/>
      </c>
    </row>
    <row r="4429" spans="15:16" x14ac:dyDescent="0.15">
      <c r="O4429">
        <v>4428</v>
      </c>
      <c r="P4429" t="str">
        <f>IFERROR(IF(COUNTIF(個人情報!$BB$5:$BB$401,"登録番号" &amp; リスト!O4429)&gt;=1,"",IF(VLOOKUP(O4429,登録者リスト!$A$1:$D$43729,4,FALSE)=基本情報!$D$6,O4429,"")),"")</f>
        <v/>
      </c>
    </row>
    <row r="4430" spans="15:16" x14ac:dyDescent="0.15">
      <c r="O4430">
        <v>4429</v>
      </c>
      <c r="P4430" t="str">
        <f>IFERROR(IF(COUNTIF(個人情報!$BB$5:$BB$401,"登録番号" &amp; リスト!O4430)&gt;=1,"",IF(VLOOKUP(O4430,登録者リスト!$A$1:$D$43729,4,FALSE)=基本情報!$D$6,O4430,"")),"")</f>
        <v/>
      </c>
    </row>
    <row r="4431" spans="15:16" x14ac:dyDescent="0.15">
      <c r="O4431">
        <v>4430</v>
      </c>
      <c r="P4431" t="str">
        <f>IFERROR(IF(COUNTIF(個人情報!$BB$5:$BB$401,"登録番号" &amp; リスト!O4431)&gt;=1,"",IF(VLOOKUP(O4431,登録者リスト!$A$1:$D$43729,4,FALSE)=基本情報!$D$6,O4431,"")),"")</f>
        <v/>
      </c>
    </row>
    <row r="4432" spans="15:16" x14ac:dyDescent="0.15">
      <c r="O4432">
        <v>4431</v>
      </c>
      <c r="P4432" t="str">
        <f>IFERROR(IF(COUNTIF(個人情報!$BB$5:$BB$401,"登録番号" &amp; リスト!O4432)&gt;=1,"",IF(VLOOKUP(O4432,登録者リスト!$A$1:$D$43729,4,FALSE)=基本情報!$D$6,O4432,"")),"")</f>
        <v/>
      </c>
    </row>
    <row r="4433" spans="15:16" x14ac:dyDescent="0.15">
      <c r="O4433">
        <v>4432</v>
      </c>
      <c r="P4433" t="str">
        <f>IFERROR(IF(COUNTIF(個人情報!$BB$5:$BB$401,"登録番号" &amp; リスト!O4433)&gt;=1,"",IF(VLOOKUP(O4433,登録者リスト!$A$1:$D$43729,4,FALSE)=基本情報!$D$6,O4433,"")),"")</f>
        <v/>
      </c>
    </row>
    <row r="4434" spans="15:16" x14ac:dyDescent="0.15">
      <c r="O4434">
        <v>4433</v>
      </c>
      <c r="P4434" t="str">
        <f>IFERROR(IF(COUNTIF(個人情報!$BB$5:$BB$401,"登録番号" &amp; リスト!O4434)&gt;=1,"",IF(VLOOKUP(O4434,登録者リスト!$A$1:$D$43729,4,FALSE)=基本情報!$D$6,O4434,"")),"")</f>
        <v/>
      </c>
    </row>
    <row r="4435" spans="15:16" x14ac:dyDescent="0.15">
      <c r="O4435">
        <v>4434</v>
      </c>
      <c r="P4435" t="str">
        <f>IFERROR(IF(COUNTIF(個人情報!$BB$5:$BB$401,"登録番号" &amp; リスト!O4435)&gt;=1,"",IF(VLOOKUP(O4435,登録者リスト!$A$1:$D$43729,4,FALSE)=基本情報!$D$6,O4435,"")),"")</f>
        <v/>
      </c>
    </row>
    <row r="4436" spans="15:16" x14ac:dyDescent="0.15">
      <c r="O4436">
        <v>4435</v>
      </c>
      <c r="P4436" t="str">
        <f>IFERROR(IF(COUNTIF(個人情報!$BB$5:$BB$401,"登録番号" &amp; リスト!O4436)&gt;=1,"",IF(VLOOKUP(O4436,登録者リスト!$A$1:$D$43729,4,FALSE)=基本情報!$D$6,O4436,"")),"")</f>
        <v/>
      </c>
    </row>
    <row r="4437" spans="15:16" x14ac:dyDescent="0.15">
      <c r="O4437">
        <v>4436</v>
      </c>
      <c r="P4437" t="str">
        <f>IFERROR(IF(COUNTIF(個人情報!$BB$5:$BB$401,"登録番号" &amp; リスト!O4437)&gt;=1,"",IF(VLOOKUP(O4437,登録者リスト!$A$1:$D$43729,4,FALSE)=基本情報!$D$6,O4437,"")),"")</f>
        <v/>
      </c>
    </row>
    <row r="4438" spans="15:16" x14ac:dyDescent="0.15">
      <c r="O4438">
        <v>4437</v>
      </c>
      <c r="P4438" t="str">
        <f>IFERROR(IF(COUNTIF(個人情報!$BB$5:$BB$401,"登録番号" &amp; リスト!O4438)&gt;=1,"",IF(VLOOKUP(O4438,登録者リスト!$A$1:$D$43729,4,FALSE)=基本情報!$D$6,O4438,"")),"")</f>
        <v/>
      </c>
    </row>
    <row r="4439" spans="15:16" x14ac:dyDescent="0.15">
      <c r="O4439">
        <v>4438</v>
      </c>
      <c r="P4439" t="str">
        <f>IFERROR(IF(COUNTIF(個人情報!$BB$5:$BB$401,"登録番号" &amp; リスト!O4439)&gt;=1,"",IF(VLOOKUP(O4439,登録者リスト!$A$1:$D$43729,4,FALSE)=基本情報!$D$6,O4439,"")),"")</f>
        <v/>
      </c>
    </row>
    <row r="4440" spans="15:16" x14ac:dyDescent="0.15">
      <c r="O4440">
        <v>4439</v>
      </c>
      <c r="P4440" t="str">
        <f>IFERROR(IF(COUNTIF(個人情報!$BB$5:$BB$401,"登録番号" &amp; リスト!O4440)&gt;=1,"",IF(VLOOKUP(O4440,登録者リスト!$A$1:$D$43729,4,FALSE)=基本情報!$D$6,O4440,"")),"")</f>
        <v/>
      </c>
    </row>
    <row r="4441" spans="15:16" x14ac:dyDescent="0.15">
      <c r="O4441">
        <v>4440</v>
      </c>
      <c r="P4441" t="str">
        <f>IFERROR(IF(COUNTIF(個人情報!$BB$5:$BB$401,"登録番号" &amp; リスト!O4441)&gt;=1,"",IF(VLOOKUP(O4441,登録者リスト!$A$1:$D$43729,4,FALSE)=基本情報!$D$6,O4441,"")),"")</f>
        <v/>
      </c>
    </row>
    <row r="4442" spans="15:16" x14ac:dyDescent="0.15">
      <c r="O4442">
        <v>4441</v>
      </c>
      <c r="P4442" t="str">
        <f>IFERROR(IF(COUNTIF(個人情報!$BB$5:$BB$401,"登録番号" &amp; リスト!O4442)&gt;=1,"",IF(VLOOKUP(O4442,登録者リスト!$A$1:$D$43729,4,FALSE)=基本情報!$D$6,O4442,"")),"")</f>
        <v/>
      </c>
    </row>
    <row r="4443" spans="15:16" x14ac:dyDescent="0.15">
      <c r="O4443">
        <v>4442</v>
      </c>
      <c r="P4443" t="str">
        <f>IFERROR(IF(COUNTIF(個人情報!$BB$5:$BB$401,"登録番号" &amp; リスト!O4443)&gt;=1,"",IF(VLOOKUP(O4443,登録者リスト!$A$1:$D$43729,4,FALSE)=基本情報!$D$6,O4443,"")),"")</f>
        <v/>
      </c>
    </row>
    <row r="4444" spans="15:16" x14ac:dyDescent="0.15">
      <c r="O4444">
        <v>4443</v>
      </c>
      <c r="P4444" t="str">
        <f>IFERROR(IF(COUNTIF(個人情報!$BB$5:$BB$401,"登録番号" &amp; リスト!O4444)&gt;=1,"",IF(VLOOKUP(O4444,登録者リスト!$A$1:$D$43729,4,FALSE)=基本情報!$D$6,O4444,"")),"")</f>
        <v/>
      </c>
    </row>
    <row r="4445" spans="15:16" x14ac:dyDescent="0.15">
      <c r="O4445">
        <v>4444</v>
      </c>
      <c r="P4445" t="str">
        <f>IFERROR(IF(COUNTIF(個人情報!$BB$5:$BB$401,"登録番号" &amp; リスト!O4445)&gt;=1,"",IF(VLOOKUP(O4445,登録者リスト!$A$1:$D$43729,4,FALSE)=基本情報!$D$6,O4445,"")),"")</f>
        <v/>
      </c>
    </row>
    <row r="4446" spans="15:16" x14ac:dyDescent="0.15">
      <c r="O4446">
        <v>4445</v>
      </c>
      <c r="P4446" t="str">
        <f>IFERROR(IF(COUNTIF(個人情報!$BB$5:$BB$401,"登録番号" &amp; リスト!O4446)&gt;=1,"",IF(VLOOKUP(O4446,登録者リスト!$A$1:$D$43729,4,FALSE)=基本情報!$D$6,O4446,"")),"")</f>
        <v/>
      </c>
    </row>
    <row r="4447" spans="15:16" x14ac:dyDescent="0.15">
      <c r="O4447">
        <v>4446</v>
      </c>
      <c r="P4447" t="str">
        <f>IFERROR(IF(COUNTIF(個人情報!$BB$5:$BB$401,"登録番号" &amp; リスト!O4447)&gt;=1,"",IF(VLOOKUP(O4447,登録者リスト!$A$1:$D$43729,4,FALSE)=基本情報!$D$6,O4447,"")),"")</f>
        <v/>
      </c>
    </row>
    <row r="4448" spans="15:16" x14ac:dyDescent="0.15">
      <c r="O4448">
        <v>4447</v>
      </c>
      <c r="P4448" t="str">
        <f>IFERROR(IF(COUNTIF(個人情報!$BB$5:$BB$401,"登録番号" &amp; リスト!O4448)&gt;=1,"",IF(VLOOKUP(O4448,登録者リスト!$A$1:$D$43729,4,FALSE)=基本情報!$D$6,O4448,"")),"")</f>
        <v/>
      </c>
    </row>
    <row r="4449" spans="15:16" x14ac:dyDescent="0.15">
      <c r="O4449">
        <v>4448</v>
      </c>
      <c r="P4449" t="str">
        <f>IFERROR(IF(COUNTIF(個人情報!$BB$5:$BB$401,"登録番号" &amp; リスト!O4449)&gt;=1,"",IF(VLOOKUP(O4449,登録者リスト!$A$1:$D$43729,4,FALSE)=基本情報!$D$6,O4449,"")),"")</f>
        <v/>
      </c>
    </row>
    <row r="4450" spans="15:16" x14ac:dyDescent="0.15">
      <c r="O4450">
        <v>4449</v>
      </c>
      <c r="P4450" t="str">
        <f>IFERROR(IF(COUNTIF(個人情報!$BB$5:$BB$401,"登録番号" &amp; リスト!O4450)&gt;=1,"",IF(VLOOKUP(O4450,登録者リスト!$A$1:$D$43729,4,FALSE)=基本情報!$D$6,O4450,"")),"")</f>
        <v/>
      </c>
    </row>
    <row r="4451" spans="15:16" x14ac:dyDescent="0.15">
      <c r="O4451">
        <v>4450</v>
      </c>
      <c r="P4451" t="str">
        <f>IFERROR(IF(COUNTIF(個人情報!$BB$5:$BB$401,"登録番号" &amp; リスト!O4451)&gt;=1,"",IF(VLOOKUP(O4451,登録者リスト!$A$1:$D$43729,4,FALSE)=基本情報!$D$6,O4451,"")),"")</f>
        <v/>
      </c>
    </row>
    <row r="4452" spans="15:16" x14ac:dyDescent="0.15">
      <c r="O4452">
        <v>4451</v>
      </c>
      <c r="P4452" t="str">
        <f>IFERROR(IF(COUNTIF(個人情報!$BB$5:$BB$401,"登録番号" &amp; リスト!O4452)&gt;=1,"",IF(VLOOKUP(O4452,登録者リスト!$A$1:$D$43729,4,FALSE)=基本情報!$D$6,O4452,"")),"")</f>
        <v/>
      </c>
    </row>
    <row r="4453" spans="15:16" x14ac:dyDescent="0.15">
      <c r="O4453">
        <v>4452</v>
      </c>
      <c r="P4453" t="str">
        <f>IFERROR(IF(COUNTIF(個人情報!$BB$5:$BB$401,"登録番号" &amp; リスト!O4453)&gt;=1,"",IF(VLOOKUP(O4453,登録者リスト!$A$1:$D$43729,4,FALSE)=基本情報!$D$6,O4453,"")),"")</f>
        <v/>
      </c>
    </row>
    <row r="4454" spans="15:16" x14ac:dyDescent="0.15">
      <c r="O4454">
        <v>4453</v>
      </c>
      <c r="P4454" t="str">
        <f>IFERROR(IF(COUNTIF(個人情報!$BB$5:$BB$401,"登録番号" &amp; リスト!O4454)&gt;=1,"",IF(VLOOKUP(O4454,登録者リスト!$A$1:$D$43729,4,FALSE)=基本情報!$D$6,O4454,"")),"")</f>
        <v/>
      </c>
    </row>
    <row r="4455" spans="15:16" x14ac:dyDescent="0.15">
      <c r="O4455">
        <v>4454</v>
      </c>
      <c r="P4455" t="str">
        <f>IFERROR(IF(COUNTIF(個人情報!$BB$5:$BB$401,"登録番号" &amp; リスト!O4455)&gt;=1,"",IF(VLOOKUP(O4455,登録者リスト!$A$1:$D$43729,4,FALSE)=基本情報!$D$6,O4455,"")),"")</f>
        <v/>
      </c>
    </row>
    <row r="4456" spans="15:16" x14ac:dyDescent="0.15">
      <c r="O4456">
        <v>4455</v>
      </c>
      <c r="P4456" t="str">
        <f>IFERROR(IF(COUNTIF(個人情報!$BB$5:$BB$401,"登録番号" &amp; リスト!O4456)&gt;=1,"",IF(VLOOKUP(O4456,登録者リスト!$A$1:$D$43729,4,FALSE)=基本情報!$D$6,O4456,"")),"")</f>
        <v/>
      </c>
    </row>
    <row r="4457" spans="15:16" x14ac:dyDescent="0.15">
      <c r="O4457">
        <v>4456</v>
      </c>
      <c r="P4457" t="str">
        <f>IFERROR(IF(COUNTIF(個人情報!$BB$5:$BB$401,"登録番号" &amp; リスト!O4457)&gt;=1,"",IF(VLOOKUP(O4457,登録者リスト!$A$1:$D$43729,4,FALSE)=基本情報!$D$6,O4457,"")),"")</f>
        <v/>
      </c>
    </row>
    <row r="4458" spans="15:16" x14ac:dyDescent="0.15">
      <c r="O4458">
        <v>4457</v>
      </c>
      <c r="P4458" t="str">
        <f>IFERROR(IF(COUNTIF(個人情報!$BB$5:$BB$401,"登録番号" &amp; リスト!O4458)&gt;=1,"",IF(VLOOKUP(O4458,登録者リスト!$A$1:$D$43729,4,FALSE)=基本情報!$D$6,O4458,"")),"")</f>
        <v/>
      </c>
    </row>
    <row r="4459" spans="15:16" x14ac:dyDescent="0.15">
      <c r="O4459">
        <v>4458</v>
      </c>
      <c r="P4459" t="str">
        <f>IFERROR(IF(COUNTIF(個人情報!$BB$5:$BB$401,"登録番号" &amp; リスト!O4459)&gt;=1,"",IF(VLOOKUP(O4459,登録者リスト!$A$1:$D$43729,4,FALSE)=基本情報!$D$6,O4459,"")),"")</f>
        <v/>
      </c>
    </row>
    <row r="4460" spans="15:16" x14ac:dyDescent="0.15">
      <c r="O4460">
        <v>4459</v>
      </c>
      <c r="P4460" t="str">
        <f>IFERROR(IF(COUNTIF(個人情報!$BB$5:$BB$401,"登録番号" &amp; リスト!O4460)&gt;=1,"",IF(VLOOKUP(O4460,登録者リスト!$A$1:$D$43729,4,FALSE)=基本情報!$D$6,O4460,"")),"")</f>
        <v/>
      </c>
    </row>
    <row r="4461" spans="15:16" x14ac:dyDescent="0.15">
      <c r="O4461">
        <v>4460</v>
      </c>
      <c r="P4461" t="str">
        <f>IFERROR(IF(COUNTIF(個人情報!$BB$5:$BB$401,"登録番号" &amp; リスト!O4461)&gt;=1,"",IF(VLOOKUP(O4461,登録者リスト!$A$1:$D$43729,4,FALSE)=基本情報!$D$6,O4461,"")),"")</f>
        <v/>
      </c>
    </row>
    <row r="4462" spans="15:16" x14ac:dyDescent="0.15">
      <c r="O4462">
        <v>4461</v>
      </c>
      <c r="P4462" t="str">
        <f>IFERROR(IF(COUNTIF(個人情報!$BB$5:$BB$401,"登録番号" &amp; リスト!O4462)&gt;=1,"",IF(VLOOKUP(O4462,登録者リスト!$A$1:$D$43729,4,FALSE)=基本情報!$D$6,O4462,"")),"")</f>
        <v/>
      </c>
    </row>
    <row r="4463" spans="15:16" x14ac:dyDescent="0.15">
      <c r="O4463">
        <v>4462</v>
      </c>
      <c r="P4463" t="str">
        <f>IFERROR(IF(COUNTIF(個人情報!$BB$5:$BB$401,"登録番号" &amp; リスト!O4463)&gt;=1,"",IF(VLOOKUP(O4463,登録者リスト!$A$1:$D$43729,4,FALSE)=基本情報!$D$6,O4463,"")),"")</f>
        <v/>
      </c>
    </row>
    <row r="4464" spans="15:16" x14ac:dyDescent="0.15">
      <c r="O4464">
        <v>4463</v>
      </c>
      <c r="P4464" t="str">
        <f>IFERROR(IF(COUNTIF(個人情報!$BB$5:$BB$401,"登録番号" &amp; リスト!O4464)&gt;=1,"",IF(VLOOKUP(O4464,登録者リスト!$A$1:$D$43729,4,FALSE)=基本情報!$D$6,O4464,"")),"")</f>
        <v/>
      </c>
    </row>
    <row r="4465" spans="15:16" x14ac:dyDescent="0.15">
      <c r="O4465">
        <v>4464</v>
      </c>
      <c r="P4465" t="str">
        <f>IFERROR(IF(COUNTIF(個人情報!$BB$5:$BB$401,"登録番号" &amp; リスト!O4465)&gt;=1,"",IF(VLOOKUP(O4465,登録者リスト!$A$1:$D$43729,4,FALSE)=基本情報!$D$6,O4465,"")),"")</f>
        <v/>
      </c>
    </row>
    <row r="4466" spans="15:16" x14ac:dyDescent="0.15">
      <c r="O4466">
        <v>4465</v>
      </c>
      <c r="P4466" t="str">
        <f>IFERROR(IF(COUNTIF(個人情報!$BB$5:$BB$401,"登録番号" &amp; リスト!O4466)&gt;=1,"",IF(VLOOKUP(O4466,登録者リスト!$A$1:$D$43729,4,FALSE)=基本情報!$D$6,O4466,"")),"")</f>
        <v/>
      </c>
    </row>
    <row r="4467" spans="15:16" x14ac:dyDescent="0.15">
      <c r="O4467">
        <v>4466</v>
      </c>
      <c r="P4467" t="str">
        <f>IFERROR(IF(COUNTIF(個人情報!$BB$5:$BB$401,"登録番号" &amp; リスト!O4467)&gt;=1,"",IF(VLOOKUP(O4467,登録者リスト!$A$1:$D$43729,4,FALSE)=基本情報!$D$6,O4467,"")),"")</f>
        <v/>
      </c>
    </row>
    <row r="4468" spans="15:16" x14ac:dyDescent="0.15">
      <c r="O4468">
        <v>4467</v>
      </c>
      <c r="P4468" t="str">
        <f>IFERROR(IF(COUNTIF(個人情報!$BB$5:$BB$401,"登録番号" &amp; リスト!O4468)&gt;=1,"",IF(VLOOKUP(O4468,登録者リスト!$A$1:$D$43729,4,FALSE)=基本情報!$D$6,O4468,"")),"")</f>
        <v/>
      </c>
    </row>
    <row r="4469" spans="15:16" x14ac:dyDescent="0.15">
      <c r="O4469">
        <v>4468</v>
      </c>
      <c r="P4469" t="str">
        <f>IFERROR(IF(COUNTIF(個人情報!$BB$5:$BB$401,"登録番号" &amp; リスト!O4469)&gt;=1,"",IF(VLOOKUP(O4469,登録者リスト!$A$1:$D$43729,4,FALSE)=基本情報!$D$6,O4469,"")),"")</f>
        <v/>
      </c>
    </row>
    <row r="4470" spans="15:16" x14ac:dyDescent="0.15">
      <c r="O4470">
        <v>4469</v>
      </c>
      <c r="P4470" t="str">
        <f>IFERROR(IF(COUNTIF(個人情報!$BB$5:$BB$401,"登録番号" &amp; リスト!O4470)&gt;=1,"",IF(VLOOKUP(O4470,登録者リスト!$A$1:$D$43729,4,FALSE)=基本情報!$D$6,O4470,"")),"")</f>
        <v/>
      </c>
    </row>
    <row r="4471" spans="15:16" x14ac:dyDescent="0.15">
      <c r="O4471">
        <v>4470</v>
      </c>
      <c r="P4471" t="str">
        <f>IFERROR(IF(COUNTIF(個人情報!$BB$5:$BB$401,"登録番号" &amp; リスト!O4471)&gt;=1,"",IF(VLOOKUP(O4471,登録者リスト!$A$1:$D$43729,4,FALSE)=基本情報!$D$6,O4471,"")),"")</f>
        <v/>
      </c>
    </row>
    <row r="4472" spans="15:16" x14ac:dyDescent="0.15">
      <c r="O4472">
        <v>4471</v>
      </c>
      <c r="P4472" t="str">
        <f>IFERROR(IF(COUNTIF(個人情報!$BB$5:$BB$401,"登録番号" &amp; リスト!O4472)&gt;=1,"",IF(VLOOKUP(O4472,登録者リスト!$A$1:$D$43729,4,FALSE)=基本情報!$D$6,O4472,"")),"")</f>
        <v/>
      </c>
    </row>
    <row r="4473" spans="15:16" x14ac:dyDescent="0.15">
      <c r="O4473">
        <v>4472</v>
      </c>
      <c r="P4473" t="str">
        <f>IFERROR(IF(COUNTIF(個人情報!$BB$5:$BB$401,"登録番号" &amp; リスト!O4473)&gt;=1,"",IF(VLOOKUP(O4473,登録者リスト!$A$1:$D$43729,4,FALSE)=基本情報!$D$6,O4473,"")),"")</f>
        <v/>
      </c>
    </row>
    <row r="4474" spans="15:16" x14ac:dyDescent="0.15">
      <c r="O4474">
        <v>4473</v>
      </c>
      <c r="P4474" t="str">
        <f>IFERROR(IF(COUNTIF(個人情報!$BB$5:$BB$401,"登録番号" &amp; リスト!O4474)&gt;=1,"",IF(VLOOKUP(O4474,登録者リスト!$A$1:$D$43729,4,FALSE)=基本情報!$D$6,O4474,"")),"")</f>
        <v/>
      </c>
    </row>
    <row r="4475" spans="15:16" x14ac:dyDescent="0.15">
      <c r="O4475">
        <v>4474</v>
      </c>
      <c r="P4475" t="str">
        <f>IFERROR(IF(COUNTIF(個人情報!$BB$5:$BB$401,"登録番号" &amp; リスト!O4475)&gt;=1,"",IF(VLOOKUP(O4475,登録者リスト!$A$1:$D$43729,4,FALSE)=基本情報!$D$6,O4475,"")),"")</f>
        <v/>
      </c>
    </row>
    <row r="4476" spans="15:16" x14ac:dyDescent="0.15">
      <c r="O4476">
        <v>4475</v>
      </c>
      <c r="P4476" t="str">
        <f>IFERROR(IF(COUNTIF(個人情報!$BB$5:$BB$401,"登録番号" &amp; リスト!O4476)&gt;=1,"",IF(VLOOKUP(O4476,登録者リスト!$A$1:$D$43729,4,FALSE)=基本情報!$D$6,O4476,"")),"")</f>
        <v/>
      </c>
    </row>
    <row r="4477" spans="15:16" x14ac:dyDescent="0.15">
      <c r="O4477">
        <v>4476</v>
      </c>
      <c r="P4477" t="str">
        <f>IFERROR(IF(COUNTIF(個人情報!$BB$5:$BB$401,"登録番号" &amp; リスト!O4477)&gt;=1,"",IF(VLOOKUP(O4477,登録者リスト!$A$1:$D$43729,4,FALSE)=基本情報!$D$6,O4477,"")),"")</f>
        <v/>
      </c>
    </row>
    <row r="4478" spans="15:16" x14ac:dyDescent="0.15">
      <c r="O4478">
        <v>4477</v>
      </c>
      <c r="P4478" t="str">
        <f>IFERROR(IF(COUNTIF(個人情報!$BB$5:$BB$401,"登録番号" &amp; リスト!O4478)&gt;=1,"",IF(VLOOKUP(O4478,登録者リスト!$A$1:$D$43729,4,FALSE)=基本情報!$D$6,O4478,"")),"")</f>
        <v/>
      </c>
    </row>
    <row r="4479" spans="15:16" x14ac:dyDescent="0.15">
      <c r="O4479">
        <v>4478</v>
      </c>
      <c r="P4479" t="str">
        <f>IFERROR(IF(COUNTIF(個人情報!$BB$5:$BB$401,"登録番号" &amp; リスト!O4479)&gt;=1,"",IF(VLOOKUP(O4479,登録者リスト!$A$1:$D$43729,4,FALSE)=基本情報!$D$6,O4479,"")),"")</f>
        <v/>
      </c>
    </row>
    <row r="4480" spans="15:16" x14ac:dyDescent="0.15">
      <c r="O4480">
        <v>4479</v>
      </c>
      <c r="P4480" t="str">
        <f>IFERROR(IF(COUNTIF(個人情報!$BB$5:$BB$401,"登録番号" &amp; リスト!O4480)&gt;=1,"",IF(VLOOKUP(O4480,登録者リスト!$A$1:$D$43729,4,FALSE)=基本情報!$D$6,O4480,"")),"")</f>
        <v/>
      </c>
    </row>
    <row r="4481" spans="15:16" x14ac:dyDescent="0.15">
      <c r="O4481">
        <v>4480</v>
      </c>
      <c r="P4481" t="str">
        <f>IFERROR(IF(COUNTIF(個人情報!$BB$5:$BB$401,"登録番号" &amp; リスト!O4481)&gt;=1,"",IF(VLOOKUP(O4481,登録者リスト!$A$1:$D$43729,4,FALSE)=基本情報!$D$6,O4481,"")),"")</f>
        <v/>
      </c>
    </row>
    <row r="4482" spans="15:16" x14ac:dyDescent="0.15">
      <c r="O4482">
        <v>4481</v>
      </c>
      <c r="P4482" t="str">
        <f>IFERROR(IF(COUNTIF(個人情報!$BB$5:$BB$401,"登録番号" &amp; リスト!O4482)&gt;=1,"",IF(VLOOKUP(O4482,登録者リスト!$A$1:$D$43729,4,FALSE)=基本情報!$D$6,O4482,"")),"")</f>
        <v/>
      </c>
    </row>
    <row r="4483" spans="15:16" x14ac:dyDescent="0.15">
      <c r="O4483">
        <v>4482</v>
      </c>
      <c r="P4483" t="str">
        <f>IFERROR(IF(COUNTIF(個人情報!$BB$5:$BB$401,"登録番号" &amp; リスト!O4483)&gt;=1,"",IF(VLOOKUP(O4483,登録者リスト!$A$1:$D$43729,4,FALSE)=基本情報!$D$6,O4483,"")),"")</f>
        <v/>
      </c>
    </row>
    <row r="4484" spans="15:16" x14ac:dyDescent="0.15">
      <c r="O4484">
        <v>4483</v>
      </c>
      <c r="P4484" t="str">
        <f>IFERROR(IF(COUNTIF(個人情報!$BB$5:$BB$401,"登録番号" &amp; リスト!O4484)&gt;=1,"",IF(VLOOKUP(O4484,登録者リスト!$A$1:$D$43729,4,FALSE)=基本情報!$D$6,O4484,"")),"")</f>
        <v/>
      </c>
    </row>
    <row r="4485" spans="15:16" x14ac:dyDescent="0.15">
      <c r="O4485">
        <v>4484</v>
      </c>
      <c r="P4485" t="str">
        <f>IFERROR(IF(COUNTIF(個人情報!$BB$5:$BB$401,"登録番号" &amp; リスト!O4485)&gt;=1,"",IF(VLOOKUP(O4485,登録者リスト!$A$1:$D$43729,4,FALSE)=基本情報!$D$6,O4485,"")),"")</f>
        <v/>
      </c>
    </row>
    <row r="4486" spans="15:16" x14ac:dyDescent="0.15">
      <c r="O4486">
        <v>4485</v>
      </c>
      <c r="P4486" t="str">
        <f>IFERROR(IF(COUNTIF(個人情報!$BB$5:$BB$401,"登録番号" &amp; リスト!O4486)&gt;=1,"",IF(VLOOKUP(O4486,登録者リスト!$A$1:$D$43729,4,FALSE)=基本情報!$D$6,O4486,"")),"")</f>
        <v/>
      </c>
    </row>
    <row r="4487" spans="15:16" x14ac:dyDescent="0.15">
      <c r="O4487">
        <v>4486</v>
      </c>
      <c r="P4487" t="str">
        <f>IFERROR(IF(COUNTIF(個人情報!$BB$5:$BB$401,"登録番号" &amp; リスト!O4487)&gt;=1,"",IF(VLOOKUP(O4487,登録者リスト!$A$1:$D$43729,4,FALSE)=基本情報!$D$6,O4487,"")),"")</f>
        <v/>
      </c>
    </row>
    <row r="4488" spans="15:16" x14ac:dyDescent="0.15">
      <c r="O4488">
        <v>4487</v>
      </c>
      <c r="P4488" t="str">
        <f>IFERROR(IF(COUNTIF(個人情報!$BB$5:$BB$401,"登録番号" &amp; リスト!O4488)&gt;=1,"",IF(VLOOKUP(O4488,登録者リスト!$A$1:$D$43729,4,FALSE)=基本情報!$D$6,O4488,"")),"")</f>
        <v/>
      </c>
    </row>
    <row r="4489" spans="15:16" x14ac:dyDescent="0.15">
      <c r="O4489">
        <v>4488</v>
      </c>
      <c r="P4489" t="str">
        <f>IFERROR(IF(COUNTIF(個人情報!$BB$5:$BB$401,"登録番号" &amp; リスト!O4489)&gt;=1,"",IF(VLOOKUP(O4489,登録者リスト!$A$1:$D$43729,4,FALSE)=基本情報!$D$6,O4489,"")),"")</f>
        <v/>
      </c>
    </row>
    <row r="4490" spans="15:16" x14ac:dyDescent="0.15">
      <c r="O4490">
        <v>4489</v>
      </c>
      <c r="P4490" t="str">
        <f>IFERROR(IF(COUNTIF(個人情報!$BB$5:$BB$401,"登録番号" &amp; リスト!O4490)&gt;=1,"",IF(VLOOKUP(O4490,登録者リスト!$A$1:$D$43729,4,FALSE)=基本情報!$D$6,O4490,"")),"")</f>
        <v/>
      </c>
    </row>
    <row r="4491" spans="15:16" x14ac:dyDescent="0.15">
      <c r="O4491">
        <v>4490</v>
      </c>
      <c r="P4491" t="str">
        <f>IFERROR(IF(COUNTIF(個人情報!$BB$5:$BB$401,"登録番号" &amp; リスト!O4491)&gt;=1,"",IF(VLOOKUP(O4491,登録者リスト!$A$1:$D$43729,4,FALSE)=基本情報!$D$6,O4491,"")),"")</f>
        <v/>
      </c>
    </row>
    <row r="4492" spans="15:16" x14ac:dyDescent="0.15">
      <c r="O4492">
        <v>4491</v>
      </c>
      <c r="P4492" t="str">
        <f>IFERROR(IF(COUNTIF(個人情報!$BB$5:$BB$401,"登録番号" &amp; リスト!O4492)&gt;=1,"",IF(VLOOKUP(O4492,登録者リスト!$A$1:$D$43729,4,FALSE)=基本情報!$D$6,O4492,"")),"")</f>
        <v/>
      </c>
    </row>
    <row r="4493" spans="15:16" x14ac:dyDescent="0.15">
      <c r="O4493">
        <v>4492</v>
      </c>
      <c r="P4493" t="str">
        <f>IFERROR(IF(COUNTIF(個人情報!$BB$5:$BB$401,"登録番号" &amp; リスト!O4493)&gt;=1,"",IF(VLOOKUP(O4493,登録者リスト!$A$1:$D$43729,4,FALSE)=基本情報!$D$6,O4493,"")),"")</f>
        <v/>
      </c>
    </row>
    <row r="4494" spans="15:16" x14ac:dyDescent="0.15">
      <c r="O4494">
        <v>4493</v>
      </c>
      <c r="P4494" t="str">
        <f>IFERROR(IF(COUNTIF(個人情報!$BB$5:$BB$401,"登録番号" &amp; リスト!O4494)&gt;=1,"",IF(VLOOKUP(O4494,登録者リスト!$A$1:$D$43729,4,FALSE)=基本情報!$D$6,O4494,"")),"")</f>
        <v/>
      </c>
    </row>
    <row r="4495" spans="15:16" x14ac:dyDescent="0.15">
      <c r="O4495">
        <v>4494</v>
      </c>
      <c r="P4495" t="str">
        <f>IFERROR(IF(COUNTIF(個人情報!$BB$5:$BB$401,"登録番号" &amp; リスト!O4495)&gt;=1,"",IF(VLOOKUP(O4495,登録者リスト!$A$1:$D$43729,4,FALSE)=基本情報!$D$6,O4495,"")),"")</f>
        <v/>
      </c>
    </row>
    <row r="4496" spans="15:16" x14ac:dyDescent="0.15">
      <c r="O4496">
        <v>4495</v>
      </c>
      <c r="P4496" t="str">
        <f>IFERROR(IF(COUNTIF(個人情報!$BB$5:$BB$401,"登録番号" &amp; リスト!O4496)&gt;=1,"",IF(VLOOKUP(O4496,登録者リスト!$A$1:$D$43729,4,FALSE)=基本情報!$D$6,O4496,"")),"")</f>
        <v/>
      </c>
    </row>
    <row r="4497" spans="15:16" x14ac:dyDescent="0.15">
      <c r="O4497">
        <v>4496</v>
      </c>
      <c r="P4497" t="str">
        <f>IFERROR(IF(COUNTIF(個人情報!$BB$5:$BB$401,"登録番号" &amp; リスト!O4497)&gt;=1,"",IF(VLOOKUP(O4497,登録者リスト!$A$1:$D$43729,4,FALSE)=基本情報!$D$6,O4497,"")),"")</f>
        <v/>
      </c>
    </row>
    <row r="4498" spans="15:16" x14ac:dyDescent="0.15">
      <c r="O4498">
        <v>4497</v>
      </c>
      <c r="P4498" t="str">
        <f>IFERROR(IF(COUNTIF(個人情報!$BB$5:$BB$401,"登録番号" &amp; リスト!O4498)&gt;=1,"",IF(VLOOKUP(O4498,登録者リスト!$A$1:$D$43729,4,FALSE)=基本情報!$D$6,O4498,"")),"")</f>
        <v/>
      </c>
    </row>
    <row r="4499" spans="15:16" x14ac:dyDescent="0.15">
      <c r="O4499">
        <v>4498</v>
      </c>
      <c r="P4499" t="str">
        <f>IFERROR(IF(COUNTIF(個人情報!$BB$5:$BB$401,"登録番号" &amp; リスト!O4499)&gt;=1,"",IF(VLOOKUP(O4499,登録者リスト!$A$1:$D$43729,4,FALSE)=基本情報!$D$6,O4499,"")),"")</f>
        <v/>
      </c>
    </row>
    <row r="4500" spans="15:16" x14ac:dyDescent="0.15">
      <c r="O4500">
        <v>4499</v>
      </c>
      <c r="P4500" t="str">
        <f>IFERROR(IF(COUNTIF(個人情報!$BB$5:$BB$401,"登録番号" &amp; リスト!O4500)&gt;=1,"",IF(VLOOKUP(O4500,登録者リスト!$A$1:$D$43729,4,FALSE)=基本情報!$D$6,O4500,"")),"")</f>
        <v/>
      </c>
    </row>
    <row r="4501" spans="15:16" x14ac:dyDescent="0.15">
      <c r="O4501">
        <v>4500</v>
      </c>
      <c r="P4501" t="str">
        <f>IFERROR(IF(COUNTIF(個人情報!$BB$5:$BB$401,"登録番号" &amp; リスト!O4501)&gt;=1,"",IF(VLOOKUP(O4501,登録者リスト!$A$1:$D$43729,4,FALSE)=基本情報!$D$6,O4501,"")),"")</f>
        <v/>
      </c>
    </row>
    <row r="4502" spans="15:16" x14ac:dyDescent="0.15">
      <c r="O4502">
        <v>4501</v>
      </c>
      <c r="P4502" t="str">
        <f>IFERROR(IF(COUNTIF(個人情報!$BB$5:$BB$401,"登録番号" &amp; リスト!O4502)&gt;=1,"",IF(VLOOKUP(O4502,登録者リスト!$A$1:$D$43729,4,FALSE)=基本情報!$D$6,O4502,"")),"")</f>
        <v/>
      </c>
    </row>
    <row r="4503" spans="15:16" x14ac:dyDescent="0.15">
      <c r="O4503">
        <v>4502</v>
      </c>
      <c r="P4503" t="str">
        <f>IFERROR(IF(COUNTIF(個人情報!$BB$5:$BB$401,"登録番号" &amp; リスト!O4503)&gt;=1,"",IF(VLOOKUP(O4503,登録者リスト!$A$1:$D$43729,4,FALSE)=基本情報!$D$6,O4503,"")),"")</f>
        <v/>
      </c>
    </row>
    <row r="4504" spans="15:16" x14ac:dyDescent="0.15">
      <c r="O4504">
        <v>4503</v>
      </c>
      <c r="P4504" t="str">
        <f>IFERROR(IF(COUNTIF(個人情報!$BB$5:$BB$401,"登録番号" &amp; リスト!O4504)&gt;=1,"",IF(VLOOKUP(O4504,登録者リスト!$A$1:$D$43729,4,FALSE)=基本情報!$D$6,O4504,"")),"")</f>
        <v/>
      </c>
    </row>
    <row r="4505" spans="15:16" x14ac:dyDescent="0.15">
      <c r="O4505">
        <v>4504</v>
      </c>
      <c r="P4505" t="str">
        <f>IFERROR(IF(COUNTIF(個人情報!$BB$5:$BB$401,"登録番号" &amp; リスト!O4505)&gt;=1,"",IF(VLOOKUP(O4505,登録者リスト!$A$1:$D$43729,4,FALSE)=基本情報!$D$6,O4505,"")),"")</f>
        <v/>
      </c>
    </row>
    <row r="4506" spans="15:16" x14ac:dyDescent="0.15">
      <c r="O4506">
        <v>4505</v>
      </c>
      <c r="P4506" t="str">
        <f>IFERROR(IF(COUNTIF(個人情報!$BB$5:$BB$401,"登録番号" &amp; リスト!O4506)&gt;=1,"",IF(VLOOKUP(O4506,登録者リスト!$A$1:$D$43729,4,FALSE)=基本情報!$D$6,O4506,"")),"")</f>
        <v/>
      </c>
    </row>
    <row r="4507" spans="15:16" x14ac:dyDescent="0.15">
      <c r="O4507">
        <v>4506</v>
      </c>
      <c r="P4507" t="str">
        <f>IFERROR(IF(COUNTIF(個人情報!$BB$5:$BB$401,"登録番号" &amp; リスト!O4507)&gt;=1,"",IF(VLOOKUP(O4507,登録者リスト!$A$1:$D$43729,4,FALSE)=基本情報!$D$6,O4507,"")),"")</f>
        <v/>
      </c>
    </row>
    <row r="4508" spans="15:16" x14ac:dyDescent="0.15">
      <c r="O4508">
        <v>4507</v>
      </c>
      <c r="P4508" t="str">
        <f>IFERROR(IF(COUNTIF(個人情報!$BB$5:$BB$401,"登録番号" &amp; リスト!O4508)&gt;=1,"",IF(VLOOKUP(O4508,登録者リスト!$A$1:$D$43729,4,FALSE)=基本情報!$D$6,O4508,"")),"")</f>
        <v/>
      </c>
    </row>
    <row r="4509" spans="15:16" x14ac:dyDescent="0.15">
      <c r="O4509">
        <v>4508</v>
      </c>
      <c r="P4509" t="str">
        <f>IFERROR(IF(COUNTIF(個人情報!$BB$5:$BB$401,"登録番号" &amp; リスト!O4509)&gt;=1,"",IF(VLOOKUP(O4509,登録者リスト!$A$1:$D$43729,4,FALSE)=基本情報!$D$6,O4509,"")),"")</f>
        <v/>
      </c>
    </row>
    <row r="4510" spans="15:16" x14ac:dyDescent="0.15">
      <c r="O4510">
        <v>4509</v>
      </c>
      <c r="P4510" t="str">
        <f>IFERROR(IF(COUNTIF(個人情報!$BB$5:$BB$401,"登録番号" &amp; リスト!O4510)&gt;=1,"",IF(VLOOKUP(O4510,登録者リスト!$A$1:$D$43729,4,FALSE)=基本情報!$D$6,O4510,"")),"")</f>
        <v/>
      </c>
    </row>
    <row r="4511" spans="15:16" x14ac:dyDescent="0.15">
      <c r="O4511">
        <v>4510</v>
      </c>
      <c r="P4511" t="str">
        <f>IFERROR(IF(COUNTIF(個人情報!$BB$5:$BB$401,"登録番号" &amp; リスト!O4511)&gt;=1,"",IF(VLOOKUP(O4511,登録者リスト!$A$1:$D$43729,4,FALSE)=基本情報!$D$6,O4511,"")),"")</f>
        <v/>
      </c>
    </row>
    <row r="4512" spans="15:16" x14ac:dyDescent="0.15">
      <c r="O4512">
        <v>4511</v>
      </c>
      <c r="P4512" t="str">
        <f>IFERROR(IF(COUNTIF(個人情報!$BB$5:$BB$401,"登録番号" &amp; リスト!O4512)&gt;=1,"",IF(VLOOKUP(O4512,登録者リスト!$A$1:$D$43729,4,FALSE)=基本情報!$D$6,O4512,"")),"")</f>
        <v/>
      </c>
    </row>
    <row r="4513" spans="15:16" x14ac:dyDescent="0.15">
      <c r="O4513">
        <v>4512</v>
      </c>
      <c r="P4513" t="str">
        <f>IFERROR(IF(COUNTIF(個人情報!$BB$5:$BB$401,"登録番号" &amp; リスト!O4513)&gt;=1,"",IF(VLOOKUP(O4513,登録者リスト!$A$1:$D$43729,4,FALSE)=基本情報!$D$6,O4513,"")),"")</f>
        <v/>
      </c>
    </row>
    <row r="4514" spans="15:16" x14ac:dyDescent="0.15">
      <c r="O4514">
        <v>4513</v>
      </c>
      <c r="P4514" t="str">
        <f>IFERROR(IF(COUNTIF(個人情報!$BB$5:$BB$401,"登録番号" &amp; リスト!O4514)&gt;=1,"",IF(VLOOKUP(O4514,登録者リスト!$A$1:$D$43729,4,FALSE)=基本情報!$D$6,O4514,"")),"")</f>
        <v/>
      </c>
    </row>
    <row r="4515" spans="15:16" x14ac:dyDescent="0.15">
      <c r="O4515">
        <v>4514</v>
      </c>
      <c r="P4515" t="str">
        <f>IFERROR(IF(COUNTIF(個人情報!$BB$5:$BB$401,"登録番号" &amp; リスト!O4515)&gt;=1,"",IF(VLOOKUP(O4515,登録者リスト!$A$1:$D$43729,4,FALSE)=基本情報!$D$6,O4515,"")),"")</f>
        <v/>
      </c>
    </row>
    <row r="4516" spans="15:16" x14ac:dyDescent="0.15">
      <c r="O4516">
        <v>4515</v>
      </c>
      <c r="P4516" t="str">
        <f>IFERROR(IF(COUNTIF(個人情報!$BB$5:$BB$401,"登録番号" &amp; リスト!O4516)&gt;=1,"",IF(VLOOKUP(O4516,登録者リスト!$A$1:$D$43729,4,FALSE)=基本情報!$D$6,O4516,"")),"")</f>
        <v/>
      </c>
    </row>
    <row r="4517" spans="15:16" x14ac:dyDescent="0.15">
      <c r="O4517">
        <v>4516</v>
      </c>
      <c r="P4517" t="str">
        <f>IFERROR(IF(COUNTIF(個人情報!$BB$5:$BB$401,"登録番号" &amp; リスト!O4517)&gt;=1,"",IF(VLOOKUP(O4517,登録者リスト!$A$1:$D$43729,4,FALSE)=基本情報!$D$6,O4517,"")),"")</f>
        <v/>
      </c>
    </row>
    <row r="4518" spans="15:16" x14ac:dyDescent="0.15">
      <c r="O4518">
        <v>4517</v>
      </c>
      <c r="P4518" t="str">
        <f>IFERROR(IF(COUNTIF(個人情報!$BB$5:$BB$401,"登録番号" &amp; リスト!O4518)&gt;=1,"",IF(VLOOKUP(O4518,登録者リスト!$A$1:$D$43729,4,FALSE)=基本情報!$D$6,O4518,"")),"")</f>
        <v/>
      </c>
    </row>
    <row r="4519" spans="15:16" x14ac:dyDescent="0.15">
      <c r="O4519">
        <v>4518</v>
      </c>
      <c r="P4519" t="str">
        <f>IFERROR(IF(COUNTIF(個人情報!$BB$5:$BB$401,"登録番号" &amp; リスト!O4519)&gt;=1,"",IF(VLOOKUP(O4519,登録者リスト!$A$1:$D$43729,4,FALSE)=基本情報!$D$6,O4519,"")),"")</f>
        <v/>
      </c>
    </row>
    <row r="4520" spans="15:16" x14ac:dyDescent="0.15">
      <c r="O4520">
        <v>4519</v>
      </c>
      <c r="P4520" t="str">
        <f>IFERROR(IF(COUNTIF(個人情報!$BB$5:$BB$401,"登録番号" &amp; リスト!O4520)&gt;=1,"",IF(VLOOKUP(O4520,登録者リスト!$A$1:$D$43729,4,FALSE)=基本情報!$D$6,O4520,"")),"")</f>
        <v/>
      </c>
    </row>
    <row r="4521" spans="15:16" x14ac:dyDescent="0.15">
      <c r="O4521">
        <v>4520</v>
      </c>
      <c r="P4521" t="str">
        <f>IFERROR(IF(COUNTIF(個人情報!$BB$5:$BB$401,"登録番号" &amp; リスト!O4521)&gt;=1,"",IF(VLOOKUP(O4521,登録者リスト!$A$1:$D$43729,4,FALSE)=基本情報!$D$6,O4521,"")),"")</f>
        <v/>
      </c>
    </row>
    <row r="4522" spans="15:16" x14ac:dyDescent="0.15">
      <c r="O4522">
        <v>4521</v>
      </c>
      <c r="P4522" t="str">
        <f>IFERROR(IF(COUNTIF(個人情報!$BB$5:$BB$401,"登録番号" &amp; リスト!O4522)&gt;=1,"",IF(VLOOKUP(O4522,登録者リスト!$A$1:$D$43729,4,FALSE)=基本情報!$D$6,O4522,"")),"")</f>
        <v/>
      </c>
    </row>
    <row r="4523" spans="15:16" x14ac:dyDescent="0.15">
      <c r="O4523">
        <v>4522</v>
      </c>
      <c r="P4523" t="str">
        <f>IFERROR(IF(COUNTIF(個人情報!$BB$5:$BB$401,"登録番号" &amp; リスト!O4523)&gt;=1,"",IF(VLOOKUP(O4523,登録者リスト!$A$1:$D$43729,4,FALSE)=基本情報!$D$6,O4523,"")),"")</f>
        <v/>
      </c>
    </row>
    <row r="4524" spans="15:16" x14ac:dyDescent="0.15">
      <c r="O4524">
        <v>4523</v>
      </c>
      <c r="P4524" t="str">
        <f>IFERROR(IF(COUNTIF(個人情報!$BB$5:$BB$401,"登録番号" &amp; リスト!O4524)&gt;=1,"",IF(VLOOKUP(O4524,登録者リスト!$A$1:$D$43729,4,FALSE)=基本情報!$D$6,O4524,"")),"")</f>
        <v/>
      </c>
    </row>
    <row r="4525" spans="15:16" x14ac:dyDescent="0.15">
      <c r="O4525">
        <v>4524</v>
      </c>
      <c r="P4525" t="str">
        <f>IFERROR(IF(COUNTIF(個人情報!$BB$5:$BB$401,"登録番号" &amp; リスト!O4525)&gt;=1,"",IF(VLOOKUP(O4525,登録者リスト!$A$1:$D$43729,4,FALSE)=基本情報!$D$6,O4525,"")),"")</f>
        <v/>
      </c>
    </row>
    <row r="4526" spans="15:16" x14ac:dyDescent="0.15">
      <c r="O4526">
        <v>4525</v>
      </c>
      <c r="P4526" t="str">
        <f>IFERROR(IF(COUNTIF(個人情報!$BB$5:$BB$401,"登録番号" &amp; リスト!O4526)&gt;=1,"",IF(VLOOKUP(O4526,登録者リスト!$A$1:$D$43729,4,FALSE)=基本情報!$D$6,O4526,"")),"")</f>
        <v/>
      </c>
    </row>
    <row r="4527" spans="15:16" x14ac:dyDescent="0.15">
      <c r="O4527">
        <v>4526</v>
      </c>
      <c r="P4527" t="str">
        <f>IFERROR(IF(COUNTIF(個人情報!$BB$5:$BB$401,"登録番号" &amp; リスト!O4527)&gt;=1,"",IF(VLOOKUP(O4527,登録者リスト!$A$1:$D$43729,4,FALSE)=基本情報!$D$6,O4527,"")),"")</f>
        <v/>
      </c>
    </row>
    <row r="4528" spans="15:16" x14ac:dyDescent="0.15">
      <c r="O4528">
        <v>4527</v>
      </c>
      <c r="P4528" t="str">
        <f>IFERROR(IF(COUNTIF(個人情報!$BB$5:$BB$401,"登録番号" &amp; リスト!O4528)&gt;=1,"",IF(VLOOKUP(O4528,登録者リスト!$A$1:$D$43729,4,FALSE)=基本情報!$D$6,O4528,"")),"")</f>
        <v/>
      </c>
    </row>
    <row r="4529" spans="15:16" x14ac:dyDescent="0.15">
      <c r="O4529">
        <v>4528</v>
      </c>
      <c r="P4529" t="str">
        <f>IFERROR(IF(COUNTIF(個人情報!$BB$5:$BB$401,"登録番号" &amp; リスト!O4529)&gt;=1,"",IF(VLOOKUP(O4529,登録者リスト!$A$1:$D$43729,4,FALSE)=基本情報!$D$6,O4529,"")),"")</f>
        <v/>
      </c>
    </row>
    <row r="4530" spans="15:16" x14ac:dyDescent="0.15">
      <c r="O4530">
        <v>4529</v>
      </c>
      <c r="P4530" t="str">
        <f>IFERROR(IF(COUNTIF(個人情報!$BB$5:$BB$401,"登録番号" &amp; リスト!O4530)&gt;=1,"",IF(VLOOKUP(O4530,登録者リスト!$A$1:$D$43729,4,FALSE)=基本情報!$D$6,O4530,"")),"")</f>
        <v/>
      </c>
    </row>
    <row r="4531" spans="15:16" x14ac:dyDescent="0.15">
      <c r="O4531">
        <v>4530</v>
      </c>
      <c r="P4531" t="str">
        <f>IFERROR(IF(COUNTIF(個人情報!$BB$5:$BB$401,"登録番号" &amp; リスト!O4531)&gt;=1,"",IF(VLOOKUP(O4531,登録者リスト!$A$1:$D$43729,4,FALSE)=基本情報!$D$6,O4531,"")),"")</f>
        <v/>
      </c>
    </row>
    <row r="4532" spans="15:16" x14ac:dyDescent="0.15">
      <c r="O4532">
        <v>4531</v>
      </c>
      <c r="P4532" t="str">
        <f>IFERROR(IF(COUNTIF(個人情報!$BB$5:$BB$401,"登録番号" &amp; リスト!O4532)&gt;=1,"",IF(VLOOKUP(O4532,登録者リスト!$A$1:$D$43729,4,FALSE)=基本情報!$D$6,O4532,"")),"")</f>
        <v/>
      </c>
    </row>
    <row r="4533" spans="15:16" x14ac:dyDescent="0.15">
      <c r="O4533">
        <v>4532</v>
      </c>
      <c r="P4533" t="str">
        <f>IFERROR(IF(COUNTIF(個人情報!$BB$5:$BB$401,"登録番号" &amp; リスト!O4533)&gt;=1,"",IF(VLOOKUP(O4533,登録者リスト!$A$1:$D$43729,4,FALSE)=基本情報!$D$6,O4533,"")),"")</f>
        <v/>
      </c>
    </row>
    <row r="4534" spans="15:16" x14ac:dyDescent="0.15">
      <c r="O4534">
        <v>4533</v>
      </c>
      <c r="P4534" t="str">
        <f>IFERROR(IF(COUNTIF(個人情報!$BB$5:$BB$401,"登録番号" &amp; リスト!O4534)&gt;=1,"",IF(VLOOKUP(O4534,登録者リスト!$A$1:$D$43729,4,FALSE)=基本情報!$D$6,O4534,"")),"")</f>
        <v/>
      </c>
    </row>
    <row r="4535" spans="15:16" x14ac:dyDescent="0.15">
      <c r="O4535">
        <v>4534</v>
      </c>
      <c r="P4535" t="str">
        <f>IFERROR(IF(COUNTIF(個人情報!$BB$5:$BB$401,"登録番号" &amp; リスト!O4535)&gt;=1,"",IF(VLOOKUP(O4535,登録者リスト!$A$1:$D$43729,4,FALSE)=基本情報!$D$6,O4535,"")),"")</f>
        <v/>
      </c>
    </row>
    <row r="4536" spans="15:16" x14ac:dyDescent="0.15">
      <c r="O4536">
        <v>4535</v>
      </c>
      <c r="P4536" t="str">
        <f>IFERROR(IF(COUNTIF(個人情報!$BB$5:$BB$401,"登録番号" &amp; リスト!O4536)&gt;=1,"",IF(VLOOKUP(O4536,登録者リスト!$A$1:$D$43729,4,FALSE)=基本情報!$D$6,O4536,"")),"")</f>
        <v/>
      </c>
    </row>
    <row r="4537" spans="15:16" x14ac:dyDescent="0.15">
      <c r="O4537">
        <v>4536</v>
      </c>
      <c r="P4537" t="str">
        <f>IFERROR(IF(COUNTIF(個人情報!$BB$5:$BB$401,"登録番号" &amp; リスト!O4537)&gt;=1,"",IF(VLOOKUP(O4537,登録者リスト!$A$1:$D$43729,4,FALSE)=基本情報!$D$6,O4537,"")),"")</f>
        <v/>
      </c>
    </row>
    <row r="4538" spans="15:16" x14ac:dyDescent="0.15">
      <c r="O4538">
        <v>4537</v>
      </c>
      <c r="P4538" t="str">
        <f>IFERROR(IF(COUNTIF(個人情報!$BB$5:$BB$401,"登録番号" &amp; リスト!O4538)&gt;=1,"",IF(VLOOKUP(O4538,登録者リスト!$A$1:$D$43729,4,FALSE)=基本情報!$D$6,O4538,"")),"")</f>
        <v/>
      </c>
    </row>
    <row r="4539" spans="15:16" x14ac:dyDescent="0.15">
      <c r="O4539">
        <v>4538</v>
      </c>
      <c r="P4539" t="str">
        <f>IFERROR(IF(COUNTIF(個人情報!$BB$5:$BB$401,"登録番号" &amp; リスト!O4539)&gt;=1,"",IF(VLOOKUP(O4539,登録者リスト!$A$1:$D$43729,4,FALSE)=基本情報!$D$6,O4539,"")),"")</f>
        <v/>
      </c>
    </row>
    <row r="4540" spans="15:16" x14ac:dyDescent="0.15">
      <c r="O4540">
        <v>4539</v>
      </c>
      <c r="P4540" t="str">
        <f>IFERROR(IF(COUNTIF(個人情報!$BB$5:$BB$401,"登録番号" &amp; リスト!O4540)&gt;=1,"",IF(VLOOKUP(O4540,登録者リスト!$A$1:$D$43729,4,FALSE)=基本情報!$D$6,O4540,"")),"")</f>
        <v/>
      </c>
    </row>
    <row r="4541" spans="15:16" x14ac:dyDescent="0.15">
      <c r="O4541">
        <v>4540</v>
      </c>
      <c r="P4541" t="str">
        <f>IFERROR(IF(COUNTIF(個人情報!$BB$5:$BB$401,"登録番号" &amp; リスト!O4541)&gt;=1,"",IF(VLOOKUP(O4541,登録者リスト!$A$1:$D$43729,4,FALSE)=基本情報!$D$6,O4541,"")),"")</f>
        <v/>
      </c>
    </row>
    <row r="4542" spans="15:16" x14ac:dyDescent="0.15">
      <c r="O4542">
        <v>4541</v>
      </c>
      <c r="P4542" t="str">
        <f>IFERROR(IF(COUNTIF(個人情報!$BB$5:$BB$401,"登録番号" &amp; リスト!O4542)&gt;=1,"",IF(VLOOKUP(O4542,登録者リスト!$A$1:$D$43729,4,FALSE)=基本情報!$D$6,O4542,"")),"")</f>
        <v/>
      </c>
    </row>
    <row r="4543" spans="15:16" x14ac:dyDescent="0.15">
      <c r="O4543">
        <v>4542</v>
      </c>
      <c r="P4543" t="str">
        <f>IFERROR(IF(COUNTIF(個人情報!$BB$5:$BB$401,"登録番号" &amp; リスト!O4543)&gt;=1,"",IF(VLOOKUP(O4543,登録者リスト!$A$1:$D$43729,4,FALSE)=基本情報!$D$6,O4543,"")),"")</f>
        <v/>
      </c>
    </row>
    <row r="4544" spans="15:16" x14ac:dyDescent="0.15">
      <c r="O4544">
        <v>4543</v>
      </c>
      <c r="P4544" t="str">
        <f>IFERROR(IF(COUNTIF(個人情報!$BB$5:$BB$401,"登録番号" &amp; リスト!O4544)&gt;=1,"",IF(VLOOKUP(O4544,登録者リスト!$A$1:$D$43729,4,FALSE)=基本情報!$D$6,O4544,"")),"")</f>
        <v/>
      </c>
    </row>
    <row r="4545" spans="15:16" x14ac:dyDescent="0.15">
      <c r="O4545">
        <v>4544</v>
      </c>
      <c r="P4545" t="str">
        <f>IFERROR(IF(COUNTIF(個人情報!$BB$5:$BB$401,"登録番号" &amp; リスト!O4545)&gt;=1,"",IF(VLOOKUP(O4545,登録者リスト!$A$1:$D$43729,4,FALSE)=基本情報!$D$6,O4545,"")),"")</f>
        <v/>
      </c>
    </row>
    <row r="4546" spans="15:16" x14ac:dyDescent="0.15">
      <c r="O4546">
        <v>4545</v>
      </c>
      <c r="P4546" t="str">
        <f>IFERROR(IF(COUNTIF(個人情報!$BB$5:$BB$401,"登録番号" &amp; リスト!O4546)&gt;=1,"",IF(VLOOKUP(O4546,登録者リスト!$A$1:$D$43729,4,FALSE)=基本情報!$D$6,O4546,"")),"")</f>
        <v/>
      </c>
    </row>
    <row r="4547" spans="15:16" x14ac:dyDescent="0.15">
      <c r="O4547">
        <v>4546</v>
      </c>
      <c r="P4547" t="str">
        <f>IFERROR(IF(COUNTIF(個人情報!$BB$5:$BB$401,"登録番号" &amp; リスト!O4547)&gt;=1,"",IF(VLOOKUP(O4547,登録者リスト!$A$1:$D$43729,4,FALSE)=基本情報!$D$6,O4547,"")),"")</f>
        <v/>
      </c>
    </row>
    <row r="4548" spans="15:16" x14ac:dyDescent="0.15">
      <c r="O4548">
        <v>4547</v>
      </c>
      <c r="P4548" t="str">
        <f>IFERROR(IF(COUNTIF(個人情報!$BB$5:$BB$401,"登録番号" &amp; リスト!O4548)&gt;=1,"",IF(VLOOKUP(O4548,登録者リスト!$A$1:$D$43729,4,FALSE)=基本情報!$D$6,O4548,"")),"")</f>
        <v/>
      </c>
    </row>
    <row r="4549" spans="15:16" x14ac:dyDescent="0.15">
      <c r="O4549">
        <v>4548</v>
      </c>
      <c r="P4549" t="str">
        <f>IFERROR(IF(COUNTIF(個人情報!$BB$5:$BB$401,"登録番号" &amp; リスト!O4549)&gt;=1,"",IF(VLOOKUP(O4549,登録者リスト!$A$1:$D$43729,4,FALSE)=基本情報!$D$6,O4549,"")),"")</f>
        <v/>
      </c>
    </row>
    <row r="4550" spans="15:16" x14ac:dyDescent="0.15">
      <c r="O4550">
        <v>4549</v>
      </c>
      <c r="P4550" t="str">
        <f>IFERROR(IF(COUNTIF(個人情報!$BB$5:$BB$401,"登録番号" &amp; リスト!O4550)&gt;=1,"",IF(VLOOKUP(O4550,登録者リスト!$A$1:$D$43729,4,FALSE)=基本情報!$D$6,O4550,"")),"")</f>
        <v/>
      </c>
    </row>
    <row r="4551" spans="15:16" x14ac:dyDescent="0.15">
      <c r="O4551">
        <v>4550</v>
      </c>
      <c r="P4551" t="str">
        <f>IFERROR(IF(COUNTIF(個人情報!$BB$5:$BB$401,"登録番号" &amp; リスト!O4551)&gt;=1,"",IF(VLOOKUP(O4551,登録者リスト!$A$1:$D$43729,4,FALSE)=基本情報!$D$6,O4551,"")),"")</f>
        <v/>
      </c>
    </row>
    <row r="4552" spans="15:16" x14ac:dyDescent="0.15">
      <c r="O4552">
        <v>4551</v>
      </c>
      <c r="P4552" t="str">
        <f>IFERROR(IF(COUNTIF(個人情報!$BB$5:$BB$401,"登録番号" &amp; リスト!O4552)&gt;=1,"",IF(VLOOKUP(O4552,登録者リスト!$A$1:$D$43729,4,FALSE)=基本情報!$D$6,O4552,"")),"")</f>
        <v/>
      </c>
    </row>
    <row r="4553" spans="15:16" x14ac:dyDescent="0.15">
      <c r="O4553">
        <v>4552</v>
      </c>
      <c r="P4553" t="str">
        <f>IFERROR(IF(COUNTIF(個人情報!$BB$5:$BB$401,"登録番号" &amp; リスト!O4553)&gt;=1,"",IF(VLOOKUP(O4553,登録者リスト!$A$1:$D$43729,4,FALSE)=基本情報!$D$6,O4553,"")),"")</f>
        <v/>
      </c>
    </row>
    <row r="4554" spans="15:16" x14ac:dyDescent="0.15">
      <c r="O4554">
        <v>4553</v>
      </c>
      <c r="P4554" t="str">
        <f>IFERROR(IF(COUNTIF(個人情報!$BB$5:$BB$401,"登録番号" &amp; リスト!O4554)&gt;=1,"",IF(VLOOKUP(O4554,登録者リスト!$A$1:$D$43729,4,FALSE)=基本情報!$D$6,O4554,"")),"")</f>
        <v/>
      </c>
    </row>
    <row r="4555" spans="15:16" x14ac:dyDescent="0.15">
      <c r="O4555">
        <v>4554</v>
      </c>
      <c r="P4555" t="str">
        <f>IFERROR(IF(COUNTIF(個人情報!$BB$5:$BB$401,"登録番号" &amp; リスト!O4555)&gt;=1,"",IF(VLOOKUP(O4555,登録者リスト!$A$1:$D$43729,4,FALSE)=基本情報!$D$6,O4555,"")),"")</f>
        <v/>
      </c>
    </row>
    <row r="4556" spans="15:16" x14ac:dyDescent="0.15">
      <c r="O4556">
        <v>4555</v>
      </c>
      <c r="P4556" t="str">
        <f>IFERROR(IF(COUNTIF(個人情報!$BB$5:$BB$401,"登録番号" &amp; リスト!O4556)&gt;=1,"",IF(VLOOKUP(O4556,登録者リスト!$A$1:$D$43729,4,FALSE)=基本情報!$D$6,O4556,"")),"")</f>
        <v/>
      </c>
    </row>
    <row r="4557" spans="15:16" x14ac:dyDescent="0.15">
      <c r="O4557">
        <v>4556</v>
      </c>
      <c r="P4557" t="str">
        <f>IFERROR(IF(COUNTIF(個人情報!$BB$5:$BB$401,"登録番号" &amp; リスト!O4557)&gt;=1,"",IF(VLOOKUP(O4557,登録者リスト!$A$1:$D$43729,4,FALSE)=基本情報!$D$6,O4557,"")),"")</f>
        <v/>
      </c>
    </row>
    <row r="4558" spans="15:16" x14ac:dyDescent="0.15">
      <c r="O4558">
        <v>4557</v>
      </c>
      <c r="P4558" t="str">
        <f>IFERROR(IF(COUNTIF(個人情報!$BB$5:$BB$401,"登録番号" &amp; リスト!O4558)&gt;=1,"",IF(VLOOKUP(O4558,登録者リスト!$A$1:$D$43729,4,FALSE)=基本情報!$D$6,O4558,"")),"")</f>
        <v/>
      </c>
    </row>
    <row r="4559" spans="15:16" x14ac:dyDescent="0.15">
      <c r="O4559">
        <v>4558</v>
      </c>
      <c r="P4559" t="str">
        <f>IFERROR(IF(COUNTIF(個人情報!$BB$5:$BB$401,"登録番号" &amp; リスト!O4559)&gt;=1,"",IF(VLOOKUP(O4559,登録者リスト!$A$1:$D$43729,4,FALSE)=基本情報!$D$6,O4559,"")),"")</f>
        <v/>
      </c>
    </row>
    <row r="4560" spans="15:16" x14ac:dyDescent="0.15">
      <c r="O4560">
        <v>4559</v>
      </c>
      <c r="P4560" t="str">
        <f>IFERROR(IF(COUNTIF(個人情報!$BB$5:$BB$401,"登録番号" &amp; リスト!O4560)&gt;=1,"",IF(VLOOKUP(O4560,登録者リスト!$A$1:$D$43729,4,FALSE)=基本情報!$D$6,O4560,"")),"")</f>
        <v/>
      </c>
    </row>
    <row r="4561" spans="15:16" x14ac:dyDescent="0.15">
      <c r="O4561">
        <v>4560</v>
      </c>
      <c r="P4561" t="str">
        <f>IFERROR(IF(COUNTIF(個人情報!$BB$5:$BB$401,"登録番号" &amp; リスト!O4561)&gt;=1,"",IF(VLOOKUP(O4561,登録者リスト!$A$1:$D$43729,4,FALSE)=基本情報!$D$6,O4561,"")),"")</f>
        <v/>
      </c>
    </row>
    <row r="4562" spans="15:16" x14ac:dyDescent="0.15">
      <c r="O4562">
        <v>4561</v>
      </c>
      <c r="P4562" t="str">
        <f>IFERROR(IF(COUNTIF(個人情報!$BB$5:$BB$401,"登録番号" &amp; リスト!O4562)&gt;=1,"",IF(VLOOKUP(O4562,登録者リスト!$A$1:$D$43729,4,FALSE)=基本情報!$D$6,O4562,"")),"")</f>
        <v/>
      </c>
    </row>
    <row r="4563" spans="15:16" x14ac:dyDescent="0.15">
      <c r="O4563">
        <v>4562</v>
      </c>
      <c r="P4563" t="str">
        <f>IFERROR(IF(COUNTIF(個人情報!$BB$5:$BB$401,"登録番号" &amp; リスト!O4563)&gt;=1,"",IF(VLOOKUP(O4563,登録者リスト!$A$1:$D$43729,4,FALSE)=基本情報!$D$6,O4563,"")),"")</f>
        <v/>
      </c>
    </row>
    <row r="4564" spans="15:16" x14ac:dyDescent="0.15">
      <c r="O4564">
        <v>4563</v>
      </c>
      <c r="P4564" t="str">
        <f>IFERROR(IF(COUNTIF(個人情報!$BB$5:$BB$401,"登録番号" &amp; リスト!O4564)&gt;=1,"",IF(VLOOKUP(O4564,登録者リスト!$A$1:$D$43729,4,FALSE)=基本情報!$D$6,O4564,"")),"")</f>
        <v/>
      </c>
    </row>
    <row r="4565" spans="15:16" x14ac:dyDescent="0.15">
      <c r="O4565">
        <v>4564</v>
      </c>
      <c r="P4565" t="str">
        <f>IFERROR(IF(COUNTIF(個人情報!$BB$5:$BB$401,"登録番号" &amp; リスト!O4565)&gt;=1,"",IF(VLOOKUP(O4565,登録者リスト!$A$1:$D$43729,4,FALSE)=基本情報!$D$6,O4565,"")),"")</f>
        <v/>
      </c>
    </row>
    <row r="4566" spans="15:16" x14ac:dyDescent="0.15">
      <c r="O4566">
        <v>4565</v>
      </c>
      <c r="P4566" t="str">
        <f>IFERROR(IF(COUNTIF(個人情報!$BB$5:$BB$401,"登録番号" &amp; リスト!O4566)&gt;=1,"",IF(VLOOKUP(O4566,登録者リスト!$A$1:$D$43729,4,FALSE)=基本情報!$D$6,O4566,"")),"")</f>
        <v/>
      </c>
    </row>
    <row r="4567" spans="15:16" x14ac:dyDescent="0.15">
      <c r="O4567">
        <v>4566</v>
      </c>
      <c r="P4567" t="str">
        <f>IFERROR(IF(COUNTIF(個人情報!$BB$5:$BB$401,"登録番号" &amp; リスト!O4567)&gt;=1,"",IF(VLOOKUP(O4567,登録者リスト!$A$1:$D$43729,4,FALSE)=基本情報!$D$6,O4567,"")),"")</f>
        <v/>
      </c>
    </row>
    <row r="4568" spans="15:16" x14ac:dyDescent="0.15">
      <c r="O4568">
        <v>4567</v>
      </c>
      <c r="P4568" t="str">
        <f>IFERROR(IF(COUNTIF(個人情報!$BB$5:$BB$401,"登録番号" &amp; リスト!O4568)&gt;=1,"",IF(VLOOKUP(O4568,登録者リスト!$A$1:$D$43729,4,FALSE)=基本情報!$D$6,O4568,"")),"")</f>
        <v/>
      </c>
    </row>
    <row r="4569" spans="15:16" x14ac:dyDescent="0.15">
      <c r="O4569">
        <v>4568</v>
      </c>
      <c r="P4569" t="str">
        <f>IFERROR(IF(COUNTIF(個人情報!$BB$5:$BB$401,"登録番号" &amp; リスト!O4569)&gt;=1,"",IF(VLOOKUP(O4569,登録者リスト!$A$1:$D$43729,4,FALSE)=基本情報!$D$6,O4569,"")),"")</f>
        <v/>
      </c>
    </row>
    <row r="4570" spans="15:16" x14ac:dyDescent="0.15">
      <c r="O4570">
        <v>4569</v>
      </c>
      <c r="P4570" t="str">
        <f>IFERROR(IF(COUNTIF(個人情報!$BB$5:$BB$401,"登録番号" &amp; リスト!O4570)&gt;=1,"",IF(VLOOKUP(O4570,登録者リスト!$A$1:$D$43729,4,FALSE)=基本情報!$D$6,O4570,"")),"")</f>
        <v/>
      </c>
    </row>
    <row r="4571" spans="15:16" x14ac:dyDescent="0.15">
      <c r="O4571">
        <v>4570</v>
      </c>
      <c r="P4571" t="str">
        <f>IFERROR(IF(COUNTIF(個人情報!$BB$5:$BB$401,"登録番号" &amp; リスト!O4571)&gt;=1,"",IF(VLOOKUP(O4571,登録者リスト!$A$1:$D$43729,4,FALSE)=基本情報!$D$6,O4571,"")),"")</f>
        <v/>
      </c>
    </row>
    <row r="4572" spans="15:16" x14ac:dyDescent="0.15">
      <c r="O4572">
        <v>4571</v>
      </c>
      <c r="P4572" t="str">
        <f>IFERROR(IF(COUNTIF(個人情報!$BB$5:$BB$401,"登録番号" &amp; リスト!O4572)&gt;=1,"",IF(VLOOKUP(O4572,登録者リスト!$A$1:$D$43729,4,FALSE)=基本情報!$D$6,O4572,"")),"")</f>
        <v/>
      </c>
    </row>
    <row r="4573" spans="15:16" x14ac:dyDescent="0.15">
      <c r="O4573">
        <v>4572</v>
      </c>
      <c r="P4573" t="str">
        <f>IFERROR(IF(COUNTIF(個人情報!$BB$5:$BB$401,"登録番号" &amp; リスト!O4573)&gt;=1,"",IF(VLOOKUP(O4573,登録者リスト!$A$1:$D$43729,4,FALSE)=基本情報!$D$6,O4573,"")),"")</f>
        <v/>
      </c>
    </row>
    <row r="4574" spans="15:16" x14ac:dyDescent="0.15">
      <c r="O4574">
        <v>4573</v>
      </c>
      <c r="P4574" t="str">
        <f>IFERROR(IF(COUNTIF(個人情報!$BB$5:$BB$401,"登録番号" &amp; リスト!O4574)&gt;=1,"",IF(VLOOKUP(O4574,登録者リスト!$A$1:$D$43729,4,FALSE)=基本情報!$D$6,O4574,"")),"")</f>
        <v/>
      </c>
    </row>
    <row r="4575" spans="15:16" x14ac:dyDescent="0.15">
      <c r="O4575">
        <v>4574</v>
      </c>
      <c r="P4575" t="str">
        <f>IFERROR(IF(COUNTIF(個人情報!$BB$5:$BB$401,"登録番号" &amp; リスト!O4575)&gt;=1,"",IF(VLOOKUP(O4575,登録者リスト!$A$1:$D$43729,4,FALSE)=基本情報!$D$6,O4575,"")),"")</f>
        <v/>
      </c>
    </row>
    <row r="4576" spans="15:16" x14ac:dyDescent="0.15">
      <c r="O4576">
        <v>4575</v>
      </c>
      <c r="P4576" t="str">
        <f>IFERROR(IF(COUNTIF(個人情報!$BB$5:$BB$401,"登録番号" &amp; リスト!O4576)&gt;=1,"",IF(VLOOKUP(O4576,登録者リスト!$A$1:$D$43729,4,FALSE)=基本情報!$D$6,O4576,"")),"")</f>
        <v/>
      </c>
    </row>
    <row r="4577" spans="15:16" x14ac:dyDescent="0.15">
      <c r="O4577">
        <v>4576</v>
      </c>
      <c r="P4577" t="str">
        <f>IFERROR(IF(COUNTIF(個人情報!$BB$5:$BB$401,"登録番号" &amp; リスト!O4577)&gt;=1,"",IF(VLOOKUP(O4577,登録者リスト!$A$1:$D$43729,4,FALSE)=基本情報!$D$6,O4577,"")),"")</f>
        <v/>
      </c>
    </row>
    <row r="4578" spans="15:16" x14ac:dyDescent="0.15">
      <c r="O4578">
        <v>4577</v>
      </c>
      <c r="P4578" t="str">
        <f>IFERROR(IF(COUNTIF(個人情報!$BB$5:$BB$401,"登録番号" &amp; リスト!O4578)&gt;=1,"",IF(VLOOKUP(O4578,登録者リスト!$A$1:$D$43729,4,FALSE)=基本情報!$D$6,O4578,"")),"")</f>
        <v/>
      </c>
    </row>
    <row r="4579" spans="15:16" x14ac:dyDescent="0.15">
      <c r="O4579">
        <v>4578</v>
      </c>
      <c r="P4579" t="str">
        <f>IFERROR(IF(COUNTIF(個人情報!$BB$5:$BB$401,"登録番号" &amp; リスト!O4579)&gt;=1,"",IF(VLOOKUP(O4579,登録者リスト!$A$1:$D$43729,4,FALSE)=基本情報!$D$6,O4579,"")),"")</f>
        <v/>
      </c>
    </row>
    <row r="4580" spans="15:16" x14ac:dyDescent="0.15">
      <c r="O4580">
        <v>4579</v>
      </c>
      <c r="P4580" t="str">
        <f>IFERROR(IF(COUNTIF(個人情報!$BB$5:$BB$401,"登録番号" &amp; リスト!O4580)&gt;=1,"",IF(VLOOKUP(O4580,登録者リスト!$A$1:$D$43729,4,FALSE)=基本情報!$D$6,O4580,"")),"")</f>
        <v/>
      </c>
    </row>
    <row r="4581" spans="15:16" x14ac:dyDescent="0.15">
      <c r="O4581">
        <v>4580</v>
      </c>
      <c r="P4581" t="str">
        <f>IFERROR(IF(COUNTIF(個人情報!$BB$5:$BB$401,"登録番号" &amp; リスト!O4581)&gt;=1,"",IF(VLOOKUP(O4581,登録者リスト!$A$1:$D$43729,4,FALSE)=基本情報!$D$6,O4581,"")),"")</f>
        <v/>
      </c>
    </row>
    <row r="4582" spans="15:16" x14ac:dyDescent="0.15">
      <c r="O4582">
        <v>4581</v>
      </c>
      <c r="P4582" t="str">
        <f>IFERROR(IF(COUNTIF(個人情報!$BB$5:$BB$401,"登録番号" &amp; リスト!O4582)&gt;=1,"",IF(VLOOKUP(O4582,登録者リスト!$A$1:$D$43729,4,FALSE)=基本情報!$D$6,O4582,"")),"")</f>
        <v/>
      </c>
    </row>
    <row r="4583" spans="15:16" x14ac:dyDescent="0.15">
      <c r="O4583">
        <v>4582</v>
      </c>
      <c r="P4583" t="str">
        <f>IFERROR(IF(COUNTIF(個人情報!$BB$5:$BB$401,"登録番号" &amp; リスト!O4583)&gt;=1,"",IF(VLOOKUP(O4583,登録者リスト!$A$1:$D$43729,4,FALSE)=基本情報!$D$6,O4583,"")),"")</f>
        <v/>
      </c>
    </row>
    <row r="4584" spans="15:16" x14ac:dyDescent="0.15">
      <c r="O4584">
        <v>4583</v>
      </c>
      <c r="P4584" t="str">
        <f>IFERROR(IF(COUNTIF(個人情報!$BB$5:$BB$401,"登録番号" &amp; リスト!O4584)&gt;=1,"",IF(VLOOKUP(O4584,登録者リスト!$A$1:$D$43729,4,FALSE)=基本情報!$D$6,O4584,"")),"")</f>
        <v/>
      </c>
    </row>
    <row r="4585" spans="15:16" x14ac:dyDescent="0.15">
      <c r="O4585">
        <v>4584</v>
      </c>
      <c r="P4585" t="str">
        <f>IFERROR(IF(COUNTIF(個人情報!$BB$5:$BB$401,"登録番号" &amp; リスト!O4585)&gt;=1,"",IF(VLOOKUP(O4585,登録者リスト!$A$1:$D$43729,4,FALSE)=基本情報!$D$6,O4585,"")),"")</f>
        <v/>
      </c>
    </row>
    <row r="4586" spans="15:16" x14ac:dyDescent="0.15">
      <c r="O4586">
        <v>4585</v>
      </c>
      <c r="P4586" t="str">
        <f>IFERROR(IF(COUNTIF(個人情報!$BB$5:$BB$401,"登録番号" &amp; リスト!O4586)&gt;=1,"",IF(VLOOKUP(O4586,登録者リスト!$A$1:$D$43729,4,FALSE)=基本情報!$D$6,O4586,"")),"")</f>
        <v/>
      </c>
    </row>
    <row r="4587" spans="15:16" x14ac:dyDescent="0.15">
      <c r="O4587">
        <v>4586</v>
      </c>
      <c r="P4587" t="str">
        <f>IFERROR(IF(COUNTIF(個人情報!$BB$5:$BB$401,"登録番号" &amp; リスト!O4587)&gt;=1,"",IF(VLOOKUP(O4587,登録者リスト!$A$1:$D$43729,4,FALSE)=基本情報!$D$6,O4587,"")),"")</f>
        <v/>
      </c>
    </row>
    <row r="4588" spans="15:16" x14ac:dyDescent="0.15">
      <c r="O4588">
        <v>4587</v>
      </c>
      <c r="P4588" t="str">
        <f>IFERROR(IF(COUNTIF(個人情報!$BB$5:$BB$401,"登録番号" &amp; リスト!O4588)&gt;=1,"",IF(VLOOKUP(O4588,登録者リスト!$A$1:$D$43729,4,FALSE)=基本情報!$D$6,O4588,"")),"")</f>
        <v/>
      </c>
    </row>
    <row r="4589" spans="15:16" x14ac:dyDescent="0.15">
      <c r="O4589">
        <v>4588</v>
      </c>
      <c r="P4589" t="str">
        <f>IFERROR(IF(COUNTIF(個人情報!$BB$5:$BB$401,"登録番号" &amp; リスト!O4589)&gt;=1,"",IF(VLOOKUP(O4589,登録者リスト!$A$1:$D$43729,4,FALSE)=基本情報!$D$6,O4589,"")),"")</f>
        <v/>
      </c>
    </row>
    <row r="4590" spans="15:16" x14ac:dyDescent="0.15">
      <c r="O4590">
        <v>4589</v>
      </c>
      <c r="P4590" t="str">
        <f>IFERROR(IF(COUNTIF(個人情報!$BB$5:$BB$401,"登録番号" &amp; リスト!O4590)&gt;=1,"",IF(VLOOKUP(O4590,登録者リスト!$A$1:$D$43729,4,FALSE)=基本情報!$D$6,O4590,"")),"")</f>
        <v/>
      </c>
    </row>
    <row r="4591" spans="15:16" x14ac:dyDescent="0.15">
      <c r="O4591">
        <v>4590</v>
      </c>
      <c r="P4591" t="str">
        <f>IFERROR(IF(COUNTIF(個人情報!$BB$5:$BB$401,"登録番号" &amp; リスト!O4591)&gt;=1,"",IF(VLOOKUP(O4591,登録者リスト!$A$1:$D$43729,4,FALSE)=基本情報!$D$6,O4591,"")),"")</f>
        <v/>
      </c>
    </row>
    <row r="4592" spans="15:16" x14ac:dyDescent="0.15">
      <c r="O4592">
        <v>4591</v>
      </c>
      <c r="P4592" t="str">
        <f>IFERROR(IF(COUNTIF(個人情報!$BB$5:$BB$401,"登録番号" &amp; リスト!O4592)&gt;=1,"",IF(VLOOKUP(O4592,登録者リスト!$A$1:$D$43729,4,FALSE)=基本情報!$D$6,O4592,"")),"")</f>
        <v/>
      </c>
    </row>
    <row r="4593" spans="15:16" x14ac:dyDescent="0.15">
      <c r="O4593">
        <v>4592</v>
      </c>
      <c r="P4593" t="str">
        <f>IFERROR(IF(COUNTIF(個人情報!$BB$5:$BB$401,"登録番号" &amp; リスト!O4593)&gt;=1,"",IF(VLOOKUP(O4593,登録者リスト!$A$1:$D$43729,4,FALSE)=基本情報!$D$6,O4593,"")),"")</f>
        <v/>
      </c>
    </row>
    <row r="4594" spans="15:16" x14ac:dyDescent="0.15">
      <c r="O4594">
        <v>4593</v>
      </c>
      <c r="P4594" t="str">
        <f>IFERROR(IF(COUNTIF(個人情報!$BB$5:$BB$401,"登録番号" &amp; リスト!O4594)&gt;=1,"",IF(VLOOKUP(O4594,登録者リスト!$A$1:$D$43729,4,FALSE)=基本情報!$D$6,O4594,"")),"")</f>
        <v/>
      </c>
    </row>
    <row r="4595" spans="15:16" x14ac:dyDescent="0.15">
      <c r="O4595">
        <v>4594</v>
      </c>
      <c r="P4595" t="str">
        <f>IFERROR(IF(COUNTIF(個人情報!$BB$5:$BB$401,"登録番号" &amp; リスト!O4595)&gt;=1,"",IF(VLOOKUP(O4595,登録者リスト!$A$1:$D$43729,4,FALSE)=基本情報!$D$6,O4595,"")),"")</f>
        <v/>
      </c>
    </row>
    <row r="4596" spans="15:16" x14ac:dyDescent="0.15">
      <c r="O4596">
        <v>4595</v>
      </c>
      <c r="P4596" t="str">
        <f>IFERROR(IF(COUNTIF(個人情報!$BB$5:$BB$401,"登録番号" &amp; リスト!O4596)&gt;=1,"",IF(VLOOKUP(O4596,登録者リスト!$A$1:$D$43729,4,FALSE)=基本情報!$D$6,O4596,"")),"")</f>
        <v/>
      </c>
    </row>
    <row r="4597" spans="15:16" x14ac:dyDescent="0.15">
      <c r="O4597">
        <v>4596</v>
      </c>
      <c r="P4597" t="str">
        <f>IFERROR(IF(COUNTIF(個人情報!$BB$5:$BB$401,"登録番号" &amp; リスト!O4597)&gt;=1,"",IF(VLOOKUP(O4597,登録者リスト!$A$1:$D$43729,4,FALSE)=基本情報!$D$6,O4597,"")),"")</f>
        <v/>
      </c>
    </row>
    <row r="4598" spans="15:16" x14ac:dyDescent="0.15">
      <c r="O4598">
        <v>4597</v>
      </c>
      <c r="P4598" t="str">
        <f>IFERROR(IF(COUNTIF(個人情報!$BB$5:$BB$401,"登録番号" &amp; リスト!O4598)&gt;=1,"",IF(VLOOKUP(O4598,登録者リスト!$A$1:$D$43729,4,FALSE)=基本情報!$D$6,O4598,"")),"")</f>
        <v/>
      </c>
    </row>
    <row r="4599" spans="15:16" x14ac:dyDescent="0.15">
      <c r="O4599">
        <v>4598</v>
      </c>
      <c r="P4599" t="str">
        <f>IFERROR(IF(COUNTIF(個人情報!$BB$5:$BB$401,"登録番号" &amp; リスト!O4599)&gt;=1,"",IF(VLOOKUP(O4599,登録者リスト!$A$1:$D$43729,4,FALSE)=基本情報!$D$6,O4599,"")),"")</f>
        <v/>
      </c>
    </row>
    <row r="4600" spans="15:16" x14ac:dyDescent="0.15">
      <c r="O4600">
        <v>4599</v>
      </c>
      <c r="P4600" t="str">
        <f>IFERROR(IF(COUNTIF(個人情報!$BB$5:$BB$401,"登録番号" &amp; リスト!O4600)&gt;=1,"",IF(VLOOKUP(O4600,登録者リスト!$A$1:$D$43729,4,FALSE)=基本情報!$D$6,O4600,"")),"")</f>
        <v/>
      </c>
    </row>
    <row r="4601" spans="15:16" x14ac:dyDescent="0.15">
      <c r="O4601">
        <v>4600</v>
      </c>
      <c r="P4601" t="str">
        <f>IFERROR(IF(COUNTIF(個人情報!$BB$5:$BB$401,"登録番号" &amp; リスト!O4601)&gt;=1,"",IF(VLOOKUP(O4601,登録者リスト!$A$1:$D$43729,4,FALSE)=基本情報!$D$6,O4601,"")),"")</f>
        <v/>
      </c>
    </row>
    <row r="4602" spans="15:16" x14ac:dyDescent="0.15">
      <c r="O4602">
        <v>4601</v>
      </c>
      <c r="P4602" t="str">
        <f>IFERROR(IF(COUNTIF(個人情報!$BB$5:$BB$401,"登録番号" &amp; リスト!O4602)&gt;=1,"",IF(VLOOKUP(O4602,登録者リスト!$A$1:$D$43729,4,FALSE)=基本情報!$D$6,O4602,"")),"")</f>
        <v/>
      </c>
    </row>
    <row r="4603" spans="15:16" x14ac:dyDescent="0.15">
      <c r="O4603">
        <v>4602</v>
      </c>
      <c r="P4603" t="str">
        <f>IFERROR(IF(COUNTIF(個人情報!$BB$5:$BB$401,"登録番号" &amp; リスト!O4603)&gt;=1,"",IF(VLOOKUP(O4603,登録者リスト!$A$1:$D$43729,4,FALSE)=基本情報!$D$6,O4603,"")),"")</f>
        <v/>
      </c>
    </row>
    <row r="4604" spans="15:16" x14ac:dyDescent="0.15">
      <c r="O4604">
        <v>4603</v>
      </c>
      <c r="P4604" t="str">
        <f>IFERROR(IF(COUNTIF(個人情報!$BB$5:$BB$401,"登録番号" &amp; リスト!O4604)&gt;=1,"",IF(VLOOKUP(O4604,登録者リスト!$A$1:$D$43729,4,FALSE)=基本情報!$D$6,O4604,"")),"")</f>
        <v/>
      </c>
    </row>
    <row r="4605" spans="15:16" x14ac:dyDescent="0.15">
      <c r="O4605">
        <v>4604</v>
      </c>
      <c r="P4605" t="str">
        <f>IFERROR(IF(COUNTIF(個人情報!$BB$5:$BB$401,"登録番号" &amp; リスト!O4605)&gt;=1,"",IF(VLOOKUP(O4605,登録者リスト!$A$1:$D$43729,4,FALSE)=基本情報!$D$6,O4605,"")),"")</f>
        <v/>
      </c>
    </row>
    <row r="4606" spans="15:16" x14ac:dyDescent="0.15">
      <c r="O4606">
        <v>4605</v>
      </c>
      <c r="P4606" t="str">
        <f>IFERROR(IF(COUNTIF(個人情報!$BB$5:$BB$401,"登録番号" &amp; リスト!O4606)&gt;=1,"",IF(VLOOKUP(O4606,登録者リスト!$A$1:$D$43729,4,FALSE)=基本情報!$D$6,O4606,"")),"")</f>
        <v/>
      </c>
    </row>
    <row r="4607" spans="15:16" x14ac:dyDescent="0.15">
      <c r="O4607">
        <v>4606</v>
      </c>
      <c r="P4607" t="str">
        <f>IFERROR(IF(COUNTIF(個人情報!$BB$5:$BB$401,"登録番号" &amp; リスト!O4607)&gt;=1,"",IF(VLOOKUP(O4607,登録者リスト!$A$1:$D$43729,4,FALSE)=基本情報!$D$6,O4607,"")),"")</f>
        <v/>
      </c>
    </row>
    <row r="4608" spans="15:16" x14ac:dyDescent="0.15">
      <c r="O4608">
        <v>4607</v>
      </c>
      <c r="P4608" t="str">
        <f>IFERROR(IF(COUNTIF(個人情報!$BB$5:$BB$401,"登録番号" &amp; リスト!O4608)&gt;=1,"",IF(VLOOKUP(O4608,登録者リスト!$A$1:$D$43729,4,FALSE)=基本情報!$D$6,O4608,"")),"")</f>
        <v/>
      </c>
    </row>
    <row r="4609" spans="15:16" x14ac:dyDescent="0.15">
      <c r="O4609">
        <v>4608</v>
      </c>
      <c r="P4609" t="str">
        <f>IFERROR(IF(COUNTIF(個人情報!$BB$5:$BB$401,"登録番号" &amp; リスト!O4609)&gt;=1,"",IF(VLOOKUP(O4609,登録者リスト!$A$1:$D$43729,4,FALSE)=基本情報!$D$6,O4609,"")),"")</f>
        <v/>
      </c>
    </row>
    <row r="4610" spans="15:16" x14ac:dyDescent="0.15">
      <c r="O4610">
        <v>4609</v>
      </c>
      <c r="P4610" t="str">
        <f>IFERROR(IF(COUNTIF(個人情報!$BB$5:$BB$401,"登録番号" &amp; リスト!O4610)&gt;=1,"",IF(VLOOKUP(O4610,登録者リスト!$A$1:$D$43729,4,FALSE)=基本情報!$D$6,O4610,"")),"")</f>
        <v/>
      </c>
    </row>
    <row r="4611" spans="15:16" x14ac:dyDescent="0.15">
      <c r="O4611">
        <v>4610</v>
      </c>
      <c r="P4611" t="str">
        <f>IFERROR(IF(COUNTIF(個人情報!$BB$5:$BB$401,"登録番号" &amp; リスト!O4611)&gt;=1,"",IF(VLOOKUP(O4611,登録者リスト!$A$1:$D$43729,4,FALSE)=基本情報!$D$6,O4611,"")),"")</f>
        <v/>
      </c>
    </row>
    <row r="4612" spans="15:16" x14ac:dyDescent="0.15">
      <c r="O4612">
        <v>4611</v>
      </c>
      <c r="P4612" t="str">
        <f>IFERROR(IF(COUNTIF(個人情報!$BB$5:$BB$401,"登録番号" &amp; リスト!O4612)&gt;=1,"",IF(VLOOKUP(O4612,登録者リスト!$A$1:$D$43729,4,FALSE)=基本情報!$D$6,O4612,"")),"")</f>
        <v/>
      </c>
    </row>
    <row r="4613" spans="15:16" x14ac:dyDescent="0.15">
      <c r="O4613">
        <v>4612</v>
      </c>
      <c r="P4613" t="str">
        <f>IFERROR(IF(COUNTIF(個人情報!$BB$5:$BB$401,"登録番号" &amp; リスト!O4613)&gt;=1,"",IF(VLOOKUP(O4613,登録者リスト!$A$1:$D$43729,4,FALSE)=基本情報!$D$6,O4613,"")),"")</f>
        <v/>
      </c>
    </row>
    <row r="4614" spans="15:16" x14ac:dyDescent="0.15">
      <c r="O4614">
        <v>4613</v>
      </c>
      <c r="P4614" t="str">
        <f>IFERROR(IF(COUNTIF(個人情報!$BB$5:$BB$401,"登録番号" &amp; リスト!O4614)&gt;=1,"",IF(VLOOKUP(O4614,登録者リスト!$A$1:$D$43729,4,FALSE)=基本情報!$D$6,O4614,"")),"")</f>
        <v/>
      </c>
    </row>
    <row r="4615" spans="15:16" x14ac:dyDescent="0.15">
      <c r="O4615">
        <v>4614</v>
      </c>
      <c r="P4615" t="str">
        <f>IFERROR(IF(COUNTIF(個人情報!$BB$5:$BB$401,"登録番号" &amp; リスト!O4615)&gt;=1,"",IF(VLOOKUP(O4615,登録者リスト!$A$1:$D$43729,4,FALSE)=基本情報!$D$6,O4615,"")),"")</f>
        <v/>
      </c>
    </row>
    <row r="4616" spans="15:16" x14ac:dyDescent="0.15">
      <c r="O4616">
        <v>4615</v>
      </c>
      <c r="P4616" t="str">
        <f>IFERROR(IF(COUNTIF(個人情報!$BB$5:$BB$401,"登録番号" &amp; リスト!O4616)&gt;=1,"",IF(VLOOKUP(O4616,登録者リスト!$A$1:$D$43729,4,FALSE)=基本情報!$D$6,O4616,"")),"")</f>
        <v/>
      </c>
    </row>
    <row r="4617" spans="15:16" x14ac:dyDescent="0.15">
      <c r="O4617">
        <v>4616</v>
      </c>
      <c r="P4617" t="str">
        <f>IFERROR(IF(COUNTIF(個人情報!$BB$5:$BB$401,"登録番号" &amp; リスト!O4617)&gt;=1,"",IF(VLOOKUP(O4617,登録者リスト!$A$1:$D$43729,4,FALSE)=基本情報!$D$6,O4617,"")),"")</f>
        <v/>
      </c>
    </row>
    <row r="4618" spans="15:16" x14ac:dyDescent="0.15">
      <c r="O4618">
        <v>4617</v>
      </c>
      <c r="P4618" t="str">
        <f>IFERROR(IF(COUNTIF(個人情報!$BB$5:$BB$401,"登録番号" &amp; リスト!O4618)&gt;=1,"",IF(VLOOKUP(O4618,登録者リスト!$A$1:$D$43729,4,FALSE)=基本情報!$D$6,O4618,"")),"")</f>
        <v/>
      </c>
    </row>
    <row r="4619" spans="15:16" x14ac:dyDescent="0.15">
      <c r="O4619">
        <v>4618</v>
      </c>
      <c r="P4619" t="str">
        <f>IFERROR(IF(COUNTIF(個人情報!$BB$5:$BB$401,"登録番号" &amp; リスト!O4619)&gt;=1,"",IF(VLOOKUP(O4619,登録者リスト!$A$1:$D$43729,4,FALSE)=基本情報!$D$6,O4619,"")),"")</f>
        <v/>
      </c>
    </row>
    <row r="4620" spans="15:16" x14ac:dyDescent="0.15">
      <c r="O4620">
        <v>4619</v>
      </c>
      <c r="P4620" t="str">
        <f>IFERROR(IF(COUNTIF(個人情報!$BB$5:$BB$401,"登録番号" &amp; リスト!O4620)&gt;=1,"",IF(VLOOKUP(O4620,登録者リスト!$A$1:$D$43729,4,FALSE)=基本情報!$D$6,O4620,"")),"")</f>
        <v/>
      </c>
    </row>
    <row r="4621" spans="15:16" x14ac:dyDescent="0.15">
      <c r="O4621">
        <v>4620</v>
      </c>
      <c r="P4621" t="str">
        <f>IFERROR(IF(COUNTIF(個人情報!$BB$5:$BB$401,"登録番号" &amp; リスト!O4621)&gt;=1,"",IF(VLOOKUP(O4621,登録者リスト!$A$1:$D$43729,4,FALSE)=基本情報!$D$6,O4621,"")),"")</f>
        <v/>
      </c>
    </row>
    <row r="4622" spans="15:16" x14ac:dyDescent="0.15">
      <c r="O4622">
        <v>4621</v>
      </c>
      <c r="P4622" t="str">
        <f>IFERROR(IF(COUNTIF(個人情報!$BB$5:$BB$401,"登録番号" &amp; リスト!O4622)&gt;=1,"",IF(VLOOKUP(O4622,登録者リスト!$A$1:$D$43729,4,FALSE)=基本情報!$D$6,O4622,"")),"")</f>
        <v/>
      </c>
    </row>
    <row r="4623" spans="15:16" x14ac:dyDescent="0.15">
      <c r="O4623">
        <v>4622</v>
      </c>
      <c r="P4623" t="str">
        <f>IFERROR(IF(COUNTIF(個人情報!$BB$5:$BB$401,"登録番号" &amp; リスト!O4623)&gt;=1,"",IF(VLOOKUP(O4623,登録者リスト!$A$1:$D$43729,4,FALSE)=基本情報!$D$6,O4623,"")),"")</f>
        <v/>
      </c>
    </row>
    <row r="4624" spans="15:16" x14ac:dyDescent="0.15">
      <c r="O4624">
        <v>4623</v>
      </c>
      <c r="P4624" t="str">
        <f>IFERROR(IF(COUNTIF(個人情報!$BB$5:$BB$401,"登録番号" &amp; リスト!O4624)&gt;=1,"",IF(VLOOKUP(O4624,登録者リスト!$A$1:$D$43729,4,FALSE)=基本情報!$D$6,O4624,"")),"")</f>
        <v/>
      </c>
    </row>
    <row r="4625" spans="15:16" x14ac:dyDescent="0.15">
      <c r="O4625">
        <v>4624</v>
      </c>
      <c r="P4625" t="str">
        <f>IFERROR(IF(COUNTIF(個人情報!$BB$5:$BB$401,"登録番号" &amp; リスト!O4625)&gt;=1,"",IF(VLOOKUP(O4625,登録者リスト!$A$1:$D$43729,4,FALSE)=基本情報!$D$6,O4625,"")),"")</f>
        <v/>
      </c>
    </row>
    <row r="4626" spans="15:16" x14ac:dyDescent="0.15">
      <c r="O4626">
        <v>4625</v>
      </c>
      <c r="P4626" t="str">
        <f>IFERROR(IF(COUNTIF(個人情報!$BB$5:$BB$401,"登録番号" &amp; リスト!O4626)&gt;=1,"",IF(VLOOKUP(O4626,登録者リスト!$A$1:$D$43729,4,FALSE)=基本情報!$D$6,O4626,"")),"")</f>
        <v/>
      </c>
    </row>
    <row r="4627" spans="15:16" x14ac:dyDescent="0.15">
      <c r="O4627">
        <v>4626</v>
      </c>
      <c r="P4627" t="str">
        <f>IFERROR(IF(COUNTIF(個人情報!$BB$5:$BB$401,"登録番号" &amp; リスト!O4627)&gt;=1,"",IF(VLOOKUP(O4627,登録者リスト!$A$1:$D$43729,4,FALSE)=基本情報!$D$6,O4627,"")),"")</f>
        <v/>
      </c>
    </row>
    <row r="4628" spans="15:16" x14ac:dyDescent="0.15">
      <c r="O4628">
        <v>4627</v>
      </c>
      <c r="P4628" t="str">
        <f>IFERROR(IF(COUNTIF(個人情報!$BB$5:$BB$401,"登録番号" &amp; リスト!O4628)&gt;=1,"",IF(VLOOKUP(O4628,登録者リスト!$A$1:$D$43729,4,FALSE)=基本情報!$D$6,O4628,"")),"")</f>
        <v/>
      </c>
    </row>
    <row r="4629" spans="15:16" x14ac:dyDescent="0.15">
      <c r="O4629">
        <v>4628</v>
      </c>
      <c r="P4629" t="str">
        <f>IFERROR(IF(COUNTIF(個人情報!$BB$5:$BB$401,"登録番号" &amp; リスト!O4629)&gt;=1,"",IF(VLOOKUP(O4629,登録者リスト!$A$1:$D$43729,4,FALSE)=基本情報!$D$6,O4629,"")),"")</f>
        <v/>
      </c>
    </row>
    <row r="4630" spans="15:16" x14ac:dyDescent="0.15">
      <c r="O4630">
        <v>4629</v>
      </c>
      <c r="P4630" t="str">
        <f>IFERROR(IF(COUNTIF(個人情報!$BB$5:$BB$401,"登録番号" &amp; リスト!O4630)&gt;=1,"",IF(VLOOKUP(O4630,登録者リスト!$A$1:$D$43729,4,FALSE)=基本情報!$D$6,O4630,"")),"")</f>
        <v/>
      </c>
    </row>
    <row r="4631" spans="15:16" x14ac:dyDescent="0.15">
      <c r="O4631">
        <v>4630</v>
      </c>
      <c r="P4631" t="str">
        <f>IFERROR(IF(COUNTIF(個人情報!$BB$5:$BB$401,"登録番号" &amp; リスト!O4631)&gt;=1,"",IF(VLOOKUP(O4631,登録者リスト!$A$1:$D$43729,4,FALSE)=基本情報!$D$6,O4631,"")),"")</f>
        <v/>
      </c>
    </row>
    <row r="4632" spans="15:16" x14ac:dyDescent="0.15">
      <c r="O4632">
        <v>4631</v>
      </c>
      <c r="P4632" t="str">
        <f>IFERROR(IF(COUNTIF(個人情報!$BB$5:$BB$401,"登録番号" &amp; リスト!O4632)&gt;=1,"",IF(VLOOKUP(O4632,登録者リスト!$A$1:$D$43729,4,FALSE)=基本情報!$D$6,O4632,"")),"")</f>
        <v/>
      </c>
    </row>
    <row r="4633" spans="15:16" x14ac:dyDescent="0.15">
      <c r="O4633">
        <v>4632</v>
      </c>
      <c r="P4633" t="str">
        <f>IFERROR(IF(COUNTIF(個人情報!$BB$5:$BB$401,"登録番号" &amp; リスト!O4633)&gt;=1,"",IF(VLOOKUP(O4633,登録者リスト!$A$1:$D$43729,4,FALSE)=基本情報!$D$6,O4633,"")),"")</f>
        <v/>
      </c>
    </row>
    <row r="4634" spans="15:16" x14ac:dyDescent="0.15">
      <c r="O4634">
        <v>4633</v>
      </c>
      <c r="P4634" t="str">
        <f>IFERROR(IF(COUNTIF(個人情報!$BB$5:$BB$401,"登録番号" &amp; リスト!O4634)&gt;=1,"",IF(VLOOKUP(O4634,登録者リスト!$A$1:$D$43729,4,FALSE)=基本情報!$D$6,O4634,"")),"")</f>
        <v/>
      </c>
    </row>
    <row r="4635" spans="15:16" x14ac:dyDescent="0.15">
      <c r="O4635">
        <v>4634</v>
      </c>
      <c r="P4635" t="str">
        <f>IFERROR(IF(COUNTIF(個人情報!$BB$5:$BB$401,"登録番号" &amp; リスト!O4635)&gt;=1,"",IF(VLOOKUP(O4635,登録者リスト!$A$1:$D$43729,4,FALSE)=基本情報!$D$6,O4635,"")),"")</f>
        <v/>
      </c>
    </row>
    <row r="4636" spans="15:16" x14ac:dyDescent="0.15">
      <c r="O4636">
        <v>4635</v>
      </c>
      <c r="P4636" t="str">
        <f>IFERROR(IF(COUNTIF(個人情報!$BB$5:$BB$401,"登録番号" &amp; リスト!O4636)&gt;=1,"",IF(VLOOKUP(O4636,登録者リスト!$A$1:$D$43729,4,FALSE)=基本情報!$D$6,O4636,"")),"")</f>
        <v/>
      </c>
    </row>
    <row r="4637" spans="15:16" x14ac:dyDescent="0.15">
      <c r="O4637">
        <v>4636</v>
      </c>
      <c r="P4637" t="str">
        <f>IFERROR(IF(COUNTIF(個人情報!$BB$5:$BB$401,"登録番号" &amp; リスト!O4637)&gt;=1,"",IF(VLOOKUP(O4637,登録者リスト!$A$1:$D$43729,4,FALSE)=基本情報!$D$6,O4637,"")),"")</f>
        <v/>
      </c>
    </row>
    <row r="4638" spans="15:16" x14ac:dyDescent="0.15">
      <c r="O4638">
        <v>4637</v>
      </c>
      <c r="P4638" t="str">
        <f>IFERROR(IF(COUNTIF(個人情報!$BB$5:$BB$401,"登録番号" &amp; リスト!O4638)&gt;=1,"",IF(VLOOKUP(O4638,登録者リスト!$A$1:$D$43729,4,FALSE)=基本情報!$D$6,O4638,"")),"")</f>
        <v/>
      </c>
    </row>
    <row r="4639" spans="15:16" x14ac:dyDescent="0.15">
      <c r="O4639">
        <v>4638</v>
      </c>
      <c r="P4639" t="str">
        <f>IFERROR(IF(COUNTIF(個人情報!$BB$5:$BB$401,"登録番号" &amp; リスト!O4639)&gt;=1,"",IF(VLOOKUP(O4639,登録者リスト!$A$1:$D$43729,4,FALSE)=基本情報!$D$6,O4639,"")),"")</f>
        <v/>
      </c>
    </row>
    <row r="4640" spans="15:16" x14ac:dyDescent="0.15">
      <c r="O4640">
        <v>4639</v>
      </c>
      <c r="P4640" t="str">
        <f>IFERROR(IF(COUNTIF(個人情報!$BB$5:$BB$401,"登録番号" &amp; リスト!O4640)&gt;=1,"",IF(VLOOKUP(O4640,登録者リスト!$A$1:$D$43729,4,FALSE)=基本情報!$D$6,O4640,"")),"")</f>
        <v/>
      </c>
    </row>
    <row r="4641" spans="15:16" x14ac:dyDescent="0.15">
      <c r="O4641">
        <v>4640</v>
      </c>
      <c r="P4641" t="str">
        <f>IFERROR(IF(COUNTIF(個人情報!$BB$5:$BB$401,"登録番号" &amp; リスト!O4641)&gt;=1,"",IF(VLOOKUP(O4641,登録者リスト!$A$1:$D$43729,4,FALSE)=基本情報!$D$6,O4641,"")),"")</f>
        <v/>
      </c>
    </row>
    <row r="4642" spans="15:16" x14ac:dyDescent="0.15">
      <c r="O4642">
        <v>4641</v>
      </c>
      <c r="P4642" t="str">
        <f>IFERROR(IF(COUNTIF(個人情報!$BB$5:$BB$401,"登録番号" &amp; リスト!O4642)&gt;=1,"",IF(VLOOKUP(O4642,登録者リスト!$A$1:$D$43729,4,FALSE)=基本情報!$D$6,O4642,"")),"")</f>
        <v/>
      </c>
    </row>
    <row r="4643" spans="15:16" x14ac:dyDescent="0.15">
      <c r="O4643">
        <v>4642</v>
      </c>
      <c r="P4643" t="str">
        <f>IFERROR(IF(COUNTIF(個人情報!$BB$5:$BB$401,"登録番号" &amp; リスト!O4643)&gt;=1,"",IF(VLOOKUP(O4643,登録者リスト!$A$1:$D$43729,4,FALSE)=基本情報!$D$6,O4643,"")),"")</f>
        <v/>
      </c>
    </row>
    <row r="4644" spans="15:16" x14ac:dyDescent="0.15">
      <c r="O4644">
        <v>4643</v>
      </c>
      <c r="P4644" t="str">
        <f>IFERROR(IF(COUNTIF(個人情報!$BB$5:$BB$401,"登録番号" &amp; リスト!O4644)&gt;=1,"",IF(VLOOKUP(O4644,登録者リスト!$A$1:$D$43729,4,FALSE)=基本情報!$D$6,O4644,"")),"")</f>
        <v/>
      </c>
    </row>
    <row r="4645" spans="15:16" x14ac:dyDescent="0.15">
      <c r="O4645">
        <v>4644</v>
      </c>
      <c r="P4645" t="str">
        <f>IFERROR(IF(COUNTIF(個人情報!$BB$5:$BB$401,"登録番号" &amp; リスト!O4645)&gt;=1,"",IF(VLOOKUP(O4645,登録者リスト!$A$1:$D$43729,4,FALSE)=基本情報!$D$6,O4645,"")),"")</f>
        <v/>
      </c>
    </row>
    <row r="4646" spans="15:16" x14ac:dyDescent="0.15">
      <c r="O4646">
        <v>4645</v>
      </c>
      <c r="P4646" t="str">
        <f>IFERROR(IF(COUNTIF(個人情報!$BB$5:$BB$401,"登録番号" &amp; リスト!O4646)&gt;=1,"",IF(VLOOKUP(O4646,登録者リスト!$A$1:$D$43729,4,FALSE)=基本情報!$D$6,O4646,"")),"")</f>
        <v/>
      </c>
    </row>
    <row r="4647" spans="15:16" x14ac:dyDescent="0.15">
      <c r="O4647">
        <v>4646</v>
      </c>
      <c r="P4647" t="str">
        <f>IFERROR(IF(COUNTIF(個人情報!$BB$5:$BB$401,"登録番号" &amp; リスト!O4647)&gt;=1,"",IF(VLOOKUP(O4647,登録者リスト!$A$1:$D$43729,4,FALSE)=基本情報!$D$6,O4647,"")),"")</f>
        <v/>
      </c>
    </row>
    <row r="4648" spans="15:16" x14ac:dyDescent="0.15">
      <c r="O4648">
        <v>4647</v>
      </c>
      <c r="P4648" t="str">
        <f>IFERROR(IF(COUNTIF(個人情報!$BB$5:$BB$401,"登録番号" &amp; リスト!O4648)&gt;=1,"",IF(VLOOKUP(O4648,登録者リスト!$A$1:$D$43729,4,FALSE)=基本情報!$D$6,O4648,"")),"")</f>
        <v/>
      </c>
    </row>
    <row r="4649" spans="15:16" x14ac:dyDescent="0.15">
      <c r="O4649">
        <v>4648</v>
      </c>
      <c r="P4649" t="str">
        <f>IFERROR(IF(COUNTIF(個人情報!$BB$5:$BB$401,"登録番号" &amp; リスト!O4649)&gt;=1,"",IF(VLOOKUP(O4649,登録者リスト!$A$1:$D$43729,4,FALSE)=基本情報!$D$6,O4649,"")),"")</f>
        <v/>
      </c>
    </row>
    <row r="4650" spans="15:16" x14ac:dyDescent="0.15">
      <c r="O4650">
        <v>4649</v>
      </c>
      <c r="P4650" t="str">
        <f>IFERROR(IF(COUNTIF(個人情報!$BB$5:$BB$401,"登録番号" &amp; リスト!O4650)&gt;=1,"",IF(VLOOKUP(O4650,登録者リスト!$A$1:$D$43729,4,FALSE)=基本情報!$D$6,O4650,"")),"")</f>
        <v/>
      </c>
    </row>
    <row r="4651" spans="15:16" x14ac:dyDescent="0.15">
      <c r="O4651">
        <v>4650</v>
      </c>
      <c r="P4651" t="str">
        <f>IFERROR(IF(COUNTIF(個人情報!$BB$5:$BB$401,"登録番号" &amp; リスト!O4651)&gt;=1,"",IF(VLOOKUP(O4651,登録者リスト!$A$1:$D$43729,4,FALSE)=基本情報!$D$6,O4651,"")),"")</f>
        <v/>
      </c>
    </row>
    <row r="4652" spans="15:16" x14ac:dyDescent="0.15">
      <c r="O4652">
        <v>4651</v>
      </c>
      <c r="P4652" t="str">
        <f>IFERROR(IF(COUNTIF(個人情報!$BB$5:$BB$401,"登録番号" &amp; リスト!O4652)&gt;=1,"",IF(VLOOKUP(O4652,登録者リスト!$A$1:$D$43729,4,FALSE)=基本情報!$D$6,O4652,"")),"")</f>
        <v/>
      </c>
    </row>
    <row r="4653" spans="15:16" x14ac:dyDescent="0.15">
      <c r="O4653">
        <v>4652</v>
      </c>
      <c r="P4653" t="str">
        <f>IFERROR(IF(COUNTIF(個人情報!$BB$5:$BB$401,"登録番号" &amp; リスト!O4653)&gt;=1,"",IF(VLOOKUP(O4653,登録者リスト!$A$1:$D$43729,4,FALSE)=基本情報!$D$6,O4653,"")),"")</f>
        <v/>
      </c>
    </row>
    <row r="4654" spans="15:16" x14ac:dyDescent="0.15">
      <c r="O4654">
        <v>4653</v>
      </c>
      <c r="P4654" t="str">
        <f>IFERROR(IF(COUNTIF(個人情報!$BB$5:$BB$401,"登録番号" &amp; リスト!O4654)&gt;=1,"",IF(VLOOKUP(O4654,登録者リスト!$A$1:$D$43729,4,FALSE)=基本情報!$D$6,O4654,"")),"")</f>
        <v/>
      </c>
    </row>
    <row r="4655" spans="15:16" x14ac:dyDescent="0.15">
      <c r="O4655">
        <v>4654</v>
      </c>
      <c r="P4655" t="str">
        <f>IFERROR(IF(COUNTIF(個人情報!$BB$5:$BB$401,"登録番号" &amp; リスト!O4655)&gt;=1,"",IF(VLOOKUP(O4655,登録者リスト!$A$1:$D$43729,4,FALSE)=基本情報!$D$6,O4655,"")),"")</f>
        <v/>
      </c>
    </row>
    <row r="4656" spans="15:16" x14ac:dyDescent="0.15">
      <c r="O4656">
        <v>4655</v>
      </c>
      <c r="P4656" t="str">
        <f>IFERROR(IF(COUNTIF(個人情報!$BB$5:$BB$401,"登録番号" &amp; リスト!O4656)&gt;=1,"",IF(VLOOKUP(O4656,登録者リスト!$A$1:$D$43729,4,FALSE)=基本情報!$D$6,O4656,"")),"")</f>
        <v/>
      </c>
    </row>
    <row r="4657" spans="15:16" x14ac:dyDescent="0.15">
      <c r="O4657">
        <v>4656</v>
      </c>
      <c r="P4657" t="str">
        <f>IFERROR(IF(COUNTIF(個人情報!$BB$5:$BB$401,"登録番号" &amp; リスト!O4657)&gt;=1,"",IF(VLOOKUP(O4657,登録者リスト!$A$1:$D$43729,4,FALSE)=基本情報!$D$6,O4657,"")),"")</f>
        <v/>
      </c>
    </row>
    <row r="4658" spans="15:16" x14ac:dyDescent="0.15">
      <c r="O4658">
        <v>4657</v>
      </c>
      <c r="P4658" t="str">
        <f>IFERROR(IF(COUNTIF(個人情報!$BB$5:$BB$401,"登録番号" &amp; リスト!O4658)&gt;=1,"",IF(VLOOKUP(O4658,登録者リスト!$A$1:$D$43729,4,FALSE)=基本情報!$D$6,O4658,"")),"")</f>
        <v/>
      </c>
    </row>
    <row r="4659" spans="15:16" x14ac:dyDescent="0.15">
      <c r="O4659">
        <v>4658</v>
      </c>
      <c r="P4659" t="str">
        <f>IFERROR(IF(COUNTIF(個人情報!$BB$5:$BB$401,"登録番号" &amp; リスト!O4659)&gt;=1,"",IF(VLOOKUP(O4659,登録者リスト!$A$1:$D$43729,4,FALSE)=基本情報!$D$6,O4659,"")),"")</f>
        <v/>
      </c>
    </row>
    <row r="4660" spans="15:16" x14ac:dyDescent="0.15">
      <c r="O4660">
        <v>4659</v>
      </c>
      <c r="P4660" t="str">
        <f>IFERROR(IF(COUNTIF(個人情報!$BB$5:$BB$401,"登録番号" &amp; リスト!O4660)&gt;=1,"",IF(VLOOKUP(O4660,登録者リスト!$A$1:$D$43729,4,FALSE)=基本情報!$D$6,O4660,"")),"")</f>
        <v/>
      </c>
    </row>
    <row r="4661" spans="15:16" x14ac:dyDescent="0.15">
      <c r="O4661">
        <v>4660</v>
      </c>
      <c r="P4661" t="str">
        <f>IFERROR(IF(COUNTIF(個人情報!$BB$5:$BB$401,"登録番号" &amp; リスト!O4661)&gt;=1,"",IF(VLOOKUP(O4661,登録者リスト!$A$1:$D$43729,4,FALSE)=基本情報!$D$6,O4661,"")),"")</f>
        <v/>
      </c>
    </row>
    <row r="4662" spans="15:16" x14ac:dyDescent="0.15">
      <c r="O4662">
        <v>4661</v>
      </c>
      <c r="P4662" t="str">
        <f>IFERROR(IF(COUNTIF(個人情報!$BB$5:$BB$401,"登録番号" &amp; リスト!O4662)&gt;=1,"",IF(VLOOKUP(O4662,登録者リスト!$A$1:$D$43729,4,FALSE)=基本情報!$D$6,O4662,"")),"")</f>
        <v/>
      </c>
    </row>
    <row r="4663" spans="15:16" x14ac:dyDescent="0.15">
      <c r="O4663">
        <v>4662</v>
      </c>
      <c r="P4663" t="str">
        <f>IFERROR(IF(COUNTIF(個人情報!$BB$5:$BB$401,"登録番号" &amp; リスト!O4663)&gt;=1,"",IF(VLOOKUP(O4663,登録者リスト!$A$1:$D$43729,4,FALSE)=基本情報!$D$6,O4663,"")),"")</f>
        <v/>
      </c>
    </row>
    <row r="4664" spans="15:16" x14ac:dyDescent="0.15">
      <c r="O4664">
        <v>4663</v>
      </c>
      <c r="P4664" t="str">
        <f>IFERROR(IF(COUNTIF(個人情報!$BB$5:$BB$401,"登録番号" &amp; リスト!O4664)&gt;=1,"",IF(VLOOKUP(O4664,登録者リスト!$A$1:$D$43729,4,FALSE)=基本情報!$D$6,O4664,"")),"")</f>
        <v/>
      </c>
    </row>
    <row r="4665" spans="15:16" x14ac:dyDescent="0.15">
      <c r="O4665">
        <v>4664</v>
      </c>
      <c r="P4665" t="str">
        <f>IFERROR(IF(COUNTIF(個人情報!$BB$5:$BB$401,"登録番号" &amp; リスト!O4665)&gt;=1,"",IF(VLOOKUP(O4665,登録者リスト!$A$1:$D$43729,4,FALSE)=基本情報!$D$6,O4665,"")),"")</f>
        <v/>
      </c>
    </row>
    <row r="4666" spans="15:16" x14ac:dyDescent="0.15">
      <c r="O4666">
        <v>4665</v>
      </c>
      <c r="P4666" t="str">
        <f>IFERROR(IF(COUNTIF(個人情報!$BB$5:$BB$401,"登録番号" &amp; リスト!O4666)&gt;=1,"",IF(VLOOKUP(O4666,登録者リスト!$A$1:$D$43729,4,FALSE)=基本情報!$D$6,O4666,"")),"")</f>
        <v/>
      </c>
    </row>
    <row r="4667" spans="15:16" x14ac:dyDescent="0.15">
      <c r="O4667">
        <v>4666</v>
      </c>
      <c r="P4667" t="str">
        <f>IFERROR(IF(COUNTIF(個人情報!$BB$5:$BB$401,"登録番号" &amp; リスト!O4667)&gt;=1,"",IF(VLOOKUP(O4667,登録者リスト!$A$1:$D$43729,4,FALSE)=基本情報!$D$6,O4667,"")),"")</f>
        <v/>
      </c>
    </row>
    <row r="4668" spans="15:16" x14ac:dyDescent="0.15">
      <c r="O4668">
        <v>4667</v>
      </c>
      <c r="P4668" t="str">
        <f>IFERROR(IF(COUNTIF(個人情報!$BB$5:$BB$401,"登録番号" &amp; リスト!O4668)&gt;=1,"",IF(VLOOKUP(O4668,登録者リスト!$A$1:$D$43729,4,FALSE)=基本情報!$D$6,O4668,"")),"")</f>
        <v/>
      </c>
    </row>
    <row r="4669" spans="15:16" x14ac:dyDescent="0.15">
      <c r="O4669">
        <v>4668</v>
      </c>
      <c r="P4669" t="str">
        <f>IFERROR(IF(COUNTIF(個人情報!$BB$5:$BB$401,"登録番号" &amp; リスト!O4669)&gt;=1,"",IF(VLOOKUP(O4669,登録者リスト!$A$1:$D$43729,4,FALSE)=基本情報!$D$6,O4669,"")),"")</f>
        <v/>
      </c>
    </row>
    <row r="4670" spans="15:16" x14ac:dyDescent="0.15">
      <c r="O4670">
        <v>4669</v>
      </c>
      <c r="P4670" t="str">
        <f>IFERROR(IF(COUNTIF(個人情報!$BB$5:$BB$401,"登録番号" &amp; リスト!O4670)&gt;=1,"",IF(VLOOKUP(O4670,登録者リスト!$A$1:$D$43729,4,FALSE)=基本情報!$D$6,O4670,"")),"")</f>
        <v/>
      </c>
    </row>
    <row r="4671" spans="15:16" x14ac:dyDescent="0.15">
      <c r="O4671">
        <v>4670</v>
      </c>
      <c r="P4671" t="str">
        <f>IFERROR(IF(COUNTIF(個人情報!$BB$5:$BB$401,"登録番号" &amp; リスト!O4671)&gt;=1,"",IF(VLOOKUP(O4671,登録者リスト!$A$1:$D$43729,4,FALSE)=基本情報!$D$6,O4671,"")),"")</f>
        <v/>
      </c>
    </row>
    <row r="4672" spans="15:16" x14ac:dyDescent="0.15">
      <c r="O4672">
        <v>4671</v>
      </c>
      <c r="P4672" t="str">
        <f>IFERROR(IF(COUNTIF(個人情報!$BB$5:$BB$401,"登録番号" &amp; リスト!O4672)&gt;=1,"",IF(VLOOKUP(O4672,登録者リスト!$A$1:$D$43729,4,FALSE)=基本情報!$D$6,O4672,"")),"")</f>
        <v/>
      </c>
    </row>
    <row r="4673" spans="15:16" x14ac:dyDescent="0.15">
      <c r="O4673">
        <v>4672</v>
      </c>
      <c r="P4673" t="str">
        <f>IFERROR(IF(COUNTIF(個人情報!$BB$5:$BB$401,"登録番号" &amp; リスト!O4673)&gt;=1,"",IF(VLOOKUP(O4673,登録者リスト!$A$1:$D$43729,4,FALSE)=基本情報!$D$6,O4673,"")),"")</f>
        <v/>
      </c>
    </row>
    <row r="4674" spans="15:16" x14ac:dyDescent="0.15">
      <c r="O4674">
        <v>4673</v>
      </c>
      <c r="P4674" t="str">
        <f>IFERROR(IF(COUNTIF(個人情報!$BB$5:$BB$401,"登録番号" &amp; リスト!O4674)&gt;=1,"",IF(VLOOKUP(O4674,登録者リスト!$A$1:$D$43729,4,FALSE)=基本情報!$D$6,O4674,"")),"")</f>
        <v/>
      </c>
    </row>
    <row r="4675" spans="15:16" x14ac:dyDescent="0.15">
      <c r="O4675">
        <v>4674</v>
      </c>
      <c r="P4675" t="str">
        <f>IFERROR(IF(COUNTIF(個人情報!$BB$5:$BB$401,"登録番号" &amp; リスト!O4675)&gt;=1,"",IF(VLOOKUP(O4675,登録者リスト!$A$1:$D$43729,4,FALSE)=基本情報!$D$6,O4675,"")),"")</f>
        <v/>
      </c>
    </row>
    <row r="4676" spans="15:16" x14ac:dyDescent="0.15">
      <c r="O4676">
        <v>4675</v>
      </c>
      <c r="P4676" t="str">
        <f>IFERROR(IF(COUNTIF(個人情報!$BB$5:$BB$401,"登録番号" &amp; リスト!O4676)&gt;=1,"",IF(VLOOKUP(O4676,登録者リスト!$A$1:$D$43729,4,FALSE)=基本情報!$D$6,O4676,"")),"")</f>
        <v/>
      </c>
    </row>
    <row r="4677" spans="15:16" x14ac:dyDescent="0.15">
      <c r="O4677">
        <v>4676</v>
      </c>
      <c r="P4677" t="str">
        <f>IFERROR(IF(COUNTIF(個人情報!$BB$5:$BB$401,"登録番号" &amp; リスト!O4677)&gt;=1,"",IF(VLOOKUP(O4677,登録者リスト!$A$1:$D$43729,4,FALSE)=基本情報!$D$6,O4677,"")),"")</f>
        <v/>
      </c>
    </row>
    <row r="4678" spans="15:16" x14ac:dyDescent="0.15">
      <c r="O4678">
        <v>4677</v>
      </c>
      <c r="P4678" t="str">
        <f>IFERROR(IF(COUNTIF(個人情報!$BB$5:$BB$401,"登録番号" &amp; リスト!O4678)&gt;=1,"",IF(VLOOKUP(O4678,登録者リスト!$A$1:$D$43729,4,FALSE)=基本情報!$D$6,O4678,"")),"")</f>
        <v/>
      </c>
    </row>
    <row r="4679" spans="15:16" x14ac:dyDescent="0.15">
      <c r="O4679">
        <v>4678</v>
      </c>
      <c r="P4679" t="str">
        <f>IFERROR(IF(COUNTIF(個人情報!$BB$5:$BB$401,"登録番号" &amp; リスト!O4679)&gt;=1,"",IF(VLOOKUP(O4679,登録者リスト!$A$1:$D$43729,4,FALSE)=基本情報!$D$6,O4679,"")),"")</f>
        <v/>
      </c>
    </row>
    <row r="4680" spans="15:16" x14ac:dyDescent="0.15">
      <c r="O4680">
        <v>4679</v>
      </c>
      <c r="P4680" t="str">
        <f>IFERROR(IF(COUNTIF(個人情報!$BB$5:$BB$401,"登録番号" &amp; リスト!O4680)&gt;=1,"",IF(VLOOKUP(O4680,登録者リスト!$A$1:$D$43729,4,FALSE)=基本情報!$D$6,O4680,"")),"")</f>
        <v/>
      </c>
    </row>
    <row r="4681" spans="15:16" x14ac:dyDescent="0.15">
      <c r="O4681">
        <v>4680</v>
      </c>
      <c r="P4681" t="str">
        <f>IFERROR(IF(COUNTIF(個人情報!$BB$5:$BB$401,"登録番号" &amp; リスト!O4681)&gt;=1,"",IF(VLOOKUP(O4681,登録者リスト!$A$1:$D$43729,4,FALSE)=基本情報!$D$6,O4681,"")),"")</f>
        <v/>
      </c>
    </row>
    <row r="4682" spans="15:16" x14ac:dyDescent="0.15">
      <c r="O4682">
        <v>4681</v>
      </c>
      <c r="P4682" t="str">
        <f>IFERROR(IF(COUNTIF(個人情報!$BB$5:$BB$401,"登録番号" &amp; リスト!O4682)&gt;=1,"",IF(VLOOKUP(O4682,登録者リスト!$A$1:$D$43729,4,FALSE)=基本情報!$D$6,O4682,"")),"")</f>
        <v/>
      </c>
    </row>
    <row r="4683" spans="15:16" x14ac:dyDescent="0.15">
      <c r="O4683">
        <v>4682</v>
      </c>
      <c r="P4683" t="str">
        <f>IFERROR(IF(COUNTIF(個人情報!$BB$5:$BB$401,"登録番号" &amp; リスト!O4683)&gt;=1,"",IF(VLOOKUP(O4683,登録者リスト!$A$1:$D$43729,4,FALSE)=基本情報!$D$6,O4683,"")),"")</f>
        <v/>
      </c>
    </row>
    <row r="4684" spans="15:16" x14ac:dyDescent="0.15">
      <c r="O4684">
        <v>4683</v>
      </c>
      <c r="P4684" t="str">
        <f>IFERROR(IF(COUNTIF(個人情報!$BB$5:$BB$401,"登録番号" &amp; リスト!O4684)&gt;=1,"",IF(VLOOKUP(O4684,登録者リスト!$A$1:$D$43729,4,FALSE)=基本情報!$D$6,O4684,"")),"")</f>
        <v/>
      </c>
    </row>
    <row r="4685" spans="15:16" x14ac:dyDescent="0.15">
      <c r="O4685">
        <v>4684</v>
      </c>
      <c r="P4685" t="str">
        <f>IFERROR(IF(COUNTIF(個人情報!$BB$5:$BB$401,"登録番号" &amp; リスト!O4685)&gt;=1,"",IF(VLOOKUP(O4685,登録者リスト!$A$1:$D$43729,4,FALSE)=基本情報!$D$6,O4685,"")),"")</f>
        <v/>
      </c>
    </row>
    <row r="4686" spans="15:16" x14ac:dyDescent="0.15">
      <c r="O4686">
        <v>4685</v>
      </c>
      <c r="P4686" t="str">
        <f>IFERROR(IF(COUNTIF(個人情報!$BB$5:$BB$401,"登録番号" &amp; リスト!O4686)&gt;=1,"",IF(VLOOKUP(O4686,登録者リスト!$A$1:$D$43729,4,FALSE)=基本情報!$D$6,O4686,"")),"")</f>
        <v/>
      </c>
    </row>
    <row r="4687" spans="15:16" x14ac:dyDescent="0.15">
      <c r="O4687">
        <v>4686</v>
      </c>
      <c r="P4687" t="str">
        <f>IFERROR(IF(COUNTIF(個人情報!$BB$5:$BB$401,"登録番号" &amp; リスト!O4687)&gt;=1,"",IF(VLOOKUP(O4687,登録者リスト!$A$1:$D$43729,4,FALSE)=基本情報!$D$6,O4687,"")),"")</f>
        <v/>
      </c>
    </row>
    <row r="4688" spans="15:16" x14ac:dyDescent="0.15">
      <c r="O4688">
        <v>4687</v>
      </c>
      <c r="P4688" t="str">
        <f>IFERROR(IF(COUNTIF(個人情報!$BB$5:$BB$401,"登録番号" &amp; リスト!O4688)&gt;=1,"",IF(VLOOKUP(O4688,登録者リスト!$A$1:$D$43729,4,FALSE)=基本情報!$D$6,O4688,"")),"")</f>
        <v/>
      </c>
    </row>
    <row r="4689" spans="15:16" x14ac:dyDescent="0.15">
      <c r="O4689">
        <v>4688</v>
      </c>
      <c r="P4689" t="str">
        <f>IFERROR(IF(COUNTIF(個人情報!$BB$5:$BB$401,"登録番号" &amp; リスト!O4689)&gt;=1,"",IF(VLOOKUP(O4689,登録者リスト!$A$1:$D$43729,4,FALSE)=基本情報!$D$6,O4689,"")),"")</f>
        <v/>
      </c>
    </row>
    <row r="4690" spans="15:16" x14ac:dyDescent="0.15">
      <c r="O4690">
        <v>4689</v>
      </c>
      <c r="P4690" t="str">
        <f>IFERROR(IF(COUNTIF(個人情報!$BB$5:$BB$401,"登録番号" &amp; リスト!O4690)&gt;=1,"",IF(VLOOKUP(O4690,登録者リスト!$A$1:$D$43729,4,FALSE)=基本情報!$D$6,O4690,"")),"")</f>
        <v/>
      </c>
    </row>
    <row r="4691" spans="15:16" x14ac:dyDescent="0.15">
      <c r="O4691">
        <v>4690</v>
      </c>
      <c r="P4691" t="str">
        <f>IFERROR(IF(COUNTIF(個人情報!$BB$5:$BB$401,"登録番号" &amp; リスト!O4691)&gt;=1,"",IF(VLOOKUP(O4691,登録者リスト!$A$1:$D$43729,4,FALSE)=基本情報!$D$6,O4691,"")),"")</f>
        <v/>
      </c>
    </row>
    <row r="4692" spans="15:16" x14ac:dyDescent="0.15">
      <c r="O4692">
        <v>4691</v>
      </c>
      <c r="P4692" t="str">
        <f>IFERROR(IF(COUNTIF(個人情報!$BB$5:$BB$401,"登録番号" &amp; リスト!O4692)&gt;=1,"",IF(VLOOKUP(O4692,登録者リスト!$A$1:$D$43729,4,FALSE)=基本情報!$D$6,O4692,"")),"")</f>
        <v/>
      </c>
    </row>
    <row r="4693" spans="15:16" x14ac:dyDescent="0.15">
      <c r="O4693">
        <v>4692</v>
      </c>
      <c r="P4693" t="str">
        <f>IFERROR(IF(COUNTIF(個人情報!$BB$5:$BB$401,"登録番号" &amp; リスト!O4693)&gt;=1,"",IF(VLOOKUP(O4693,登録者リスト!$A$1:$D$43729,4,FALSE)=基本情報!$D$6,O4693,"")),"")</f>
        <v/>
      </c>
    </row>
    <row r="4694" spans="15:16" x14ac:dyDescent="0.15">
      <c r="O4694">
        <v>4693</v>
      </c>
      <c r="P4694" t="str">
        <f>IFERROR(IF(COUNTIF(個人情報!$BB$5:$BB$401,"登録番号" &amp; リスト!O4694)&gt;=1,"",IF(VLOOKUP(O4694,登録者リスト!$A$1:$D$43729,4,FALSE)=基本情報!$D$6,O4694,"")),"")</f>
        <v/>
      </c>
    </row>
    <row r="4695" spans="15:16" x14ac:dyDescent="0.15">
      <c r="O4695">
        <v>4694</v>
      </c>
      <c r="P4695" t="str">
        <f>IFERROR(IF(COUNTIF(個人情報!$BB$5:$BB$401,"登録番号" &amp; リスト!O4695)&gt;=1,"",IF(VLOOKUP(O4695,登録者リスト!$A$1:$D$43729,4,FALSE)=基本情報!$D$6,O4695,"")),"")</f>
        <v/>
      </c>
    </row>
    <row r="4696" spans="15:16" x14ac:dyDescent="0.15">
      <c r="O4696">
        <v>4695</v>
      </c>
      <c r="P4696" t="str">
        <f>IFERROR(IF(COUNTIF(個人情報!$BB$5:$BB$401,"登録番号" &amp; リスト!O4696)&gt;=1,"",IF(VLOOKUP(O4696,登録者リスト!$A$1:$D$43729,4,FALSE)=基本情報!$D$6,O4696,"")),"")</f>
        <v/>
      </c>
    </row>
    <row r="4697" spans="15:16" x14ac:dyDescent="0.15">
      <c r="O4697">
        <v>4696</v>
      </c>
      <c r="P4697" t="str">
        <f>IFERROR(IF(COUNTIF(個人情報!$BB$5:$BB$401,"登録番号" &amp; リスト!O4697)&gt;=1,"",IF(VLOOKUP(O4697,登録者リスト!$A$1:$D$43729,4,FALSE)=基本情報!$D$6,O4697,"")),"")</f>
        <v/>
      </c>
    </row>
    <row r="4698" spans="15:16" x14ac:dyDescent="0.15">
      <c r="O4698">
        <v>4697</v>
      </c>
      <c r="P4698" t="str">
        <f>IFERROR(IF(COUNTIF(個人情報!$BB$5:$BB$401,"登録番号" &amp; リスト!O4698)&gt;=1,"",IF(VLOOKUP(O4698,登録者リスト!$A$1:$D$43729,4,FALSE)=基本情報!$D$6,O4698,"")),"")</f>
        <v/>
      </c>
    </row>
    <row r="4699" spans="15:16" x14ac:dyDescent="0.15">
      <c r="O4699">
        <v>4698</v>
      </c>
      <c r="P4699" t="str">
        <f>IFERROR(IF(COUNTIF(個人情報!$BB$5:$BB$401,"登録番号" &amp; リスト!O4699)&gt;=1,"",IF(VLOOKUP(O4699,登録者リスト!$A$1:$D$43729,4,FALSE)=基本情報!$D$6,O4699,"")),"")</f>
        <v/>
      </c>
    </row>
    <row r="4700" spans="15:16" x14ac:dyDescent="0.15">
      <c r="O4700">
        <v>4699</v>
      </c>
      <c r="P4700" t="str">
        <f>IFERROR(IF(COUNTIF(個人情報!$BB$5:$BB$401,"登録番号" &amp; リスト!O4700)&gt;=1,"",IF(VLOOKUP(O4700,登録者リスト!$A$1:$D$43729,4,FALSE)=基本情報!$D$6,O4700,"")),"")</f>
        <v/>
      </c>
    </row>
    <row r="4701" spans="15:16" x14ac:dyDescent="0.15">
      <c r="O4701">
        <v>4700</v>
      </c>
      <c r="P4701" t="str">
        <f>IFERROR(IF(COUNTIF(個人情報!$BB$5:$BB$401,"登録番号" &amp; リスト!O4701)&gt;=1,"",IF(VLOOKUP(O4701,登録者リスト!$A$1:$D$43729,4,FALSE)=基本情報!$D$6,O4701,"")),"")</f>
        <v/>
      </c>
    </row>
    <row r="4702" spans="15:16" x14ac:dyDescent="0.15">
      <c r="O4702">
        <v>4701</v>
      </c>
      <c r="P4702" t="str">
        <f>IFERROR(IF(COUNTIF(個人情報!$BB$5:$BB$401,"登録番号" &amp; リスト!O4702)&gt;=1,"",IF(VLOOKUP(O4702,登録者リスト!$A$1:$D$43729,4,FALSE)=基本情報!$D$6,O4702,"")),"")</f>
        <v/>
      </c>
    </row>
    <row r="4703" spans="15:16" x14ac:dyDescent="0.15">
      <c r="O4703">
        <v>4702</v>
      </c>
      <c r="P4703" t="str">
        <f>IFERROR(IF(COUNTIF(個人情報!$BB$5:$BB$401,"登録番号" &amp; リスト!O4703)&gt;=1,"",IF(VLOOKUP(O4703,登録者リスト!$A$1:$D$43729,4,FALSE)=基本情報!$D$6,O4703,"")),"")</f>
        <v/>
      </c>
    </row>
    <row r="4704" spans="15:16" x14ac:dyDescent="0.15">
      <c r="O4704">
        <v>4703</v>
      </c>
      <c r="P4704" t="str">
        <f>IFERROR(IF(COUNTIF(個人情報!$BB$5:$BB$401,"登録番号" &amp; リスト!O4704)&gt;=1,"",IF(VLOOKUP(O4704,登録者リスト!$A$1:$D$43729,4,FALSE)=基本情報!$D$6,O4704,"")),"")</f>
        <v/>
      </c>
    </row>
    <row r="4705" spans="15:16" x14ac:dyDescent="0.15">
      <c r="O4705">
        <v>4704</v>
      </c>
      <c r="P4705" t="str">
        <f>IFERROR(IF(COUNTIF(個人情報!$BB$5:$BB$401,"登録番号" &amp; リスト!O4705)&gt;=1,"",IF(VLOOKUP(O4705,登録者リスト!$A$1:$D$43729,4,FALSE)=基本情報!$D$6,O4705,"")),"")</f>
        <v/>
      </c>
    </row>
    <row r="4706" spans="15:16" x14ac:dyDescent="0.15">
      <c r="O4706">
        <v>4705</v>
      </c>
      <c r="P4706" t="str">
        <f>IFERROR(IF(COUNTIF(個人情報!$BB$5:$BB$401,"登録番号" &amp; リスト!O4706)&gt;=1,"",IF(VLOOKUP(O4706,登録者リスト!$A$1:$D$43729,4,FALSE)=基本情報!$D$6,O4706,"")),"")</f>
        <v/>
      </c>
    </row>
    <row r="4707" spans="15:16" x14ac:dyDescent="0.15">
      <c r="O4707">
        <v>4706</v>
      </c>
      <c r="P4707" t="str">
        <f>IFERROR(IF(COUNTIF(個人情報!$BB$5:$BB$401,"登録番号" &amp; リスト!O4707)&gt;=1,"",IF(VLOOKUP(O4707,登録者リスト!$A$1:$D$43729,4,FALSE)=基本情報!$D$6,O4707,"")),"")</f>
        <v/>
      </c>
    </row>
    <row r="4708" spans="15:16" x14ac:dyDescent="0.15">
      <c r="O4708">
        <v>4707</v>
      </c>
      <c r="P4708" t="str">
        <f>IFERROR(IF(COUNTIF(個人情報!$BB$5:$BB$401,"登録番号" &amp; リスト!O4708)&gt;=1,"",IF(VLOOKUP(O4708,登録者リスト!$A$1:$D$43729,4,FALSE)=基本情報!$D$6,O4708,"")),"")</f>
        <v/>
      </c>
    </row>
    <row r="4709" spans="15:16" x14ac:dyDescent="0.15">
      <c r="O4709">
        <v>4708</v>
      </c>
      <c r="P4709" t="str">
        <f>IFERROR(IF(COUNTIF(個人情報!$BB$5:$BB$401,"登録番号" &amp; リスト!O4709)&gt;=1,"",IF(VLOOKUP(O4709,登録者リスト!$A$1:$D$43729,4,FALSE)=基本情報!$D$6,O4709,"")),"")</f>
        <v/>
      </c>
    </row>
    <row r="4710" spans="15:16" x14ac:dyDescent="0.15">
      <c r="O4710">
        <v>4709</v>
      </c>
      <c r="P4710" t="str">
        <f>IFERROR(IF(COUNTIF(個人情報!$BB$5:$BB$401,"登録番号" &amp; リスト!O4710)&gt;=1,"",IF(VLOOKUP(O4710,登録者リスト!$A$1:$D$43729,4,FALSE)=基本情報!$D$6,O4710,"")),"")</f>
        <v/>
      </c>
    </row>
    <row r="4711" spans="15:16" x14ac:dyDescent="0.15">
      <c r="O4711">
        <v>4710</v>
      </c>
      <c r="P4711" t="str">
        <f>IFERROR(IF(COUNTIF(個人情報!$BB$5:$BB$401,"登録番号" &amp; リスト!O4711)&gt;=1,"",IF(VLOOKUP(O4711,登録者リスト!$A$1:$D$43729,4,FALSE)=基本情報!$D$6,O4711,"")),"")</f>
        <v/>
      </c>
    </row>
    <row r="4712" spans="15:16" x14ac:dyDescent="0.15">
      <c r="O4712">
        <v>4711</v>
      </c>
      <c r="P4712" t="str">
        <f>IFERROR(IF(COUNTIF(個人情報!$BB$5:$BB$401,"登録番号" &amp; リスト!O4712)&gt;=1,"",IF(VLOOKUP(O4712,登録者リスト!$A$1:$D$43729,4,FALSE)=基本情報!$D$6,O4712,"")),"")</f>
        <v/>
      </c>
    </row>
    <row r="4713" spans="15:16" x14ac:dyDescent="0.15">
      <c r="O4713">
        <v>4712</v>
      </c>
      <c r="P4713" t="str">
        <f>IFERROR(IF(COUNTIF(個人情報!$BB$5:$BB$401,"登録番号" &amp; リスト!O4713)&gt;=1,"",IF(VLOOKUP(O4713,登録者リスト!$A$1:$D$43729,4,FALSE)=基本情報!$D$6,O4713,"")),"")</f>
        <v/>
      </c>
    </row>
    <row r="4714" spans="15:16" x14ac:dyDescent="0.15">
      <c r="O4714">
        <v>4713</v>
      </c>
      <c r="P4714" t="str">
        <f>IFERROR(IF(COUNTIF(個人情報!$BB$5:$BB$401,"登録番号" &amp; リスト!O4714)&gt;=1,"",IF(VLOOKUP(O4714,登録者リスト!$A$1:$D$43729,4,FALSE)=基本情報!$D$6,O4714,"")),"")</f>
        <v/>
      </c>
    </row>
    <row r="4715" spans="15:16" x14ac:dyDescent="0.15">
      <c r="O4715">
        <v>4714</v>
      </c>
      <c r="P4715" t="str">
        <f>IFERROR(IF(COUNTIF(個人情報!$BB$5:$BB$401,"登録番号" &amp; リスト!O4715)&gt;=1,"",IF(VLOOKUP(O4715,登録者リスト!$A$1:$D$43729,4,FALSE)=基本情報!$D$6,O4715,"")),"")</f>
        <v/>
      </c>
    </row>
    <row r="4716" spans="15:16" x14ac:dyDescent="0.15">
      <c r="O4716">
        <v>4715</v>
      </c>
      <c r="P4716" t="str">
        <f>IFERROR(IF(COUNTIF(個人情報!$BB$5:$BB$401,"登録番号" &amp; リスト!O4716)&gt;=1,"",IF(VLOOKUP(O4716,登録者リスト!$A$1:$D$43729,4,FALSE)=基本情報!$D$6,O4716,"")),"")</f>
        <v/>
      </c>
    </row>
    <row r="4717" spans="15:16" x14ac:dyDescent="0.15">
      <c r="O4717">
        <v>4716</v>
      </c>
      <c r="P4717" t="str">
        <f>IFERROR(IF(COUNTIF(個人情報!$BB$5:$BB$401,"登録番号" &amp; リスト!O4717)&gt;=1,"",IF(VLOOKUP(O4717,登録者リスト!$A$1:$D$43729,4,FALSE)=基本情報!$D$6,O4717,"")),"")</f>
        <v/>
      </c>
    </row>
    <row r="4718" spans="15:16" x14ac:dyDescent="0.15">
      <c r="O4718">
        <v>4717</v>
      </c>
      <c r="P4718" t="str">
        <f>IFERROR(IF(COUNTIF(個人情報!$BB$5:$BB$401,"登録番号" &amp; リスト!O4718)&gt;=1,"",IF(VLOOKUP(O4718,登録者リスト!$A$1:$D$43729,4,FALSE)=基本情報!$D$6,O4718,"")),"")</f>
        <v/>
      </c>
    </row>
    <row r="4719" spans="15:16" x14ac:dyDescent="0.15">
      <c r="O4719">
        <v>4718</v>
      </c>
      <c r="P4719" t="str">
        <f>IFERROR(IF(COUNTIF(個人情報!$BB$5:$BB$401,"登録番号" &amp; リスト!O4719)&gt;=1,"",IF(VLOOKUP(O4719,登録者リスト!$A$1:$D$43729,4,FALSE)=基本情報!$D$6,O4719,"")),"")</f>
        <v/>
      </c>
    </row>
    <row r="4720" spans="15:16" x14ac:dyDescent="0.15">
      <c r="O4720">
        <v>4719</v>
      </c>
      <c r="P4720" t="str">
        <f>IFERROR(IF(COUNTIF(個人情報!$BB$5:$BB$401,"登録番号" &amp; リスト!O4720)&gt;=1,"",IF(VLOOKUP(O4720,登録者リスト!$A$1:$D$43729,4,FALSE)=基本情報!$D$6,O4720,"")),"")</f>
        <v/>
      </c>
    </row>
    <row r="4721" spans="15:16" x14ac:dyDescent="0.15">
      <c r="O4721">
        <v>4720</v>
      </c>
      <c r="P4721" t="str">
        <f>IFERROR(IF(COUNTIF(個人情報!$BB$5:$BB$401,"登録番号" &amp; リスト!O4721)&gt;=1,"",IF(VLOOKUP(O4721,登録者リスト!$A$1:$D$43729,4,FALSE)=基本情報!$D$6,O4721,"")),"")</f>
        <v/>
      </c>
    </row>
    <row r="4722" spans="15:16" x14ac:dyDescent="0.15">
      <c r="O4722">
        <v>4721</v>
      </c>
      <c r="P4722" t="str">
        <f>IFERROR(IF(COUNTIF(個人情報!$BB$5:$BB$401,"登録番号" &amp; リスト!O4722)&gt;=1,"",IF(VLOOKUP(O4722,登録者リスト!$A$1:$D$43729,4,FALSE)=基本情報!$D$6,O4722,"")),"")</f>
        <v/>
      </c>
    </row>
    <row r="4723" spans="15:16" x14ac:dyDescent="0.15">
      <c r="O4723">
        <v>4722</v>
      </c>
      <c r="P4723" t="str">
        <f>IFERROR(IF(COUNTIF(個人情報!$BB$5:$BB$401,"登録番号" &amp; リスト!O4723)&gt;=1,"",IF(VLOOKUP(O4723,登録者リスト!$A$1:$D$43729,4,FALSE)=基本情報!$D$6,O4723,"")),"")</f>
        <v/>
      </c>
    </row>
    <row r="4724" spans="15:16" x14ac:dyDescent="0.15">
      <c r="O4724">
        <v>4723</v>
      </c>
      <c r="P4724" t="str">
        <f>IFERROR(IF(COUNTIF(個人情報!$BB$5:$BB$401,"登録番号" &amp; リスト!O4724)&gt;=1,"",IF(VLOOKUP(O4724,登録者リスト!$A$1:$D$43729,4,FALSE)=基本情報!$D$6,O4724,"")),"")</f>
        <v/>
      </c>
    </row>
    <row r="4725" spans="15:16" x14ac:dyDescent="0.15">
      <c r="O4725">
        <v>4724</v>
      </c>
      <c r="P4725" t="str">
        <f>IFERROR(IF(COUNTIF(個人情報!$BB$5:$BB$401,"登録番号" &amp; リスト!O4725)&gt;=1,"",IF(VLOOKUP(O4725,登録者リスト!$A$1:$D$43729,4,FALSE)=基本情報!$D$6,O4725,"")),"")</f>
        <v/>
      </c>
    </row>
    <row r="4726" spans="15:16" x14ac:dyDescent="0.15">
      <c r="O4726">
        <v>4725</v>
      </c>
      <c r="P4726" t="str">
        <f>IFERROR(IF(COUNTIF(個人情報!$BB$5:$BB$401,"登録番号" &amp; リスト!O4726)&gt;=1,"",IF(VLOOKUP(O4726,登録者リスト!$A$1:$D$43729,4,FALSE)=基本情報!$D$6,O4726,"")),"")</f>
        <v/>
      </c>
    </row>
    <row r="4727" spans="15:16" x14ac:dyDescent="0.15">
      <c r="O4727">
        <v>4726</v>
      </c>
      <c r="P4727" t="str">
        <f>IFERROR(IF(COUNTIF(個人情報!$BB$5:$BB$401,"登録番号" &amp; リスト!O4727)&gt;=1,"",IF(VLOOKUP(O4727,登録者リスト!$A$1:$D$43729,4,FALSE)=基本情報!$D$6,O4727,"")),"")</f>
        <v/>
      </c>
    </row>
    <row r="4728" spans="15:16" x14ac:dyDescent="0.15">
      <c r="O4728">
        <v>4727</v>
      </c>
      <c r="P4728" t="str">
        <f>IFERROR(IF(COUNTIF(個人情報!$BB$5:$BB$401,"登録番号" &amp; リスト!O4728)&gt;=1,"",IF(VLOOKUP(O4728,登録者リスト!$A$1:$D$43729,4,FALSE)=基本情報!$D$6,O4728,"")),"")</f>
        <v/>
      </c>
    </row>
    <row r="4729" spans="15:16" x14ac:dyDescent="0.15">
      <c r="O4729">
        <v>4728</v>
      </c>
      <c r="P4729" t="str">
        <f>IFERROR(IF(COUNTIF(個人情報!$BB$5:$BB$401,"登録番号" &amp; リスト!O4729)&gt;=1,"",IF(VLOOKUP(O4729,登録者リスト!$A$1:$D$43729,4,FALSE)=基本情報!$D$6,O4729,"")),"")</f>
        <v/>
      </c>
    </row>
    <row r="4730" spans="15:16" x14ac:dyDescent="0.15">
      <c r="O4730">
        <v>4729</v>
      </c>
      <c r="P4730" t="str">
        <f>IFERROR(IF(COUNTIF(個人情報!$BB$5:$BB$401,"登録番号" &amp; リスト!O4730)&gt;=1,"",IF(VLOOKUP(O4730,登録者リスト!$A$1:$D$43729,4,FALSE)=基本情報!$D$6,O4730,"")),"")</f>
        <v/>
      </c>
    </row>
    <row r="4731" spans="15:16" x14ac:dyDescent="0.15">
      <c r="O4731">
        <v>4730</v>
      </c>
      <c r="P4731" t="str">
        <f>IFERROR(IF(COUNTIF(個人情報!$BB$5:$BB$401,"登録番号" &amp; リスト!O4731)&gt;=1,"",IF(VLOOKUP(O4731,登録者リスト!$A$1:$D$43729,4,FALSE)=基本情報!$D$6,O4731,"")),"")</f>
        <v/>
      </c>
    </row>
    <row r="4732" spans="15:16" x14ac:dyDescent="0.15">
      <c r="O4732">
        <v>4731</v>
      </c>
      <c r="P4732" t="str">
        <f>IFERROR(IF(COUNTIF(個人情報!$BB$5:$BB$401,"登録番号" &amp; リスト!O4732)&gt;=1,"",IF(VLOOKUP(O4732,登録者リスト!$A$1:$D$43729,4,FALSE)=基本情報!$D$6,O4732,"")),"")</f>
        <v/>
      </c>
    </row>
    <row r="4733" spans="15:16" x14ac:dyDescent="0.15">
      <c r="O4733">
        <v>4732</v>
      </c>
      <c r="P4733" t="str">
        <f>IFERROR(IF(COUNTIF(個人情報!$BB$5:$BB$401,"登録番号" &amp; リスト!O4733)&gt;=1,"",IF(VLOOKUP(O4733,登録者リスト!$A$1:$D$43729,4,FALSE)=基本情報!$D$6,O4733,"")),"")</f>
        <v/>
      </c>
    </row>
    <row r="4734" spans="15:16" x14ac:dyDescent="0.15">
      <c r="O4734">
        <v>4733</v>
      </c>
      <c r="P4734" t="str">
        <f>IFERROR(IF(COUNTIF(個人情報!$BB$5:$BB$401,"登録番号" &amp; リスト!O4734)&gt;=1,"",IF(VLOOKUP(O4734,登録者リスト!$A$1:$D$43729,4,FALSE)=基本情報!$D$6,O4734,"")),"")</f>
        <v/>
      </c>
    </row>
    <row r="4735" spans="15:16" x14ac:dyDescent="0.15">
      <c r="O4735">
        <v>4734</v>
      </c>
      <c r="P4735" t="str">
        <f>IFERROR(IF(COUNTIF(個人情報!$BB$5:$BB$401,"登録番号" &amp; リスト!O4735)&gt;=1,"",IF(VLOOKUP(O4735,登録者リスト!$A$1:$D$43729,4,FALSE)=基本情報!$D$6,O4735,"")),"")</f>
        <v/>
      </c>
    </row>
    <row r="4736" spans="15:16" x14ac:dyDescent="0.15">
      <c r="O4736">
        <v>4735</v>
      </c>
      <c r="P4736" t="str">
        <f>IFERROR(IF(COUNTIF(個人情報!$BB$5:$BB$401,"登録番号" &amp; リスト!O4736)&gt;=1,"",IF(VLOOKUP(O4736,登録者リスト!$A$1:$D$43729,4,FALSE)=基本情報!$D$6,O4736,"")),"")</f>
        <v/>
      </c>
    </row>
    <row r="4737" spans="15:16" x14ac:dyDescent="0.15">
      <c r="O4737">
        <v>4736</v>
      </c>
      <c r="P4737" t="str">
        <f>IFERROR(IF(COUNTIF(個人情報!$BB$5:$BB$401,"登録番号" &amp; リスト!O4737)&gt;=1,"",IF(VLOOKUP(O4737,登録者リスト!$A$1:$D$43729,4,FALSE)=基本情報!$D$6,O4737,"")),"")</f>
        <v/>
      </c>
    </row>
    <row r="4738" spans="15:16" x14ac:dyDescent="0.15">
      <c r="O4738">
        <v>4737</v>
      </c>
      <c r="P4738" t="str">
        <f>IFERROR(IF(COUNTIF(個人情報!$BB$5:$BB$401,"登録番号" &amp; リスト!O4738)&gt;=1,"",IF(VLOOKUP(O4738,登録者リスト!$A$1:$D$43729,4,FALSE)=基本情報!$D$6,O4738,"")),"")</f>
        <v/>
      </c>
    </row>
    <row r="4739" spans="15:16" x14ac:dyDescent="0.15">
      <c r="O4739">
        <v>4738</v>
      </c>
      <c r="P4739" t="str">
        <f>IFERROR(IF(COUNTIF(個人情報!$BB$5:$BB$401,"登録番号" &amp; リスト!O4739)&gt;=1,"",IF(VLOOKUP(O4739,登録者リスト!$A$1:$D$43729,4,FALSE)=基本情報!$D$6,O4739,"")),"")</f>
        <v/>
      </c>
    </row>
    <row r="4740" spans="15:16" x14ac:dyDescent="0.15">
      <c r="O4740">
        <v>4739</v>
      </c>
      <c r="P4740" t="str">
        <f>IFERROR(IF(COUNTIF(個人情報!$BB$5:$BB$401,"登録番号" &amp; リスト!O4740)&gt;=1,"",IF(VLOOKUP(O4740,登録者リスト!$A$1:$D$43729,4,FALSE)=基本情報!$D$6,O4740,"")),"")</f>
        <v/>
      </c>
    </row>
    <row r="4741" spans="15:16" x14ac:dyDescent="0.15">
      <c r="O4741">
        <v>4740</v>
      </c>
      <c r="P4741" t="str">
        <f>IFERROR(IF(COUNTIF(個人情報!$BB$5:$BB$401,"登録番号" &amp; リスト!O4741)&gt;=1,"",IF(VLOOKUP(O4741,登録者リスト!$A$1:$D$43729,4,FALSE)=基本情報!$D$6,O4741,"")),"")</f>
        <v/>
      </c>
    </row>
    <row r="4742" spans="15:16" x14ac:dyDescent="0.15">
      <c r="O4742">
        <v>4741</v>
      </c>
      <c r="P4742" t="str">
        <f>IFERROR(IF(COUNTIF(個人情報!$BB$5:$BB$401,"登録番号" &amp; リスト!O4742)&gt;=1,"",IF(VLOOKUP(O4742,登録者リスト!$A$1:$D$43729,4,FALSE)=基本情報!$D$6,O4742,"")),"")</f>
        <v/>
      </c>
    </row>
    <row r="4743" spans="15:16" x14ac:dyDescent="0.15">
      <c r="O4743">
        <v>4742</v>
      </c>
      <c r="P4743" t="str">
        <f>IFERROR(IF(COUNTIF(個人情報!$BB$5:$BB$401,"登録番号" &amp; リスト!O4743)&gt;=1,"",IF(VLOOKUP(O4743,登録者リスト!$A$1:$D$43729,4,FALSE)=基本情報!$D$6,O4743,"")),"")</f>
        <v/>
      </c>
    </row>
    <row r="4744" spans="15:16" x14ac:dyDescent="0.15">
      <c r="O4744">
        <v>4743</v>
      </c>
      <c r="P4744" t="str">
        <f>IFERROR(IF(COUNTIF(個人情報!$BB$5:$BB$401,"登録番号" &amp; リスト!O4744)&gt;=1,"",IF(VLOOKUP(O4744,登録者リスト!$A$1:$D$43729,4,FALSE)=基本情報!$D$6,O4744,"")),"")</f>
        <v/>
      </c>
    </row>
    <row r="4745" spans="15:16" x14ac:dyDescent="0.15">
      <c r="O4745">
        <v>4744</v>
      </c>
      <c r="P4745" t="str">
        <f>IFERROR(IF(COUNTIF(個人情報!$BB$5:$BB$401,"登録番号" &amp; リスト!O4745)&gt;=1,"",IF(VLOOKUP(O4745,登録者リスト!$A$1:$D$43729,4,FALSE)=基本情報!$D$6,O4745,"")),"")</f>
        <v/>
      </c>
    </row>
    <row r="4746" spans="15:16" x14ac:dyDescent="0.15">
      <c r="O4746">
        <v>4745</v>
      </c>
      <c r="P4746" t="str">
        <f>IFERROR(IF(COUNTIF(個人情報!$BB$5:$BB$401,"登録番号" &amp; リスト!O4746)&gt;=1,"",IF(VLOOKUP(O4746,登録者リスト!$A$1:$D$43729,4,FALSE)=基本情報!$D$6,O4746,"")),"")</f>
        <v/>
      </c>
    </row>
    <row r="4747" spans="15:16" x14ac:dyDescent="0.15">
      <c r="O4747">
        <v>4746</v>
      </c>
      <c r="P4747" t="str">
        <f>IFERROR(IF(COUNTIF(個人情報!$BB$5:$BB$401,"登録番号" &amp; リスト!O4747)&gt;=1,"",IF(VLOOKUP(O4747,登録者リスト!$A$1:$D$43729,4,FALSE)=基本情報!$D$6,O4747,"")),"")</f>
        <v/>
      </c>
    </row>
    <row r="4748" spans="15:16" x14ac:dyDescent="0.15">
      <c r="O4748">
        <v>4747</v>
      </c>
      <c r="P4748" t="str">
        <f>IFERROR(IF(COUNTIF(個人情報!$BB$5:$BB$401,"登録番号" &amp; リスト!O4748)&gt;=1,"",IF(VLOOKUP(O4748,登録者リスト!$A$1:$D$43729,4,FALSE)=基本情報!$D$6,O4748,"")),"")</f>
        <v/>
      </c>
    </row>
    <row r="4749" spans="15:16" x14ac:dyDescent="0.15">
      <c r="O4749">
        <v>4748</v>
      </c>
      <c r="P4749" t="str">
        <f>IFERROR(IF(COUNTIF(個人情報!$BB$5:$BB$401,"登録番号" &amp; リスト!O4749)&gt;=1,"",IF(VLOOKUP(O4749,登録者リスト!$A$1:$D$43729,4,FALSE)=基本情報!$D$6,O4749,"")),"")</f>
        <v/>
      </c>
    </row>
    <row r="4750" spans="15:16" x14ac:dyDescent="0.15">
      <c r="O4750">
        <v>4749</v>
      </c>
      <c r="P4750" t="str">
        <f>IFERROR(IF(COUNTIF(個人情報!$BB$5:$BB$401,"登録番号" &amp; リスト!O4750)&gt;=1,"",IF(VLOOKUP(O4750,登録者リスト!$A$1:$D$43729,4,FALSE)=基本情報!$D$6,O4750,"")),"")</f>
        <v/>
      </c>
    </row>
    <row r="4751" spans="15:16" x14ac:dyDescent="0.15">
      <c r="O4751">
        <v>4750</v>
      </c>
      <c r="P4751" t="str">
        <f>IFERROR(IF(COUNTIF(個人情報!$BB$5:$BB$401,"登録番号" &amp; リスト!O4751)&gt;=1,"",IF(VLOOKUP(O4751,登録者リスト!$A$1:$D$43729,4,FALSE)=基本情報!$D$6,O4751,"")),"")</f>
        <v/>
      </c>
    </row>
    <row r="4752" spans="15:16" x14ac:dyDescent="0.15">
      <c r="O4752">
        <v>4751</v>
      </c>
      <c r="P4752" t="str">
        <f>IFERROR(IF(COUNTIF(個人情報!$BB$5:$BB$401,"登録番号" &amp; リスト!O4752)&gt;=1,"",IF(VLOOKUP(O4752,登録者リスト!$A$1:$D$43729,4,FALSE)=基本情報!$D$6,O4752,"")),"")</f>
        <v/>
      </c>
    </row>
    <row r="4753" spans="15:16" x14ac:dyDescent="0.15">
      <c r="O4753">
        <v>4752</v>
      </c>
      <c r="P4753" t="str">
        <f>IFERROR(IF(COUNTIF(個人情報!$BB$5:$BB$401,"登録番号" &amp; リスト!O4753)&gt;=1,"",IF(VLOOKUP(O4753,登録者リスト!$A$1:$D$43729,4,FALSE)=基本情報!$D$6,O4753,"")),"")</f>
        <v/>
      </c>
    </row>
    <row r="4754" spans="15:16" x14ac:dyDescent="0.15">
      <c r="O4754">
        <v>4753</v>
      </c>
      <c r="P4754" t="str">
        <f>IFERROR(IF(COUNTIF(個人情報!$BB$5:$BB$401,"登録番号" &amp; リスト!O4754)&gt;=1,"",IF(VLOOKUP(O4754,登録者リスト!$A$1:$D$43729,4,FALSE)=基本情報!$D$6,O4754,"")),"")</f>
        <v/>
      </c>
    </row>
    <row r="4755" spans="15:16" x14ac:dyDescent="0.15">
      <c r="O4755">
        <v>4754</v>
      </c>
      <c r="P4755" t="str">
        <f>IFERROR(IF(COUNTIF(個人情報!$BB$5:$BB$401,"登録番号" &amp; リスト!O4755)&gt;=1,"",IF(VLOOKUP(O4755,登録者リスト!$A$1:$D$43729,4,FALSE)=基本情報!$D$6,O4755,"")),"")</f>
        <v/>
      </c>
    </row>
    <row r="4756" spans="15:16" x14ac:dyDescent="0.15">
      <c r="O4756">
        <v>4755</v>
      </c>
      <c r="P4756" t="str">
        <f>IFERROR(IF(COUNTIF(個人情報!$BB$5:$BB$401,"登録番号" &amp; リスト!O4756)&gt;=1,"",IF(VLOOKUP(O4756,登録者リスト!$A$1:$D$43729,4,FALSE)=基本情報!$D$6,O4756,"")),"")</f>
        <v/>
      </c>
    </row>
    <row r="4757" spans="15:16" x14ac:dyDescent="0.15">
      <c r="O4757">
        <v>4756</v>
      </c>
      <c r="P4757" t="str">
        <f>IFERROR(IF(COUNTIF(個人情報!$BB$5:$BB$401,"登録番号" &amp; リスト!O4757)&gt;=1,"",IF(VLOOKUP(O4757,登録者リスト!$A$1:$D$43729,4,FALSE)=基本情報!$D$6,O4757,"")),"")</f>
        <v/>
      </c>
    </row>
    <row r="4758" spans="15:16" x14ac:dyDescent="0.15">
      <c r="O4758">
        <v>4757</v>
      </c>
      <c r="P4758" t="str">
        <f>IFERROR(IF(COUNTIF(個人情報!$BB$5:$BB$401,"登録番号" &amp; リスト!O4758)&gt;=1,"",IF(VLOOKUP(O4758,登録者リスト!$A$1:$D$43729,4,FALSE)=基本情報!$D$6,O4758,"")),"")</f>
        <v/>
      </c>
    </row>
    <row r="4759" spans="15:16" x14ac:dyDescent="0.15">
      <c r="O4759">
        <v>4758</v>
      </c>
      <c r="P4759" t="str">
        <f>IFERROR(IF(COUNTIF(個人情報!$BB$5:$BB$401,"登録番号" &amp; リスト!O4759)&gt;=1,"",IF(VLOOKUP(O4759,登録者リスト!$A$1:$D$43729,4,FALSE)=基本情報!$D$6,O4759,"")),"")</f>
        <v/>
      </c>
    </row>
    <row r="4760" spans="15:16" x14ac:dyDescent="0.15">
      <c r="O4760">
        <v>4759</v>
      </c>
      <c r="P4760" t="str">
        <f>IFERROR(IF(COUNTIF(個人情報!$BB$5:$BB$401,"登録番号" &amp; リスト!O4760)&gt;=1,"",IF(VLOOKUP(O4760,登録者リスト!$A$1:$D$43729,4,FALSE)=基本情報!$D$6,O4760,"")),"")</f>
        <v/>
      </c>
    </row>
    <row r="4761" spans="15:16" x14ac:dyDescent="0.15">
      <c r="O4761">
        <v>4760</v>
      </c>
      <c r="P4761" t="str">
        <f>IFERROR(IF(COUNTIF(個人情報!$BB$5:$BB$401,"登録番号" &amp; リスト!O4761)&gt;=1,"",IF(VLOOKUP(O4761,登録者リスト!$A$1:$D$43729,4,FALSE)=基本情報!$D$6,O4761,"")),"")</f>
        <v/>
      </c>
    </row>
    <row r="4762" spans="15:16" x14ac:dyDescent="0.15">
      <c r="O4762">
        <v>4761</v>
      </c>
      <c r="P4762" t="str">
        <f>IFERROR(IF(COUNTIF(個人情報!$BB$5:$BB$401,"登録番号" &amp; リスト!O4762)&gt;=1,"",IF(VLOOKUP(O4762,登録者リスト!$A$1:$D$43729,4,FALSE)=基本情報!$D$6,O4762,"")),"")</f>
        <v/>
      </c>
    </row>
    <row r="4763" spans="15:16" x14ac:dyDescent="0.15">
      <c r="O4763">
        <v>4762</v>
      </c>
      <c r="P4763" t="str">
        <f>IFERROR(IF(COUNTIF(個人情報!$BB$5:$BB$401,"登録番号" &amp; リスト!O4763)&gt;=1,"",IF(VLOOKUP(O4763,登録者リスト!$A$1:$D$43729,4,FALSE)=基本情報!$D$6,O4763,"")),"")</f>
        <v/>
      </c>
    </row>
    <row r="4764" spans="15:16" x14ac:dyDescent="0.15">
      <c r="O4764">
        <v>4763</v>
      </c>
      <c r="P4764" t="str">
        <f>IFERROR(IF(COUNTIF(個人情報!$BB$5:$BB$401,"登録番号" &amp; リスト!O4764)&gt;=1,"",IF(VLOOKUP(O4764,登録者リスト!$A$1:$D$43729,4,FALSE)=基本情報!$D$6,O4764,"")),"")</f>
        <v/>
      </c>
    </row>
    <row r="4765" spans="15:16" x14ac:dyDescent="0.15">
      <c r="O4765">
        <v>4764</v>
      </c>
      <c r="P4765" t="str">
        <f>IFERROR(IF(COUNTIF(個人情報!$BB$5:$BB$401,"登録番号" &amp; リスト!O4765)&gt;=1,"",IF(VLOOKUP(O4765,登録者リスト!$A$1:$D$43729,4,FALSE)=基本情報!$D$6,O4765,"")),"")</f>
        <v/>
      </c>
    </row>
    <row r="4766" spans="15:16" x14ac:dyDescent="0.15">
      <c r="O4766">
        <v>4765</v>
      </c>
      <c r="P4766" t="str">
        <f>IFERROR(IF(COUNTIF(個人情報!$BB$5:$BB$401,"登録番号" &amp; リスト!O4766)&gt;=1,"",IF(VLOOKUP(O4766,登録者リスト!$A$1:$D$43729,4,FALSE)=基本情報!$D$6,O4766,"")),"")</f>
        <v/>
      </c>
    </row>
    <row r="4767" spans="15:16" x14ac:dyDescent="0.15">
      <c r="O4767">
        <v>4766</v>
      </c>
      <c r="P4767" t="str">
        <f>IFERROR(IF(COUNTIF(個人情報!$BB$5:$BB$401,"登録番号" &amp; リスト!O4767)&gt;=1,"",IF(VLOOKUP(O4767,登録者リスト!$A$1:$D$43729,4,FALSE)=基本情報!$D$6,O4767,"")),"")</f>
        <v/>
      </c>
    </row>
    <row r="4768" spans="15:16" x14ac:dyDescent="0.15">
      <c r="O4768">
        <v>4767</v>
      </c>
      <c r="P4768" t="str">
        <f>IFERROR(IF(COUNTIF(個人情報!$BB$5:$BB$401,"登録番号" &amp; リスト!O4768)&gt;=1,"",IF(VLOOKUP(O4768,登録者リスト!$A$1:$D$43729,4,FALSE)=基本情報!$D$6,O4768,"")),"")</f>
        <v/>
      </c>
    </row>
    <row r="4769" spans="15:16" x14ac:dyDescent="0.15">
      <c r="O4769">
        <v>4768</v>
      </c>
      <c r="P4769" t="str">
        <f>IFERROR(IF(COUNTIF(個人情報!$BB$5:$BB$401,"登録番号" &amp; リスト!O4769)&gt;=1,"",IF(VLOOKUP(O4769,登録者リスト!$A$1:$D$43729,4,FALSE)=基本情報!$D$6,O4769,"")),"")</f>
        <v/>
      </c>
    </row>
    <row r="4770" spans="15:16" x14ac:dyDescent="0.15">
      <c r="O4770">
        <v>4769</v>
      </c>
      <c r="P4770" t="str">
        <f>IFERROR(IF(COUNTIF(個人情報!$BB$5:$BB$401,"登録番号" &amp; リスト!O4770)&gt;=1,"",IF(VLOOKUP(O4770,登録者リスト!$A$1:$D$43729,4,FALSE)=基本情報!$D$6,O4770,"")),"")</f>
        <v/>
      </c>
    </row>
    <row r="4771" spans="15:16" x14ac:dyDescent="0.15">
      <c r="O4771">
        <v>4770</v>
      </c>
      <c r="P4771" t="str">
        <f>IFERROR(IF(COUNTIF(個人情報!$BB$5:$BB$401,"登録番号" &amp; リスト!O4771)&gt;=1,"",IF(VLOOKUP(O4771,登録者リスト!$A$1:$D$43729,4,FALSE)=基本情報!$D$6,O4771,"")),"")</f>
        <v/>
      </c>
    </row>
    <row r="4772" spans="15:16" x14ac:dyDescent="0.15">
      <c r="O4772">
        <v>4771</v>
      </c>
      <c r="P4772" t="str">
        <f>IFERROR(IF(COUNTIF(個人情報!$BB$5:$BB$401,"登録番号" &amp; リスト!O4772)&gt;=1,"",IF(VLOOKUP(O4772,登録者リスト!$A$1:$D$43729,4,FALSE)=基本情報!$D$6,O4772,"")),"")</f>
        <v/>
      </c>
    </row>
    <row r="4773" spans="15:16" x14ac:dyDescent="0.15">
      <c r="O4773">
        <v>4772</v>
      </c>
      <c r="P4773" t="str">
        <f>IFERROR(IF(COUNTIF(個人情報!$BB$5:$BB$401,"登録番号" &amp; リスト!O4773)&gt;=1,"",IF(VLOOKUP(O4773,登録者リスト!$A$1:$D$43729,4,FALSE)=基本情報!$D$6,O4773,"")),"")</f>
        <v/>
      </c>
    </row>
    <row r="4774" spans="15:16" x14ac:dyDescent="0.15">
      <c r="O4774">
        <v>4773</v>
      </c>
      <c r="P4774" t="str">
        <f>IFERROR(IF(COUNTIF(個人情報!$BB$5:$BB$401,"登録番号" &amp; リスト!O4774)&gt;=1,"",IF(VLOOKUP(O4774,登録者リスト!$A$1:$D$43729,4,FALSE)=基本情報!$D$6,O4774,"")),"")</f>
        <v/>
      </c>
    </row>
    <row r="4775" spans="15:16" x14ac:dyDescent="0.15">
      <c r="O4775">
        <v>4774</v>
      </c>
      <c r="P4775" t="str">
        <f>IFERROR(IF(COUNTIF(個人情報!$BB$5:$BB$401,"登録番号" &amp; リスト!O4775)&gt;=1,"",IF(VLOOKUP(O4775,登録者リスト!$A$1:$D$43729,4,FALSE)=基本情報!$D$6,O4775,"")),"")</f>
        <v/>
      </c>
    </row>
    <row r="4776" spans="15:16" x14ac:dyDescent="0.15">
      <c r="O4776">
        <v>4775</v>
      </c>
      <c r="P4776" t="str">
        <f>IFERROR(IF(COUNTIF(個人情報!$BB$5:$BB$401,"登録番号" &amp; リスト!O4776)&gt;=1,"",IF(VLOOKUP(O4776,登録者リスト!$A$1:$D$43729,4,FALSE)=基本情報!$D$6,O4776,"")),"")</f>
        <v/>
      </c>
    </row>
    <row r="4777" spans="15:16" x14ac:dyDescent="0.15">
      <c r="O4777">
        <v>4776</v>
      </c>
      <c r="P4777" t="str">
        <f>IFERROR(IF(COUNTIF(個人情報!$BB$5:$BB$401,"登録番号" &amp; リスト!O4777)&gt;=1,"",IF(VLOOKUP(O4777,登録者リスト!$A$1:$D$43729,4,FALSE)=基本情報!$D$6,O4777,"")),"")</f>
        <v/>
      </c>
    </row>
    <row r="4778" spans="15:16" x14ac:dyDescent="0.15">
      <c r="O4778">
        <v>4777</v>
      </c>
      <c r="P4778" t="str">
        <f>IFERROR(IF(COUNTIF(個人情報!$BB$5:$BB$401,"登録番号" &amp; リスト!O4778)&gt;=1,"",IF(VLOOKUP(O4778,登録者リスト!$A$1:$D$43729,4,FALSE)=基本情報!$D$6,O4778,"")),"")</f>
        <v/>
      </c>
    </row>
    <row r="4779" spans="15:16" x14ac:dyDescent="0.15">
      <c r="O4779">
        <v>4778</v>
      </c>
      <c r="P4779" t="str">
        <f>IFERROR(IF(COUNTIF(個人情報!$BB$5:$BB$401,"登録番号" &amp; リスト!O4779)&gt;=1,"",IF(VLOOKUP(O4779,登録者リスト!$A$1:$D$43729,4,FALSE)=基本情報!$D$6,O4779,"")),"")</f>
        <v/>
      </c>
    </row>
    <row r="4780" spans="15:16" x14ac:dyDescent="0.15">
      <c r="O4780">
        <v>4779</v>
      </c>
      <c r="P4780" t="str">
        <f>IFERROR(IF(COUNTIF(個人情報!$BB$5:$BB$401,"登録番号" &amp; リスト!O4780)&gt;=1,"",IF(VLOOKUP(O4780,登録者リスト!$A$1:$D$43729,4,FALSE)=基本情報!$D$6,O4780,"")),"")</f>
        <v/>
      </c>
    </row>
    <row r="4781" spans="15:16" x14ac:dyDescent="0.15">
      <c r="O4781">
        <v>4780</v>
      </c>
      <c r="P4781" t="str">
        <f>IFERROR(IF(COUNTIF(個人情報!$BB$5:$BB$401,"登録番号" &amp; リスト!O4781)&gt;=1,"",IF(VLOOKUP(O4781,登録者リスト!$A$1:$D$43729,4,FALSE)=基本情報!$D$6,O4781,"")),"")</f>
        <v/>
      </c>
    </row>
    <row r="4782" spans="15:16" x14ac:dyDescent="0.15">
      <c r="O4782">
        <v>4781</v>
      </c>
      <c r="P4782" t="str">
        <f>IFERROR(IF(COUNTIF(個人情報!$BB$5:$BB$401,"登録番号" &amp; リスト!O4782)&gt;=1,"",IF(VLOOKUP(O4782,登録者リスト!$A$1:$D$43729,4,FALSE)=基本情報!$D$6,O4782,"")),"")</f>
        <v/>
      </c>
    </row>
    <row r="4783" spans="15:16" x14ac:dyDescent="0.15">
      <c r="O4783">
        <v>4782</v>
      </c>
      <c r="P4783" t="str">
        <f>IFERROR(IF(COUNTIF(個人情報!$BB$5:$BB$401,"登録番号" &amp; リスト!O4783)&gt;=1,"",IF(VLOOKUP(O4783,登録者リスト!$A$1:$D$43729,4,FALSE)=基本情報!$D$6,O4783,"")),"")</f>
        <v/>
      </c>
    </row>
    <row r="4784" spans="15:16" x14ac:dyDescent="0.15">
      <c r="O4784">
        <v>4783</v>
      </c>
      <c r="P4784" t="str">
        <f>IFERROR(IF(COUNTIF(個人情報!$BB$5:$BB$401,"登録番号" &amp; リスト!O4784)&gt;=1,"",IF(VLOOKUP(O4784,登録者リスト!$A$1:$D$43729,4,FALSE)=基本情報!$D$6,O4784,"")),"")</f>
        <v/>
      </c>
    </row>
    <row r="4785" spans="15:16" x14ac:dyDescent="0.15">
      <c r="O4785">
        <v>4784</v>
      </c>
      <c r="P4785" t="str">
        <f>IFERROR(IF(COUNTIF(個人情報!$BB$5:$BB$401,"登録番号" &amp; リスト!O4785)&gt;=1,"",IF(VLOOKUP(O4785,登録者リスト!$A$1:$D$43729,4,FALSE)=基本情報!$D$6,O4785,"")),"")</f>
        <v/>
      </c>
    </row>
    <row r="4786" spans="15:16" x14ac:dyDescent="0.15">
      <c r="O4786">
        <v>4785</v>
      </c>
      <c r="P4786" t="str">
        <f>IFERROR(IF(COUNTIF(個人情報!$BB$5:$BB$401,"登録番号" &amp; リスト!O4786)&gt;=1,"",IF(VLOOKUP(O4786,登録者リスト!$A$1:$D$43729,4,FALSE)=基本情報!$D$6,O4786,"")),"")</f>
        <v/>
      </c>
    </row>
    <row r="4787" spans="15:16" x14ac:dyDescent="0.15">
      <c r="O4787">
        <v>4786</v>
      </c>
      <c r="P4787" t="str">
        <f>IFERROR(IF(COUNTIF(個人情報!$BB$5:$BB$401,"登録番号" &amp; リスト!O4787)&gt;=1,"",IF(VLOOKUP(O4787,登録者リスト!$A$1:$D$43729,4,FALSE)=基本情報!$D$6,O4787,"")),"")</f>
        <v/>
      </c>
    </row>
    <row r="4788" spans="15:16" x14ac:dyDescent="0.15">
      <c r="O4788">
        <v>4787</v>
      </c>
      <c r="P4788" t="str">
        <f>IFERROR(IF(COUNTIF(個人情報!$BB$5:$BB$401,"登録番号" &amp; リスト!O4788)&gt;=1,"",IF(VLOOKUP(O4788,登録者リスト!$A$1:$D$43729,4,FALSE)=基本情報!$D$6,O4788,"")),"")</f>
        <v/>
      </c>
    </row>
    <row r="4789" spans="15:16" x14ac:dyDescent="0.15">
      <c r="O4789">
        <v>4788</v>
      </c>
      <c r="P4789" t="str">
        <f>IFERROR(IF(COUNTIF(個人情報!$BB$5:$BB$401,"登録番号" &amp; リスト!O4789)&gt;=1,"",IF(VLOOKUP(O4789,登録者リスト!$A$1:$D$43729,4,FALSE)=基本情報!$D$6,O4789,"")),"")</f>
        <v/>
      </c>
    </row>
    <row r="4790" spans="15:16" x14ac:dyDescent="0.15">
      <c r="O4790">
        <v>4789</v>
      </c>
      <c r="P4790" t="str">
        <f>IFERROR(IF(COUNTIF(個人情報!$BB$5:$BB$401,"登録番号" &amp; リスト!O4790)&gt;=1,"",IF(VLOOKUP(O4790,登録者リスト!$A$1:$D$43729,4,FALSE)=基本情報!$D$6,O4790,"")),"")</f>
        <v/>
      </c>
    </row>
    <row r="4791" spans="15:16" x14ac:dyDescent="0.15">
      <c r="O4791">
        <v>4790</v>
      </c>
      <c r="P4791" t="str">
        <f>IFERROR(IF(COUNTIF(個人情報!$BB$5:$BB$401,"登録番号" &amp; リスト!O4791)&gt;=1,"",IF(VLOOKUP(O4791,登録者リスト!$A$1:$D$43729,4,FALSE)=基本情報!$D$6,O4791,"")),"")</f>
        <v/>
      </c>
    </row>
    <row r="4792" spans="15:16" x14ac:dyDescent="0.15">
      <c r="O4792">
        <v>4791</v>
      </c>
      <c r="P4792" t="str">
        <f>IFERROR(IF(COUNTIF(個人情報!$BB$5:$BB$401,"登録番号" &amp; リスト!O4792)&gt;=1,"",IF(VLOOKUP(O4792,登録者リスト!$A$1:$D$43729,4,FALSE)=基本情報!$D$6,O4792,"")),"")</f>
        <v/>
      </c>
    </row>
    <row r="4793" spans="15:16" x14ac:dyDescent="0.15">
      <c r="O4793">
        <v>4792</v>
      </c>
      <c r="P4793" t="str">
        <f>IFERROR(IF(COUNTIF(個人情報!$BB$5:$BB$401,"登録番号" &amp; リスト!O4793)&gt;=1,"",IF(VLOOKUP(O4793,登録者リスト!$A$1:$D$43729,4,FALSE)=基本情報!$D$6,O4793,"")),"")</f>
        <v/>
      </c>
    </row>
    <row r="4794" spans="15:16" x14ac:dyDescent="0.15">
      <c r="O4794">
        <v>4793</v>
      </c>
      <c r="P4794" t="str">
        <f>IFERROR(IF(COUNTIF(個人情報!$BB$5:$BB$401,"登録番号" &amp; リスト!O4794)&gt;=1,"",IF(VLOOKUP(O4794,登録者リスト!$A$1:$D$43729,4,FALSE)=基本情報!$D$6,O4794,"")),"")</f>
        <v/>
      </c>
    </row>
    <row r="4795" spans="15:16" x14ac:dyDescent="0.15">
      <c r="O4795">
        <v>4794</v>
      </c>
      <c r="P4795" t="str">
        <f>IFERROR(IF(COUNTIF(個人情報!$BB$5:$BB$401,"登録番号" &amp; リスト!O4795)&gt;=1,"",IF(VLOOKUP(O4795,登録者リスト!$A$1:$D$43729,4,FALSE)=基本情報!$D$6,O4795,"")),"")</f>
        <v/>
      </c>
    </row>
    <row r="4796" spans="15:16" x14ac:dyDescent="0.15">
      <c r="O4796">
        <v>4795</v>
      </c>
      <c r="P4796" t="str">
        <f>IFERROR(IF(COUNTIF(個人情報!$BB$5:$BB$401,"登録番号" &amp; リスト!O4796)&gt;=1,"",IF(VLOOKUP(O4796,登録者リスト!$A$1:$D$43729,4,FALSE)=基本情報!$D$6,O4796,"")),"")</f>
        <v/>
      </c>
    </row>
    <row r="4797" spans="15:16" x14ac:dyDescent="0.15">
      <c r="O4797">
        <v>4796</v>
      </c>
      <c r="P4797" t="str">
        <f>IFERROR(IF(COUNTIF(個人情報!$BB$5:$BB$401,"登録番号" &amp; リスト!O4797)&gt;=1,"",IF(VLOOKUP(O4797,登録者リスト!$A$1:$D$43729,4,FALSE)=基本情報!$D$6,O4797,"")),"")</f>
        <v/>
      </c>
    </row>
    <row r="4798" spans="15:16" x14ac:dyDescent="0.15">
      <c r="O4798">
        <v>4797</v>
      </c>
      <c r="P4798" t="str">
        <f>IFERROR(IF(COUNTIF(個人情報!$BB$5:$BB$401,"登録番号" &amp; リスト!O4798)&gt;=1,"",IF(VLOOKUP(O4798,登録者リスト!$A$1:$D$43729,4,FALSE)=基本情報!$D$6,O4798,"")),"")</f>
        <v/>
      </c>
    </row>
    <row r="4799" spans="15:16" x14ac:dyDescent="0.15">
      <c r="O4799">
        <v>4798</v>
      </c>
      <c r="P4799" t="str">
        <f>IFERROR(IF(COUNTIF(個人情報!$BB$5:$BB$401,"登録番号" &amp; リスト!O4799)&gt;=1,"",IF(VLOOKUP(O4799,登録者リスト!$A$1:$D$43729,4,FALSE)=基本情報!$D$6,O4799,"")),"")</f>
        <v/>
      </c>
    </row>
    <row r="4800" spans="15:16" x14ac:dyDescent="0.15">
      <c r="O4800">
        <v>4799</v>
      </c>
      <c r="P4800" t="str">
        <f>IFERROR(IF(COUNTIF(個人情報!$BB$5:$BB$401,"登録番号" &amp; リスト!O4800)&gt;=1,"",IF(VLOOKUP(O4800,登録者リスト!$A$1:$D$43729,4,FALSE)=基本情報!$D$6,O4800,"")),"")</f>
        <v/>
      </c>
    </row>
    <row r="4801" spans="15:16" x14ac:dyDescent="0.15">
      <c r="O4801">
        <v>4800</v>
      </c>
      <c r="P4801" t="str">
        <f>IFERROR(IF(COUNTIF(個人情報!$BB$5:$BB$401,"登録番号" &amp; リスト!O4801)&gt;=1,"",IF(VLOOKUP(O4801,登録者リスト!$A$1:$D$43729,4,FALSE)=基本情報!$D$6,O4801,"")),"")</f>
        <v/>
      </c>
    </row>
    <row r="4802" spans="15:16" x14ac:dyDescent="0.15">
      <c r="O4802">
        <v>4801</v>
      </c>
      <c r="P4802" t="str">
        <f>IFERROR(IF(COUNTIF(個人情報!$BB$5:$BB$401,"登録番号" &amp; リスト!O4802)&gt;=1,"",IF(VLOOKUP(O4802,登録者リスト!$A$1:$D$43729,4,FALSE)=基本情報!$D$6,O4802,"")),"")</f>
        <v/>
      </c>
    </row>
    <row r="4803" spans="15:16" x14ac:dyDescent="0.15">
      <c r="O4803">
        <v>4802</v>
      </c>
      <c r="P4803" t="str">
        <f>IFERROR(IF(COUNTIF(個人情報!$BB$5:$BB$401,"登録番号" &amp; リスト!O4803)&gt;=1,"",IF(VLOOKUP(O4803,登録者リスト!$A$1:$D$43729,4,FALSE)=基本情報!$D$6,O4803,"")),"")</f>
        <v/>
      </c>
    </row>
    <row r="4804" spans="15:16" x14ac:dyDescent="0.15">
      <c r="O4804">
        <v>4803</v>
      </c>
      <c r="P4804" t="str">
        <f>IFERROR(IF(COUNTIF(個人情報!$BB$5:$BB$401,"登録番号" &amp; リスト!O4804)&gt;=1,"",IF(VLOOKUP(O4804,登録者リスト!$A$1:$D$43729,4,FALSE)=基本情報!$D$6,O4804,"")),"")</f>
        <v/>
      </c>
    </row>
    <row r="4805" spans="15:16" x14ac:dyDescent="0.15">
      <c r="O4805">
        <v>4804</v>
      </c>
      <c r="P4805" t="str">
        <f>IFERROR(IF(COUNTIF(個人情報!$BB$5:$BB$401,"登録番号" &amp; リスト!O4805)&gt;=1,"",IF(VLOOKUP(O4805,登録者リスト!$A$1:$D$43729,4,FALSE)=基本情報!$D$6,O4805,"")),"")</f>
        <v/>
      </c>
    </row>
    <row r="4806" spans="15:16" x14ac:dyDescent="0.15">
      <c r="O4806">
        <v>4805</v>
      </c>
      <c r="P4806" t="str">
        <f>IFERROR(IF(COUNTIF(個人情報!$BB$5:$BB$401,"登録番号" &amp; リスト!O4806)&gt;=1,"",IF(VLOOKUP(O4806,登録者リスト!$A$1:$D$43729,4,FALSE)=基本情報!$D$6,O4806,"")),"")</f>
        <v/>
      </c>
    </row>
    <row r="4807" spans="15:16" x14ac:dyDescent="0.15">
      <c r="O4807">
        <v>4806</v>
      </c>
      <c r="P4807" t="str">
        <f>IFERROR(IF(COUNTIF(個人情報!$BB$5:$BB$401,"登録番号" &amp; リスト!O4807)&gt;=1,"",IF(VLOOKUP(O4807,登録者リスト!$A$1:$D$43729,4,FALSE)=基本情報!$D$6,O4807,"")),"")</f>
        <v/>
      </c>
    </row>
    <row r="4808" spans="15:16" x14ac:dyDescent="0.15">
      <c r="O4808">
        <v>4807</v>
      </c>
      <c r="P4808" t="str">
        <f>IFERROR(IF(COUNTIF(個人情報!$BB$5:$BB$401,"登録番号" &amp; リスト!O4808)&gt;=1,"",IF(VLOOKUP(O4808,登録者リスト!$A$1:$D$43729,4,FALSE)=基本情報!$D$6,O4808,"")),"")</f>
        <v/>
      </c>
    </row>
    <row r="4809" spans="15:16" x14ac:dyDescent="0.15">
      <c r="O4809">
        <v>4808</v>
      </c>
      <c r="P4809" t="str">
        <f>IFERROR(IF(COUNTIF(個人情報!$BB$5:$BB$401,"登録番号" &amp; リスト!O4809)&gt;=1,"",IF(VLOOKUP(O4809,登録者リスト!$A$1:$D$43729,4,FALSE)=基本情報!$D$6,O4809,"")),"")</f>
        <v/>
      </c>
    </row>
    <row r="4810" spans="15:16" x14ac:dyDescent="0.15">
      <c r="O4810">
        <v>4809</v>
      </c>
      <c r="P4810" t="str">
        <f>IFERROR(IF(COUNTIF(個人情報!$BB$5:$BB$401,"登録番号" &amp; リスト!O4810)&gt;=1,"",IF(VLOOKUP(O4810,登録者リスト!$A$1:$D$43729,4,FALSE)=基本情報!$D$6,O4810,"")),"")</f>
        <v/>
      </c>
    </row>
    <row r="4811" spans="15:16" x14ac:dyDescent="0.15">
      <c r="O4811">
        <v>4810</v>
      </c>
      <c r="P4811" t="str">
        <f>IFERROR(IF(COUNTIF(個人情報!$BB$5:$BB$401,"登録番号" &amp; リスト!O4811)&gt;=1,"",IF(VLOOKUP(O4811,登録者リスト!$A$1:$D$43729,4,FALSE)=基本情報!$D$6,O4811,"")),"")</f>
        <v/>
      </c>
    </row>
    <row r="4812" spans="15:16" x14ac:dyDescent="0.15">
      <c r="O4812">
        <v>4811</v>
      </c>
      <c r="P4812" t="str">
        <f>IFERROR(IF(COUNTIF(個人情報!$BB$5:$BB$401,"登録番号" &amp; リスト!O4812)&gt;=1,"",IF(VLOOKUP(O4812,登録者リスト!$A$1:$D$43729,4,FALSE)=基本情報!$D$6,O4812,"")),"")</f>
        <v/>
      </c>
    </row>
    <row r="4813" spans="15:16" x14ac:dyDescent="0.15">
      <c r="O4813">
        <v>4812</v>
      </c>
      <c r="P4813" t="str">
        <f>IFERROR(IF(COUNTIF(個人情報!$BB$5:$BB$401,"登録番号" &amp; リスト!O4813)&gt;=1,"",IF(VLOOKUP(O4813,登録者リスト!$A$1:$D$43729,4,FALSE)=基本情報!$D$6,O4813,"")),"")</f>
        <v/>
      </c>
    </row>
    <row r="4814" spans="15:16" x14ac:dyDescent="0.15">
      <c r="O4814">
        <v>4813</v>
      </c>
      <c r="P4814" t="str">
        <f>IFERROR(IF(COUNTIF(個人情報!$BB$5:$BB$401,"登録番号" &amp; リスト!O4814)&gt;=1,"",IF(VLOOKUP(O4814,登録者リスト!$A$1:$D$43729,4,FALSE)=基本情報!$D$6,O4814,"")),"")</f>
        <v/>
      </c>
    </row>
    <row r="4815" spans="15:16" x14ac:dyDescent="0.15">
      <c r="O4815">
        <v>4814</v>
      </c>
      <c r="P4815" t="str">
        <f>IFERROR(IF(COUNTIF(個人情報!$BB$5:$BB$401,"登録番号" &amp; リスト!O4815)&gt;=1,"",IF(VLOOKUP(O4815,登録者リスト!$A$1:$D$43729,4,FALSE)=基本情報!$D$6,O4815,"")),"")</f>
        <v/>
      </c>
    </row>
    <row r="4816" spans="15:16" x14ac:dyDescent="0.15">
      <c r="O4816">
        <v>4815</v>
      </c>
      <c r="P4816" t="str">
        <f>IFERROR(IF(COUNTIF(個人情報!$BB$5:$BB$401,"登録番号" &amp; リスト!O4816)&gt;=1,"",IF(VLOOKUP(O4816,登録者リスト!$A$1:$D$43729,4,FALSE)=基本情報!$D$6,O4816,"")),"")</f>
        <v/>
      </c>
    </row>
    <row r="4817" spans="15:16" x14ac:dyDescent="0.15">
      <c r="O4817">
        <v>4816</v>
      </c>
      <c r="P4817" t="str">
        <f>IFERROR(IF(COUNTIF(個人情報!$BB$5:$BB$401,"登録番号" &amp; リスト!O4817)&gt;=1,"",IF(VLOOKUP(O4817,登録者リスト!$A$1:$D$43729,4,FALSE)=基本情報!$D$6,O4817,"")),"")</f>
        <v/>
      </c>
    </row>
    <row r="4818" spans="15:16" x14ac:dyDescent="0.15">
      <c r="O4818">
        <v>4817</v>
      </c>
      <c r="P4818" t="str">
        <f>IFERROR(IF(COUNTIF(個人情報!$BB$5:$BB$401,"登録番号" &amp; リスト!O4818)&gt;=1,"",IF(VLOOKUP(O4818,登録者リスト!$A$1:$D$43729,4,FALSE)=基本情報!$D$6,O4818,"")),"")</f>
        <v/>
      </c>
    </row>
    <row r="4819" spans="15:16" x14ac:dyDescent="0.15">
      <c r="O4819">
        <v>4818</v>
      </c>
      <c r="P4819" t="str">
        <f>IFERROR(IF(COUNTIF(個人情報!$BB$5:$BB$401,"登録番号" &amp; リスト!O4819)&gt;=1,"",IF(VLOOKUP(O4819,登録者リスト!$A$1:$D$43729,4,FALSE)=基本情報!$D$6,O4819,"")),"")</f>
        <v/>
      </c>
    </row>
    <row r="4820" spans="15:16" x14ac:dyDescent="0.15">
      <c r="O4820">
        <v>4819</v>
      </c>
      <c r="P4820" t="str">
        <f>IFERROR(IF(COUNTIF(個人情報!$BB$5:$BB$401,"登録番号" &amp; リスト!O4820)&gt;=1,"",IF(VLOOKUP(O4820,登録者リスト!$A$1:$D$43729,4,FALSE)=基本情報!$D$6,O4820,"")),"")</f>
        <v/>
      </c>
    </row>
    <row r="4821" spans="15:16" x14ac:dyDescent="0.15">
      <c r="O4821">
        <v>4820</v>
      </c>
      <c r="P4821" t="str">
        <f>IFERROR(IF(COUNTIF(個人情報!$BB$5:$BB$401,"登録番号" &amp; リスト!O4821)&gt;=1,"",IF(VLOOKUP(O4821,登録者リスト!$A$1:$D$43729,4,FALSE)=基本情報!$D$6,O4821,"")),"")</f>
        <v/>
      </c>
    </row>
    <row r="4822" spans="15:16" x14ac:dyDescent="0.15">
      <c r="O4822">
        <v>4821</v>
      </c>
      <c r="P4822" t="str">
        <f>IFERROR(IF(COUNTIF(個人情報!$BB$5:$BB$401,"登録番号" &amp; リスト!O4822)&gt;=1,"",IF(VLOOKUP(O4822,登録者リスト!$A$1:$D$43729,4,FALSE)=基本情報!$D$6,O4822,"")),"")</f>
        <v/>
      </c>
    </row>
    <row r="4823" spans="15:16" x14ac:dyDescent="0.15">
      <c r="O4823">
        <v>4822</v>
      </c>
      <c r="P4823" t="str">
        <f>IFERROR(IF(COUNTIF(個人情報!$BB$5:$BB$401,"登録番号" &amp; リスト!O4823)&gt;=1,"",IF(VLOOKUP(O4823,登録者リスト!$A$1:$D$43729,4,FALSE)=基本情報!$D$6,O4823,"")),"")</f>
        <v/>
      </c>
    </row>
    <row r="4824" spans="15:16" x14ac:dyDescent="0.15">
      <c r="O4824">
        <v>4823</v>
      </c>
      <c r="P4824" t="str">
        <f>IFERROR(IF(COUNTIF(個人情報!$BB$5:$BB$401,"登録番号" &amp; リスト!O4824)&gt;=1,"",IF(VLOOKUP(O4824,登録者リスト!$A$1:$D$43729,4,FALSE)=基本情報!$D$6,O4824,"")),"")</f>
        <v/>
      </c>
    </row>
    <row r="4825" spans="15:16" x14ac:dyDescent="0.15">
      <c r="O4825">
        <v>4824</v>
      </c>
      <c r="P4825" t="str">
        <f>IFERROR(IF(COUNTIF(個人情報!$BB$5:$BB$401,"登録番号" &amp; リスト!O4825)&gt;=1,"",IF(VLOOKUP(O4825,登録者リスト!$A$1:$D$43729,4,FALSE)=基本情報!$D$6,O4825,"")),"")</f>
        <v/>
      </c>
    </row>
    <row r="4826" spans="15:16" x14ac:dyDescent="0.15">
      <c r="O4826">
        <v>4825</v>
      </c>
      <c r="P4826" t="str">
        <f>IFERROR(IF(COUNTIF(個人情報!$BB$5:$BB$401,"登録番号" &amp; リスト!O4826)&gt;=1,"",IF(VLOOKUP(O4826,登録者リスト!$A$1:$D$43729,4,FALSE)=基本情報!$D$6,O4826,"")),"")</f>
        <v/>
      </c>
    </row>
    <row r="4827" spans="15:16" x14ac:dyDescent="0.15">
      <c r="O4827">
        <v>4826</v>
      </c>
      <c r="P4827" t="str">
        <f>IFERROR(IF(COUNTIF(個人情報!$BB$5:$BB$401,"登録番号" &amp; リスト!O4827)&gt;=1,"",IF(VLOOKUP(O4827,登録者リスト!$A$1:$D$43729,4,FALSE)=基本情報!$D$6,O4827,"")),"")</f>
        <v/>
      </c>
    </row>
    <row r="4828" spans="15:16" x14ac:dyDescent="0.15">
      <c r="O4828">
        <v>4827</v>
      </c>
      <c r="P4828" t="str">
        <f>IFERROR(IF(COUNTIF(個人情報!$BB$5:$BB$401,"登録番号" &amp; リスト!O4828)&gt;=1,"",IF(VLOOKUP(O4828,登録者リスト!$A$1:$D$43729,4,FALSE)=基本情報!$D$6,O4828,"")),"")</f>
        <v/>
      </c>
    </row>
    <row r="4829" spans="15:16" x14ac:dyDescent="0.15">
      <c r="O4829">
        <v>4828</v>
      </c>
      <c r="P4829" t="str">
        <f>IFERROR(IF(COUNTIF(個人情報!$BB$5:$BB$401,"登録番号" &amp; リスト!O4829)&gt;=1,"",IF(VLOOKUP(O4829,登録者リスト!$A$1:$D$43729,4,FALSE)=基本情報!$D$6,O4829,"")),"")</f>
        <v/>
      </c>
    </row>
    <row r="4830" spans="15:16" x14ac:dyDescent="0.15">
      <c r="O4830">
        <v>4829</v>
      </c>
      <c r="P4830" t="str">
        <f>IFERROR(IF(COUNTIF(個人情報!$BB$5:$BB$401,"登録番号" &amp; リスト!O4830)&gt;=1,"",IF(VLOOKUP(O4830,登録者リスト!$A$1:$D$43729,4,FALSE)=基本情報!$D$6,O4830,"")),"")</f>
        <v/>
      </c>
    </row>
    <row r="4831" spans="15:16" x14ac:dyDescent="0.15">
      <c r="O4831">
        <v>4830</v>
      </c>
      <c r="P4831" t="str">
        <f>IFERROR(IF(COUNTIF(個人情報!$BB$5:$BB$401,"登録番号" &amp; リスト!O4831)&gt;=1,"",IF(VLOOKUP(O4831,登録者リスト!$A$1:$D$43729,4,FALSE)=基本情報!$D$6,O4831,"")),"")</f>
        <v/>
      </c>
    </row>
    <row r="4832" spans="15:16" x14ac:dyDescent="0.15">
      <c r="O4832">
        <v>4831</v>
      </c>
      <c r="P4832" t="str">
        <f>IFERROR(IF(COUNTIF(個人情報!$BB$5:$BB$401,"登録番号" &amp; リスト!O4832)&gt;=1,"",IF(VLOOKUP(O4832,登録者リスト!$A$1:$D$43729,4,FALSE)=基本情報!$D$6,O4832,"")),"")</f>
        <v/>
      </c>
    </row>
    <row r="4833" spans="15:16" x14ac:dyDescent="0.15">
      <c r="O4833">
        <v>4832</v>
      </c>
      <c r="P4833" t="str">
        <f>IFERROR(IF(COUNTIF(個人情報!$BB$5:$BB$401,"登録番号" &amp; リスト!O4833)&gt;=1,"",IF(VLOOKUP(O4833,登録者リスト!$A$1:$D$43729,4,FALSE)=基本情報!$D$6,O4833,"")),"")</f>
        <v/>
      </c>
    </row>
    <row r="4834" spans="15:16" x14ac:dyDescent="0.15">
      <c r="O4834">
        <v>4833</v>
      </c>
      <c r="P4834" t="str">
        <f>IFERROR(IF(COUNTIF(個人情報!$BB$5:$BB$401,"登録番号" &amp; リスト!O4834)&gt;=1,"",IF(VLOOKUP(O4834,登録者リスト!$A$1:$D$43729,4,FALSE)=基本情報!$D$6,O4834,"")),"")</f>
        <v/>
      </c>
    </row>
    <row r="4835" spans="15:16" x14ac:dyDescent="0.15">
      <c r="O4835">
        <v>4834</v>
      </c>
      <c r="P4835" t="str">
        <f>IFERROR(IF(COUNTIF(個人情報!$BB$5:$BB$401,"登録番号" &amp; リスト!O4835)&gt;=1,"",IF(VLOOKUP(O4835,登録者リスト!$A$1:$D$43729,4,FALSE)=基本情報!$D$6,O4835,"")),"")</f>
        <v/>
      </c>
    </row>
    <row r="4836" spans="15:16" x14ac:dyDescent="0.15">
      <c r="O4836">
        <v>4835</v>
      </c>
      <c r="P4836" t="str">
        <f>IFERROR(IF(COUNTIF(個人情報!$BB$5:$BB$401,"登録番号" &amp; リスト!O4836)&gt;=1,"",IF(VLOOKUP(O4836,登録者リスト!$A$1:$D$43729,4,FALSE)=基本情報!$D$6,O4836,"")),"")</f>
        <v/>
      </c>
    </row>
    <row r="4837" spans="15:16" x14ac:dyDescent="0.15">
      <c r="O4837">
        <v>4836</v>
      </c>
      <c r="P4837" t="str">
        <f>IFERROR(IF(COUNTIF(個人情報!$BB$5:$BB$401,"登録番号" &amp; リスト!O4837)&gt;=1,"",IF(VLOOKUP(O4837,登録者リスト!$A$1:$D$43729,4,FALSE)=基本情報!$D$6,O4837,"")),"")</f>
        <v/>
      </c>
    </row>
    <row r="4838" spans="15:16" x14ac:dyDescent="0.15">
      <c r="O4838">
        <v>4837</v>
      </c>
      <c r="P4838" t="str">
        <f>IFERROR(IF(COUNTIF(個人情報!$BB$5:$BB$401,"登録番号" &amp; リスト!O4838)&gt;=1,"",IF(VLOOKUP(O4838,登録者リスト!$A$1:$D$43729,4,FALSE)=基本情報!$D$6,O4838,"")),"")</f>
        <v/>
      </c>
    </row>
    <row r="4839" spans="15:16" x14ac:dyDescent="0.15">
      <c r="O4839">
        <v>4838</v>
      </c>
      <c r="P4839" t="str">
        <f>IFERROR(IF(COUNTIF(個人情報!$BB$5:$BB$401,"登録番号" &amp; リスト!O4839)&gt;=1,"",IF(VLOOKUP(O4839,登録者リスト!$A$1:$D$43729,4,FALSE)=基本情報!$D$6,O4839,"")),"")</f>
        <v/>
      </c>
    </row>
    <row r="4840" spans="15:16" x14ac:dyDescent="0.15">
      <c r="O4840">
        <v>4839</v>
      </c>
      <c r="P4840" t="str">
        <f>IFERROR(IF(COUNTIF(個人情報!$BB$5:$BB$401,"登録番号" &amp; リスト!O4840)&gt;=1,"",IF(VLOOKUP(O4840,登録者リスト!$A$1:$D$43729,4,FALSE)=基本情報!$D$6,O4840,"")),"")</f>
        <v/>
      </c>
    </row>
    <row r="4841" spans="15:16" x14ac:dyDescent="0.15">
      <c r="O4841">
        <v>4840</v>
      </c>
      <c r="P4841" t="str">
        <f>IFERROR(IF(COUNTIF(個人情報!$BB$5:$BB$401,"登録番号" &amp; リスト!O4841)&gt;=1,"",IF(VLOOKUP(O4841,登録者リスト!$A$1:$D$43729,4,FALSE)=基本情報!$D$6,O4841,"")),"")</f>
        <v/>
      </c>
    </row>
    <row r="4842" spans="15:16" x14ac:dyDescent="0.15">
      <c r="O4842">
        <v>4841</v>
      </c>
      <c r="P4842" t="str">
        <f>IFERROR(IF(COUNTIF(個人情報!$BB$5:$BB$401,"登録番号" &amp; リスト!O4842)&gt;=1,"",IF(VLOOKUP(O4842,登録者リスト!$A$1:$D$43729,4,FALSE)=基本情報!$D$6,O4842,"")),"")</f>
        <v/>
      </c>
    </row>
    <row r="4843" spans="15:16" x14ac:dyDescent="0.15">
      <c r="O4843">
        <v>4842</v>
      </c>
      <c r="P4843" t="str">
        <f>IFERROR(IF(COUNTIF(個人情報!$BB$5:$BB$401,"登録番号" &amp; リスト!O4843)&gt;=1,"",IF(VLOOKUP(O4843,登録者リスト!$A$1:$D$43729,4,FALSE)=基本情報!$D$6,O4843,"")),"")</f>
        <v/>
      </c>
    </row>
    <row r="4844" spans="15:16" x14ac:dyDescent="0.15">
      <c r="O4844">
        <v>4843</v>
      </c>
      <c r="P4844" t="str">
        <f>IFERROR(IF(COUNTIF(個人情報!$BB$5:$BB$401,"登録番号" &amp; リスト!O4844)&gt;=1,"",IF(VLOOKUP(O4844,登録者リスト!$A$1:$D$43729,4,FALSE)=基本情報!$D$6,O4844,"")),"")</f>
        <v/>
      </c>
    </row>
    <row r="4845" spans="15:16" x14ac:dyDescent="0.15">
      <c r="O4845">
        <v>4844</v>
      </c>
      <c r="P4845" t="str">
        <f>IFERROR(IF(COUNTIF(個人情報!$BB$5:$BB$401,"登録番号" &amp; リスト!O4845)&gt;=1,"",IF(VLOOKUP(O4845,登録者リスト!$A$1:$D$43729,4,FALSE)=基本情報!$D$6,O4845,"")),"")</f>
        <v/>
      </c>
    </row>
    <row r="4846" spans="15:16" x14ac:dyDescent="0.15">
      <c r="O4846">
        <v>4845</v>
      </c>
      <c r="P4846" t="str">
        <f>IFERROR(IF(COUNTIF(個人情報!$BB$5:$BB$401,"登録番号" &amp; リスト!O4846)&gt;=1,"",IF(VLOOKUP(O4846,登録者リスト!$A$1:$D$43729,4,FALSE)=基本情報!$D$6,O4846,"")),"")</f>
        <v/>
      </c>
    </row>
    <row r="4847" spans="15:16" x14ac:dyDescent="0.15">
      <c r="O4847">
        <v>4846</v>
      </c>
      <c r="P4847" t="str">
        <f>IFERROR(IF(COUNTIF(個人情報!$BB$5:$BB$401,"登録番号" &amp; リスト!O4847)&gt;=1,"",IF(VLOOKUP(O4847,登録者リスト!$A$1:$D$43729,4,FALSE)=基本情報!$D$6,O4847,"")),"")</f>
        <v/>
      </c>
    </row>
    <row r="4848" spans="15:16" x14ac:dyDescent="0.15">
      <c r="O4848">
        <v>4847</v>
      </c>
      <c r="P4848" t="str">
        <f>IFERROR(IF(COUNTIF(個人情報!$BB$5:$BB$401,"登録番号" &amp; リスト!O4848)&gt;=1,"",IF(VLOOKUP(O4848,登録者リスト!$A$1:$D$43729,4,FALSE)=基本情報!$D$6,O4848,"")),"")</f>
        <v/>
      </c>
    </row>
    <row r="4849" spans="15:16" x14ac:dyDescent="0.15">
      <c r="O4849">
        <v>4848</v>
      </c>
      <c r="P4849" t="str">
        <f>IFERROR(IF(COUNTIF(個人情報!$BB$5:$BB$401,"登録番号" &amp; リスト!O4849)&gt;=1,"",IF(VLOOKUP(O4849,登録者リスト!$A$1:$D$43729,4,FALSE)=基本情報!$D$6,O4849,"")),"")</f>
        <v/>
      </c>
    </row>
    <row r="4850" spans="15:16" x14ac:dyDescent="0.15">
      <c r="O4850">
        <v>4849</v>
      </c>
      <c r="P4850" t="str">
        <f>IFERROR(IF(COUNTIF(個人情報!$BB$5:$BB$401,"登録番号" &amp; リスト!O4850)&gt;=1,"",IF(VLOOKUP(O4850,登録者リスト!$A$1:$D$43729,4,FALSE)=基本情報!$D$6,O4850,"")),"")</f>
        <v/>
      </c>
    </row>
    <row r="4851" spans="15:16" x14ac:dyDescent="0.15">
      <c r="O4851">
        <v>4850</v>
      </c>
      <c r="P4851" t="str">
        <f>IFERROR(IF(COUNTIF(個人情報!$BB$5:$BB$401,"登録番号" &amp; リスト!O4851)&gt;=1,"",IF(VLOOKUP(O4851,登録者リスト!$A$1:$D$43729,4,FALSE)=基本情報!$D$6,O4851,"")),"")</f>
        <v/>
      </c>
    </row>
    <row r="4852" spans="15:16" x14ac:dyDescent="0.15">
      <c r="O4852">
        <v>4851</v>
      </c>
      <c r="P4852" t="str">
        <f>IFERROR(IF(COUNTIF(個人情報!$BB$5:$BB$401,"登録番号" &amp; リスト!O4852)&gt;=1,"",IF(VLOOKUP(O4852,登録者リスト!$A$1:$D$43729,4,FALSE)=基本情報!$D$6,O4852,"")),"")</f>
        <v/>
      </c>
    </row>
    <row r="4853" spans="15:16" x14ac:dyDescent="0.15">
      <c r="O4853">
        <v>4852</v>
      </c>
      <c r="P4853" t="str">
        <f>IFERROR(IF(COUNTIF(個人情報!$BB$5:$BB$401,"登録番号" &amp; リスト!O4853)&gt;=1,"",IF(VLOOKUP(O4853,登録者リスト!$A$1:$D$43729,4,FALSE)=基本情報!$D$6,O4853,"")),"")</f>
        <v/>
      </c>
    </row>
    <row r="4854" spans="15:16" x14ac:dyDescent="0.15">
      <c r="O4854">
        <v>4853</v>
      </c>
      <c r="P4854" t="str">
        <f>IFERROR(IF(COUNTIF(個人情報!$BB$5:$BB$401,"登録番号" &amp; リスト!O4854)&gt;=1,"",IF(VLOOKUP(O4854,登録者リスト!$A$1:$D$43729,4,FALSE)=基本情報!$D$6,O4854,"")),"")</f>
        <v/>
      </c>
    </row>
    <row r="4855" spans="15:16" x14ac:dyDescent="0.15">
      <c r="O4855">
        <v>4854</v>
      </c>
      <c r="P4855" t="str">
        <f>IFERROR(IF(COUNTIF(個人情報!$BB$5:$BB$401,"登録番号" &amp; リスト!O4855)&gt;=1,"",IF(VLOOKUP(O4855,登録者リスト!$A$1:$D$43729,4,FALSE)=基本情報!$D$6,O4855,"")),"")</f>
        <v/>
      </c>
    </row>
    <row r="4856" spans="15:16" x14ac:dyDescent="0.15">
      <c r="O4856">
        <v>4855</v>
      </c>
      <c r="P4856" t="str">
        <f>IFERROR(IF(COUNTIF(個人情報!$BB$5:$BB$401,"登録番号" &amp; リスト!O4856)&gt;=1,"",IF(VLOOKUP(O4856,登録者リスト!$A$1:$D$43729,4,FALSE)=基本情報!$D$6,O4856,"")),"")</f>
        <v/>
      </c>
    </row>
    <row r="4857" spans="15:16" x14ac:dyDescent="0.15">
      <c r="O4857">
        <v>4856</v>
      </c>
      <c r="P4857" t="str">
        <f>IFERROR(IF(COUNTIF(個人情報!$BB$5:$BB$401,"登録番号" &amp; リスト!O4857)&gt;=1,"",IF(VLOOKUP(O4857,登録者リスト!$A$1:$D$43729,4,FALSE)=基本情報!$D$6,O4857,"")),"")</f>
        <v/>
      </c>
    </row>
    <row r="4858" spans="15:16" x14ac:dyDescent="0.15">
      <c r="O4858">
        <v>4857</v>
      </c>
      <c r="P4858" t="str">
        <f>IFERROR(IF(COUNTIF(個人情報!$BB$5:$BB$401,"登録番号" &amp; リスト!O4858)&gt;=1,"",IF(VLOOKUP(O4858,登録者リスト!$A$1:$D$43729,4,FALSE)=基本情報!$D$6,O4858,"")),"")</f>
        <v/>
      </c>
    </row>
    <row r="4859" spans="15:16" x14ac:dyDescent="0.15">
      <c r="O4859">
        <v>4858</v>
      </c>
      <c r="P4859" t="str">
        <f>IFERROR(IF(COUNTIF(個人情報!$BB$5:$BB$401,"登録番号" &amp; リスト!O4859)&gt;=1,"",IF(VLOOKUP(O4859,登録者リスト!$A$1:$D$43729,4,FALSE)=基本情報!$D$6,O4859,"")),"")</f>
        <v/>
      </c>
    </row>
    <row r="4860" spans="15:16" x14ac:dyDescent="0.15">
      <c r="O4860">
        <v>4859</v>
      </c>
      <c r="P4860" t="str">
        <f>IFERROR(IF(COUNTIF(個人情報!$BB$5:$BB$401,"登録番号" &amp; リスト!O4860)&gt;=1,"",IF(VLOOKUP(O4860,登録者リスト!$A$1:$D$43729,4,FALSE)=基本情報!$D$6,O4860,"")),"")</f>
        <v/>
      </c>
    </row>
    <row r="4861" spans="15:16" x14ac:dyDescent="0.15">
      <c r="O4861">
        <v>4860</v>
      </c>
      <c r="P4861" t="str">
        <f>IFERROR(IF(COUNTIF(個人情報!$BB$5:$BB$401,"登録番号" &amp; リスト!O4861)&gt;=1,"",IF(VLOOKUP(O4861,登録者リスト!$A$1:$D$43729,4,FALSE)=基本情報!$D$6,O4861,"")),"")</f>
        <v/>
      </c>
    </row>
    <row r="4862" spans="15:16" x14ac:dyDescent="0.15">
      <c r="O4862">
        <v>4861</v>
      </c>
      <c r="P4862" t="str">
        <f>IFERROR(IF(COUNTIF(個人情報!$BB$5:$BB$401,"登録番号" &amp; リスト!O4862)&gt;=1,"",IF(VLOOKUP(O4862,登録者リスト!$A$1:$D$43729,4,FALSE)=基本情報!$D$6,O4862,"")),"")</f>
        <v/>
      </c>
    </row>
    <row r="4863" spans="15:16" x14ac:dyDescent="0.15">
      <c r="O4863">
        <v>4862</v>
      </c>
      <c r="P4863" t="str">
        <f>IFERROR(IF(COUNTIF(個人情報!$BB$5:$BB$401,"登録番号" &amp; リスト!O4863)&gt;=1,"",IF(VLOOKUP(O4863,登録者リスト!$A$1:$D$43729,4,FALSE)=基本情報!$D$6,O4863,"")),"")</f>
        <v/>
      </c>
    </row>
    <row r="4864" spans="15:16" x14ac:dyDescent="0.15">
      <c r="O4864">
        <v>4863</v>
      </c>
      <c r="P4864" t="str">
        <f>IFERROR(IF(COUNTIF(個人情報!$BB$5:$BB$401,"登録番号" &amp; リスト!O4864)&gt;=1,"",IF(VLOOKUP(O4864,登録者リスト!$A$1:$D$43729,4,FALSE)=基本情報!$D$6,O4864,"")),"")</f>
        <v/>
      </c>
    </row>
    <row r="4865" spans="15:16" x14ac:dyDescent="0.15">
      <c r="O4865">
        <v>4864</v>
      </c>
      <c r="P4865" t="str">
        <f>IFERROR(IF(COUNTIF(個人情報!$BB$5:$BB$401,"登録番号" &amp; リスト!O4865)&gt;=1,"",IF(VLOOKUP(O4865,登録者リスト!$A$1:$D$43729,4,FALSE)=基本情報!$D$6,O4865,"")),"")</f>
        <v/>
      </c>
    </row>
    <row r="4866" spans="15:16" x14ac:dyDescent="0.15">
      <c r="O4866">
        <v>4865</v>
      </c>
      <c r="P4866" t="str">
        <f>IFERROR(IF(COUNTIF(個人情報!$BB$5:$BB$401,"登録番号" &amp; リスト!O4866)&gt;=1,"",IF(VLOOKUP(O4866,登録者リスト!$A$1:$D$43729,4,FALSE)=基本情報!$D$6,O4866,"")),"")</f>
        <v/>
      </c>
    </row>
    <row r="4867" spans="15:16" x14ac:dyDescent="0.15">
      <c r="O4867">
        <v>4866</v>
      </c>
      <c r="P4867" t="str">
        <f>IFERROR(IF(COUNTIF(個人情報!$BB$5:$BB$401,"登録番号" &amp; リスト!O4867)&gt;=1,"",IF(VLOOKUP(O4867,登録者リスト!$A$1:$D$43729,4,FALSE)=基本情報!$D$6,O4867,"")),"")</f>
        <v/>
      </c>
    </row>
    <row r="4868" spans="15:16" x14ac:dyDescent="0.15">
      <c r="O4868">
        <v>4867</v>
      </c>
      <c r="P4868" t="str">
        <f>IFERROR(IF(COUNTIF(個人情報!$BB$5:$BB$401,"登録番号" &amp; リスト!O4868)&gt;=1,"",IF(VLOOKUP(O4868,登録者リスト!$A$1:$D$43729,4,FALSE)=基本情報!$D$6,O4868,"")),"")</f>
        <v/>
      </c>
    </row>
    <row r="4869" spans="15:16" x14ac:dyDescent="0.15">
      <c r="O4869">
        <v>4868</v>
      </c>
      <c r="P4869" t="str">
        <f>IFERROR(IF(COUNTIF(個人情報!$BB$5:$BB$401,"登録番号" &amp; リスト!O4869)&gt;=1,"",IF(VLOOKUP(O4869,登録者リスト!$A$1:$D$43729,4,FALSE)=基本情報!$D$6,O4869,"")),"")</f>
        <v/>
      </c>
    </row>
    <row r="4870" spans="15:16" x14ac:dyDescent="0.15">
      <c r="O4870">
        <v>4869</v>
      </c>
      <c r="P4870" t="str">
        <f>IFERROR(IF(COUNTIF(個人情報!$BB$5:$BB$401,"登録番号" &amp; リスト!O4870)&gt;=1,"",IF(VLOOKUP(O4870,登録者リスト!$A$1:$D$43729,4,FALSE)=基本情報!$D$6,O4870,"")),"")</f>
        <v/>
      </c>
    </row>
    <row r="4871" spans="15:16" x14ac:dyDescent="0.15">
      <c r="O4871">
        <v>4870</v>
      </c>
      <c r="P4871" t="str">
        <f>IFERROR(IF(COUNTIF(個人情報!$BB$5:$BB$401,"登録番号" &amp; リスト!O4871)&gt;=1,"",IF(VLOOKUP(O4871,登録者リスト!$A$1:$D$43729,4,FALSE)=基本情報!$D$6,O4871,"")),"")</f>
        <v/>
      </c>
    </row>
    <row r="4872" spans="15:16" x14ac:dyDescent="0.15">
      <c r="O4872">
        <v>4871</v>
      </c>
      <c r="P4872" t="str">
        <f>IFERROR(IF(COUNTIF(個人情報!$BB$5:$BB$401,"登録番号" &amp; リスト!O4872)&gt;=1,"",IF(VLOOKUP(O4872,登録者リスト!$A$1:$D$43729,4,FALSE)=基本情報!$D$6,O4872,"")),"")</f>
        <v/>
      </c>
    </row>
    <row r="4873" spans="15:16" x14ac:dyDescent="0.15">
      <c r="O4873">
        <v>4872</v>
      </c>
      <c r="P4873" t="str">
        <f>IFERROR(IF(COUNTIF(個人情報!$BB$5:$BB$401,"登録番号" &amp; リスト!O4873)&gt;=1,"",IF(VLOOKUP(O4873,登録者リスト!$A$1:$D$43729,4,FALSE)=基本情報!$D$6,O4873,"")),"")</f>
        <v/>
      </c>
    </row>
    <row r="4874" spans="15:16" x14ac:dyDescent="0.15">
      <c r="O4874">
        <v>4873</v>
      </c>
      <c r="P4874" t="str">
        <f>IFERROR(IF(COUNTIF(個人情報!$BB$5:$BB$401,"登録番号" &amp; リスト!O4874)&gt;=1,"",IF(VLOOKUP(O4874,登録者リスト!$A$1:$D$43729,4,FALSE)=基本情報!$D$6,O4874,"")),"")</f>
        <v/>
      </c>
    </row>
    <row r="4875" spans="15:16" x14ac:dyDescent="0.15">
      <c r="O4875">
        <v>4874</v>
      </c>
      <c r="P4875" t="str">
        <f>IFERROR(IF(COUNTIF(個人情報!$BB$5:$BB$401,"登録番号" &amp; リスト!O4875)&gt;=1,"",IF(VLOOKUP(O4875,登録者リスト!$A$1:$D$43729,4,FALSE)=基本情報!$D$6,O4875,"")),"")</f>
        <v/>
      </c>
    </row>
    <row r="4876" spans="15:16" x14ac:dyDescent="0.15">
      <c r="O4876">
        <v>4875</v>
      </c>
      <c r="P4876" t="str">
        <f>IFERROR(IF(COUNTIF(個人情報!$BB$5:$BB$401,"登録番号" &amp; リスト!O4876)&gt;=1,"",IF(VLOOKUP(O4876,登録者リスト!$A$1:$D$43729,4,FALSE)=基本情報!$D$6,O4876,"")),"")</f>
        <v/>
      </c>
    </row>
    <row r="4877" spans="15:16" x14ac:dyDescent="0.15">
      <c r="O4877">
        <v>4876</v>
      </c>
      <c r="P4877" t="str">
        <f>IFERROR(IF(COUNTIF(個人情報!$BB$5:$BB$401,"登録番号" &amp; リスト!O4877)&gt;=1,"",IF(VLOOKUP(O4877,登録者リスト!$A$1:$D$43729,4,FALSE)=基本情報!$D$6,O4877,"")),"")</f>
        <v/>
      </c>
    </row>
    <row r="4878" spans="15:16" x14ac:dyDescent="0.15">
      <c r="O4878">
        <v>4877</v>
      </c>
      <c r="P4878" t="str">
        <f>IFERROR(IF(COUNTIF(個人情報!$BB$5:$BB$401,"登録番号" &amp; リスト!O4878)&gt;=1,"",IF(VLOOKUP(O4878,登録者リスト!$A$1:$D$43729,4,FALSE)=基本情報!$D$6,O4878,"")),"")</f>
        <v/>
      </c>
    </row>
    <row r="4879" spans="15:16" x14ac:dyDescent="0.15">
      <c r="O4879">
        <v>4878</v>
      </c>
      <c r="P4879" t="str">
        <f>IFERROR(IF(COUNTIF(個人情報!$BB$5:$BB$401,"登録番号" &amp; リスト!O4879)&gt;=1,"",IF(VLOOKUP(O4879,登録者リスト!$A$1:$D$43729,4,FALSE)=基本情報!$D$6,O4879,"")),"")</f>
        <v/>
      </c>
    </row>
    <row r="4880" spans="15:16" x14ac:dyDescent="0.15">
      <c r="O4880">
        <v>4879</v>
      </c>
      <c r="P4880" t="str">
        <f>IFERROR(IF(COUNTIF(個人情報!$BB$5:$BB$401,"登録番号" &amp; リスト!O4880)&gt;=1,"",IF(VLOOKUP(O4880,登録者リスト!$A$1:$D$43729,4,FALSE)=基本情報!$D$6,O4880,"")),"")</f>
        <v/>
      </c>
    </row>
    <row r="4881" spans="15:16" x14ac:dyDescent="0.15">
      <c r="O4881">
        <v>4880</v>
      </c>
      <c r="P4881" t="str">
        <f>IFERROR(IF(COUNTIF(個人情報!$BB$5:$BB$401,"登録番号" &amp; リスト!O4881)&gt;=1,"",IF(VLOOKUP(O4881,登録者リスト!$A$1:$D$43729,4,FALSE)=基本情報!$D$6,O4881,"")),"")</f>
        <v/>
      </c>
    </row>
    <row r="4882" spans="15:16" x14ac:dyDescent="0.15">
      <c r="O4882">
        <v>4881</v>
      </c>
      <c r="P4882" t="str">
        <f>IFERROR(IF(COUNTIF(個人情報!$BB$5:$BB$401,"登録番号" &amp; リスト!O4882)&gt;=1,"",IF(VLOOKUP(O4882,登録者リスト!$A$1:$D$43729,4,FALSE)=基本情報!$D$6,O4882,"")),"")</f>
        <v/>
      </c>
    </row>
    <row r="4883" spans="15:16" x14ac:dyDescent="0.15">
      <c r="O4883">
        <v>4882</v>
      </c>
      <c r="P4883" t="str">
        <f>IFERROR(IF(COUNTIF(個人情報!$BB$5:$BB$401,"登録番号" &amp; リスト!O4883)&gt;=1,"",IF(VLOOKUP(O4883,登録者リスト!$A$1:$D$43729,4,FALSE)=基本情報!$D$6,O4883,"")),"")</f>
        <v/>
      </c>
    </row>
    <row r="4884" spans="15:16" x14ac:dyDescent="0.15">
      <c r="O4884">
        <v>4883</v>
      </c>
      <c r="P4884" t="str">
        <f>IFERROR(IF(COUNTIF(個人情報!$BB$5:$BB$401,"登録番号" &amp; リスト!O4884)&gt;=1,"",IF(VLOOKUP(O4884,登録者リスト!$A$1:$D$43729,4,FALSE)=基本情報!$D$6,O4884,"")),"")</f>
        <v/>
      </c>
    </row>
    <row r="4885" spans="15:16" x14ac:dyDescent="0.15">
      <c r="O4885">
        <v>4884</v>
      </c>
      <c r="P4885" t="str">
        <f>IFERROR(IF(COUNTIF(個人情報!$BB$5:$BB$401,"登録番号" &amp; リスト!O4885)&gt;=1,"",IF(VLOOKUP(O4885,登録者リスト!$A$1:$D$43729,4,FALSE)=基本情報!$D$6,O4885,"")),"")</f>
        <v/>
      </c>
    </row>
    <row r="4886" spans="15:16" x14ac:dyDescent="0.15">
      <c r="O4886">
        <v>4885</v>
      </c>
      <c r="P4886" t="str">
        <f>IFERROR(IF(COUNTIF(個人情報!$BB$5:$BB$401,"登録番号" &amp; リスト!O4886)&gt;=1,"",IF(VLOOKUP(O4886,登録者リスト!$A$1:$D$43729,4,FALSE)=基本情報!$D$6,O4886,"")),"")</f>
        <v/>
      </c>
    </row>
    <row r="4887" spans="15:16" x14ac:dyDescent="0.15">
      <c r="O4887">
        <v>4886</v>
      </c>
      <c r="P4887" t="str">
        <f>IFERROR(IF(COUNTIF(個人情報!$BB$5:$BB$401,"登録番号" &amp; リスト!O4887)&gt;=1,"",IF(VLOOKUP(O4887,登録者リスト!$A$1:$D$43729,4,FALSE)=基本情報!$D$6,O4887,"")),"")</f>
        <v/>
      </c>
    </row>
    <row r="4888" spans="15:16" x14ac:dyDescent="0.15">
      <c r="O4888">
        <v>4887</v>
      </c>
      <c r="P4888" t="str">
        <f>IFERROR(IF(COUNTIF(個人情報!$BB$5:$BB$401,"登録番号" &amp; リスト!O4888)&gt;=1,"",IF(VLOOKUP(O4888,登録者リスト!$A$1:$D$43729,4,FALSE)=基本情報!$D$6,O4888,"")),"")</f>
        <v/>
      </c>
    </row>
    <row r="4889" spans="15:16" x14ac:dyDescent="0.15">
      <c r="O4889">
        <v>4888</v>
      </c>
      <c r="P4889" t="str">
        <f>IFERROR(IF(COUNTIF(個人情報!$BB$5:$BB$401,"登録番号" &amp; リスト!O4889)&gt;=1,"",IF(VLOOKUP(O4889,登録者リスト!$A$1:$D$43729,4,FALSE)=基本情報!$D$6,O4889,"")),"")</f>
        <v/>
      </c>
    </row>
    <row r="4890" spans="15:16" x14ac:dyDescent="0.15">
      <c r="O4890">
        <v>4889</v>
      </c>
      <c r="P4890" t="str">
        <f>IFERROR(IF(COUNTIF(個人情報!$BB$5:$BB$401,"登録番号" &amp; リスト!O4890)&gt;=1,"",IF(VLOOKUP(O4890,登録者リスト!$A$1:$D$43729,4,FALSE)=基本情報!$D$6,O4890,"")),"")</f>
        <v/>
      </c>
    </row>
    <row r="4891" spans="15:16" x14ac:dyDescent="0.15">
      <c r="O4891">
        <v>4890</v>
      </c>
      <c r="P4891" t="str">
        <f>IFERROR(IF(COUNTIF(個人情報!$BB$5:$BB$401,"登録番号" &amp; リスト!O4891)&gt;=1,"",IF(VLOOKUP(O4891,登録者リスト!$A$1:$D$43729,4,FALSE)=基本情報!$D$6,O4891,"")),"")</f>
        <v/>
      </c>
    </row>
    <row r="4892" spans="15:16" x14ac:dyDescent="0.15">
      <c r="O4892">
        <v>4891</v>
      </c>
      <c r="P4892" t="str">
        <f>IFERROR(IF(COUNTIF(個人情報!$BB$5:$BB$401,"登録番号" &amp; リスト!O4892)&gt;=1,"",IF(VLOOKUP(O4892,登録者リスト!$A$1:$D$43729,4,FALSE)=基本情報!$D$6,O4892,"")),"")</f>
        <v/>
      </c>
    </row>
    <row r="4893" spans="15:16" x14ac:dyDescent="0.15">
      <c r="O4893">
        <v>4892</v>
      </c>
      <c r="P4893" t="str">
        <f>IFERROR(IF(COUNTIF(個人情報!$BB$5:$BB$401,"登録番号" &amp; リスト!O4893)&gt;=1,"",IF(VLOOKUP(O4893,登録者リスト!$A$1:$D$43729,4,FALSE)=基本情報!$D$6,O4893,"")),"")</f>
        <v/>
      </c>
    </row>
    <row r="4894" spans="15:16" x14ac:dyDescent="0.15">
      <c r="O4894">
        <v>4893</v>
      </c>
      <c r="P4894" t="str">
        <f>IFERROR(IF(COUNTIF(個人情報!$BB$5:$BB$401,"登録番号" &amp; リスト!O4894)&gt;=1,"",IF(VLOOKUP(O4894,登録者リスト!$A$1:$D$43729,4,FALSE)=基本情報!$D$6,O4894,"")),"")</f>
        <v/>
      </c>
    </row>
    <row r="4895" spans="15:16" x14ac:dyDescent="0.15">
      <c r="O4895">
        <v>4894</v>
      </c>
      <c r="P4895" t="str">
        <f>IFERROR(IF(COUNTIF(個人情報!$BB$5:$BB$401,"登録番号" &amp; リスト!O4895)&gt;=1,"",IF(VLOOKUP(O4895,登録者リスト!$A$1:$D$43729,4,FALSE)=基本情報!$D$6,O4895,"")),"")</f>
        <v/>
      </c>
    </row>
    <row r="4896" spans="15:16" x14ac:dyDescent="0.15">
      <c r="O4896">
        <v>4895</v>
      </c>
      <c r="P4896" t="str">
        <f>IFERROR(IF(COUNTIF(個人情報!$BB$5:$BB$401,"登録番号" &amp; リスト!O4896)&gt;=1,"",IF(VLOOKUP(O4896,登録者リスト!$A$1:$D$43729,4,FALSE)=基本情報!$D$6,O4896,"")),"")</f>
        <v/>
      </c>
    </row>
    <row r="4897" spans="15:16" x14ac:dyDescent="0.15">
      <c r="O4897">
        <v>4896</v>
      </c>
      <c r="P4897" t="str">
        <f>IFERROR(IF(COUNTIF(個人情報!$BB$5:$BB$401,"登録番号" &amp; リスト!O4897)&gt;=1,"",IF(VLOOKUP(O4897,登録者リスト!$A$1:$D$43729,4,FALSE)=基本情報!$D$6,O4897,"")),"")</f>
        <v/>
      </c>
    </row>
    <row r="4898" spans="15:16" x14ac:dyDescent="0.15">
      <c r="O4898">
        <v>4897</v>
      </c>
      <c r="P4898" t="str">
        <f>IFERROR(IF(COUNTIF(個人情報!$BB$5:$BB$401,"登録番号" &amp; リスト!O4898)&gt;=1,"",IF(VLOOKUP(O4898,登録者リスト!$A$1:$D$43729,4,FALSE)=基本情報!$D$6,O4898,"")),"")</f>
        <v/>
      </c>
    </row>
    <row r="4899" spans="15:16" x14ac:dyDescent="0.15">
      <c r="O4899">
        <v>4898</v>
      </c>
      <c r="P4899" t="str">
        <f>IFERROR(IF(COUNTIF(個人情報!$BB$5:$BB$401,"登録番号" &amp; リスト!O4899)&gt;=1,"",IF(VLOOKUP(O4899,登録者リスト!$A$1:$D$43729,4,FALSE)=基本情報!$D$6,O4899,"")),"")</f>
        <v/>
      </c>
    </row>
    <row r="4900" spans="15:16" x14ac:dyDescent="0.15">
      <c r="O4900">
        <v>4899</v>
      </c>
      <c r="P4900" t="str">
        <f>IFERROR(IF(COUNTIF(個人情報!$BB$5:$BB$401,"登録番号" &amp; リスト!O4900)&gt;=1,"",IF(VLOOKUP(O4900,登録者リスト!$A$1:$D$43729,4,FALSE)=基本情報!$D$6,O4900,"")),"")</f>
        <v/>
      </c>
    </row>
    <row r="4901" spans="15:16" x14ac:dyDescent="0.15">
      <c r="O4901">
        <v>4900</v>
      </c>
      <c r="P4901" t="str">
        <f>IFERROR(IF(COUNTIF(個人情報!$BB$5:$BB$401,"登録番号" &amp; リスト!O4901)&gt;=1,"",IF(VLOOKUP(O4901,登録者リスト!$A$1:$D$43729,4,FALSE)=基本情報!$D$6,O4901,"")),"")</f>
        <v/>
      </c>
    </row>
    <row r="4902" spans="15:16" x14ac:dyDescent="0.15">
      <c r="O4902">
        <v>4901</v>
      </c>
      <c r="P4902" t="str">
        <f>IFERROR(IF(COUNTIF(個人情報!$BB$5:$BB$401,"登録番号" &amp; リスト!O4902)&gt;=1,"",IF(VLOOKUP(O4902,登録者リスト!$A$1:$D$43729,4,FALSE)=基本情報!$D$6,O4902,"")),"")</f>
        <v/>
      </c>
    </row>
    <row r="4903" spans="15:16" x14ac:dyDescent="0.15">
      <c r="O4903">
        <v>4902</v>
      </c>
      <c r="P4903" t="str">
        <f>IFERROR(IF(COUNTIF(個人情報!$BB$5:$BB$401,"登録番号" &amp; リスト!O4903)&gt;=1,"",IF(VLOOKUP(O4903,登録者リスト!$A$1:$D$43729,4,FALSE)=基本情報!$D$6,O4903,"")),"")</f>
        <v/>
      </c>
    </row>
    <row r="4904" spans="15:16" x14ac:dyDescent="0.15">
      <c r="O4904">
        <v>4903</v>
      </c>
      <c r="P4904" t="str">
        <f>IFERROR(IF(COUNTIF(個人情報!$BB$5:$BB$401,"登録番号" &amp; リスト!O4904)&gt;=1,"",IF(VLOOKUP(O4904,登録者リスト!$A$1:$D$43729,4,FALSE)=基本情報!$D$6,O4904,"")),"")</f>
        <v/>
      </c>
    </row>
    <row r="4905" spans="15:16" x14ac:dyDescent="0.15">
      <c r="O4905">
        <v>4904</v>
      </c>
      <c r="P4905" t="str">
        <f>IFERROR(IF(COUNTIF(個人情報!$BB$5:$BB$401,"登録番号" &amp; リスト!O4905)&gt;=1,"",IF(VLOOKUP(O4905,登録者リスト!$A$1:$D$43729,4,FALSE)=基本情報!$D$6,O4905,"")),"")</f>
        <v/>
      </c>
    </row>
    <row r="4906" spans="15:16" x14ac:dyDescent="0.15">
      <c r="O4906">
        <v>4905</v>
      </c>
      <c r="P4906" t="str">
        <f>IFERROR(IF(COUNTIF(個人情報!$BB$5:$BB$401,"登録番号" &amp; リスト!O4906)&gt;=1,"",IF(VLOOKUP(O4906,登録者リスト!$A$1:$D$43729,4,FALSE)=基本情報!$D$6,O4906,"")),"")</f>
        <v/>
      </c>
    </row>
    <row r="4907" spans="15:16" x14ac:dyDescent="0.15">
      <c r="O4907">
        <v>4906</v>
      </c>
      <c r="P4907" t="str">
        <f>IFERROR(IF(COUNTIF(個人情報!$BB$5:$BB$401,"登録番号" &amp; リスト!O4907)&gt;=1,"",IF(VLOOKUP(O4907,登録者リスト!$A$1:$D$43729,4,FALSE)=基本情報!$D$6,O4907,"")),"")</f>
        <v/>
      </c>
    </row>
    <row r="4908" spans="15:16" x14ac:dyDescent="0.15">
      <c r="O4908">
        <v>4907</v>
      </c>
      <c r="P4908" t="str">
        <f>IFERROR(IF(COUNTIF(個人情報!$BB$5:$BB$401,"登録番号" &amp; リスト!O4908)&gt;=1,"",IF(VLOOKUP(O4908,登録者リスト!$A$1:$D$43729,4,FALSE)=基本情報!$D$6,O4908,"")),"")</f>
        <v/>
      </c>
    </row>
    <row r="4909" spans="15:16" x14ac:dyDescent="0.15">
      <c r="O4909">
        <v>4908</v>
      </c>
      <c r="P4909" t="str">
        <f>IFERROR(IF(COUNTIF(個人情報!$BB$5:$BB$401,"登録番号" &amp; リスト!O4909)&gt;=1,"",IF(VLOOKUP(O4909,登録者リスト!$A$1:$D$43729,4,FALSE)=基本情報!$D$6,O4909,"")),"")</f>
        <v/>
      </c>
    </row>
    <row r="4910" spans="15:16" x14ac:dyDescent="0.15">
      <c r="O4910">
        <v>4909</v>
      </c>
      <c r="P4910" t="str">
        <f>IFERROR(IF(COUNTIF(個人情報!$BB$5:$BB$401,"登録番号" &amp; リスト!O4910)&gt;=1,"",IF(VLOOKUP(O4910,登録者リスト!$A$1:$D$43729,4,FALSE)=基本情報!$D$6,O4910,"")),"")</f>
        <v/>
      </c>
    </row>
    <row r="4911" spans="15:16" x14ac:dyDescent="0.15">
      <c r="O4911">
        <v>4910</v>
      </c>
      <c r="P4911" t="str">
        <f>IFERROR(IF(COUNTIF(個人情報!$BB$5:$BB$401,"登録番号" &amp; リスト!O4911)&gt;=1,"",IF(VLOOKUP(O4911,登録者リスト!$A$1:$D$43729,4,FALSE)=基本情報!$D$6,O4911,"")),"")</f>
        <v/>
      </c>
    </row>
    <row r="4912" spans="15:16" x14ac:dyDescent="0.15">
      <c r="O4912">
        <v>4911</v>
      </c>
      <c r="P4912" t="str">
        <f>IFERROR(IF(COUNTIF(個人情報!$BB$5:$BB$401,"登録番号" &amp; リスト!O4912)&gt;=1,"",IF(VLOOKUP(O4912,登録者リスト!$A$1:$D$43729,4,FALSE)=基本情報!$D$6,O4912,"")),"")</f>
        <v/>
      </c>
    </row>
    <row r="4913" spans="15:16" x14ac:dyDescent="0.15">
      <c r="O4913">
        <v>4912</v>
      </c>
      <c r="P4913" t="str">
        <f>IFERROR(IF(COUNTIF(個人情報!$BB$5:$BB$401,"登録番号" &amp; リスト!O4913)&gt;=1,"",IF(VLOOKUP(O4913,登録者リスト!$A$1:$D$43729,4,FALSE)=基本情報!$D$6,O4913,"")),"")</f>
        <v/>
      </c>
    </row>
    <row r="4914" spans="15:16" x14ac:dyDescent="0.15">
      <c r="O4914">
        <v>4913</v>
      </c>
      <c r="P4914" t="str">
        <f>IFERROR(IF(COUNTIF(個人情報!$BB$5:$BB$401,"登録番号" &amp; リスト!O4914)&gt;=1,"",IF(VLOOKUP(O4914,登録者リスト!$A$1:$D$43729,4,FALSE)=基本情報!$D$6,O4914,"")),"")</f>
        <v/>
      </c>
    </row>
    <row r="4915" spans="15:16" x14ac:dyDescent="0.15">
      <c r="O4915">
        <v>4914</v>
      </c>
      <c r="P4915" t="str">
        <f>IFERROR(IF(COUNTIF(個人情報!$BB$5:$BB$401,"登録番号" &amp; リスト!O4915)&gt;=1,"",IF(VLOOKUP(O4915,登録者リスト!$A$1:$D$43729,4,FALSE)=基本情報!$D$6,O4915,"")),"")</f>
        <v/>
      </c>
    </row>
    <row r="4916" spans="15:16" x14ac:dyDescent="0.15">
      <c r="O4916">
        <v>4915</v>
      </c>
      <c r="P4916" t="str">
        <f>IFERROR(IF(COUNTIF(個人情報!$BB$5:$BB$401,"登録番号" &amp; リスト!O4916)&gt;=1,"",IF(VLOOKUP(O4916,登録者リスト!$A$1:$D$43729,4,FALSE)=基本情報!$D$6,O4916,"")),"")</f>
        <v/>
      </c>
    </row>
    <row r="4917" spans="15:16" x14ac:dyDescent="0.15">
      <c r="O4917">
        <v>4916</v>
      </c>
      <c r="P4917" t="str">
        <f>IFERROR(IF(COUNTIF(個人情報!$BB$5:$BB$401,"登録番号" &amp; リスト!O4917)&gt;=1,"",IF(VLOOKUP(O4917,登録者リスト!$A$1:$D$43729,4,FALSE)=基本情報!$D$6,O4917,"")),"")</f>
        <v/>
      </c>
    </row>
    <row r="4918" spans="15:16" x14ac:dyDescent="0.15">
      <c r="O4918">
        <v>4917</v>
      </c>
      <c r="P4918" t="str">
        <f>IFERROR(IF(COUNTIF(個人情報!$BB$5:$BB$401,"登録番号" &amp; リスト!O4918)&gt;=1,"",IF(VLOOKUP(O4918,登録者リスト!$A$1:$D$43729,4,FALSE)=基本情報!$D$6,O4918,"")),"")</f>
        <v/>
      </c>
    </row>
    <row r="4919" spans="15:16" x14ac:dyDescent="0.15">
      <c r="O4919">
        <v>4918</v>
      </c>
      <c r="P4919" t="str">
        <f>IFERROR(IF(COUNTIF(個人情報!$BB$5:$BB$401,"登録番号" &amp; リスト!O4919)&gt;=1,"",IF(VLOOKUP(O4919,登録者リスト!$A$1:$D$43729,4,FALSE)=基本情報!$D$6,O4919,"")),"")</f>
        <v/>
      </c>
    </row>
    <row r="4920" spans="15:16" x14ac:dyDescent="0.15">
      <c r="O4920">
        <v>4919</v>
      </c>
      <c r="P4920" t="str">
        <f>IFERROR(IF(COUNTIF(個人情報!$BB$5:$BB$401,"登録番号" &amp; リスト!O4920)&gt;=1,"",IF(VLOOKUP(O4920,登録者リスト!$A$1:$D$43729,4,FALSE)=基本情報!$D$6,O4920,"")),"")</f>
        <v/>
      </c>
    </row>
    <row r="4921" spans="15:16" x14ac:dyDescent="0.15">
      <c r="O4921">
        <v>4920</v>
      </c>
      <c r="P4921" t="str">
        <f>IFERROR(IF(COUNTIF(個人情報!$BB$5:$BB$401,"登録番号" &amp; リスト!O4921)&gt;=1,"",IF(VLOOKUP(O4921,登録者リスト!$A$1:$D$43729,4,FALSE)=基本情報!$D$6,O4921,"")),"")</f>
        <v/>
      </c>
    </row>
    <row r="4922" spans="15:16" x14ac:dyDescent="0.15">
      <c r="O4922">
        <v>4921</v>
      </c>
      <c r="P4922" t="str">
        <f>IFERROR(IF(COUNTIF(個人情報!$BB$5:$BB$401,"登録番号" &amp; リスト!O4922)&gt;=1,"",IF(VLOOKUP(O4922,登録者リスト!$A$1:$D$43729,4,FALSE)=基本情報!$D$6,O4922,"")),"")</f>
        <v/>
      </c>
    </row>
    <row r="4923" spans="15:16" x14ac:dyDescent="0.15">
      <c r="O4923">
        <v>4922</v>
      </c>
      <c r="P4923" t="str">
        <f>IFERROR(IF(COUNTIF(個人情報!$BB$5:$BB$401,"登録番号" &amp; リスト!O4923)&gt;=1,"",IF(VLOOKUP(O4923,登録者リスト!$A$1:$D$43729,4,FALSE)=基本情報!$D$6,O4923,"")),"")</f>
        <v/>
      </c>
    </row>
    <row r="4924" spans="15:16" x14ac:dyDescent="0.15">
      <c r="O4924">
        <v>4923</v>
      </c>
      <c r="P4924" t="str">
        <f>IFERROR(IF(COUNTIF(個人情報!$BB$5:$BB$401,"登録番号" &amp; リスト!O4924)&gt;=1,"",IF(VLOOKUP(O4924,登録者リスト!$A$1:$D$43729,4,FALSE)=基本情報!$D$6,O4924,"")),"")</f>
        <v/>
      </c>
    </row>
    <row r="4925" spans="15:16" x14ac:dyDescent="0.15">
      <c r="O4925">
        <v>4924</v>
      </c>
      <c r="P4925" t="str">
        <f>IFERROR(IF(COUNTIF(個人情報!$BB$5:$BB$401,"登録番号" &amp; リスト!O4925)&gt;=1,"",IF(VLOOKUP(O4925,登録者リスト!$A$1:$D$43729,4,FALSE)=基本情報!$D$6,O4925,"")),"")</f>
        <v/>
      </c>
    </row>
    <row r="4926" spans="15:16" x14ac:dyDescent="0.15">
      <c r="O4926">
        <v>4925</v>
      </c>
      <c r="P4926" t="str">
        <f>IFERROR(IF(COUNTIF(個人情報!$BB$5:$BB$401,"登録番号" &amp; リスト!O4926)&gt;=1,"",IF(VLOOKUP(O4926,登録者リスト!$A$1:$D$43729,4,FALSE)=基本情報!$D$6,O4926,"")),"")</f>
        <v/>
      </c>
    </row>
    <row r="4927" spans="15:16" x14ac:dyDescent="0.15">
      <c r="O4927">
        <v>4926</v>
      </c>
      <c r="P4927" t="str">
        <f>IFERROR(IF(COUNTIF(個人情報!$BB$5:$BB$401,"登録番号" &amp; リスト!O4927)&gt;=1,"",IF(VLOOKUP(O4927,登録者リスト!$A$1:$D$43729,4,FALSE)=基本情報!$D$6,O4927,"")),"")</f>
        <v/>
      </c>
    </row>
    <row r="4928" spans="15:16" x14ac:dyDescent="0.15">
      <c r="O4928">
        <v>4927</v>
      </c>
      <c r="P4928" t="str">
        <f>IFERROR(IF(COUNTIF(個人情報!$BB$5:$BB$401,"登録番号" &amp; リスト!O4928)&gt;=1,"",IF(VLOOKUP(O4928,登録者リスト!$A$1:$D$43729,4,FALSE)=基本情報!$D$6,O4928,"")),"")</f>
        <v/>
      </c>
    </row>
    <row r="4929" spans="15:16" x14ac:dyDescent="0.15">
      <c r="O4929">
        <v>4928</v>
      </c>
      <c r="P4929" t="str">
        <f>IFERROR(IF(COUNTIF(個人情報!$BB$5:$BB$401,"登録番号" &amp; リスト!O4929)&gt;=1,"",IF(VLOOKUP(O4929,登録者リスト!$A$1:$D$43729,4,FALSE)=基本情報!$D$6,O4929,"")),"")</f>
        <v/>
      </c>
    </row>
    <row r="4930" spans="15:16" x14ac:dyDescent="0.15">
      <c r="O4930">
        <v>4929</v>
      </c>
      <c r="P4930" t="str">
        <f>IFERROR(IF(COUNTIF(個人情報!$BB$5:$BB$401,"登録番号" &amp; リスト!O4930)&gt;=1,"",IF(VLOOKUP(O4930,登録者リスト!$A$1:$D$43729,4,FALSE)=基本情報!$D$6,O4930,"")),"")</f>
        <v/>
      </c>
    </row>
    <row r="4931" spans="15:16" x14ac:dyDescent="0.15">
      <c r="O4931">
        <v>4930</v>
      </c>
      <c r="P4931" t="str">
        <f>IFERROR(IF(COUNTIF(個人情報!$BB$5:$BB$401,"登録番号" &amp; リスト!O4931)&gt;=1,"",IF(VLOOKUP(O4931,登録者リスト!$A$1:$D$43729,4,FALSE)=基本情報!$D$6,O4931,"")),"")</f>
        <v/>
      </c>
    </row>
    <row r="4932" spans="15:16" x14ac:dyDescent="0.15">
      <c r="O4932">
        <v>4931</v>
      </c>
      <c r="P4932" t="str">
        <f>IFERROR(IF(COUNTIF(個人情報!$BB$5:$BB$401,"登録番号" &amp; リスト!O4932)&gt;=1,"",IF(VLOOKUP(O4932,登録者リスト!$A$1:$D$43729,4,FALSE)=基本情報!$D$6,O4932,"")),"")</f>
        <v/>
      </c>
    </row>
    <row r="4933" spans="15:16" x14ac:dyDescent="0.15">
      <c r="O4933">
        <v>4932</v>
      </c>
      <c r="P4933" t="str">
        <f>IFERROR(IF(COUNTIF(個人情報!$BB$5:$BB$401,"登録番号" &amp; リスト!O4933)&gt;=1,"",IF(VLOOKUP(O4933,登録者リスト!$A$1:$D$43729,4,FALSE)=基本情報!$D$6,O4933,"")),"")</f>
        <v/>
      </c>
    </row>
    <row r="4934" spans="15:16" x14ac:dyDescent="0.15">
      <c r="O4934">
        <v>4933</v>
      </c>
      <c r="P4934" t="str">
        <f>IFERROR(IF(COUNTIF(個人情報!$BB$5:$BB$401,"登録番号" &amp; リスト!O4934)&gt;=1,"",IF(VLOOKUP(O4934,登録者リスト!$A$1:$D$43729,4,FALSE)=基本情報!$D$6,O4934,"")),"")</f>
        <v/>
      </c>
    </row>
    <row r="4935" spans="15:16" x14ac:dyDescent="0.15">
      <c r="O4935">
        <v>4934</v>
      </c>
      <c r="P4935" t="str">
        <f>IFERROR(IF(COUNTIF(個人情報!$BB$5:$BB$401,"登録番号" &amp; リスト!O4935)&gt;=1,"",IF(VLOOKUP(O4935,登録者リスト!$A$1:$D$43729,4,FALSE)=基本情報!$D$6,O4935,"")),"")</f>
        <v/>
      </c>
    </row>
    <row r="4936" spans="15:16" x14ac:dyDescent="0.15">
      <c r="O4936">
        <v>4935</v>
      </c>
      <c r="P4936" t="str">
        <f>IFERROR(IF(COUNTIF(個人情報!$BB$5:$BB$401,"登録番号" &amp; リスト!O4936)&gt;=1,"",IF(VLOOKUP(O4936,登録者リスト!$A$1:$D$43729,4,FALSE)=基本情報!$D$6,O4936,"")),"")</f>
        <v/>
      </c>
    </row>
    <row r="4937" spans="15:16" x14ac:dyDescent="0.15">
      <c r="O4937">
        <v>4936</v>
      </c>
      <c r="P4937" t="str">
        <f>IFERROR(IF(COUNTIF(個人情報!$BB$5:$BB$401,"登録番号" &amp; リスト!O4937)&gt;=1,"",IF(VLOOKUP(O4937,登録者リスト!$A$1:$D$43729,4,FALSE)=基本情報!$D$6,O4937,"")),"")</f>
        <v/>
      </c>
    </row>
    <row r="4938" spans="15:16" x14ac:dyDescent="0.15">
      <c r="O4938">
        <v>4937</v>
      </c>
      <c r="P4938" t="str">
        <f>IFERROR(IF(COUNTIF(個人情報!$BB$5:$BB$401,"登録番号" &amp; リスト!O4938)&gt;=1,"",IF(VLOOKUP(O4938,登録者リスト!$A$1:$D$43729,4,FALSE)=基本情報!$D$6,O4938,"")),"")</f>
        <v/>
      </c>
    </row>
    <row r="4939" spans="15:16" x14ac:dyDescent="0.15">
      <c r="O4939">
        <v>4938</v>
      </c>
      <c r="P4939" t="str">
        <f>IFERROR(IF(COUNTIF(個人情報!$BB$5:$BB$401,"登録番号" &amp; リスト!O4939)&gt;=1,"",IF(VLOOKUP(O4939,登録者リスト!$A$1:$D$43729,4,FALSE)=基本情報!$D$6,O4939,"")),"")</f>
        <v/>
      </c>
    </row>
    <row r="4940" spans="15:16" x14ac:dyDescent="0.15">
      <c r="O4940">
        <v>4939</v>
      </c>
      <c r="P4940" t="str">
        <f>IFERROR(IF(COUNTIF(個人情報!$BB$5:$BB$401,"登録番号" &amp; リスト!O4940)&gt;=1,"",IF(VLOOKUP(O4940,登録者リスト!$A$1:$D$43729,4,FALSE)=基本情報!$D$6,O4940,"")),"")</f>
        <v/>
      </c>
    </row>
    <row r="4941" spans="15:16" x14ac:dyDescent="0.15">
      <c r="O4941">
        <v>4940</v>
      </c>
      <c r="P4941" t="str">
        <f>IFERROR(IF(COUNTIF(個人情報!$BB$5:$BB$401,"登録番号" &amp; リスト!O4941)&gt;=1,"",IF(VLOOKUP(O4941,登録者リスト!$A$1:$D$43729,4,FALSE)=基本情報!$D$6,O4941,"")),"")</f>
        <v/>
      </c>
    </row>
    <row r="4942" spans="15:16" x14ac:dyDescent="0.15">
      <c r="O4942">
        <v>4941</v>
      </c>
      <c r="P4942" t="str">
        <f>IFERROR(IF(COUNTIF(個人情報!$BB$5:$BB$401,"登録番号" &amp; リスト!O4942)&gt;=1,"",IF(VLOOKUP(O4942,登録者リスト!$A$1:$D$43729,4,FALSE)=基本情報!$D$6,O4942,"")),"")</f>
        <v/>
      </c>
    </row>
    <row r="4943" spans="15:16" x14ac:dyDescent="0.15">
      <c r="O4943">
        <v>4942</v>
      </c>
      <c r="P4943" t="str">
        <f>IFERROR(IF(COUNTIF(個人情報!$BB$5:$BB$401,"登録番号" &amp; リスト!O4943)&gt;=1,"",IF(VLOOKUP(O4943,登録者リスト!$A$1:$D$43729,4,FALSE)=基本情報!$D$6,O4943,"")),"")</f>
        <v/>
      </c>
    </row>
    <row r="4944" spans="15:16" x14ac:dyDescent="0.15">
      <c r="O4944">
        <v>4943</v>
      </c>
      <c r="P4944" t="str">
        <f>IFERROR(IF(COUNTIF(個人情報!$BB$5:$BB$401,"登録番号" &amp; リスト!O4944)&gt;=1,"",IF(VLOOKUP(O4944,登録者リスト!$A$1:$D$43729,4,FALSE)=基本情報!$D$6,O4944,"")),"")</f>
        <v/>
      </c>
    </row>
    <row r="4945" spans="15:16" x14ac:dyDescent="0.15">
      <c r="O4945">
        <v>4944</v>
      </c>
      <c r="P4945" t="str">
        <f>IFERROR(IF(COUNTIF(個人情報!$BB$5:$BB$401,"登録番号" &amp; リスト!O4945)&gt;=1,"",IF(VLOOKUP(O4945,登録者リスト!$A$1:$D$43729,4,FALSE)=基本情報!$D$6,O4945,"")),"")</f>
        <v/>
      </c>
    </row>
    <row r="4946" spans="15:16" x14ac:dyDescent="0.15">
      <c r="O4946">
        <v>4945</v>
      </c>
      <c r="P4946" t="str">
        <f>IFERROR(IF(COUNTIF(個人情報!$BB$5:$BB$401,"登録番号" &amp; リスト!O4946)&gt;=1,"",IF(VLOOKUP(O4946,登録者リスト!$A$1:$D$43729,4,FALSE)=基本情報!$D$6,O4946,"")),"")</f>
        <v/>
      </c>
    </row>
    <row r="4947" spans="15:16" x14ac:dyDescent="0.15">
      <c r="O4947">
        <v>4946</v>
      </c>
      <c r="P4947" t="str">
        <f>IFERROR(IF(COUNTIF(個人情報!$BB$5:$BB$401,"登録番号" &amp; リスト!O4947)&gt;=1,"",IF(VLOOKUP(O4947,登録者リスト!$A$1:$D$43729,4,FALSE)=基本情報!$D$6,O4947,"")),"")</f>
        <v/>
      </c>
    </row>
    <row r="4948" spans="15:16" x14ac:dyDescent="0.15">
      <c r="O4948">
        <v>4947</v>
      </c>
      <c r="P4948" t="str">
        <f>IFERROR(IF(COUNTIF(個人情報!$BB$5:$BB$401,"登録番号" &amp; リスト!O4948)&gt;=1,"",IF(VLOOKUP(O4948,登録者リスト!$A$1:$D$43729,4,FALSE)=基本情報!$D$6,O4948,"")),"")</f>
        <v/>
      </c>
    </row>
    <row r="4949" spans="15:16" x14ac:dyDescent="0.15">
      <c r="O4949">
        <v>4948</v>
      </c>
      <c r="P4949" t="str">
        <f>IFERROR(IF(COUNTIF(個人情報!$BB$5:$BB$401,"登録番号" &amp; リスト!O4949)&gt;=1,"",IF(VLOOKUP(O4949,登録者リスト!$A$1:$D$43729,4,FALSE)=基本情報!$D$6,O4949,"")),"")</f>
        <v/>
      </c>
    </row>
    <row r="4950" spans="15:16" x14ac:dyDescent="0.15">
      <c r="O4950">
        <v>4949</v>
      </c>
      <c r="P4950" t="str">
        <f>IFERROR(IF(COUNTIF(個人情報!$BB$5:$BB$401,"登録番号" &amp; リスト!O4950)&gt;=1,"",IF(VLOOKUP(O4950,登録者リスト!$A$1:$D$43729,4,FALSE)=基本情報!$D$6,O4950,"")),"")</f>
        <v/>
      </c>
    </row>
    <row r="4951" spans="15:16" x14ac:dyDescent="0.15">
      <c r="O4951">
        <v>4950</v>
      </c>
      <c r="P4951" t="str">
        <f>IFERROR(IF(COUNTIF(個人情報!$BB$5:$BB$401,"登録番号" &amp; リスト!O4951)&gt;=1,"",IF(VLOOKUP(O4951,登録者リスト!$A$1:$D$43729,4,FALSE)=基本情報!$D$6,O4951,"")),"")</f>
        <v/>
      </c>
    </row>
    <row r="4952" spans="15:16" x14ac:dyDescent="0.15">
      <c r="O4952">
        <v>4951</v>
      </c>
      <c r="P4952" t="str">
        <f>IFERROR(IF(COUNTIF(個人情報!$BB$5:$BB$401,"登録番号" &amp; リスト!O4952)&gt;=1,"",IF(VLOOKUP(O4952,登録者リスト!$A$1:$D$43729,4,FALSE)=基本情報!$D$6,O4952,"")),"")</f>
        <v/>
      </c>
    </row>
    <row r="4953" spans="15:16" x14ac:dyDescent="0.15">
      <c r="O4953">
        <v>4952</v>
      </c>
      <c r="P4953" t="str">
        <f>IFERROR(IF(COUNTIF(個人情報!$BB$5:$BB$401,"登録番号" &amp; リスト!O4953)&gt;=1,"",IF(VLOOKUP(O4953,登録者リスト!$A$1:$D$43729,4,FALSE)=基本情報!$D$6,O4953,"")),"")</f>
        <v/>
      </c>
    </row>
    <row r="4954" spans="15:16" x14ac:dyDescent="0.15">
      <c r="O4954">
        <v>4953</v>
      </c>
      <c r="P4954" t="str">
        <f>IFERROR(IF(COUNTIF(個人情報!$BB$5:$BB$401,"登録番号" &amp; リスト!O4954)&gt;=1,"",IF(VLOOKUP(O4954,登録者リスト!$A$1:$D$43729,4,FALSE)=基本情報!$D$6,O4954,"")),"")</f>
        <v/>
      </c>
    </row>
    <row r="4955" spans="15:16" x14ac:dyDescent="0.15">
      <c r="O4955">
        <v>4954</v>
      </c>
      <c r="P4955" t="str">
        <f>IFERROR(IF(COUNTIF(個人情報!$BB$5:$BB$401,"登録番号" &amp; リスト!O4955)&gt;=1,"",IF(VLOOKUP(O4955,登録者リスト!$A$1:$D$43729,4,FALSE)=基本情報!$D$6,O4955,"")),"")</f>
        <v/>
      </c>
    </row>
    <row r="4956" spans="15:16" x14ac:dyDescent="0.15">
      <c r="O4956">
        <v>4955</v>
      </c>
      <c r="P4956" t="str">
        <f>IFERROR(IF(COUNTIF(個人情報!$BB$5:$BB$401,"登録番号" &amp; リスト!O4956)&gt;=1,"",IF(VLOOKUP(O4956,登録者リスト!$A$1:$D$43729,4,FALSE)=基本情報!$D$6,O4956,"")),"")</f>
        <v/>
      </c>
    </row>
    <row r="4957" spans="15:16" x14ac:dyDescent="0.15">
      <c r="O4957">
        <v>4956</v>
      </c>
      <c r="P4957" t="str">
        <f>IFERROR(IF(COUNTIF(個人情報!$BB$5:$BB$401,"登録番号" &amp; リスト!O4957)&gt;=1,"",IF(VLOOKUP(O4957,登録者リスト!$A$1:$D$43729,4,FALSE)=基本情報!$D$6,O4957,"")),"")</f>
        <v/>
      </c>
    </row>
    <row r="4958" spans="15:16" x14ac:dyDescent="0.15">
      <c r="O4958">
        <v>4957</v>
      </c>
      <c r="P4958" t="str">
        <f>IFERROR(IF(COUNTIF(個人情報!$BB$5:$BB$401,"登録番号" &amp; リスト!O4958)&gt;=1,"",IF(VLOOKUP(O4958,登録者リスト!$A$1:$D$43729,4,FALSE)=基本情報!$D$6,O4958,"")),"")</f>
        <v/>
      </c>
    </row>
    <row r="4959" spans="15:16" x14ac:dyDescent="0.15">
      <c r="O4959">
        <v>4958</v>
      </c>
      <c r="P4959" t="str">
        <f>IFERROR(IF(COUNTIF(個人情報!$BB$5:$BB$401,"登録番号" &amp; リスト!O4959)&gt;=1,"",IF(VLOOKUP(O4959,登録者リスト!$A$1:$D$43729,4,FALSE)=基本情報!$D$6,O4959,"")),"")</f>
        <v/>
      </c>
    </row>
    <row r="4960" spans="15:16" x14ac:dyDescent="0.15">
      <c r="O4960">
        <v>4959</v>
      </c>
      <c r="P4960" t="str">
        <f>IFERROR(IF(COUNTIF(個人情報!$BB$5:$BB$401,"登録番号" &amp; リスト!O4960)&gt;=1,"",IF(VLOOKUP(O4960,登録者リスト!$A$1:$D$43729,4,FALSE)=基本情報!$D$6,O4960,"")),"")</f>
        <v/>
      </c>
    </row>
    <row r="4961" spans="15:16" x14ac:dyDescent="0.15">
      <c r="O4961">
        <v>4960</v>
      </c>
      <c r="P4961" t="str">
        <f>IFERROR(IF(COUNTIF(個人情報!$BB$5:$BB$401,"登録番号" &amp; リスト!O4961)&gt;=1,"",IF(VLOOKUP(O4961,登録者リスト!$A$1:$D$43729,4,FALSE)=基本情報!$D$6,O4961,"")),"")</f>
        <v/>
      </c>
    </row>
    <row r="4962" spans="15:16" x14ac:dyDescent="0.15">
      <c r="O4962">
        <v>4961</v>
      </c>
      <c r="P4962" t="str">
        <f>IFERROR(IF(COUNTIF(個人情報!$BB$5:$BB$401,"登録番号" &amp; リスト!O4962)&gt;=1,"",IF(VLOOKUP(O4962,登録者リスト!$A$1:$D$43729,4,FALSE)=基本情報!$D$6,O4962,"")),"")</f>
        <v/>
      </c>
    </row>
    <row r="4963" spans="15:16" x14ac:dyDescent="0.15">
      <c r="O4963">
        <v>4962</v>
      </c>
      <c r="P4963" t="str">
        <f>IFERROR(IF(COUNTIF(個人情報!$BB$5:$BB$401,"登録番号" &amp; リスト!O4963)&gt;=1,"",IF(VLOOKUP(O4963,登録者リスト!$A$1:$D$43729,4,FALSE)=基本情報!$D$6,O4963,"")),"")</f>
        <v/>
      </c>
    </row>
    <row r="4964" spans="15:16" x14ac:dyDescent="0.15">
      <c r="O4964">
        <v>4963</v>
      </c>
      <c r="P4964" t="str">
        <f>IFERROR(IF(COUNTIF(個人情報!$BB$5:$BB$401,"登録番号" &amp; リスト!O4964)&gt;=1,"",IF(VLOOKUP(O4964,登録者リスト!$A$1:$D$43729,4,FALSE)=基本情報!$D$6,O4964,"")),"")</f>
        <v/>
      </c>
    </row>
    <row r="4965" spans="15:16" x14ac:dyDescent="0.15">
      <c r="O4965">
        <v>4964</v>
      </c>
      <c r="P4965" t="str">
        <f>IFERROR(IF(COUNTIF(個人情報!$BB$5:$BB$401,"登録番号" &amp; リスト!O4965)&gt;=1,"",IF(VLOOKUP(O4965,登録者リスト!$A$1:$D$43729,4,FALSE)=基本情報!$D$6,O4965,"")),"")</f>
        <v/>
      </c>
    </row>
    <row r="4966" spans="15:16" x14ac:dyDescent="0.15">
      <c r="O4966">
        <v>4965</v>
      </c>
      <c r="P4966" t="str">
        <f>IFERROR(IF(COUNTIF(個人情報!$BB$5:$BB$401,"登録番号" &amp; リスト!O4966)&gt;=1,"",IF(VLOOKUP(O4966,登録者リスト!$A$1:$D$43729,4,FALSE)=基本情報!$D$6,O4966,"")),"")</f>
        <v/>
      </c>
    </row>
    <row r="4967" spans="15:16" x14ac:dyDescent="0.15">
      <c r="O4967">
        <v>4966</v>
      </c>
      <c r="P4967" t="str">
        <f>IFERROR(IF(COUNTIF(個人情報!$BB$5:$BB$401,"登録番号" &amp; リスト!O4967)&gt;=1,"",IF(VLOOKUP(O4967,登録者リスト!$A$1:$D$43729,4,FALSE)=基本情報!$D$6,O4967,"")),"")</f>
        <v/>
      </c>
    </row>
    <row r="4968" spans="15:16" x14ac:dyDescent="0.15">
      <c r="O4968">
        <v>4967</v>
      </c>
      <c r="P4968" t="str">
        <f>IFERROR(IF(COUNTIF(個人情報!$BB$5:$BB$401,"登録番号" &amp; リスト!O4968)&gt;=1,"",IF(VLOOKUP(O4968,登録者リスト!$A$1:$D$43729,4,FALSE)=基本情報!$D$6,O4968,"")),"")</f>
        <v/>
      </c>
    </row>
    <row r="4969" spans="15:16" x14ac:dyDescent="0.15">
      <c r="O4969">
        <v>4968</v>
      </c>
      <c r="P4969" t="str">
        <f>IFERROR(IF(COUNTIF(個人情報!$BB$5:$BB$401,"登録番号" &amp; リスト!O4969)&gt;=1,"",IF(VLOOKUP(O4969,登録者リスト!$A$1:$D$43729,4,FALSE)=基本情報!$D$6,O4969,"")),"")</f>
        <v/>
      </c>
    </row>
    <row r="4970" spans="15:16" x14ac:dyDescent="0.15">
      <c r="O4970">
        <v>4969</v>
      </c>
      <c r="P4970" t="str">
        <f>IFERROR(IF(COUNTIF(個人情報!$BB$5:$BB$401,"登録番号" &amp; リスト!O4970)&gt;=1,"",IF(VLOOKUP(O4970,登録者リスト!$A$1:$D$43729,4,FALSE)=基本情報!$D$6,O4970,"")),"")</f>
        <v/>
      </c>
    </row>
    <row r="4971" spans="15:16" x14ac:dyDescent="0.15">
      <c r="O4971">
        <v>4970</v>
      </c>
      <c r="P4971" t="str">
        <f>IFERROR(IF(COUNTIF(個人情報!$BB$5:$BB$401,"登録番号" &amp; リスト!O4971)&gt;=1,"",IF(VLOOKUP(O4971,登録者リスト!$A$1:$D$43729,4,FALSE)=基本情報!$D$6,O4971,"")),"")</f>
        <v/>
      </c>
    </row>
    <row r="4972" spans="15:16" x14ac:dyDescent="0.15">
      <c r="O4972">
        <v>4971</v>
      </c>
      <c r="P4972" t="str">
        <f>IFERROR(IF(COUNTIF(個人情報!$BB$5:$BB$401,"登録番号" &amp; リスト!O4972)&gt;=1,"",IF(VLOOKUP(O4972,登録者リスト!$A$1:$D$43729,4,FALSE)=基本情報!$D$6,O4972,"")),"")</f>
        <v/>
      </c>
    </row>
    <row r="4973" spans="15:16" x14ac:dyDescent="0.15">
      <c r="O4973">
        <v>4972</v>
      </c>
      <c r="P4973" t="str">
        <f>IFERROR(IF(COUNTIF(個人情報!$BB$5:$BB$401,"登録番号" &amp; リスト!O4973)&gt;=1,"",IF(VLOOKUP(O4973,登録者リスト!$A$1:$D$43729,4,FALSE)=基本情報!$D$6,O4973,"")),"")</f>
        <v/>
      </c>
    </row>
    <row r="4974" spans="15:16" x14ac:dyDescent="0.15">
      <c r="O4974">
        <v>4973</v>
      </c>
      <c r="P4974" t="str">
        <f>IFERROR(IF(COUNTIF(個人情報!$BB$5:$BB$401,"登録番号" &amp; リスト!O4974)&gt;=1,"",IF(VLOOKUP(O4974,登録者リスト!$A$1:$D$43729,4,FALSE)=基本情報!$D$6,O4974,"")),"")</f>
        <v/>
      </c>
    </row>
    <row r="4975" spans="15:16" x14ac:dyDescent="0.15">
      <c r="O4975">
        <v>4974</v>
      </c>
      <c r="P4975" t="str">
        <f>IFERROR(IF(COUNTIF(個人情報!$BB$5:$BB$401,"登録番号" &amp; リスト!O4975)&gt;=1,"",IF(VLOOKUP(O4975,登録者リスト!$A$1:$D$43729,4,FALSE)=基本情報!$D$6,O4975,"")),"")</f>
        <v/>
      </c>
    </row>
    <row r="4976" spans="15:16" x14ac:dyDescent="0.15">
      <c r="O4976">
        <v>4975</v>
      </c>
      <c r="P4976" t="str">
        <f>IFERROR(IF(COUNTIF(個人情報!$BB$5:$BB$401,"登録番号" &amp; リスト!O4976)&gt;=1,"",IF(VLOOKUP(O4976,登録者リスト!$A$1:$D$43729,4,FALSE)=基本情報!$D$6,O4976,"")),"")</f>
        <v/>
      </c>
    </row>
    <row r="4977" spans="15:16" x14ac:dyDescent="0.15">
      <c r="O4977">
        <v>4976</v>
      </c>
      <c r="P4977" t="str">
        <f>IFERROR(IF(COUNTIF(個人情報!$BB$5:$BB$401,"登録番号" &amp; リスト!O4977)&gt;=1,"",IF(VLOOKUP(O4977,登録者リスト!$A$1:$D$43729,4,FALSE)=基本情報!$D$6,O4977,"")),"")</f>
        <v/>
      </c>
    </row>
    <row r="4978" spans="15:16" x14ac:dyDescent="0.15">
      <c r="O4978">
        <v>4977</v>
      </c>
      <c r="P4978" t="str">
        <f>IFERROR(IF(COUNTIF(個人情報!$BB$5:$BB$401,"登録番号" &amp; リスト!O4978)&gt;=1,"",IF(VLOOKUP(O4978,登録者リスト!$A$1:$D$43729,4,FALSE)=基本情報!$D$6,O4978,"")),"")</f>
        <v/>
      </c>
    </row>
    <row r="4979" spans="15:16" x14ac:dyDescent="0.15">
      <c r="O4979">
        <v>4978</v>
      </c>
      <c r="P4979" t="str">
        <f>IFERROR(IF(COUNTIF(個人情報!$BB$5:$BB$401,"登録番号" &amp; リスト!O4979)&gt;=1,"",IF(VLOOKUP(O4979,登録者リスト!$A$1:$D$43729,4,FALSE)=基本情報!$D$6,O4979,"")),"")</f>
        <v/>
      </c>
    </row>
    <row r="4980" spans="15:16" x14ac:dyDescent="0.15">
      <c r="O4980">
        <v>4979</v>
      </c>
      <c r="P4980" t="str">
        <f>IFERROR(IF(COUNTIF(個人情報!$BB$5:$BB$401,"登録番号" &amp; リスト!O4980)&gt;=1,"",IF(VLOOKUP(O4980,登録者リスト!$A$1:$D$43729,4,FALSE)=基本情報!$D$6,O4980,"")),"")</f>
        <v/>
      </c>
    </row>
    <row r="4981" spans="15:16" x14ac:dyDescent="0.15">
      <c r="O4981">
        <v>4980</v>
      </c>
      <c r="P4981" t="str">
        <f>IFERROR(IF(COUNTIF(個人情報!$BB$5:$BB$401,"登録番号" &amp; リスト!O4981)&gt;=1,"",IF(VLOOKUP(O4981,登録者リスト!$A$1:$D$43729,4,FALSE)=基本情報!$D$6,O4981,"")),"")</f>
        <v/>
      </c>
    </row>
    <row r="4982" spans="15:16" x14ac:dyDescent="0.15">
      <c r="O4982">
        <v>4981</v>
      </c>
      <c r="P4982" t="str">
        <f>IFERROR(IF(COUNTIF(個人情報!$BB$5:$BB$401,"登録番号" &amp; リスト!O4982)&gt;=1,"",IF(VLOOKUP(O4982,登録者リスト!$A$1:$D$43729,4,FALSE)=基本情報!$D$6,O4982,"")),"")</f>
        <v/>
      </c>
    </row>
    <row r="4983" spans="15:16" x14ac:dyDescent="0.15">
      <c r="O4983">
        <v>4982</v>
      </c>
      <c r="P4983" t="str">
        <f>IFERROR(IF(COUNTIF(個人情報!$BB$5:$BB$401,"登録番号" &amp; リスト!O4983)&gt;=1,"",IF(VLOOKUP(O4983,登録者リスト!$A$1:$D$43729,4,FALSE)=基本情報!$D$6,O4983,"")),"")</f>
        <v/>
      </c>
    </row>
    <row r="4984" spans="15:16" x14ac:dyDescent="0.15">
      <c r="O4984">
        <v>4983</v>
      </c>
      <c r="P4984" t="str">
        <f>IFERROR(IF(COUNTIF(個人情報!$BB$5:$BB$401,"登録番号" &amp; リスト!O4984)&gt;=1,"",IF(VLOOKUP(O4984,登録者リスト!$A$1:$D$43729,4,FALSE)=基本情報!$D$6,O4984,"")),"")</f>
        <v/>
      </c>
    </row>
    <row r="4985" spans="15:16" x14ac:dyDescent="0.15">
      <c r="O4985">
        <v>4984</v>
      </c>
      <c r="P4985" t="str">
        <f>IFERROR(IF(COUNTIF(個人情報!$BB$5:$BB$401,"登録番号" &amp; リスト!O4985)&gt;=1,"",IF(VLOOKUP(O4985,登録者リスト!$A$1:$D$43729,4,FALSE)=基本情報!$D$6,O4985,"")),"")</f>
        <v/>
      </c>
    </row>
    <row r="4986" spans="15:16" x14ac:dyDescent="0.15">
      <c r="O4986">
        <v>4985</v>
      </c>
      <c r="P4986" t="str">
        <f>IFERROR(IF(COUNTIF(個人情報!$BB$5:$BB$401,"登録番号" &amp; リスト!O4986)&gt;=1,"",IF(VLOOKUP(O4986,登録者リスト!$A$1:$D$43729,4,FALSE)=基本情報!$D$6,O4986,"")),"")</f>
        <v/>
      </c>
    </row>
    <row r="4987" spans="15:16" x14ac:dyDescent="0.15">
      <c r="O4987">
        <v>4986</v>
      </c>
      <c r="P4987" t="str">
        <f>IFERROR(IF(COUNTIF(個人情報!$BB$5:$BB$401,"登録番号" &amp; リスト!O4987)&gt;=1,"",IF(VLOOKUP(O4987,登録者リスト!$A$1:$D$43729,4,FALSE)=基本情報!$D$6,O4987,"")),"")</f>
        <v/>
      </c>
    </row>
    <row r="4988" spans="15:16" x14ac:dyDescent="0.15">
      <c r="O4988">
        <v>4987</v>
      </c>
      <c r="P4988" t="str">
        <f>IFERROR(IF(COUNTIF(個人情報!$BB$5:$BB$401,"登録番号" &amp; リスト!O4988)&gt;=1,"",IF(VLOOKUP(O4988,登録者リスト!$A$1:$D$43729,4,FALSE)=基本情報!$D$6,O4988,"")),"")</f>
        <v/>
      </c>
    </row>
    <row r="4989" spans="15:16" x14ac:dyDescent="0.15">
      <c r="O4989">
        <v>4988</v>
      </c>
      <c r="P4989" t="str">
        <f>IFERROR(IF(COUNTIF(個人情報!$BB$5:$BB$401,"登録番号" &amp; リスト!O4989)&gt;=1,"",IF(VLOOKUP(O4989,登録者リスト!$A$1:$D$43729,4,FALSE)=基本情報!$D$6,O4989,"")),"")</f>
        <v/>
      </c>
    </row>
    <row r="4990" spans="15:16" x14ac:dyDescent="0.15">
      <c r="O4990">
        <v>4989</v>
      </c>
      <c r="P4990" t="str">
        <f>IFERROR(IF(COUNTIF(個人情報!$BB$5:$BB$401,"登録番号" &amp; リスト!O4990)&gt;=1,"",IF(VLOOKUP(O4990,登録者リスト!$A$1:$D$43729,4,FALSE)=基本情報!$D$6,O4990,"")),"")</f>
        <v/>
      </c>
    </row>
    <row r="4991" spans="15:16" x14ac:dyDescent="0.15">
      <c r="O4991">
        <v>4990</v>
      </c>
      <c r="P4991" t="str">
        <f>IFERROR(IF(COUNTIF(個人情報!$BB$5:$BB$401,"登録番号" &amp; リスト!O4991)&gt;=1,"",IF(VLOOKUP(O4991,登録者リスト!$A$1:$D$43729,4,FALSE)=基本情報!$D$6,O4991,"")),"")</f>
        <v/>
      </c>
    </row>
    <row r="4992" spans="15:16" x14ac:dyDescent="0.15">
      <c r="O4992">
        <v>4991</v>
      </c>
      <c r="P4992" t="str">
        <f>IFERROR(IF(COUNTIF(個人情報!$BB$5:$BB$401,"登録番号" &amp; リスト!O4992)&gt;=1,"",IF(VLOOKUP(O4992,登録者リスト!$A$1:$D$43729,4,FALSE)=基本情報!$D$6,O4992,"")),"")</f>
        <v/>
      </c>
    </row>
    <row r="4993" spans="15:16" x14ac:dyDescent="0.15">
      <c r="O4993">
        <v>4992</v>
      </c>
      <c r="P4993" t="str">
        <f>IFERROR(IF(COUNTIF(個人情報!$BB$5:$BB$401,"登録番号" &amp; リスト!O4993)&gt;=1,"",IF(VLOOKUP(O4993,登録者リスト!$A$1:$D$43729,4,FALSE)=基本情報!$D$6,O4993,"")),"")</f>
        <v/>
      </c>
    </row>
    <row r="4994" spans="15:16" x14ac:dyDescent="0.15">
      <c r="O4994">
        <v>4993</v>
      </c>
      <c r="P4994" t="str">
        <f>IFERROR(IF(COUNTIF(個人情報!$BB$5:$BB$401,"登録番号" &amp; リスト!O4994)&gt;=1,"",IF(VLOOKUP(O4994,登録者リスト!$A$1:$D$43729,4,FALSE)=基本情報!$D$6,O4994,"")),"")</f>
        <v/>
      </c>
    </row>
    <row r="4995" spans="15:16" x14ac:dyDescent="0.15">
      <c r="O4995">
        <v>4994</v>
      </c>
      <c r="P4995" t="str">
        <f>IFERROR(IF(COUNTIF(個人情報!$BB$5:$BB$401,"登録番号" &amp; リスト!O4995)&gt;=1,"",IF(VLOOKUP(O4995,登録者リスト!$A$1:$D$43729,4,FALSE)=基本情報!$D$6,O4995,"")),"")</f>
        <v/>
      </c>
    </row>
    <row r="4996" spans="15:16" x14ac:dyDescent="0.15">
      <c r="O4996">
        <v>4995</v>
      </c>
      <c r="P4996" t="str">
        <f>IFERROR(IF(COUNTIF(個人情報!$BB$5:$BB$401,"登録番号" &amp; リスト!O4996)&gt;=1,"",IF(VLOOKUP(O4996,登録者リスト!$A$1:$D$43729,4,FALSE)=基本情報!$D$6,O4996,"")),"")</f>
        <v/>
      </c>
    </row>
    <row r="4997" spans="15:16" x14ac:dyDescent="0.15">
      <c r="O4997">
        <v>4996</v>
      </c>
      <c r="P4997" t="str">
        <f>IFERROR(IF(COUNTIF(個人情報!$BB$5:$BB$401,"登録番号" &amp; リスト!O4997)&gt;=1,"",IF(VLOOKUP(O4997,登録者リスト!$A$1:$D$43729,4,FALSE)=基本情報!$D$6,O4997,"")),"")</f>
        <v/>
      </c>
    </row>
    <row r="4998" spans="15:16" x14ac:dyDescent="0.15">
      <c r="O4998">
        <v>4997</v>
      </c>
      <c r="P4998" t="str">
        <f>IFERROR(IF(COUNTIF(個人情報!$BB$5:$BB$401,"登録番号" &amp; リスト!O4998)&gt;=1,"",IF(VLOOKUP(O4998,登録者リスト!$A$1:$D$43729,4,FALSE)=基本情報!$D$6,O4998,"")),"")</f>
        <v/>
      </c>
    </row>
    <row r="4999" spans="15:16" x14ac:dyDescent="0.15">
      <c r="O4999">
        <v>4998</v>
      </c>
      <c r="P4999" t="str">
        <f>IFERROR(IF(COUNTIF(個人情報!$BB$5:$BB$401,"登録番号" &amp; リスト!O4999)&gt;=1,"",IF(VLOOKUP(O4999,登録者リスト!$A$1:$D$43729,4,FALSE)=基本情報!$D$6,O4999,"")),"")</f>
        <v/>
      </c>
    </row>
    <row r="5000" spans="15:16" x14ac:dyDescent="0.15">
      <c r="O5000">
        <v>4999</v>
      </c>
      <c r="P5000" t="str">
        <f>IFERROR(IF(COUNTIF(個人情報!$BB$5:$BB$401,"登録番号" &amp; リスト!O5000)&gt;=1,"",IF(VLOOKUP(O5000,登録者リスト!$A$1:$D$43729,4,FALSE)=基本情報!$D$6,O5000,"")),"")</f>
        <v/>
      </c>
    </row>
    <row r="5001" spans="15:16" x14ac:dyDescent="0.15">
      <c r="O5001">
        <v>5000</v>
      </c>
      <c r="P5001" t="str">
        <f>IFERROR(IF(COUNTIF(個人情報!$BB$5:$BB$401,"登録番号" &amp; リスト!O5001)&gt;=1,"",IF(VLOOKUP(O5001,登録者リスト!$A$1:$D$43729,4,FALSE)=基本情報!$D$6,O5001,"")),"")</f>
        <v/>
      </c>
    </row>
    <row r="5002" spans="15:16" x14ac:dyDescent="0.15">
      <c r="O5002">
        <v>5001</v>
      </c>
      <c r="P5002" t="str">
        <f>IFERROR(IF(COUNTIF(個人情報!$BB$5:$BB$401,"登録番号" &amp; リスト!O5002)&gt;=1,"",IF(VLOOKUP(O5002,登録者リスト!$A$1:$D$43729,4,FALSE)=基本情報!$D$6,O5002,"")),"")</f>
        <v/>
      </c>
    </row>
    <row r="5003" spans="15:16" x14ac:dyDescent="0.15">
      <c r="O5003">
        <v>5002</v>
      </c>
      <c r="P5003" t="str">
        <f>IFERROR(IF(COUNTIF(個人情報!$BB$5:$BB$401,"登録番号" &amp; リスト!O5003)&gt;=1,"",IF(VLOOKUP(O5003,登録者リスト!$A$1:$D$43729,4,FALSE)=基本情報!$D$6,O5003,"")),"")</f>
        <v/>
      </c>
    </row>
    <row r="5004" spans="15:16" x14ac:dyDescent="0.15">
      <c r="O5004">
        <v>5003</v>
      </c>
      <c r="P5004" t="str">
        <f>IFERROR(IF(COUNTIF(個人情報!$BB$5:$BB$401,"登録番号" &amp; リスト!O5004)&gt;=1,"",IF(VLOOKUP(O5004,登録者リスト!$A$1:$D$43729,4,FALSE)=基本情報!$D$6,O5004,"")),"")</f>
        <v/>
      </c>
    </row>
    <row r="5005" spans="15:16" x14ac:dyDescent="0.15">
      <c r="O5005">
        <v>5004</v>
      </c>
      <c r="P5005" t="str">
        <f>IFERROR(IF(COUNTIF(個人情報!$BB$5:$BB$401,"登録番号" &amp; リスト!O5005)&gt;=1,"",IF(VLOOKUP(O5005,登録者リスト!$A$1:$D$43729,4,FALSE)=基本情報!$D$6,O5005,"")),"")</f>
        <v/>
      </c>
    </row>
    <row r="5006" spans="15:16" x14ac:dyDescent="0.15">
      <c r="O5006">
        <v>5005</v>
      </c>
      <c r="P5006" t="str">
        <f>IFERROR(IF(COUNTIF(個人情報!$BB$5:$BB$401,"登録番号" &amp; リスト!O5006)&gt;=1,"",IF(VLOOKUP(O5006,登録者リスト!$A$1:$D$43729,4,FALSE)=基本情報!$D$6,O5006,"")),"")</f>
        <v/>
      </c>
    </row>
    <row r="5007" spans="15:16" x14ac:dyDescent="0.15">
      <c r="O5007">
        <v>5006</v>
      </c>
      <c r="P5007" t="str">
        <f>IFERROR(IF(COUNTIF(個人情報!$BB$5:$BB$401,"登録番号" &amp; リスト!O5007)&gt;=1,"",IF(VLOOKUP(O5007,登録者リスト!$A$1:$D$43729,4,FALSE)=基本情報!$D$6,O5007,"")),"")</f>
        <v/>
      </c>
    </row>
    <row r="5008" spans="15:16" x14ac:dyDescent="0.15">
      <c r="O5008">
        <v>5007</v>
      </c>
      <c r="P5008" t="str">
        <f>IFERROR(IF(COUNTIF(個人情報!$BB$5:$BB$401,"登録番号" &amp; リスト!O5008)&gt;=1,"",IF(VLOOKUP(O5008,登録者リスト!$A$1:$D$43729,4,FALSE)=基本情報!$D$6,O5008,"")),"")</f>
        <v/>
      </c>
    </row>
    <row r="5009" spans="15:16" x14ac:dyDescent="0.15">
      <c r="O5009">
        <v>5008</v>
      </c>
      <c r="P5009" t="str">
        <f>IFERROR(IF(COUNTIF(個人情報!$BB$5:$BB$401,"登録番号" &amp; リスト!O5009)&gt;=1,"",IF(VLOOKUP(O5009,登録者リスト!$A$1:$D$43729,4,FALSE)=基本情報!$D$6,O5009,"")),"")</f>
        <v/>
      </c>
    </row>
    <row r="5010" spans="15:16" x14ac:dyDescent="0.15">
      <c r="O5010">
        <v>5009</v>
      </c>
      <c r="P5010" t="str">
        <f>IFERROR(IF(COUNTIF(個人情報!$BB$5:$BB$401,"登録番号" &amp; リスト!O5010)&gt;=1,"",IF(VLOOKUP(O5010,登録者リスト!$A$1:$D$43729,4,FALSE)=基本情報!$D$6,O5010,"")),"")</f>
        <v/>
      </c>
    </row>
    <row r="5011" spans="15:16" x14ac:dyDescent="0.15">
      <c r="O5011">
        <v>5010</v>
      </c>
      <c r="P5011" t="str">
        <f>IFERROR(IF(COUNTIF(個人情報!$BB$5:$BB$401,"登録番号" &amp; リスト!O5011)&gt;=1,"",IF(VLOOKUP(O5011,登録者リスト!$A$1:$D$43729,4,FALSE)=基本情報!$D$6,O5011,"")),"")</f>
        <v/>
      </c>
    </row>
    <row r="5012" spans="15:16" x14ac:dyDescent="0.15">
      <c r="O5012">
        <v>5011</v>
      </c>
      <c r="P5012" t="str">
        <f>IFERROR(IF(COUNTIF(個人情報!$BB$5:$BB$401,"登録番号" &amp; リスト!O5012)&gt;=1,"",IF(VLOOKUP(O5012,登録者リスト!$A$1:$D$43729,4,FALSE)=基本情報!$D$6,O5012,"")),"")</f>
        <v/>
      </c>
    </row>
    <row r="5013" spans="15:16" x14ac:dyDescent="0.15">
      <c r="O5013">
        <v>5012</v>
      </c>
      <c r="P5013" t="str">
        <f>IFERROR(IF(COUNTIF(個人情報!$BB$5:$BB$401,"登録番号" &amp; リスト!O5013)&gt;=1,"",IF(VLOOKUP(O5013,登録者リスト!$A$1:$D$43729,4,FALSE)=基本情報!$D$6,O5013,"")),"")</f>
        <v/>
      </c>
    </row>
    <row r="5014" spans="15:16" x14ac:dyDescent="0.15">
      <c r="O5014">
        <v>5013</v>
      </c>
      <c r="P5014" t="str">
        <f>IFERROR(IF(COUNTIF(個人情報!$BB$5:$BB$401,"登録番号" &amp; リスト!O5014)&gt;=1,"",IF(VLOOKUP(O5014,登録者リスト!$A$1:$D$43729,4,FALSE)=基本情報!$D$6,O5014,"")),"")</f>
        <v/>
      </c>
    </row>
    <row r="5015" spans="15:16" x14ac:dyDescent="0.15">
      <c r="O5015">
        <v>5014</v>
      </c>
      <c r="P5015" t="str">
        <f>IFERROR(IF(COUNTIF(個人情報!$BB$5:$BB$401,"登録番号" &amp; リスト!O5015)&gt;=1,"",IF(VLOOKUP(O5015,登録者リスト!$A$1:$D$43729,4,FALSE)=基本情報!$D$6,O5015,"")),"")</f>
        <v/>
      </c>
    </row>
    <row r="5016" spans="15:16" x14ac:dyDescent="0.15">
      <c r="O5016">
        <v>5015</v>
      </c>
      <c r="P5016" t="str">
        <f>IFERROR(IF(COUNTIF(個人情報!$BB$5:$BB$401,"登録番号" &amp; リスト!O5016)&gt;=1,"",IF(VLOOKUP(O5016,登録者リスト!$A$1:$D$43729,4,FALSE)=基本情報!$D$6,O5016,"")),"")</f>
        <v/>
      </c>
    </row>
    <row r="5017" spans="15:16" x14ac:dyDescent="0.15">
      <c r="O5017">
        <v>5016</v>
      </c>
      <c r="P5017" t="str">
        <f>IFERROR(IF(COUNTIF(個人情報!$BB$5:$BB$401,"登録番号" &amp; リスト!O5017)&gt;=1,"",IF(VLOOKUP(O5017,登録者リスト!$A$1:$D$43729,4,FALSE)=基本情報!$D$6,O5017,"")),"")</f>
        <v/>
      </c>
    </row>
    <row r="5018" spans="15:16" x14ac:dyDescent="0.15">
      <c r="O5018">
        <v>5017</v>
      </c>
      <c r="P5018" t="str">
        <f>IFERROR(IF(COUNTIF(個人情報!$BB$5:$BB$401,"登録番号" &amp; リスト!O5018)&gt;=1,"",IF(VLOOKUP(O5018,登録者リスト!$A$1:$D$43729,4,FALSE)=基本情報!$D$6,O5018,"")),"")</f>
        <v/>
      </c>
    </row>
    <row r="5019" spans="15:16" x14ac:dyDescent="0.15">
      <c r="O5019">
        <v>5018</v>
      </c>
      <c r="P5019" t="str">
        <f>IFERROR(IF(COUNTIF(個人情報!$BB$5:$BB$401,"登録番号" &amp; リスト!O5019)&gt;=1,"",IF(VLOOKUP(O5019,登録者リスト!$A$1:$D$43729,4,FALSE)=基本情報!$D$6,O5019,"")),"")</f>
        <v/>
      </c>
    </row>
    <row r="5020" spans="15:16" x14ac:dyDescent="0.15">
      <c r="O5020">
        <v>5019</v>
      </c>
      <c r="P5020" t="str">
        <f>IFERROR(IF(COUNTIF(個人情報!$BB$5:$BB$401,"登録番号" &amp; リスト!O5020)&gt;=1,"",IF(VLOOKUP(O5020,登録者リスト!$A$1:$D$43729,4,FALSE)=基本情報!$D$6,O5020,"")),"")</f>
        <v/>
      </c>
    </row>
    <row r="5021" spans="15:16" x14ac:dyDescent="0.15">
      <c r="O5021">
        <v>5020</v>
      </c>
      <c r="P5021" t="str">
        <f>IFERROR(IF(COUNTIF(個人情報!$BB$5:$BB$401,"登録番号" &amp; リスト!O5021)&gt;=1,"",IF(VLOOKUP(O5021,登録者リスト!$A$1:$D$43729,4,FALSE)=基本情報!$D$6,O5021,"")),"")</f>
        <v/>
      </c>
    </row>
    <row r="5022" spans="15:16" x14ac:dyDescent="0.15">
      <c r="O5022">
        <v>5021</v>
      </c>
      <c r="P5022" t="str">
        <f>IFERROR(IF(COUNTIF(個人情報!$BB$5:$BB$401,"登録番号" &amp; リスト!O5022)&gt;=1,"",IF(VLOOKUP(O5022,登録者リスト!$A$1:$D$43729,4,FALSE)=基本情報!$D$6,O5022,"")),"")</f>
        <v/>
      </c>
    </row>
    <row r="5023" spans="15:16" x14ac:dyDescent="0.15">
      <c r="O5023">
        <v>5022</v>
      </c>
      <c r="P5023" t="str">
        <f>IFERROR(IF(COUNTIF(個人情報!$BB$5:$BB$401,"登録番号" &amp; リスト!O5023)&gt;=1,"",IF(VLOOKUP(O5023,登録者リスト!$A$1:$D$43729,4,FALSE)=基本情報!$D$6,O5023,"")),"")</f>
        <v/>
      </c>
    </row>
    <row r="5024" spans="15:16" x14ac:dyDescent="0.15">
      <c r="O5024">
        <v>5023</v>
      </c>
      <c r="P5024" t="str">
        <f>IFERROR(IF(COUNTIF(個人情報!$BB$5:$BB$401,"登録番号" &amp; リスト!O5024)&gt;=1,"",IF(VLOOKUP(O5024,登録者リスト!$A$1:$D$43729,4,FALSE)=基本情報!$D$6,O5024,"")),"")</f>
        <v/>
      </c>
    </row>
    <row r="5025" spans="15:16" x14ac:dyDescent="0.15">
      <c r="O5025">
        <v>5024</v>
      </c>
      <c r="P5025" t="str">
        <f>IFERROR(IF(COUNTIF(個人情報!$BB$5:$BB$401,"登録番号" &amp; リスト!O5025)&gt;=1,"",IF(VLOOKUP(O5025,登録者リスト!$A$1:$D$43729,4,FALSE)=基本情報!$D$6,O5025,"")),"")</f>
        <v/>
      </c>
    </row>
    <row r="5026" spans="15:16" x14ac:dyDescent="0.15">
      <c r="O5026">
        <v>5025</v>
      </c>
      <c r="P5026" t="str">
        <f>IFERROR(IF(COUNTIF(個人情報!$BB$5:$BB$401,"登録番号" &amp; リスト!O5026)&gt;=1,"",IF(VLOOKUP(O5026,登録者リスト!$A$1:$D$43729,4,FALSE)=基本情報!$D$6,O5026,"")),"")</f>
        <v/>
      </c>
    </row>
    <row r="5027" spans="15:16" x14ac:dyDescent="0.15">
      <c r="O5027">
        <v>5026</v>
      </c>
      <c r="P5027" t="str">
        <f>IFERROR(IF(COUNTIF(個人情報!$BB$5:$BB$401,"登録番号" &amp; リスト!O5027)&gt;=1,"",IF(VLOOKUP(O5027,登録者リスト!$A$1:$D$43729,4,FALSE)=基本情報!$D$6,O5027,"")),"")</f>
        <v/>
      </c>
    </row>
    <row r="5028" spans="15:16" x14ac:dyDescent="0.15">
      <c r="O5028">
        <v>5027</v>
      </c>
      <c r="P5028" t="str">
        <f>IFERROR(IF(COUNTIF(個人情報!$BB$5:$BB$401,"登録番号" &amp; リスト!O5028)&gt;=1,"",IF(VLOOKUP(O5028,登録者リスト!$A$1:$D$43729,4,FALSE)=基本情報!$D$6,O5028,"")),"")</f>
        <v/>
      </c>
    </row>
    <row r="5029" spans="15:16" x14ac:dyDescent="0.15">
      <c r="O5029">
        <v>5028</v>
      </c>
      <c r="P5029" t="str">
        <f>IFERROR(IF(COUNTIF(個人情報!$BB$5:$BB$401,"登録番号" &amp; リスト!O5029)&gt;=1,"",IF(VLOOKUP(O5029,登録者リスト!$A$1:$D$43729,4,FALSE)=基本情報!$D$6,O5029,"")),"")</f>
        <v/>
      </c>
    </row>
    <row r="5030" spans="15:16" x14ac:dyDescent="0.15">
      <c r="O5030">
        <v>5029</v>
      </c>
      <c r="P5030" t="str">
        <f>IFERROR(IF(COUNTIF(個人情報!$BB$5:$BB$401,"登録番号" &amp; リスト!O5030)&gt;=1,"",IF(VLOOKUP(O5030,登録者リスト!$A$1:$D$43729,4,FALSE)=基本情報!$D$6,O5030,"")),"")</f>
        <v/>
      </c>
    </row>
    <row r="5031" spans="15:16" x14ac:dyDescent="0.15">
      <c r="O5031">
        <v>5030</v>
      </c>
      <c r="P5031" t="str">
        <f>IFERROR(IF(COUNTIF(個人情報!$BB$5:$BB$401,"登録番号" &amp; リスト!O5031)&gt;=1,"",IF(VLOOKUP(O5031,登録者リスト!$A$1:$D$43729,4,FALSE)=基本情報!$D$6,O5031,"")),"")</f>
        <v/>
      </c>
    </row>
    <row r="5032" spans="15:16" x14ac:dyDescent="0.15">
      <c r="O5032">
        <v>5031</v>
      </c>
      <c r="P5032" t="str">
        <f>IFERROR(IF(COUNTIF(個人情報!$BB$5:$BB$401,"登録番号" &amp; リスト!O5032)&gt;=1,"",IF(VLOOKUP(O5032,登録者リスト!$A$1:$D$43729,4,FALSE)=基本情報!$D$6,O5032,"")),"")</f>
        <v/>
      </c>
    </row>
    <row r="5033" spans="15:16" x14ac:dyDescent="0.15">
      <c r="O5033">
        <v>5032</v>
      </c>
      <c r="P5033" t="str">
        <f>IFERROR(IF(COUNTIF(個人情報!$BB$5:$BB$401,"登録番号" &amp; リスト!O5033)&gt;=1,"",IF(VLOOKUP(O5033,登録者リスト!$A$1:$D$43729,4,FALSE)=基本情報!$D$6,O5033,"")),"")</f>
        <v/>
      </c>
    </row>
    <row r="5034" spans="15:16" x14ac:dyDescent="0.15">
      <c r="O5034">
        <v>5033</v>
      </c>
      <c r="P5034" t="str">
        <f>IFERROR(IF(COUNTIF(個人情報!$BB$5:$BB$401,"登録番号" &amp; リスト!O5034)&gt;=1,"",IF(VLOOKUP(O5034,登録者リスト!$A$1:$D$43729,4,FALSE)=基本情報!$D$6,O5034,"")),"")</f>
        <v/>
      </c>
    </row>
    <row r="5035" spans="15:16" x14ac:dyDescent="0.15">
      <c r="O5035">
        <v>5034</v>
      </c>
      <c r="P5035" t="str">
        <f>IFERROR(IF(COUNTIF(個人情報!$BB$5:$BB$401,"登録番号" &amp; リスト!O5035)&gt;=1,"",IF(VLOOKUP(O5035,登録者リスト!$A$1:$D$43729,4,FALSE)=基本情報!$D$6,O5035,"")),"")</f>
        <v/>
      </c>
    </row>
    <row r="5036" spans="15:16" x14ac:dyDescent="0.15">
      <c r="O5036">
        <v>5035</v>
      </c>
      <c r="P5036" t="str">
        <f>IFERROR(IF(COUNTIF(個人情報!$BB$5:$BB$401,"登録番号" &amp; リスト!O5036)&gt;=1,"",IF(VLOOKUP(O5036,登録者リスト!$A$1:$D$43729,4,FALSE)=基本情報!$D$6,O5036,"")),"")</f>
        <v/>
      </c>
    </row>
    <row r="5037" spans="15:16" x14ac:dyDescent="0.15">
      <c r="O5037">
        <v>5036</v>
      </c>
      <c r="P5037" t="str">
        <f>IFERROR(IF(COUNTIF(個人情報!$BB$5:$BB$401,"登録番号" &amp; リスト!O5037)&gt;=1,"",IF(VLOOKUP(O5037,登録者リスト!$A$1:$D$43729,4,FALSE)=基本情報!$D$6,O5037,"")),"")</f>
        <v/>
      </c>
    </row>
    <row r="5038" spans="15:16" x14ac:dyDescent="0.15">
      <c r="O5038">
        <v>5037</v>
      </c>
      <c r="P5038" t="str">
        <f>IFERROR(IF(COUNTIF(個人情報!$BB$5:$BB$401,"登録番号" &amp; リスト!O5038)&gt;=1,"",IF(VLOOKUP(O5038,登録者リスト!$A$1:$D$43729,4,FALSE)=基本情報!$D$6,O5038,"")),"")</f>
        <v/>
      </c>
    </row>
    <row r="5039" spans="15:16" x14ac:dyDescent="0.15">
      <c r="O5039">
        <v>5038</v>
      </c>
      <c r="P5039" t="str">
        <f>IFERROR(IF(COUNTIF(個人情報!$BB$5:$BB$401,"登録番号" &amp; リスト!O5039)&gt;=1,"",IF(VLOOKUP(O5039,登録者リスト!$A$1:$D$43729,4,FALSE)=基本情報!$D$6,O5039,"")),"")</f>
        <v/>
      </c>
    </row>
    <row r="5040" spans="15:16" x14ac:dyDescent="0.15">
      <c r="O5040">
        <v>5039</v>
      </c>
      <c r="P5040" t="str">
        <f>IFERROR(IF(COUNTIF(個人情報!$BB$5:$BB$401,"登録番号" &amp; リスト!O5040)&gt;=1,"",IF(VLOOKUP(O5040,登録者リスト!$A$1:$D$43729,4,FALSE)=基本情報!$D$6,O5040,"")),"")</f>
        <v/>
      </c>
    </row>
    <row r="5041" spans="15:16" x14ac:dyDescent="0.15">
      <c r="O5041">
        <v>5040</v>
      </c>
      <c r="P5041" t="str">
        <f>IFERROR(IF(COUNTIF(個人情報!$BB$5:$BB$401,"登録番号" &amp; リスト!O5041)&gt;=1,"",IF(VLOOKUP(O5041,登録者リスト!$A$1:$D$43729,4,FALSE)=基本情報!$D$6,O5041,"")),"")</f>
        <v/>
      </c>
    </row>
    <row r="5042" spans="15:16" x14ac:dyDescent="0.15">
      <c r="O5042">
        <v>5041</v>
      </c>
      <c r="P5042" t="str">
        <f>IFERROR(IF(COUNTIF(個人情報!$BB$5:$BB$401,"登録番号" &amp; リスト!O5042)&gt;=1,"",IF(VLOOKUP(O5042,登録者リスト!$A$1:$D$43729,4,FALSE)=基本情報!$D$6,O5042,"")),"")</f>
        <v/>
      </c>
    </row>
    <row r="5043" spans="15:16" x14ac:dyDescent="0.15">
      <c r="O5043">
        <v>5042</v>
      </c>
      <c r="P5043" t="str">
        <f>IFERROR(IF(COUNTIF(個人情報!$BB$5:$BB$401,"登録番号" &amp; リスト!O5043)&gt;=1,"",IF(VLOOKUP(O5043,登録者リスト!$A$1:$D$43729,4,FALSE)=基本情報!$D$6,O5043,"")),"")</f>
        <v/>
      </c>
    </row>
    <row r="5044" spans="15:16" x14ac:dyDescent="0.15">
      <c r="O5044">
        <v>5043</v>
      </c>
      <c r="P5044" t="str">
        <f>IFERROR(IF(COUNTIF(個人情報!$BB$5:$BB$401,"登録番号" &amp; リスト!O5044)&gt;=1,"",IF(VLOOKUP(O5044,登録者リスト!$A$1:$D$43729,4,FALSE)=基本情報!$D$6,O5044,"")),"")</f>
        <v/>
      </c>
    </row>
    <row r="5045" spans="15:16" x14ac:dyDescent="0.15">
      <c r="O5045">
        <v>5044</v>
      </c>
      <c r="P5045" t="str">
        <f>IFERROR(IF(COUNTIF(個人情報!$BB$5:$BB$401,"登録番号" &amp; リスト!O5045)&gt;=1,"",IF(VLOOKUP(O5045,登録者リスト!$A$1:$D$43729,4,FALSE)=基本情報!$D$6,O5045,"")),"")</f>
        <v/>
      </c>
    </row>
    <row r="5046" spans="15:16" x14ac:dyDescent="0.15">
      <c r="O5046">
        <v>5045</v>
      </c>
      <c r="P5046" t="str">
        <f>IFERROR(IF(COUNTIF(個人情報!$BB$5:$BB$401,"登録番号" &amp; リスト!O5046)&gt;=1,"",IF(VLOOKUP(O5046,登録者リスト!$A$1:$D$43729,4,FALSE)=基本情報!$D$6,O5046,"")),"")</f>
        <v/>
      </c>
    </row>
    <row r="5047" spans="15:16" x14ac:dyDescent="0.15">
      <c r="O5047">
        <v>5046</v>
      </c>
      <c r="P5047" t="str">
        <f>IFERROR(IF(COUNTIF(個人情報!$BB$5:$BB$401,"登録番号" &amp; リスト!O5047)&gt;=1,"",IF(VLOOKUP(O5047,登録者リスト!$A$1:$D$43729,4,FALSE)=基本情報!$D$6,O5047,"")),"")</f>
        <v/>
      </c>
    </row>
    <row r="5048" spans="15:16" x14ac:dyDescent="0.15">
      <c r="O5048">
        <v>5047</v>
      </c>
      <c r="P5048" t="str">
        <f>IFERROR(IF(COUNTIF(個人情報!$BB$5:$BB$401,"登録番号" &amp; リスト!O5048)&gt;=1,"",IF(VLOOKUP(O5048,登録者リスト!$A$1:$D$43729,4,FALSE)=基本情報!$D$6,O5048,"")),"")</f>
        <v/>
      </c>
    </row>
    <row r="5049" spans="15:16" x14ac:dyDescent="0.15">
      <c r="O5049">
        <v>5048</v>
      </c>
      <c r="P5049" t="str">
        <f>IFERROR(IF(COUNTIF(個人情報!$BB$5:$BB$401,"登録番号" &amp; リスト!O5049)&gt;=1,"",IF(VLOOKUP(O5049,登録者リスト!$A$1:$D$43729,4,FALSE)=基本情報!$D$6,O5049,"")),"")</f>
        <v/>
      </c>
    </row>
    <row r="5050" spans="15:16" x14ac:dyDescent="0.15">
      <c r="O5050">
        <v>5049</v>
      </c>
      <c r="P5050" t="str">
        <f>IFERROR(IF(COUNTIF(個人情報!$BB$5:$BB$401,"登録番号" &amp; リスト!O5050)&gt;=1,"",IF(VLOOKUP(O5050,登録者リスト!$A$1:$D$43729,4,FALSE)=基本情報!$D$6,O5050,"")),"")</f>
        <v/>
      </c>
    </row>
    <row r="5051" spans="15:16" x14ac:dyDescent="0.15">
      <c r="O5051">
        <v>5050</v>
      </c>
      <c r="P5051" t="str">
        <f>IFERROR(IF(COUNTIF(個人情報!$BB$5:$BB$401,"登録番号" &amp; リスト!O5051)&gt;=1,"",IF(VLOOKUP(O5051,登録者リスト!$A$1:$D$43729,4,FALSE)=基本情報!$D$6,O5051,"")),"")</f>
        <v/>
      </c>
    </row>
    <row r="5052" spans="15:16" x14ac:dyDescent="0.15">
      <c r="O5052">
        <v>5051</v>
      </c>
      <c r="P5052" t="str">
        <f>IFERROR(IF(COUNTIF(個人情報!$BB$5:$BB$401,"登録番号" &amp; リスト!O5052)&gt;=1,"",IF(VLOOKUP(O5052,登録者リスト!$A$1:$D$43729,4,FALSE)=基本情報!$D$6,O5052,"")),"")</f>
        <v/>
      </c>
    </row>
    <row r="5053" spans="15:16" x14ac:dyDescent="0.15">
      <c r="O5053">
        <v>5052</v>
      </c>
      <c r="P5053" t="str">
        <f>IFERROR(IF(COUNTIF(個人情報!$BB$5:$BB$401,"登録番号" &amp; リスト!O5053)&gt;=1,"",IF(VLOOKUP(O5053,登録者リスト!$A$1:$D$43729,4,FALSE)=基本情報!$D$6,O5053,"")),"")</f>
        <v/>
      </c>
    </row>
    <row r="5054" spans="15:16" x14ac:dyDescent="0.15">
      <c r="O5054">
        <v>5053</v>
      </c>
      <c r="P5054" t="str">
        <f>IFERROR(IF(COUNTIF(個人情報!$BB$5:$BB$401,"登録番号" &amp; リスト!O5054)&gt;=1,"",IF(VLOOKUP(O5054,登録者リスト!$A$1:$D$43729,4,FALSE)=基本情報!$D$6,O5054,"")),"")</f>
        <v/>
      </c>
    </row>
    <row r="5055" spans="15:16" x14ac:dyDescent="0.15">
      <c r="O5055">
        <v>5054</v>
      </c>
      <c r="P5055" t="str">
        <f>IFERROR(IF(COUNTIF(個人情報!$BB$5:$BB$401,"登録番号" &amp; リスト!O5055)&gt;=1,"",IF(VLOOKUP(O5055,登録者リスト!$A$1:$D$43729,4,FALSE)=基本情報!$D$6,O5055,"")),"")</f>
        <v/>
      </c>
    </row>
    <row r="5056" spans="15:16" x14ac:dyDescent="0.15">
      <c r="O5056">
        <v>5055</v>
      </c>
      <c r="P5056" t="str">
        <f>IFERROR(IF(COUNTIF(個人情報!$BB$5:$BB$401,"登録番号" &amp; リスト!O5056)&gt;=1,"",IF(VLOOKUP(O5056,登録者リスト!$A$1:$D$43729,4,FALSE)=基本情報!$D$6,O5056,"")),"")</f>
        <v/>
      </c>
    </row>
    <row r="5057" spans="15:16" x14ac:dyDescent="0.15">
      <c r="O5057">
        <v>5056</v>
      </c>
      <c r="P5057" t="str">
        <f>IFERROR(IF(COUNTIF(個人情報!$BB$5:$BB$401,"登録番号" &amp; リスト!O5057)&gt;=1,"",IF(VLOOKUP(O5057,登録者リスト!$A$1:$D$43729,4,FALSE)=基本情報!$D$6,O5057,"")),"")</f>
        <v/>
      </c>
    </row>
    <row r="5058" spans="15:16" x14ac:dyDescent="0.15">
      <c r="O5058">
        <v>5057</v>
      </c>
      <c r="P5058" t="str">
        <f>IFERROR(IF(COUNTIF(個人情報!$BB$5:$BB$401,"登録番号" &amp; リスト!O5058)&gt;=1,"",IF(VLOOKUP(O5058,登録者リスト!$A$1:$D$43729,4,FALSE)=基本情報!$D$6,O5058,"")),"")</f>
        <v/>
      </c>
    </row>
    <row r="5059" spans="15:16" x14ac:dyDescent="0.15">
      <c r="O5059">
        <v>5058</v>
      </c>
      <c r="P5059" t="str">
        <f>IFERROR(IF(COUNTIF(個人情報!$BB$5:$BB$401,"登録番号" &amp; リスト!O5059)&gt;=1,"",IF(VLOOKUP(O5059,登録者リスト!$A$1:$D$43729,4,FALSE)=基本情報!$D$6,O5059,"")),"")</f>
        <v/>
      </c>
    </row>
    <row r="5060" spans="15:16" x14ac:dyDescent="0.15">
      <c r="O5060">
        <v>5059</v>
      </c>
      <c r="P5060" t="str">
        <f>IFERROR(IF(COUNTIF(個人情報!$BB$5:$BB$401,"登録番号" &amp; リスト!O5060)&gt;=1,"",IF(VLOOKUP(O5060,登録者リスト!$A$1:$D$43729,4,FALSE)=基本情報!$D$6,O5060,"")),"")</f>
        <v/>
      </c>
    </row>
    <row r="5061" spans="15:16" x14ac:dyDescent="0.15">
      <c r="O5061">
        <v>5060</v>
      </c>
      <c r="P5061" t="str">
        <f>IFERROR(IF(COUNTIF(個人情報!$BB$5:$BB$401,"登録番号" &amp; リスト!O5061)&gt;=1,"",IF(VLOOKUP(O5061,登録者リスト!$A$1:$D$43729,4,FALSE)=基本情報!$D$6,O5061,"")),"")</f>
        <v/>
      </c>
    </row>
    <row r="5062" spans="15:16" x14ac:dyDescent="0.15">
      <c r="O5062">
        <v>5061</v>
      </c>
      <c r="P5062" t="str">
        <f>IFERROR(IF(COUNTIF(個人情報!$BB$5:$BB$401,"登録番号" &amp; リスト!O5062)&gt;=1,"",IF(VLOOKUP(O5062,登録者リスト!$A$1:$D$43729,4,FALSE)=基本情報!$D$6,O5062,"")),"")</f>
        <v/>
      </c>
    </row>
    <row r="5063" spans="15:16" x14ac:dyDescent="0.15">
      <c r="O5063">
        <v>5062</v>
      </c>
      <c r="P5063" t="str">
        <f>IFERROR(IF(COUNTIF(個人情報!$BB$5:$BB$401,"登録番号" &amp; リスト!O5063)&gt;=1,"",IF(VLOOKUP(O5063,登録者リスト!$A$1:$D$43729,4,FALSE)=基本情報!$D$6,O5063,"")),"")</f>
        <v/>
      </c>
    </row>
    <row r="5064" spans="15:16" x14ac:dyDescent="0.15">
      <c r="O5064">
        <v>5063</v>
      </c>
      <c r="P5064" t="str">
        <f>IFERROR(IF(COUNTIF(個人情報!$BB$5:$BB$401,"登録番号" &amp; リスト!O5064)&gt;=1,"",IF(VLOOKUP(O5064,登録者リスト!$A$1:$D$43729,4,FALSE)=基本情報!$D$6,O5064,"")),"")</f>
        <v/>
      </c>
    </row>
    <row r="5065" spans="15:16" x14ac:dyDescent="0.15">
      <c r="O5065">
        <v>5064</v>
      </c>
      <c r="P5065" t="str">
        <f>IFERROR(IF(COUNTIF(個人情報!$BB$5:$BB$401,"登録番号" &amp; リスト!O5065)&gt;=1,"",IF(VLOOKUP(O5065,登録者リスト!$A$1:$D$43729,4,FALSE)=基本情報!$D$6,O5065,"")),"")</f>
        <v/>
      </c>
    </row>
    <row r="5066" spans="15:16" x14ac:dyDescent="0.15">
      <c r="O5066">
        <v>5065</v>
      </c>
      <c r="P5066" t="str">
        <f>IFERROR(IF(COUNTIF(個人情報!$BB$5:$BB$401,"登録番号" &amp; リスト!O5066)&gt;=1,"",IF(VLOOKUP(O5066,登録者リスト!$A$1:$D$43729,4,FALSE)=基本情報!$D$6,O5066,"")),"")</f>
        <v/>
      </c>
    </row>
    <row r="5067" spans="15:16" x14ac:dyDescent="0.15">
      <c r="O5067">
        <v>5066</v>
      </c>
      <c r="P5067" t="str">
        <f>IFERROR(IF(COUNTIF(個人情報!$BB$5:$BB$401,"登録番号" &amp; リスト!O5067)&gt;=1,"",IF(VLOOKUP(O5067,登録者リスト!$A$1:$D$43729,4,FALSE)=基本情報!$D$6,O5067,"")),"")</f>
        <v/>
      </c>
    </row>
    <row r="5068" spans="15:16" x14ac:dyDescent="0.15">
      <c r="O5068">
        <v>5067</v>
      </c>
      <c r="P5068" t="str">
        <f>IFERROR(IF(COUNTIF(個人情報!$BB$5:$BB$401,"登録番号" &amp; リスト!O5068)&gt;=1,"",IF(VLOOKUP(O5068,登録者リスト!$A$1:$D$43729,4,FALSE)=基本情報!$D$6,O5068,"")),"")</f>
        <v/>
      </c>
    </row>
    <row r="5069" spans="15:16" x14ac:dyDescent="0.15">
      <c r="O5069">
        <v>5068</v>
      </c>
      <c r="P5069" t="str">
        <f>IFERROR(IF(COUNTIF(個人情報!$BB$5:$BB$401,"登録番号" &amp; リスト!O5069)&gt;=1,"",IF(VLOOKUP(O5069,登録者リスト!$A$1:$D$43729,4,FALSE)=基本情報!$D$6,O5069,"")),"")</f>
        <v/>
      </c>
    </row>
    <row r="5070" spans="15:16" x14ac:dyDescent="0.15">
      <c r="O5070">
        <v>5069</v>
      </c>
      <c r="P5070" t="str">
        <f>IFERROR(IF(COUNTIF(個人情報!$BB$5:$BB$401,"登録番号" &amp; リスト!O5070)&gt;=1,"",IF(VLOOKUP(O5070,登録者リスト!$A$1:$D$43729,4,FALSE)=基本情報!$D$6,O5070,"")),"")</f>
        <v/>
      </c>
    </row>
    <row r="5071" spans="15:16" x14ac:dyDescent="0.15">
      <c r="O5071">
        <v>5070</v>
      </c>
      <c r="P5071" t="str">
        <f>IFERROR(IF(COUNTIF(個人情報!$BB$5:$BB$401,"登録番号" &amp; リスト!O5071)&gt;=1,"",IF(VLOOKUP(O5071,登録者リスト!$A$1:$D$43729,4,FALSE)=基本情報!$D$6,O5071,"")),"")</f>
        <v/>
      </c>
    </row>
    <row r="5072" spans="15:16" x14ac:dyDescent="0.15">
      <c r="O5072">
        <v>5071</v>
      </c>
      <c r="P5072" t="str">
        <f>IFERROR(IF(COUNTIF(個人情報!$BB$5:$BB$401,"登録番号" &amp; リスト!O5072)&gt;=1,"",IF(VLOOKUP(O5072,登録者リスト!$A$1:$D$43729,4,FALSE)=基本情報!$D$6,O5072,"")),"")</f>
        <v/>
      </c>
    </row>
    <row r="5073" spans="15:16" x14ac:dyDescent="0.15">
      <c r="O5073">
        <v>5072</v>
      </c>
      <c r="P5073" t="str">
        <f>IFERROR(IF(COUNTIF(個人情報!$BB$5:$BB$401,"登録番号" &amp; リスト!O5073)&gt;=1,"",IF(VLOOKUP(O5073,登録者リスト!$A$1:$D$43729,4,FALSE)=基本情報!$D$6,O5073,"")),"")</f>
        <v/>
      </c>
    </row>
    <row r="5074" spans="15:16" x14ac:dyDescent="0.15">
      <c r="O5074">
        <v>5073</v>
      </c>
      <c r="P5074" t="str">
        <f>IFERROR(IF(COUNTIF(個人情報!$BB$5:$BB$401,"登録番号" &amp; リスト!O5074)&gt;=1,"",IF(VLOOKUP(O5074,登録者リスト!$A$1:$D$43729,4,FALSE)=基本情報!$D$6,O5074,"")),"")</f>
        <v/>
      </c>
    </row>
    <row r="5075" spans="15:16" x14ac:dyDescent="0.15">
      <c r="O5075">
        <v>5074</v>
      </c>
      <c r="P5075" t="str">
        <f>IFERROR(IF(COUNTIF(個人情報!$BB$5:$BB$401,"登録番号" &amp; リスト!O5075)&gt;=1,"",IF(VLOOKUP(O5075,登録者リスト!$A$1:$D$43729,4,FALSE)=基本情報!$D$6,O5075,"")),"")</f>
        <v/>
      </c>
    </row>
    <row r="5076" spans="15:16" x14ac:dyDescent="0.15">
      <c r="O5076">
        <v>5075</v>
      </c>
      <c r="P5076" t="str">
        <f>IFERROR(IF(COUNTIF(個人情報!$BB$5:$BB$401,"登録番号" &amp; リスト!O5076)&gt;=1,"",IF(VLOOKUP(O5076,登録者リスト!$A$1:$D$43729,4,FALSE)=基本情報!$D$6,O5076,"")),"")</f>
        <v/>
      </c>
    </row>
    <row r="5077" spans="15:16" x14ac:dyDescent="0.15">
      <c r="O5077">
        <v>5076</v>
      </c>
      <c r="P5077" t="str">
        <f>IFERROR(IF(COUNTIF(個人情報!$BB$5:$BB$401,"登録番号" &amp; リスト!O5077)&gt;=1,"",IF(VLOOKUP(O5077,登録者リスト!$A$1:$D$43729,4,FALSE)=基本情報!$D$6,O5077,"")),"")</f>
        <v/>
      </c>
    </row>
    <row r="5078" spans="15:16" x14ac:dyDescent="0.15">
      <c r="O5078">
        <v>5077</v>
      </c>
      <c r="P5078" t="str">
        <f>IFERROR(IF(COUNTIF(個人情報!$BB$5:$BB$401,"登録番号" &amp; リスト!O5078)&gt;=1,"",IF(VLOOKUP(O5078,登録者リスト!$A$1:$D$43729,4,FALSE)=基本情報!$D$6,O5078,"")),"")</f>
        <v/>
      </c>
    </row>
    <row r="5079" spans="15:16" x14ac:dyDescent="0.15">
      <c r="O5079">
        <v>5078</v>
      </c>
      <c r="P5079" t="str">
        <f>IFERROR(IF(COUNTIF(個人情報!$BB$5:$BB$401,"登録番号" &amp; リスト!O5079)&gt;=1,"",IF(VLOOKUP(O5079,登録者リスト!$A$1:$D$43729,4,FALSE)=基本情報!$D$6,O5079,"")),"")</f>
        <v/>
      </c>
    </row>
    <row r="5080" spans="15:16" x14ac:dyDescent="0.15">
      <c r="O5080">
        <v>5079</v>
      </c>
      <c r="P5080" t="str">
        <f>IFERROR(IF(COUNTIF(個人情報!$BB$5:$BB$401,"登録番号" &amp; リスト!O5080)&gt;=1,"",IF(VLOOKUP(O5080,登録者リスト!$A$1:$D$43729,4,FALSE)=基本情報!$D$6,O5080,"")),"")</f>
        <v/>
      </c>
    </row>
    <row r="5081" spans="15:16" x14ac:dyDescent="0.15">
      <c r="O5081">
        <v>5080</v>
      </c>
      <c r="P5081" t="str">
        <f>IFERROR(IF(COUNTIF(個人情報!$BB$5:$BB$401,"登録番号" &amp; リスト!O5081)&gt;=1,"",IF(VLOOKUP(O5081,登録者リスト!$A$1:$D$43729,4,FALSE)=基本情報!$D$6,O5081,"")),"")</f>
        <v/>
      </c>
    </row>
    <row r="5082" spans="15:16" x14ac:dyDescent="0.15">
      <c r="O5082">
        <v>5081</v>
      </c>
      <c r="P5082" t="str">
        <f>IFERROR(IF(COUNTIF(個人情報!$BB$5:$BB$401,"登録番号" &amp; リスト!O5082)&gt;=1,"",IF(VLOOKUP(O5082,登録者リスト!$A$1:$D$43729,4,FALSE)=基本情報!$D$6,O5082,"")),"")</f>
        <v/>
      </c>
    </row>
    <row r="5083" spans="15:16" x14ac:dyDescent="0.15">
      <c r="O5083">
        <v>5082</v>
      </c>
      <c r="P5083" t="str">
        <f>IFERROR(IF(COUNTIF(個人情報!$BB$5:$BB$401,"登録番号" &amp; リスト!O5083)&gt;=1,"",IF(VLOOKUP(O5083,登録者リスト!$A$1:$D$43729,4,FALSE)=基本情報!$D$6,O5083,"")),"")</f>
        <v/>
      </c>
    </row>
    <row r="5084" spans="15:16" x14ac:dyDescent="0.15">
      <c r="O5084">
        <v>5083</v>
      </c>
      <c r="P5084" t="str">
        <f>IFERROR(IF(COUNTIF(個人情報!$BB$5:$BB$401,"登録番号" &amp; リスト!O5084)&gt;=1,"",IF(VLOOKUP(O5084,登録者リスト!$A$1:$D$43729,4,FALSE)=基本情報!$D$6,O5084,"")),"")</f>
        <v/>
      </c>
    </row>
    <row r="5085" spans="15:16" x14ac:dyDescent="0.15">
      <c r="O5085">
        <v>5084</v>
      </c>
      <c r="P5085" t="str">
        <f>IFERROR(IF(COUNTIF(個人情報!$BB$5:$BB$401,"登録番号" &amp; リスト!O5085)&gt;=1,"",IF(VLOOKUP(O5085,登録者リスト!$A$1:$D$43729,4,FALSE)=基本情報!$D$6,O5085,"")),"")</f>
        <v/>
      </c>
    </row>
    <row r="5086" spans="15:16" x14ac:dyDescent="0.15">
      <c r="O5086">
        <v>5085</v>
      </c>
      <c r="P5086" t="str">
        <f>IFERROR(IF(COUNTIF(個人情報!$BB$5:$BB$401,"登録番号" &amp; リスト!O5086)&gt;=1,"",IF(VLOOKUP(O5086,登録者リスト!$A$1:$D$43729,4,FALSE)=基本情報!$D$6,O5086,"")),"")</f>
        <v/>
      </c>
    </row>
    <row r="5087" spans="15:16" x14ac:dyDescent="0.15">
      <c r="O5087">
        <v>5086</v>
      </c>
      <c r="P5087" t="str">
        <f>IFERROR(IF(COUNTIF(個人情報!$BB$5:$BB$401,"登録番号" &amp; リスト!O5087)&gt;=1,"",IF(VLOOKUP(O5087,登録者リスト!$A$1:$D$43729,4,FALSE)=基本情報!$D$6,O5087,"")),"")</f>
        <v/>
      </c>
    </row>
    <row r="5088" spans="15:16" x14ac:dyDescent="0.15">
      <c r="O5088">
        <v>5087</v>
      </c>
      <c r="P5088" t="str">
        <f>IFERROR(IF(COUNTIF(個人情報!$BB$5:$BB$401,"登録番号" &amp; リスト!O5088)&gt;=1,"",IF(VLOOKUP(O5088,登録者リスト!$A$1:$D$43729,4,FALSE)=基本情報!$D$6,O5088,"")),"")</f>
        <v/>
      </c>
    </row>
    <row r="5089" spans="15:16" x14ac:dyDescent="0.15">
      <c r="O5089">
        <v>5088</v>
      </c>
      <c r="P5089" t="str">
        <f>IFERROR(IF(COUNTIF(個人情報!$BB$5:$BB$401,"登録番号" &amp; リスト!O5089)&gt;=1,"",IF(VLOOKUP(O5089,登録者リスト!$A$1:$D$43729,4,FALSE)=基本情報!$D$6,O5089,"")),"")</f>
        <v/>
      </c>
    </row>
    <row r="5090" spans="15:16" x14ac:dyDescent="0.15">
      <c r="O5090">
        <v>5089</v>
      </c>
      <c r="P5090" t="str">
        <f>IFERROR(IF(COUNTIF(個人情報!$BB$5:$BB$401,"登録番号" &amp; リスト!O5090)&gt;=1,"",IF(VLOOKUP(O5090,登録者リスト!$A$1:$D$43729,4,FALSE)=基本情報!$D$6,O5090,"")),"")</f>
        <v/>
      </c>
    </row>
    <row r="5091" spans="15:16" x14ac:dyDescent="0.15">
      <c r="O5091">
        <v>5090</v>
      </c>
      <c r="P5091" t="str">
        <f>IFERROR(IF(COUNTIF(個人情報!$BB$5:$BB$401,"登録番号" &amp; リスト!O5091)&gt;=1,"",IF(VLOOKUP(O5091,登録者リスト!$A$1:$D$43729,4,FALSE)=基本情報!$D$6,O5091,"")),"")</f>
        <v/>
      </c>
    </row>
    <row r="5092" spans="15:16" x14ac:dyDescent="0.15">
      <c r="O5092">
        <v>5091</v>
      </c>
      <c r="P5092" t="str">
        <f>IFERROR(IF(COUNTIF(個人情報!$BB$5:$BB$401,"登録番号" &amp; リスト!O5092)&gt;=1,"",IF(VLOOKUP(O5092,登録者リスト!$A$1:$D$43729,4,FALSE)=基本情報!$D$6,O5092,"")),"")</f>
        <v/>
      </c>
    </row>
    <row r="5093" spans="15:16" x14ac:dyDescent="0.15">
      <c r="O5093">
        <v>5092</v>
      </c>
      <c r="P5093" t="str">
        <f>IFERROR(IF(COUNTIF(個人情報!$BB$5:$BB$401,"登録番号" &amp; リスト!O5093)&gt;=1,"",IF(VLOOKUP(O5093,登録者リスト!$A$1:$D$43729,4,FALSE)=基本情報!$D$6,O5093,"")),"")</f>
        <v/>
      </c>
    </row>
    <row r="5094" spans="15:16" x14ac:dyDescent="0.15">
      <c r="O5094">
        <v>5093</v>
      </c>
      <c r="P5094" t="str">
        <f>IFERROR(IF(COUNTIF(個人情報!$BB$5:$BB$401,"登録番号" &amp; リスト!O5094)&gt;=1,"",IF(VLOOKUP(O5094,登録者リスト!$A$1:$D$43729,4,FALSE)=基本情報!$D$6,O5094,"")),"")</f>
        <v/>
      </c>
    </row>
    <row r="5095" spans="15:16" x14ac:dyDescent="0.15">
      <c r="O5095">
        <v>5094</v>
      </c>
      <c r="P5095" t="str">
        <f>IFERROR(IF(COUNTIF(個人情報!$BB$5:$BB$401,"登録番号" &amp; リスト!O5095)&gt;=1,"",IF(VLOOKUP(O5095,登録者リスト!$A$1:$D$43729,4,FALSE)=基本情報!$D$6,O5095,"")),"")</f>
        <v/>
      </c>
    </row>
    <row r="5096" spans="15:16" x14ac:dyDescent="0.15">
      <c r="O5096">
        <v>5095</v>
      </c>
      <c r="P5096" t="str">
        <f>IFERROR(IF(COUNTIF(個人情報!$BB$5:$BB$401,"登録番号" &amp; リスト!O5096)&gt;=1,"",IF(VLOOKUP(O5096,登録者リスト!$A$1:$D$43729,4,FALSE)=基本情報!$D$6,O5096,"")),"")</f>
        <v/>
      </c>
    </row>
    <row r="5097" spans="15:16" x14ac:dyDescent="0.15">
      <c r="O5097">
        <v>5096</v>
      </c>
      <c r="P5097" t="str">
        <f>IFERROR(IF(COUNTIF(個人情報!$BB$5:$BB$401,"登録番号" &amp; リスト!O5097)&gt;=1,"",IF(VLOOKUP(O5097,登録者リスト!$A$1:$D$43729,4,FALSE)=基本情報!$D$6,O5097,"")),"")</f>
        <v/>
      </c>
    </row>
    <row r="5098" spans="15:16" x14ac:dyDescent="0.15">
      <c r="O5098">
        <v>5097</v>
      </c>
      <c r="P5098" t="str">
        <f>IFERROR(IF(COUNTIF(個人情報!$BB$5:$BB$401,"登録番号" &amp; リスト!O5098)&gt;=1,"",IF(VLOOKUP(O5098,登録者リスト!$A$1:$D$43729,4,FALSE)=基本情報!$D$6,O5098,"")),"")</f>
        <v/>
      </c>
    </row>
    <row r="5099" spans="15:16" x14ac:dyDescent="0.15">
      <c r="O5099">
        <v>5098</v>
      </c>
      <c r="P5099" t="str">
        <f>IFERROR(IF(COUNTIF(個人情報!$BB$5:$BB$401,"登録番号" &amp; リスト!O5099)&gt;=1,"",IF(VLOOKUP(O5099,登録者リスト!$A$1:$D$43729,4,FALSE)=基本情報!$D$6,O5099,"")),"")</f>
        <v/>
      </c>
    </row>
    <row r="5100" spans="15:16" x14ac:dyDescent="0.15">
      <c r="O5100">
        <v>5099</v>
      </c>
      <c r="P5100" t="str">
        <f>IFERROR(IF(COUNTIF(個人情報!$BB$5:$BB$401,"登録番号" &amp; リスト!O5100)&gt;=1,"",IF(VLOOKUP(O5100,登録者リスト!$A$1:$D$43729,4,FALSE)=基本情報!$D$6,O5100,"")),"")</f>
        <v/>
      </c>
    </row>
    <row r="5101" spans="15:16" x14ac:dyDescent="0.15">
      <c r="O5101">
        <v>5100</v>
      </c>
      <c r="P5101" t="str">
        <f>IFERROR(IF(COUNTIF(個人情報!$BB$5:$BB$401,"登録番号" &amp; リスト!O5101)&gt;=1,"",IF(VLOOKUP(O5101,登録者リスト!$A$1:$D$43729,4,FALSE)=基本情報!$D$6,O5101,"")),"")</f>
        <v/>
      </c>
    </row>
    <row r="5102" spans="15:16" x14ac:dyDescent="0.15">
      <c r="O5102">
        <v>5101</v>
      </c>
      <c r="P5102" t="str">
        <f>IFERROR(IF(COUNTIF(個人情報!$BB$5:$BB$401,"登録番号" &amp; リスト!O5102)&gt;=1,"",IF(VLOOKUP(O5102,登録者リスト!$A$1:$D$43729,4,FALSE)=基本情報!$D$6,O5102,"")),"")</f>
        <v/>
      </c>
    </row>
    <row r="5103" spans="15:16" x14ac:dyDescent="0.15">
      <c r="O5103">
        <v>5102</v>
      </c>
      <c r="P5103" t="str">
        <f>IFERROR(IF(COUNTIF(個人情報!$BB$5:$BB$401,"登録番号" &amp; リスト!O5103)&gt;=1,"",IF(VLOOKUP(O5103,登録者リスト!$A$1:$D$43729,4,FALSE)=基本情報!$D$6,O5103,"")),"")</f>
        <v/>
      </c>
    </row>
    <row r="5104" spans="15:16" x14ac:dyDescent="0.15">
      <c r="O5104">
        <v>5103</v>
      </c>
      <c r="P5104" t="str">
        <f>IFERROR(IF(COUNTIF(個人情報!$BB$5:$BB$401,"登録番号" &amp; リスト!O5104)&gt;=1,"",IF(VLOOKUP(O5104,登録者リスト!$A$1:$D$43729,4,FALSE)=基本情報!$D$6,O5104,"")),"")</f>
        <v/>
      </c>
    </row>
    <row r="5105" spans="15:16" x14ac:dyDescent="0.15">
      <c r="O5105">
        <v>5104</v>
      </c>
      <c r="P5105" t="str">
        <f>IFERROR(IF(COUNTIF(個人情報!$BB$5:$BB$401,"登録番号" &amp; リスト!O5105)&gt;=1,"",IF(VLOOKUP(O5105,登録者リスト!$A$1:$D$43729,4,FALSE)=基本情報!$D$6,O5105,"")),"")</f>
        <v/>
      </c>
    </row>
    <row r="5106" spans="15:16" x14ac:dyDescent="0.15">
      <c r="O5106">
        <v>5105</v>
      </c>
      <c r="P5106" t="str">
        <f>IFERROR(IF(COUNTIF(個人情報!$BB$5:$BB$401,"登録番号" &amp; リスト!O5106)&gt;=1,"",IF(VLOOKUP(O5106,登録者リスト!$A$1:$D$43729,4,FALSE)=基本情報!$D$6,O5106,"")),"")</f>
        <v/>
      </c>
    </row>
    <row r="5107" spans="15:16" x14ac:dyDescent="0.15">
      <c r="O5107">
        <v>5106</v>
      </c>
      <c r="P5107" t="str">
        <f>IFERROR(IF(COUNTIF(個人情報!$BB$5:$BB$401,"登録番号" &amp; リスト!O5107)&gt;=1,"",IF(VLOOKUP(O5107,登録者リスト!$A$1:$D$43729,4,FALSE)=基本情報!$D$6,O5107,"")),"")</f>
        <v/>
      </c>
    </row>
    <row r="5108" spans="15:16" x14ac:dyDescent="0.15">
      <c r="O5108">
        <v>5107</v>
      </c>
      <c r="P5108" t="str">
        <f>IFERROR(IF(COUNTIF(個人情報!$BB$5:$BB$401,"登録番号" &amp; リスト!O5108)&gt;=1,"",IF(VLOOKUP(O5108,登録者リスト!$A$1:$D$43729,4,FALSE)=基本情報!$D$6,O5108,"")),"")</f>
        <v/>
      </c>
    </row>
    <row r="5109" spans="15:16" x14ac:dyDescent="0.15">
      <c r="O5109">
        <v>5108</v>
      </c>
      <c r="P5109" t="str">
        <f>IFERROR(IF(COUNTIF(個人情報!$BB$5:$BB$401,"登録番号" &amp; リスト!O5109)&gt;=1,"",IF(VLOOKUP(O5109,登録者リスト!$A$1:$D$43729,4,FALSE)=基本情報!$D$6,O5109,"")),"")</f>
        <v/>
      </c>
    </row>
    <row r="5110" spans="15:16" x14ac:dyDescent="0.15">
      <c r="O5110">
        <v>5109</v>
      </c>
      <c r="P5110" t="str">
        <f>IFERROR(IF(COUNTIF(個人情報!$BB$5:$BB$401,"登録番号" &amp; リスト!O5110)&gt;=1,"",IF(VLOOKUP(O5110,登録者リスト!$A$1:$D$43729,4,FALSE)=基本情報!$D$6,O5110,"")),"")</f>
        <v/>
      </c>
    </row>
    <row r="5111" spans="15:16" x14ac:dyDescent="0.15">
      <c r="O5111">
        <v>5110</v>
      </c>
      <c r="P5111" t="str">
        <f>IFERROR(IF(COUNTIF(個人情報!$BB$5:$BB$401,"登録番号" &amp; リスト!O5111)&gt;=1,"",IF(VLOOKUP(O5111,登録者リスト!$A$1:$D$43729,4,FALSE)=基本情報!$D$6,O5111,"")),"")</f>
        <v/>
      </c>
    </row>
    <row r="5112" spans="15:16" x14ac:dyDescent="0.15">
      <c r="O5112">
        <v>5111</v>
      </c>
      <c r="P5112" t="str">
        <f>IFERROR(IF(COUNTIF(個人情報!$BB$5:$BB$401,"登録番号" &amp; リスト!O5112)&gt;=1,"",IF(VLOOKUP(O5112,登録者リスト!$A$1:$D$43729,4,FALSE)=基本情報!$D$6,O5112,"")),"")</f>
        <v/>
      </c>
    </row>
    <row r="5113" spans="15:16" x14ac:dyDescent="0.15">
      <c r="O5113">
        <v>5112</v>
      </c>
      <c r="P5113" t="str">
        <f>IFERROR(IF(COUNTIF(個人情報!$BB$5:$BB$401,"登録番号" &amp; リスト!O5113)&gt;=1,"",IF(VLOOKUP(O5113,登録者リスト!$A$1:$D$43729,4,FALSE)=基本情報!$D$6,O5113,"")),"")</f>
        <v/>
      </c>
    </row>
    <row r="5114" spans="15:16" x14ac:dyDescent="0.15">
      <c r="O5114">
        <v>5113</v>
      </c>
      <c r="P5114" t="str">
        <f>IFERROR(IF(COUNTIF(個人情報!$BB$5:$BB$401,"登録番号" &amp; リスト!O5114)&gt;=1,"",IF(VLOOKUP(O5114,登録者リスト!$A$1:$D$43729,4,FALSE)=基本情報!$D$6,O5114,"")),"")</f>
        <v/>
      </c>
    </row>
    <row r="5115" spans="15:16" x14ac:dyDescent="0.15">
      <c r="O5115">
        <v>5114</v>
      </c>
      <c r="P5115" t="str">
        <f>IFERROR(IF(COUNTIF(個人情報!$BB$5:$BB$401,"登録番号" &amp; リスト!O5115)&gt;=1,"",IF(VLOOKUP(O5115,登録者リスト!$A$1:$D$43729,4,FALSE)=基本情報!$D$6,O5115,"")),"")</f>
        <v/>
      </c>
    </row>
    <row r="5116" spans="15:16" x14ac:dyDescent="0.15">
      <c r="O5116">
        <v>5115</v>
      </c>
      <c r="P5116" t="str">
        <f>IFERROR(IF(COUNTIF(個人情報!$BB$5:$BB$401,"登録番号" &amp; リスト!O5116)&gt;=1,"",IF(VLOOKUP(O5116,登録者リスト!$A$1:$D$43729,4,FALSE)=基本情報!$D$6,O5116,"")),"")</f>
        <v/>
      </c>
    </row>
    <row r="5117" spans="15:16" x14ac:dyDescent="0.15">
      <c r="O5117">
        <v>5116</v>
      </c>
      <c r="P5117" t="str">
        <f>IFERROR(IF(COUNTIF(個人情報!$BB$5:$BB$401,"登録番号" &amp; リスト!O5117)&gt;=1,"",IF(VLOOKUP(O5117,登録者リスト!$A$1:$D$43729,4,FALSE)=基本情報!$D$6,O5117,"")),"")</f>
        <v/>
      </c>
    </row>
    <row r="5118" spans="15:16" x14ac:dyDescent="0.15">
      <c r="O5118">
        <v>5117</v>
      </c>
      <c r="P5118" t="str">
        <f>IFERROR(IF(COUNTIF(個人情報!$BB$5:$BB$401,"登録番号" &amp; リスト!O5118)&gt;=1,"",IF(VLOOKUP(O5118,登録者リスト!$A$1:$D$43729,4,FALSE)=基本情報!$D$6,O5118,"")),"")</f>
        <v/>
      </c>
    </row>
    <row r="5119" spans="15:16" x14ac:dyDescent="0.15">
      <c r="O5119">
        <v>5118</v>
      </c>
      <c r="P5119" t="str">
        <f>IFERROR(IF(COUNTIF(個人情報!$BB$5:$BB$401,"登録番号" &amp; リスト!O5119)&gt;=1,"",IF(VLOOKUP(O5119,登録者リスト!$A$1:$D$43729,4,FALSE)=基本情報!$D$6,O5119,"")),"")</f>
        <v/>
      </c>
    </row>
    <row r="5120" spans="15:16" x14ac:dyDescent="0.15">
      <c r="O5120">
        <v>5119</v>
      </c>
      <c r="P5120" t="str">
        <f>IFERROR(IF(COUNTIF(個人情報!$BB$5:$BB$401,"登録番号" &amp; リスト!O5120)&gt;=1,"",IF(VLOOKUP(O5120,登録者リスト!$A$1:$D$43729,4,FALSE)=基本情報!$D$6,O5120,"")),"")</f>
        <v/>
      </c>
    </row>
    <row r="5121" spans="15:16" x14ac:dyDescent="0.15">
      <c r="O5121">
        <v>5120</v>
      </c>
      <c r="P5121" t="str">
        <f>IFERROR(IF(COUNTIF(個人情報!$BB$5:$BB$401,"登録番号" &amp; リスト!O5121)&gt;=1,"",IF(VLOOKUP(O5121,登録者リスト!$A$1:$D$43729,4,FALSE)=基本情報!$D$6,O5121,"")),"")</f>
        <v/>
      </c>
    </row>
    <row r="5122" spans="15:16" x14ac:dyDescent="0.15">
      <c r="O5122">
        <v>5121</v>
      </c>
      <c r="P5122" t="str">
        <f>IFERROR(IF(COUNTIF(個人情報!$BB$5:$BB$401,"登録番号" &amp; リスト!O5122)&gt;=1,"",IF(VLOOKUP(O5122,登録者リスト!$A$1:$D$43729,4,FALSE)=基本情報!$D$6,O5122,"")),"")</f>
        <v/>
      </c>
    </row>
    <row r="5123" spans="15:16" x14ac:dyDescent="0.15">
      <c r="O5123">
        <v>5122</v>
      </c>
      <c r="P5123" t="str">
        <f>IFERROR(IF(COUNTIF(個人情報!$BB$5:$BB$401,"登録番号" &amp; リスト!O5123)&gt;=1,"",IF(VLOOKUP(O5123,登録者リスト!$A$1:$D$43729,4,FALSE)=基本情報!$D$6,O5123,"")),"")</f>
        <v/>
      </c>
    </row>
    <row r="5124" spans="15:16" x14ac:dyDescent="0.15">
      <c r="O5124">
        <v>5123</v>
      </c>
      <c r="P5124" t="str">
        <f>IFERROR(IF(COUNTIF(個人情報!$BB$5:$BB$401,"登録番号" &amp; リスト!O5124)&gt;=1,"",IF(VLOOKUP(O5124,登録者リスト!$A$1:$D$43729,4,FALSE)=基本情報!$D$6,O5124,"")),"")</f>
        <v/>
      </c>
    </row>
    <row r="5125" spans="15:16" x14ac:dyDescent="0.15">
      <c r="O5125">
        <v>5124</v>
      </c>
      <c r="P5125" t="str">
        <f>IFERROR(IF(COUNTIF(個人情報!$BB$5:$BB$401,"登録番号" &amp; リスト!O5125)&gt;=1,"",IF(VLOOKUP(O5125,登録者リスト!$A$1:$D$43729,4,FALSE)=基本情報!$D$6,O5125,"")),"")</f>
        <v/>
      </c>
    </row>
    <row r="5126" spans="15:16" x14ac:dyDescent="0.15">
      <c r="O5126">
        <v>5125</v>
      </c>
      <c r="P5126" t="str">
        <f>IFERROR(IF(COUNTIF(個人情報!$BB$5:$BB$401,"登録番号" &amp; リスト!O5126)&gt;=1,"",IF(VLOOKUP(O5126,登録者リスト!$A$1:$D$43729,4,FALSE)=基本情報!$D$6,O5126,"")),"")</f>
        <v/>
      </c>
    </row>
    <row r="5127" spans="15:16" x14ac:dyDescent="0.15">
      <c r="O5127">
        <v>5126</v>
      </c>
      <c r="P5127" t="str">
        <f>IFERROR(IF(COUNTIF(個人情報!$BB$5:$BB$401,"登録番号" &amp; リスト!O5127)&gt;=1,"",IF(VLOOKUP(O5127,登録者リスト!$A$1:$D$43729,4,FALSE)=基本情報!$D$6,O5127,"")),"")</f>
        <v/>
      </c>
    </row>
    <row r="5128" spans="15:16" x14ac:dyDescent="0.15">
      <c r="O5128">
        <v>5127</v>
      </c>
      <c r="P5128" t="str">
        <f>IFERROR(IF(COUNTIF(個人情報!$BB$5:$BB$401,"登録番号" &amp; リスト!O5128)&gt;=1,"",IF(VLOOKUP(O5128,登録者リスト!$A$1:$D$43729,4,FALSE)=基本情報!$D$6,O5128,"")),"")</f>
        <v/>
      </c>
    </row>
    <row r="5129" spans="15:16" x14ac:dyDescent="0.15">
      <c r="O5129">
        <v>5128</v>
      </c>
      <c r="P5129" t="str">
        <f>IFERROR(IF(COUNTIF(個人情報!$BB$5:$BB$401,"登録番号" &amp; リスト!O5129)&gt;=1,"",IF(VLOOKUP(O5129,登録者リスト!$A$1:$D$43729,4,FALSE)=基本情報!$D$6,O5129,"")),"")</f>
        <v/>
      </c>
    </row>
    <row r="5130" spans="15:16" x14ac:dyDescent="0.15">
      <c r="O5130">
        <v>5129</v>
      </c>
      <c r="P5130" t="str">
        <f>IFERROR(IF(COUNTIF(個人情報!$BB$5:$BB$401,"登録番号" &amp; リスト!O5130)&gt;=1,"",IF(VLOOKUP(O5130,登録者リスト!$A$1:$D$43729,4,FALSE)=基本情報!$D$6,O5130,"")),"")</f>
        <v/>
      </c>
    </row>
    <row r="5131" spans="15:16" x14ac:dyDescent="0.15">
      <c r="O5131">
        <v>5130</v>
      </c>
      <c r="P5131" t="str">
        <f>IFERROR(IF(COUNTIF(個人情報!$BB$5:$BB$401,"登録番号" &amp; リスト!O5131)&gt;=1,"",IF(VLOOKUP(O5131,登録者リスト!$A$1:$D$43729,4,FALSE)=基本情報!$D$6,O5131,"")),"")</f>
        <v/>
      </c>
    </row>
    <row r="5132" spans="15:16" x14ac:dyDescent="0.15">
      <c r="O5132">
        <v>5131</v>
      </c>
      <c r="P5132" t="str">
        <f>IFERROR(IF(COUNTIF(個人情報!$BB$5:$BB$401,"登録番号" &amp; リスト!O5132)&gt;=1,"",IF(VLOOKUP(O5132,登録者リスト!$A$1:$D$43729,4,FALSE)=基本情報!$D$6,O5132,"")),"")</f>
        <v/>
      </c>
    </row>
    <row r="5133" spans="15:16" x14ac:dyDescent="0.15">
      <c r="O5133">
        <v>5132</v>
      </c>
      <c r="P5133" t="str">
        <f>IFERROR(IF(COUNTIF(個人情報!$BB$5:$BB$401,"登録番号" &amp; リスト!O5133)&gt;=1,"",IF(VLOOKUP(O5133,登録者リスト!$A$1:$D$43729,4,FALSE)=基本情報!$D$6,O5133,"")),"")</f>
        <v/>
      </c>
    </row>
    <row r="5134" spans="15:16" x14ac:dyDescent="0.15">
      <c r="O5134">
        <v>5133</v>
      </c>
      <c r="P5134" t="str">
        <f>IFERROR(IF(COUNTIF(個人情報!$BB$5:$BB$401,"登録番号" &amp; リスト!O5134)&gt;=1,"",IF(VLOOKUP(O5134,登録者リスト!$A$1:$D$43729,4,FALSE)=基本情報!$D$6,O5134,"")),"")</f>
        <v/>
      </c>
    </row>
    <row r="5135" spans="15:16" x14ac:dyDescent="0.15">
      <c r="O5135">
        <v>5134</v>
      </c>
      <c r="P5135" t="str">
        <f>IFERROR(IF(COUNTIF(個人情報!$BB$5:$BB$401,"登録番号" &amp; リスト!O5135)&gt;=1,"",IF(VLOOKUP(O5135,登録者リスト!$A$1:$D$43729,4,FALSE)=基本情報!$D$6,O5135,"")),"")</f>
        <v/>
      </c>
    </row>
    <row r="5136" spans="15:16" x14ac:dyDescent="0.15">
      <c r="O5136">
        <v>5135</v>
      </c>
      <c r="P5136" t="str">
        <f>IFERROR(IF(COUNTIF(個人情報!$BB$5:$BB$401,"登録番号" &amp; リスト!O5136)&gt;=1,"",IF(VLOOKUP(O5136,登録者リスト!$A$1:$D$43729,4,FALSE)=基本情報!$D$6,O5136,"")),"")</f>
        <v/>
      </c>
    </row>
    <row r="5137" spans="15:16" x14ac:dyDescent="0.15">
      <c r="O5137">
        <v>5136</v>
      </c>
      <c r="P5137" t="str">
        <f>IFERROR(IF(COUNTIF(個人情報!$BB$5:$BB$401,"登録番号" &amp; リスト!O5137)&gt;=1,"",IF(VLOOKUP(O5137,登録者リスト!$A$1:$D$43729,4,FALSE)=基本情報!$D$6,O5137,"")),"")</f>
        <v/>
      </c>
    </row>
    <row r="5138" spans="15:16" x14ac:dyDescent="0.15">
      <c r="O5138">
        <v>5137</v>
      </c>
      <c r="P5138" t="str">
        <f>IFERROR(IF(COUNTIF(個人情報!$BB$5:$BB$401,"登録番号" &amp; リスト!O5138)&gt;=1,"",IF(VLOOKUP(O5138,登録者リスト!$A$1:$D$43729,4,FALSE)=基本情報!$D$6,O5138,"")),"")</f>
        <v/>
      </c>
    </row>
    <row r="5139" spans="15:16" x14ac:dyDescent="0.15">
      <c r="O5139">
        <v>5138</v>
      </c>
      <c r="P5139" t="str">
        <f>IFERROR(IF(COUNTIF(個人情報!$BB$5:$BB$401,"登録番号" &amp; リスト!O5139)&gt;=1,"",IF(VLOOKUP(O5139,登録者リスト!$A$1:$D$43729,4,FALSE)=基本情報!$D$6,O5139,"")),"")</f>
        <v/>
      </c>
    </row>
    <row r="5140" spans="15:16" x14ac:dyDescent="0.15">
      <c r="O5140">
        <v>5139</v>
      </c>
      <c r="P5140" t="str">
        <f>IFERROR(IF(COUNTIF(個人情報!$BB$5:$BB$401,"登録番号" &amp; リスト!O5140)&gt;=1,"",IF(VLOOKUP(O5140,登録者リスト!$A$1:$D$43729,4,FALSE)=基本情報!$D$6,O5140,"")),"")</f>
        <v/>
      </c>
    </row>
    <row r="5141" spans="15:16" x14ac:dyDescent="0.15">
      <c r="O5141">
        <v>5140</v>
      </c>
      <c r="P5141" t="str">
        <f>IFERROR(IF(COUNTIF(個人情報!$BB$5:$BB$401,"登録番号" &amp; リスト!O5141)&gt;=1,"",IF(VLOOKUP(O5141,登録者リスト!$A$1:$D$43729,4,FALSE)=基本情報!$D$6,O5141,"")),"")</f>
        <v/>
      </c>
    </row>
    <row r="5142" spans="15:16" x14ac:dyDescent="0.15">
      <c r="O5142">
        <v>5141</v>
      </c>
      <c r="P5142" t="str">
        <f>IFERROR(IF(COUNTIF(個人情報!$BB$5:$BB$401,"登録番号" &amp; リスト!O5142)&gt;=1,"",IF(VLOOKUP(O5142,登録者リスト!$A$1:$D$43729,4,FALSE)=基本情報!$D$6,O5142,"")),"")</f>
        <v/>
      </c>
    </row>
    <row r="5143" spans="15:16" x14ac:dyDescent="0.15">
      <c r="O5143">
        <v>5142</v>
      </c>
      <c r="P5143" t="str">
        <f>IFERROR(IF(COUNTIF(個人情報!$BB$5:$BB$401,"登録番号" &amp; リスト!O5143)&gt;=1,"",IF(VLOOKUP(O5143,登録者リスト!$A$1:$D$43729,4,FALSE)=基本情報!$D$6,O5143,"")),"")</f>
        <v/>
      </c>
    </row>
    <row r="5144" spans="15:16" x14ac:dyDescent="0.15">
      <c r="O5144">
        <v>5143</v>
      </c>
      <c r="P5144" t="str">
        <f>IFERROR(IF(COUNTIF(個人情報!$BB$5:$BB$401,"登録番号" &amp; リスト!O5144)&gt;=1,"",IF(VLOOKUP(O5144,登録者リスト!$A$1:$D$43729,4,FALSE)=基本情報!$D$6,O5144,"")),"")</f>
        <v/>
      </c>
    </row>
    <row r="5145" spans="15:16" x14ac:dyDescent="0.15">
      <c r="O5145">
        <v>5144</v>
      </c>
      <c r="P5145" t="str">
        <f>IFERROR(IF(COUNTIF(個人情報!$BB$5:$BB$401,"登録番号" &amp; リスト!O5145)&gt;=1,"",IF(VLOOKUP(O5145,登録者リスト!$A$1:$D$43729,4,FALSE)=基本情報!$D$6,O5145,"")),"")</f>
        <v/>
      </c>
    </row>
    <row r="5146" spans="15:16" x14ac:dyDescent="0.15">
      <c r="O5146">
        <v>5145</v>
      </c>
      <c r="P5146" t="str">
        <f>IFERROR(IF(COUNTIF(個人情報!$BB$5:$BB$401,"登録番号" &amp; リスト!O5146)&gt;=1,"",IF(VLOOKUP(O5146,登録者リスト!$A$1:$D$43729,4,FALSE)=基本情報!$D$6,O5146,"")),"")</f>
        <v/>
      </c>
    </row>
    <row r="5147" spans="15:16" x14ac:dyDescent="0.15">
      <c r="O5147">
        <v>5146</v>
      </c>
      <c r="P5147" t="str">
        <f>IFERROR(IF(COUNTIF(個人情報!$BB$5:$BB$401,"登録番号" &amp; リスト!O5147)&gt;=1,"",IF(VLOOKUP(O5147,登録者リスト!$A$1:$D$43729,4,FALSE)=基本情報!$D$6,O5147,"")),"")</f>
        <v/>
      </c>
    </row>
    <row r="5148" spans="15:16" x14ac:dyDescent="0.15">
      <c r="O5148">
        <v>5147</v>
      </c>
      <c r="P5148" t="str">
        <f>IFERROR(IF(COUNTIF(個人情報!$BB$5:$BB$401,"登録番号" &amp; リスト!O5148)&gt;=1,"",IF(VLOOKUP(O5148,登録者リスト!$A$1:$D$43729,4,FALSE)=基本情報!$D$6,O5148,"")),"")</f>
        <v/>
      </c>
    </row>
    <row r="5149" spans="15:16" x14ac:dyDescent="0.15">
      <c r="O5149">
        <v>5148</v>
      </c>
      <c r="P5149" t="str">
        <f>IFERROR(IF(COUNTIF(個人情報!$BB$5:$BB$401,"登録番号" &amp; リスト!O5149)&gt;=1,"",IF(VLOOKUP(O5149,登録者リスト!$A$1:$D$43729,4,FALSE)=基本情報!$D$6,O5149,"")),"")</f>
        <v/>
      </c>
    </row>
    <row r="5150" spans="15:16" x14ac:dyDescent="0.15">
      <c r="O5150">
        <v>5149</v>
      </c>
      <c r="P5150" t="str">
        <f>IFERROR(IF(COUNTIF(個人情報!$BB$5:$BB$401,"登録番号" &amp; リスト!O5150)&gt;=1,"",IF(VLOOKUP(O5150,登録者リスト!$A$1:$D$43729,4,FALSE)=基本情報!$D$6,O5150,"")),"")</f>
        <v/>
      </c>
    </row>
    <row r="5151" spans="15:16" x14ac:dyDescent="0.15">
      <c r="O5151">
        <v>5150</v>
      </c>
      <c r="P5151" t="str">
        <f>IFERROR(IF(COUNTIF(個人情報!$BB$5:$BB$401,"登録番号" &amp; リスト!O5151)&gt;=1,"",IF(VLOOKUP(O5151,登録者リスト!$A$1:$D$43729,4,FALSE)=基本情報!$D$6,O5151,"")),"")</f>
        <v/>
      </c>
    </row>
    <row r="5152" spans="15:16" x14ac:dyDescent="0.15">
      <c r="O5152">
        <v>5151</v>
      </c>
      <c r="P5152" t="str">
        <f>IFERROR(IF(COUNTIF(個人情報!$BB$5:$BB$401,"登録番号" &amp; リスト!O5152)&gt;=1,"",IF(VLOOKUP(O5152,登録者リスト!$A$1:$D$43729,4,FALSE)=基本情報!$D$6,O5152,"")),"")</f>
        <v/>
      </c>
    </row>
    <row r="5153" spans="15:16" x14ac:dyDescent="0.15">
      <c r="O5153">
        <v>5152</v>
      </c>
      <c r="P5153" t="str">
        <f>IFERROR(IF(COUNTIF(個人情報!$BB$5:$BB$401,"登録番号" &amp; リスト!O5153)&gt;=1,"",IF(VLOOKUP(O5153,登録者リスト!$A$1:$D$43729,4,FALSE)=基本情報!$D$6,O5153,"")),"")</f>
        <v/>
      </c>
    </row>
    <row r="5154" spans="15:16" x14ac:dyDescent="0.15">
      <c r="O5154">
        <v>5153</v>
      </c>
      <c r="P5154" t="str">
        <f>IFERROR(IF(COUNTIF(個人情報!$BB$5:$BB$401,"登録番号" &amp; リスト!O5154)&gt;=1,"",IF(VLOOKUP(O5154,登録者リスト!$A$1:$D$43729,4,FALSE)=基本情報!$D$6,O5154,"")),"")</f>
        <v/>
      </c>
    </row>
    <row r="5155" spans="15:16" x14ac:dyDescent="0.15">
      <c r="O5155">
        <v>5154</v>
      </c>
      <c r="P5155" t="str">
        <f>IFERROR(IF(COUNTIF(個人情報!$BB$5:$BB$401,"登録番号" &amp; リスト!O5155)&gt;=1,"",IF(VLOOKUP(O5155,登録者リスト!$A$1:$D$43729,4,FALSE)=基本情報!$D$6,O5155,"")),"")</f>
        <v/>
      </c>
    </row>
    <row r="5156" spans="15:16" x14ac:dyDescent="0.15">
      <c r="O5156">
        <v>5155</v>
      </c>
      <c r="P5156" t="str">
        <f>IFERROR(IF(COUNTIF(個人情報!$BB$5:$BB$401,"登録番号" &amp; リスト!O5156)&gt;=1,"",IF(VLOOKUP(O5156,登録者リスト!$A$1:$D$43729,4,FALSE)=基本情報!$D$6,O5156,"")),"")</f>
        <v/>
      </c>
    </row>
    <row r="5157" spans="15:16" x14ac:dyDescent="0.15">
      <c r="O5157">
        <v>5156</v>
      </c>
      <c r="P5157" t="str">
        <f>IFERROR(IF(COUNTIF(個人情報!$BB$5:$BB$401,"登録番号" &amp; リスト!O5157)&gt;=1,"",IF(VLOOKUP(O5157,登録者リスト!$A$1:$D$43729,4,FALSE)=基本情報!$D$6,O5157,"")),"")</f>
        <v/>
      </c>
    </row>
    <row r="5158" spans="15:16" x14ac:dyDescent="0.15">
      <c r="O5158">
        <v>5157</v>
      </c>
      <c r="P5158" t="str">
        <f>IFERROR(IF(COUNTIF(個人情報!$BB$5:$BB$401,"登録番号" &amp; リスト!O5158)&gt;=1,"",IF(VLOOKUP(O5158,登録者リスト!$A$1:$D$43729,4,FALSE)=基本情報!$D$6,O5158,"")),"")</f>
        <v/>
      </c>
    </row>
    <row r="5159" spans="15:16" x14ac:dyDescent="0.15">
      <c r="O5159">
        <v>5158</v>
      </c>
      <c r="P5159" t="str">
        <f>IFERROR(IF(COUNTIF(個人情報!$BB$5:$BB$401,"登録番号" &amp; リスト!O5159)&gt;=1,"",IF(VLOOKUP(O5159,登録者リスト!$A$1:$D$43729,4,FALSE)=基本情報!$D$6,O5159,"")),"")</f>
        <v/>
      </c>
    </row>
    <row r="5160" spans="15:16" x14ac:dyDescent="0.15">
      <c r="O5160">
        <v>5159</v>
      </c>
      <c r="P5160" t="str">
        <f>IFERROR(IF(COUNTIF(個人情報!$BB$5:$BB$401,"登録番号" &amp; リスト!O5160)&gt;=1,"",IF(VLOOKUP(O5160,登録者リスト!$A$1:$D$43729,4,FALSE)=基本情報!$D$6,O5160,"")),"")</f>
        <v/>
      </c>
    </row>
    <row r="5161" spans="15:16" x14ac:dyDescent="0.15">
      <c r="O5161">
        <v>5160</v>
      </c>
      <c r="P5161" t="str">
        <f>IFERROR(IF(COUNTIF(個人情報!$BB$5:$BB$401,"登録番号" &amp; リスト!O5161)&gt;=1,"",IF(VLOOKUP(O5161,登録者リスト!$A$1:$D$43729,4,FALSE)=基本情報!$D$6,O5161,"")),"")</f>
        <v/>
      </c>
    </row>
    <row r="5162" spans="15:16" x14ac:dyDescent="0.15">
      <c r="O5162">
        <v>5161</v>
      </c>
      <c r="P5162" t="str">
        <f>IFERROR(IF(COUNTIF(個人情報!$BB$5:$BB$401,"登録番号" &amp; リスト!O5162)&gt;=1,"",IF(VLOOKUP(O5162,登録者リスト!$A$1:$D$43729,4,FALSE)=基本情報!$D$6,O5162,"")),"")</f>
        <v/>
      </c>
    </row>
    <row r="5163" spans="15:16" x14ac:dyDescent="0.15">
      <c r="O5163">
        <v>5162</v>
      </c>
      <c r="P5163" t="str">
        <f>IFERROR(IF(COUNTIF(個人情報!$BB$5:$BB$401,"登録番号" &amp; リスト!O5163)&gt;=1,"",IF(VLOOKUP(O5163,登録者リスト!$A$1:$D$43729,4,FALSE)=基本情報!$D$6,O5163,"")),"")</f>
        <v/>
      </c>
    </row>
    <row r="5164" spans="15:16" x14ac:dyDescent="0.15">
      <c r="O5164">
        <v>5163</v>
      </c>
      <c r="P5164" t="str">
        <f>IFERROR(IF(COUNTIF(個人情報!$BB$5:$BB$401,"登録番号" &amp; リスト!O5164)&gt;=1,"",IF(VLOOKUP(O5164,登録者リスト!$A$1:$D$43729,4,FALSE)=基本情報!$D$6,O5164,"")),"")</f>
        <v/>
      </c>
    </row>
    <row r="5165" spans="15:16" x14ac:dyDescent="0.15">
      <c r="O5165">
        <v>5164</v>
      </c>
      <c r="P5165" t="str">
        <f>IFERROR(IF(COUNTIF(個人情報!$BB$5:$BB$401,"登録番号" &amp; リスト!O5165)&gt;=1,"",IF(VLOOKUP(O5165,登録者リスト!$A$1:$D$43729,4,FALSE)=基本情報!$D$6,O5165,"")),"")</f>
        <v/>
      </c>
    </row>
    <row r="5166" spans="15:16" x14ac:dyDescent="0.15">
      <c r="O5166">
        <v>5165</v>
      </c>
      <c r="P5166" t="str">
        <f>IFERROR(IF(COUNTIF(個人情報!$BB$5:$BB$401,"登録番号" &amp; リスト!O5166)&gt;=1,"",IF(VLOOKUP(O5166,登録者リスト!$A$1:$D$43729,4,FALSE)=基本情報!$D$6,O5166,"")),"")</f>
        <v/>
      </c>
    </row>
    <row r="5167" spans="15:16" x14ac:dyDescent="0.15">
      <c r="O5167">
        <v>5166</v>
      </c>
      <c r="P5167" t="str">
        <f>IFERROR(IF(COUNTIF(個人情報!$BB$5:$BB$401,"登録番号" &amp; リスト!O5167)&gt;=1,"",IF(VLOOKUP(O5167,登録者リスト!$A$1:$D$43729,4,FALSE)=基本情報!$D$6,O5167,"")),"")</f>
        <v/>
      </c>
    </row>
    <row r="5168" spans="15:16" x14ac:dyDescent="0.15">
      <c r="O5168">
        <v>5167</v>
      </c>
      <c r="P5168" t="str">
        <f>IFERROR(IF(COUNTIF(個人情報!$BB$5:$BB$401,"登録番号" &amp; リスト!O5168)&gt;=1,"",IF(VLOOKUP(O5168,登録者リスト!$A$1:$D$43729,4,FALSE)=基本情報!$D$6,O5168,"")),"")</f>
        <v/>
      </c>
    </row>
    <row r="5169" spans="15:16" x14ac:dyDescent="0.15">
      <c r="O5169">
        <v>5168</v>
      </c>
      <c r="P5169" t="str">
        <f>IFERROR(IF(COUNTIF(個人情報!$BB$5:$BB$401,"登録番号" &amp; リスト!O5169)&gt;=1,"",IF(VLOOKUP(O5169,登録者リスト!$A$1:$D$43729,4,FALSE)=基本情報!$D$6,O5169,"")),"")</f>
        <v/>
      </c>
    </row>
    <row r="5170" spans="15:16" x14ac:dyDescent="0.15">
      <c r="O5170">
        <v>5169</v>
      </c>
      <c r="P5170" t="str">
        <f>IFERROR(IF(COUNTIF(個人情報!$BB$5:$BB$401,"登録番号" &amp; リスト!O5170)&gt;=1,"",IF(VLOOKUP(O5170,登録者リスト!$A$1:$D$43729,4,FALSE)=基本情報!$D$6,O5170,"")),"")</f>
        <v/>
      </c>
    </row>
    <row r="5171" spans="15:16" x14ac:dyDescent="0.15">
      <c r="O5171">
        <v>5170</v>
      </c>
      <c r="P5171" t="str">
        <f>IFERROR(IF(COUNTIF(個人情報!$BB$5:$BB$401,"登録番号" &amp; リスト!O5171)&gt;=1,"",IF(VLOOKUP(O5171,登録者リスト!$A$1:$D$43729,4,FALSE)=基本情報!$D$6,O5171,"")),"")</f>
        <v/>
      </c>
    </row>
    <row r="5172" spans="15:16" x14ac:dyDescent="0.15">
      <c r="O5172">
        <v>5171</v>
      </c>
      <c r="P5172" t="str">
        <f>IFERROR(IF(COUNTIF(個人情報!$BB$5:$BB$401,"登録番号" &amp; リスト!O5172)&gt;=1,"",IF(VLOOKUP(O5172,登録者リスト!$A$1:$D$43729,4,FALSE)=基本情報!$D$6,O5172,"")),"")</f>
        <v/>
      </c>
    </row>
    <row r="5173" spans="15:16" x14ac:dyDescent="0.15">
      <c r="O5173">
        <v>5172</v>
      </c>
      <c r="P5173" t="str">
        <f>IFERROR(IF(COUNTIF(個人情報!$BB$5:$BB$401,"登録番号" &amp; リスト!O5173)&gt;=1,"",IF(VLOOKUP(O5173,登録者リスト!$A$1:$D$43729,4,FALSE)=基本情報!$D$6,O5173,"")),"")</f>
        <v/>
      </c>
    </row>
    <row r="5174" spans="15:16" x14ac:dyDescent="0.15">
      <c r="O5174">
        <v>5173</v>
      </c>
      <c r="P5174" t="str">
        <f>IFERROR(IF(COUNTIF(個人情報!$BB$5:$BB$401,"登録番号" &amp; リスト!O5174)&gt;=1,"",IF(VLOOKUP(O5174,登録者リスト!$A$1:$D$43729,4,FALSE)=基本情報!$D$6,O5174,"")),"")</f>
        <v/>
      </c>
    </row>
    <row r="5175" spans="15:16" x14ac:dyDescent="0.15">
      <c r="O5175">
        <v>5174</v>
      </c>
      <c r="P5175" t="str">
        <f>IFERROR(IF(COUNTIF(個人情報!$BB$5:$BB$401,"登録番号" &amp; リスト!O5175)&gt;=1,"",IF(VLOOKUP(O5175,登録者リスト!$A$1:$D$43729,4,FALSE)=基本情報!$D$6,O5175,"")),"")</f>
        <v/>
      </c>
    </row>
    <row r="5176" spans="15:16" x14ac:dyDescent="0.15">
      <c r="O5176">
        <v>5175</v>
      </c>
      <c r="P5176" t="str">
        <f>IFERROR(IF(COUNTIF(個人情報!$BB$5:$BB$401,"登録番号" &amp; リスト!O5176)&gt;=1,"",IF(VLOOKUP(O5176,登録者リスト!$A$1:$D$43729,4,FALSE)=基本情報!$D$6,O5176,"")),"")</f>
        <v/>
      </c>
    </row>
    <row r="5177" spans="15:16" x14ac:dyDescent="0.15">
      <c r="O5177">
        <v>5176</v>
      </c>
      <c r="P5177" t="str">
        <f>IFERROR(IF(COUNTIF(個人情報!$BB$5:$BB$401,"登録番号" &amp; リスト!O5177)&gt;=1,"",IF(VLOOKUP(O5177,登録者リスト!$A$1:$D$43729,4,FALSE)=基本情報!$D$6,O5177,"")),"")</f>
        <v/>
      </c>
    </row>
    <row r="5178" spans="15:16" x14ac:dyDescent="0.15">
      <c r="O5178">
        <v>5177</v>
      </c>
      <c r="P5178" t="str">
        <f>IFERROR(IF(COUNTIF(個人情報!$BB$5:$BB$401,"登録番号" &amp; リスト!O5178)&gt;=1,"",IF(VLOOKUP(O5178,登録者リスト!$A$1:$D$43729,4,FALSE)=基本情報!$D$6,O5178,"")),"")</f>
        <v/>
      </c>
    </row>
    <row r="5179" spans="15:16" x14ac:dyDescent="0.15">
      <c r="O5179">
        <v>5178</v>
      </c>
      <c r="P5179" t="str">
        <f>IFERROR(IF(COUNTIF(個人情報!$BB$5:$BB$401,"登録番号" &amp; リスト!O5179)&gt;=1,"",IF(VLOOKUP(O5179,登録者リスト!$A$1:$D$43729,4,FALSE)=基本情報!$D$6,O5179,"")),"")</f>
        <v/>
      </c>
    </row>
    <row r="5180" spans="15:16" x14ac:dyDescent="0.15">
      <c r="O5180">
        <v>5179</v>
      </c>
      <c r="P5180" t="str">
        <f>IFERROR(IF(COUNTIF(個人情報!$BB$5:$BB$401,"登録番号" &amp; リスト!O5180)&gt;=1,"",IF(VLOOKUP(O5180,登録者リスト!$A$1:$D$43729,4,FALSE)=基本情報!$D$6,O5180,"")),"")</f>
        <v/>
      </c>
    </row>
    <row r="5181" spans="15:16" x14ac:dyDescent="0.15">
      <c r="O5181">
        <v>5180</v>
      </c>
      <c r="P5181" t="str">
        <f>IFERROR(IF(COUNTIF(個人情報!$BB$5:$BB$401,"登録番号" &amp; リスト!O5181)&gt;=1,"",IF(VLOOKUP(O5181,登録者リスト!$A$1:$D$43729,4,FALSE)=基本情報!$D$6,O5181,"")),"")</f>
        <v/>
      </c>
    </row>
    <row r="5182" spans="15:16" x14ac:dyDescent="0.15">
      <c r="O5182">
        <v>5181</v>
      </c>
      <c r="P5182" t="str">
        <f>IFERROR(IF(COUNTIF(個人情報!$BB$5:$BB$401,"登録番号" &amp; リスト!O5182)&gt;=1,"",IF(VLOOKUP(O5182,登録者リスト!$A$1:$D$43729,4,FALSE)=基本情報!$D$6,O5182,"")),"")</f>
        <v/>
      </c>
    </row>
    <row r="5183" spans="15:16" x14ac:dyDescent="0.15">
      <c r="O5183">
        <v>5182</v>
      </c>
      <c r="P5183" t="str">
        <f>IFERROR(IF(COUNTIF(個人情報!$BB$5:$BB$401,"登録番号" &amp; リスト!O5183)&gt;=1,"",IF(VLOOKUP(O5183,登録者リスト!$A$1:$D$43729,4,FALSE)=基本情報!$D$6,O5183,"")),"")</f>
        <v/>
      </c>
    </row>
    <row r="5184" spans="15:16" x14ac:dyDescent="0.15">
      <c r="O5184">
        <v>5183</v>
      </c>
      <c r="P5184" t="str">
        <f>IFERROR(IF(COUNTIF(個人情報!$BB$5:$BB$401,"登録番号" &amp; リスト!O5184)&gt;=1,"",IF(VLOOKUP(O5184,登録者リスト!$A$1:$D$43729,4,FALSE)=基本情報!$D$6,O5184,"")),"")</f>
        <v/>
      </c>
    </row>
    <row r="5185" spans="15:16" x14ac:dyDescent="0.15">
      <c r="O5185">
        <v>5184</v>
      </c>
      <c r="P5185" t="str">
        <f>IFERROR(IF(COUNTIF(個人情報!$BB$5:$BB$401,"登録番号" &amp; リスト!O5185)&gt;=1,"",IF(VLOOKUP(O5185,登録者リスト!$A$1:$D$43729,4,FALSE)=基本情報!$D$6,O5185,"")),"")</f>
        <v/>
      </c>
    </row>
    <row r="5186" spans="15:16" x14ac:dyDescent="0.15">
      <c r="O5186">
        <v>5185</v>
      </c>
      <c r="P5186" t="str">
        <f>IFERROR(IF(COUNTIF(個人情報!$BB$5:$BB$401,"登録番号" &amp; リスト!O5186)&gt;=1,"",IF(VLOOKUP(O5186,登録者リスト!$A$1:$D$43729,4,FALSE)=基本情報!$D$6,O5186,"")),"")</f>
        <v/>
      </c>
    </row>
    <row r="5187" spans="15:16" x14ac:dyDescent="0.15">
      <c r="O5187">
        <v>5186</v>
      </c>
      <c r="P5187" t="str">
        <f>IFERROR(IF(COUNTIF(個人情報!$BB$5:$BB$401,"登録番号" &amp; リスト!O5187)&gt;=1,"",IF(VLOOKUP(O5187,登録者リスト!$A$1:$D$43729,4,FALSE)=基本情報!$D$6,O5187,"")),"")</f>
        <v/>
      </c>
    </row>
    <row r="5188" spans="15:16" x14ac:dyDescent="0.15">
      <c r="O5188">
        <v>5187</v>
      </c>
      <c r="P5188" t="str">
        <f>IFERROR(IF(COUNTIF(個人情報!$BB$5:$BB$401,"登録番号" &amp; リスト!O5188)&gt;=1,"",IF(VLOOKUP(O5188,登録者リスト!$A$1:$D$43729,4,FALSE)=基本情報!$D$6,O5188,"")),"")</f>
        <v/>
      </c>
    </row>
    <row r="5189" spans="15:16" x14ac:dyDescent="0.15">
      <c r="O5189">
        <v>5188</v>
      </c>
      <c r="P5189" t="str">
        <f>IFERROR(IF(COUNTIF(個人情報!$BB$5:$BB$401,"登録番号" &amp; リスト!O5189)&gt;=1,"",IF(VLOOKUP(O5189,登録者リスト!$A$1:$D$43729,4,FALSE)=基本情報!$D$6,O5189,"")),"")</f>
        <v/>
      </c>
    </row>
    <row r="5190" spans="15:16" x14ac:dyDescent="0.15">
      <c r="O5190">
        <v>5189</v>
      </c>
      <c r="P5190" t="str">
        <f>IFERROR(IF(COUNTIF(個人情報!$BB$5:$BB$401,"登録番号" &amp; リスト!O5190)&gt;=1,"",IF(VLOOKUP(O5190,登録者リスト!$A$1:$D$43729,4,FALSE)=基本情報!$D$6,O5190,"")),"")</f>
        <v/>
      </c>
    </row>
    <row r="5191" spans="15:16" x14ac:dyDescent="0.15">
      <c r="O5191">
        <v>5190</v>
      </c>
      <c r="P5191" t="str">
        <f>IFERROR(IF(COUNTIF(個人情報!$BB$5:$BB$401,"登録番号" &amp; リスト!O5191)&gt;=1,"",IF(VLOOKUP(O5191,登録者リスト!$A$1:$D$43729,4,FALSE)=基本情報!$D$6,O5191,"")),"")</f>
        <v/>
      </c>
    </row>
    <row r="5192" spans="15:16" x14ac:dyDescent="0.15">
      <c r="O5192">
        <v>5191</v>
      </c>
      <c r="P5192" t="str">
        <f>IFERROR(IF(COUNTIF(個人情報!$BB$5:$BB$401,"登録番号" &amp; リスト!O5192)&gt;=1,"",IF(VLOOKUP(O5192,登録者リスト!$A$1:$D$43729,4,FALSE)=基本情報!$D$6,O5192,"")),"")</f>
        <v/>
      </c>
    </row>
    <row r="5193" spans="15:16" x14ac:dyDescent="0.15">
      <c r="O5193">
        <v>5192</v>
      </c>
      <c r="P5193" t="str">
        <f>IFERROR(IF(COUNTIF(個人情報!$BB$5:$BB$401,"登録番号" &amp; リスト!O5193)&gt;=1,"",IF(VLOOKUP(O5193,登録者リスト!$A$1:$D$43729,4,FALSE)=基本情報!$D$6,O5193,"")),"")</f>
        <v/>
      </c>
    </row>
    <row r="5194" spans="15:16" x14ac:dyDescent="0.15">
      <c r="O5194">
        <v>5193</v>
      </c>
      <c r="P5194" t="str">
        <f>IFERROR(IF(COUNTIF(個人情報!$BB$5:$BB$401,"登録番号" &amp; リスト!O5194)&gt;=1,"",IF(VLOOKUP(O5194,登録者リスト!$A$1:$D$43729,4,FALSE)=基本情報!$D$6,O5194,"")),"")</f>
        <v/>
      </c>
    </row>
    <row r="5195" spans="15:16" x14ac:dyDescent="0.15">
      <c r="O5195">
        <v>5194</v>
      </c>
      <c r="P5195" t="str">
        <f>IFERROR(IF(COUNTIF(個人情報!$BB$5:$BB$401,"登録番号" &amp; リスト!O5195)&gt;=1,"",IF(VLOOKUP(O5195,登録者リスト!$A$1:$D$43729,4,FALSE)=基本情報!$D$6,O5195,"")),"")</f>
        <v/>
      </c>
    </row>
    <row r="5196" spans="15:16" x14ac:dyDescent="0.15">
      <c r="O5196">
        <v>5195</v>
      </c>
      <c r="P5196" t="str">
        <f>IFERROR(IF(COUNTIF(個人情報!$BB$5:$BB$401,"登録番号" &amp; リスト!O5196)&gt;=1,"",IF(VLOOKUP(O5196,登録者リスト!$A$1:$D$43729,4,FALSE)=基本情報!$D$6,O5196,"")),"")</f>
        <v/>
      </c>
    </row>
    <row r="5197" spans="15:16" x14ac:dyDescent="0.15">
      <c r="O5197">
        <v>5196</v>
      </c>
      <c r="P5197" t="str">
        <f>IFERROR(IF(COUNTIF(個人情報!$BB$5:$BB$401,"登録番号" &amp; リスト!O5197)&gt;=1,"",IF(VLOOKUP(O5197,登録者リスト!$A$1:$D$43729,4,FALSE)=基本情報!$D$6,O5197,"")),"")</f>
        <v/>
      </c>
    </row>
    <row r="5198" spans="15:16" x14ac:dyDescent="0.15">
      <c r="O5198">
        <v>5197</v>
      </c>
      <c r="P5198" t="str">
        <f>IFERROR(IF(COUNTIF(個人情報!$BB$5:$BB$401,"登録番号" &amp; リスト!O5198)&gt;=1,"",IF(VLOOKUP(O5198,登録者リスト!$A$1:$D$43729,4,FALSE)=基本情報!$D$6,O5198,"")),"")</f>
        <v/>
      </c>
    </row>
    <row r="5199" spans="15:16" x14ac:dyDescent="0.15">
      <c r="O5199">
        <v>5198</v>
      </c>
      <c r="P5199" t="str">
        <f>IFERROR(IF(COUNTIF(個人情報!$BB$5:$BB$401,"登録番号" &amp; リスト!O5199)&gt;=1,"",IF(VLOOKUP(O5199,登録者リスト!$A$1:$D$43729,4,FALSE)=基本情報!$D$6,O5199,"")),"")</f>
        <v/>
      </c>
    </row>
    <row r="5200" spans="15:16" x14ac:dyDescent="0.15">
      <c r="O5200">
        <v>5199</v>
      </c>
      <c r="P5200" t="str">
        <f>IFERROR(IF(COUNTIF(個人情報!$BB$5:$BB$401,"登録番号" &amp; リスト!O5200)&gt;=1,"",IF(VLOOKUP(O5200,登録者リスト!$A$1:$D$43729,4,FALSE)=基本情報!$D$6,O5200,"")),"")</f>
        <v/>
      </c>
    </row>
    <row r="5201" spans="15:16" x14ac:dyDescent="0.15">
      <c r="O5201">
        <v>5200</v>
      </c>
      <c r="P5201" t="str">
        <f>IFERROR(IF(COUNTIF(個人情報!$BB$5:$BB$401,"登録番号" &amp; リスト!O5201)&gt;=1,"",IF(VLOOKUP(O5201,登録者リスト!$A$1:$D$43729,4,FALSE)=基本情報!$D$6,O5201,"")),"")</f>
        <v/>
      </c>
    </row>
    <row r="5202" spans="15:16" x14ac:dyDescent="0.15">
      <c r="O5202">
        <v>5201</v>
      </c>
      <c r="P5202" t="str">
        <f>IFERROR(IF(COUNTIF(個人情報!$BB$5:$BB$401,"登録番号" &amp; リスト!O5202)&gt;=1,"",IF(VLOOKUP(O5202,登録者リスト!$A$1:$D$43729,4,FALSE)=基本情報!$D$6,O5202,"")),"")</f>
        <v/>
      </c>
    </row>
    <row r="5203" spans="15:16" x14ac:dyDescent="0.15">
      <c r="O5203">
        <v>5202</v>
      </c>
      <c r="P5203" t="str">
        <f>IFERROR(IF(COUNTIF(個人情報!$BB$5:$BB$401,"登録番号" &amp; リスト!O5203)&gt;=1,"",IF(VLOOKUP(O5203,登録者リスト!$A$1:$D$43729,4,FALSE)=基本情報!$D$6,O5203,"")),"")</f>
        <v/>
      </c>
    </row>
    <row r="5204" spans="15:16" x14ac:dyDescent="0.15">
      <c r="O5204">
        <v>5203</v>
      </c>
      <c r="P5204" t="str">
        <f>IFERROR(IF(COUNTIF(個人情報!$BB$5:$BB$401,"登録番号" &amp; リスト!O5204)&gt;=1,"",IF(VLOOKUP(O5204,登録者リスト!$A$1:$D$43729,4,FALSE)=基本情報!$D$6,O5204,"")),"")</f>
        <v/>
      </c>
    </row>
    <row r="5205" spans="15:16" x14ac:dyDescent="0.15">
      <c r="O5205">
        <v>5204</v>
      </c>
      <c r="P5205" t="str">
        <f>IFERROR(IF(COUNTIF(個人情報!$BB$5:$BB$401,"登録番号" &amp; リスト!O5205)&gt;=1,"",IF(VLOOKUP(O5205,登録者リスト!$A$1:$D$43729,4,FALSE)=基本情報!$D$6,O5205,"")),"")</f>
        <v/>
      </c>
    </row>
    <row r="5206" spans="15:16" x14ac:dyDescent="0.15">
      <c r="O5206">
        <v>5205</v>
      </c>
      <c r="P5206" t="str">
        <f>IFERROR(IF(COUNTIF(個人情報!$BB$5:$BB$401,"登録番号" &amp; リスト!O5206)&gt;=1,"",IF(VLOOKUP(O5206,登録者リスト!$A$1:$D$43729,4,FALSE)=基本情報!$D$6,O5206,"")),"")</f>
        <v/>
      </c>
    </row>
    <row r="5207" spans="15:16" x14ac:dyDescent="0.15">
      <c r="O5207">
        <v>5206</v>
      </c>
      <c r="P5207" t="str">
        <f>IFERROR(IF(COUNTIF(個人情報!$BB$5:$BB$401,"登録番号" &amp; リスト!O5207)&gt;=1,"",IF(VLOOKUP(O5207,登録者リスト!$A$1:$D$43729,4,FALSE)=基本情報!$D$6,O5207,"")),"")</f>
        <v/>
      </c>
    </row>
    <row r="5208" spans="15:16" x14ac:dyDescent="0.15">
      <c r="O5208">
        <v>5207</v>
      </c>
      <c r="P5208" t="str">
        <f>IFERROR(IF(COUNTIF(個人情報!$BB$5:$BB$401,"登録番号" &amp; リスト!O5208)&gt;=1,"",IF(VLOOKUP(O5208,登録者リスト!$A$1:$D$43729,4,FALSE)=基本情報!$D$6,O5208,"")),"")</f>
        <v/>
      </c>
    </row>
    <row r="5209" spans="15:16" x14ac:dyDescent="0.15">
      <c r="O5209">
        <v>5208</v>
      </c>
      <c r="P5209" t="str">
        <f>IFERROR(IF(COUNTIF(個人情報!$BB$5:$BB$401,"登録番号" &amp; リスト!O5209)&gt;=1,"",IF(VLOOKUP(O5209,登録者リスト!$A$1:$D$43729,4,FALSE)=基本情報!$D$6,O5209,"")),"")</f>
        <v/>
      </c>
    </row>
    <row r="5210" spans="15:16" x14ac:dyDescent="0.15">
      <c r="O5210">
        <v>5209</v>
      </c>
      <c r="P5210" t="str">
        <f>IFERROR(IF(COUNTIF(個人情報!$BB$5:$BB$401,"登録番号" &amp; リスト!O5210)&gt;=1,"",IF(VLOOKUP(O5210,登録者リスト!$A$1:$D$43729,4,FALSE)=基本情報!$D$6,O5210,"")),"")</f>
        <v/>
      </c>
    </row>
    <row r="5211" spans="15:16" x14ac:dyDescent="0.15">
      <c r="O5211">
        <v>5210</v>
      </c>
      <c r="P5211" t="str">
        <f>IFERROR(IF(COUNTIF(個人情報!$BB$5:$BB$401,"登録番号" &amp; リスト!O5211)&gt;=1,"",IF(VLOOKUP(O5211,登録者リスト!$A$1:$D$43729,4,FALSE)=基本情報!$D$6,O5211,"")),"")</f>
        <v/>
      </c>
    </row>
    <row r="5212" spans="15:16" x14ac:dyDescent="0.15">
      <c r="O5212">
        <v>5211</v>
      </c>
      <c r="P5212" t="str">
        <f>IFERROR(IF(COUNTIF(個人情報!$BB$5:$BB$401,"登録番号" &amp; リスト!O5212)&gt;=1,"",IF(VLOOKUP(O5212,登録者リスト!$A$1:$D$43729,4,FALSE)=基本情報!$D$6,O5212,"")),"")</f>
        <v/>
      </c>
    </row>
    <row r="5213" spans="15:16" x14ac:dyDescent="0.15">
      <c r="O5213">
        <v>5212</v>
      </c>
      <c r="P5213" t="str">
        <f>IFERROR(IF(COUNTIF(個人情報!$BB$5:$BB$401,"登録番号" &amp; リスト!O5213)&gt;=1,"",IF(VLOOKUP(O5213,登録者リスト!$A$1:$D$43729,4,FALSE)=基本情報!$D$6,O5213,"")),"")</f>
        <v/>
      </c>
    </row>
    <row r="5214" spans="15:16" x14ac:dyDescent="0.15">
      <c r="O5214">
        <v>5213</v>
      </c>
      <c r="P5214" t="str">
        <f>IFERROR(IF(COUNTIF(個人情報!$BB$5:$BB$401,"登録番号" &amp; リスト!O5214)&gt;=1,"",IF(VLOOKUP(O5214,登録者リスト!$A$1:$D$43729,4,FALSE)=基本情報!$D$6,O5214,"")),"")</f>
        <v/>
      </c>
    </row>
    <row r="5215" spans="15:16" x14ac:dyDescent="0.15">
      <c r="O5215">
        <v>5214</v>
      </c>
      <c r="P5215" t="str">
        <f>IFERROR(IF(COUNTIF(個人情報!$BB$5:$BB$401,"登録番号" &amp; リスト!O5215)&gt;=1,"",IF(VLOOKUP(O5215,登録者リスト!$A$1:$D$43729,4,FALSE)=基本情報!$D$6,O5215,"")),"")</f>
        <v/>
      </c>
    </row>
    <row r="5216" spans="15:16" x14ac:dyDescent="0.15">
      <c r="O5216">
        <v>5215</v>
      </c>
      <c r="P5216" t="str">
        <f>IFERROR(IF(COUNTIF(個人情報!$BB$5:$BB$401,"登録番号" &amp; リスト!O5216)&gt;=1,"",IF(VLOOKUP(O5216,登録者リスト!$A$1:$D$43729,4,FALSE)=基本情報!$D$6,O5216,"")),"")</f>
        <v/>
      </c>
    </row>
    <row r="5217" spans="15:16" x14ac:dyDescent="0.15">
      <c r="O5217">
        <v>5216</v>
      </c>
      <c r="P5217" t="str">
        <f>IFERROR(IF(COUNTIF(個人情報!$BB$5:$BB$401,"登録番号" &amp; リスト!O5217)&gt;=1,"",IF(VLOOKUP(O5217,登録者リスト!$A$1:$D$43729,4,FALSE)=基本情報!$D$6,O5217,"")),"")</f>
        <v/>
      </c>
    </row>
    <row r="5218" spans="15:16" x14ac:dyDescent="0.15">
      <c r="O5218">
        <v>5217</v>
      </c>
      <c r="P5218" t="str">
        <f>IFERROR(IF(COUNTIF(個人情報!$BB$5:$BB$401,"登録番号" &amp; リスト!O5218)&gt;=1,"",IF(VLOOKUP(O5218,登録者リスト!$A$1:$D$43729,4,FALSE)=基本情報!$D$6,O5218,"")),"")</f>
        <v/>
      </c>
    </row>
    <row r="5219" spans="15:16" x14ac:dyDescent="0.15">
      <c r="O5219">
        <v>5218</v>
      </c>
      <c r="P5219" t="str">
        <f>IFERROR(IF(COUNTIF(個人情報!$BB$5:$BB$401,"登録番号" &amp; リスト!O5219)&gt;=1,"",IF(VLOOKUP(O5219,登録者リスト!$A$1:$D$43729,4,FALSE)=基本情報!$D$6,O5219,"")),"")</f>
        <v/>
      </c>
    </row>
    <row r="5220" spans="15:16" x14ac:dyDescent="0.15">
      <c r="O5220">
        <v>5219</v>
      </c>
      <c r="P5220" t="str">
        <f>IFERROR(IF(COUNTIF(個人情報!$BB$5:$BB$401,"登録番号" &amp; リスト!O5220)&gt;=1,"",IF(VLOOKUP(O5220,登録者リスト!$A$1:$D$43729,4,FALSE)=基本情報!$D$6,O5220,"")),"")</f>
        <v/>
      </c>
    </row>
    <row r="5221" spans="15:16" x14ac:dyDescent="0.15">
      <c r="O5221">
        <v>5220</v>
      </c>
      <c r="P5221" t="str">
        <f>IFERROR(IF(COUNTIF(個人情報!$BB$5:$BB$401,"登録番号" &amp; リスト!O5221)&gt;=1,"",IF(VLOOKUP(O5221,登録者リスト!$A$1:$D$43729,4,FALSE)=基本情報!$D$6,O5221,"")),"")</f>
        <v/>
      </c>
    </row>
    <row r="5222" spans="15:16" x14ac:dyDescent="0.15">
      <c r="O5222">
        <v>5221</v>
      </c>
      <c r="P5222" t="str">
        <f>IFERROR(IF(COUNTIF(個人情報!$BB$5:$BB$401,"登録番号" &amp; リスト!O5222)&gt;=1,"",IF(VLOOKUP(O5222,登録者リスト!$A$1:$D$43729,4,FALSE)=基本情報!$D$6,O5222,"")),"")</f>
        <v/>
      </c>
    </row>
    <row r="5223" spans="15:16" x14ac:dyDescent="0.15">
      <c r="O5223">
        <v>5222</v>
      </c>
      <c r="P5223" t="str">
        <f>IFERROR(IF(COUNTIF(個人情報!$BB$5:$BB$401,"登録番号" &amp; リスト!O5223)&gt;=1,"",IF(VLOOKUP(O5223,登録者リスト!$A$1:$D$43729,4,FALSE)=基本情報!$D$6,O5223,"")),"")</f>
        <v/>
      </c>
    </row>
    <row r="5224" spans="15:16" x14ac:dyDescent="0.15">
      <c r="O5224">
        <v>5223</v>
      </c>
      <c r="P5224" t="str">
        <f>IFERROR(IF(COUNTIF(個人情報!$BB$5:$BB$401,"登録番号" &amp; リスト!O5224)&gt;=1,"",IF(VLOOKUP(O5224,登録者リスト!$A$1:$D$43729,4,FALSE)=基本情報!$D$6,O5224,"")),"")</f>
        <v/>
      </c>
    </row>
    <row r="5225" spans="15:16" x14ac:dyDescent="0.15">
      <c r="O5225">
        <v>5224</v>
      </c>
      <c r="P5225" t="str">
        <f>IFERROR(IF(COUNTIF(個人情報!$BB$5:$BB$401,"登録番号" &amp; リスト!O5225)&gt;=1,"",IF(VLOOKUP(O5225,登録者リスト!$A$1:$D$43729,4,FALSE)=基本情報!$D$6,O5225,"")),"")</f>
        <v/>
      </c>
    </row>
    <row r="5226" spans="15:16" x14ac:dyDescent="0.15">
      <c r="O5226">
        <v>5225</v>
      </c>
      <c r="P5226" t="str">
        <f>IFERROR(IF(COUNTIF(個人情報!$BB$5:$BB$401,"登録番号" &amp; リスト!O5226)&gt;=1,"",IF(VLOOKUP(O5226,登録者リスト!$A$1:$D$43729,4,FALSE)=基本情報!$D$6,O5226,"")),"")</f>
        <v/>
      </c>
    </row>
    <row r="5227" spans="15:16" x14ac:dyDescent="0.15">
      <c r="O5227">
        <v>5226</v>
      </c>
      <c r="P5227" t="str">
        <f>IFERROR(IF(COUNTIF(個人情報!$BB$5:$BB$401,"登録番号" &amp; リスト!O5227)&gt;=1,"",IF(VLOOKUP(O5227,登録者リスト!$A$1:$D$43729,4,FALSE)=基本情報!$D$6,O5227,"")),"")</f>
        <v/>
      </c>
    </row>
    <row r="5228" spans="15:16" x14ac:dyDescent="0.15">
      <c r="O5228">
        <v>5227</v>
      </c>
      <c r="P5228" t="str">
        <f>IFERROR(IF(COUNTIF(個人情報!$BB$5:$BB$401,"登録番号" &amp; リスト!O5228)&gt;=1,"",IF(VLOOKUP(O5228,登録者リスト!$A$1:$D$43729,4,FALSE)=基本情報!$D$6,O5228,"")),"")</f>
        <v/>
      </c>
    </row>
    <row r="5229" spans="15:16" x14ac:dyDescent="0.15">
      <c r="O5229">
        <v>5228</v>
      </c>
      <c r="P5229" t="str">
        <f>IFERROR(IF(COUNTIF(個人情報!$BB$5:$BB$401,"登録番号" &amp; リスト!O5229)&gt;=1,"",IF(VLOOKUP(O5229,登録者リスト!$A$1:$D$43729,4,FALSE)=基本情報!$D$6,O5229,"")),"")</f>
        <v/>
      </c>
    </row>
    <row r="5230" spans="15:16" x14ac:dyDescent="0.15">
      <c r="O5230">
        <v>5229</v>
      </c>
      <c r="P5230" t="str">
        <f>IFERROR(IF(COUNTIF(個人情報!$BB$5:$BB$401,"登録番号" &amp; リスト!O5230)&gt;=1,"",IF(VLOOKUP(O5230,登録者リスト!$A$1:$D$43729,4,FALSE)=基本情報!$D$6,O5230,"")),"")</f>
        <v/>
      </c>
    </row>
    <row r="5231" spans="15:16" x14ac:dyDescent="0.15">
      <c r="O5231">
        <v>5230</v>
      </c>
      <c r="P5231" t="str">
        <f>IFERROR(IF(COUNTIF(個人情報!$BB$5:$BB$401,"登録番号" &amp; リスト!O5231)&gt;=1,"",IF(VLOOKUP(O5231,登録者リスト!$A$1:$D$43729,4,FALSE)=基本情報!$D$6,O5231,"")),"")</f>
        <v/>
      </c>
    </row>
    <row r="5232" spans="15:16" x14ac:dyDescent="0.15">
      <c r="O5232">
        <v>5231</v>
      </c>
      <c r="P5232" t="str">
        <f>IFERROR(IF(COUNTIF(個人情報!$BB$5:$BB$401,"登録番号" &amp; リスト!O5232)&gt;=1,"",IF(VLOOKUP(O5232,登録者リスト!$A$1:$D$43729,4,FALSE)=基本情報!$D$6,O5232,"")),"")</f>
        <v/>
      </c>
    </row>
    <row r="5233" spans="15:16" x14ac:dyDescent="0.15">
      <c r="O5233">
        <v>5232</v>
      </c>
      <c r="P5233" t="str">
        <f>IFERROR(IF(COUNTIF(個人情報!$BB$5:$BB$401,"登録番号" &amp; リスト!O5233)&gt;=1,"",IF(VLOOKUP(O5233,登録者リスト!$A$1:$D$43729,4,FALSE)=基本情報!$D$6,O5233,"")),"")</f>
        <v/>
      </c>
    </row>
    <row r="5234" spans="15:16" x14ac:dyDescent="0.15">
      <c r="O5234">
        <v>5233</v>
      </c>
      <c r="P5234" t="str">
        <f>IFERROR(IF(COUNTIF(個人情報!$BB$5:$BB$401,"登録番号" &amp; リスト!O5234)&gt;=1,"",IF(VLOOKUP(O5234,登録者リスト!$A$1:$D$43729,4,FALSE)=基本情報!$D$6,O5234,"")),"")</f>
        <v/>
      </c>
    </row>
    <row r="5235" spans="15:16" x14ac:dyDescent="0.15">
      <c r="O5235">
        <v>5234</v>
      </c>
      <c r="P5235" t="str">
        <f>IFERROR(IF(COUNTIF(個人情報!$BB$5:$BB$401,"登録番号" &amp; リスト!O5235)&gt;=1,"",IF(VLOOKUP(O5235,登録者リスト!$A$1:$D$43729,4,FALSE)=基本情報!$D$6,O5235,"")),"")</f>
        <v/>
      </c>
    </row>
    <row r="5236" spans="15:16" x14ac:dyDescent="0.15">
      <c r="O5236">
        <v>5235</v>
      </c>
      <c r="P5236" t="str">
        <f>IFERROR(IF(COUNTIF(個人情報!$BB$5:$BB$401,"登録番号" &amp; リスト!O5236)&gt;=1,"",IF(VLOOKUP(O5236,登録者リスト!$A$1:$D$43729,4,FALSE)=基本情報!$D$6,O5236,"")),"")</f>
        <v/>
      </c>
    </row>
    <row r="5237" spans="15:16" x14ac:dyDescent="0.15">
      <c r="O5237">
        <v>5236</v>
      </c>
      <c r="P5237" t="str">
        <f>IFERROR(IF(COUNTIF(個人情報!$BB$5:$BB$401,"登録番号" &amp; リスト!O5237)&gt;=1,"",IF(VLOOKUP(O5237,登録者リスト!$A$1:$D$43729,4,FALSE)=基本情報!$D$6,O5237,"")),"")</f>
        <v/>
      </c>
    </row>
    <row r="5238" spans="15:16" x14ac:dyDescent="0.15">
      <c r="O5238">
        <v>5237</v>
      </c>
      <c r="P5238" t="str">
        <f>IFERROR(IF(COUNTIF(個人情報!$BB$5:$BB$401,"登録番号" &amp; リスト!O5238)&gt;=1,"",IF(VLOOKUP(O5238,登録者リスト!$A$1:$D$43729,4,FALSE)=基本情報!$D$6,O5238,"")),"")</f>
        <v/>
      </c>
    </row>
    <row r="5239" spans="15:16" x14ac:dyDescent="0.15">
      <c r="O5239">
        <v>5238</v>
      </c>
      <c r="P5239" t="str">
        <f>IFERROR(IF(COUNTIF(個人情報!$BB$5:$BB$401,"登録番号" &amp; リスト!O5239)&gt;=1,"",IF(VLOOKUP(O5239,登録者リスト!$A$1:$D$43729,4,FALSE)=基本情報!$D$6,O5239,"")),"")</f>
        <v/>
      </c>
    </row>
    <row r="5240" spans="15:16" x14ac:dyDescent="0.15">
      <c r="O5240">
        <v>5239</v>
      </c>
      <c r="P5240" t="str">
        <f>IFERROR(IF(COUNTIF(個人情報!$BB$5:$BB$401,"登録番号" &amp; リスト!O5240)&gt;=1,"",IF(VLOOKUP(O5240,登録者リスト!$A$1:$D$43729,4,FALSE)=基本情報!$D$6,O5240,"")),"")</f>
        <v/>
      </c>
    </row>
    <row r="5241" spans="15:16" x14ac:dyDescent="0.15">
      <c r="O5241">
        <v>5240</v>
      </c>
      <c r="P5241" t="str">
        <f>IFERROR(IF(COUNTIF(個人情報!$BB$5:$BB$401,"登録番号" &amp; リスト!O5241)&gt;=1,"",IF(VLOOKUP(O5241,登録者リスト!$A$1:$D$43729,4,FALSE)=基本情報!$D$6,O5241,"")),"")</f>
        <v/>
      </c>
    </row>
    <row r="5242" spans="15:16" x14ac:dyDescent="0.15">
      <c r="O5242">
        <v>5241</v>
      </c>
      <c r="P5242" t="str">
        <f>IFERROR(IF(COUNTIF(個人情報!$BB$5:$BB$401,"登録番号" &amp; リスト!O5242)&gt;=1,"",IF(VLOOKUP(O5242,登録者リスト!$A$1:$D$43729,4,FALSE)=基本情報!$D$6,O5242,"")),"")</f>
        <v/>
      </c>
    </row>
    <row r="5243" spans="15:16" x14ac:dyDescent="0.15">
      <c r="O5243">
        <v>5242</v>
      </c>
      <c r="P5243" t="str">
        <f>IFERROR(IF(COUNTIF(個人情報!$BB$5:$BB$401,"登録番号" &amp; リスト!O5243)&gt;=1,"",IF(VLOOKUP(O5243,登録者リスト!$A$1:$D$43729,4,FALSE)=基本情報!$D$6,O5243,"")),"")</f>
        <v/>
      </c>
    </row>
    <row r="5244" spans="15:16" x14ac:dyDescent="0.15">
      <c r="O5244">
        <v>5243</v>
      </c>
      <c r="P5244" t="str">
        <f>IFERROR(IF(COUNTIF(個人情報!$BB$5:$BB$401,"登録番号" &amp; リスト!O5244)&gt;=1,"",IF(VLOOKUP(O5244,登録者リスト!$A$1:$D$43729,4,FALSE)=基本情報!$D$6,O5244,"")),"")</f>
        <v/>
      </c>
    </row>
    <row r="5245" spans="15:16" x14ac:dyDescent="0.15">
      <c r="O5245">
        <v>5244</v>
      </c>
      <c r="P5245" t="str">
        <f>IFERROR(IF(COUNTIF(個人情報!$BB$5:$BB$401,"登録番号" &amp; リスト!O5245)&gt;=1,"",IF(VLOOKUP(O5245,登録者リスト!$A$1:$D$43729,4,FALSE)=基本情報!$D$6,O5245,"")),"")</f>
        <v/>
      </c>
    </row>
    <row r="5246" spans="15:16" x14ac:dyDescent="0.15">
      <c r="O5246">
        <v>5245</v>
      </c>
      <c r="P5246" t="str">
        <f>IFERROR(IF(COUNTIF(個人情報!$BB$5:$BB$401,"登録番号" &amp; リスト!O5246)&gt;=1,"",IF(VLOOKUP(O5246,登録者リスト!$A$1:$D$43729,4,FALSE)=基本情報!$D$6,O5246,"")),"")</f>
        <v/>
      </c>
    </row>
    <row r="5247" spans="15:16" x14ac:dyDescent="0.15">
      <c r="O5247">
        <v>5246</v>
      </c>
      <c r="P5247" t="str">
        <f>IFERROR(IF(COUNTIF(個人情報!$BB$5:$BB$401,"登録番号" &amp; リスト!O5247)&gt;=1,"",IF(VLOOKUP(O5247,登録者リスト!$A$1:$D$43729,4,FALSE)=基本情報!$D$6,O5247,"")),"")</f>
        <v/>
      </c>
    </row>
    <row r="5248" spans="15:16" x14ac:dyDescent="0.15">
      <c r="O5248">
        <v>5247</v>
      </c>
      <c r="P5248" t="str">
        <f>IFERROR(IF(COUNTIF(個人情報!$BB$5:$BB$401,"登録番号" &amp; リスト!O5248)&gt;=1,"",IF(VLOOKUP(O5248,登録者リスト!$A$1:$D$43729,4,FALSE)=基本情報!$D$6,O5248,"")),"")</f>
        <v/>
      </c>
    </row>
    <row r="5249" spans="15:16" x14ac:dyDescent="0.15">
      <c r="O5249">
        <v>5248</v>
      </c>
      <c r="P5249" t="str">
        <f>IFERROR(IF(COUNTIF(個人情報!$BB$5:$BB$401,"登録番号" &amp; リスト!O5249)&gt;=1,"",IF(VLOOKUP(O5249,登録者リスト!$A$1:$D$43729,4,FALSE)=基本情報!$D$6,O5249,"")),"")</f>
        <v/>
      </c>
    </row>
    <row r="5250" spans="15:16" x14ac:dyDescent="0.15">
      <c r="O5250">
        <v>5249</v>
      </c>
      <c r="P5250" t="str">
        <f>IFERROR(IF(COUNTIF(個人情報!$BB$5:$BB$401,"登録番号" &amp; リスト!O5250)&gt;=1,"",IF(VLOOKUP(O5250,登録者リスト!$A$1:$D$43729,4,FALSE)=基本情報!$D$6,O5250,"")),"")</f>
        <v/>
      </c>
    </row>
    <row r="5251" spans="15:16" x14ac:dyDescent="0.15">
      <c r="O5251">
        <v>5250</v>
      </c>
      <c r="P5251" t="str">
        <f>IFERROR(IF(COUNTIF(個人情報!$BB$5:$BB$401,"登録番号" &amp; リスト!O5251)&gt;=1,"",IF(VLOOKUP(O5251,登録者リスト!$A$1:$D$43729,4,FALSE)=基本情報!$D$6,O5251,"")),"")</f>
        <v/>
      </c>
    </row>
    <row r="5252" spans="15:16" x14ac:dyDescent="0.15">
      <c r="O5252">
        <v>5251</v>
      </c>
      <c r="P5252" t="str">
        <f>IFERROR(IF(COUNTIF(個人情報!$BB$5:$BB$401,"登録番号" &amp; リスト!O5252)&gt;=1,"",IF(VLOOKUP(O5252,登録者リスト!$A$1:$D$43729,4,FALSE)=基本情報!$D$6,O5252,"")),"")</f>
        <v/>
      </c>
    </row>
    <row r="5253" spans="15:16" x14ac:dyDescent="0.15">
      <c r="O5253">
        <v>5252</v>
      </c>
      <c r="P5253" t="str">
        <f>IFERROR(IF(COUNTIF(個人情報!$BB$5:$BB$401,"登録番号" &amp; リスト!O5253)&gt;=1,"",IF(VLOOKUP(O5253,登録者リスト!$A$1:$D$43729,4,FALSE)=基本情報!$D$6,O5253,"")),"")</f>
        <v/>
      </c>
    </row>
    <row r="5254" spans="15:16" x14ac:dyDescent="0.15">
      <c r="O5254">
        <v>5253</v>
      </c>
      <c r="P5254" t="str">
        <f>IFERROR(IF(COUNTIF(個人情報!$BB$5:$BB$401,"登録番号" &amp; リスト!O5254)&gt;=1,"",IF(VLOOKUP(O5254,登録者リスト!$A$1:$D$43729,4,FALSE)=基本情報!$D$6,O5254,"")),"")</f>
        <v/>
      </c>
    </row>
    <row r="5255" spans="15:16" x14ac:dyDescent="0.15">
      <c r="O5255">
        <v>5254</v>
      </c>
      <c r="P5255" t="str">
        <f>IFERROR(IF(COUNTIF(個人情報!$BB$5:$BB$401,"登録番号" &amp; リスト!O5255)&gt;=1,"",IF(VLOOKUP(O5255,登録者リスト!$A$1:$D$43729,4,FALSE)=基本情報!$D$6,O5255,"")),"")</f>
        <v/>
      </c>
    </row>
    <row r="5256" spans="15:16" x14ac:dyDescent="0.15">
      <c r="O5256">
        <v>5255</v>
      </c>
      <c r="P5256" t="str">
        <f>IFERROR(IF(COUNTIF(個人情報!$BB$5:$BB$401,"登録番号" &amp; リスト!O5256)&gt;=1,"",IF(VLOOKUP(O5256,登録者リスト!$A$1:$D$43729,4,FALSE)=基本情報!$D$6,O5256,"")),"")</f>
        <v/>
      </c>
    </row>
    <row r="5257" spans="15:16" x14ac:dyDescent="0.15">
      <c r="O5257">
        <v>5256</v>
      </c>
      <c r="P5257" t="str">
        <f>IFERROR(IF(COUNTIF(個人情報!$BB$5:$BB$401,"登録番号" &amp; リスト!O5257)&gt;=1,"",IF(VLOOKUP(O5257,登録者リスト!$A$1:$D$43729,4,FALSE)=基本情報!$D$6,O5257,"")),"")</f>
        <v/>
      </c>
    </row>
    <row r="5258" spans="15:16" x14ac:dyDescent="0.15">
      <c r="O5258">
        <v>5257</v>
      </c>
      <c r="P5258" t="str">
        <f>IFERROR(IF(COUNTIF(個人情報!$BB$5:$BB$401,"登録番号" &amp; リスト!O5258)&gt;=1,"",IF(VLOOKUP(O5258,登録者リスト!$A$1:$D$43729,4,FALSE)=基本情報!$D$6,O5258,"")),"")</f>
        <v/>
      </c>
    </row>
    <row r="5259" spans="15:16" x14ac:dyDescent="0.15">
      <c r="O5259">
        <v>5258</v>
      </c>
      <c r="P5259" t="str">
        <f>IFERROR(IF(COUNTIF(個人情報!$BB$5:$BB$401,"登録番号" &amp; リスト!O5259)&gt;=1,"",IF(VLOOKUP(O5259,登録者リスト!$A$1:$D$43729,4,FALSE)=基本情報!$D$6,O5259,"")),"")</f>
        <v/>
      </c>
    </row>
    <row r="5260" spans="15:16" x14ac:dyDescent="0.15">
      <c r="O5260">
        <v>5259</v>
      </c>
      <c r="P5260" t="str">
        <f>IFERROR(IF(COUNTIF(個人情報!$BB$5:$BB$401,"登録番号" &amp; リスト!O5260)&gt;=1,"",IF(VLOOKUP(O5260,登録者リスト!$A$1:$D$43729,4,FALSE)=基本情報!$D$6,O5260,"")),"")</f>
        <v/>
      </c>
    </row>
    <row r="5261" spans="15:16" x14ac:dyDescent="0.15">
      <c r="O5261">
        <v>5260</v>
      </c>
      <c r="P5261" t="str">
        <f>IFERROR(IF(COUNTIF(個人情報!$BB$5:$BB$401,"登録番号" &amp; リスト!O5261)&gt;=1,"",IF(VLOOKUP(O5261,登録者リスト!$A$1:$D$43729,4,FALSE)=基本情報!$D$6,O5261,"")),"")</f>
        <v/>
      </c>
    </row>
    <row r="5262" spans="15:16" x14ac:dyDescent="0.15">
      <c r="O5262">
        <v>5261</v>
      </c>
      <c r="P5262" t="str">
        <f>IFERROR(IF(COUNTIF(個人情報!$BB$5:$BB$401,"登録番号" &amp; リスト!O5262)&gt;=1,"",IF(VLOOKUP(O5262,登録者リスト!$A$1:$D$43729,4,FALSE)=基本情報!$D$6,O5262,"")),"")</f>
        <v/>
      </c>
    </row>
    <row r="5263" spans="15:16" x14ac:dyDescent="0.15">
      <c r="O5263">
        <v>5262</v>
      </c>
      <c r="P5263" t="str">
        <f>IFERROR(IF(COUNTIF(個人情報!$BB$5:$BB$401,"登録番号" &amp; リスト!O5263)&gt;=1,"",IF(VLOOKUP(O5263,登録者リスト!$A$1:$D$43729,4,FALSE)=基本情報!$D$6,O5263,"")),"")</f>
        <v/>
      </c>
    </row>
    <row r="5264" spans="15:16" x14ac:dyDescent="0.15">
      <c r="O5264">
        <v>5263</v>
      </c>
      <c r="P5264" t="str">
        <f>IFERROR(IF(COUNTIF(個人情報!$BB$5:$BB$401,"登録番号" &amp; リスト!O5264)&gt;=1,"",IF(VLOOKUP(O5264,登録者リスト!$A$1:$D$43729,4,FALSE)=基本情報!$D$6,O5264,"")),"")</f>
        <v/>
      </c>
    </row>
    <row r="5265" spans="15:16" x14ac:dyDescent="0.15">
      <c r="O5265">
        <v>5264</v>
      </c>
      <c r="P5265" t="str">
        <f>IFERROR(IF(COUNTIF(個人情報!$BB$5:$BB$401,"登録番号" &amp; リスト!O5265)&gt;=1,"",IF(VLOOKUP(O5265,登録者リスト!$A$1:$D$43729,4,FALSE)=基本情報!$D$6,O5265,"")),"")</f>
        <v/>
      </c>
    </row>
    <row r="5266" spans="15:16" x14ac:dyDescent="0.15">
      <c r="O5266">
        <v>5265</v>
      </c>
      <c r="P5266" t="str">
        <f>IFERROR(IF(COUNTIF(個人情報!$BB$5:$BB$401,"登録番号" &amp; リスト!O5266)&gt;=1,"",IF(VLOOKUP(O5266,登録者リスト!$A$1:$D$43729,4,FALSE)=基本情報!$D$6,O5266,"")),"")</f>
        <v/>
      </c>
    </row>
    <row r="5267" spans="15:16" x14ac:dyDescent="0.15">
      <c r="O5267">
        <v>5266</v>
      </c>
      <c r="P5267" t="str">
        <f>IFERROR(IF(COUNTIF(個人情報!$BB$5:$BB$401,"登録番号" &amp; リスト!O5267)&gt;=1,"",IF(VLOOKUP(O5267,登録者リスト!$A$1:$D$43729,4,FALSE)=基本情報!$D$6,O5267,"")),"")</f>
        <v/>
      </c>
    </row>
    <row r="5268" spans="15:16" x14ac:dyDescent="0.15">
      <c r="O5268">
        <v>5267</v>
      </c>
      <c r="P5268" t="str">
        <f>IFERROR(IF(COUNTIF(個人情報!$BB$5:$BB$401,"登録番号" &amp; リスト!O5268)&gt;=1,"",IF(VLOOKUP(O5268,登録者リスト!$A$1:$D$43729,4,FALSE)=基本情報!$D$6,O5268,"")),"")</f>
        <v/>
      </c>
    </row>
    <row r="5269" spans="15:16" x14ac:dyDescent="0.15">
      <c r="O5269">
        <v>5268</v>
      </c>
      <c r="P5269" t="str">
        <f>IFERROR(IF(COUNTIF(個人情報!$BB$5:$BB$401,"登録番号" &amp; リスト!O5269)&gt;=1,"",IF(VLOOKUP(O5269,登録者リスト!$A$1:$D$43729,4,FALSE)=基本情報!$D$6,O5269,"")),"")</f>
        <v/>
      </c>
    </row>
    <row r="5270" spans="15:16" x14ac:dyDescent="0.15">
      <c r="O5270">
        <v>5269</v>
      </c>
      <c r="P5270" t="str">
        <f>IFERROR(IF(COUNTIF(個人情報!$BB$5:$BB$401,"登録番号" &amp; リスト!O5270)&gt;=1,"",IF(VLOOKUP(O5270,登録者リスト!$A$1:$D$43729,4,FALSE)=基本情報!$D$6,O5270,"")),"")</f>
        <v/>
      </c>
    </row>
    <row r="5271" spans="15:16" x14ac:dyDescent="0.15">
      <c r="O5271">
        <v>5270</v>
      </c>
      <c r="P5271" t="str">
        <f>IFERROR(IF(COUNTIF(個人情報!$BB$5:$BB$401,"登録番号" &amp; リスト!O5271)&gt;=1,"",IF(VLOOKUP(O5271,登録者リスト!$A$1:$D$43729,4,FALSE)=基本情報!$D$6,O5271,"")),"")</f>
        <v/>
      </c>
    </row>
    <row r="5272" spans="15:16" x14ac:dyDescent="0.15">
      <c r="O5272">
        <v>5271</v>
      </c>
      <c r="P5272" t="str">
        <f>IFERROR(IF(COUNTIF(個人情報!$BB$5:$BB$401,"登録番号" &amp; リスト!O5272)&gt;=1,"",IF(VLOOKUP(O5272,登録者リスト!$A$1:$D$43729,4,FALSE)=基本情報!$D$6,O5272,"")),"")</f>
        <v/>
      </c>
    </row>
    <row r="5273" spans="15:16" x14ac:dyDescent="0.15">
      <c r="O5273">
        <v>5272</v>
      </c>
      <c r="P5273" t="str">
        <f>IFERROR(IF(COUNTIF(個人情報!$BB$5:$BB$401,"登録番号" &amp; リスト!O5273)&gt;=1,"",IF(VLOOKUP(O5273,登録者リスト!$A$1:$D$43729,4,FALSE)=基本情報!$D$6,O5273,"")),"")</f>
        <v/>
      </c>
    </row>
    <row r="5274" spans="15:16" x14ac:dyDescent="0.15">
      <c r="O5274">
        <v>5273</v>
      </c>
      <c r="P5274" t="str">
        <f>IFERROR(IF(COUNTIF(個人情報!$BB$5:$BB$401,"登録番号" &amp; リスト!O5274)&gt;=1,"",IF(VLOOKUP(O5274,登録者リスト!$A$1:$D$43729,4,FALSE)=基本情報!$D$6,O5274,"")),"")</f>
        <v/>
      </c>
    </row>
    <row r="5275" spans="15:16" x14ac:dyDescent="0.15">
      <c r="O5275">
        <v>5274</v>
      </c>
      <c r="P5275" t="str">
        <f>IFERROR(IF(COUNTIF(個人情報!$BB$5:$BB$401,"登録番号" &amp; リスト!O5275)&gt;=1,"",IF(VLOOKUP(O5275,登録者リスト!$A$1:$D$43729,4,FALSE)=基本情報!$D$6,O5275,"")),"")</f>
        <v/>
      </c>
    </row>
    <row r="5276" spans="15:16" x14ac:dyDescent="0.15">
      <c r="O5276">
        <v>5275</v>
      </c>
      <c r="P5276" t="str">
        <f>IFERROR(IF(COUNTIF(個人情報!$BB$5:$BB$401,"登録番号" &amp; リスト!O5276)&gt;=1,"",IF(VLOOKUP(O5276,登録者リスト!$A$1:$D$43729,4,FALSE)=基本情報!$D$6,O5276,"")),"")</f>
        <v/>
      </c>
    </row>
    <row r="5277" spans="15:16" x14ac:dyDescent="0.15">
      <c r="O5277">
        <v>5276</v>
      </c>
      <c r="P5277" t="str">
        <f>IFERROR(IF(COUNTIF(個人情報!$BB$5:$BB$401,"登録番号" &amp; リスト!O5277)&gt;=1,"",IF(VLOOKUP(O5277,登録者リスト!$A$1:$D$43729,4,FALSE)=基本情報!$D$6,O5277,"")),"")</f>
        <v/>
      </c>
    </row>
    <row r="5278" spans="15:16" x14ac:dyDescent="0.15">
      <c r="O5278">
        <v>5277</v>
      </c>
      <c r="P5278" t="str">
        <f>IFERROR(IF(COUNTIF(個人情報!$BB$5:$BB$401,"登録番号" &amp; リスト!O5278)&gt;=1,"",IF(VLOOKUP(O5278,登録者リスト!$A$1:$D$43729,4,FALSE)=基本情報!$D$6,O5278,"")),"")</f>
        <v/>
      </c>
    </row>
    <row r="5279" spans="15:16" x14ac:dyDescent="0.15">
      <c r="O5279">
        <v>5278</v>
      </c>
      <c r="P5279" t="str">
        <f>IFERROR(IF(COUNTIF(個人情報!$BB$5:$BB$401,"登録番号" &amp; リスト!O5279)&gt;=1,"",IF(VLOOKUP(O5279,登録者リスト!$A$1:$D$43729,4,FALSE)=基本情報!$D$6,O5279,"")),"")</f>
        <v/>
      </c>
    </row>
    <row r="5280" spans="15:16" x14ac:dyDescent="0.15">
      <c r="O5280">
        <v>5279</v>
      </c>
      <c r="P5280" t="str">
        <f>IFERROR(IF(COUNTIF(個人情報!$BB$5:$BB$401,"登録番号" &amp; リスト!O5280)&gt;=1,"",IF(VLOOKUP(O5280,登録者リスト!$A$1:$D$43729,4,FALSE)=基本情報!$D$6,O5280,"")),"")</f>
        <v/>
      </c>
    </row>
    <row r="5281" spans="15:16" x14ac:dyDescent="0.15">
      <c r="O5281">
        <v>5280</v>
      </c>
      <c r="P5281" t="str">
        <f>IFERROR(IF(COUNTIF(個人情報!$BB$5:$BB$401,"登録番号" &amp; リスト!O5281)&gt;=1,"",IF(VLOOKUP(O5281,登録者リスト!$A$1:$D$43729,4,FALSE)=基本情報!$D$6,O5281,"")),"")</f>
        <v/>
      </c>
    </row>
    <row r="5282" spans="15:16" x14ac:dyDescent="0.15">
      <c r="O5282">
        <v>5281</v>
      </c>
      <c r="P5282" t="str">
        <f>IFERROR(IF(COUNTIF(個人情報!$BB$5:$BB$401,"登録番号" &amp; リスト!O5282)&gt;=1,"",IF(VLOOKUP(O5282,登録者リスト!$A$1:$D$43729,4,FALSE)=基本情報!$D$6,O5282,"")),"")</f>
        <v/>
      </c>
    </row>
    <row r="5283" spans="15:16" x14ac:dyDescent="0.15">
      <c r="O5283">
        <v>5282</v>
      </c>
      <c r="P5283" t="str">
        <f>IFERROR(IF(COUNTIF(個人情報!$BB$5:$BB$401,"登録番号" &amp; リスト!O5283)&gt;=1,"",IF(VLOOKUP(O5283,登録者リスト!$A$1:$D$43729,4,FALSE)=基本情報!$D$6,O5283,"")),"")</f>
        <v/>
      </c>
    </row>
    <row r="5284" spans="15:16" x14ac:dyDescent="0.15">
      <c r="O5284">
        <v>5283</v>
      </c>
      <c r="P5284" t="str">
        <f>IFERROR(IF(COUNTIF(個人情報!$BB$5:$BB$401,"登録番号" &amp; リスト!O5284)&gt;=1,"",IF(VLOOKUP(O5284,登録者リスト!$A$1:$D$43729,4,FALSE)=基本情報!$D$6,O5284,"")),"")</f>
        <v/>
      </c>
    </row>
    <row r="5285" spans="15:16" x14ac:dyDescent="0.15">
      <c r="O5285">
        <v>5284</v>
      </c>
      <c r="P5285" t="str">
        <f>IFERROR(IF(COUNTIF(個人情報!$BB$5:$BB$401,"登録番号" &amp; リスト!O5285)&gt;=1,"",IF(VLOOKUP(O5285,登録者リスト!$A$1:$D$43729,4,FALSE)=基本情報!$D$6,O5285,"")),"")</f>
        <v/>
      </c>
    </row>
    <row r="5286" spans="15:16" x14ac:dyDescent="0.15">
      <c r="O5286">
        <v>5285</v>
      </c>
      <c r="P5286" t="str">
        <f>IFERROR(IF(COUNTIF(個人情報!$BB$5:$BB$401,"登録番号" &amp; リスト!O5286)&gt;=1,"",IF(VLOOKUP(O5286,登録者リスト!$A$1:$D$43729,4,FALSE)=基本情報!$D$6,O5286,"")),"")</f>
        <v/>
      </c>
    </row>
    <row r="5287" spans="15:16" x14ac:dyDescent="0.15">
      <c r="O5287">
        <v>5286</v>
      </c>
      <c r="P5287" t="str">
        <f>IFERROR(IF(COUNTIF(個人情報!$BB$5:$BB$401,"登録番号" &amp; リスト!O5287)&gt;=1,"",IF(VLOOKUP(O5287,登録者リスト!$A$1:$D$43729,4,FALSE)=基本情報!$D$6,O5287,"")),"")</f>
        <v/>
      </c>
    </row>
    <row r="5288" spans="15:16" x14ac:dyDescent="0.15">
      <c r="O5288">
        <v>5287</v>
      </c>
      <c r="P5288" t="str">
        <f>IFERROR(IF(COUNTIF(個人情報!$BB$5:$BB$401,"登録番号" &amp; リスト!O5288)&gt;=1,"",IF(VLOOKUP(O5288,登録者リスト!$A$1:$D$43729,4,FALSE)=基本情報!$D$6,O5288,"")),"")</f>
        <v/>
      </c>
    </row>
    <row r="5289" spans="15:16" x14ac:dyDescent="0.15">
      <c r="O5289">
        <v>5288</v>
      </c>
      <c r="P5289" t="str">
        <f>IFERROR(IF(COUNTIF(個人情報!$BB$5:$BB$401,"登録番号" &amp; リスト!O5289)&gt;=1,"",IF(VLOOKUP(O5289,登録者リスト!$A$1:$D$43729,4,FALSE)=基本情報!$D$6,O5289,"")),"")</f>
        <v/>
      </c>
    </row>
    <row r="5290" spans="15:16" x14ac:dyDescent="0.15">
      <c r="O5290">
        <v>5289</v>
      </c>
      <c r="P5290" t="str">
        <f>IFERROR(IF(COUNTIF(個人情報!$BB$5:$BB$401,"登録番号" &amp; リスト!O5290)&gt;=1,"",IF(VLOOKUP(O5290,登録者リスト!$A$1:$D$43729,4,FALSE)=基本情報!$D$6,O5290,"")),"")</f>
        <v/>
      </c>
    </row>
    <row r="5291" spans="15:16" x14ac:dyDescent="0.15">
      <c r="O5291">
        <v>5290</v>
      </c>
      <c r="P5291" t="str">
        <f>IFERROR(IF(COUNTIF(個人情報!$BB$5:$BB$401,"登録番号" &amp; リスト!O5291)&gt;=1,"",IF(VLOOKUP(O5291,登録者リスト!$A$1:$D$43729,4,FALSE)=基本情報!$D$6,O5291,"")),"")</f>
        <v/>
      </c>
    </row>
    <row r="5292" spans="15:16" x14ac:dyDescent="0.15">
      <c r="O5292">
        <v>5291</v>
      </c>
      <c r="P5292" t="str">
        <f>IFERROR(IF(COUNTIF(個人情報!$BB$5:$BB$401,"登録番号" &amp; リスト!O5292)&gt;=1,"",IF(VLOOKUP(O5292,登録者リスト!$A$1:$D$43729,4,FALSE)=基本情報!$D$6,O5292,"")),"")</f>
        <v/>
      </c>
    </row>
    <row r="5293" spans="15:16" x14ac:dyDescent="0.15">
      <c r="O5293">
        <v>5292</v>
      </c>
      <c r="P5293" t="str">
        <f>IFERROR(IF(COUNTIF(個人情報!$BB$5:$BB$401,"登録番号" &amp; リスト!O5293)&gt;=1,"",IF(VLOOKUP(O5293,登録者リスト!$A$1:$D$43729,4,FALSE)=基本情報!$D$6,O5293,"")),"")</f>
        <v/>
      </c>
    </row>
    <row r="5294" spans="15:16" x14ac:dyDescent="0.15">
      <c r="O5294">
        <v>5293</v>
      </c>
      <c r="P5294" t="str">
        <f>IFERROR(IF(COUNTIF(個人情報!$BB$5:$BB$401,"登録番号" &amp; リスト!O5294)&gt;=1,"",IF(VLOOKUP(O5294,登録者リスト!$A$1:$D$43729,4,FALSE)=基本情報!$D$6,O5294,"")),"")</f>
        <v/>
      </c>
    </row>
    <row r="5295" spans="15:16" x14ac:dyDescent="0.15">
      <c r="O5295">
        <v>5294</v>
      </c>
      <c r="P5295" t="str">
        <f>IFERROR(IF(COUNTIF(個人情報!$BB$5:$BB$401,"登録番号" &amp; リスト!O5295)&gt;=1,"",IF(VLOOKUP(O5295,登録者リスト!$A$1:$D$43729,4,FALSE)=基本情報!$D$6,O5295,"")),"")</f>
        <v/>
      </c>
    </row>
    <row r="5296" spans="15:16" x14ac:dyDescent="0.15">
      <c r="O5296">
        <v>5295</v>
      </c>
      <c r="P5296" t="str">
        <f>IFERROR(IF(COUNTIF(個人情報!$BB$5:$BB$401,"登録番号" &amp; リスト!O5296)&gt;=1,"",IF(VLOOKUP(O5296,登録者リスト!$A$1:$D$43729,4,FALSE)=基本情報!$D$6,O5296,"")),"")</f>
        <v/>
      </c>
    </row>
    <row r="5297" spans="15:16" x14ac:dyDescent="0.15">
      <c r="O5297">
        <v>5296</v>
      </c>
      <c r="P5297" t="str">
        <f>IFERROR(IF(COUNTIF(個人情報!$BB$5:$BB$401,"登録番号" &amp; リスト!O5297)&gt;=1,"",IF(VLOOKUP(O5297,登録者リスト!$A$1:$D$43729,4,FALSE)=基本情報!$D$6,O5297,"")),"")</f>
        <v/>
      </c>
    </row>
    <row r="5298" spans="15:16" x14ac:dyDescent="0.15">
      <c r="O5298">
        <v>5297</v>
      </c>
      <c r="P5298" t="str">
        <f>IFERROR(IF(COUNTIF(個人情報!$BB$5:$BB$401,"登録番号" &amp; リスト!O5298)&gt;=1,"",IF(VLOOKUP(O5298,登録者リスト!$A$1:$D$43729,4,FALSE)=基本情報!$D$6,O5298,"")),"")</f>
        <v/>
      </c>
    </row>
    <row r="5299" spans="15:16" x14ac:dyDescent="0.15">
      <c r="O5299">
        <v>5298</v>
      </c>
      <c r="P5299" t="str">
        <f>IFERROR(IF(COUNTIF(個人情報!$BB$5:$BB$401,"登録番号" &amp; リスト!O5299)&gt;=1,"",IF(VLOOKUP(O5299,登録者リスト!$A$1:$D$43729,4,FALSE)=基本情報!$D$6,O5299,"")),"")</f>
        <v/>
      </c>
    </row>
    <row r="5300" spans="15:16" x14ac:dyDescent="0.15">
      <c r="O5300">
        <v>5299</v>
      </c>
      <c r="P5300" t="str">
        <f>IFERROR(IF(COUNTIF(個人情報!$BB$5:$BB$401,"登録番号" &amp; リスト!O5300)&gt;=1,"",IF(VLOOKUP(O5300,登録者リスト!$A$1:$D$43729,4,FALSE)=基本情報!$D$6,O5300,"")),"")</f>
        <v/>
      </c>
    </row>
    <row r="5301" spans="15:16" x14ac:dyDescent="0.15">
      <c r="O5301">
        <v>5300</v>
      </c>
      <c r="P5301" t="str">
        <f>IFERROR(IF(COUNTIF(個人情報!$BB$5:$BB$401,"登録番号" &amp; リスト!O5301)&gt;=1,"",IF(VLOOKUP(O5301,登録者リスト!$A$1:$D$43729,4,FALSE)=基本情報!$D$6,O5301,"")),"")</f>
        <v/>
      </c>
    </row>
    <row r="5302" spans="15:16" x14ac:dyDescent="0.15">
      <c r="O5302">
        <v>5301</v>
      </c>
      <c r="P5302" t="str">
        <f>IFERROR(IF(COUNTIF(個人情報!$BB$5:$BB$401,"登録番号" &amp; リスト!O5302)&gt;=1,"",IF(VLOOKUP(O5302,登録者リスト!$A$1:$D$43729,4,FALSE)=基本情報!$D$6,O5302,"")),"")</f>
        <v/>
      </c>
    </row>
    <row r="5303" spans="15:16" x14ac:dyDescent="0.15">
      <c r="O5303">
        <v>5302</v>
      </c>
      <c r="P5303" t="str">
        <f>IFERROR(IF(COUNTIF(個人情報!$BB$5:$BB$401,"登録番号" &amp; リスト!O5303)&gt;=1,"",IF(VLOOKUP(O5303,登録者リスト!$A$1:$D$43729,4,FALSE)=基本情報!$D$6,O5303,"")),"")</f>
        <v/>
      </c>
    </row>
    <row r="5304" spans="15:16" x14ac:dyDescent="0.15">
      <c r="O5304">
        <v>5303</v>
      </c>
      <c r="P5304" t="str">
        <f>IFERROR(IF(COUNTIF(個人情報!$BB$5:$BB$401,"登録番号" &amp; リスト!O5304)&gt;=1,"",IF(VLOOKUP(O5304,登録者リスト!$A$1:$D$43729,4,FALSE)=基本情報!$D$6,O5304,"")),"")</f>
        <v/>
      </c>
    </row>
    <row r="5305" spans="15:16" x14ac:dyDescent="0.15">
      <c r="O5305">
        <v>5304</v>
      </c>
      <c r="P5305" t="str">
        <f>IFERROR(IF(COUNTIF(個人情報!$BB$5:$BB$401,"登録番号" &amp; リスト!O5305)&gt;=1,"",IF(VLOOKUP(O5305,登録者リスト!$A$1:$D$43729,4,FALSE)=基本情報!$D$6,O5305,"")),"")</f>
        <v/>
      </c>
    </row>
    <row r="5306" spans="15:16" x14ac:dyDescent="0.15">
      <c r="O5306">
        <v>5305</v>
      </c>
      <c r="P5306" t="str">
        <f>IFERROR(IF(COUNTIF(個人情報!$BB$5:$BB$401,"登録番号" &amp; リスト!O5306)&gt;=1,"",IF(VLOOKUP(O5306,登録者リスト!$A$1:$D$43729,4,FALSE)=基本情報!$D$6,O5306,"")),"")</f>
        <v/>
      </c>
    </row>
    <row r="5307" spans="15:16" x14ac:dyDescent="0.15">
      <c r="O5307">
        <v>5306</v>
      </c>
      <c r="P5307" t="str">
        <f>IFERROR(IF(COUNTIF(個人情報!$BB$5:$BB$401,"登録番号" &amp; リスト!O5307)&gt;=1,"",IF(VLOOKUP(O5307,登録者リスト!$A$1:$D$43729,4,FALSE)=基本情報!$D$6,O5307,"")),"")</f>
        <v/>
      </c>
    </row>
    <row r="5308" spans="15:16" x14ac:dyDescent="0.15">
      <c r="O5308">
        <v>5307</v>
      </c>
      <c r="P5308" t="str">
        <f>IFERROR(IF(COUNTIF(個人情報!$BB$5:$BB$401,"登録番号" &amp; リスト!O5308)&gt;=1,"",IF(VLOOKUP(O5308,登録者リスト!$A$1:$D$43729,4,FALSE)=基本情報!$D$6,O5308,"")),"")</f>
        <v/>
      </c>
    </row>
    <row r="5309" spans="15:16" x14ac:dyDescent="0.15">
      <c r="O5309">
        <v>5308</v>
      </c>
      <c r="P5309" t="str">
        <f>IFERROR(IF(COUNTIF(個人情報!$BB$5:$BB$401,"登録番号" &amp; リスト!O5309)&gt;=1,"",IF(VLOOKUP(O5309,登録者リスト!$A$1:$D$43729,4,FALSE)=基本情報!$D$6,O5309,"")),"")</f>
        <v/>
      </c>
    </row>
    <row r="5310" spans="15:16" x14ac:dyDescent="0.15">
      <c r="O5310">
        <v>5309</v>
      </c>
      <c r="P5310" t="str">
        <f>IFERROR(IF(COUNTIF(個人情報!$BB$5:$BB$401,"登録番号" &amp; リスト!O5310)&gt;=1,"",IF(VLOOKUP(O5310,登録者リスト!$A$1:$D$43729,4,FALSE)=基本情報!$D$6,O5310,"")),"")</f>
        <v/>
      </c>
    </row>
    <row r="5311" spans="15:16" x14ac:dyDescent="0.15">
      <c r="O5311">
        <v>5310</v>
      </c>
      <c r="P5311" t="str">
        <f>IFERROR(IF(COUNTIF(個人情報!$BB$5:$BB$401,"登録番号" &amp; リスト!O5311)&gt;=1,"",IF(VLOOKUP(O5311,登録者リスト!$A$1:$D$43729,4,FALSE)=基本情報!$D$6,O5311,"")),"")</f>
        <v/>
      </c>
    </row>
    <row r="5312" spans="15:16" x14ac:dyDescent="0.15">
      <c r="O5312">
        <v>5311</v>
      </c>
      <c r="P5312" t="str">
        <f>IFERROR(IF(COUNTIF(個人情報!$BB$5:$BB$401,"登録番号" &amp; リスト!O5312)&gt;=1,"",IF(VLOOKUP(O5312,登録者リスト!$A$1:$D$43729,4,FALSE)=基本情報!$D$6,O5312,"")),"")</f>
        <v/>
      </c>
    </row>
    <row r="5313" spans="15:16" x14ac:dyDescent="0.15">
      <c r="O5313">
        <v>5312</v>
      </c>
      <c r="P5313" t="str">
        <f>IFERROR(IF(COUNTIF(個人情報!$BB$5:$BB$401,"登録番号" &amp; リスト!O5313)&gt;=1,"",IF(VLOOKUP(O5313,登録者リスト!$A$1:$D$43729,4,FALSE)=基本情報!$D$6,O5313,"")),"")</f>
        <v/>
      </c>
    </row>
    <row r="5314" spans="15:16" x14ac:dyDescent="0.15">
      <c r="O5314">
        <v>5313</v>
      </c>
      <c r="P5314" t="str">
        <f>IFERROR(IF(COUNTIF(個人情報!$BB$5:$BB$401,"登録番号" &amp; リスト!O5314)&gt;=1,"",IF(VLOOKUP(O5314,登録者リスト!$A$1:$D$43729,4,FALSE)=基本情報!$D$6,O5314,"")),"")</f>
        <v/>
      </c>
    </row>
    <row r="5315" spans="15:16" x14ac:dyDescent="0.15">
      <c r="O5315">
        <v>5314</v>
      </c>
      <c r="P5315" t="str">
        <f>IFERROR(IF(COUNTIF(個人情報!$BB$5:$BB$401,"登録番号" &amp; リスト!O5315)&gt;=1,"",IF(VLOOKUP(O5315,登録者リスト!$A$1:$D$43729,4,FALSE)=基本情報!$D$6,O5315,"")),"")</f>
        <v/>
      </c>
    </row>
    <row r="5316" spans="15:16" x14ac:dyDescent="0.15">
      <c r="O5316">
        <v>5315</v>
      </c>
      <c r="P5316" t="str">
        <f>IFERROR(IF(COUNTIF(個人情報!$BB$5:$BB$401,"登録番号" &amp; リスト!O5316)&gt;=1,"",IF(VLOOKUP(O5316,登録者リスト!$A$1:$D$43729,4,FALSE)=基本情報!$D$6,O5316,"")),"")</f>
        <v/>
      </c>
    </row>
    <row r="5317" spans="15:16" x14ac:dyDescent="0.15">
      <c r="O5317">
        <v>5316</v>
      </c>
      <c r="P5317" t="str">
        <f>IFERROR(IF(COUNTIF(個人情報!$BB$5:$BB$401,"登録番号" &amp; リスト!O5317)&gt;=1,"",IF(VLOOKUP(O5317,登録者リスト!$A$1:$D$43729,4,FALSE)=基本情報!$D$6,O5317,"")),"")</f>
        <v/>
      </c>
    </row>
    <row r="5318" spans="15:16" x14ac:dyDescent="0.15">
      <c r="O5318">
        <v>5317</v>
      </c>
      <c r="P5318" t="str">
        <f>IFERROR(IF(COUNTIF(個人情報!$BB$5:$BB$401,"登録番号" &amp; リスト!O5318)&gt;=1,"",IF(VLOOKUP(O5318,登録者リスト!$A$1:$D$43729,4,FALSE)=基本情報!$D$6,O5318,"")),"")</f>
        <v/>
      </c>
    </row>
    <row r="5319" spans="15:16" x14ac:dyDescent="0.15">
      <c r="O5319">
        <v>5318</v>
      </c>
      <c r="P5319" t="str">
        <f>IFERROR(IF(COUNTIF(個人情報!$BB$5:$BB$401,"登録番号" &amp; リスト!O5319)&gt;=1,"",IF(VLOOKUP(O5319,登録者リスト!$A$1:$D$43729,4,FALSE)=基本情報!$D$6,O5319,"")),"")</f>
        <v/>
      </c>
    </row>
    <row r="5320" spans="15:16" x14ac:dyDescent="0.15">
      <c r="O5320">
        <v>5319</v>
      </c>
      <c r="P5320" t="str">
        <f>IFERROR(IF(COUNTIF(個人情報!$BB$5:$BB$401,"登録番号" &amp; リスト!O5320)&gt;=1,"",IF(VLOOKUP(O5320,登録者リスト!$A$1:$D$43729,4,FALSE)=基本情報!$D$6,O5320,"")),"")</f>
        <v/>
      </c>
    </row>
    <row r="5321" spans="15:16" x14ac:dyDescent="0.15">
      <c r="O5321">
        <v>5320</v>
      </c>
      <c r="P5321" t="str">
        <f>IFERROR(IF(COUNTIF(個人情報!$BB$5:$BB$401,"登録番号" &amp; リスト!O5321)&gt;=1,"",IF(VLOOKUP(O5321,登録者リスト!$A$1:$D$43729,4,FALSE)=基本情報!$D$6,O5321,"")),"")</f>
        <v/>
      </c>
    </row>
    <row r="5322" spans="15:16" x14ac:dyDescent="0.15">
      <c r="O5322">
        <v>5321</v>
      </c>
      <c r="P5322" t="str">
        <f>IFERROR(IF(COUNTIF(個人情報!$BB$5:$BB$401,"登録番号" &amp; リスト!O5322)&gt;=1,"",IF(VLOOKUP(O5322,登録者リスト!$A$1:$D$43729,4,FALSE)=基本情報!$D$6,O5322,"")),"")</f>
        <v/>
      </c>
    </row>
    <row r="5323" spans="15:16" x14ac:dyDescent="0.15">
      <c r="O5323">
        <v>5322</v>
      </c>
      <c r="P5323" t="str">
        <f>IFERROR(IF(COUNTIF(個人情報!$BB$5:$BB$401,"登録番号" &amp; リスト!O5323)&gt;=1,"",IF(VLOOKUP(O5323,登録者リスト!$A$1:$D$43729,4,FALSE)=基本情報!$D$6,O5323,"")),"")</f>
        <v/>
      </c>
    </row>
    <row r="5324" spans="15:16" x14ac:dyDescent="0.15">
      <c r="O5324">
        <v>5323</v>
      </c>
      <c r="P5324" t="str">
        <f>IFERROR(IF(COUNTIF(個人情報!$BB$5:$BB$401,"登録番号" &amp; リスト!O5324)&gt;=1,"",IF(VLOOKUP(O5324,登録者リスト!$A$1:$D$43729,4,FALSE)=基本情報!$D$6,O5324,"")),"")</f>
        <v/>
      </c>
    </row>
    <row r="5325" spans="15:16" x14ac:dyDescent="0.15">
      <c r="O5325">
        <v>5324</v>
      </c>
      <c r="P5325" t="str">
        <f>IFERROR(IF(COUNTIF(個人情報!$BB$5:$BB$401,"登録番号" &amp; リスト!O5325)&gt;=1,"",IF(VLOOKUP(O5325,登録者リスト!$A$1:$D$43729,4,FALSE)=基本情報!$D$6,O5325,"")),"")</f>
        <v/>
      </c>
    </row>
    <row r="5326" spans="15:16" x14ac:dyDescent="0.15">
      <c r="O5326">
        <v>5325</v>
      </c>
      <c r="P5326" t="str">
        <f>IFERROR(IF(COUNTIF(個人情報!$BB$5:$BB$401,"登録番号" &amp; リスト!O5326)&gt;=1,"",IF(VLOOKUP(O5326,登録者リスト!$A$1:$D$43729,4,FALSE)=基本情報!$D$6,O5326,"")),"")</f>
        <v/>
      </c>
    </row>
    <row r="5327" spans="15:16" x14ac:dyDescent="0.15">
      <c r="O5327">
        <v>5326</v>
      </c>
      <c r="P5327" t="str">
        <f>IFERROR(IF(COUNTIF(個人情報!$BB$5:$BB$401,"登録番号" &amp; リスト!O5327)&gt;=1,"",IF(VLOOKUP(O5327,登録者リスト!$A$1:$D$43729,4,FALSE)=基本情報!$D$6,O5327,"")),"")</f>
        <v/>
      </c>
    </row>
    <row r="5328" spans="15:16" x14ac:dyDescent="0.15">
      <c r="O5328">
        <v>5327</v>
      </c>
      <c r="P5328" t="str">
        <f>IFERROR(IF(COUNTIF(個人情報!$BB$5:$BB$401,"登録番号" &amp; リスト!O5328)&gt;=1,"",IF(VLOOKUP(O5328,登録者リスト!$A$1:$D$43729,4,FALSE)=基本情報!$D$6,O5328,"")),"")</f>
        <v/>
      </c>
    </row>
    <row r="5329" spans="15:16" x14ac:dyDescent="0.15">
      <c r="O5329">
        <v>5328</v>
      </c>
      <c r="P5329" t="str">
        <f>IFERROR(IF(COUNTIF(個人情報!$BB$5:$BB$401,"登録番号" &amp; リスト!O5329)&gt;=1,"",IF(VLOOKUP(O5329,登録者リスト!$A$1:$D$43729,4,FALSE)=基本情報!$D$6,O5329,"")),"")</f>
        <v/>
      </c>
    </row>
    <row r="5330" spans="15:16" x14ac:dyDescent="0.15">
      <c r="O5330">
        <v>5329</v>
      </c>
      <c r="P5330" t="str">
        <f>IFERROR(IF(COUNTIF(個人情報!$BB$5:$BB$401,"登録番号" &amp; リスト!O5330)&gt;=1,"",IF(VLOOKUP(O5330,登録者リスト!$A$1:$D$43729,4,FALSE)=基本情報!$D$6,O5330,"")),"")</f>
        <v/>
      </c>
    </row>
    <row r="5331" spans="15:16" x14ac:dyDescent="0.15">
      <c r="O5331">
        <v>5330</v>
      </c>
      <c r="P5331" t="str">
        <f>IFERROR(IF(COUNTIF(個人情報!$BB$5:$BB$401,"登録番号" &amp; リスト!O5331)&gt;=1,"",IF(VLOOKUP(O5331,登録者リスト!$A$1:$D$43729,4,FALSE)=基本情報!$D$6,O5331,"")),"")</f>
        <v/>
      </c>
    </row>
    <row r="5332" spans="15:16" x14ac:dyDescent="0.15">
      <c r="O5332">
        <v>5331</v>
      </c>
      <c r="P5332" t="str">
        <f>IFERROR(IF(COUNTIF(個人情報!$BB$5:$BB$401,"登録番号" &amp; リスト!O5332)&gt;=1,"",IF(VLOOKUP(O5332,登録者リスト!$A$1:$D$43729,4,FALSE)=基本情報!$D$6,O5332,"")),"")</f>
        <v/>
      </c>
    </row>
    <row r="5333" spans="15:16" x14ac:dyDescent="0.15">
      <c r="O5333">
        <v>5332</v>
      </c>
      <c r="P5333" t="str">
        <f>IFERROR(IF(COUNTIF(個人情報!$BB$5:$BB$401,"登録番号" &amp; リスト!O5333)&gt;=1,"",IF(VLOOKUP(O5333,登録者リスト!$A$1:$D$43729,4,FALSE)=基本情報!$D$6,O5333,"")),"")</f>
        <v/>
      </c>
    </row>
    <row r="5334" spans="15:16" x14ac:dyDescent="0.15">
      <c r="O5334">
        <v>5333</v>
      </c>
      <c r="P5334" t="str">
        <f>IFERROR(IF(COUNTIF(個人情報!$BB$5:$BB$401,"登録番号" &amp; リスト!O5334)&gt;=1,"",IF(VLOOKUP(O5334,登録者リスト!$A$1:$D$43729,4,FALSE)=基本情報!$D$6,O5334,"")),"")</f>
        <v/>
      </c>
    </row>
    <row r="5335" spans="15:16" x14ac:dyDescent="0.15">
      <c r="O5335">
        <v>5334</v>
      </c>
      <c r="P5335" t="str">
        <f>IFERROR(IF(COUNTIF(個人情報!$BB$5:$BB$401,"登録番号" &amp; リスト!O5335)&gt;=1,"",IF(VLOOKUP(O5335,登録者リスト!$A$1:$D$43729,4,FALSE)=基本情報!$D$6,O5335,"")),"")</f>
        <v/>
      </c>
    </row>
    <row r="5336" spans="15:16" x14ac:dyDescent="0.15">
      <c r="O5336">
        <v>5335</v>
      </c>
      <c r="P5336" t="str">
        <f>IFERROR(IF(COUNTIF(個人情報!$BB$5:$BB$401,"登録番号" &amp; リスト!O5336)&gt;=1,"",IF(VLOOKUP(O5336,登録者リスト!$A$1:$D$43729,4,FALSE)=基本情報!$D$6,O5336,"")),"")</f>
        <v/>
      </c>
    </row>
    <row r="5337" spans="15:16" x14ac:dyDescent="0.15">
      <c r="O5337">
        <v>5336</v>
      </c>
      <c r="P5337" t="str">
        <f>IFERROR(IF(COUNTIF(個人情報!$BB$5:$BB$401,"登録番号" &amp; リスト!O5337)&gt;=1,"",IF(VLOOKUP(O5337,登録者リスト!$A$1:$D$43729,4,FALSE)=基本情報!$D$6,O5337,"")),"")</f>
        <v/>
      </c>
    </row>
    <row r="5338" spans="15:16" x14ac:dyDescent="0.15">
      <c r="O5338">
        <v>5337</v>
      </c>
      <c r="P5338" t="str">
        <f>IFERROR(IF(COUNTIF(個人情報!$BB$5:$BB$401,"登録番号" &amp; リスト!O5338)&gt;=1,"",IF(VLOOKUP(O5338,登録者リスト!$A$1:$D$43729,4,FALSE)=基本情報!$D$6,O5338,"")),"")</f>
        <v/>
      </c>
    </row>
    <row r="5339" spans="15:16" x14ac:dyDescent="0.15">
      <c r="O5339">
        <v>5338</v>
      </c>
      <c r="P5339" t="str">
        <f>IFERROR(IF(COUNTIF(個人情報!$BB$5:$BB$401,"登録番号" &amp; リスト!O5339)&gt;=1,"",IF(VLOOKUP(O5339,登録者リスト!$A$1:$D$43729,4,FALSE)=基本情報!$D$6,O5339,"")),"")</f>
        <v/>
      </c>
    </row>
    <row r="5340" spans="15:16" x14ac:dyDescent="0.15">
      <c r="O5340">
        <v>5339</v>
      </c>
      <c r="P5340" t="str">
        <f>IFERROR(IF(COUNTIF(個人情報!$BB$5:$BB$401,"登録番号" &amp; リスト!O5340)&gt;=1,"",IF(VLOOKUP(O5340,登録者リスト!$A$1:$D$43729,4,FALSE)=基本情報!$D$6,O5340,"")),"")</f>
        <v/>
      </c>
    </row>
    <row r="5341" spans="15:16" x14ac:dyDescent="0.15">
      <c r="O5341">
        <v>5340</v>
      </c>
      <c r="P5341" t="str">
        <f>IFERROR(IF(COUNTIF(個人情報!$BB$5:$BB$401,"登録番号" &amp; リスト!O5341)&gt;=1,"",IF(VLOOKUP(O5341,登録者リスト!$A$1:$D$43729,4,FALSE)=基本情報!$D$6,O5341,"")),"")</f>
        <v/>
      </c>
    </row>
    <row r="5342" spans="15:16" x14ac:dyDescent="0.15">
      <c r="O5342">
        <v>5341</v>
      </c>
      <c r="P5342" t="str">
        <f>IFERROR(IF(COUNTIF(個人情報!$BB$5:$BB$401,"登録番号" &amp; リスト!O5342)&gt;=1,"",IF(VLOOKUP(O5342,登録者リスト!$A$1:$D$43729,4,FALSE)=基本情報!$D$6,O5342,"")),"")</f>
        <v/>
      </c>
    </row>
    <row r="5343" spans="15:16" x14ac:dyDescent="0.15">
      <c r="O5343">
        <v>5342</v>
      </c>
      <c r="P5343" t="str">
        <f>IFERROR(IF(COUNTIF(個人情報!$BB$5:$BB$401,"登録番号" &amp; リスト!O5343)&gt;=1,"",IF(VLOOKUP(O5343,登録者リスト!$A$1:$D$43729,4,FALSE)=基本情報!$D$6,O5343,"")),"")</f>
        <v/>
      </c>
    </row>
    <row r="5344" spans="15:16" x14ac:dyDescent="0.15">
      <c r="O5344">
        <v>5343</v>
      </c>
      <c r="P5344" t="str">
        <f>IFERROR(IF(COUNTIF(個人情報!$BB$5:$BB$401,"登録番号" &amp; リスト!O5344)&gt;=1,"",IF(VLOOKUP(O5344,登録者リスト!$A$1:$D$43729,4,FALSE)=基本情報!$D$6,O5344,"")),"")</f>
        <v/>
      </c>
    </row>
    <row r="5345" spans="15:16" x14ac:dyDescent="0.15">
      <c r="O5345">
        <v>5344</v>
      </c>
      <c r="P5345" t="str">
        <f>IFERROR(IF(COUNTIF(個人情報!$BB$5:$BB$401,"登録番号" &amp; リスト!O5345)&gt;=1,"",IF(VLOOKUP(O5345,登録者リスト!$A$1:$D$43729,4,FALSE)=基本情報!$D$6,O5345,"")),"")</f>
        <v/>
      </c>
    </row>
    <row r="5346" spans="15:16" x14ac:dyDescent="0.15">
      <c r="O5346">
        <v>5345</v>
      </c>
      <c r="P5346" t="str">
        <f>IFERROR(IF(COUNTIF(個人情報!$BB$5:$BB$401,"登録番号" &amp; リスト!O5346)&gt;=1,"",IF(VLOOKUP(O5346,登録者リスト!$A$1:$D$43729,4,FALSE)=基本情報!$D$6,O5346,"")),"")</f>
        <v/>
      </c>
    </row>
    <row r="5347" spans="15:16" x14ac:dyDescent="0.15">
      <c r="O5347">
        <v>5346</v>
      </c>
      <c r="P5347" t="str">
        <f>IFERROR(IF(COUNTIF(個人情報!$BB$5:$BB$401,"登録番号" &amp; リスト!O5347)&gt;=1,"",IF(VLOOKUP(O5347,登録者リスト!$A$1:$D$43729,4,FALSE)=基本情報!$D$6,O5347,"")),"")</f>
        <v/>
      </c>
    </row>
    <row r="5348" spans="15:16" x14ac:dyDescent="0.15">
      <c r="O5348">
        <v>5347</v>
      </c>
      <c r="P5348" t="str">
        <f>IFERROR(IF(COUNTIF(個人情報!$BB$5:$BB$401,"登録番号" &amp; リスト!O5348)&gt;=1,"",IF(VLOOKUP(O5348,登録者リスト!$A$1:$D$43729,4,FALSE)=基本情報!$D$6,O5348,"")),"")</f>
        <v/>
      </c>
    </row>
    <row r="5349" spans="15:16" x14ac:dyDescent="0.15">
      <c r="O5349">
        <v>5348</v>
      </c>
      <c r="P5349" t="str">
        <f>IFERROR(IF(COUNTIF(個人情報!$BB$5:$BB$401,"登録番号" &amp; リスト!O5349)&gt;=1,"",IF(VLOOKUP(O5349,登録者リスト!$A$1:$D$43729,4,FALSE)=基本情報!$D$6,O5349,"")),"")</f>
        <v/>
      </c>
    </row>
    <row r="5350" spans="15:16" x14ac:dyDescent="0.15">
      <c r="O5350">
        <v>5349</v>
      </c>
      <c r="P5350" t="str">
        <f>IFERROR(IF(COUNTIF(個人情報!$BB$5:$BB$401,"登録番号" &amp; リスト!O5350)&gt;=1,"",IF(VLOOKUP(O5350,登録者リスト!$A$1:$D$43729,4,FALSE)=基本情報!$D$6,O5350,"")),"")</f>
        <v/>
      </c>
    </row>
    <row r="5351" spans="15:16" x14ac:dyDescent="0.15">
      <c r="O5351">
        <v>5350</v>
      </c>
      <c r="P5351" t="str">
        <f>IFERROR(IF(COUNTIF(個人情報!$BB$5:$BB$401,"登録番号" &amp; リスト!O5351)&gt;=1,"",IF(VLOOKUP(O5351,登録者リスト!$A$1:$D$43729,4,FALSE)=基本情報!$D$6,O5351,"")),"")</f>
        <v/>
      </c>
    </row>
    <row r="5352" spans="15:16" x14ac:dyDescent="0.15">
      <c r="O5352">
        <v>5351</v>
      </c>
      <c r="P5352" t="str">
        <f>IFERROR(IF(COUNTIF(個人情報!$BB$5:$BB$401,"登録番号" &amp; リスト!O5352)&gt;=1,"",IF(VLOOKUP(O5352,登録者リスト!$A$1:$D$43729,4,FALSE)=基本情報!$D$6,O5352,"")),"")</f>
        <v/>
      </c>
    </row>
    <row r="5353" spans="15:16" x14ac:dyDescent="0.15">
      <c r="O5353">
        <v>5352</v>
      </c>
      <c r="P5353" t="str">
        <f>IFERROR(IF(COUNTIF(個人情報!$BB$5:$BB$401,"登録番号" &amp; リスト!O5353)&gt;=1,"",IF(VLOOKUP(O5353,登録者リスト!$A$1:$D$43729,4,FALSE)=基本情報!$D$6,O5353,"")),"")</f>
        <v/>
      </c>
    </row>
    <row r="5354" spans="15:16" x14ac:dyDescent="0.15">
      <c r="O5354">
        <v>5353</v>
      </c>
      <c r="P5354" t="str">
        <f>IFERROR(IF(COUNTIF(個人情報!$BB$5:$BB$401,"登録番号" &amp; リスト!O5354)&gt;=1,"",IF(VLOOKUP(O5354,登録者リスト!$A$1:$D$43729,4,FALSE)=基本情報!$D$6,O5354,"")),"")</f>
        <v/>
      </c>
    </row>
    <row r="5355" spans="15:16" x14ac:dyDescent="0.15">
      <c r="O5355">
        <v>5354</v>
      </c>
      <c r="P5355" t="str">
        <f>IFERROR(IF(COUNTIF(個人情報!$BB$5:$BB$401,"登録番号" &amp; リスト!O5355)&gt;=1,"",IF(VLOOKUP(O5355,登録者リスト!$A$1:$D$43729,4,FALSE)=基本情報!$D$6,O5355,"")),"")</f>
        <v/>
      </c>
    </row>
    <row r="5356" spans="15:16" x14ac:dyDescent="0.15">
      <c r="O5356">
        <v>5355</v>
      </c>
      <c r="P5356" t="str">
        <f>IFERROR(IF(COUNTIF(個人情報!$BB$5:$BB$401,"登録番号" &amp; リスト!O5356)&gt;=1,"",IF(VLOOKUP(O5356,登録者リスト!$A$1:$D$43729,4,FALSE)=基本情報!$D$6,O5356,"")),"")</f>
        <v/>
      </c>
    </row>
    <row r="5357" spans="15:16" x14ac:dyDescent="0.15">
      <c r="O5357">
        <v>5356</v>
      </c>
      <c r="P5357" t="str">
        <f>IFERROR(IF(COUNTIF(個人情報!$BB$5:$BB$401,"登録番号" &amp; リスト!O5357)&gt;=1,"",IF(VLOOKUP(O5357,登録者リスト!$A$1:$D$43729,4,FALSE)=基本情報!$D$6,O5357,"")),"")</f>
        <v/>
      </c>
    </row>
    <row r="5358" spans="15:16" x14ac:dyDescent="0.15">
      <c r="O5358">
        <v>5357</v>
      </c>
      <c r="P5358" t="str">
        <f>IFERROR(IF(COUNTIF(個人情報!$BB$5:$BB$401,"登録番号" &amp; リスト!O5358)&gt;=1,"",IF(VLOOKUP(O5358,登録者リスト!$A$1:$D$43729,4,FALSE)=基本情報!$D$6,O5358,"")),"")</f>
        <v/>
      </c>
    </row>
    <row r="5359" spans="15:16" x14ac:dyDescent="0.15">
      <c r="O5359">
        <v>5358</v>
      </c>
      <c r="P5359" t="str">
        <f>IFERROR(IF(COUNTIF(個人情報!$BB$5:$BB$401,"登録番号" &amp; リスト!O5359)&gt;=1,"",IF(VLOOKUP(O5359,登録者リスト!$A$1:$D$43729,4,FALSE)=基本情報!$D$6,O5359,"")),"")</f>
        <v/>
      </c>
    </row>
    <row r="5360" spans="15:16" x14ac:dyDescent="0.15">
      <c r="O5360">
        <v>5359</v>
      </c>
      <c r="P5360" t="str">
        <f>IFERROR(IF(COUNTIF(個人情報!$BB$5:$BB$401,"登録番号" &amp; リスト!O5360)&gt;=1,"",IF(VLOOKUP(O5360,登録者リスト!$A$1:$D$43729,4,FALSE)=基本情報!$D$6,O5360,"")),"")</f>
        <v/>
      </c>
    </row>
    <row r="5361" spans="15:16" x14ac:dyDescent="0.15">
      <c r="O5361">
        <v>5360</v>
      </c>
      <c r="P5361" t="str">
        <f>IFERROR(IF(COUNTIF(個人情報!$BB$5:$BB$401,"登録番号" &amp; リスト!O5361)&gt;=1,"",IF(VLOOKUP(O5361,登録者リスト!$A$1:$D$43729,4,FALSE)=基本情報!$D$6,O5361,"")),"")</f>
        <v/>
      </c>
    </row>
    <row r="5362" spans="15:16" x14ac:dyDescent="0.15">
      <c r="O5362">
        <v>5361</v>
      </c>
      <c r="P5362" t="str">
        <f>IFERROR(IF(COUNTIF(個人情報!$BB$5:$BB$401,"登録番号" &amp; リスト!O5362)&gt;=1,"",IF(VLOOKUP(O5362,登録者リスト!$A$1:$D$43729,4,FALSE)=基本情報!$D$6,O5362,"")),"")</f>
        <v/>
      </c>
    </row>
    <row r="5363" spans="15:16" x14ac:dyDescent="0.15">
      <c r="O5363">
        <v>5362</v>
      </c>
      <c r="P5363" t="str">
        <f>IFERROR(IF(COUNTIF(個人情報!$BB$5:$BB$401,"登録番号" &amp; リスト!O5363)&gt;=1,"",IF(VLOOKUP(O5363,登録者リスト!$A$1:$D$43729,4,FALSE)=基本情報!$D$6,O5363,"")),"")</f>
        <v/>
      </c>
    </row>
    <row r="5364" spans="15:16" x14ac:dyDescent="0.15">
      <c r="O5364">
        <v>5363</v>
      </c>
      <c r="P5364" t="str">
        <f>IFERROR(IF(COUNTIF(個人情報!$BB$5:$BB$401,"登録番号" &amp; リスト!O5364)&gt;=1,"",IF(VLOOKUP(O5364,登録者リスト!$A$1:$D$43729,4,FALSE)=基本情報!$D$6,O5364,"")),"")</f>
        <v/>
      </c>
    </row>
    <row r="5365" spans="15:16" x14ac:dyDescent="0.15">
      <c r="O5365">
        <v>5364</v>
      </c>
      <c r="P5365" t="str">
        <f>IFERROR(IF(COUNTIF(個人情報!$BB$5:$BB$401,"登録番号" &amp; リスト!O5365)&gt;=1,"",IF(VLOOKUP(O5365,登録者リスト!$A$1:$D$43729,4,FALSE)=基本情報!$D$6,O5365,"")),"")</f>
        <v/>
      </c>
    </row>
    <row r="5366" spans="15:16" x14ac:dyDescent="0.15">
      <c r="O5366">
        <v>5365</v>
      </c>
      <c r="P5366" t="str">
        <f>IFERROR(IF(COUNTIF(個人情報!$BB$5:$BB$401,"登録番号" &amp; リスト!O5366)&gt;=1,"",IF(VLOOKUP(O5366,登録者リスト!$A$1:$D$43729,4,FALSE)=基本情報!$D$6,O5366,"")),"")</f>
        <v/>
      </c>
    </row>
    <row r="5367" spans="15:16" x14ac:dyDescent="0.15">
      <c r="O5367">
        <v>5366</v>
      </c>
      <c r="P5367" t="str">
        <f>IFERROR(IF(COUNTIF(個人情報!$BB$5:$BB$401,"登録番号" &amp; リスト!O5367)&gt;=1,"",IF(VLOOKUP(O5367,登録者リスト!$A$1:$D$43729,4,FALSE)=基本情報!$D$6,O5367,"")),"")</f>
        <v/>
      </c>
    </row>
    <row r="5368" spans="15:16" x14ac:dyDescent="0.15">
      <c r="O5368">
        <v>5367</v>
      </c>
      <c r="P5368" t="str">
        <f>IFERROR(IF(COUNTIF(個人情報!$BB$5:$BB$401,"登録番号" &amp; リスト!O5368)&gt;=1,"",IF(VLOOKUP(O5368,登録者リスト!$A$1:$D$43729,4,FALSE)=基本情報!$D$6,O5368,"")),"")</f>
        <v/>
      </c>
    </row>
    <row r="5369" spans="15:16" x14ac:dyDescent="0.15">
      <c r="O5369">
        <v>5368</v>
      </c>
      <c r="P5369" t="str">
        <f>IFERROR(IF(COUNTIF(個人情報!$BB$5:$BB$401,"登録番号" &amp; リスト!O5369)&gt;=1,"",IF(VLOOKUP(O5369,登録者リスト!$A$1:$D$43729,4,FALSE)=基本情報!$D$6,O5369,"")),"")</f>
        <v/>
      </c>
    </row>
    <row r="5370" spans="15:16" x14ac:dyDescent="0.15">
      <c r="O5370">
        <v>5369</v>
      </c>
      <c r="P5370" t="str">
        <f>IFERROR(IF(COUNTIF(個人情報!$BB$5:$BB$401,"登録番号" &amp; リスト!O5370)&gt;=1,"",IF(VLOOKUP(O5370,登録者リスト!$A$1:$D$43729,4,FALSE)=基本情報!$D$6,O5370,"")),"")</f>
        <v/>
      </c>
    </row>
    <row r="5371" spans="15:16" x14ac:dyDescent="0.15">
      <c r="O5371">
        <v>5370</v>
      </c>
      <c r="P5371" t="str">
        <f>IFERROR(IF(COUNTIF(個人情報!$BB$5:$BB$401,"登録番号" &amp; リスト!O5371)&gt;=1,"",IF(VLOOKUP(O5371,登録者リスト!$A$1:$D$43729,4,FALSE)=基本情報!$D$6,O5371,"")),"")</f>
        <v/>
      </c>
    </row>
    <row r="5372" spans="15:16" x14ac:dyDescent="0.15">
      <c r="O5372">
        <v>5371</v>
      </c>
      <c r="P5372" t="str">
        <f>IFERROR(IF(COUNTIF(個人情報!$BB$5:$BB$401,"登録番号" &amp; リスト!O5372)&gt;=1,"",IF(VLOOKUP(O5372,登録者リスト!$A$1:$D$43729,4,FALSE)=基本情報!$D$6,O5372,"")),"")</f>
        <v/>
      </c>
    </row>
    <row r="5373" spans="15:16" x14ac:dyDescent="0.15">
      <c r="O5373">
        <v>5372</v>
      </c>
      <c r="P5373" t="str">
        <f>IFERROR(IF(COUNTIF(個人情報!$BB$5:$BB$401,"登録番号" &amp; リスト!O5373)&gt;=1,"",IF(VLOOKUP(O5373,登録者リスト!$A$1:$D$43729,4,FALSE)=基本情報!$D$6,O5373,"")),"")</f>
        <v/>
      </c>
    </row>
    <row r="5374" spans="15:16" x14ac:dyDescent="0.15">
      <c r="O5374">
        <v>5373</v>
      </c>
      <c r="P5374" t="str">
        <f>IFERROR(IF(COUNTIF(個人情報!$BB$5:$BB$401,"登録番号" &amp; リスト!O5374)&gt;=1,"",IF(VLOOKUP(O5374,登録者リスト!$A$1:$D$43729,4,FALSE)=基本情報!$D$6,O5374,"")),"")</f>
        <v/>
      </c>
    </row>
    <row r="5375" spans="15:16" x14ac:dyDescent="0.15">
      <c r="O5375">
        <v>5374</v>
      </c>
      <c r="P5375" t="str">
        <f>IFERROR(IF(COUNTIF(個人情報!$BB$5:$BB$401,"登録番号" &amp; リスト!O5375)&gt;=1,"",IF(VLOOKUP(O5375,登録者リスト!$A$1:$D$43729,4,FALSE)=基本情報!$D$6,O5375,"")),"")</f>
        <v/>
      </c>
    </row>
    <row r="5376" spans="15:16" x14ac:dyDescent="0.15">
      <c r="O5376">
        <v>5375</v>
      </c>
      <c r="P5376" t="str">
        <f>IFERROR(IF(COUNTIF(個人情報!$BB$5:$BB$401,"登録番号" &amp; リスト!O5376)&gt;=1,"",IF(VLOOKUP(O5376,登録者リスト!$A$1:$D$43729,4,FALSE)=基本情報!$D$6,O5376,"")),"")</f>
        <v/>
      </c>
    </row>
    <row r="5377" spans="15:16" x14ac:dyDescent="0.15">
      <c r="O5377">
        <v>5376</v>
      </c>
      <c r="P5377" t="str">
        <f>IFERROR(IF(COUNTIF(個人情報!$BB$5:$BB$401,"登録番号" &amp; リスト!O5377)&gt;=1,"",IF(VLOOKUP(O5377,登録者リスト!$A$1:$D$43729,4,FALSE)=基本情報!$D$6,O5377,"")),"")</f>
        <v/>
      </c>
    </row>
    <row r="5378" spans="15:16" x14ac:dyDescent="0.15">
      <c r="O5378">
        <v>5377</v>
      </c>
      <c r="P5378" t="str">
        <f>IFERROR(IF(COUNTIF(個人情報!$BB$5:$BB$401,"登録番号" &amp; リスト!O5378)&gt;=1,"",IF(VLOOKUP(O5378,登録者リスト!$A$1:$D$43729,4,FALSE)=基本情報!$D$6,O5378,"")),"")</f>
        <v/>
      </c>
    </row>
    <row r="5379" spans="15:16" x14ac:dyDescent="0.15">
      <c r="O5379">
        <v>5378</v>
      </c>
      <c r="P5379" t="str">
        <f>IFERROR(IF(COUNTIF(個人情報!$BB$5:$BB$401,"登録番号" &amp; リスト!O5379)&gt;=1,"",IF(VLOOKUP(O5379,登録者リスト!$A$1:$D$43729,4,FALSE)=基本情報!$D$6,O5379,"")),"")</f>
        <v/>
      </c>
    </row>
    <row r="5380" spans="15:16" x14ac:dyDescent="0.15">
      <c r="O5380">
        <v>5379</v>
      </c>
      <c r="P5380" t="str">
        <f>IFERROR(IF(COUNTIF(個人情報!$BB$5:$BB$401,"登録番号" &amp; リスト!O5380)&gt;=1,"",IF(VLOOKUP(O5380,登録者リスト!$A$1:$D$43729,4,FALSE)=基本情報!$D$6,O5380,"")),"")</f>
        <v/>
      </c>
    </row>
    <row r="5381" spans="15:16" x14ac:dyDescent="0.15">
      <c r="O5381">
        <v>5380</v>
      </c>
      <c r="P5381" t="str">
        <f>IFERROR(IF(COUNTIF(個人情報!$BB$5:$BB$401,"登録番号" &amp; リスト!O5381)&gt;=1,"",IF(VLOOKUP(O5381,登録者リスト!$A$1:$D$43729,4,FALSE)=基本情報!$D$6,O5381,"")),"")</f>
        <v/>
      </c>
    </row>
    <row r="5382" spans="15:16" x14ac:dyDescent="0.15">
      <c r="O5382">
        <v>5381</v>
      </c>
      <c r="P5382" t="str">
        <f>IFERROR(IF(COUNTIF(個人情報!$BB$5:$BB$401,"登録番号" &amp; リスト!O5382)&gt;=1,"",IF(VLOOKUP(O5382,登録者リスト!$A$1:$D$43729,4,FALSE)=基本情報!$D$6,O5382,"")),"")</f>
        <v/>
      </c>
    </row>
    <row r="5383" spans="15:16" x14ac:dyDescent="0.15">
      <c r="O5383">
        <v>5382</v>
      </c>
      <c r="P5383" t="str">
        <f>IFERROR(IF(COUNTIF(個人情報!$BB$5:$BB$401,"登録番号" &amp; リスト!O5383)&gt;=1,"",IF(VLOOKUP(O5383,登録者リスト!$A$1:$D$43729,4,FALSE)=基本情報!$D$6,O5383,"")),"")</f>
        <v/>
      </c>
    </row>
    <row r="5384" spans="15:16" x14ac:dyDescent="0.15">
      <c r="O5384">
        <v>5383</v>
      </c>
      <c r="P5384" t="str">
        <f>IFERROR(IF(COUNTIF(個人情報!$BB$5:$BB$401,"登録番号" &amp; リスト!O5384)&gt;=1,"",IF(VLOOKUP(O5384,登録者リスト!$A$1:$D$43729,4,FALSE)=基本情報!$D$6,O5384,"")),"")</f>
        <v/>
      </c>
    </row>
    <row r="5385" spans="15:16" x14ac:dyDescent="0.15">
      <c r="O5385">
        <v>5384</v>
      </c>
      <c r="P5385" t="str">
        <f>IFERROR(IF(COUNTIF(個人情報!$BB$5:$BB$401,"登録番号" &amp; リスト!O5385)&gt;=1,"",IF(VLOOKUP(O5385,登録者リスト!$A$1:$D$43729,4,FALSE)=基本情報!$D$6,O5385,"")),"")</f>
        <v/>
      </c>
    </row>
    <row r="5386" spans="15:16" x14ac:dyDescent="0.15">
      <c r="O5386">
        <v>5385</v>
      </c>
      <c r="P5386" t="str">
        <f>IFERROR(IF(COUNTIF(個人情報!$BB$5:$BB$401,"登録番号" &amp; リスト!O5386)&gt;=1,"",IF(VLOOKUP(O5386,登録者リスト!$A$1:$D$43729,4,FALSE)=基本情報!$D$6,O5386,"")),"")</f>
        <v/>
      </c>
    </row>
    <row r="5387" spans="15:16" x14ac:dyDescent="0.15">
      <c r="O5387">
        <v>5386</v>
      </c>
      <c r="P5387" t="str">
        <f>IFERROR(IF(COUNTIF(個人情報!$BB$5:$BB$401,"登録番号" &amp; リスト!O5387)&gt;=1,"",IF(VLOOKUP(O5387,登録者リスト!$A$1:$D$43729,4,FALSE)=基本情報!$D$6,O5387,"")),"")</f>
        <v/>
      </c>
    </row>
    <row r="5388" spans="15:16" x14ac:dyDescent="0.15">
      <c r="O5388">
        <v>5387</v>
      </c>
      <c r="P5388" t="str">
        <f>IFERROR(IF(COUNTIF(個人情報!$BB$5:$BB$401,"登録番号" &amp; リスト!O5388)&gt;=1,"",IF(VLOOKUP(O5388,登録者リスト!$A$1:$D$43729,4,FALSE)=基本情報!$D$6,O5388,"")),"")</f>
        <v/>
      </c>
    </row>
    <row r="5389" spans="15:16" x14ac:dyDescent="0.15">
      <c r="O5389">
        <v>5388</v>
      </c>
      <c r="P5389" t="str">
        <f>IFERROR(IF(COUNTIF(個人情報!$BB$5:$BB$401,"登録番号" &amp; リスト!O5389)&gt;=1,"",IF(VLOOKUP(O5389,登録者リスト!$A$1:$D$43729,4,FALSE)=基本情報!$D$6,O5389,"")),"")</f>
        <v/>
      </c>
    </row>
    <row r="5390" spans="15:16" x14ac:dyDescent="0.15">
      <c r="O5390">
        <v>5389</v>
      </c>
      <c r="P5390" t="str">
        <f>IFERROR(IF(COUNTIF(個人情報!$BB$5:$BB$401,"登録番号" &amp; リスト!O5390)&gt;=1,"",IF(VLOOKUP(O5390,登録者リスト!$A$1:$D$43729,4,FALSE)=基本情報!$D$6,O5390,"")),"")</f>
        <v/>
      </c>
    </row>
    <row r="5391" spans="15:16" x14ac:dyDescent="0.15">
      <c r="O5391">
        <v>5390</v>
      </c>
      <c r="P5391" t="str">
        <f>IFERROR(IF(COUNTIF(個人情報!$BB$5:$BB$401,"登録番号" &amp; リスト!O5391)&gt;=1,"",IF(VLOOKUP(O5391,登録者リスト!$A$1:$D$43729,4,FALSE)=基本情報!$D$6,O5391,"")),"")</f>
        <v/>
      </c>
    </row>
    <row r="5392" spans="15:16" x14ac:dyDescent="0.15">
      <c r="O5392">
        <v>5391</v>
      </c>
      <c r="P5392" t="str">
        <f>IFERROR(IF(COUNTIF(個人情報!$BB$5:$BB$401,"登録番号" &amp; リスト!O5392)&gt;=1,"",IF(VLOOKUP(O5392,登録者リスト!$A$1:$D$43729,4,FALSE)=基本情報!$D$6,O5392,"")),"")</f>
        <v/>
      </c>
    </row>
    <row r="5393" spans="15:16" x14ac:dyDescent="0.15">
      <c r="O5393">
        <v>5392</v>
      </c>
      <c r="P5393" t="str">
        <f>IFERROR(IF(COUNTIF(個人情報!$BB$5:$BB$401,"登録番号" &amp; リスト!O5393)&gt;=1,"",IF(VLOOKUP(O5393,登録者リスト!$A$1:$D$43729,4,FALSE)=基本情報!$D$6,O5393,"")),"")</f>
        <v/>
      </c>
    </row>
    <row r="5394" spans="15:16" x14ac:dyDescent="0.15">
      <c r="O5394">
        <v>5393</v>
      </c>
      <c r="P5394" t="str">
        <f>IFERROR(IF(COUNTIF(個人情報!$BB$5:$BB$401,"登録番号" &amp; リスト!O5394)&gt;=1,"",IF(VLOOKUP(O5394,登録者リスト!$A$1:$D$43729,4,FALSE)=基本情報!$D$6,O5394,"")),"")</f>
        <v/>
      </c>
    </row>
    <row r="5395" spans="15:16" x14ac:dyDescent="0.15">
      <c r="O5395">
        <v>5394</v>
      </c>
      <c r="P5395" t="str">
        <f>IFERROR(IF(COUNTIF(個人情報!$BB$5:$BB$401,"登録番号" &amp; リスト!O5395)&gt;=1,"",IF(VLOOKUP(O5395,登録者リスト!$A$1:$D$43729,4,FALSE)=基本情報!$D$6,O5395,"")),"")</f>
        <v/>
      </c>
    </row>
    <row r="5396" spans="15:16" x14ac:dyDescent="0.15">
      <c r="O5396">
        <v>5395</v>
      </c>
      <c r="P5396" t="str">
        <f>IFERROR(IF(COUNTIF(個人情報!$BB$5:$BB$401,"登録番号" &amp; リスト!O5396)&gt;=1,"",IF(VLOOKUP(O5396,登録者リスト!$A$1:$D$43729,4,FALSE)=基本情報!$D$6,O5396,"")),"")</f>
        <v/>
      </c>
    </row>
    <row r="5397" spans="15:16" x14ac:dyDescent="0.15">
      <c r="O5397">
        <v>5396</v>
      </c>
      <c r="P5397" t="str">
        <f>IFERROR(IF(COUNTIF(個人情報!$BB$5:$BB$401,"登録番号" &amp; リスト!O5397)&gt;=1,"",IF(VLOOKUP(O5397,登録者リスト!$A$1:$D$43729,4,FALSE)=基本情報!$D$6,O5397,"")),"")</f>
        <v/>
      </c>
    </row>
    <row r="5398" spans="15:16" x14ac:dyDescent="0.15">
      <c r="O5398">
        <v>5397</v>
      </c>
      <c r="P5398" t="str">
        <f>IFERROR(IF(COUNTIF(個人情報!$BB$5:$BB$401,"登録番号" &amp; リスト!O5398)&gt;=1,"",IF(VLOOKUP(O5398,登録者リスト!$A$1:$D$43729,4,FALSE)=基本情報!$D$6,O5398,"")),"")</f>
        <v/>
      </c>
    </row>
    <row r="5399" spans="15:16" x14ac:dyDescent="0.15">
      <c r="O5399">
        <v>5398</v>
      </c>
      <c r="P5399" t="str">
        <f>IFERROR(IF(COUNTIF(個人情報!$BB$5:$BB$401,"登録番号" &amp; リスト!O5399)&gt;=1,"",IF(VLOOKUP(O5399,登録者リスト!$A$1:$D$43729,4,FALSE)=基本情報!$D$6,O5399,"")),"")</f>
        <v/>
      </c>
    </row>
    <row r="5400" spans="15:16" x14ac:dyDescent="0.15">
      <c r="O5400">
        <v>5399</v>
      </c>
      <c r="P5400" t="str">
        <f>IFERROR(IF(COUNTIF(個人情報!$BB$5:$BB$401,"登録番号" &amp; リスト!O5400)&gt;=1,"",IF(VLOOKUP(O5400,登録者リスト!$A$1:$D$43729,4,FALSE)=基本情報!$D$6,O5400,"")),"")</f>
        <v/>
      </c>
    </row>
    <row r="5401" spans="15:16" x14ac:dyDescent="0.15">
      <c r="O5401">
        <v>5400</v>
      </c>
      <c r="P5401" t="str">
        <f>IFERROR(IF(COUNTIF(個人情報!$BB$5:$BB$401,"登録番号" &amp; リスト!O5401)&gt;=1,"",IF(VLOOKUP(O5401,登録者リスト!$A$1:$D$43729,4,FALSE)=基本情報!$D$6,O5401,"")),"")</f>
        <v/>
      </c>
    </row>
    <row r="5402" spans="15:16" x14ac:dyDescent="0.15">
      <c r="O5402">
        <v>5401</v>
      </c>
      <c r="P5402" t="str">
        <f>IFERROR(IF(COUNTIF(個人情報!$BB$5:$BB$401,"登録番号" &amp; リスト!O5402)&gt;=1,"",IF(VLOOKUP(O5402,登録者リスト!$A$1:$D$43729,4,FALSE)=基本情報!$D$6,O5402,"")),"")</f>
        <v/>
      </c>
    </row>
    <row r="5403" spans="15:16" x14ac:dyDescent="0.15">
      <c r="O5403">
        <v>5402</v>
      </c>
      <c r="P5403" t="str">
        <f>IFERROR(IF(COUNTIF(個人情報!$BB$5:$BB$401,"登録番号" &amp; リスト!O5403)&gt;=1,"",IF(VLOOKUP(O5403,登録者リスト!$A$1:$D$43729,4,FALSE)=基本情報!$D$6,O5403,"")),"")</f>
        <v/>
      </c>
    </row>
    <row r="5404" spans="15:16" x14ac:dyDescent="0.15">
      <c r="O5404">
        <v>5403</v>
      </c>
      <c r="P5404" t="str">
        <f>IFERROR(IF(COUNTIF(個人情報!$BB$5:$BB$401,"登録番号" &amp; リスト!O5404)&gt;=1,"",IF(VLOOKUP(O5404,登録者リスト!$A$1:$D$43729,4,FALSE)=基本情報!$D$6,O5404,"")),"")</f>
        <v/>
      </c>
    </row>
    <row r="5405" spans="15:16" x14ac:dyDescent="0.15">
      <c r="O5405">
        <v>5404</v>
      </c>
      <c r="P5405" t="str">
        <f>IFERROR(IF(COUNTIF(個人情報!$BB$5:$BB$401,"登録番号" &amp; リスト!O5405)&gt;=1,"",IF(VLOOKUP(O5405,登録者リスト!$A$1:$D$43729,4,FALSE)=基本情報!$D$6,O5405,"")),"")</f>
        <v/>
      </c>
    </row>
    <row r="5406" spans="15:16" x14ac:dyDescent="0.15">
      <c r="O5406">
        <v>5405</v>
      </c>
      <c r="P5406" t="str">
        <f>IFERROR(IF(COUNTIF(個人情報!$BB$5:$BB$401,"登録番号" &amp; リスト!O5406)&gt;=1,"",IF(VLOOKUP(O5406,登録者リスト!$A$1:$D$43729,4,FALSE)=基本情報!$D$6,O5406,"")),"")</f>
        <v/>
      </c>
    </row>
    <row r="5407" spans="15:16" x14ac:dyDescent="0.15">
      <c r="O5407">
        <v>5406</v>
      </c>
      <c r="P5407" t="str">
        <f>IFERROR(IF(COUNTIF(個人情報!$BB$5:$BB$401,"登録番号" &amp; リスト!O5407)&gt;=1,"",IF(VLOOKUP(O5407,登録者リスト!$A$1:$D$43729,4,FALSE)=基本情報!$D$6,O5407,"")),"")</f>
        <v/>
      </c>
    </row>
    <row r="5408" spans="15:16" x14ac:dyDescent="0.15">
      <c r="O5408">
        <v>5407</v>
      </c>
      <c r="P5408" t="str">
        <f>IFERROR(IF(COUNTIF(個人情報!$BB$5:$BB$401,"登録番号" &amp; リスト!O5408)&gt;=1,"",IF(VLOOKUP(O5408,登録者リスト!$A$1:$D$43729,4,FALSE)=基本情報!$D$6,O5408,"")),"")</f>
        <v/>
      </c>
    </row>
    <row r="5409" spans="15:16" x14ac:dyDescent="0.15">
      <c r="O5409">
        <v>5408</v>
      </c>
      <c r="P5409" t="str">
        <f>IFERROR(IF(COUNTIF(個人情報!$BB$5:$BB$401,"登録番号" &amp; リスト!O5409)&gt;=1,"",IF(VLOOKUP(O5409,登録者リスト!$A$1:$D$43729,4,FALSE)=基本情報!$D$6,O5409,"")),"")</f>
        <v/>
      </c>
    </row>
    <row r="5410" spans="15:16" x14ac:dyDescent="0.15">
      <c r="O5410">
        <v>5409</v>
      </c>
      <c r="P5410" t="str">
        <f>IFERROR(IF(COUNTIF(個人情報!$BB$5:$BB$401,"登録番号" &amp; リスト!O5410)&gt;=1,"",IF(VLOOKUP(O5410,登録者リスト!$A$1:$D$43729,4,FALSE)=基本情報!$D$6,O5410,"")),"")</f>
        <v/>
      </c>
    </row>
    <row r="5411" spans="15:16" x14ac:dyDescent="0.15">
      <c r="O5411">
        <v>5410</v>
      </c>
      <c r="P5411" t="str">
        <f>IFERROR(IF(COUNTIF(個人情報!$BB$5:$BB$401,"登録番号" &amp; リスト!O5411)&gt;=1,"",IF(VLOOKUP(O5411,登録者リスト!$A$1:$D$43729,4,FALSE)=基本情報!$D$6,O5411,"")),"")</f>
        <v/>
      </c>
    </row>
    <row r="5412" spans="15:16" x14ac:dyDescent="0.15">
      <c r="O5412">
        <v>5411</v>
      </c>
      <c r="P5412" t="str">
        <f>IFERROR(IF(COUNTIF(個人情報!$BB$5:$BB$401,"登録番号" &amp; リスト!O5412)&gt;=1,"",IF(VLOOKUP(O5412,登録者リスト!$A$1:$D$43729,4,FALSE)=基本情報!$D$6,O5412,"")),"")</f>
        <v/>
      </c>
    </row>
    <row r="5413" spans="15:16" x14ac:dyDescent="0.15">
      <c r="O5413">
        <v>5412</v>
      </c>
      <c r="P5413" t="str">
        <f>IFERROR(IF(COUNTIF(個人情報!$BB$5:$BB$401,"登録番号" &amp; リスト!O5413)&gt;=1,"",IF(VLOOKUP(O5413,登録者リスト!$A$1:$D$43729,4,FALSE)=基本情報!$D$6,O5413,"")),"")</f>
        <v/>
      </c>
    </row>
    <row r="5414" spans="15:16" x14ac:dyDescent="0.15">
      <c r="O5414">
        <v>5413</v>
      </c>
      <c r="P5414" t="str">
        <f>IFERROR(IF(COUNTIF(個人情報!$BB$5:$BB$401,"登録番号" &amp; リスト!O5414)&gt;=1,"",IF(VLOOKUP(O5414,登録者リスト!$A$1:$D$43729,4,FALSE)=基本情報!$D$6,O5414,"")),"")</f>
        <v/>
      </c>
    </row>
    <row r="5415" spans="15:16" x14ac:dyDescent="0.15">
      <c r="O5415">
        <v>5414</v>
      </c>
      <c r="P5415" t="str">
        <f>IFERROR(IF(COUNTIF(個人情報!$BB$5:$BB$401,"登録番号" &amp; リスト!O5415)&gt;=1,"",IF(VLOOKUP(O5415,登録者リスト!$A$1:$D$43729,4,FALSE)=基本情報!$D$6,O5415,"")),"")</f>
        <v/>
      </c>
    </row>
    <row r="5416" spans="15:16" x14ac:dyDescent="0.15">
      <c r="O5416">
        <v>5415</v>
      </c>
      <c r="P5416" t="str">
        <f>IFERROR(IF(COUNTIF(個人情報!$BB$5:$BB$401,"登録番号" &amp; リスト!O5416)&gt;=1,"",IF(VLOOKUP(O5416,登録者リスト!$A$1:$D$43729,4,FALSE)=基本情報!$D$6,O5416,"")),"")</f>
        <v/>
      </c>
    </row>
    <row r="5417" spans="15:16" x14ac:dyDescent="0.15">
      <c r="O5417">
        <v>5416</v>
      </c>
      <c r="P5417" t="str">
        <f>IFERROR(IF(COUNTIF(個人情報!$BB$5:$BB$401,"登録番号" &amp; リスト!O5417)&gt;=1,"",IF(VLOOKUP(O5417,登録者リスト!$A$1:$D$43729,4,FALSE)=基本情報!$D$6,O5417,"")),"")</f>
        <v/>
      </c>
    </row>
    <row r="5418" spans="15:16" x14ac:dyDescent="0.15">
      <c r="O5418">
        <v>5417</v>
      </c>
      <c r="P5418" t="str">
        <f>IFERROR(IF(COUNTIF(個人情報!$BB$5:$BB$401,"登録番号" &amp; リスト!O5418)&gt;=1,"",IF(VLOOKUP(O5418,登録者リスト!$A$1:$D$43729,4,FALSE)=基本情報!$D$6,O5418,"")),"")</f>
        <v/>
      </c>
    </row>
    <row r="5419" spans="15:16" x14ac:dyDescent="0.15">
      <c r="O5419">
        <v>5418</v>
      </c>
      <c r="P5419" t="str">
        <f>IFERROR(IF(COUNTIF(個人情報!$BB$5:$BB$401,"登録番号" &amp; リスト!O5419)&gt;=1,"",IF(VLOOKUP(O5419,登録者リスト!$A$1:$D$43729,4,FALSE)=基本情報!$D$6,O5419,"")),"")</f>
        <v/>
      </c>
    </row>
    <row r="5420" spans="15:16" x14ac:dyDescent="0.15">
      <c r="O5420">
        <v>5419</v>
      </c>
      <c r="P5420" t="str">
        <f>IFERROR(IF(COUNTIF(個人情報!$BB$5:$BB$401,"登録番号" &amp; リスト!O5420)&gt;=1,"",IF(VLOOKUP(O5420,登録者リスト!$A$1:$D$43729,4,FALSE)=基本情報!$D$6,O5420,"")),"")</f>
        <v/>
      </c>
    </row>
    <row r="5421" spans="15:16" x14ac:dyDescent="0.15">
      <c r="O5421">
        <v>5420</v>
      </c>
      <c r="P5421" t="str">
        <f>IFERROR(IF(COUNTIF(個人情報!$BB$5:$BB$401,"登録番号" &amp; リスト!O5421)&gt;=1,"",IF(VLOOKUP(O5421,登録者リスト!$A$1:$D$43729,4,FALSE)=基本情報!$D$6,O5421,"")),"")</f>
        <v/>
      </c>
    </row>
    <row r="5422" spans="15:16" x14ac:dyDescent="0.15">
      <c r="O5422">
        <v>5421</v>
      </c>
      <c r="P5422" t="str">
        <f>IFERROR(IF(COUNTIF(個人情報!$BB$5:$BB$401,"登録番号" &amp; リスト!O5422)&gt;=1,"",IF(VLOOKUP(O5422,登録者リスト!$A$1:$D$43729,4,FALSE)=基本情報!$D$6,O5422,"")),"")</f>
        <v/>
      </c>
    </row>
    <row r="5423" spans="15:16" x14ac:dyDescent="0.15">
      <c r="O5423">
        <v>5422</v>
      </c>
      <c r="P5423" t="str">
        <f>IFERROR(IF(COUNTIF(個人情報!$BB$5:$BB$401,"登録番号" &amp; リスト!O5423)&gt;=1,"",IF(VLOOKUP(O5423,登録者リスト!$A$1:$D$43729,4,FALSE)=基本情報!$D$6,O5423,"")),"")</f>
        <v/>
      </c>
    </row>
    <row r="5424" spans="15:16" x14ac:dyDescent="0.15">
      <c r="O5424">
        <v>5423</v>
      </c>
      <c r="P5424" t="str">
        <f>IFERROR(IF(COUNTIF(個人情報!$BB$5:$BB$401,"登録番号" &amp; リスト!O5424)&gt;=1,"",IF(VLOOKUP(O5424,登録者リスト!$A$1:$D$43729,4,FALSE)=基本情報!$D$6,O5424,"")),"")</f>
        <v/>
      </c>
    </row>
    <row r="5425" spans="15:16" x14ac:dyDescent="0.15">
      <c r="O5425">
        <v>5424</v>
      </c>
      <c r="P5425" t="str">
        <f>IFERROR(IF(COUNTIF(個人情報!$BB$5:$BB$401,"登録番号" &amp; リスト!O5425)&gt;=1,"",IF(VLOOKUP(O5425,登録者リスト!$A$1:$D$43729,4,FALSE)=基本情報!$D$6,O5425,"")),"")</f>
        <v/>
      </c>
    </row>
    <row r="5426" spans="15:16" x14ac:dyDescent="0.15">
      <c r="O5426">
        <v>5425</v>
      </c>
      <c r="P5426" t="str">
        <f>IFERROR(IF(COUNTIF(個人情報!$BB$5:$BB$401,"登録番号" &amp; リスト!O5426)&gt;=1,"",IF(VLOOKUP(O5426,登録者リスト!$A$1:$D$43729,4,FALSE)=基本情報!$D$6,O5426,"")),"")</f>
        <v/>
      </c>
    </row>
    <row r="5427" spans="15:16" x14ac:dyDescent="0.15">
      <c r="O5427">
        <v>5426</v>
      </c>
      <c r="P5427" t="str">
        <f>IFERROR(IF(COUNTIF(個人情報!$BB$5:$BB$401,"登録番号" &amp; リスト!O5427)&gt;=1,"",IF(VLOOKUP(O5427,登録者リスト!$A$1:$D$43729,4,FALSE)=基本情報!$D$6,O5427,"")),"")</f>
        <v/>
      </c>
    </row>
    <row r="5428" spans="15:16" x14ac:dyDescent="0.15">
      <c r="O5428">
        <v>5427</v>
      </c>
      <c r="P5428" t="str">
        <f>IFERROR(IF(COUNTIF(個人情報!$BB$5:$BB$401,"登録番号" &amp; リスト!O5428)&gt;=1,"",IF(VLOOKUP(O5428,登録者リスト!$A$1:$D$43729,4,FALSE)=基本情報!$D$6,O5428,"")),"")</f>
        <v/>
      </c>
    </row>
    <row r="5429" spans="15:16" x14ac:dyDescent="0.15">
      <c r="O5429">
        <v>5428</v>
      </c>
      <c r="P5429" t="str">
        <f>IFERROR(IF(COUNTIF(個人情報!$BB$5:$BB$401,"登録番号" &amp; リスト!O5429)&gt;=1,"",IF(VLOOKUP(O5429,登録者リスト!$A$1:$D$43729,4,FALSE)=基本情報!$D$6,O5429,"")),"")</f>
        <v/>
      </c>
    </row>
    <row r="5430" spans="15:16" x14ac:dyDescent="0.15">
      <c r="O5430">
        <v>5429</v>
      </c>
      <c r="P5430" t="str">
        <f>IFERROR(IF(COUNTIF(個人情報!$BB$5:$BB$401,"登録番号" &amp; リスト!O5430)&gt;=1,"",IF(VLOOKUP(O5430,登録者リスト!$A$1:$D$43729,4,FALSE)=基本情報!$D$6,O5430,"")),"")</f>
        <v/>
      </c>
    </row>
    <row r="5431" spans="15:16" x14ac:dyDescent="0.15">
      <c r="O5431">
        <v>5430</v>
      </c>
      <c r="P5431" t="str">
        <f>IFERROR(IF(COUNTIF(個人情報!$BB$5:$BB$401,"登録番号" &amp; リスト!O5431)&gt;=1,"",IF(VLOOKUP(O5431,登録者リスト!$A$1:$D$43729,4,FALSE)=基本情報!$D$6,O5431,"")),"")</f>
        <v/>
      </c>
    </row>
    <row r="5432" spans="15:16" x14ac:dyDescent="0.15">
      <c r="O5432">
        <v>5431</v>
      </c>
      <c r="P5432" t="str">
        <f>IFERROR(IF(COUNTIF(個人情報!$BB$5:$BB$401,"登録番号" &amp; リスト!O5432)&gt;=1,"",IF(VLOOKUP(O5432,登録者リスト!$A$1:$D$43729,4,FALSE)=基本情報!$D$6,O5432,"")),"")</f>
        <v/>
      </c>
    </row>
    <row r="5433" spans="15:16" x14ac:dyDescent="0.15">
      <c r="O5433">
        <v>5432</v>
      </c>
      <c r="P5433" t="str">
        <f>IFERROR(IF(COUNTIF(個人情報!$BB$5:$BB$401,"登録番号" &amp; リスト!O5433)&gt;=1,"",IF(VLOOKUP(O5433,登録者リスト!$A$1:$D$43729,4,FALSE)=基本情報!$D$6,O5433,"")),"")</f>
        <v/>
      </c>
    </row>
    <row r="5434" spans="15:16" x14ac:dyDescent="0.15">
      <c r="O5434">
        <v>5433</v>
      </c>
      <c r="P5434" t="str">
        <f>IFERROR(IF(COUNTIF(個人情報!$BB$5:$BB$401,"登録番号" &amp; リスト!O5434)&gt;=1,"",IF(VLOOKUP(O5434,登録者リスト!$A$1:$D$43729,4,FALSE)=基本情報!$D$6,O5434,"")),"")</f>
        <v/>
      </c>
    </row>
    <row r="5435" spans="15:16" x14ac:dyDescent="0.15">
      <c r="O5435">
        <v>5434</v>
      </c>
      <c r="P5435" t="str">
        <f>IFERROR(IF(COUNTIF(個人情報!$BB$5:$BB$401,"登録番号" &amp; リスト!O5435)&gt;=1,"",IF(VLOOKUP(O5435,登録者リスト!$A$1:$D$43729,4,FALSE)=基本情報!$D$6,O5435,"")),"")</f>
        <v/>
      </c>
    </row>
    <row r="5436" spans="15:16" x14ac:dyDescent="0.15">
      <c r="O5436">
        <v>5435</v>
      </c>
      <c r="P5436" t="str">
        <f>IFERROR(IF(COUNTIF(個人情報!$BB$5:$BB$401,"登録番号" &amp; リスト!O5436)&gt;=1,"",IF(VLOOKUP(O5436,登録者リスト!$A$1:$D$43729,4,FALSE)=基本情報!$D$6,O5436,"")),"")</f>
        <v/>
      </c>
    </row>
    <row r="5437" spans="15:16" x14ac:dyDescent="0.15">
      <c r="O5437">
        <v>5436</v>
      </c>
      <c r="P5437" t="str">
        <f>IFERROR(IF(COUNTIF(個人情報!$BB$5:$BB$401,"登録番号" &amp; リスト!O5437)&gt;=1,"",IF(VLOOKUP(O5437,登録者リスト!$A$1:$D$43729,4,FALSE)=基本情報!$D$6,O5437,"")),"")</f>
        <v/>
      </c>
    </row>
    <row r="5438" spans="15:16" x14ac:dyDescent="0.15">
      <c r="O5438">
        <v>5437</v>
      </c>
      <c r="P5438" t="str">
        <f>IFERROR(IF(COUNTIF(個人情報!$BB$5:$BB$401,"登録番号" &amp; リスト!O5438)&gt;=1,"",IF(VLOOKUP(O5438,登録者リスト!$A$1:$D$43729,4,FALSE)=基本情報!$D$6,O5438,"")),"")</f>
        <v/>
      </c>
    </row>
    <row r="5439" spans="15:16" x14ac:dyDescent="0.15">
      <c r="O5439">
        <v>5438</v>
      </c>
      <c r="P5439" t="str">
        <f>IFERROR(IF(COUNTIF(個人情報!$BB$5:$BB$401,"登録番号" &amp; リスト!O5439)&gt;=1,"",IF(VLOOKUP(O5439,登録者リスト!$A$1:$D$43729,4,FALSE)=基本情報!$D$6,O5439,"")),"")</f>
        <v/>
      </c>
    </row>
    <row r="5440" spans="15:16" x14ac:dyDescent="0.15">
      <c r="O5440">
        <v>5439</v>
      </c>
      <c r="P5440" t="str">
        <f>IFERROR(IF(COUNTIF(個人情報!$BB$5:$BB$401,"登録番号" &amp; リスト!O5440)&gt;=1,"",IF(VLOOKUP(O5440,登録者リスト!$A$1:$D$43729,4,FALSE)=基本情報!$D$6,O5440,"")),"")</f>
        <v/>
      </c>
    </row>
    <row r="5441" spans="15:16" x14ac:dyDescent="0.15">
      <c r="O5441">
        <v>5440</v>
      </c>
      <c r="P5441" t="str">
        <f>IFERROR(IF(COUNTIF(個人情報!$BB$5:$BB$401,"登録番号" &amp; リスト!O5441)&gt;=1,"",IF(VLOOKUP(O5441,登録者リスト!$A$1:$D$43729,4,FALSE)=基本情報!$D$6,O5441,"")),"")</f>
        <v/>
      </c>
    </row>
    <row r="5442" spans="15:16" x14ac:dyDescent="0.15">
      <c r="O5442">
        <v>5441</v>
      </c>
      <c r="P5442" t="str">
        <f>IFERROR(IF(COUNTIF(個人情報!$BB$5:$BB$401,"登録番号" &amp; リスト!O5442)&gt;=1,"",IF(VLOOKUP(O5442,登録者リスト!$A$1:$D$43729,4,FALSE)=基本情報!$D$6,O5442,"")),"")</f>
        <v/>
      </c>
    </row>
    <row r="5443" spans="15:16" x14ac:dyDescent="0.15">
      <c r="O5443">
        <v>5442</v>
      </c>
      <c r="P5443" t="str">
        <f>IFERROR(IF(COUNTIF(個人情報!$BB$5:$BB$401,"登録番号" &amp; リスト!O5443)&gt;=1,"",IF(VLOOKUP(O5443,登録者リスト!$A$1:$D$43729,4,FALSE)=基本情報!$D$6,O5443,"")),"")</f>
        <v/>
      </c>
    </row>
    <row r="5444" spans="15:16" x14ac:dyDescent="0.15">
      <c r="O5444">
        <v>5443</v>
      </c>
      <c r="P5444" t="str">
        <f>IFERROR(IF(COUNTIF(個人情報!$BB$5:$BB$401,"登録番号" &amp; リスト!O5444)&gt;=1,"",IF(VLOOKUP(O5444,登録者リスト!$A$1:$D$43729,4,FALSE)=基本情報!$D$6,O5444,"")),"")</f>
        <v/>
      </c>
    </row>
    <row r="5445" spans="15:16" x14ac:dyDescent="0.15">
      <c r="O5445">
        <v>5444</v>
      </c>
      <c r="P5445" t="str">
        <f>IFERROR(IF(COUNTIF(個人情報!$BB$5:$BB$401,"登録番号" &amp; リスト!O5445)&gt;=1,"",IF(VLOOKUP(O5445,登録者リスト!$A$1:$D$43729,4,FALSE)=基本情報!$D$6,O5445,"")),"")</f>
        <v/>
      </c>
    </row>
    <row r="5446" spans="15:16" x14ac:dyDescent="0.15">
      <c r="O5446">
        <v>5445</v>
      </c>
      <c r="P5446" t="str">
        <f>IFERROR(IF(COUNTIF(個人情報!$BB$5:$BB$401,"登録番号" &amp; リスト!O5446)&gt;=1,"",IF(VLOOKUP(O5446,登録者リスト!$A$1:$D$43729,4,FALSE)=基本情報!$D$6,O5446,"")),"")</f>
        <v/>
      </c>
    </row>
    <row r="5447" spans="15:16" x14ac:dyDescent="0.15">
      <c r="O5447">
        <v>5446</v>
      </c>
      <c r="P5447" t="str">
        <f>IFERROR(IF(COUNTIF(個人情報!$BB$5:$BB$401,"登録番号" &amp; リスト!O5447)&gt;=1,"",IF(VLOOKUP(O5447,登録者リスト!$A$1:$D$43729,4,FALSE)=基本情報!$D$6,O5447,"")),"")</f>
        <v/>
      </c>
    </row>
    <row r="5448" spans="15:16" x14ac:dyDescent="0.15">
      <c r="O5448">
        <v>5447</v>
      </c>
      <c r="P5448" t="str">
        <f>IFERROR(IF(COUNTIF(個人情報!$BB$5:$BB$401,"登録番号" &amp; リスト!O5448)&gt;=1,"",IF(VLOOKUP(O5448,登録者リスト!$A$1:$D$43729,4,FALSE)=基本情報!$D$6,O5448,"")),"")</f>
        <v/>
      </c>
    </row>
    <row r="5449" spans="15:16" x14ac:dyDescent="0.15">
      <c r="O5449">
        <v>5448</v>
      </c>
      <c r="P5449" t="str">
        <f>IFERROR(IF(COUNTIF(個人情報!$BB$5:$BB$401,"登録番号" &amp; リスト!O5449)&gt;=1,"",IF(VLOOKUP(O5449,登録者リスト!$A$1:$D$43729,4,FALSE)=基本情報!$D$6,O5449,"")),"")</f>
        <v/>
      </c>
    </row>
    <row r="5450" spans="15:16" x14ac:dyDescent="0.15">
      <c r="O5450">
        <v>5449</v>
      </c>
      <c r="P5450" t="str">
        <f>IFERROR(IF(COUNTIF(個人情報!$BB$5:$BB$401,"登録番号" &amp; リスト!O5450)&gt;=1,"",IF(VLOOKUP(O5450,登録者リスト!$A$1:$D$43729,4,FALSE)=基本情報!$D$6,O5450,"")),"")</f>
        <v/>
      </c>
    </row>
    <row r="5451" spans="15:16" x14ac:dyDescent="0.15">
      <c r="O5451">
        <v>5450</v>
      </c>
      <c r="P5451" t="str">
        <f>IFERROR(IF(COUNTIF(個人情報!$BB$5:$BB$401,"登録番号" &amp; リスト!O5451)&gt;=1,"",IF(VLOOKUP(O5451,登録者リスト!$A$1:$D$43729,4,FALSE)=基本情報!$D$6,O5451,"")),"")</f>
        <v/>
      </c>
    </row>
    <row r="5452" spans="15:16" x14ac:dyDescent="0.15">
      <c r="O5452">
        <v>5451</v>
      </c>
      <c r="P5452" t="str">
        <f>IFERROR(IF(COUNTIF(個人情報!$BB$5:$BB$401,"登録番号" &amp; リスト!O5452)&gt;=1,"",IF(VLOOKUP(O5452,登録者リスト!$A$1:$D$43729,4,FALSE)=基本情報!$D$6,O5452,"")),"")</f>
        <v/>
      </c>
    </row>
    <row r="5453" spans="15:16" x14ac:dyDescent="0.15">
      <c r="O5453">
        <v>5452</v>
      </c>
      <c r="P5453" t="str">
        <f>IFERROR(IF(COUNTIF(個人情報!$BB$5:$BB$401,"登録番号" &amp; リスト!O5453)&gt;=1,"",IF(VLOOKUP(O5453,登録者リスト!$A$1:$D$43729,4,FALSE)=基本情報!$D$6,O5453,"")),"")</f>
        <v/>
      </c>
    </row>
    <row r="5454" spans="15:16" x14ac:dyDescent="0.15">
      <c r="O5454">
        <v>5453</v>
      </c>
      <c r="P5454" t="str">
        <f>IFERROR(IF(COUNTIF(個人情報!$BB$5:$BB$401,"登録番号" &amp; リスト!O5454)&gt;=1,"",IF(VLOOKUP(O5454,登録者リスト!$A$1:$D$43729,4,FALSE)=基本情報!$D$6,O5454,"")),"")</f>
        <v/>
      </c>
    </row>
    <row r="5455" spans="15:16" x14ac:dyDescent="0.15">
      <c r="O5455">
        <v>5454</v>
      </c>
      <c r="P5455" t="str">
        <f>IFERROR(IF(COUNTIF(個人情報!$BB$5:$BB$401,"登録番号" &amp; リスト!O5455)&gt;=1,"",IF(VLOOKUP(O5455,登録者リスト!$A$1:$D$43729,4,FALSE)=基本情報!$D$6,O5455,"")),"")</f>
        <v/>
      </c>
    </row>
    <row r="5456" spans="15:16" x14ac:dyDescent="0.15">
      <c r="O5456">
        <v>5455</v>
      </c>
      <c r="P5456" t="str">
        <f>IFERROR(IF(COUNTIF(個人情報!$BB$5:$BB$401,"登録番号" &amp; リスト!O5456)&gt;=1,"",IF(VLOOKUP(O5456,登録者リスト!$A$1:$D$43729,4,FALSE)=基本情報!$D$6,O5456,"")),"")</f>
        <v/>
      </c>
    </row>
    <row r="5457" spans="15:16" x14ac:dyDescent="0.15">
      <c r="O5457">
        <v>5456</v>
      </c>
      <c r="P5457" t="str">
        <f>IFERROR(IF(COUNTIF(個人情報!$BB$5:$BB$401,"登録番号" &amp; リスト!O5457)&gt;=1,"",IF(VLOOKUP(O5457,登録者リスト!$A$1:$D$43729,4,FALSE)=基本情報!$D$6,O5457,"")),"")</f>
        <v/>
      </c>
    </row>
    <row r="5458" spans="15:16" x14ac:dyDescent="0.15">
      <c r="O5458">
        <v>5457</v>
      </c>
      <c r="P5458" t="str">
        <f>IFERROR(IF(COUNTIF(個人情報!$BB$5:$BB$401,"登録番号" &amp; リスト!O5458)&gt;=1,"",IF(VLOOKUP(O5458,登録者リスト!$A$1:$D$43729,4,FALSE)=基本情報!$D$6,O5458,"")),"")</f>
        <v/>
      </c>
    </row>
    <row r="5459" spans="15:16" x14ac:dyDescent="0.15">
      <c r="O5459">
        <v>5458</v>
      </c>
      <c r="P5459" t="str">
        <f>IFERROR(IF(COUNTIF(個人情報!$BB$5:$BB$401,"登録番号" &amp; リスト!O5459)&gt;=1,"",IF(VLOOKUP(O5459,登録者リスト!$A$1:$D$43729,4,FALSE)=基本情報!$D$6,O5459,"")),"")</f>
        <v/>
      </c>
    </row>
    <row r="5460" spans="15:16" x14ac:dyDescent="0.15">
      <c r="O5460">
        <v>5459</v>
      </c>
      <c r="P5460" t="str">
        <f>IFERROR(IF(COUNTIF(個人情報!$BB$5:$BB$401,"登録番号" &amp; リスト!O5460)&gt;=1,"",IF(VLOOKUP(O5460,登録者リスト!$A$1:$D$43729,4,FALSE)=基本情報!$D$6,O5460,"")),"")</f>
        <v/>
      </c>
    </row>
    <row r="5461" spans="15:16" x14ac:dyDescent="0.15">
      <c r="O5461">
        <v>5460</v>
      </c>
      <c r="P5461" t="str">
        <f>IFERROR(IF(COUNTIF(個人情報!$BB$5:$BB$401,"登録番号" &amp; リスト!O5461)&gt;=1,"",IF(VLOOKUP(O5461,登録者リスト!$A$1:$D$43729,4,FALSE)=基本情報!$D$6,O5461,"")),"")</f>
        <v/>
      </c>
    </row>
    <row r="5462" spans="15:16" x14ac:dyDescent="0.15">
      <c r="O5462">
        <v>5461</v>
      </c>
      <c r="P5462" t="str">
        <f>IFERROR(IF(COUNTIF(個人情報!$BB$5:$BB$401,"登録番号" &amp; リスト!O5462)&gt;=1,"",IF(VLOOKUP(O5462,登録者リスト!$A$1:$D$43729,4,FALSE)=基本情報!$D$6,O5462,"")),"")</f>
        <v/>
      </c>
    </row>
    <row r="5463" spans="15:16" x14ac:dyDescent="0.15">
      <c r="O5463">
        <v>5462</v>
      </c>
      <c r="P5463" t="str">
        <f>IFERROR(IF(COUNTIF(個人情報!$BB$5:$BB$401,"登録番号" &amp; リスト!O5463)&gt;=1,"",IF(VLOOKUP(O5463,登録者リスト!$A$1:$D$43729,4,FALSE)=基本情報!$D$6,O5463,"")),"")</f>
        <v/>
      </c>
    </row>
    <row r="5464" spans="15:16" x14ac:dyDescent="0.15">
      <c r="O5464">
        <v>5463</v>
      </c>
      <c r="P5464" t="str">
        <f>IFERROR(IF(COUNTIF(個人情報!$BB$5:$BB$401,"登録番号" &amp; リスト!O5464)&gt;=1,"",IF(VLOOKUP(O5464,登録者リスト!$A$1:$D$43729,4,FALSE)=基本情報!$D$6,O5464,"")),"")</f>
        <v/>
      </c>
    </row>
    <row r="5465" spans="15:16" x14ac:dyDescent="0.15">
      <c r="O5465">
        <v>5464</v>
      </c>
      <c r="P5465" t="str">
        <f>IFERROR(IF(COUNTIF(個人情報!$BB$5:$BB$401,"登録番号" &amp; リスト!O5465)&gt;=1,"",IF(VLOOKUP(O5465,登録者リスト!$A$1:$D$43729,4,FALSE)=基本情報!$D$6,O5465,"")),"")</f>
        <v/>
      </c>
    </row>
    <row r="5466" spans="15:16" x14ac:dyDescent="0.15">
      <c r="O5466">
        <v>5465</v>
      </c>
      <c r="P5466" t="str">
        <f>IFERROR(IF(COUNTIF(個人情報!$BB$5:$BB$401,"登録番号" &amp; リスト!O5466)&gt;=1,"",IF(VLOOKUP(O5466,登録者リスト!$A$1:$D$43729,4,FALSE)=基本情報!$D$6,O5466,"")),"")</f>
        <v/>
      </c>
    </row>
    <row r="5467" spans="15:16" x14ac:dyDescent="0.15">
      <c r="O5467">
        <v>5466</v>
      </c>
      <c r="P5467" t="str">
        <f>IFERROR(IF(COUNTIF(個人情報!$BB$5:$BB$401,"登録番号" &amp; リスト!O5467)&gt;=1,"",IF(VLOOKUP(O5467,登録者リスト!$A$1:$D$43729,4,FALSE)=基本情報!$D$6,O5467,"")),"")</f>
        <v/>
      </c>
    </row>
    <row r="5468" spans="15:16" x14ac:dyDescent="0.15">
      <c r="O5468">
        <v>5467</v>
      </c>
      <c r="P5468" t="str">
        <f>IFERROR(IF(COUNTIF(個人情報!$BB$5:$BB$401,"登録番号" &amp; リスト!O5468)&gt;=1,"",IF(VLOOKUP(O5468,登録者リスト!$A$1:$D$43729,4,FALSE)=基本情報!$D$6,O5468,"")),"")</f>
        <v/>
      </c>
    </row>
    <row r="5469" spans="15:16" x14ac:dyDescent="0.15">
      <c r="O5469">
        <v>5468</v>
      </c>
      <c r="P5469" t="str">
        <f>IFERROR(IF(COUNTIF(個人情報!$BB$5:$BB$401,"登録番号" &amp; リスト!O5469)&gt;=1,"",IF(VLOOKUP(O5469,登録者リスト!$A$1:$D$43729,4,FALSE)=基本情報!$D$6,O5469,"")),"")</f>
        <v/>
      </c>
    </row>
    <row r="5470" spans="15:16" x14ac:dyDescent="0.15">
      <c r="O5470">
        <v>5469</v>
      </c>
      <c r="P5470" t="str">
        <f>IFERROR(IF(COUNTIF(個人情報!$BB$5:$BB$401,"登録番号" &amp; リスト!O5470)&gt;=1,"",IF(VLOOKUP(O5470,登録者リスト!$A$1:$D$43729,4,FALSE)=基本情報!$D$6,O5470,"")),"")</f>
        <v/>
      </c>
    </row>
    <row r="5471" spans="15:16" x14ac:dyDescent="0.15">
      <c r="O5471">
        <v>5470</v>
      </c>
      <c r="P5471" t="str">
        <f>IFERROR(IF(COUNTIF(個人情報!$BB$5:$BB$401,"登録番号" &amp; リスト!O5471)&gt;=1,"",IF(VLOOKUP(O5471,登録者リスト!$A$1:$D$43729,4,FALSE)=基本情報!$D$6,O5471,"")),"")</f>
        <v/>
      </c>
    </row>
    <row r="5472" spans="15:16" x14ac:dyDescent="0.15">
      <c r="O5472">
        <v>5471</v>
      </c>
      <c r="P5472" t="str">
        <f>IFERROR(IF(COUNTIF(個人情報!$BB$5:$BB$401,"登録番号" &amp; リスト!O5472)&gt;=1,"",IF(VLOOKUP(O5472,登録者リスト!$A$1:$D$43729,4,FALSE)=基本情報!$D$6,O5472,"")),"")</f>
        <v/>
      </c>
    </row>
    <row r="5473" spans="15:16" x14ac:dyDescent="0.15">
      <c r="O5473">
        <v>5472</v>
      </c>
      <c r="P5473" t="str">
        <f>IFERROR(IF(COUNTIF(個人情報!$BB$5:$BB$401,"登録番号" &amp; リスト!O5473)&gt;=1,"",IF(VLOOKUP(O5473,登録者リスト!$A$1:$D$43729,4,FALSE)=基本情報!$D$6,O5473,"")),"")</f>
        <v/>
      </c>
    </row>
    <row r="5474" spans="15:16" x14ac:dyDescent="0.15">
      <c r="O5474">
        <v>5473</v>
      </c>
      <c r="P5474" t="str">
        <f>IFERROR(IF(COUNTIF(個人情報!$BB$5:$BB$401,"登録番号" &amp; リスト!O5474)&gt;=1,"",IF(VLOOKUP(O5474,登録者リスト!$A$1:$D$43729,4,FALSE)=基本情報!$D$6,O5474,"")),"")</f>
        <v/>
      </c>
    </row>
    <row r="5475" spans="15:16" x14ac:dyDescent="0.15">
      <c r="O5475">
        <v>5474</v>
      </c>
      <c r="P5475" t="str">
        <f>IFERROR(IF(COUNTIF(個人情報!$BB$5:$BB$401,"登録番号" &amp; リスト!O5475)&gt;=1,"",IF(VLOOKUP(O5475,登録者リスト!$A$1:$D$43729,4,FALSE)=基本情報!$D$6,O5475,"")),"")</f>
        <v/>
      </c>
    </row>
    <row r="5476" spans="15:16" x14ac:dyDescent="0.15">
      <c r="O5476">
        <v>5475</v>
      </c>
      <c r="P5476" t="str">
        <f>IFERROR(IF(COUNTIF(個人情報!$BB$5:$BB$401,"登録番号" &amp; リスト!O5476)&gt;=1,"",IF(VLOOKUP(O5476,登録者リスト!$A$1:$D$43729,4,FALSE)=基本情報!$D$6,O5476,"")),"")</f>
        <v/>
      </c>
    </row>
    <row r="5477" spans="15:16" x14ac:dyDescent="0.15">
      <c r="O5477">
        <v>5476</v>
      </c>
      <c r="P5477" t="str">
        <f>IFERROR(IF(COUNTIF(個人情報!$BB$5:$BB$401,"登録番号" &amp; リスト!O5477)&gt;=1,"",IF(VLOOKUP(O5477,登録者リスト!$A$1:$D$43729,4,FALSE)=基本情報!$D$6,O5477,"")),"")</f>
        <v/>
      </c>
    </row>
    <row r="5478" spans="15:16" x14ac:dyDescent="0.15">
      <c r="O5478">
        <v>5477</v>
      </c>
      <c r="P5478" t="str">
        <f>IFERROR(IF(COUNTIF(個人情報!$BB$5:$BB$401,"登録番号" &amp; リスト!O5478)&gt;=1,"",IF(VLOOKUP(O5478,登録者リスト!$A$1:$D$43729,4,FALSE)=基本情報!$D$6,O5478,"")),"")</f>
        <v/>
      </c>
    </row>
    <row r="5479" spans="15:16" x14ac:dyDescent="0.15">
      <c r="O5479">
        <v>5478</v>
      </c>
      <c r="P5479" t="str">
        <f>IFERROR(IF(COUNTIF(個人情報!$BB$5:$BB$401,"登録番号" &amp; リスト!O5479)&gt;=1,"",IF(VLOOKUP(O5479,登録者リスト!$A$1:$D$43729,4,FALSE)=基本情報!$D$6,O5479,"")),"")</f>
        <v/>
      </c>
    </row>
    <row r="5480" spans="15:16" x14ac:dyDescent="0.15">
      <c r="O5480">
        <v>5479</v>
      </c>
      <c r="P5480" t="str">
        <f>IFERROR(IF(COUNTIF(個人情報!$BB$5:$BB$401,"登録番号" &amp; リスト!O5480)&gt;=1,"",IF(VLOOKUP(O5480,登録者リスト!$A$1:$D$43729,4,FALSE)=基本情報!$D$6,O5480,"")),"")</f>
        <v/>
      </c>
    </row>
    <row r="5481" spans="15:16" x14ac:dyDescent="0.15">
      <c r="O5481">
        <v>5480</v>
      </c>
      <c r="P5481" t="str">
        <f>IFERROR(IF(COUNTIF(個人情報!$BB$5:$BB$401,"登録番号" &amp; リスト!O5481)&gt;=1,"",IF(VLOOKUP(O5481,登録者リスト!$A$1:$D$43729,4,FALSE)=基本情報!$D$6,O5481,"")),"")</f>
        <v/>
      </c>
    </row>
    <row r="5482" spans="15:16" x14ac:dyDescent="0.15">
      <c r="O5482">
        <v>5481</v>
      </c>
      <c r="P5482" t="str">
        <f>IFERROR(IF(COUNTIF(個人情報!$BB$5:$BB$401,"登録番号" &amp; リスト!O5482)&gt;=1,"",IF(VLOOKUP(O5482,登録者リスト!$A$1:$D$43729,4,FALSE)=基本情報!$D$6,O5482,"")),"")</f>
        <v/>
      </c>
    </row>
    <row r="5483" spans="15:16" x14ac:dyDescent="0.15">
      <c r="O5483">
        <v>5482</v>
      </c>
      <c r="P5483" t="str">
        <f>IFERROR(IF(COUNTIF(個人情報!$BB$5:$BB$401,"登録番号" &amp; リスト!O5483)&gt;=1,"",IF(VLOOKUP(O5483,登録者リスト!$A$1:$D$43729,4,FALSE)=基本情報!$D$6,O5483,"")),"")</f>
        <v/>
      </c>
    </row>
    <row r="5484" spans="15:16" x14ac:dyDescent="0.15">
      <c r="O5484">
        <v>5483</v>
      </c>
      <c r="P5484" t="str">
        <f>IFERROR(IF(COUNTIF(個人情報!$BB$5:$BB$401,"登録番号" &amp; リスト!O5484)&gt;=1,"",IF(VLOOKUP(O5484,登録者リスト!$A$1:$D$43729,4,FALSE)=基本情報!$D$6,O5484,"")),"")</f>
        <v/>
      </c>
    </row>
    <row r="5485" spans="15:16" x14ac:dyDescent="0.15">
      <c r="O5485">
        <v>5484</v>
      </c>
      <c r="P5485" t="str">
        <f>IFERROR(IF(COUNTIF(個人情報!$BB$5:$BB$401,"登録番号" &amp; リスト!O5485)&gt;=1,"",IF(VLOOKUP(O5485,登録者リスト!$A$1:$D$43729,4,FALSE)=基本情報!$D$6,O5485,"")),"")</f>
        <v/>
      </c>
    </row>
    <row r="5486" spans="15:16" x14ac:dyDescent="0.15">
      <c r="O5486">
        <v>5485</v>
      </c>
      <c r="P5486" t="str">
        <f>IFERROR(IF(COUNTIF(個人情報!$BB$5:$BB$401,"登録番号" &amp; リスト!O5486)&gt;=1,"",IF(VLOOKUP(O5486,登録者リスト!$A$1:$D$43729,4,FALSE)=基本情報!$D$6,O5486,"")),"")</f>
        <v/>
      </c>
    </row>
    <row r="5487" spans="15:16" x14ac:dyDescent="0.15">
      <c r="O5487">
        <v>5486</v>
      </c>
      <c r="P5487" t="str">
        <f>IFERROR(IF(COUNTIF(個人情報!$BB$5:$BB$401,"登録番号" &amp; リスト!O5487)&gt;=1,"",IF(VLOOKUP(O5487,登録者リスト!$A$1:$D$43729,4,FALSE)=基本情報!$D$6,O5487,"")),"")</f>
        <v/>
      </c>
    </row>
    <row r="5488" spans="15:16" x14ac:dyDescent="0.15">
      <c r="O5488">
        <v>5487</v>
      </c>
      <c r="P5488" t="str">
        <f>IFERROR(IF(COUNTIF(個人情報!$BB$5:$BB$401,"登録番号" &amp; リスト!O5488)&gt;=1,"",IF(VLOOKUP(O5488,登録者リスト!$A$1:$D$43729,4,FALSE)=基本情報!$D$6,O5488,"")),"")</f>
        <v/>
      </c>
    </row>
    <row r="5489" spans="15:16" x14ac:dyDescent="0.15">
      <c r="O5489">
        <v>5488</v>
      </c>
      <c r="P5489" t="str">
        <f>IFERROR(IF(COUNTIF(個人情報!$BB$5:$BB$401,"登録番号" &amp; リスト!O5489)&gt;=1,"",IF(VLOOKUP(O5489,登録者リスト!$A$1:$D$43729,4,FALSE)=基本情報!$D$6,O5489,"")),"")</f>
        <v/>
      </c>
    </row>
    <row r="5490" spans="15:16" x14ac:dyDescent="0.15">
      <c r="O5490">
        <v>5489</v>
      </c>
      <c r="P5490" t="str">
        <f>IFERROR(IF(COUNTIF(個人情報!$BB$5:$BB$401,"登録番号" &amp; リスト!O5490)&gt;=1,"",IF(VLOOKUP(O5490,登録者リスト!$A$1:$D$43729,4,FALSE)=基本情報!$D$6,O5490,"")),"")</f>
        <v/>
      </c>
    </row>
    <row r="5491" spans="15:16" x14ac:dyDescent="0.15">
      <c r="O5491">
        <v>5490</v>
      </c>
      <c r="P5491" t="str">
        <f>IFERROR(IF(COUNTIF(個人情報!$BB$5:$BB$401,"登録番号" &amp; リスト!O5491)&gt;=1,"",IF(VLOOKUP(O5491,登録者リスト!$A$1:$D$43729,4,FALSE)=基本情報!$D$6,O5491,"")),"")</f>
        <v/>
      </c>
    </row>
    <row r="5492" spans="15:16" x14ac:dyDescent="0.15">
      <c r="O5492">
        <v>5491</v>
      </c>
      <c r="P5492" t="str">
        <f>IFERROR(IF(COUNTIF(個人情報!$BB$5:$BB$401,"登録番号" &amp; リスト!O5492)&gt;=1,"",IF(VLOOKUP(O5492,登録者リスト!$A$1:$D$43729,4,FALSE)=基本情報!$D$6,O5492,"")),"")</f>
        <v/>
      </c>
    </row>
    <row r="5493" spans="15:16" x14ac:dyDescent="0.15">
      <c r="O5493">
        <v>5492</v>
      </c>
      <c r="P5493" t="str">
        <f>IFERROR(IF(COUNTIF(個人情報!$BB$5:$BB$401,"登録番号" &amp; リスト!O5493)&gt;=1,"",IF(VLOOKUP(O5493,登録者リスト!$A$1:$D$43729,4,FALSE)=基本情報!$D$6,O5493,"")),"")</f>
        <v/>
      </c>
    </row>
    <row r="5494" spans="15:16" x14ac:dyDescent="0.15">
      <c r="O5494">
        <v>5493</v>
      </c>
      <c r="P5494" t="str">
        <f>IFERROR(IF(COUNTIF(個人情報!$BB$5:$BB$401,"登録番号" &amp; リスト!O5494)&gt;=1,"",IF(VLOOKUP(O5494,登録者リスト!$A$1:$D$43729,4,FALSE)=基本情報!$D$6,O5494,"")),"")</f>
        <v/>
      </c>
    </row>
    <row r="5495" spans="15:16" x14ac:dyDescent="0.15">
      <c r="O5495">
        <v>5494</v>
      </c>
      <c r="P5495" t="str">
        <f>IFERROR(IF(COUNTIF(個人情報!$BB$5:$BB$401,"登録番号" &amp; リスト!O5495)&gt;=1,"",IF(VLOOKUP(O5495,登録者リスト!$A$1:$D$43729,4,FALSE)=基本情報!$D$6,O5495,"")),"")</f>
        <v/>
      </c>
    </row>
    <row r="5496" spans="15:16" x14ac:dyDescent="0.15">
      <c r="O5496">
        <v>5495</v>
      </c>
      <c r="P5496" t="str">
        <f>IFERROR(IF(COUNTIF(個人情報!$BB$5:$BB$401,"登録番号" &amp; リスト!O5496)&gt;=1,"",IF(VLOOKUP(O5496,登録者リスト!$A$1:$D$43729,4,FALSE)=基本情報!$D$6,O5496,"")),"")</f>
        <v/>
      </c>
    </row>
    <row r="5497" spans="15:16" x14ac:dyDescent="0.15">
      <c r="O5497">
        <v>5496</v>
      </c>
      <c r="P5497" t="str">
        <f>IFERROR(IF(COUNTIF(個人情報!$BB$5:$BB$401,"登録番号" &amp; リスト!O5497)&gt;=1,"",IF(VLOOKUP(O5497,登録者リスト!$A$1:$D$43729,4,FALSE)=基本情報!$D$6,O5497,"")),"")</f>
        <v/>
      </c>
    </row>
    <row r="5498" spans="15:16" x14ac:dyDescent="0.15">
      <c r="O5498">
        <v>5497</v>
      </c>
      <c r="P5498" t="str">
        <f>IFERROR(IF(COUNTIF(個人情報!$BB$5:$BB$401,"登録番号" &amp; リスト!O5498)&gt;=1,"",IF(VLOOKUP(O5498,登録者リスト!$A$1:$D$43729,4,FALSE)=基本情報!$D$6,O5498,"")),"")</f>
        <v/>
      </c>
    </row>
    <row r="5499" spans="15:16" x14ac:dyDescent="0.15">
      <c r="O5499">
        <v>5498</v>
      </c>
      <c r="P5499" t="str">
        <f>IFERROR(IF(COUNTIF(個人情報!$BB$5:$BB$401,"登録番号" &amp; リスト!O5499)&gt;=1,"",IF(VLOOKUP(O5499,登録者リスト!$A$1:$D$43729,4,FALSE)=基本情報!$D$6,O5499,"")),"")</f>
        <v/>
      </c>
    </row>
    <row r="5500" spans="15:16" x14ac:dyDescent="0.15">
      <c r="O5500">
        <v>5499</v>
      </c>
      <c r="P5500" t="str">
        <f>IFERROR(IF(COUNTIF(個人情報!$BB$5:$BB$401,"登録番号" &amp; リスト!O5500)&gt;=1,"",IF(VLOOKUP(O5500,登録者リスト!$A$1:$D$43729,4,FALSE)=基本情報!$D$6,O5500,"")),"")</f>
        <v/>
      </c>
    </row>
    <row r="5501" spans="15:16" x14ac:dyDescent="0.15">
      <c r="O5501">
        <v>5500</v>
      </c>
      <c r="P5501" t="str">
        <f>IFERROR(IF(COUNTIF(個人情報!$BB$5:$BB$401,"登録番号" &amp; リスト!O5501)&gt;=1,"",IF(VLOOKUP(O5501,登録者リスト!$A$1:$D$43729,4,FALSE)=基本情報!$D$6,O5501,"")),"")</f>
        <v/>
      </c>
    </row>
    <row r="5502" spans="15:16" x14ac:dyDescent="0.15">
      <c r="O5502">
        <v>5501</v>
      </c>
      <c r="P5502" t="str">
        <f>IFERROR(IF(COUNTIF(個人情報!$BB$5:$BB$401,"登録番号" &amp; リスト!O5502)&gt;=1,"",IF(VLOOKUP(O5502,登録者リスト!$A$1:$D$43729,4,FALSE)=基本情報!$D$6,O5502,"")),"")</f>
        <v/>
      </c>
    </row>
    <row r="5503" spans="15:16" x14ac:dyDescent="0.15">
      <c r="O5503">
        <v>5502</v>
      </c>
      <c r="P5503" t="str">
        <f>IFERROR(IF(COUNTIF(個人情報!$BB$5:$BB$401,"登録番号" &amp; リスト!O5503)&gt;=1,"",IF(VLOOKUP(O5503,登録者リスト!$A$1:$D$43729,4,FALSE)=基本情報!$D$6,O5503,"")),"")</f>
        <v/>
      </c>
    </row>
    <row r="5504" spans="15:16" x14ac:dyDescent="0.15">
      <c r="O5504">
        <v>5503</v>
      </c>
      <c r="P5504" t="str">
        <f>IFERROR(IF(COUNTIF(個人情報!$BB$5:$BB$401,"登録番号" &amp; リスト!O5504)&gt;=1,"",IF(VLOOKUP(O5504,登録者リスト!$A$1:$D$43729,4,FALSE)=基本情報!$D$6,O5504,"")),"")</f>
        <v/>
      </c>
    </row>
    <row r="5505" spans="15:16" x14ac:dyDescent="0.15">
      <c r="O5505">
        <v>5504</v>
      </c>
      <c r="P5505" t="str">
        <f>IFERROR(IF(COUNTIF(個人情報!$BB$5:$BB$401,"登録番号" &amp; リスト!O5505)&gt;=1,"",IF(VLOOKUP(O5505,登録者リスト!$A$1:$D$43729,4,FALSE)=基本情報!$D$6,O5505,"")),"")</f>
        <v/>
      </c>
    </row>
    <row r="5506" spans="15:16" x14ac:dyDescent="0.15">
      <c r="O5506">
        <v>5505</v>
      </c>
      <c r="P5506" t="str">
        <f>IFERROR(IF(COUNTIF(個人情報!$BB$5:$BB$401,"登録番号" &amp; リスト!O5506)&gt;=1,"",IF(VLOOKUP(O5506,登録者リスト!$A$1:$D$43729,4,FALSE)=基本情報!$D$6,O5506,"")),"")</f>
        <v/>
      </c>
    </row>
    <row r="5507" spans="15:16" x14ac:dyDescent="0.15">
      <c r="O5507">
        <v>5506</v>
      </c>
      <c r="P5507" t="str">
        <f>IFERROR(IF(COUNTIF(個人情報!$BB$5:$BB$401,"登録番号" &amp; リスト!O5507)&gt;=1,"",IF(VLOOKUP(O5507,登録者リスト!$A$1:$D$43729,4,FALSE)=基本情報!$D$6,O5507,"")),"")</f>
        <v/>
      </c>
    </row>
    <row r="5508" spans="15:16" x14ac:dyDescent="0.15">
      <c r="O5508">
        <v>5507</v>
      </c>
      <c r="P5508" t="str">
        <f>IFERROR(IF(COUNTIF(個人情報!$BB$5:$BB$401,"登録番号" &amp; リスト!O5508)&gt;=1,"",IF(VLOOKUP(O5508,登録者リスト!$A$1:$D$43729,4,FALSE)=基本情報!$D$6,O5508,"")),"")</f>
        <v/>
      </c>
    </row>
    <row r="5509" spans="15:16" x14ac:dyDescent="0.15">
      <c r="O5509">
        <v>5508</v>
      </c>
      <c r="P5509" t="str">
        <f>IFERROR(IF(COUNTIF(個人情報!$BB$5:$BB$401,"登録番号" &amp; リスト!O5509)&gt;=1,"",IF(VLOOKUP(O5509,登録者リスト!$A$1:$D$43729,4,FALSE)=基本情報!$D$6,O5509,"")),"")</f>
        <v/>
      </c>
    </row>
    <row r="5510" spans="15:16" x14ac:dyDescent="0.15">
      <c r="O5510">
        <v>5509</v>
      </c>
      <c r="P5510" t="str">
        <f>IFERROR(IF(COUNTIF(個人情報!$BB$5:$BB$401,"登録番号" &amp; リスト!O5510)&gt;=1,"",IF(VLOOKUP(O5510,登録者リスト!$A$1:$D$43729,4,FALSE)=基本情報!$D$6,O5510,"")),"")</f>
        <v/>
      </c>
    </row>
    <row r="5511" spans="15:16" x14ac:dyDescent="0.15">
      <c r="O5511">
        <v>5510</v>
      </c>
      <c r="P5511" t="str">
        <f>IFERROR(IF(COUNTIF(個人情報!$BB$5:$BB$401,"登録番号" &amp; リスト!O5511)&gt;=1,"",IF(VLOOKUP(O5511,登録者リスト!$A$1:$D$43729,4,FALSE)=基本情報!$D$6,O5511,"")),"")</f>
        <v/>
      </c>
    </row>
    <row r="5512" spans="15:16" x14ac:dyDescent="0.15">
      <c r="O5512">
        <v>5511</v>
      </c>
      <c r="P5512" t="str">
        <f>IFERROR(IF(COUNTIF(個人情報!$BB$5:$BB$401,"登録番号" &amp; リスト!O5512)&gt;=1,"",IF(VLOOKUP(O5512,登録者リスト!$A$1:$D$43729,4,FALSE)=基本情報!$D$6,O5512,"")),"")</f>
        <v/>
      </c>
    </row>
    <row r="5513" spans="15:16" x14ac:dyDescent="0.15">
      <c r="O5513">
        <v>5512</v>
      </c>
      <c r="P5513" t="str">
        <f>IFERROR(IF(COUNTIF(個人情報!$BB$5:$BB$401,"登録番号" &amp; リスト!O5513)&gt;=1,"",IF(VLOOKUP(O5513,登録者リスト!$A$1:$D$43729,4,FALSE)=基本情報!$D$6,O5513,"")),"")</f>
        <v/>
      </c>
    </row>
    <row r="5514" spans="15:16" x14ac:dyDescent="0.15">
      <c r="O5514">
        <v>5513</v>
      </c>
      <c r="P5514" t="str">
        <f>IFERROR(IF(COUNTIF(個人情報!$BB$5:$BB$401,"登録番号" &amp; リスト!O5514)&gt;=1,"",IF(VLOOKUP(O5514,登録者リスト!$A$1:$D$43729,4,FALSE)=基本情報!$D$6,O5514,"")),"")</f>
        <v/>
      </c>
    </row>
    <row r="5515" spans="15:16" x14ac:dyDescent="0.15">
      <c r="O5515">
        <v>5514</v>
      </c>
      <c r="P5515" t="str">
        <f>IFERROR(IF(COUNTIF(個人情報!$BB$5:$BB$401,"登録番号" &amp; リスト!O5515)&gt;=1,"",IF(VLOOKUP(O5515,登録者リスト!$A$1:$D$43729,4,FALSE)=基本情報!$D$6,O5515,"")),"")</f>
        <v/>
      </c>
    </row>
    <row r="5516" spans="15:16" x14ac:dyDescent="0.15">
      <c r="O5516">
        <v>5515</v>
      </c>
      <c r="P5516" t="str">
        <f>IFERROR(IF(COUNTIF(個人情報!$BB$5:$BB$401,"登録番号" &amp; リスト!O5516)&gt;=1,"",IF(VLOOKUP(O5516,登録者リスト!$A$1:$D$43729,4,FALSE)=基本情報!$D$6,O5516,"")),"")</f>
        <v/>
      </c>
    </row>
    <row r="5517" spans="15:16" x14ac:dyDescent="0.15">
      <c r="O5517">
        <v>5516</v>
      </c>
      <c r="P5517" t="str">
        <f>IFERROR(IF(COUNTIF(個人情報!$BB$5:$BB$401,"登録番号" &amp; リスト!O5517)&gt;=1,"",IF(VLOOKUP(O5517,登録者リスト!$A$1:$D$43729,4,FALSE)=基本情報!$D$6,O5517,"")),"")</f>
        <v/>
      </c>
    </row>
    <row r="5518" spans="15:16" x14ac:dyDescent="0.15">
      <c r="O5518">
        <v>5517</v>
      </c>
      <c r="P5518" t="str">
        <f>IFERROR(IF(COUNTIF(個人情報!$BB$5:$BB$401,"登録番号" &amp; リスト!O5518)&gt;=1,"",IF(VLOOKUP(O5518,登録者リスト!$A$1:$D$43729,4,FALSE)=基本情報!$D$6,O5518,"")),"")</f>
        <v/>
      </c>
    </row>
    <row r="5519" spans="15:16" x14ac:dyDescent="0.15">
      <c r="O5519">
        <v>5518</v>
      </c>
      <c r="P5519" t="str">
        <f>IFERROR(IF(COUNTIF(個人情報!$BB$5:$BB$401,"登録番号" &amp; リスト!O5519)&gt;=1,"",IF(VLOOKUP(O5519,登録者リスト!$A$1:$D$43729,4,FALSE)=基本情報!$D$6,O5519,"")),"")</f>
        <v/>
      </c>
    </row>
    <row r="5520" spans="15:16" x14ac:dyDescent="0.15">
      <c r="O5520">
        <v>5519</v>
      </c>
      <c r="P5520" t="str">
        <f>IFERROR(IF(COUNTIF(個人情報!$BB$5:$BB$401,"登録番号" &amp; リスト!O5520)&gt;=1,"",IF(VLOOKUP(O5520,登録者リスト!$A$1:$D$43729,4,FALSE)=基本情報!$D$6,O5520,"")),"")</f>
        <v/>
      </c>
    </row>
    <row r="5521" spans="15:16" x14ac:dyDescent="0.15">
      <c r="O5521">
        <v>5520</v>
      </c>
      <c r="P5521" t="str">
        <f>IFERROR(IF(COUNTIF(個人情報!$BB$5:$BB$401,"登録番号" &amp; リスト!O5521)&gt;=1,"",IF(VLOOKUP(O5521,登録者リスト!$A$1:$D$43729,4,FALSE)=基本情報!$D$6,O5521,"")),"")</f>
        <v/>
      </c>
    </row>
    <row r="5522" spans="15:16" x14ac:dyDescent="0.15">
      <c r="O5522">
        <v>5521</v>
      </c>
      <c r="P5522" t="str">
        <f>IFERROR(IF(COUNTIF(個人情報!$BB$5:$BB$401,"登録番号" &amp; リスト!O5522)&gt;=1,"",IF(VLOOKUP(O5522,登録者リスト!$A$1:$D$43729,4,FALSE)=基本情報!$D$6,O5522,"")),"")</f>
        <v/>
      </c>
    </row>
    <row r="5523" spans="15:16" x14ac:dyDescent="0.15">
      <c r="O5523">
        <v>5522</v>
      </c>
      <c r="P5523" t="str">
        <f>IFERROR(IF(COUNTIF(個人情報!$BB$5:$BB$401,"登録番号" &amp; リスト!O5523)&gt;=1,"",IF(VLOOKUP(O5523,登録者リスト!$A$1:$D$43729,4,FALSE)=基本情報!$D$6,O5523,"")),"")</f>
        <v/>
      </c>
    </row>
    <row r="5524" spans="15:16" x14ac:dyDescent="0.15">
      <c r="O5524">
        <v>5523</v>
      </c>
      <c r="P5524" t="str">
        <f>IFERROR(IF(COUNTIF(個人情報!$BB$5:$BB$401,"登録番号" &amp; リスト!O5524)&gt;=1,"",IF(VLOOKUP(O5524,登録者リスト!$A$1:$D$43729,4,FALSE)=基本情報!$D$6,O5524,"")),"")</f>
        <v/>
      </c>
    </row>
    <row r="5525" spans="15:16" x14ac:dyDescent="0.15">
      <c r="O5525">
        <v>5524</v>
      </c>
      <c r="P5525" t="str">
        <f>IFERROR(IF(COUNTIF(個人情報!$BB$5:$BB$401,"登録番号" &amp; リスト!O5525)&gt;=1,"",IF(VLOOKUP(O5525,登録者リスト!$A$1:$D$43729,4,FALSE)=基本情報!$D$6,O5525,"")),"")</f>
        <v/>
      </c>
    </row>
    <row r="5526" spans="15:16" x14ac:dyDescent="0.15">
      <c r="O5526">
        <v>5525</v>
      </c>
      <c r="P5526" t="str">
        <f>IFERROR(IF(COUNTIF(個人情報!$BB$5:$BB$401,"登録番号" &amp; リスト!O5526)&gt;=1,"",IF(VLOOKUP(O5526,登録者リスト!$A$1:$D$43729,4,FALSE)=基本情報!$D$6,O5526,"")),"")</f>
        <v/>
      </c>
    </row>
    <row r="5527" spans="15:16" x14ac:dyDescent="0.15">
      <c r="O5527">
        <v>5526</v>
      </c>
      <c r="P5527" t="str">
        <f>IFERROR(IF(COUNTIF(個人情報!$BB$5:$BB$401,"登録番号" &amp; リスト!O5527)&gt;=1,"",IF(VLOOKUP(O5527,登録者リスト!$A$1:$D$43729,4,FALSE)=基本情報!$D$6,O5527,"")),"")</f>
        <v/>
      </c>
    </row>
    <row r="5528" spans="15:16" x14ac:dyDescent="0.15">
      <c r="O5528">
        <v>5527</v>
      </c>
      <c r="P5528" t="str">
        <f>IFERROR(IF(COUNTIF(個人情報!$BB$5:$BB$401,"登録番号" &amp; リスト!O5528)&gt;=1,"",IF(VLOOKUP(O5528,登録者リスト!$A$1:$D$43729,4,FALSE)=基本情報!$D$6,O5528,"")),"")</f>
        <v/>
      </c>
    </row>
    <row r="5529" spans="15:16" x14ac:dyDescent="0.15">
      <c r="O5529">
        <v>5528</v>
      </c>
      <c r="P5529" t="str">
        <f>IFERROR(IF(COUNTIF(個人情報!$BB$5:$BB$401,"登録番号" &amp; リスト!O5529)&gt;=1,"",IF(VLOOKUP(O5529,登録者リスト!$A$1:$D$43729,4,FALSE)=基本情報!$D$6,O5529,"")),"")</f>
        <v/>
      </c>
    </row>
    <row r="5530" spans="15:16" x14ac:dyDescent="0.15">
      <c r="O5530">
        <v>5529</v>
      </c>
      <c r="P5530" t="str">
        <f>IFERROR(IF(COUNTIF(個人情報!$BB$5:$BB$401,"登録番号" &amp; リスト!O5530)&gt;=1,"",IF(VLOOKUP(O5530,登録者リスト!$A$1:$D$43729,4,FALSE)=基本情報!$D$6,O5530,"")),"")</f>
        <v/>
      </c>
    </row>
    <row r="5531" spans="15:16" x14ac:dyDescent="0.15">
      <c r="O5531">
        <v>5530</v>
      </c>
      <c r="P5531" t="str">
        <f>IFERROR(IF(COUNTIF(個人情報!$BB$5:$BB$401,"登録番号" &amp; リスト!O5531)&gt;=1,"",IF(VLOOKUP(O5531,登録者リスト!$A$1:$D$43729,4,FALSE)=基本情報!$D$6,O5531,"")),"")</f>
        <v/>
      </c>
    </row>
    <row r="5532" spans="15:16" x14ac:dyDescent="0.15">
      <c r="O5532">
        <v>5531</v>
      </c>
      <c r="P5532" t="str">
        <f>IFERROR(IF(COUNTIF(個人情報!$BB$5:$BB$401,"登録番号" &amp; リスト!O5532)&gt;=1,"",IF(VLOOKUP(O5532,登録者リスト!$A$1:$D$43729,4,FALSE)=基本情報!$D$6,O5532,"")),"")</f>
        <v/>
      </c>
    </row>
    <row r="5533" spans="15:16" x14ac:dyDescent="0.15">
      <c r="O5533">
        <v>5532</v>
      </c>
      <c r="P5533" t="str">
        <f>IFERROR(IF(COUNTIF(個人情報!$BB$5:$BB$401,"登録番号" &amp; リスト!O5533)&gt;=1,"",IF(VLOOKUP(O5533,登録者リスト!$A$1:$D$43729,4,FALSE)=基本情報!$D$6,O5533,"")),"")</f>
        <v/>
      </c>
    </row>
    <row r="5534" spans="15:16" x14ac:dyDescent="0.15">
      <c r="O5534">
        <v>5533</v>
      </c>
      <c r="P5534" t="str">
        <f>IFERROR(IF(COUNTIF(個人情報!$BB$5:$BB$401,"登録番号" &amp; リスト!O5534)&gt;=1,"",IF(VLOOKUP(O5534,登録者リスト!$A$1:$D$43729,4,FALSE)=基本情報!$D$6,O5534,"")),"")</f>
        <v/>
      </c>
    </row>
    <row r="5535" spans="15:16" x14ac:dyDescent="0.15">
      <c r="O5535">
        <v>5534</v>
      </c>
      <c r="P5535" t="str">
        <f>IFERROR(IF(COUNTIF(個人情報!$BB$5:$BB$401,"登録番号" &amp; リスト!O5535)&gt;=1,"",IF(VLOOKUP(O5535,登録者リスト!$A$1:$D$43729,4,FALSE)=基本情報!$D$6,O5535,"")),"")</f>
        <v/>
      </c>
    </row>
    <row r="5536" spans="15:16" x14ac:dyDescent="0.15">
      <c r="O5536">
        <v>5535</v>
      </c>
      <c r="P5536" t="str">
        <f>IFERROR(IF(COUNTIF(個人情報!$BB$5:$BB$401,"登録番号" &amp; リスト!O5536)&gt;=1,"",IF(VLOOKUP(O5536,登録者リスト!$A$1:$D$43729,4,FALSE)=基本情報!$D$6,O5536,"")),"")</f>
        <v/>
      </c>
    </row>
    <row r="5537" spans="15:16" x14ac:dyDescent="0.15">
      <c r="O5537">
        <v>5536</v>
      </c>
      <c r="P5537" t="str">
        <f>IFERROR(IF(COUNTIF(個人情報!$BB$5:$BB$401,"登録番号" &amp; リスト!O5537)&gt;=1,"",IF(VLOOKUP(O5537,登録者リスト!$A$1:$D$43729,4,FALSE)=基本情報!$D$6,O5537,"")),"")</f>
        <v/>
      </c>
    </row>
    <row r="5538" spans="15:16" x14ac:dyDescent="0.15">
      <c r="O5538">
        <v>5537</v>
      </c>
      <c r="P5538" t="str">
        <f>IFERROR(IF(COUNTIF(個人情報!$BB$5:$BB$401,"登録番号" &amp; リスト!O5538)&gt;=1,"",IF(VLOOKUP(O5538,登録者リスト!$A$1:$D$43729,4,FALSE)=基本情報!$D$6,O5538,"")),"")</f>
        <v/>
      </c>
    </row>
    <row r="5539" spans="15:16" x14ac:dyDescent="0.15">
      <c r="O5539">
        <v>5538</v>
      </c>
      <c r="P5539" t="str">
        <f>IFERROR(IF(COUNTIF(個人情報!$BB$5:$BB$401,"登録番号" &amp; リスト!O5539)&gt;=1,"",IF(VLOOKUP(O5539,登録者リスト!$A$1:$D$43729,4,FALSE)=基本情報!$D$6,O5539,"")),"")</f>
        <v/>
      </c>
    </row>
    <row r="5540" spans="15:16" x14ac:dyDescent="0.15">
      <c r="O5540">
        <v>5539</v>
      </c>
      <c r="P5540" t="str">
        <f>IFERROR(IF(COUNTIF(個人情報!$BB$5:$BB$401,"登録番号" &amp; リスト!O5540)&gt;=1,"",IF(VLOOKUP(O5540,登録者リスト!$A$1:$D$43729,4,FALSE)=基本情報!$D$6,O5540,"")),"")</f>
        <v/>
      </c>
    </row>
    <row r="5541" spans="15:16" x14ac:dyDescent="0.15">
      <c r="O5541">
        <v>5540</v>
      </c>
      <c r="P5541" t="str">
        <f>IFERROR(IF(COUNTIF(個人情報!$BB$5:$BB$401,"登録番号" &amp; リスト!O5541)&gt;=1,"",IF(VLOOKUP(O5541,登録者リスト!$A$1:$D$43729,4,FALSE)=基本情報!$D$6,O5541,"")),"")</f>
        <v/>
      </c>
    </row>
    <row r="5542" spans="15:16" x14ac:dyDescent="0.15">
      <c r="O5542">
        <v>5541</v>
      </c>
      <c r="P5542" t="str">
        <f>IFERROR(IF(COUNTIF(個人情報!$BB$5:$BB$401,"登録番号" &amp; リスト!O5542)&gt;=1,"",IF(VLOOKUP(O5542,登録者リスト!$A$1:$D$43729,4,FALSE)=基本情報!$D$6,O5542,"")),"")</f>
        <v/>
      </c>
    </row>
    <row r="5543" spans="15:16" x14ac:dyDescent="0.15">
      <c r="O5543">
        <v>5542</v>
      </c>
      <c r="P5543" t="str">
        <f>IFERROR(IF(COUNTIF(個人情報!$BB$5:$BB$401,"登録番号" &amp; リスト!O5543)&gt;=1,"",IF(VLOOKUP(O5543,登録者リスト!$A$1:$D$43729,4,FALSE)=基本情報!$D$6,O5543,"")),"")</f>
        <v/>
      </c>
    </row>
    <row r="5544" spans="15:16" x14ac:dyDescent="0.15">
      <c r="O5544">
        <v>5543</v>
      </c>
      <c r="P5544" t="str">
        <f>IFERROR(IF(COUNTIF(個人情報!$BB$5:$BB$401,"登録番号" &amp; リスト!O5544)&gt;=1,"",IF(VLOOKUP(O5544,登録者リスト!$A$1:$D$43729,4,FALSE)=基本情報!$D$6,O5544,"")),"")</f>
        <v/>
      </c>
    </row>
    <row r="5545" spans="15:16" x14ac:dyDescent="0.15">
      <c r="O5545">
        <v>5544</v>
      </c>
      <c r="P5545" t="str">
        <f>IFERROR(IF(COUNTIF(個人情報!$BB$5:$BB$401,"登録番号" &amp; リスト!O5545)&gt;=1,"",IF(VLOOKUP(O5545,登録者リスト!$A$1:$D$43729,4,FALSE)=基本情報!$D$6,O5545,"")),"")</f>
        <v/>
      </c>
    </row>
    <row r="5546" spans="15:16" x14ac:dyDescent="0.15">
      <c r="O5546">
        <v>5545</v>
      </c>
      <c r="P5546" t="str">
        <f>IFERROR(IF(COUNTIF(個人情報!$BB$5:$BB$401,"登録番号" &amp; リスト!O5546)&gt;=1,"",IF(VLOOKUP(O5546,登録者リスト!$A$1:$D$43729,4,FALSE)=基本情報!$D$6,O5546,"")),"")</f>
        <v/>
      </c>
    </row>
    <row r="5547" spans="15:16" x14ac:dyDescent="0.15">
      <c r="O5547">
        <v>5546</v>
      </c>
      <c r="P5547" t="str">
        <f>IFERROR(IF(COUNTIF(個人情報!$BB$5:$BB$401,"登録番号" &amp; リスト!O5547)&gt;=1,"",IF(VLOOKUP(O5547,登録者リスト!$A$1:$D$43729,4,FALSE)=基本情報!$D$6,O5547,"")),"")</f>
        <v/>
      </c>
    </row>
    <row r="5548" spans="15:16" x14ac:dyDescent="0.15">
      <c r="O5548">
        <v>5547</v>
      </c>
      <c r="P5548" t="str">
        <f>IFERROR(IF(COUNTIF(個人情報!$BB$5:$BB$401,"登録番号" &amp; リスト!O5548)&gt;=1,"",IF(VLOOKUP(O5548,登録者リスト!$A$1:$D$43729,4,FALSE)=基本情報!$D$6,O5548,"")),"")</f>
        <v/>
      </c>
    </row>
    <row r="5549" spans="15:16" x14ac:dyDescent="0.15">
      <c r="O5549">
        <v>5548</v>
      </c>
      <c r="P5549" t="str">
        <f>IFERROR(IF(COUNTIF(個人情報!$BB$5:$BB$401,"登録番号" &amp; リスト!O5549)&gt;=1,"",IF(VLOOKUP(O5549,登録者リスト!$A$1:$D$43729,4,FALSE)=基本情報!$D$6,O5549,"")),"")</f>
        <v/>
      </c>
    </row>
    <row r="5550" spans="15:16" x14ac:dyDescent="0.15">
      <c r="O5550">
        <v>5549</v>
      </c>
      <c r="P5550" t="str">
        <f>IFERROR(IF(COUNTIF(個人情報!$BB$5:$BB$401,"登録番号" &amp; リスト!O5550)&gt;=1,"",IF(VLOOKUP(O5550,登録者リスト!$A$1:$D$43729,4,FALSE)=基本情報!$D$6,O5550,"")),"")</f>
        <v/>
      </c>
    </row>
    <row r="5551" spans="15:16" x14ac:dyDescent="0.15">
      <c r="O5551">
        <v>5550</v>
      </c>
      <c r="P5551" t="str">
        <f>IFERROR(IF(COUNTIF(個人情報!$BB$5:$BB$401,"登録番号" &amp; リスト!O5551)&gt;=1,"",IF(VLOOKUP(O5551,登録者リスト!$A$1:$D$43729,4,FALSE)=基本情報!$D$6,O5551,"")),"")</f>
        <v/>
      </c>
    </row>
    <row r="5552" spans="15:16" x14ac:dyDescent="0.15">
      <c r="O5552">
        <v>5551</v>
      </c>
      <c r="P5552" t="str">
        <f>IFERROR(IF(COUNTIF(個人情報!$BB$5:$BB$401,"登録番号" &amp; リスト!O5552)&gt;=1,"",IF(VLOOKUP(O5552,登録者リスト!$A$1:$D$43729,4,FALSE)=基本情報!$D$6,O5552,"")),"")</f>
        <v/>
      </c>
    </row>
    <row r="5553" spans="15:16" x14ac:dyDescent="0.15">
      <c r="O5553">
        <v>5552</v>
      </c>
      <c r="P5553" t="str">
        <f>IFERROR(IF(COUNTIF(個人情報!$BB$5:$BB$401,"登録番号" &amp; リスト!O5553)&gt;=1,"",IF(VLOOKUP(O5553,登録者リスト!$A$1:$D$43729,4,FALSE)=基本情報!$D$6,O5553,"")),"")</f>
        <v/>
      </c>
    </row>
    <row r="5554" spans="15:16" x14ac:dyDescent="0.15">
      <c r="O5554">
        <v>5553</v>
      </c>
      <c r="P5554" t="str">
        <f>IFERROR(IF(COUNTIF(個人情報!$BB$5:$BB$401,"登録番号" &amp; リスト!O5554)&gt;=1,"",IF(VLOOKUP(O5554,登録者リスト!$A$1:$D$43729,4,FALSE)=基本情報!$D$6,O5554,"")),"")</f>
        <v/>
      </c>
    </row>
    <row r="5555" spans="15:16" x14ac:dyDescent="0.15">
      <c r="O5555">
        <v>5554</v>
      </c>
      <c r="P5555" t="str">
        <f>IFERROR(IF(COUNTIF(個人情報!$BB$5:$BB$401,"登録番号" &amp; リスト!O5555)&gt;=1,"",IF(VLOOKUP(O5555,登録者リスト!$A$1:$D$43729,4,FALSE)=基本情報!$D$6,O5555,"")),"")</f>
        <v/>
      </c>
    </row>
    <row r="5556" spans="15:16" x14ac:dyDescent="0.15">
      <c r="O5556">
        <v>5555</v>
      </c>
      <c r="P5556" t="str">
        <f>IFERROR(IF(COUNTIF(個人情報!$BB$5:$BB$401,"登録番号" &amp; リスト!O5556)&gt;=1,"",IF(VLOOKUP(O5556,登録者リスト!$A$1:$D$43729,4,FALSE)=基本情報!$D$6,O5556,"")),"")</f>
        <v/>
      </c>
    </row>
    <row r="5557" spans="15:16" x14ac:dyDescent="0.15">
      <c r="O5557">
        <v>5556</v>
      </c>
      <c r="P5557" t="str">
        <f>IFERROR(IF(COUNTIF(個人情報!$BB$5:$BB$401,"登録番号" &amp; リスト!O5557)&gt;=1,"",IF(VLOOKUP(O5557,登録者リスト!$A$1:$D$43729,4,FALSE)=基本情報!$D$6,O5557,"")),"")</f>
        <v/>
      </c>
    </row>
    <row r="5558" spans="15:16" x14ac:dyDescent="0.15">
      <c r="O5558">
        <v>5557</v>
      </c>
      <c r="P5558" t="str">
        <f>IFERROR(IF(COUNTIF(個人情報!$BB$5:$BB$401,"登録番号" &amp; リスト!O5558)&gt;=1,"",IF(VLOOKUP(O5558,登録者リスト!$A$1:$D$43729,4,FALSE)=基本情報!$D$6,O5558,"")),"")</f>
        <v/>
      </c>
    </row>
    <row r="5559" spans="15:16" x14ac:dyDescent="0.15">
      <c r="O5559">
        <v>5558</v>
      </c>
      <c r="P5559" t="str">
        <f>IFERROR(IF(COUNTIF(個人情報!$BB$5:$BB$401,"登録番号" &amp; リスト!O5559)&gt;=1,"",IF(VLOOKUP(O5559,登録者リスト!$A$1:$D$43729,4,FALSE)=基本情報!$D$6,O5559,"")),"")</f>
        <v/>
      </c>
    </row>
    <row r="5560" spans="15:16" x14ac:dyDescent="0.15">
      <c r="O5560">
        <v>5559</v>
      </c>
      <c r="P5560" t="str">
        <f>IFERROR(IF(COUNTIF(個人情報!$BB$5:$BB$401,"登録番号" &amp; リスト!O5560)&gt;=1,"",IF(VLOOKUP(O5560,登録者リスト!$A$1:$D$43729,4,FALSE)=基本情報!$D$6,O5560,"")),"")</f>
        <v/>
      </c>
    </row>
    <row r="5561" spans="15:16" x14ac:dyDescent="0.15">
      <c r="O5561">
        <v>5560</v>
      </c>
      <c r="P5561" t="str">
        <f>IFERROR(IF(COUNTIF(個人情報!$BB$5:$BB$401,"登録番号" &amp; リスト!O5561)&gt;=1,"",IF(VLOOKUP(O5561,登録者リスト!$A$1:$D$43729,4,FALSE)=基本情報!$D$6,O5561,"")),"")</f>
        <v/>
      </c>
    </row>
    <row r="5562" spans="15:16" x14ac:dyDescent="0.15">
      <c r="O5562">
        <v>5561</v>
      </c>
      <c r="P5562" t="str">
        <f>IFERROR(IF(COUNTIF(個人情報!$BB$5:$BB$401,"登録番号" &amp; リスト!O5562)&gt;=1,"",IF(VLOOKUP(O5562,登録者リスト!$A$1:$D$43729,4,FALSE)=基本情報!$D$6,O5562,"")),"")</f>
        <v/>
      </c>
    </row>
    <row r="5563" spans="15:16" x14ac:dyDescent="0.15">
      <c r="O5563">
        <v>5562</v>
      </c>
      <c r="P5563" t="str">
        <f>IFERROR(IF(COUNTIF(個人情報!$BB$5:$BB$401,"登録番号" &amp; リスト!O5563)&gt;=1,"",IF(VLOOKUP(O5563,登録者リスト!$A$1:$D$43729,4,FALSE)=基本情報!$D$6,O5563,"")),"")</f>
        <v/>
      </c>
    </row>
    <row r="5564" spans="15:16" x14ac:dyDescent="0.15">
      <c r="O5564">
        <v>5563</v>
      </c>
      <c r="P5564" t="str">
        <f>IFERROR(IF(COUNTIF(個人情報!$BB$5:$BB$401,"登録番号" &amp; リスト!O5564)&gt;=1,"",IF(VLOOKUP(O5564,登録者リスト!$A$1:$D$43729,4,FALSE)=基本情報!$D$6,O5564,"")),"")</f>
        <v/>
      </c>
    </row>
    <row r="5565" spans="15:16" x14ac:dyDescent="0.15">
      <c r="O5565">
        <v>5564</v>
      </c>
      <c r="P5565" t="str">
        <f>IFERROR(IF(COUNTIF(個人情報!$BB$5:$BB$401,"登録番号" &amp; リスト!O5565)&gt;=1,"",IF(VLOOKUP(O5565,登録者リスト!$A$1:$D$43729,4,FALSE)=基本情報!$D$6,O5565,"")),"")</f>
        <v/>
      </c>
    </row>
    <row r="5566" spans="15:16" x14ac:dyDescent="0.15">
      <c r="O5566">
        <v>5565</v>
      </c>
      <c r="P5566" t="str">
        <f>IFERROR(IF(COUNTIF(個人情報!$BB$5:$BB$401,"登録番号" &amp; リスト!O5566)&gt;=1,"",IF(VLOOKUP(O5566,登録者リスト!$A$1:$D$43729,4,FALSE)=基本情報!$D$6,O5566,"")),"")</f>
        <v/>
      </c>
    </row>
    <row r="5567" spans="15:16" x14ac:dyDescent="0.15">
      <c r="O5567">
        <v>5566</v>
      </c>
      <c r="P5567" t="str">
        <f>IFERROR(IF(COUNTIF(個人情報!$BB$5:$BB$401,"登録番号" &amp; リスト!O5567)&gt;=1,"",IF(VLOOKUP(O5567,登録者リスト!$A$1:$D$43729,4,FALSE)=基本情報!$D$6,O5567,"")),"")</f>
        <v/>
      </c>
    </row>
    <row r="5568" spans="15:16" x14ac:dyDescent="0.15">
      <c r="O5568">
        <v>5567</v>
      </c>
      <c r="P5568" t="str">
        <f>IFERROR(IF(COUNTIF(個人情報!$BB$5:$BB$401,"登録番号" &amp; リスト!O5568)&gt;=1,"",IF(VLOOKUP(O5568,登録者リスト!$A$1:$D$43729,4,FALSE)=基本情報!$D$6,O5568,"")),"")</f>
        <v/>
      </c>
    </row>
    <row r="5569" spans="15:16" x14ac:dyDescent="0.15">
      <c r="O5569">
        <v>5568</v>
      </c>
      <c r="P5569" t="str">
        <f>IFERROR(IF(COUNTIF(個人情報!$BB$5:$BB$401,"登録番号" &amp; リスト!O5569)&gt;=1,"",IF(VLOOKUP(O5569,登録者リスト!$A$1:$D$43729,4,FALSE)=基本情報!$D$6,O5569,"")),"")</f>
        <v/>
      </c>
    </row>
    <row r="5570" spans="15:16" x14ac:dyDescent="0.15">
      <c r="O5570">
        <v>5569</v>
      </c>
      <c r="P5570" t="str">
        <f>IFERROR(IF(COUNTIF(個人情報!$BB$5:$BB$401,"登録番号" &amp; リスト!O5570)&gt;=1,"",IF(VLOOKUP(O5570,登録者リスト!$A$1:$D$43729,4,FALSE)=基本情報!$D$6,O5570,"")),"")</f>
        <v/>
      </c>
    </row>
    <row r="5571" spans="15:16" x14ac:dyDescent="0.15">
      <c r="O5571">
        <v>5570</v>
      </c>
      <c r="P5571" t="str">
        <f>IFERROR(IF(COUNTIF(個人情報!$BB$5:$BB$401,"登録番号" &amp; リスト!O5571)&gt;=1,"",IF(VLOOKUP(O5571,登録者リスト!$A$1:$D$43729,4,FALSE)=基本情報!$D$6,O5571,"")),"")</f>
        <v/>
      </c>
    </row>
    <row r="5572" spans="15:16" x14ac:dyDescent="0.15">
      <c r="O5572">
        <v>5571</v>
      </c>
      <c r="P5572" t="str">
        <f>IFERROR(IF(COUNTIF(個人情報!$BB$5:$BB$401,"登録番号" &amp; リスト!O5572)&gt;=1,"",IF(VLOOKUP(O5572,登録者リスト!$A$1:$D$43729,4,FALSE)=基本情報!$D$6,O5572,"")),"")</f>
        <v/>
      </c>
    </row>
    <row r="5573" spans="15:16" x14ac:dyDescent="0.15">
      <c r="O5573">
        <v>5572</v>
      </c>
      <c r="P5573" t="str">
        <f>IFERROR(IF(COUNTIF(個人情報!$BB$5:$BB$401,"登録番号" &amp; リスト!O5573)&gt;=1,"",IF(VLOOKUP(O5573,登録者リスト!$A$1:$D$43729,4,FALSE)=基本情報!$D$6,O5573,"")),"")</f>
        <v/>
      </c>
    </row>
    <row r="5574" spans="15:16" x14ac:dyDescent="0.15">
      <c r="O5574">
        <v>5573</v>
      </c>
      <c r="P5574" t="str">
        <f>IFERROR(IF(COUNTIF(個人情報!$BB$5:$BB$401,"登録番号" &amp; リスト!O5574)&gt;=1,"",IF(VLOOKUP(O5574,登録者リスト!$A$1:$D$43729,4,FALSE)=基本情報!$D$6,O5574,"")),"")</f>
        <v/>
      </c>
    </row>
    <row r="5575" spans="15:16" x14ac:dyDescent="0.15">
      <c r="O5575">
        <v>5574</v>
      </c>
      <c r="P5575" t="str">
        <f>IFERROR(IF(COUNTIF(個人情報!$BB$5:$BB$401,"登録番号" &amp; リスト!O5575)&gt;=1,"",IF(VLOOKUP(O5575,登録者リスト!$A$1:$D$43729,4,FALSE)=基本情報!$D$6,O5575,"")),"")</f>
        <v/>
      </c>
    </row>
    <row r="5576" spans="15:16" x14ac:dyDescent="0.15">
      <c r="O5576">
        <v>5575</v>
      </c>
      <c r="P5576" t="str">
        <f>IFERROR(IF(COUNTIF(個人情報!$BB$5:$BB$401,"登録番号" &amp; リスト!O5576)&gt;=1,"",IF(VLOOKUP(O5576,登録者リスト!$A$1:$D$43729,4,FALSE)=基本情報!$D$6,O5576,"")),"")</f>
        <v/>
      </c>
    </row>
    <row r="5577" spans="15:16" x14ac:dyDescent="0.15">
      <c r="O5577">
        <v>5576</v>
      </c>
      <c r="P5577" t="str">
        <f>IFERROR(IF(COUNTIF(個人情報!$BB$5:$BB$401,"登録番号" &amp; リスト!O5577)&gt;=1,"",IF(VLOOKUP(O5577,登録者リスト!$A$1:$D$43729,4,FALSE)=基本情報!$D$6,O5577,"")),"")</f>
        <v/>
      </c>
    </row>
    <row r="5578" spans="15:16" x14ac:dyDescent="0.15">
      <c r="O5578">
        <v>5577</v>
      </c>
      <c r="P5578" t="str">
        <f>IFERROR(IF(COUNTIF(個人情報!$BB$5:$BB$401,"登録番号" &amp; リスト!O5578)&gt;=1,"",IF(VLOOKUP(O5578,登録者リスト!$A$1:$D$43729,4,FALSE)=基本情報!$D$6,O5578,"")),"")</f>
        <v/>
      </c>
    </row>
    <row r="5579" spans="15:16" x14ac:dyDescent="0.15">
      <c r="O5579">
        <v>5578</v>
      </c>
      <c r="P5579" t="str">
        <f>IFERROR(IF(COUNTIF(個人情報!$BB$5:$BB$401,"登録番号" &amp; リスト!O5579)&gt;=1,"",IF(VLOOKUP(O5579,登録者リスト!$A$1:$D$43729,4,FALSE)=基本情報!$D$6,O5579,"")),"")</f>
        <v/>
      </c>
    </row>
    <row r="5580" spans="15:16" x14ac:dyDescent="0.15">
      <c r="O5580">
        <v>5579</v>
      </c>
      <c r="P5580" t="str">
        <f>IFERROR(IF(COUNTIF(個人情報!$BB$5:$BB$401,"登録番号" &amp; リスト!O5580)&gt;=1,"",IF(VLOOKUP(O5580,登録者リスト!$A$1:$D$43729,4,FALSE)=基本情報!$D$6,O5580,"")),"")</f>
        <v/>
      </c>
    </row>
    <row r="5581" spans="15:16" x14ac:dyDescent="0.15">
      <c r="O5581">
        <v>5580</v>
      </c>
      <c r="P5581" t="str">
        <f>IFERROR(IF(COUNTIF(個人情報!$BB$5:$BB$401,"登録番号" &amp; リスト!O5581)&gt;=1,"",IF(VLOOKUP(O5581,登録者リスト!$A$1:$D$43729,4,FALSE)=基本情報!$D$6,O5581,"")),"")</f>
        <v/>
      </c>
    </row>
    <row r="5582" spans="15:16" x14ac:dyDescent="0.15">
      <c r="O5582">
        <v>5581</v>
      </c>
      <c r="P5582" t="str">
        <f>IFERROR(IF(COUNTIF(個人情報!$BB$5:$BB$401,"登録番号" &amp; リスト!O5582)&gt;=1,"",IF(VLOOKUP(O5582,登録者リスト!$A$1:$D$43729,4,FALSE)=基本情報!$D$6,O5582,"")),"")</f>
        <v/>
      </c>
    </row>
    <row r="5583" spans="15:16" x14ac:dyDescent="0.15">
      <c r="O5583">
        <v>5582</v>
      </c>
      <c r="P5583" t="str">
        <f>IFERROR(IF(COUNTIF(個人情報!$BB$5:$BB$401,"登録番号" &amp; リスト!O5583)&gt;=1,"",IF(VLOOKUP(O5583,登録者リスト!$A$1:$D$43729,4,FALSE)=基本情報!$D$6,O5583,"")),"")</f>
        <v/>
      </c>
    </row>
    <row r="5584" spans="15:16" x14ac:dyDescent="0.15">
      <c r="O5584">
        <v>5583</v>
      </c>
      <c r="P5584" t="str">
        <f>IFERROR(IF(COUNTIF(個人情報!$BB$5:$BB$401,"登録番号" &amp; リスト!O5584)&gt;=1,"",IF(VLOOKUP(O5584,登録者リスト!$A$1:$D$43729,4,FALSE)=基本情報!$D$6,O5584,"")),"")</f>
        <v/>
      </c>
    </row>
    <row r="5585" spans="15:16" x14ac:dyDescent="0.15">
      <c r="O5585">
        <v>5584</v>
      </c>
      <c r="P5585" t="str">
        <f>IFERROR(IF(COUNTIF(個人情報!$BB$5:$BB$401,"登録番号" &amp; リスト!O5585)&gt;=1,"",IF(VLOOKUP(O5585,登録者リスト!$A$1:$D$43729,4,FALSE)=基本情報!$D$6,O5585,"")),"")</f>
        <v/>
      </c>
    </row>
    <row r="5586" spans="15:16" x14ac:dyDescent="0.15">
      <c r="O5586">
        <v>5585</v>
      </c>
      <c r="P5586" t="str">
        <f>IFERROR(IF(COUNTIF(個人情報!$BB$5:$BB$401,"登録番号" &amp; リスト!O5586)&gt;=1,"",IF(VLOOKUP(O5586,登録者リスト!$A$1:$D$43729,4,FALSE)=基本情報!$D$6,O5586,"")),"")</f>
        <v/>
      </c>
    </row>
    <row r="5587" spans="15:16" x14ac:dyDescent="0.15">
      <c r="O5587">
        <v>5586</v>
      </c>
      <c r="P5587" t="str">
        <f>IFERROR(IF(COUNTIF(個人情報!$BB$5:$BB$401,"登録番号" &amp; リスト!O5587)&gt;=1,"",IF(VLOOKUP(O5587,登録者リスト!$A$1:$D$43729,4,FALSE)=基本情報!$D$6,O5587,"")),"")</f>
        <v/>
      </c>
    </row>
    <row r="5588" spans="15:16" x14ac:dyDescent="0.15">
      <c r="O5588">
        <v>5587</v>
      </c>
      <c r="P5588" t="str">
        <f>IFERROR(IF(COUNTIF(個人情報!$BB$5:$BB$401,"登録番号" &amp; リスト!O5588)&gt;=1,"",IF(VLOOKUP(O5588,登録者リスト!$A$1:$D$43729,4,FALSE)=基本情報!$D$6,O5588,"")),"")</f>
        <v/>
      </c>
    </row>
    <row r="5589" spans="15:16" x14ac:dyDescent="0.15">
      <c r="O5589">
        <v>5588</v>
      </c>
      <c r="P5589" t="str">
        <f>IFERROR(IF(COUNTIF(個人情報!$BB$5:$BB$401,"登録番号" &amp; リスト!O5589)&gt;=1,"",IF(VLOOKUP(O5589,登録者リスト!$A$1:$D$43729,4,FALSE)=基本情報!$D$6,O5589,"")),"")</f>
        <v/>
      </c>
    </row>
    <row r="5590" spans="15:16" x14ac:dyDescent="0.15">
      <c r="O5590">
        <v>5589</v>
      </c>
      <c r="P5590" t="str">
        <f>IFERROR(IF(COUNTIF(個人情報!$BB$5:$BB$401,"登録番号" &amp; リスト!O5590)&gt;=1,"",IF(VLOOKUP(O5590,登録者リスト!$A$1:$D$43729,4,FALSE)=基本情報!$D$6,O5590,"")),"")</f>
        <v/>
      </c>
    </row>
    <row r="5591" spans="15:16" x14ac:dyDescent="0.15">
      <c r="O5591">
        <v>5590</v>
      </c>
      <c r="P5591" t="str">
        <f>IFERROR(IF(COUNTIF(個人情報!$BB$5:$BB$401,"登録番号" &amp; リスト!O5591)&gt;=1,"",IF(VLOOKUP(O5591,登録者リスト!$A$1:$D$43729,4,FALSE)=基本情報!$D$6,O5591,"")),"")</f>
        <v/>
      </c>
    </row>
    <row r="5592" spans="15:16" x14ac:dyDescent="0.15">
      <c r="O5592">
        <v>5591</v>
      </c>
      <c r="P5592" t="str">
        <f>IFERROR(IF(COUNTIF(個人情報!$BB$5:$BB$401,"登録番号" &amp; リスト!O5592)&gt;=1,"",IF(VLOOKUP(O5592,登録者リスト!$A$1:$D$43729,4,FALSE)=基本情報!$D$6,O5592,"")),"")</f>
        <v/>
      </c>
    </row>
    <row r="5593" spans="15:16" x14ac:dyDescent="0.15">
      <c r="O5593">
        <v>5592</v>
      </c>
      <c r="P5593" t="str">
        <f>IFERROR(IF(COUNTIF(個人情報!$BB$5:$BB$401,"登録番号" &amp; リスト!O5593)&gt;=1,"",IF(VLOOKUP(O5593,登録者リスト!$A$1:$D$43729,4,FALSE)=基本情報!$D$6,O5593,"")),"")</f>
        <v/>
      </c>
    </row>
    <row r="5594" spans="15:16" x14ac:dyDescent="0.15">
      <c r="O5594">
        <v>5593</v>
      </c>
      <c r="P5594" t="str">
        <f>IFERROR(IF(COUNTIF(個人情報!$BB$5:$BB$401,"登録番号" &amp; リスト!O5594)&gt;=1,"",IF(VLOOKUP(O5594,登録者リスト!$A$1:$D$43729,4,FALSE)=基本情報!$D$6,O5594,"")),"")</f>
        <v/>
      </c>
    </row>
    <row r="5595" spans="15:16" x14ac:dyDescent="0.15">
      <c r="O5595">
        <v>5594</v>
      </c>
      <c r="P5595" t="str">
        <f>IFERROR(IF(COUNTIF(個人情報!$BB$5:$BB$401,"登録番号" &amp; リスト!O5595)&gt;=1,"",IF(VLOOKUP(O5595,登録者リスト!$A$1:$D$43729,4,FALSE)=基本情報!$D$6,O5595,"")),"")</f>
        <v/>
      </c>
    </row>
    <row r="5596" spans="15:16" x14ac:dyDescent="0.15">
      <c r="O5596">
        <v>5595</v>
      </c>
      <c r="P5596" t="str">
        <f>IFERROR(IF(COUNTIF(個人情報!$BB$5:$BB$401,"登録番号" &amp; リスト!O5596)&gt;=1,"",IF(VLOOKUP(O5596,登録者リスト!$A$1:$D$43729,4,FALSE)=基本情報!$D$6,O5596,"")),"")</f>
        <v/>
      </c>
    </row>
    <row r="5597" spans="15:16" x14ac:dyDescent="0.15">
      <c r="O5597">
        <v>5596</v>
      </c>
      <c r="P5597" t="str">
        <f>IFERROR(IF(COUNTIF(個人情報!$BB$5:$BB$401,"登録番号" &amp; リスト!O5597)&gt;=1,"",IF(VLOOKUP(O5597,登録者リスト!$A$1:$D$43729,4,FALSE)=基本情報!$D$6,O5597,"")),"")</f>
        <v/>
      </c>
    </row>
    <row r="5598" spans="15:16" x14ac:dyDescent="0.15">
      <c r="O5598">
        <v>5597</v>
      </c>
      <c r="P5598" t="str">
        <f>IFERROR(IF(COUNTIF(個人情報!$BB$5:$BB$401,"登録番号" &amp; リスト!O5598)&gt;=1,"",IF(VLOOKUP(O5598,登録者リスト!$A$1:$D$43729,4,FALSE)=基本情報!$D$6,O5598,"")),"")</f>
        <v/>
      </c>
    </row>
    <row r="5599" spans="15:16" x14ac:dyDescent="0.15">
      <c r="O5599">
        <v>5598</v>
      </c>
      <c r="P5599" t="str">
        <f>IFERROR(IF(COUNTIF(個人情報!$BB$5:$BB$401,"登録番号" &amp; リスト!O5599)&gt;=1,"",IF(VLOOKUP(O5599,登録者リスト!$A$1:$D$43729,4,FALSE)=基本情報!$D$6,O5599,"")),"")</f>
        <v/>
      </c>
    </row>
    <row r="5600" spans="15:16" x14ac:dyDescent="0.15">
      <c r="O5600">
        <v>5599</v>
      </c>
      <c r="P5600" t="str">
        <f>IFERROR(IF(COUNTIF(個人情報!$BB$5:$BB$401,"登録番号" &amp; リスト!O5600)&gt;=1,"",IF(VLOOKUP(O5600,登録者リスト!$A$1:$D$43729,4,FALSE)=基本情報!$D$6,O5600,"")),"")</f>
        <v/>
      </c>
    </row>
    <row r="5601" spans="15:16" x14ac:dyDescent="0.15">
      <c r="O5601">
        <v>5600</v>
      </c>
      <c r="P5601" t="str">
        <f>IFERROR(IF(COUNTIF(個人情報!$BB$5:$BB$401,"登録番号" &amp; リスト!O5601)&gt;=1,"",IF(VLOOKUP(O5601,登録者リスト!$A$1:$D$43729,4,FALSE)=基本情報!$D$6,O5601,"")),"")</f>
        <v/>
      </c>
    </row>
    <row r="5602" spans="15:16" x14ac:dyDescent="0.15">
      <c r="O5602">
        <v>5601</v>
      </c>
      <c r="P5602" t="str">
        <f>IFERROR(IF(COUNTIF(個人情報!$BB$5:$BB$401,"登録番号" &amp; リスト!O5602)&gt;=1,"",IF(VLOOKUP(O5602,登録者リスト!$A$1:$D$43729,4,FALSE)=基本情報!$D$6,O5602,"")),"")</f>
        <v/>
      </c>
    </row>
    <row r="5603" spans="15:16" x14ac:dyDescent="0.15">
      <c r="O5603">
        <v>5602</v>
      </c>
      <c r="P5603" t="str">
        <f>IFERROR(IF(COUNTIF(個人情報!$BB$5:$BB$401,"登録番号" &amp; リスト!O5603)&gt;=1,"",IF(VLOOKUP(O5603,登録者リスト!$A$1:$D$43729,4,FALSE)=基本情報!$D$6,O5603,"")),"")</f>
        <v/>
      </c>
    </row>
    <row r="5604" spans="15:16" x14ac:dyDescent="0.15">
      <c r="O5604">
        <v>5603</v>
      </c>
      <c r="P5604" t="str">
        <f>IFERROR(IF(COUNTIF(個人情報!$BB$5:$BB$401,"登録番号" &amp; リスト!O5604)&gt;=1,"",IF(VLOOKUP(O5604,登録者リスト!$A$1:$D$43729,4,FALSE)=基本情報!$D$6,O5604,"")),"")</f>
        <v/>
      </c>
    </row>
    <row r="5605" spans="15:16" x14ac:dyDescent="0.15">
      <c r="O5605">
        <v>5604</v>
      </c>
      <c r="P5605" t="str">
        <f>IFERROR(IF(COUNTIF(個人情報!$BB$5:$BB$401,"登録番号" &amp; リスト!O5605)&gt;=1,"",IF(VLOOKUP(O5605,登録者リスト!$A$1:$D$43729,4,FALSE)=基本情報!$D$6,O5605,"")),"")</f>
        <v/>
      </c>
    </row>
    <row r="5606" spans="15:16" x14ac:dyDescent="0.15">
      <c r="O5606">
        <v>5605</v>
      </c>
      <c r="P5606" t="str">
        <f>IFERROR(IF(COUNTIF(個人情報!$BB$5:$BB$401,"登録番号" &amp; リスト!O5606)&gt;=1,"",IF(VLOOKUP(O5606,登録者リスト!$A$1:$D$43729,4,FALSE)=基本情報!$D$6,O5606,"")),"")</f>
        <v/>
      </c>
    </row>
    <row r="5607" spans="15:16" x14ac:dyDescent="0.15">
      <c r="O5607">
        <v>5606</v>
      </c>
      <c r="P5607" t="str">
        <f>IFERROR(IF(COUNTIF(個人情報!$BB$5:$BB$401,"登録番号" &amp; リスト!O5607)&gt;=1,"",IF(VLOOKUP(O5607,登録者リスト!$A$1:$D$43729,4,FALSE)=基本情報!$D$6,O5607,"")),"")</f>
        <v/>
      </c>
    </row>
    <row r="5608" spans="15:16" x14ac:dyDescent="0.15">
      <c r="O5608">
        <v>5607</v>
      </c>
      <c r="P5608" t="str">
        <f>IFERROR(IF(COUNTIF(個人情報!$BB$5:$BB$401,"登録番号" &amp; リスト!O5608)&gt;=1,"",IF(VLOOKUP(O5608,登録者リスト!$A$1:$D$43729,4,FALSE)=基本情報!$D$6,O5608,"")),"")</f>
        <v/>
      </c>
    </row>
    <row r="5609" spans="15:16" x14ac:dyDescent="0.15">
      <c r="O5609">
        <v>5608</v>
      </c>
      <c r="P5609" t="str">
        <f>IFERROR(IF(COUNTIF(個人情報!$BB$5:$BB$401,"登録番号" &amp; リスト!O5609)&gt;=1,"",IF(VLOOKUP(O5609,登録者リスト!$A$1:$D$43729,4,FALSE)=基本情報!$D$6,O5609,"")),"")</f>
        <v/>
      </c>
    </row>
    <row r="5610" spans="15:16" x14ac:dyDescent="0.15">
      <c r="O5610">
        <v>5609</v>
      </c>
      <c r="P5610" t="str">
        <f>IFERROR(IF(COUNTIF(個人情報!$BB$5:$BB$401,"登録番号" &amp; リスト!O5610)&gt;=1,"",IF(VLOOKUP(O5610,登録者リスト!$A$1:$D$43729,4,FALSE)=基本情報!$D$6,O5610,"")),"")</f>
        <v/>
      </c>
    </row>
    <row r="5611" spans="15:16" x14ac:dyDescent="0.15">
      <c r="O5611">
        <v>5610</v>
      </c>
      <c r="P5611" t="str">
        <f>IFERROR(IF(COUNTIF(個人情報!$BB$5:$BB$401,"登録番号" &amp; リスト!O5611)&gt;=1,"",IF(VLOOKUP(O5611,登録者リスト!$A$1:$D$43729,4,FALSE)=基本情報!$D$6,O5611,"")),"")</f>
        <v/>
      </c>
    </row>
    <row r="5612" spans="15:16" x14ac:dyDescent="0.15">
      <c r="O5612">
        <v>5611</v>
      </c>
      <c r="P5612" t="str">
        <f>IFERROR(IF(COUNTIF(個人情報!$BB$5:$BB$401,"登録番号" &amp; リスト!O5612)&gt;=1,"",IF(VLOOKUP(O5612,登録者リスト!$A$1:$D$43729,4,FALSE)=基本情報!$D$6,O5612,"")),"")</f>
        <v/>
      </c>
    </row>
    <row r="5613" spans="15:16" x14ac:dyDescent="0.15">
      <c r="O5613">
        <v>5612</v>
      </c>
      <c r="P5613" t="str">
        <f>IFERROR(IF(COUNTIF(個人情報!$BB$5:$BB$401,"登録番号" &amp; リスト!O5613)&gt;=1,"",IF(VLOOKUP(O5613,登録者リスト!$A$1:$D$43729,4,FALSE)=基本情報!$D$6,O5613,"")),"")</f>
        <v/>
      </c>
    </row>
    <row r="5614" spans="15:16" x14ac:dyDescent="0.15">
      <c r="O5614">
        <v>5613</v>
      </c>
      <c r="P5614" t="str">
        <f>IFERROR(IF(COUNTIF(個人情報!$BB$5:$BB$401,"登録番号" &amp; リスト!O5614)&gt;=1,"",IF(VLOOKUP(O5614,登録者リスト!$A$1:$D$43729,4,FALSE)=基本情報!$D$6,O5614,"")),"")</f>
        <v/>
      </c>
    </row>
    <row r="5615" spans="15:16" x14ac:dyDescent="0.15">
      <c r="O5615">
        <v>5614</v>
      </c>
      <c r="P5615" t="str">
        <f>IFERROR(IF(COUNTIF(個人情報!$BB$5:$BB$401,"登録番号" &amp; リスト!O5615)&gt;=1,"",IF(VLOOKUP(O5615,登録者リスト!$A$1:$D$43729,4,FALSE)=基本情報!$D$6,O5615,"")),"")</f>
        <v/>
      </c>
    </row>
    <row r="5616" spans="15:16" x14ac:dyDescent="0.15">
      <c r="O5616">
        <v>5615</v>
      </c>
      <c r="P5616" t="str">
        <f>IFERROR(IF(COUNTIF(個人情報!$BB$5:$BB$401,"登録番号" &amp; リスト!O5616)&gt;=1,"",IF(VLOOKUP(O5616,登録者リスト!$A$1:$D$43729,4,FALSE)=基本情報!$D$6,O5616,"")),"")</f>
        <v/>
      </c>
    </row>
    <row r="5617" spans="15:16" x14ac:dyDescent="0.15">
      <c r="O5617">
        <v>5616</v>
      </c>
      <c r="P5617" t="str">
        <f>IFERROR(IF(COUNTIF(個人情報!$BB$5:$BB$401,"登録番号" &amp; リスト!O5617)&gt;=1,"",IF(VLOOKUP(O5617,登録者リスト!$A$1:$D$43729,4,FALSE)=基本情報!$D$6,O5617,"")),"")</f>
        <v/>
      </c>
    </row>
    <row r="5618" spans="15:16" x14ac:dyDescent="0.15">
      <c r="O5618">
        <v>5617</v>
      </c>
      <c r="P5618" t="str">
        <f>IFERROR(IF(COUNTIF(個人情報!$BB$5:$BB$401,"登録番号" &amp; リスト!O5618)&gt;=1,"",IF(VLOOKUP(O5618,登録者リスト!$A$1:$D$43729,4,FALSE)=基本情報!$D$6,O5618,"")),"")</f>
        <v/>
      </c>
    </row>
    <row r="5619" spans="15:16" x14ac:dyDescent="0.15">
      <c r="O5619">
        <v>5618</v>
      </c>
      <c r="P5619" t="str">
        <f>IFERROR(IF(COUNTIF(個人情報!$BB$5:$BB$401,"登録番号" &amp; リスト!O5619)&gt;=1,"",IF(VLOOKUP(O5619,登録者リスト!$A$1:$D$43729,4,FALSE)=基本情報!$D$6,O5619,"")),"")</f>
        <v/>
      </c>
    </row>
    <row r="5620" spans="15:16" x14ac:dyDescent="0.15">
      <c r="O5620">
        <v>5619</v>
      </c>
      <c r="P5620" t="str">
        <f>IFERROR(IF(COUNTIF(個人情報!$BB$5:$BB$401,"登録番号" &amp; リスト!O5620)&gt;=1,"",IF(VLOOKUP(O5620,登録者リスト!$A$1:$D$43729,4,FALSE)=基本情報!$D$6,O5620,"")),"")</f>
        <v/>
      </c>
    </row>
    <row r="5621" spans="15:16" x14ac:dyDescent="0.15">
      <c r="O5621">
        <v>5620</v>
      </c>
      <c r="P5621" t="str">
        <f>IFERROR(IF(COUNTIF(個人情報!$BB$5:$BB$401,"登録番号" &amp; リスト!O5621)&gt;=1,"",IF(VLOOKUP(O5621,登録者リスト!$A$1:$D$43729,4,FALSE)=基本情報!$D$6,O5621,"")),"")</f>
        <v/>
      </c>
    </row>
    <row r="5622" spans="15:16" x14ac:dyDescent="0.15">
      <c r="O5622">
        <v>5621</v>
      </c>
      <c r="P5622" t="str">
        <f>IFERROR(IF(COUNTIF(個人情報!$BB$5:$BB$401,"登録番号" &amp; リスト!O5622)&gt;=1,"",IF(VLOOKUP(O5622,登録者リスト!$A$1:$D$43729,4,FALSE)=基本情報!$D$6,O5622,"")),"")</f>
        <v/>
      </c>
    </row>
    <row r="5623" spans="15:16" x14ac:dyDescent="0.15">
      <c r="O5623">
        <v>5622</v>
      </c>
      <c r="P5623" t="str">
        <f>IFERROR(IF(COUNTIF(個人情報!$BB$5:$BB$401,"登録番号" &amp; リスト!O5623)&gt;=1,"",IF(VLOOKUP(O5623,登録者リスト!$A$1:$D$43729,4,FALSE)=基本情報!$D$6,O5623,"")),"")</f>
        <v/>
      </c>
    </row>
    <row r="5624" spans="15:16" x14ac:dyDescent="0.15">
      <c r="O5624">
        <v>5623</v>
      </c>
      <c r="P5624" t="str">
        <f>IFERROR(IF(COUNTIF(個人情報!$BB$5:$BB$401,"登録番号" &amp; リスト!O5624)&gt;=1,"",IF(VLOOKUP(O5624,登録者リスト!$A$1:$D$43729,4,FALSE)=基本情報!$D$6,O5624,"")),"")</f>
        <v/>
      </c>
    </row>
    <row r="5625" spans="15:16" x14ac:dyDescent="0.15">
      <c r="O5625">
        <v>5624</v>
      </c>
      <c r="P5625" t="str">
        <f>IFERROR(IF(COUNTIF(個人情報!$BB$5:$BB$401,"登録番号" &amp; リスト!O5625)&gt;=1,"",IF(VLOOKUP(O5625,登録者リスト!$A$1:$D$43729,4,FALSE)=基本情報!$D$6,O5625,"")),"")</f>
        <v/>
      </c>
    </row>
    <row r="5626" spans="15:16" x14ac:dyDescent="0.15">
      <c r="O5626">
        <v>5625</v>
      </c>
      <c r="P5626" t="str">
        <f>IFERROR(IF(COUNTIF(個人情報!$BB$5:$BB$401,"登録番号" &amp; リスト!O5626)&gt;=1,"",IF(VLOOKUP(O5626,登録者リスト!$A$1:$D$43729,4,FALSE)=基本情報!$D$6,O5626,"")),"")</f>
        <v/>
      </c>
    </row>
    <row r="5627" spans="15:16" x14ac:dyDescent="0.15">
      <c r="O5627">
        <v>5626</v>
      </c>
      <c r="P5627" t="str">
        <f>IFERROR(IF(COUNTIF(個人情報!$BB$5:$BB$401,"登録番号" &amp; リスト!O5627)&gt;=1,"",IF(VLOOKUP(O5627,登録者リスト!$A$1:$D$43729,4,FALSE)=基本情報!$D$6,O5627,"")),"")</f>
        <v/>
      </c>
    </row>
    <row r="5628" spans="15:16" x14ac:dyDescent="0.15">
      <c r="O5628">
        <v>5627</v>
      </c>
      <c r="P5628" t="str">
        <f>IFERROR(IF(COUNTIF(個人情報!$BB$5:$BB$401,"登録番号" &amp; リスト!O5628)&gt;=1,"",IF(VLOOKUP(O5628,登録者リスト!$A$1:$D$43729,4,FALSE)=基本情報!$D$6,O5628,"")),"")</f>
        <v/>
      </c>
    </row>
    <row r="5629" spans="15:16" x14ac:dyDescent="0.15">
      <c r="O5629">
        <v>5628</v>
      </c>
      <c r="P5629" t="str">
        <f>IFERROR(IF(COUNTIF(個人情報!$BB$5:$BB$401,"登録番号" &amp; リスト!O5629)&gt;=1,"",IF(VLOOKUP(O5629,登録者リスト!$A$1:$D$43729,4,FALSE)=基本情報!$D$6,O5629,"")),"")</f>
        <v/>
      </c>
    </row>
    <row r="5630" spans="15:16" x14ac:dyDescent="0.15">
      <c r="O5630">
        <v>5629</v>
      </c>
      <c r="P5630" t="str">
        <f>IFERROR(IF(COUNTIF(個人情報!$BB$5:$BB$401,"登録番号" &amp; リスト!O5630)&gt;=1,"",IF(VLOOKUP(O5630,登録者リスト!$A$1:$D$43729,4,FALSE)=基本情報!$D$6,O5630,"")),"")</f>
        <v/>
      </c>
    </row>
    <row r="5631" spans="15:16" x14ac:dyDescent="0.15">
      <c r="O5631">
        <v>5630</v>
      </c>
      <c r="P5631" t="str">
        <f>IFERROR(IF(COUNTIF(個人情報!$BB$5:$BB$401,"登録番号" &amp; リスト!O5631)&gt;=1,"",IF(VLOOKUP(O5631,登録者リスト!$A$1:$D$43729,4,FALSE)=基本情報!$D$6,O5631,"")),"")</f>
        <v/>
      </c>
    </row>
    <row r="5632" spans="15:16" x14ac:dyDescent="0.15">
      <c r="O5632">
        <v>5631</v>
      </c>
      <c r="P5632" t="str">
        <f>IFERROR(IF(COUNTIF(個人情報!$BB$5:$BB$401,"登録番号" &amp; リスト!O5632)&gt;=1,"",IF(VLOOKUP(O5632,登録者リスト!$A$1:$D$43729,4,FALSE)=基本情報!$D$6,O5632,"")),"")</f>
        <v/>
      </c>
    </row>
    <row r="5633" spans="15:16" x14ac:dyDescent="0.15">
      <c r="O5633">
        <v>5632</v>
      </c>
      <c r="P5633" t="str">
        <f>IFERROR(IF(COUNTIF(個人情報!$BB$5:$BB$401,"登録番号" &amp; リスト!O5633)&gt;=1,"",IF(VLOOKUP(O5633,登録者リスト!$A$1:$D$43729,4,FALSE)=基本情報!$D$6,O5633,"")),"")</f>
        <v/>
      </c>
    </row>
    <row r="5634" spans="15:16" x14ac:dyDescent="0.15">
      <c r="O5634">
        <v>5633</v>
      </c>
      <c r="P5634" t="str">
        <f>IFERROR(IF(COUNTIF(個人情報!$BB$5:$BB$401,"登録番号" &amp; リスト!O5634)&gt;=1,"",IF(VLOOKUP(O5634,登録者リスト!$A$1:$D$43729,4,FALSE)=基本情報!$D$6,O5634,"")),"")</f>
        <v/>
      </c>
    </row>
    <row r="5635" spans="15:16" x14ac:dyDescent="0.15">
      <c r="O5635">
        <v>5634</v>
      </c>
      <c r="P5635" t="str">
        <f>IFERROR(IF(COUNTIF(個人情報!$BB$5:$BB$401,"登録番号" &amp; リスト!O5635)&gt;=1,"",IF(VLOOKUP(O5635,登録者リスト!$A$1:$D$43729,4,FALSE)=基本情報!$D$6,O5635,"")),"")</f>
        <v/>
      </c>
    </row>
    <row r="5636" spans="15:16" x14ac:dyDescent="0.15">
      <c r="O5636">
        <v>5635</v>
      </c>
      <c r="P5636" t="str">
        <f>IFERROR(IF(COUNTIF(個人情報!$BB$5:$BB$401,"登録番号" &amp; リスト!O5636)&gt;=1,"",IF(VLOOKUP(O5636,登録者リスト!$A$1:$D$43729,4,FALSE)=基本情報!$D$6,O5636,"")),"")</f>
        <v/>
      </c>
    </row>
    <row r="5637" spans="15:16" x14ac:dyDescent="0.15">
      <c r="O5637">
        <v>5636</v>
      </c>
      <c r="P5637" t="str">
        <f>IFERROR(IF(COUNTIF(個人情報!$BB$5:$BB$401,"登録番号" &amp; リスト!O5637)&gt;=1,"",IF(VLOOKUP(O5637,登録者リスト!$A$1:$D$43729,4,FALSE)=基本情報!$D$6,O5637,"")),"")</f>
        <v/>
      </c>
    </row>
    <row r="5638" spans="15:16" x14ac:dyDescent="0.15">
      <c r="O5638">
        <v>5637</v>
      </c>
      <c r="P5638" t="str">
        <f>IFERROR(IF(COUNTIF(個人情報!$BB$5:$BB$401,"登録番号" &amp; リスト!O5638)&gt;=1,"",IF(VLOOKUP(O5638,登録者リスト!$A$1:$D$43729,4,FALSE)=基本情報!$D$6,O5638,"")),"")</f>
        <v/>
      </c>
    </row>
    <row r="5639" spans="15:16" x14ac:dyDescent="0.15">
      <c r="O5639">
        <v>5638</v>
      </c>
      <c r="P5639" t="str">
        <f>IFERROR(IF(COUNTIF(個人情報!$BB$5:$BB$401,"登録番号" &amp; リスト!O5639)&gt;=1,"",IF(VLOOKUP(O5639,登録者リスト!$A$1:$D$43729,4,FALSE)=基本情報!$D$6,O5639,"")),"")</f>
        <v/>
      </c>
    </row>
    <row r="5640" spans="15:16" x14ac:dyDescent="0.15">
      <c r="O5640">
        <v>5639</v>
      </c>
      <c r="P5640" t="str">
        <f>IFERROR(IF(COUNTIF(個人情報!$BB$5:$BB$401,"登録番号" &amp; リスト!O5640)&gt;=1,"",IF(VLOOKUP(O5640,登録者リスト!$A$1:$D$43729,4,FALSE)=基本情報!$D$6,O5640,"")),"")</f>
        <v/>
      </c>
    </row>
    <row r="5641" spans="15:16" x14ac:dyDescent="0.15">
      <c r="O5641">
        <v>5640</v>
      </c>
      <c r="P5641" t="str">
        <f>IFERROR(IF(COUNTIF(個人情報!$BB$5:$BB$401,"登録番号" &amp; リスト!O5641)&gt;=1,"",IF(VLOOKUP(O5641,登録者リスト!$A$1:$D$43729,4,FALSE)=基本情報!$D$6,O5641,"")),"")</f>
        <v/>
      </c>
    </row>
    <row r="5642" spans="15:16" x14ac:dyDescent="0.15">
      <c r="O5642">
        <v>5641</v>
      </c>
      <c r="P5642" t="str">
        <f>IFERROR(IF(COUNTIF(個人情報!$BB$5:$BB$401,"登録番号" &amp; リスト!O5642)&gt;=1,"",IF(VLOOKUP(O5642,登録者リスト!$A$1:$D$43729,4,FALSE)=基本情報!$D$6,O5642,"")),"")</f>
        <v/>
      </c>
    </row>
    <row r="5643" spans="15:16" x14ac:dyDescent="0.15">
      <c r="O5643">
        <v>5642</v>
      </c>
      <c r="P5643" t="str">
        <f>IFERROR(IF(COUNTIF(個人情報!$BB$5:$BB$401,"登録番号" &amp; リスト!O5643)&gt;=1,"",IF(VLOOKUP(O5643,登録者リスト!$A$1:$D$43729,4,FALSE)=基本情報!$D$6,O5643,"")),"")</f>
        <v/>
      </c>
    </row>
    <row r="5644" spans="15:16" x14ac:dyDescent="0.15">
      <c r="O5644">
        <v>5643</v>
      </c>
      <c r="P5644" t="str">
        <f>IFERROR(IF(COUNTIF(個人情報!$BB$5:$BB$401,"登録番号" &amp; リスト!O5644)&gt;=1,"",IF(VLOOKUP(O5644,登録者リスト!$A$1:$D$43729,4,FALSE)=基本情報!$D$6,O5644,"")),"")</f>
        <v/>
      </c>
    </row>
    <row r="5645" spans="15:16" x14ac:dyDescent="0.15">
      <c r="O5645">
        <v>5644</v>
      </c>
      <c r="P5645" t="str">
        <f>IFERROR(IF(COUNTIF(個人情報!$BB$5:$BB$401,"登録番号" &amp; リスト!O5645)&gt;=1,"",IF(VLOOKUP(O5645,登録者リスト!$A$1:$D$43729,4,FALSE)=基本情報!$D$6,O5645,"")),"")</f>
        <v/>
      </c>
    </row>
    <row r="5646" spans="15:16" x14ac:dyDescent="0.15">
      <c r="O5646">
        <v>5645</v>
      </c>
      <c r="P5646" t="str">
        <f>IFERROR(IF(COUNTIF(個人情報!$BB$5:$BB$401,"登録番号" &amp; リスト!O5646)&gt;=1,"",IF(VLOOKUP(O5646,登録者リスト!$A$1:$D$43729,4,FALSE)=基本情報!$D$6,O5646,"")),"")</f>
        <v/>
      </c>
    </row>
    <row r="5647" spans="15:16" x14ac:dyDescent="0.15">
      <c r="O5647">
        <v>5646</v>
      </c>
      <c r="P5647" t="str">
        <f>IFERROR(IF(COUNTIF(個人情報!$BB$5:$BB$401,"登録番号" &amp; リスト!O5647)&gt;=1,"",IF(VLOOKUP(O5647,登録者リスト!$A$1:$D$43729,4,FALSE)=基本情報!$D$6,O5647,"")),"")</f>
        <v/>
      </c>
    </row>
    <row r="5648" spans="15:16" x14ac:dyDescent="0.15">
      <c r="O5648">
        <v>5647</v>
      </c>
      <c r="P5648" t="str">
        <f>IFERROR(IF(COUNTIF(個人情報!$BB$5:$BB$401,"登録番号" &amp; リスト!O5648)&gt;=1,"",IF(VLOOKUP(O5648,登録者リスト!$A$1:$D$43729,4,FALSE)=基本情報!$D$6,O5648,"")),"")</f>
        <v/>
      </c>
    </row>
    <row r="5649" spans="15:16" x14ac:dyDescent="0.15">
      <c r="O5649">
        <v>5648</v>
      </c>
      <c r="P5649" t="str">
        <f>IFERROR(IF(COUNTIF(個人情報!$BB$5:$BB$401,"登録番号" &amp; リスト!O5649)&gt;=1,"",IF(VLOOKUP(O5649,登録者リスト!$A$1:$D$43729,4,FALSE)=基本情報!$D$6,O5649,"")),"")</f>
        <v/>
      </c>
    </row>
    <row r="5650" spans="15:16" x14ac:dyDescent="0.15">
      <c r="O5650">
        <v>5649</v>
      </c>
      <c r="P5650" t="str">
        <f>IFERROR(IF(COUNTIF(個人情報!$BB$5:$BB$401,"登録番号" &amp; リスト!O5650)&gt;=1,"",IF(VLOOKUP(O5650,登録者リスト!$A$1:$D$43729,4,FALSE)=基本情報!$D$6,O5650,"")),"")</f>
        <v/>
      </c>
    </row>
    <row r="5651" spans="15:16" x14ac:dyDescent="0.15">
      <c r="O5651">
        <v>5650</v>
      </c>
      <c r="P5651" t="str">
        <f>IFERROR(IF(COUNTIF(個人情報!$BB$5:$BB$401,"登録番号" &amp; リスト!O5651)&gt;=1,"",IF(VLOOKUP(O5651,登録者リスト!$A$1:$D$43729,4,FALSE)=基本情報!$D$6,O5651,"")),"")</f>
        <v/>
      </c>
    </row>
    <row r="5652" spans="15:16" x14ac:dyDescent="0.15">
      <c r="O5652">
        <v>5651</v>
      </c>
      <c r="P5652" t="str">
        <f>IFERROR(IF(COUNTIF(個人情報!$BB$5:$BB$401,"登録番号" &amp; リスト!O5652)&gt;=1,"",IF(VLOOKUP(O5652,登録者リスト!$A$1:$D$43729,4,FALSE)=基本情報!$D$6,O5652,"")),"")</f>
        <v/>
      </c>
    </row>
    <row r="5653" spans="15:16" x14ac:dyDescent="0.15">
      <c r="O5653">
        <v>5652</v>
      </c>
      <c r="P5653" t="str">
        <f>IFERROR(IF(COUNTIF(個人情報!$BB$5:$BB$401,"登録番号" &amp; リスト!O5653)&gt;=1,"",IF(VLOOKUP(O5653,登録者リスト!$A$1:$D$43729,4,FALSE)=基本情報!$D$6,O5653,"")),"")</f>
        <v/>
      </c>
    </row>
    <row r="5654" spans="15:16" x14ac:dyDescent="0.15">
      <c r="O5654">
        <v>5653</v>
      </c>
      <c r="P5654" t="str">
        <f>IFERROR(IF(COUNTIF(個人情報!$BB$5:$BB$401,"登録番号" &amp; リスト!O5654)&gt;=1,"",IF(VLOOKUP(O5654,登録者リスト!$A$1:$D$43729,4,FALSE)=基本情報!$D$6,O5654,"")),"")</f>
        <v/>
      </c>
    </row>
    <row r="5655" spans="15:16" x14ac:dyDescent="0.15">
      <c r="O5655">
        <v>5654</v>
      </c>
      <c r="P5655" t="str">
        <f>IFERROR(IF(COUNTIF(個人情報!$BB$5:$BB$401,"登録番号" &amp; リスト!O5655)&gt;=1,"",IF(VLOOKUP(O5655,登録者リスト!$A$1:$D$43729,4,FALSE)=基本情報!$D$6,O5655,"")),"")</f>
        <v/>
      </c>
    </row>
    <row r="5656" spans="15:16" x14ac:dyDescent="0.15">
      <c r="O5656">
        <v>5655</v>
      </c>
      <c r="P5656" t="str">
        <f>IFERROR(IF(COUNTIF(個人情報!$BB$5:$BB$401,"登録番号" &amp; リスト!O5656)&gt;=1,"",IF(VLOOKUP(O5656,登録者リスト!$A$1:$D$43729,4,FALSE)=基本情報!$D$6,O5656,"")),"")</f>
        <v/>
      </c>
    </row>
    <row r="5657" spans="15:16" x14ac:dyDescent="0.15">
      <c r="O5657">
        <v>5656</v>
      </c>
      <c r="P5657" t="str">
        <f>IFERROR(IF(COUNTIF(個人情報!$BB$5:$BB$401,"登録番号" &amp; リスト!O5657)&gt;=1,"",IF(VLOOKUP(O5657,登録者リスト!$A$1:$D$43729,4,FALSE)=基本情報!$D$6,O5657,"")),"")</f>
        <v/>
      </c>
    </row>
    <row r="5658" spans="15:16" x14ac:dyDescent="0.15">
      <c r="O5658">
        <v>5657</v>
      </c>
      <c r="P5658" t="str">
        <f>IFERROR(IF(COUNTIF(個人情報!$BB$5:$BB$401,"登録番号" &amp; リスト!O5658)&gt;=1,"",IF(VLOOKUP(O5658,登録者リスト!$A$1:$D$43729,4,FALSE)=基本情報!$D$6,O5658,"")),"")</f>
        <v/>
      </c>
    </row>
    <row r="5659" spans="15:16" x14ac:dyDescent="0.15">
      <c r="O5659">
        <v>5658</v>
      </c>
      <c r="P5659" t="str">
        <f>IFERROR(IF(COUNTIF(個人情報!$BB$5:$BB$401,"登録番号" &amp; リスト!O5659)&gt;=1,"",IF(VLOOKUP(O5659,登録者リスト!$A$1:$D$43729,4,FALSE)=基本情報!$D$6,O5659,"")),"")</f>
        <v/>
      </c>
    </row>
    <row r="5660" spans="15:16" x14ac:dyDescent="0.15">
      <c r="O5660">
        <v>5659</v>
      </c>
      <c r="P5660" t="str">
        <f>IFERROR(IF(COUNTIF(個人情報!$BB$5:$BB$401,"登録番号" &amp; リスト!O5660)&gt;=1,"",IF(VLOOKUP(O5660,登録者リスト!$A$1:$D$43729,4,FALSE)=基本情報!$D$6,O5660,"")),"")</f>
        <v/>
      </c>
    </row>
    <row r="5661" spans="15:16" x14ac:dyDescent="0.15">
      <c r="O5661">
        <v>5660</v>
      </c>
      <c r="P5661" t="str">
        <f>IFERROR(IF(COUNTIF(個人情報!$BB$5:$BB$401,"登録番号" &amp; リスト!O5661)&gt;=1,"",IF(VLOOKUP(O5661,登録者リスト!$A$1:$D$43729,4,FALSE)=基本情報!$D$6,O5661,"")),"")</f>
        <v/>
      </c>
    </row>
    <row r="5662" spans="15:16" x14ac:dyDescent="0.15">
      <c r="O5662">
        <v>5661</v>
      </c>
      <c r="P5662" t="str">
        <f>IFERROR(IF(COUNTIF(個人情報!$BB$5:$BB$401,"登録番号" &amp; リスト!O5662)&gt;=1,"",IF(VLOOKUP(O5662,登録者リスト!$A$1:$D$43729,4,FALSE)=基本情報!$D$6,O5662,"")),"")</f>
        <v/>
      </c>
    </row>
    <row r="5663" spans="15:16" x14ac:dyDescent="0.15">
      <c r="O5663">
        <v>5662</v>
      </c>
      <c r="P5663" t="str">
        <f>IFERROR(IF(COUNTIF(個人情報!$BB$5:$BB$401,"登録番号" &amp; リスト!O5663)&gt;=1,"",IF(VLOOKUP(O5663,登録者リスト!$A$1:$D$43729,4,FALSE)=基本情報!$D$6,O5663,"")),"")</f>
        <v/>
      </c>
    </row>
    <row r="5664" spans="15:16" x14ac:dyDescent="0.15">
      <c r="O5664">
        <v>5663</v>
      </c>
      <c r="P5664" t="str">
        <f>IFERROR(IF(COUNTIF(個人情報!$BB$5:$BB$401,"登録番号" &amp; リスト!O5664)&gt;=1,"",IF(VLOOKUP(O5664,登録者リスト!$A$1:$D$43729,4,FALSE)=基本情報!$D$6,O5664,"")),"")</f>
        <v/>
      </c>
    </row>
    <row r="5665" spans="15:16" x14ac:dyDescent="0.15">
      <c r="O5665">
        <v>5664</v>
      </c>
      <c r="P5665" t="str">
        <f>IFERROR(IF(COUNTIF(個人情報!$BB$5:$BB$401,"登録番号" &amp; リスト!O5665)&gt;=1,"",IF(VLOOKUP(O5665,登録者リスト!$A$1:$D$43729,4,FALSE)=基本情報!$D$6,O5665,"")),"")</f>
        <v/>
      </c>
    </row>
    <row r="5666" spans="15:16" x14ac:dyDescent="0.15">
      <c r="O5666">
        <v>5665</v>
      </c>
      <c r="P5666" t="str">
        <f>IFERROR(IF(COUNTIF(個人情報!$BB$5:$BB$401,"登録番号" &amp; リスト!O5666)&gt;=1,"",IF(VLOOKUP(O5666,登録者リスト!$A$1:$D$43729,4,FALSE)=基本情報!$D$6,O5666,"")),"")</f>
        <v/>
      </c>
    </row>
    <row r="5667" spans="15:16" x14ac:dyDescent="0.15">
      <c r="O5667">
        <v>5666</v>
      </c>
      <c r="P5667" t="str">
        <f>IFERROR(IF(COUNTIF(個人情報!$BB$5:$BB$401,"登録番号" &amp; リスト!O5667)&gt;=1,"",IF(VLOOKUP(O5667,登録者リスト!$A$1:$D$43729,4,FALSE)=基本情報!$D$6,O5667,"")),"")</f>
        <v/>
      </c>
    </row>
    <row r="5668" spans="15:16" x14ac:dyDescent="0.15">
      <c r="O5668">
        <v>5667</v>
      </c>
      <c r="P5668" t="str">
        <f>IFERROR(IF(COUNTIF(個人情報!$BB$5:$BB$401,"登録番号" &amp; リスト!O5668)&gt;=1,"",IF(VLOOKUP(O5668,登録者リスト!$A$1:$D$43729,4,FALSE)=基本情報!$D$6,O5668,"")),"")</f>
        <v/>
      </c>
    </row>
    <row r="5669" spans="15:16" x14ac:dyDescent="0.15">
      <c r="O5669">
        <v>5668</v>
      </c>
      <c r="P5669" t="str">
        <f>IFERROR(IF(COUNTIF(個人情報!$BB$5:$BB$401,"登録番号" &amp; リスト!O5669)&gt;=1,"",IF(VLOOKUP(O5669,登録者リスト!$A$1:$D$43729,4,FALSE)=基本情報!$D$6,O5669,"")),"")</f>
        <v/>
      </c>
    </row>
    <row r="5670" spans="15:16" x14ac:dyDescent="0.15">
      <c r="O5670">
        <v>5669</v>
      </c>
      <c r="P5670" t="str">
        <f>IFERROR(IF(COUNTIF(個人情報!$BB$5:$BB$401,"登録番号" &amp; リスト!O5670)&gt;=1,"",IF(VLOOKUP(O5670,登録者リスト!$A$1:$D$43729,4,FALSE)=基本情報!$D$6,O5670,"")),"")</f>
        <v/>
      </c>
    </row>
    <row r="5671" spans="15:16" x14ac:dyDescent="0.15">
      <c r="O5671">
        <v>5670</v>
      </c>
      <c r="P5671" t="str">
        <f>IFERROR(IF(COUNTIF(個人情報!$BB$5:$BB$401,"登録番号" &amp; リスト!O5671)&gt;=1,"",IF(VLOOKUP(O5671,登録者リスト!$A$1:$D$43729,4,FALSE)=基本情報!$D$6,O5671,"")),"")</f>
        <v/>
      </c>
    </row>
    <row r="5672" spans="15:16" x14ac:dyDescent="0.15">
      <c r="O5672">
        <v>5671</v>
      </c>
      <c r="P5672" t="str">
        <f>IFERROR(IF(COUNTIF(個人情報!$BB$5:$BB$401,"登録番号" &amp; リスト!O5672)&gt;=1,"",IF(VLOOKUP(O5672,登録者リスト!$A$1:$D$43729,4,FALSE)=基本情報!$D$6,O5672,"")),"")</f>
        <v/>
      </c>
    </row>
    <row r="5673" spans="15:16" x14ac:dyDescent="0.15">
      <c r="O5673">
        <v>5672</v>
      </c>
      <c r="P5673" t="str">
        <f>IFERROR(IF(COUNTIF(個人情報!$BB$5:$BB$401,"登録番号" &amp; リスト!O5673)&gt;=1,"",IF(VLOOKUP(O5673,登録者リスト!$A$1:$D$43729,4,FALSE)=基本情報!$D$6,O5673,"")),"")</f>
        <v/>
      </c>
    </row>
    <row r="5674" spans="15:16" x14ac:dyDescent="0.15">
      <c r="O5674">
        <v>5673</v>
      </c>
      <c r="P5674" t="str">
        <f>IFERROR(IF(COUNTIF(個人情報!$BB$5:$BB$401,"登録番号" &amp; リスト!O5674)&gt;=1,"",IF(VLOOKUP(O5674,登録者リスト!$A$1:$D$43729,4,FALSE)=基本情報!$D$6,O5674,"")),"")</f>
        <v/>
      </c>
    </row>
    <row r="5675" spans="15:16" x14ac:dyDescent="0.15">
      <c r="O5675">
        <v>5674</v>
      </c>
      <c r="P5675" t="str">
        <f>IFERROR(IF(COUNTIF(個人情報!$BB$5:$BB$401,"登録番号" &amp; リスト!O5675)&gt;=1,"",IF(VLOOKUP(O5675,登録者リスト!$A$1:$D$43729,4,FALSE)=基本情報!$D$6,O5675,"")),"")</f>
        <v/>
      </c>
    </row>
    <row r="5676" spans="15:16" x14ac:dyDescent="0.15">
      <c r="O5676">
        <v>5675</v>
      </c>
      <c r="P5676" t="str">
        <f>IFERROR(IF(COUNTIF(個人情報!$BB$5:$BB$401,"登録番号" &amp; リスト!O5676)&gt;=1,"",IF(VLOOKUP(O5676,登録者リスト!$A$1:$D$43729,4,FALSE)=基本情報!$D$6,O5676,"")),"")</f>
        <v/>
      </c>
    </row>
    <row r="5677" spans="15:16" x14ac:dyDescent="0.15">
      <c r="O5677">
        <v>5676</v>
      </c>
      <c r="P5677" t="str">
        <f>IFERROR(IF(COUNTIF(個人情報!$BB$5:$BB$401,"登録番号" &amp; リスト!O5677)&gt;=1,"",IF(VLOOKUP(O5677,登録者リスト!$A$1:$D$43729,4,FALSE)=基本情報!$D$6,O5677,"")),"")</f>
        <v/>
      </c>
    </row>
    <row r="5678" spans="15:16" x14ac:dyDescent="0.15">
      <c r="O5678">
        <v>5677</v>
      </c>
      <c r="P5678" t="str">
        <f>IFERROR(IF(COUNTIF(個人情報!$BB$5:$BB$401,"登録番号" &amp; リスト!O5678)&gt;=1,"",IF(VLOOKUP(O5678,登録者リスト!$A$1:$D$43729,4,FALSE)=基本情報!$D$6,O5678,"")),"")</f>
        <v/>
      </c>
    </row>
    <row r="5679" spans="15:16" x14ac:dyDescent="0.15">
      <c r="O5679">
        <v>5678</v>
      </c>
      <c r="P5679" t="str">
        <f>IFERROR(IF(COUNTIF(個人情報!$BB$5:$BB$401,"登録番号" &amp; リスト!O5679)&gt;=1,"",IF(VLOOKUP(O5679,登録者リスト!$A$1:$D$43729,4,FALSE)=基本情報!$D$6,O5679,"")),"")</f>
        <v/>
      </c>
    </row>
    <row r="5680" spans="15:16" x14ac:dyDescent="0.15">
      <c r="O5680">
        <v>5679</v>
      </c>
      <c r="P5680" t="str">
        <f>IFERROR(IF(COUNTIF(個人情報!$BB$5:$BB$401,"登録番号" &amp; リスト!O5680)&gt;=1,"",IF(VLOOKUP(O5680,登録者リスト!$A$1:$D$43729,4,FALSE)=基本情報!$D$6,O5680,"")),"")</f>
        <v/>
      </c>
    </row>
    <row r="5681" spans="15:16" x14ac:dyDescent="0.15">
      <c r="O5681">
        <v>5680</v>
      </c>
      <c r="P5681" t="str">
        <f>IFERROR(IF(COUNTIF(個人情報!$BB$5:$BB$401,"登録番号" &amp; リスト!O5681)&gt;=1,"",IF(VLOOKUP(O5681,登録者リスト!$A$1:$D$43729,4,FALSE)=基本情報!$D$6,O5681,"")),"")</f>
        <v/>
      </c>
    </row>
    <row r="5682" spans="15:16" x14ac:dyDescent="0.15">
      <c r="O5682">
        <v>5681</v>
      </c>
      <c r="P5682" t="str">
        <f>IFERROR(IF(COUNTIF(個人情報!$BB$5:$BB$401,"登録番号" &amp; リスト!O5682)&gt;=1,"",IF(VLOOKUP(O5682,登録者リスト!$A$1:$D$43729,4,FALSE)=基本情報!$D$6,O5682,"")),"")</f>
        <v/>
      </c>
    </row>
    <row r="5683" spans="15:16" x14ac:dyDescent="0.15">
      <c r="O5683">
        <v>5682</v>
      </c>
      <c r="P5683" t="str">
        <f>IFERROR(IF(COUNTIF(個人情報!$BB$5:$BB$401,"登録番号" &amp; リスト!O5683)&gt;=1,"",IF(VLOOKUP(O5683,登録者リスト!$A$1:$D$43729,4,FALSE)=基本情報!$D$6,O5683,"")),"")</f>
        <v/>
      </c>
    </row>
    <row r="5684" spans="15:16" x14ac:dyDescent="0.15">
      <c r="O5684">
        <v>5683</v>
      </c>
      <c r="P5684" t="str">
        <f>IFERROR(IF(COUNTIF(個人情報!$BB$5:$BB$401,"登録番号" &amp; リスト!O5684)&gt;=1,"",IF(VLOOKUP(O5684,登録者リスト!$A$1:$D$43729,4,FALSE)=基本情報!$D$6,O5684,"")),"")</f>
        <v/>
      </c>
    </row>
    <row r="5685" spans="15:16" x14ac:dyDescent="0.15">
      <c r="O5685">
        <v>5684</v>
      </c>
      <c r="P5685" t="str">
        <f>IFERROR(IF(COUNTIF(個人情報!$BB$5:$BB$401,"登録番号" &amp; リスト!O5685)&gt;=1,"",IF(VLOOKUP(O5685,登録者リスト!$A$1:$D$43729,4,FALSE)=基本情報!$D$6,O5685,"")),"")</f>
        <v/>
      </c>
    </row>
    <row r="5686" spans="15:16" x14ac:dyDescent="0.15">
      <c r="O5686">
        <v>5685</v>
      </c>
      <c r="P5686" t="str">
        <f>IFERROR(IF(COUNTIF(個人情報!$BB$5:$BB$401,"登録番号" &amp; リスト!O5686)&gt;=1,"",IF(VLOOKUP(O5686,登録者リスト!$A$1:$D$43729,4,FALSE)=基本情報!$D$6,O5686,"")),"")</f>
        <v/>
      </c>
    </row>
    <row r="5687" spans="15:16" x14ac:dyDescent="0.15">
      <c r="O5687">
        <v>5686</v>
      </c>
      <c r="P5687" t="str">
        <f>IFERROR(IF(COUNTIF(個人情報!$BB$5:$BB$401,"登録番号" &amp; リスト!O5687)&gt;=1,"",IF(VLOOKUP(O5687,登録者リスト!$A$1:$D$43729,4,FALSE)=基本情報!$D$6,O5687,"")),"")</f>
        <v/>
      </c>
    </row>
    <row r="5688" spans="15:16" x14ac:dyDescent="0.15">
      <c r="O5688">
        <v>5687</v>
      </c>
      <c r="P5688" t="str">
        <f>IFERROR(IF(COUNTIF(個人情報!$BB$5:$BB$401,"登録番号" &amp; リスト!O5688)&gt;=1,"",IF(VLOOKUP(O5688,登録者リスト!$A$1:$D$43729,4,FALSE)=基本情報!$D$6,O5688,"")),"")</f>
        <v/>
      </c>
    </row>
    <row r="5689" spans="15:16" x14ac:dyDescent="0.15">
      <c r="O5689">
        <v>5688</v>
      </c>
      <c r="P5689" t="str">
        <f>IFERROR(IF(COUNTIF(個人情報!$BB$5:$BB$401,"登録番号" &amp; リスト!O5689)&gt;=1,"",IF(VLOOKUP(O5689,登録者リスト!$A$1:$D$43729,4,FALSE)=基本情報!$D$6,O5689,"")),"")</f>
        <v/>
      </c>
    </row>
    <row r="5690" spans="15:16" x14ac:dyDescent="0.15">
      <c r="O5690">
        <v>5689</v>
      </c>
      <c r="P5690" t="str">
        <f>IFERROR(IF(COUNTIF(個人情報!$BB$5:$BB$401,"登録番号" &amp; リスト!O5690)&gt;=1,"",IF(VLOOKUP(O5690,登録者リスト!$A$1:$D$43729,4,FALSE)=基本情報!$D$6,O5690,"")),"")</f>
        <v/>
      </c>
    </row>
    <row r="5691" spans="15:16" x14ac:dyDescent="0.15">
      <c r="O5691">
        <v>5690</v>
      </c>
      <c r="P5691" t="str">
        <f>IFERROR(IF(COUNTIF(個人情報!$BB$5:$BB$401,"登録番号" &amp; リスト!O5691)&gt;=1,"",IF(VLOOKUP(O5691,登録者リスト!$A$1:$D$43729,4,FALSE)=基本情報!$D$6,O5691,"")),"")</f>
        <v/>
      </c>
    </row>
    <row r="5692" spans="15:16" x14ac:dyDescent="0.15">
      <c r="O5692">
        <v>5691</v>
      </c>
      <c r="P5692" t="str">
        <f>IFERROR(IF(COUNTIF(個人情報!$BB$5:$BB$401,"登録番号" &amp; リスト!O5692)&gt;=1,"",IF(VLOOKUP(O5692,登録者リスト!$A$1:$D$43729,4,FALSE)=基本情報!$D$6,O5692,"")),"")</f>
        <v/>
      </c>
    </row>
    <row r="5693" spans="15:16" x14ac:dyDescent="0.15">
      <c r="O5693">
        <v>5692</v>
      </c>
      <c r="P5693" t="str">
        <f>IFERROR(IF(COUNTIF(個人情報!$BB$5:$BB$401,"登録番号" &amp; リスト!O5693)&gt;=1,"",IF(VLOOKUP(O5693,登録者リスト!$A$1:$D$43729,4,FALSE)=基本情報!$D$6,O5693,"")),"")</f>
        <v/>
      </c>
    </row>
    <row r="5694" spans="15:16" x14ac:dyDescent="0.15">
      <c r="O5694">
        <v>5693</v>
      </c>
      <c r="P5694" t="str">
        <f>IFERROR(IF(COUNTIF(個人情報!$BB$5:$BB$401,"登録番号" &amp; リスト!O5694)&gt;=1,"",IF(VLOOKUP(O5694,登録者リスト!$A$1:$D$43729,4,FALSE)=基本情報!$D$6,O5694,"")),"")</f>
        <v/>
      </c>
    </row>
    <row r="5695" spans="15:16" x14ac:dyDescent="0.15">
      <c r="O5695">
        <v>5694</v>
      </c>
      <c r="P5695" t="str">
        <f>IFERROR(IF(COUNTIF(個人情報!$BB$5:$BB$401,"登録番号" &amp; リスト!O5695)&gt;=1,"",IF(VLOOKUP(O5695,登録者リスト!$A$1:$D$43729,4,FALSE)=基本情報!$D$6,O5695,"")),"")</f>
        <v/>
      </c>
    </row>
    <row r="5696" spans="15:16" x14ac:dyDescent="0.15">
      <c r="O5696">
        <v>5695</v>
      </c>
      <c r="P5696" t="str">
        <f>IFERROR(IF(COUNTIF(個人情報!$BB$5:$BB$401,"登録番号" &amp; リスト!O5696)&gt;=1,"",IF(VLOOKUP(O5696,登録者リスト!$A$1:$D$43729,4,FALSE)=基本情報!$D$6,O5696,"")),"")</f>
        <v/>
      </c>
    </row>
    <row r="5697" spans="15:16" x14ac:dyDescent="0.15">
      <c r="O5697">
        <v>5696</v>
      </c>
      <c r="P5697" t="str">
        <f>IFERROR(IF(COUNTIF(個人情報!$BB$5:$BB$401,"登録番号" &amp; リスト!O5697)&gt;=1,"",IF(VLOOKUP(O5697,登録者リスト!$A$1:$D$43729,4,FALSE)=基本情報!$D$6,O5697,"")),"")</f>
        <v/>
      </c>
    </row>
    <row r="5698" spans="15:16" x14ac:dyDescent="0.15">
      <c r="O5698">
        <v>5697</v>
      </c>
      <c r="P5698" t="str">
        <f>IFERROR(IF(COUNTIF(個人情報!$BB$5:$BB$401,"登録番号" &amp; リスト!O5698)&gt;=1,"",IF(VLOOKUP(O5698,登録者リスト!$A$1:$D$43729,4,FALSE)=基本情報!$D$6,O5698,"")),"")</f>
        <v/>
      </c>
    </row>
    <row r="5699" spans="15:16" x14ac:dyDescent="0.15">
      <c r="O5699">
        <v>5698</v>
      </c>
      <c r="P5699" t="str">
        <f>IFERROR(IF(COUNTIF(個人情報!$BB$5:$BB$401,"登録番号" &amp; リスト!O5699)&gt;=1,"",IF(VLOOKUP(O5699,登録者リスト!$A$1:$D$43729,4,FALSE)=基本情報!$D$6,O5699,"")),"")</f>
        <v/>
      </c>
    </row>
    <row r="5700" spans="15:16" x14ac:dyDescent="0.15">
      <c r="O5700">
        <v>5699</v>
      </c>
      <c r="P5700" t="str">
        <f>IFERROR(IF(COUNTIF(個人情報!$BB$5:$BB$401,"登録番号" &amp; リスト!O5700)&gt;=1,"",IF(VLOOKUP(O5700,登録者リスト!$A$1:$D$43729,4,FALSE)=基本情報!$D$6,O5700,"")),"")</f>
        <v/>
      </c>
    </row>
    <row r="5701" spans="15:16" x14ac:dyDescent="0.15">
      <c r="O5701">
        <v>5700</v>
      </c>
      <c r="P5701" t="str">
        <f>IFERROR(IF(COUNTIF(個人情報!$BB$5:$BB$401,"登録番号" &amp; リスト!O5701)&gt;=1,"",IF(VLOOKUP(O5701,登録者リスト!$A$1:$D$43729,4,FALSE)=基本情報!$D$6,O5701,"")),"")</f>
        <v/>
      </c>
    </row>
    <row r="5702" spans="15:16" x14ac:dyDescent="0.15">
      <c r="O5702">
        <v>5701</v>
      </c>
      <c r="P5702" t="str">
        <f>IFERROR(IF(COUNTIF(個人情報!$BB$5:$BB$401,"登録番号" &amp; リスト!O5702)&gt;=1,"",IF(VLOOKUP(O5702,登録者リスト!$A$1:$D$43729,4,FALSE)=基本情報!$D$6,O5702,"")),"")</f>
        <v/>
      </c>
    </row>
    <row r="5703" spans="15:16" x14ac:dyDescent="0.15">
      <c r="O5703">
        <v>5702</v>
      </c>
      <c r="P5703" t="str">
        <f>IFERROR(IF(COUNTIF(個人情報!$BB$5:$BB$401,"登録番号" &amp; リスト!O5703)&gt;=1,"",IF(VLOOKUP(O5703,登録者リスト!$A$1:$D$43729,4,FALSE)=基本情報!$D$6,O5703,"")),"")</f>
        <v/>
      </c>
    </row>
    <row r="5704" spans="15:16" x14ac:dyDescent="0.15">
      <c r="O5704">
        <v>5703</v>
      </c>
      <c r="P5704" t="str">
        <f>IFERROR(IF(COUNTIF(個人情報!$BB$5:$BB$401,"登録番号" &amp; リスト!O5704)&gt;=1,"",IF(VLOOKUP(O5704,登録者リスト!$A$1:$D$43729,4,FALSE)=基本情報!$D$6,O5704,"")),"")</f>
        <v/>
      </c>
    </row>
    <row r="5705" spans="15:16" x14ac:dyDescent="0.15">
      <c r="O5705">
        <v>5704</v>
      </c>
      <c r="P5705" t="str">
        <f>IFERROR(IF(COUNTIF(個人情報!$BB$5:$BB$401,"登録番号" &amp; リスト!O5705)&gt;=1,"",IF(VLOOKUP(O5705,登録者リスト!$A$1:$D$43729,4,FALSE)=基本情報!$D$6,O5705,"")),"")</f>
        <v/>
      </c>
    </row>
    <row r="5706" spans="15:16" x14ac:dyDescent="0.15">
      <c r="O5706">
        <v>5705</v>
      </c>
      <c r="P5706" t="str">
        <f>IFERROR(IF(COUNTIF(個人情報!$BB$5:$BB$401,"登録番号" &amp; リスト!O5706)&gt;=1,"",IF(VLOOKUP(O5706,登録者リスト!$A$1:$D$43729,4,FALSE)=基本情報!$D$6,O5706,"")),"")</f>
        <v/>
      </c>
    </row>
    <row r="5707" spans="15:16" x14ac:dyDescent="0.15">
      <c r="O5707">
        <v>5706</v>
      </c>
      <c r="P5707" t="str">
        <f>IFERROR(IF(COUNTIF(個人情報!$BB$5:$BB$401,"登録番号" &amp; リスト!O5707)&gt;=1,"",IF(VLOOKUP(O5707,登録者リスト!$A$1:$D$43729,4,FALSE)=基本情報!$D$6,O5707,"")),"")</f>
        <v/>
      </c>
    </row>
    <row r="5708" spans="15:16" x14ac:dyDescent="0.15">
      <c r="O5708">
        <v>5707</v>
      </c>
      <c r="P5708" t="str">
        <f>IFERROR(IF(COUNTIF(個人情報!$BB$5:$BB$401,"登録番号" &amp; リスト!O5708)&gt;=1,"",IF(VLOOKUP(O5708,登録者リスト!$A$1:$D$43729,4,FALSE)=基本情報!$D$6,O5708,"")),"")</f>
        <v/>
      </c>
    </row>
    <row r="5709" spans="15:16" x14ac:dyDescent="0.15">
      <c r="O5709">
        <v>5708</v>
      </c>
      <c r="P5709" t="str">
        <f>IFERROR(IF(COUNTIF(個人情報!$BB$5:$BB$401,"登録番号" &amp; リスト!O5709)&gt;=1,"",IF(VLOOKUP(O5709,登録者リスト!$A$1:$D$43729,4,FALSE)=基本情報!$D$6,O5709,"")),"")</f>
        <v/>
      </c>
    </row>
    <row r="5710" spans="15:16" x14ac:dyDescent="0.15">
      <c r="O5710">
        <v>5709</v>
      </c>
      <c r="P5710" t="str">
        <f>IFERROR(IF(COUNTIF(個人情報!$BB$5:$BB$401,"登録番号" &amp; リスト!O5710)&gt;=1,"",IF(VLOOKUP(O5710,登録者リスト!$A$1:$D$43729,4,FALSE)=基本情報!$D$6,O5710,"")),"")</f>
        <v/>
      </c>
    </row>
    <row r="5711" spans="15:16" x14ac:dyDescent="0.15">
      <c r="O5711">
        <v>5710</v>
      </c>
      <c r="P5711" t="str">
        <f>IFERROR(IF(COUNTIF(個人情報!$BB$5:$BB$401,"登録番号" &amp; リスト!O5711)&gt;=1,"",IF(VLOOKUP(O5711,登録者リスト!$A$1:$D$43729,4,FALSE)=基本情報!$D$6,O5711,"")),"")</f>
        <v/>
      </c>
    </row>
    <row r="5712" spans="15:16" x14ac:dyDescent="0.15">
      <c r="O5712">
        <v>5711</v>
      </c>
      <c r="P5712" t="str">
        <f>IFERROR(IF(COUNTIF(個人情報!$BB$5:$BB$401,"登録番号" &amp; リスト!O5712)&gt;=1,"",IF(VLOOKUP(O5712,登録者リスト!$A$1:$D$43729,4,FALSE)=基本情報!$D$6,O5712,"")),"")</f>
        <v/>
      </c>
    </row>
    <row r="5713" spans="15:16" x14ac:dyDescent="0.15">
      <c r="O5713">
        <v>5712</v>
      </c>
      <c r="P5713" t="str">
        <f>IFERROR(IF(COUNTIF(個人情報!$BB$5:$BB$401,"登録番号" &amp; リスト!O5713)&gt;=1,"",IF(VLOOKUP(O5713,登録者リスト!$A$1:$D$43729,4,FALSE)=基本情報!$D$6,O5713,"")),"")</f>
        <v/>
      </c>
    </row>
    <row r="5714" spans="15:16" x14ac:dyDescent="0.15">
      <c r="O5714">
        <v>5713</v>
      </c>
      <c r="P5714" t="str">
        <f>IFERROR(IF(COUNTIF(個人情報!$BB$5:$BB$401,"登録番号" &amp; リスト!O5714)&gt;=1,"",IF(VLOOKUP(O5714,登録者リスト!$A$1:$D$43729,4,FALSE)=基本情報!$D$6,O5714,"")),"")</f>
        <v/>
      </c>
    </row>
    <row r="5715" spans="15:16" x14ac:dyDescent="0.15">
      <c r="O5715">
        <v>5714</v>
      </c>
      <c r="P5715" t="str">
        <f>IFERROR(IF(COUNTIF(個人情報!$BB$5:$BB$401,"登録番号" &amp; リスト!O5715)&gt;=1,"",IF(VLOOKUP(O5715,登録者リスト!$A$1:$D$43729,4,FALSE)=基本情報!$D$6,O5715,"")),"")</f>
        <v/>
      </c>
    </row>
    <row r="5716" spans="15:16" x14ac:dyDescent="0.15">
      <c r="O5716">
        <v>5715</v>
      </c>
      <c r="P5716" t="str">
        <f>IFERROR(IF(COUNTIF(個人情報!$BB$5:$BB$401,"登録番号" &amp; リスト!O5716)&gt;=1,"",IF(VLOOKUP(O5716,登録者リスト!$A$1:$D$43729,4,FALSE)=基本情報!$D$6,O5716,"")),"")</f>
        <v/>
      </c>
    </row>
    <row r="5717" spans="15:16" x14ac:dyDescent="0.15">
      <c r="O5717">
        <v>5716</v>
      </c>
      <c r="P5717" t="str">
        <f>IFERROR(IF(COUNTIF(個人情報!$BB$5:$BB$401,"登録番号" &amp; リスト!O5717)&gt;=1,"",IF(VLOOKUP(O5717,登録者リスト!$A$1:$D$43729,4,FALSE)=基本情報!$D$6,O5717,"")),"")</f>
        <v/>
      </c>
    </row>
    <row r="5718" spans="15:16" x14ac:dyDescent="0.15">
      <c r="O5718">
        <v>5717</v>
      </c>
      <c r="P5718" t="str">
        <f>IFERROR(IF(COUNTIF(個人情報!$BB$5:$BB$401,"登録番号" &amp; リスト!O5718)&gt;=1,"",IF(VLOOKUP(O5718,登録者リスト!$A$1:$D$43729,4,FALSE)=基本情報!$D$6,O5718,"")),"")</f>
        <v/>
      </c>
    </row>
    <row r="5719" spans="15:16" x14ac:dyDescent="0.15">
      <c r="O5719">
        <v>5718</v>
      </c>
      <c r="P5719" t="str">
        <f>IFERROR(IF(COUNTIF(個人情報!$BB$5:$BB$401,"登録番号" &amp; リスト!O5719)&gt;=1,"",IF(VLOOKUP(O5719,登録者リスト!$A$1:$D$43729,4,FALSE)=基本情報!$D$6,O5719,"")),"")</f>
        <v/>
      </c>
    </row>
    <row r="5720" spans="15:16" x14ac:dyDescent="0.15">
      <c r="O5720">
        <v>5719</v>
      </c>
      <c r="P5720" t="str">
        <f>IFERROR(IF(COUNTIF(個人情報!$BB$5:$BB$401,"登録番号" &amp; リスト!O5720)&gt;=1,"",IF(VLOOKUP(O5720,登録者リスト!$A$1:$D$43729,4,FALSE)=基本情報!$D$6,O5720,"")),"")</f>
        <v/>
      </c>
    </row>
    <row r="5721" spans="15:16" x14ac:dyDescent="0.15">
      <c r="O5721">
        <v>5720</v>
      </c>
      <c r="P5721" t="str">
        <f>IFERROR(IF(COUNTIF(個人情報!$BB$5:$BB$401,"登録番号" &amp; リスト!O5721)&gt;=1,"",IF(VLOOKUP(O5721,登録者リスト!$A$1:$D$43729,4,FALSE)=基本情報!$D$6,O5721,"")),"")</f>
        <v/>
      </c>
    </row>
    <row r="5722" spans="15:16" x14ac:dyDescent="0.15">
      <c r="O5722">
        <v>5721</v>
      </c>
      <c r="P5722" t="str">
        <f>IFERROR(IF(COUNTIF(個人情報!$BB$5:$BB$401,"登録番号" &amp; リスト!O5722)&gt;=1,"",IF(VLOOKUP(O5722,登録者リスト!$A$1:$D$43729,4,FALSE)=基本情報!$D$6,O5722,"")),"")</f>
        <v/>
      </c>
    </row>
    <row r="5723" spans="15:16" x14ac:dyDescent="0.15">
      <c r="O5723">
        <v>5722</v>
      </c>
      <c r="P5723" t="str">
        <f>IFERROR(IF(COUNTIF(個人情報!$BB$5:$BB$401,"登録番号" &amp; リスト!O5723)&gt;=1,"",IF(VLOOKUP(O5723,登録者リスト!$A$1:$D$43729,4,FALSE)=基本情報!$D$6,O5723,"")),"")</f>
        <v/>
      </c>
    </row>
    <row r="5724" spans="15:16" x14ac:dyDescent="0.15">
      <c r="O5724">
        <v>5723</v>
      </c>
      <c r="P5724" t="str">
        <f>IFERROR(IF(COUNTIF(個人情報!$BB$5:$BB$401,"登録番号" &amp; リスト!O5724)&gt;=1,"",IF(VLOOKUP(O5724,登録者リスト!$A$1:$D$43729,4,FALSE)=基本情報!$D$6,O5724,"")),"")</f>
        <v/>
      </c>
    </row>
    <row r="5725" spans="15:16" x14ac:dyDescent="0.15">
      <c r="O5725">
        <v>5724</v>
      </c>
      <c r="P5725" t="str">
        <f>IFERROR(IF(COUNTIF(個人情報!$BB$5:$BB$401,"登録番号" &amp; リスト!O5725)&gt;=1,"",IF(VLOOKUP(O5725,登録者リスト!$A$1:$D$43729,4,FALSE)=基本情報!$D$6,O5725,"")),"")</f>
        <v/>
      </c>
    </row>
    <row r="5726" spans="15:16" x14ac:dyDescent="0.15">
      <c r="O5726">
        <v>5725</v>
      </c>
      <c r="P5726" t="str">
        <f>IFERROR(IF(COUNTIF(個人情報!$BB$5:$BB$401,"登録番号" &amp; リスト!O5726)&gt;=1,"",IF(VLOOKUP(O5726,登録者リスト!$A$1:$D$43729,4,FALSE)=基本情報!$D$6,O5726,"")),"")</f>
        <v/>
      </c>
    </row>
    <row r="5727" spans="15:16" x14ac:dyDescent="0.15">
      <c r="O5727">
        <v>5726</v>
      </c>
      <c r="P5727" t="str">
        <f>IFERROR(IF(COUNTIF(個人情報!$BB$5:$BB$401,"登録番号" &amp; リスト!O5727)&gt;=1,"",IF(VLOOKUP(O5727,登録者リスト!$A$1:$D$43729,4,FALSE)=基本情報!$D$6,O5727,"")),"")</f>
        <v/>
      </c>
    </row>
    <row r="5728" spans="15:16" x14ac:dyDescent="0.15">
      <c r="O5728">
        <v>5727</v>
      </c>
      <c r="P5728" t="str">
        <f>IFERROR(IF(COUNTIF(個人情報!$BB$5:$BB$401,"登録番号" &amp; リスト!O5728)&gt;=1,"",IF(VLOOKUP(O5728,登録者リスト!$A$1:$D$43729,4,FALSE)=基本情報!$D$6,O5728,"")),"")</f>
        <v/>
      </c>
    </row>
    <row r="5729" spans="15:16" x14ac:dyDescent="0.15">
      <c r="O5729">
        <v>5728</v>
      </c>
      <c r="P5729" t="str">
        <f>IFERROR(IF(COUNTIF(個人情報!$BB$5:$BB$401,"登録番号" &amp; リスト!O5729)&gt;=1,"",IF(VLOOKUP(O5729,登録者リスト!$A$1:$D$43729,4,FALSE)=基本情報!$D$6,O5729,"")),"")</f>
        <v/>
      </c>
    </row>
    <row r="5730" spans="15:16" x14ac:dyDescent="0.15">
      <c r="O5730">
        <v>5729</v>
      </c>
      <c r="P5730" t="str">
        <f>IFERROR(IF(COUNTIF(個人情報!$BB$5:$BB$401,"登録番号" &amp; リスト!O5730)&gt;=1,"",IF(VLOOKUP(O5730,登録者リスト!$A$1:$D$43729,4,FALSE)=基本情報!$D$6,O5730,"")),"")</f>
        <v/>
      </c>
    </row>
    <row r="5731" spans="15:16" x14ac:dyDescent="0.15">
      <c r="O5731">
        <v>5730</v>
      </c>
      <c r="P5731" t="str">
        <f>IFERROR(IF(COUNTIF(個人情報!$BB$5:$BB$401,"登録番号" &amp; リスト!O5731)&gt;=1,"",IF(VLOOKUP(O5731,登録者リスト!$A$1:$D$43729,4,FALSE)=基本情報!$D$6,O5731,"")),"")</f>
        <v/>
      </c>
    </row>
    <row r="5732" spans="15:16" x14ac:dyDescent="0.15">
      <c r="O5732">
        <v>5731</v>
      </c>
      <c r="P5732" t="str">
        <f>IFERROR(IF(COUNTIF(個人情報!$BB$5:$BB$401,"登録番号" &amp; リスト!O5732)&gt;=1,"",IF(VLOOKUP(O5732,登録者リスト!$A$1:$D$43729,4,FALSE)=基本情報!$D$6,O5732,"")),"")</f>
        <v/>
      </c>
    </row>
    <row r="5733" spans="15:16" x14ac:dyDescent="0.15">
      <c r="O5733">
        <v>5732</v>
      </c>
      <c r="P5733" t="str">
        <f>IFERROR(IF(COUNTIF(個人情報!$BB$5:$BB$401,"登録番号" &amp; リスト!O5733)&gt;=1,"",IF(VLOOKUP(O5733,登録者リスト!$A$1:$D$43729,4,FALSE)=基本情報!$D$6,O5733,"")),"")</f>
        <v/>
      </c>
    </row>
    <row r="5734" spans="15:16" x14ac:dyDescent="0.15">
      <c r="O5734">
        <v>5733</v>
      </c>
      <c r="P5734" t="str">
        <f>IFERROR(IF(COUNTIF(個人情報!$BB$5:$BB$401,"登録番号" &amp; リスト!O5734)&gt;=1,"",IF(VLOOKUP(O5734,登録者リスト!$A$1:$D$43729,4,FALSE)=基本情報!$D$6,O5734,"")),"")</f>
        <v/>
      </c>
    </row>
    <row r="5735" spans="15:16" x14ac:dyDescent="0.15">
      <c r="O5735">
        <v>5734</v>
      </c>
      <c r="P5735" t="str">
        <f>IFERROR(IF(COUNTIF(個人情報!$BB$5:$BB$401,"登録番号" &amp; リスト!O5735)&gt;=1,"",IF(VLOOKUP(O5735,登録者リスト!$A$1:$D$43729,4,FALSE)=基本情報!$D$6,O5735,"")),"")</f>
        <v/>
      </c>
    </row>
    <row r="5736" spans="15:16" x14ac:dyDescent="0.15">
      <c r="O5736">
        <v>5735</v>
      </c>
      <c r="P5736" t="str">
        <f>IFERROR(IF(COUNTIF(個人情報!$BB$5:$BB$401,"登録番号" &amp; リスト!O5736)&gt;=1,"",IF(VLOOKUP(O5736,登録者リスト!$A$1:$D$43729,4,FALSE)=基本情報!$D$6,O5736,"")),"")</f>
        <v/>
      </c>
    </row>
    <row r="5737" spans="15:16" x14ac:dyDescent="0.15">
      <c r="O5737">
        <v>5736</v>
      </c>
      <c r="P5737" t="str">
        <f>IFERROR(IF(COUNTIF(個人情報!$BB$5:$BB$401,"登録番号" &amp; リスト!O5737)&gt;=1,"",IF(VLOOKUP(O5737,登録者リスト!$A$1:$D$43729,4,FALSE)=基本情報!$D$6,O5737,"")),"")</f>
        <v/>
      </c>
    </row>
    <row r="5738" spans="15:16" x14ac:dyDescent="0.15">
      <c r="O5738">
        <v>5737</v>
      </c>
      <c r="P5738" t="str">
        <f>IFERROR(IF(COUNTIF(個人情報!$BB$5:$BB$401,"登録番号" &amp; リスト!O5738)&gt;=1,"",IF(VLOOKUP(O5738,登録者リスト!$A$1:$D$43729,4,FALSE)=基本情報!$D$6,O5738,"")),"")</f>
        <v/>
      </c>
    </row>
    <row r="5739" spans="15:16" x14ac:dyDescent="0.15">
      <c r="O5739">
        <v>5738</v>
      </c>
      <c r="P5739" t="str">
        <f>IFERROR(IF(COUNTIF(個人情報!$BB$5:$BB$401,"登録番号" &amp; リスト!O5739)&gt;=1,"",IF(VLOOKUP(O5739,登録者リスト!$A$1:$D$43729,4,FALSE)=基本情報!$D$6,O5739,"")),"")</f>
        <v/>
      </c>
    </row>
    <row r="5740" spans="15:16" x14ac:dyDescent="0.15">
      <c r="O5740">
        <v>5739</v>
      </c>
      <c r="P5740" t="str">
        <f>IFERROR(IF(COUNTIF(個人情報!$BB$5:$BB$401,"登録番号" &amp; リスト!O5740)&gt;=1,"",IF(VLOOKUP(O5740,登録者リスト!$A$1:$D$43729,4,FALSE)=基本情報!$D$6,O5740,"")),"")</f>
        <v/>
      </c>
    </row>
    <row r="5741" spans="15:16" x14ac:dyDescent="0.15">
      <c r="O5741">
        <v>5740</v>
      </c>
      <c r="P5741" t="str">
        <f>IFERROR(IF(COUNTIF(個人情報!$BB$5:$BB$401,"登録番号" &amp; リスト!O5741)&gt;=1,"",IF(VLOOKUP(O5741,登録者リスト!$A$1:$D$43729,4,FALSE)=基本情報!$D$6,O5741,"")),"")</f>
        <v/>
      </c>
    </row>
    <row r="5742" spans="15:16" x14ac:dyDescent="0.15">
      <c r="O5742">
        <v>5741</v>
      </c>
      <c r="P5742" t="str">
        <f>IFERROR(IF(COUNTIF(個人情報!$BB$5:$BB$401,"登録番号" &amp; リスト!O5742)&gt;=1,"",IF(VLOOKUP(O5742,登録者リスト!$A$1:$D$43729,4,FALSE)=基本情報!$D$6,O5742,"")),"")</f>
        <v/>
      </c>
    </row>
    <row r="5743" spans="15:16" x14ac:dyDescent="0.15">
      <c r="O5743">
        <v>5742</v>
      </c>
      <c r="P5743" t="str">
        <f>IFERROR(IF(COUNTIF(個人情報!$BB$5:$BB$401,"登録番号" &amp; リスト!O5743)&gt;=1,"",IF(VLOOKUP(O5743,登録者リスト!$A$1:$D$43729,4,FALSE)=基本情報!$D$6,O5743,"")),"")</f>
        <v/>
      </c>
    </row>
    <row r="5744" spans="15:16" x14ac:dyDescent="0.15">
      <c r="O5744">
        <v>5743</v>
      </c>
      <c r="P5744" t="str">
        <f>IFERROR(IF(COUNTIF(個人情報!$BB$5:$BB$401,"登録番号" &amp; リスト!O5744)&gt;=1,"",IF(VLOOKUP(O5744,登録者リスト!$A$1:$D$43729,4,FALSE)=基本情報!$D$6,O5744,"")),"")</f>
        <v/>
      </c>
    </row>
    <row r="5745" spans="15:16" x14ac:dyDescent="0.15">
      <c r="O5745">
        <v>5744</v>
      </c>
      <c r="P5745" t="str">
        <f>IFERROR(IF(COUNTIF(個人情報!$BB$5:$BB$401,"登録番号" &amp; リスト!O5745)&gt;=1,"",IF(VLOOKUP(O5745,登録者リスト!$A$1:$D$43729,4,FALSE)=基本情報!$D$6,O5745,"")),"")</f>
        <v/>
      </c>
    </row>
    <row r="5746" spans="15:16" x14ac:dyDescent="0.15">
      <c r="O5746">
        <v>5745</v>
      </c>
      <c r="P5746" t="str">
        <f>IFERROR(IF(COUNTIF(個人情報!$BB$5:$BB$401,"登録番号" &amp; リスト!O5746)&gt;=1,"",IF(VLOOKUP(O5746,登録者リスト!$A$1:$D$43729,4,FALSE)=基本情報!$D$6,O5746,"")),"")</f>
        <v/>
      </c>
    </row>
    <row r="5747" spans="15:16" x14ac:dyDescent="0.15">
      <c r="O5747">
        <v>5746</v>
      </c>
      <c r="P5747" t="str">
        <f>IFERROR(IF(COUNTIF(個人情報!$BB$5:$BB$401,"登録番号" &amp; リスト!O5747)&gt;=1,"",IF(VLOOKUP(O5747,登録者リスト!$A$1:$D$43729,4,FALSE)=基本情報!$D$6,O5747,"")),"")</f>
        <v/>
      </c>
    </row>
    <row r="5748" spans="15:16" x14ac:dyDescent="0.15">
      <c r="O5748">
        <v>5747</v>
      </c>
      <c r="P5748" t="str">
        <f>IFERROR(IF(COUNTIF(個人情報!$BB$5:$BB$401,"登録番号" &amp; リスト!O5748)&gt;=1,"",IF(VLOOKUP(O5748,登録者リスト!$A$1:$D$43729,4,FALSE)=基本情報!$D$6,O5748,"")),"")</f>
        <v/>
      </c>
    </row>
    <row r="5749" spans="15:16" x14ac:dyDescent="0.15">
      <c r="O5749">
        <v>5748</v>
      </c>
      <c r="P5749" t="str">
        <f>IFERROR(IF(COUNTIF(個人情報!$BB$5:$BB$401,"登録番号" &amp; リスト!O5749)&gt;=1,"",IF(VLOOKUP(O5749,登録者リスト!$A$1:$D$43729,4,FALSE)=基本情報!$D$6,O5749,"")),"")</f>
        <v/>
      </c>
    </row>
    <row r="5750" spans="15:16" x14ac:dyDescent="0.15">
      <c r="O5750">
        <v>5749</v>
      </c>
      <c r="P5750" t="str">
        <f>IFERROR(IF(COUNTIF(個人情報!$BB$5:$BB$401,"登録番号" &amp; リスト!O5750)&gt;=1,"",IF(VLOOKUP(O5750,登録者リスト!$A$1:$D$43729,4,FALSE)=基本情報!$D$6,O5750,"")),"")</f>
        <v/>
      </c>
    </row>
    <row r="5751" spans="15:16" x14ac:dyDescent="0.15">
      <c r="O5751">
        <v>5750</v>
      </c>
      <c r="P5751" t="str">
        <f>IFERROR(IF(COUNTIF(個人情報!$BB$5:$BB$401,"登録番号" &amp; リスト!O5751)&gt;=1,"",IF(VLOOKUP(O5751,登録者リスト!$A$1:$D$43729,4,FALSE)=基本情報!$D$6,O5751,"")),"")</f>
        <v/>
      </c>
    </row>
    <row r="5752" spans="15:16" x14ac:dyDescent="0.15">
      <c r="O5752">
        <v>5751</v>
      </c>
      <c r="P5752" t="str">
        <f>IFERROR(IF(COUNTIF(個人情報!$BB$5:$BB$401,"登録番号" &amp; リスト!O5752)&gt;=1,"",IF(VLOOKUP(O5752,登録者リスト!$A$1:$D$43729,4,FALSE)=基本情報!$D$6,O5752,"")),"")</f>
        <v/>
      </c>
    </row>
    <row r="5753" spans="15:16" x14ac:dyDescent="0.15">
      <c r="O5753">
        <v>5752</v>
      </c>
      <c r="P5753" t="str">
        <f>IFERROR(IF(COUNTIF(個人情報!$BB$5:$BB$401,"登録番号" &amp; リスト!O5753)&gt;=1,"",IF(VLOOKUP(O5753,登録者リスト!$A$1:$D$43729,4,FALSE)=基本情報!$D$6,O5753,"")),"")</f>
        <v/>
      </c>
    </row>
    <row r="5754" spans="15:16" x14ac:dyDescent="0.15">
      <c r="O5754">
        <v>5753</v>
      </c>
      <c r="P5754" t="str">
        <f>IFERROR(IF(COUNTIF(個人情報!$BB$5:$BB$401,"登録番号" &amp; リスト!O5754)&gt;=1,"",IF(VLOOKUP(O5754,登録者リスト!$A$1:$D$43729,4,FALSE)=基本情報!$D$6,O5754,"")),"")</f>
        <v/>
      </c>
    </row>
    <row r="5755" spans="15:16" x14ac:dyDescent="0.15">
      <c r="O5755">
        <v>5754</v>
      </c>
      <c r="P5755" t="str">
        <f>IFERROR(IF(COUNTIF(個人情報!$BB$5:$BB$401,"登録番号" &amp; リスト!O5755)&gt;=1,"",IF(VLOOKUP(O5755,登録者リスト!$A$1:$D$43729,4,FALSE)=基本情報!$D$6,O5755,"")),"")</f>
        <v/>
      </c>
    </row>
    <row r="5756" spans="15:16" x14ac:dyDescent="0.15">
      <c r="O5756">
        <v>5755</v>
      </c>
      <c r="P5756" t="str">
        <f>IFERROR(IF(COUNTIF(個人情報!$BB$5:$BB$401,"登録番号" &amp; リスト!O5756)&gt;=1,"",IF(VLOOKUP(O5756,登録者リスト!$A$1:$D$43729,4,FALSE)=基本情報!$D$6,O5756,"")),"")</f>
        <v/>
      </c>
    </row>
    <row r="5757" spans="15:16" x14ac:dyDescent="0.15">
      <c r="O5757">
        <v>5756</v>
      </c>
      <c r="P5757" t="str">
        <f>IFERROR(IF(COUNTIF(個人情報!$BB$5:$BB$401,"登録番号" &amp; リスト!O5757)&gt;=1,"",IF(VLOOKUP(O5757,登録者リスト!$A$1:$D$43729,4,FALSE)=基本情報!$D$6,O5757,"")),"")</f>
        <v/>
      </c>
    </row>
    <row r="5758" spans="15:16" x14ac:dyDescent="0.15">
      <c r="O5758">
        <v>5757</v>
      </c>
      <c r="P5758" t="str">
        <f>IFERROR(IF(COUNTIF(個人情報!$BB$5:$BB$401,"登録番号" &amp; リスト!O5758)&gt;=1,"",IF(VLOOKUP(O5758,登録者リスト!$A$1:$D$43729,4,FALSE)=基本情報!$D$6,O5758,"")),"")</f>
        <v/>
      </c>
    </row>
    <row r="5759" spans="15:16" x14ac:dyDescent="0.15">
      <c r="O5759">
        <v>5758</v>
      </c>
      <c r="P5759" t="str">
        <f>IFERROR(IF(COUNTIF(個人情報!$BB$5:$BB$401,"登録番号" &amp; リスト!O5759)&gt;=1,"",IF(VLOOKUP(O5759,登録者リスト!$A$1:$D$43729,4,FALSE)=基本情報!$D$6,O5759,"")),"")</f>
        <v/>
      </c>
    </row>
    <row r="5760" spans="15:16" x14ac:dyDescent="0.15">
      <c r="O5760">
        <v>5759</v>
      </c>
      <c r="P5760" t="str">
        <f>IFERROR(IF(COUNTIF(個人情報!$BB$5:$BB$401,"登録番号" &amp; リスト!O5760)&gt;=1,"",IF(VLOOKUP(O5760,登録者リスト!$A$1:$D$43729,4,FALSE)=基本情報!$D$6,O5760,"")),"")</f>
        <v/>
      </c>
    </row>
    <row r="5761" spans="15:16" x14ac:dyDescent="0.15">
      <c r="O5761">
        <v>5760</v>
      </c>
      <c r="P5761" t="str">
        <f>IFERROR(IF(COUNTIF(個人情報!$BB$5:$BB$401,"登録番号" &amp; リスト!O5761)&gt;=1,"",IF(VLOOKUP(O5761,登録者リスト!$A$1:$D$43729,4,FALSE)=基本情報!$D$6,O5761,"")),"")</f>
        <v/>
      </c>
    </row>
    <row r="5762" spans="15:16" x14ac:dyDescent="0.15">
      <c r="O5762">
        <v>5761</v>
      </c>
      <c r="P5762" t="str">
        <f>IFERROR(IF(COUNTIF(個人情報!$BB$5:$BB$401,"登録番号" &amp; リスト!O5762)&gt;=1,"",IF(VLOOKUP(O5762,登録者リスト!$A$1:$D$43729,4,FALSE)=基本情報!$D$6,O5762,"")),"")</f>
        <v/>
      </c>
    </row>
    <row r="5763" spans="15:16" x14ac:dyDescent="0.15">
      <c r="O5763">
        <v>5762</v>
      </c>
      <c r="P5763" t="str">
        <f>IFERROR(IF(COUNTIF(個人情報!$BB$5:$BB$401,"登録番号" &amp; リスト!O5763)&gt;=1,"",IF(VLOOKUP(O5763,登録者リスト!$A$1:$D$43729,4,FALSE)=基本情報!$D$6,O5763,"")),"")</f>
        <v/>
      </c>
    </row>
    <row r="5764" spans="15:16" x14ac:dyDescent="0.15">
      <c r="O5764">
        <v>5763</v>
      </c>
      <c r="P5764" t="str">
        <f>IFERROR(IF(COUNTIF(個人情報!$BB$5:$BB$401,"登録番号" &amp; リスト!O5764)&gt;=1,"",IF(VLOOKUP(O5764,登録者リスト!$A$1:$D$43729,4,FALSE)=基本情報!$D$6,O5764,"")),"")</f>
        <v/>
      </c>
    </row>
    <row r="5765" spans="15:16" x14ac:dyDescent="0.15">
      <c r="O5765">
        <v>5764</v>
      </c>
      <c r="P5765" t="str">
        <f>IFERROR(IF(COUNTIF(個人情報!$BB$5:$BB$401,"登録番号" &amp; リスト!O5765)&gt;=1,"",IF(VLOOKUP(O5765,登録者リスト!$A$1:$D$43729,4,FALSE)=基本情報!$D$6,O5765,"")),"")</f>
        <v/>
      </c>
    </row>
    <row r="5766" spans="15:16" x14ac:dyDescent="0.15">
      <c r="O5766">
        <v>5765</v>
      </c>
      <c r="P5766" t="str">
        <f>IFERROR(IF(COUNTIF(個人情報!$BB$5:$BB$401,"登録番号" &amp; リスト!O5766)&gt;=1,"",IF(VLOOKUP(O5766,登録者リスト!$A$1:$D$43729,4,FALSE)=基本情報!$D$6,O5766,"")),"")</f>
        <v/>
      </c>
    </row>
    <row r="5767" spans="15:16" x14ac:dyDescent="0.15">
      <c r="O5767">
        <v>5766</v>
      </c>
      <c r="P5767" t="str">
        <f>IFERROR(IF(COUNTIF(個人情報!$BB$5:$BB$401,"登録番号" &amp; リスト!O5767)&gt;=1,"",IF(VLOOKUP(O5767,登録者リスト!$A$1:$D$43729,4,FALSE)=基本情報!$D$6,O5767,"")),"")</f>
        <v/>
      </c>
    </row>
    <row r="5768" spans="15:16" x14ac:dyDescent="0.15">
      <c r="O5768">
        <v>5767</v>
      </c>
      <c r="P5768" t="str">
        <f>IFERROR(IF(COUNTIF(個人情報!$BB$5:$BB$401,"登録番号" &amp; リスト!O5768)&gt;=1,"",IF(VLOOKUP(O5768,登録者リスト!$A$1:$D$43729,4,FALSE)=基本情報!$D$6,O5768,"")),"")</f>
        <v/>
      </c>
    </row>
    <row r="5769" spans="15:16" x14ac:dyDescent="0.15">
      <c r="O5769">
        <v>5768</v>
      </c>
      <c r="P5769" t="str">
        <f>IFERROR(IF(COUNTIF(個人情報!$BB$5:$BB$401,"登録番号" &amp; リスト!O5769)&gt;=1,"",IF(VLOOKUP(O5769,登録者リスト!$A$1:$D$43729,4,FALSE)=基本情報!$D$6,O5769,"")),"")</f>
        <v/>
      </c>
    </row>
    <row r="5770" spans="15:16" x14ac:dyDescent="0.15">
      <c r="O5770">
        <v>5769</v>
      </c>
      <c r="P5770" t="str">
        <f>IFERROR(IF(COUNTIF(個人情報!$BB$5:$BB$401,"登録番号" &amp; リスト!O5770)&gt;=1,"",IF(VLOOKUP(O5770,登録者リスト!$A$1:$D$43729,4,FALSE)=基本情報!$D$6,O5770,"")),"")</f>
        <v/>
      </c>
    </row>
    <row r="5771" spans="15:16" x14ac:dyDescent="0.15">
      <c r="O5771">
        <v>5770</v>
      </c>
      <c r="P5771" t="str">
        <f>IFERROR(IF(COUNTIF(個人情報!$BB$5:$BB$401,"登録番号" &amp; リスト!O5771)&gt;=1,"",IF(VLOOKUP(O5771,登録者リスト!$A$1:$D$43729,4,FALSE)=基本情報!$D$6,O5771,"")),"")</f>
        <v/>
      </c>
    </row>
    <row r="5772" spans="15:16" x14ac:dyDescent="0.15">
      <c r="O5772">
        <v>5771</v>
      </c>
      <c r="P5772" t="str">
        <f>IFERROR(IF(COUNTIF(個人情報!$BB$5:$BB$401,"登録番号" &amp; リスト!O5772)&gt;=1,"",IF(VLOOKUP(O5772,登録者リスト!$A$1:$D$43729,4,FALSE)=基本情報!$D$6,O5772,"")),"")</f>
        <v/>
      </c>
    </row>
    <row r="5773" spans="15:16" x14ac:dyDescent="0.15">
      <c r="O5773">
        <v>5772</v>
      </c>
      <c r="P5773" t="str">
        <f>IFERROR(IF(COUNTIF(個人情報!$BB$5:$BB$401,"登録番号" &amp; リスト!O5773)&gt;=1,"",IF(VLOOKUP(O5773,登録者リスト!$A$1:$D$43729,4,FALSE)=基本情報!$D$6,O5773,"")),"")</f>
        <v/>
      </c>
    </row>
    <row r="5774" spans="15:16" x14ac:dyDescent="0.15">
      <c r="O5774">
        <v>5773</v>
      </c>
      <c r="P5774" t="str">
        <f>IFERROR(IF(COUNTIF(個人情報!$BB$5:$BB$401,"登録番号" &amp; リスト!O5774)&gt;=1,"",IF(VLOOKUP(O5774,登録者リスト!$A$1:$D$43729,4,FALSE)=基本情報!$D$6,O5774,"")),"")</f>
        <v/>
      </c>
    </row>
    <row r="5775" spans="15:16" x14ac:dyDescent="0.15">
      <c r="O5775">
        <v>5774</v>
      </c>
      <c r="P5775" t="str">
        <f>IFERROR(IF(COUNTIF(個人情報!$BB$5:$BB$401,"登録番号" &amp; リスト!O5775)&gt;=1,"",IF(VLOOKUP(O5775,登録者リスト!$A$1:$D$43729,4,FALSE)=基本情報!$D$6,O5775,"")),"")</f>
        <v/>
      </c>
    </row>
    <row r="5776" spans="15:16" x14ac:dyDescent="0.15">
      <c r="O5776">
        <v>5775</v>
      </c>
      <c r="P5776" t="str">
        <f>IFERROR(IF(COUNTIF(個人情報!$BB$5:$BB$401,"登録番号" &amp; リスト!O5776)&gt;=1,"",IF(VLOOKUP(O5776,登録者リスト!$A$1:$D$43729,4,FALSE)=基本情報!$D$6,O5776,"")),"")</f>
        <v/>
      </c>
    </row>
    <row r="5777" spans="15:16" x14ac:dyDescent="0.15">
      <c r="O5777">
        <v>5776</v>
      </c>
      <c r="P5777" t="str">
        <f>IFERROR(IF(COUNTIF(個人情報!$BB$5:$BB$401,"登録番号" &amp; リスト!O5777)&gt;=1,"",IF(VLOOKUP(O5777,登録者リスト!$A$1:$D$43729,4,FALSE)=基本情報!$D$6,O5777,"")),"")</f>
        <v/>
      </c>
    </row>
    <row r="5778" spans="15:16" x14ac:dyDescent="0.15">
      <c r="O5778">
        <v>5777</v>
      </c>
      <c r="P5778" t="str">
        <f>IFERROR(IF(COUNTIF(個人情報!$BB$5:$BB$401,"登録番号" &amp; リスト!O5778)&gt;=1,"",IF(VLOOKUP(O5778,登録者リスト!$A$1:$D$43729,4,FALSE)=基本情報!$D$6,O5778,"")),"")</f>
        <v/>
      </c>
    </row>
    <row r="5779" spans="15:16" x14ac:dyDescent="0.15">
      <c r="O5779">
        <v>5778</v>
      </c>
      <c r="P5779" t="str">
        <f>IFERROR(IF(COUNTIF(個人情報!$BB$5:$BB$401,"登録番号" &amp; リスト!O5779)&gt;=1,"",IF(VLOOKUP(O5779,登録者リスト!$A$1:$D$43729,4,FALSE)=基本情報!$D$6,O5779,"")),"")</f>
        <v/>
      </c>
    </row>
    <row r="5780" spans="15:16" x14ac:dyDescent="0.15">
      <c r="O5780">
        <v>5779</v>
      </c>
      <c r="P5780" t="str">
        <f>IFERROR(IF(COUNTIF(個人情報!$BB$5:$BB$401,"登録番号" &amp; リスト!O5780)&gt;=1,"",IF(VLOOKUP(O5780,登録者リスト!$A$1:$D$43729,4,FALSE)=基本情報!$D$6,O5780,"")),"")</f>
        <v/>
      </c>
    </row>
    <row r="5781" spans="15:16" x14ac:dyDescent="0.15">
      <c r="O5781">
        <v>5780</v>
      </c>
      <c r="P5781" t="str">
        <f>IFERROR(IF(COUNTIF(個人情報!$BB$5:$BB$401,"登録番号" &amp; リスト!O5781)&gt;=1,"",IF(VLOOKUP(O5781,登録者リスト!$A$1:$D$43729,4,FALSE)=基本情報!$D$6,O5781,"")),"")</f>
        <v/>
      </c>
    </row>
    <row r="5782" spans="15:16" x14ac:dyDescent="0.15">
      <c r="O5782">
        <v>5781</v>
      </c>
      <c r="P5782" t="str">
        <f>IFERROR(IF(COUNTIF(個人情報!$BB$5:$BB$401,"登録番号" &amp; リスト!O5782)&gt;=1,"",IF(VLOOKUP(O5782,登録者リスト!$A$1:$D$43729,4,FALSE)=基本情報!$D$6,O5782,"")),"")</f>
        <v/>
      </c>
    </row>
    <row r="5783" spans="15:16" x14ac:dyDescent="0.15">
      <c r="O5783">
        <v>5782</v>
      </c>
      <c r="P5783" t="str">
        <f>IFERROR(IF(COUNTIF(個人情報!$BB$5:$BB$401,"登録番号" &amp; リスト!O5783)&gt;=1,"",IF(VLOOKUP(O5783,登録者リスト!$A$1:$D$43729,4,FALSE)=基本情報!$D$6,O5783,"")),"")</f>
        <v/>
      </c>
    </row>
    <row r="5784" spans="15:16" x14ac:dyDescent="0.15">
      <c r="O5784">
        <v>5783</v>
      </c>
      <c r="P5784" t="str">
        <f>IFERROR(IF(COUNTIF(個人情報!$BB$5:$BB$401,"登録番号" &amp; リスト!O5784)&gt;=1,"",IF(VLOOKUP(O5784,登録者リスト!$A$1:$D$43729,4,FALSE)=基本情報!$D$6,O5784,"")),"")</f>
        <v/>
      </c>
    </row>
    <row r="5785" spans="15:16" x14ac:dyDescent="0.15">
      <c r="O5785">
        <v>5784</v>
      </c>
      <c r="P5785" t="str">
        <f>IFERROR(IF(COUNTIF(個人情報!$BB$5:$BB$401,"登録番号" &amp; リスト!O5785)&gt;=1,"",IF(VLOOKUP(O5785,登録者リスト!$A$1:$D$43729,4,FALSE)=基本情報!$D$6,O5785,"")),"")</f>
        <v/>
      </c>
    </row>
    <row r="5786" spans="15:16" x14ac:dyDescent="0.15">
      <c r="O5786">
        <v>5785</v>
      </c>
      <c r="P5786" t="str">
        <f>IFERROR(IF(COUNTIF(個人情報!$BB$5:$BB$401,"登録番号" &amp; リスト!O5786)&gt;=1,"",IF(VLOOKUP(O5786,登録者リスト!$A$1:$D$43729,4,FALSE)=基本情報!$D$6,O5786,"")),"")</f>
        <v/>
      </c>
    </row>
    <row r="5787" spans="15:16" x14ac:dyDescent="0.15">
      <c r="O5787">
        <v>5786</v>
      </c>
      <c r="P5787" t="str">
        <f>IFERROR(IF(COUNTIF(個人情報!$BB$5:$BB$401,"登録番号" &amp; リスト!O5787)&gt;=1,"",IF(VLOOKUP(O5787,登録者リスト!$A$1:$D$43729,4,FALSE)=基本情報!$D$6,O5787,"")),"")</f>
        <v/>
      </c>
    </row>
    <row r="5788" spans="15:16" x14ac:dyDescent="0.15">
      <c r="O5788">
        <v>5787</v>
      </c>
      <c r="P5788" t="str">
        <f>IFERROR(IF(COUNTIF(個人情報!$BB$5:$BB$401,"登録番号" &amp; リスト!O5788)&gt;=1,"",IF(VLOOKUP(O5788,登録者リスト!$A$1:$D$43729,4,FALSE)=基本情報!$D$6,O5788,"")),"")</f>
        <v/>
      </c>
    </row>
    <row r="5789" spans="15:16" x14ac:dyDescent="0.15">
      <c r="O5789">
        <v>5788</v>
      </c>
      <c r="P5789" t="str">
        <f>IFERROR(IF(COUNTIF(個人情報!$BB$5:$BB$401,"登録番号" &amp; リスト!O5789)&gt;=1,"",IF(VLOOKUP(O5789,登録者リスト!$A$1:$D$43729,4,FALSE)=基本情報!$D$6,O5789,"")),"")</f>
        <v/>
      </c>
    </row>
    <row r="5790" spans="15:16" x14ac:dyDescent="0.15">
      <c r="O5790">
        <v>5789</v>
      </c>
      <c r="P5790" t="str">
        <f>IFERROR(IF(COUNTIF(個人情報!$BB$5:$BB$401,"登録番号" &amp; リスト!O5790)&gt;=1,"",IF(VLOOKUP(O5790,登録者リスト!$A$1:$D$43729,4,FALSE)=基本情報!$D$6,O5790,"")),"")</f>
        <v/>
      </c>
    </row>
    <row r="5791" spans="15:16" x14ac:dyDescent="0.15">
      <c r="O5791">
        <v>5790</v>
      </c>
      <c r="P5791" t="str">
        <f>IFERROR(IF(COUNTIF(個人情報!$BB$5:$BB$401,"登録番号" &amp; リスト!O5791)&gt;=1,"",IF(VLOOKUP(O5791,登録者リスト!$A$1:$D$43729,4,FALSE)=基本情報!$D$6,O5791,"")),"")</f>
        <v/>
      </c>
    </row>
    <row r="5792" spans="15:16" x14ac:dyDescent="0.15">
      <c r="O5792">
        <v>5791</v>
      </c>
      <c r="P5792" t="str">
        <f>IFERROR(IF(COUNTIF(個人情報!$BB$5:$BB$401,"登録番号" &amp; リスト!O5792)&gt;=1,"",IF(VLOOKUP(O5792,登録者リスト!$A$1:$D$43729,4,FALSE)=基本情報!$D$6,O5792,"")),"")</f>
        <v/>
      </c>
    </row>
    <row r="5793" spans="15:16" x14ac:dyDescent="0.15">
      <c r="O5793">
        <v>5792</v>
      </c>
      <c r="P5793" t="str">
        <f>IFERROR(IF(COUNTIF(個人情報!$BB$5:$BB$401,"登録番号" &amp; リスト!O5793)&gt;=1,"",IF(VLOOKUP(O5793,登録者リスト!$A$1:$D$43729,4,FALSE)=基本情報!$D$6,O5793,"")),"")</f>
        <v/>
      </c>
    </row>
    <row r="5794" spans="15:16" x14ac:dyDescent="0.15">
      <c r="O5794">
        <v>5793</v>
      </c>
      <c r="P5794" t="str">
        <f>IFERROR(IF(COUNTIF(個人情報!$BB$5:$BB$401,"登録番号" &amp; リスト!O5794)&gt;=1,"",IF(VLOOKUP(O5794,登録者リスト!$A$1:$D$43729,4,FALSE)=基本情報!$D$6,O5794,"")),"")</f>
        <v/>
      </c>
    </row>
    <row r="5795" spans="15:16" x14ac:dyDescent="0.15">
      <c r="O5795">
        <v>5794</v>
      </c>
      <c r="P5795" t="str">
        <f>IFERROR(IF(COUNTIF(個人情報!$BB$5:$BB$401,"登録番号" &amp; リスト!O5795)&gt;=1,"",IF(VLOOKUP(O5795,登録者リスト!$A$1:$D$43729,4,FALSE)=基本情報!$D$6,O5795,"")),"")</f>
        <v/>
      </c>
    </row>
    <row r="5796" spans="15:16" x14ac:dyDescent="0.15">
      <c r="O5796">
        <v>5795</v>
      </c>
      <c r="P5796" t="str">
        <f>IFERROR(IF(COUNTIF(個人情報!$BB$5:$BB$401,"登録番号" &amp; リスト!O5796)&gt;=1,"",IF(VLOOKUP(O5796,登録者リスト!$A$1:$D$43729,4,FALSE)=基本情報!$D$6,O5796,"")),"")</f>
        <v/>
      </c>
    </row>
    <row r="5797" spans="15:16" x14ac:dyDescent="0.15">
      <c r="O5797">
        <v>5796</v>
      </c>
      <c r="P5797" t="str">
        <f>IFERROR(IF(COUNTIF(個人情報!$BB$5:$BB$401,"登録番号" &amp; リスト!O5797)&gt;=1,"",IF(VLOOKUP(O5797,登録者リスト!$A$1:$D$43729,4,FALSE)=基本情報!$D$6,O5797,"")),"")</f>
        <v/>
      </c>
    </row>
    <row r="5798" spans="15:16" x14ac:dyDescent="0.15">
      <c r="O5798">
        <v>5797</v>
      </c>
      <c r="P5798" t="str">
        <f>IFERROR(IF(COUNTIF(個人情報!$BB$5:$BB$401,"登録番号" &amp; リスト!O5798)&gt;=1,"",IF(VLOOKUP(O5798,登録者リスト!$A$1:$D$43729,4,FALSE)=基本情報!$D$6,O5798,"")),"")</f>
        <v/>
      </c>
    </row>
    <row r="5799" spans="15:16" x14ac:dyDescent="0.15">
      <c r="O5799">
        <v>5798</v>
      </c>
      <c r="P5799" t="str">
        <f>IFERROR(IF(COUNTIF(個人情報!$BB$5:$BB$401,"登録番号" &amp; リスト!O5799)&gt;=1,"",IF(VLOOKUP(O5799,登録者リスト!$A$1:$D$43729,4,FALSE)=基本情報!$D$6,O5799,"")),"")</f>
        <v/>
      </c>
    </row>
    <row r="5800" spans="15:16" x14ac:dyDescent="0.15">
      <c r="O5800">
        <v>5799</v>
      </c>
      <c r="P5800" t="str">
        <f>IFERROR(IF(COUNTIF(個人情報!$BB$5:$BB$401,"登録番号" &amp; リスト!O5800)&gt;=1,"",IF(VLOOKUP(O5800,登録者リスト!$A$1:$D$43729,4,FALSE)=基本情報!$D$6,O5800,"")),"")</f>
        <v/>
      </c>
    </row>
    <row r="5801" spans="15:16" x14ac:dyDescent="0.15">
      <c r="O5801">
        <v>5800</v>
      </c>
      <c r="P5801" t="str">
        <f>IFERROR(IF(COUNTIF(個人情報!$BB$5:$BB$401,"登録番号" &amp; リスト!O5801)&gt;=1,"",IF(VLOOKUP(O5801,登録者リスト!$A$1:$D$43729,4,FALSE)=基本情報!$D$6,O5801,"")),"")</f>
        <v/>
      </c>
    </row>
    <row r="5802" spans="15:16" x14ac:dyDescent="0.15">
      <c r="O5802">
        <v>5801</v>
      </c>
      <c r="P5802" t="str">
        <f>IFERROR(IF(COUNTIF(個人情報!$BB$5:$BB$401,"登録番号" &amp; リスト!O5802)&gt;=1,"",IF(VLOOKUP(O5802,登録者リスト!$A$1:$D$43729,4,FALSE)=基本情報!$D$6,O5802,"")),"")</f>
        <v/>
      </c>
    </row>
    <row r="5803" spans="15:16" x14ac:dyDescent="0.15">
      <c r="O5803">
        <v>5802</v>
      </c>
      <c r="P5803" t="str">
        <f>IFERROR(IF(COUNTIF(個人情報!$BB$5:$BB$401,"登録番号" &amp; リスト!O5803)&gt;=1,"",IF(VLOOKUP(O5803,登録者リスト!$A$1:$D$43729,4,FALSE)=基本情報!$D$6,O5803,"")),"")</f>
        <v/>
      </c>
    </row>
    <row r="5804" spans="15:16" x14ac:dyDescent="0.15">
      <c r="O5804">
        <v>5803</v>
      </c>
      <c r="P5804" t="str">
        <f>IFERROR(IF(COUNTIF(個人情報!$BB$5:$BB$401,"登録番号" &amp; リスト!O5804)&gt;=1,"",IF(VLOOKUP(O5804,登録者リスト!$A$1:$D$43729,4,FALSE)=基本情報!$D$6,O5804,"")),"")</f>
        <v/>
      </c>
    </row>
    <row r="5805" spans="15:16" x14ac:dyDescent="0.15">
      <c r="O5805">
        <v>5804</v>
      </c>
      <c r="P5805" t="str">
        <f>IFERROR(IF(COUNTIF(個人情報!$BB$5:$BB$401,"登録番号" &amp; リスト!O5805)&gt;=1,"",IF(VLOOKUP(O5805,登録者リスト!$A$1:$D$43729,4,FALSE)=基本情報!$D$6,O5805,"")),"")</f>
        <v/>
      </c>
    </row>
    <row r="5806" spans="15:16" x14ac:dyDescent="0.15">
      <c r="O5806">
        <v>5805</v>
      </c>
      <c r="P5806" t="str">
        <f>IFERROR(IF(COUNTIF(個人情報!$BB$5:$BB$401,"登録番号" &amp; リスト!O5806)&gt;=1,"",IF(VLOOKUP(O5806,登録者リスト!$A$1:$D$43729,4,FALSE)=基本情報!$D$6,O5806,"")),"")</f>
        <v/>
      </c>
    </row>
    <row r="5807" spans="15:16" x14ac:dyDescent="0.15">
      <c r="O5807">
        <v>5806</v>
      </c>
      <c r="P5807" t="str">
        <f>IFERROR(IF(COUNTIF(個人情報!$BB$5:$BB$401,"登録番号" &amp; リスト!O5807)&gt;=1,"",IF(VLOOKUP(O5807,登録者リスト!$A$1:$D$43729,4,FALSE)=基本情報!$D$6,O5807,"")),"")</f>
        <v/>
      </c>
    </row>
    <row r="5808" spans="15:16" x14ac:dyDescent="0.15">
      <c r="O5808">
        <v>5807</v>
      </c>
      <c r="P5808" t="str">
        <f>IFERROR(IF(COUNTIF(個人情報!$BB$5:$BB$401,"登録番号" &amp; リスト!O5808)&gt;=1,"",IF(VLOOKUP(O5808,登録者リスト!$A$1:$D$43729,4,FALSE)=基本情報!$D$6,O5808,"")),"")</f>
        <v/>
      </c>
    </row>
    <row r="5809" spans="15:16" x14ac:dyDescent="0.15">
      <c r="O5809">
        <v>5808</v>
      </c>
      <c r="P5809" t="str">
        <f>IFERROR(IF(COUNTIF(個人情報!$BB$5:$BB$401,"登録番号" &amp; リスト!O5809)&gt;=1,"",IF(VLOOKUP(O5809,登録者リスト!$A$1:$D$43729,4,FALSE)=基本情報!$D$6,O5809,"")),"")</f>
        <v/>
      </c>
    </row>
    <row r="5810" spans="15:16" x14ac:dyDescent="0.15">
      <c r="O5810">
        <v>5809</v>
      </c>
      <c r="P5810" t="str">
        <f>IFERROR(IF(COUNTIF(個人情報!$BB$5:$BB$401,"登録番号" &amp; リスト!O5810)&gt;=1,"",IF(VLOOKUP(O5810,登録者リスト!$A$1:$D$43729,4,FALSE)=基本情報!$D$6,O5810,"")),"")</f>
        <v/>
      </c>
    </row>
    <row r="5811" spans="15:16" x14ac:dyDescent="0.15">
      <c r="O5811">
        <v>5810</v>
      </c>
      <c r="P5811" t="str">
        <f>IFERROR(IF(COUNTIF(個人情報!$BB$5:$BB$401,"登録番号" &amp; リスト!O5811)&gt;=1,"",IF(VLOOKUP(O5811,登録者リスト!$A$1:$D$43729,4,FALSE)=基本情報!$D$6,O5811,"")),"")</f>
        <v/>
      </c>
    </row>
    <row r="5812" spans="15:16" x14ac:dyDescent="0.15">
      <c r="O5812">
        <v>5811</v>
      </c>
      <c r="P5812" t="str">
        <f>IFERROR(IF(COUNTIF(個人情報!$BB$5:$BB$401,"登録番号" &amp; リスト!O5812)&gt;=1,"",IF(VLOOKUP(O5812,登録者リスト!$A$1:$D$43729,4,FALSE)=基本情報!$D$6,O5812,"")),"")</f>
        <v/>
      </c>
    </row>
    <row r="5813" spans="15:16" x14ac:dyDescent="0.15">
      <c r="O5813">
        <v>5812</v>
      </c>
      <c r="P5813" t="str">
        <f>IFERROR(IF(COUNTIF(個人情報!$BB$5:$BB$401,"登録番号" &amp; リスト!O5813)&gt;=1,"",IF(VLOOKUP(O5813,登録者リスト!$A$1:$D$43729,4,FALSE)=基本情報!$D$6,O5813,"")),"")</f>
        <v/>
      </c>
    </row>
    <row r="5814" spans="15:16" x14ac:dyDescent="0.15">
      <c r="O5814">
        <v>5813</v>
      </c>
      <c r="P5814" t="str">
        <f>IFERROR(IF(COUNTIF(個人情報!$BB$5:$BB$401,"登録番号" &amp; リスト!O5814)&gt;=1,"",IF(VLOOKUP(O5814,登録者リスト!$A$1:$D$43729,4,FALSE)=基本情報!$D$6,O5814,"")),"")</f>
        <v/>
      </c>
    </row>
    <row r="5815" spans="15:16" x14ac:dyDescent="0.15">
      <c r="O5815">
        <v>5814</v>
      </c>
      <c r="P5815" t="str">
        <f>IFERROR(IF(COUNTIF(個人情報!$BB$5:$BB$401,"登録番号" &amp; リスト!O5815)&gt;=1,"",IF(VLOOKUP(O5815,登録者リスト!$A$1:$D$43729,4,FALSE)=基本情報!$D$6,O5815,"")),"")</f>
        <v/>
      </c>
    </row>
    <row r="5816" spans="15:16" x14ac:dyDescent="0.15">
      <c r="O5816">
        <v>5815</v>
      </c>
      <c r="P5816" t="str">
        <f>IFERROR(IF(COUNTIF(個人情報!$BB$5:$BB$401,"登録番号" &amp; リスト!O5816)&gt;=1,"",IF(VLOOKUP(O5816,登録者リスト!$A$1:$D$43729,4,FALSE)=基本情報!$D$6,O5816,"")),"")</f>
        <v/>
      </c>
    </row>
    <row r="5817" spans="15:16" x14ac:dyDescent="0.15">
      <c r="O5817">
        <v>5816</v>
      </c>
      <c r="P5817" t="str">
        <f>IFERROR(IF(COUNTIF(個人情報!$BB$5:$BB$401,"登録番号" &amp; リスト!O5817)&gt;=1,"",IF(VLOOKUP(O5817,登録者リスト!$A$1:$D$43729,4,FALSE)=基本情報!$D$6,O5817,"")),"")</f>
        <v/>
      </c>
    </row>
    <row r="5818" spans="15:16" x14ac:dyDescent="0.15">
      <c r="O5818">
        <v>5817</v>
      </c>
      <c r="P5818" t="str">
        <f>IFERROR(IF(COUNTIF(個人情報!$BB$5:$BB$401,"登録番号" &amp; リスト!O5818)&gt;=1,"",IF(VLOOKUP(O5818,登録者リスト!$A$1:$D$43729,4,FALSE)=基本情報!$D$6,O5818,"")),"")</f>
        <v/>
      </c>
    </row>
    <row r="5819" spans="15:16" x14ac:dyDescent="0.15">
      <c r="O5819">
        <v>5818</v>
      </c>
      <c r="P5819" t="str">
        <f>IFERROR(IF(COUNTIF(個人情報!$BB$5:$BB$401,"登録番号" &amp; リスト!O5819)&gt;=1,"",IF(VLOOKUP(O5819,登録者リスト!$A$1:$D$43729,4,FALSE)=基本情報!$D$6,O5819,"")),"")</f>
        <v/>
      </c>
    </row>
    <row r="5820" spans="15:16" x14ac:dyDescent="0.15">
      <c r="O5820">
        <v>5819</v>
      </c>
      <c r="P5820" t="str">
        <f>IFERROR(IF(COUNTIF(個人情報!$BB$5:$BB$401,"登録番号" &amp; リスト!O5820)&gt;=1,"",IF(VLOOKUP(O5820,登録者リスト!$A$1:$D$43729,4,FALSE)=基本情報!$D$6,O5820,"")),"")</f>
        <v/>
      </c>
    </row>
    <row r="5821" spans="15:16" x14ac:dyDescent="0.15">
      <c r="O5821">
        <v>5820</v>
      </c>
      <c r="P5821" t="str">
        <f>IFERROR(IF(COUNTIF(個人情報!$BB$5:$BB$401,"登録番号" &amp; リスト!O5821)&gt;=1,"",IF(VLOOKUP(O5821,登録者リスト!$A$1:$D$43729,4,FALSE)=基本情報!$D$6,O5821,"")),"")</f>
        <v/>
      </c>
    </row>
    <row r="5822" spans="15:16" x14ac:dyDescent="0.15">
      <c r="O5822">
        <v>5821</v>
      </c>
      <c r="P5822" t="str">
        <f>IFERROR(IF(COUNTIF(個人情報!$BB$5:$BB$401,"登録番号" &amp; リスト!O5822)&gt;=1,"",IF(VLOOKUP(O5822,登録者リスト!$A$1:$D$43729,4,FALSE)=基本情報!$D$6,O5822,"")),"")</f>
        <v/>
      </c>
    </row>
    <row r="5823" spans="15:16" x14ac:dyDescent="0.15">
      <c r="O5823">
        <v>5822</v>
      </c>
      <c r="P5823" t="str">
        <f>IFERROR(IF(COUNTIF(個人情報!$BB$5:$BB$401,"登録番号" &amp; リスト!O5823)&gt;=1,"",IF(VLOOKUP(O5823,登録者リスト!$A$1:$D$43729,4,FALSE)=基本情報!$D$6,O5823,"")),"")</f>
        <v/>
      </c>
    </row>
    <row r="5824" spans="15:16" x14ac:dyDescent="0.15">
      <c r="O5824">
        <v>5823</v>
      </c>
      <c r="P5824" t="str">
        <f>IFERROR(IF(COUNTIF(個人情報!$BB$5:$BB$401,"登録番号" &amp; リスト!O5824)&gt;=1,"",IF(VLOOKUP(O5824,登録者リスト!$A$1:$D$43729,4,FALSE)=基本情報!$D$6,O5824,"")),"")</f>
        <v/>
      </c>
    </row>
    <row r="5825" spans="15:16" x14ac:dyDescent="0.15">
      <c r="O5825">
        <v>5824</v>
      </c>
      <c r="P5825" t="str">
        <f>IFERROR(IF(COUNTIF(個人情報!$BB$5:$BB$401,"登録番号" &amp; リスト!O5825)&gt;=1,"",IF(VLOOKUP(O5825,登録者リスト!$A$1:$D$43729,4,FALSE)=基本情報!$D$6,O5825,"")),"")</f>
        <v/>
      </c>
    </row>
    <row r="5826" spans="15:16" x14ac:dyDescent="0.15">
      <c r="O5826">
        <v>5825</v>
      </c>
      <c r="P5826" t="str">
        <f>IFERROR(IF(COUNTIF(個人情報!$BB$5:$BB$401,"登録番号" &amp; リスト!O5826)&gt;=1,"",IF(VLOOKUP(O5826,登録者リスト!$A$1:$D$43729,4,FALSE)=基本情報!$D$6,O5826,"")),"")</f>
        <v/>
      </c>
    </row>
    <row r="5827" spans="15:16" x14ac:dyDescent="0.15">
      <c r="O5827">
        <v>5826</v>
      </c>
      <c r="P5827" t="str">
        <f>IFERROR(IF(COUNTIF(個人情報!$BB$5:$BB$401,"登録番号" &amp; リスト!O5827)&gt;=1,"",IF(VLOOKUP(O5827,登録者リスト!$A$1:$D$43729,4,FALSE)=基本情報!$D$6,O5827,"")),"")</f>
        <v/>
      </c>
    </row>
    <row r="5828" spans="15:16" x14ac:dyDescent="0.15">
      <c r="O5828">
        <v>5827</v>
      </c>
      <c r="P5828" t="str">
        <f>IFERROR(IF(COUNTIF(個人情報!$BB$5:$BB$401,"登録番号" &amp; リスト!O5828)&gt;=1,"",IF(VLOOKUP(O5828,登録者リスト!$A$1:$D$43729,4,FALSE)=基本情報!$D$6,O5828,"")),"")</f>
        <v/>
      </c>
    </row>
    <row r="5829" spans="15:16" x14ac:dyDescent="0.15">
      <c r="O5829">
        <v>5828</v>
      </c>
      <c r="P5829" t="str">
        <f>IFERROR(IF(COUNTIF(個人情報!$BB$5:$BB$401,"登録番号" &amp; リスト!O5829)&gt;=1,"",IF(VLOOKUP(O5829,登録者リスト!$A$1:$D$43729,4,FALSE)=基本情報!$D$6,O5829,"")),"")</f>
        <v/>
      </c>
    </row>
    <row r="5830" spans="15:16" x14ac:dyDescent="0.15">
      <c r="O5830">
        <v>5829</v>
      </c>
      <c r="P5830" t="str">
        <f>IFERROR(IF(COUNTIF(個人情報!$BB$5:$BB$401,"登録番号" &amp; リスト!O5830)&gt;=1,"",IF(VLOOKUP(O5830,登録者リスト!$A$1:$D$43729,4,FALSE)=基本情報!$D$6,O5830,"")),"")</f>
        <v/>
      </c>
    </row>
    <row r="5831" spans="15:16" x14ac:dyDescent="0.15">
      <c r="O5831">
        <v>5830</v>
      </c>
      <c r="P5831" t="str">
        <f>IFERROR(IF(COUNTIF(個人情報!$BB$5:$BB$401,"登録番号" &amp; リスト!O5831)&gt;=1,"",IF(VLOOKUP(O5831,登録者リスト!$A$1:$D$43729,4,FALSE)=基本情報!$D$6,O5831,"")),"")</f>
        <v/>
      </c>
    </row>
    <row r="5832" spans="15:16" x14ac:dyDescent="0.15">
      <c r="O5832">
        <v>5831</v>
      </c>
      <c r="P5832" t="str">
        <f>IFERROR(IF(COUNTIF(個人情報!$BB$5:$BB$401,"登録番号" &amp; リスト!O5832)&gt;=1,"",IF(VLOOKUP(O5832,登録者リスト!$A$1:$D$43729,4,FALSE)=基本情報!$D$6,O5832,"")),"")</f>
        <v/>
      </c>
    </row>
    <row r="5833" spans="15:16" x14ac:dyDescent="0.15">
      <c r="O5833">
        <v>5832</v>
      </c>
      <c r="P5833" t="str">
        <f>IFERROR(IF(COUNTIF(個人情報!$BB$5:$BB$401,"登録番号" &amp; リスト!O5833)&gt;=1,"",IF(VLOOKUP(O5833,登録者リスト!$A$1:$D$43729,4,FALSE)=基本情報!$D$6,O5833,"")),"")</f>
        <v/>
      </c>
    </row>
    <row r="5834" spans="15:16" x14ac:dyDescent="0.15">
      <c r="O5834">
        <v>5833</v>
      </c>
      <c r="P5834" t="str">
        <f>IFERROR(IF(COUNTIF(個人情報!$BB$5:$BB$401,"登録番号" &amp; リスト!O5834)&gt;=1,"",IF(VLOOKUP(O5834,登録者リスト!$A$1:$D$43729,4,FALSE)=基本情報!$D$6,O5834,"")),"")</f>
        <v/>
      </c>
    </row>
    <row r="5835" spans="15:16" x14ac:dyDescent="0.15">
      <c r="O5835">
        <v>5834</v>
      </c>
      <c r="P5835" t="str">
        <f>IFERROR(IF(COUNTIF(個人情報!$BB$5:$BB$401,"登録番号" &amp; リスト!O5835)&gt;=1,"",IF(VLOOKUP(O5835,登録者リスト!$A$1:$D$43729,4,FALSE)=基本情報!$D$6,O5835,"")),"")</f>
        <v/>
      </c>
    </row>
    <row r="5836" spans="15:16" x14ac:dyDescent="0.15">
      <c r="O5836">
        <v>5835</v>
      </c>
      <c r="P5836" t="str">
        <f>IFERROR(IF(COUNTIF(個人情報!$BB$5:$BB$401,"登録番号" &amp; リスト!O5836)&gt;=1,"",IF(VLOOKUP(O5836,登録者リスト!$A$1:$D$43729,4,FALSE)=基本情報!$D$6,O5836,"")),"")</f>
        <v/>
      </c>
    </row>
    <row r="5837" spans="15:16" x14ac:dyDescent="0.15">
      <c r="O5837">
        <v>5836</v>
      </c>
      <c r="P5837" t="str">
        <f>IFERROR(IF(COUNTIF(個人情報!$BB$5:$BB$401,"登録番号" &amp; リスト!O5837)&gt;=1,"",IF(VLOOKUP(O5837,登録者リスト!$A$1:$D$43729,4,FALSE)=基本情報!$D$6,O5837,"")),"")</f>
        <v/>
      </c>
    </row>
    <row r="5838" spans="15:16" x14ac:dyDescent="0.15">
      <c r="O5838">
        <v>5837</v>
      </c>
      <c r="P5838" t="str">
        <f>IFERROR(IF(COUNTIF(個人情報!$BB$5:$BB$401,"登録番号" &amp; リスト!O5838)&gt;=1,"",IF(VLOOKUP(O5838,登録者リスト!$A$1:$D$43729,4,FALSE)=基本情報!$D$6,O5838,"")),"")</f>
        <v/>
      </c>
    </row>
    <row r="5839" spans="15:16" x14ac:dyDescent="0.15">
      <c r="O5839">
        <v>5838</v>
      </c>
      <c r="P5839" t="str">
        <f>IFERROR(IF(COUNTIF(個人情報!$BB$5:$BB$401,"登録番号" &amp; リスト!O5839)&gt;=1,"",IF(VLOOKUP(O5839,登録者リスト!$A$1:$D$43729,4,FALSE)=基本情報!$D$6,O5839,"")),"")</f>
        <v/>
      </c>
    </row>
    <row r="5840" spans="15:16" x14ac:dyDescent="0.15">
      <c r="O5840">
        <v>5839</v>
      </c>
      <c r="P5840" t="str">
        <f>IFERROR(IF(COUNTIF(個人情報!$BB$5:$BB$401,"登録番号" &amp; リスト!O5840)&gt;=1,"",IF(VLOOKUP(O5840,登録者リスト!$A$1:$D$43729,4,FALSE)=基本情報!$D$6,O5840,"")),"")</f>
        <v/>
      </c>
    </row>
    <row r="5841" spans="15:16" x14ac:dyDescent="0.15">
      <c r="O5841">
        <v>5840</v>
      </c>
      <c r="P5841" t="str">
        <f>IFERROR(IF(COUNTIF(個人情報!$BB$5:$BB$401,"登録番号" &amp; リスト!O5841)&gt;=1,"",IF(VLOOKUP(O5841,登録者リスト!$A$1:$D$43729,4,FALSE)=基本情報!$D$6,O5841,"")),"")</f>
        <v/>
      </c>
    </row>
    <row r="5842" spans="15:16" x14ac:dyDescent="0.15">
      <c r="O5842">
        <v>5841</v>
      </c>
      <c r="P5842" t="str">
        <f>IFERROR(IF(COUNTIF(個人情報!$BB$5:$BB$401,"登録番号" &amp; リスト!O5842)&gt;=1,"",IF(VLOOKUP(O5842,登録者リスト!$A$1:$D$43729,4,FALSE)=基本情報!$D$6,O5842,"")),"")</f>
        <v/>
      </c>
    </row>
    <row r="5843" spans="15:16" x14ac:dyDescent="0.15">
      <c r="O5843">
        <v>5842</v>
      </c>
      <c r="P5843" t="str">
        <f>IFERROR(IF(COUNTIF(個人情報!$BB$5:$BB$401,"登録番号" &amp; リスト!O5843)&gt;=1,"",IF(VLOOKUP(O5843,登録者リスト!$A$1:$D$43729,4,FALSE)=基本情報!$D$6,O5843,"")),"")</f>
        <v/>
      </c>
    </row>
    <row r="5844" spans="15:16" x14ac:dyDescent="0.15">
      <c r="O5844">
        <v>5843</v>
      </c>
      <c r="P5844" t="str">
        <f>IFERROR(IF(COUNTIF(個人情報!$BB$5:$BB$401,"登録番号" &amp; リスト!O5844)&gt;=1,"",IF(VLOOKUP(O5844,登録者リスト!$A$1:$D$43729,4,FALSE)=基本情報!$D$6,O5844,"")),"")</f>
        <v/>
      </c>
    </row>
    <row r="5845" spans="15:16" x14ac:dyDescent="0.15">
      <c r="O5845">
        <v>5844</v>
      </c>
      <c r="P5845" t="str">
        <f>IFERROR(IF(COUNTIF(個人情報!$BB$5:$BB$401,"登録番号" &amp; リスト!O5845)&gt;=1,"",IF(VLOOKUP(O5845,登録者リスト!$A$1:$D$43729,4,FALSE)=基本情報!$D$6,O5845,"")),"")</f>
        <v/>
      </c>
    </row>
    <row r="5846" spans="15:16" x14ac:dyDescent="0.15">
      <c r="O5846">
        <v>5845</v>
      </c>
      <c r="P5846" t="str">
        <f>IFERROR(IF(COUNTIF(個人情報!$BB$5:$BB$401,"登録番号" &amp; リスト!O5846)&gt;=1,"",IF(VLOOKUP(O5846,登録者リスト!$A$1:$D$43729,4,FALSE)=基本情報!$D$6,O5846,"")),"")</f>
        <v/>
      </c>
    </row>
    <row r="5847" spans="15:16" x14ac:dyDescent="0.15">
      <c r="O5847">
        <v>5846</v>
      </c>
      <c r="P5847" t="str">
        <f>IFERROR(IF(COUNTIF(個人情報!$BB$5:$BB$401,"登録番号" &amp; リスト!O5847)&gt;=1,"",IF(VLOOKUP(O5847,登録者リスト!$A$1:$D$43729,4,FALSE)=基本情報!$D$6,O5847,"")),"")</f>
        <v/>
      </c>
    </row>
    <row r="5848" spans="15:16" x14ac:dyDescent="0.15">
      <c r="O5848">
        <v>5847</v>
      </c>
      <c r="P5848" t="str">
        <f>IFERROR(IF(COUNTIF(個人情報!$BB$5:$BB$401,"登録番号" &amp; リスト!O5848)&gt;=1,"",IF(VLOOKUP(O5848,登録者リスト!$A$1:$D$43729,4,FALSE)=基本情報!$D$6,O5848,"")),"")</f>
        <v/>
      </c>
    </row>
    <row r="5849" spans="15:16" x14ac:dyDescent="0.15">
      <c r="O5849">
        <v>5848</v>
      </c>
      <c r="P5849" t="str">
        <f>IFERROR(IF(COUNTIF(個人情報!$BB$5:$BB$401,"登録番号" &amp; リスト!O5849)&gt;=1,"",IF(VLOOKUP(O5849,登録者リスト!$A$1:$D$43729,4,FALSE)=基本情報!$D$6,O5849,"")),"")</f>
        <v/>
      </c>
    </row>
    <row r="5850" spans="15:16" x14ac:dyDescent="0.15">
      <c r="O5850">
        <v>5849</v>
      </c>
      <c r="P5850" t="str">
        <f>IFERROR(IF(COUNTIF(個人情報!$BB$5:$BB$401,"登録番号" &amp; リスト!O5850)&gt;=1,"",IF(VLOOKUP(O5850,登録者リスト!$A$1:$D$43729,4,FALSE)=基本情報!$D$6,O5850,"")),"")</f>
        <v/>
      </c>
    </row>
    <row r="5851" spans="15:16" x14ac:dyDescent="0.15">
      <c r="O5851">
        <v>5850</v>
      </c>
      <c r="P5851" t="str">
        <f>IFERROR(IF(COUNTIF(個人情報!$BB$5:$BB$401,"登録番号" &amp; リスト!O5851)&gt;=1,"",IF(VLOOKUP(O5851,登録者リスト!$A$1:$D$43729,4,FALSE)=基本情報!$D$6,O5851,"")),"")</f>
        <v/>
      </c>
    </row>
    <row r="5852" spans="15:16" x14ac:dyDescent="0.15">
      <c r="O5852">
        <v>5851</v>
      </c>
      <c r="P5852" t="str">
        <f>IFERROR(IF(COUNTIF(個人情報!$BB$5:$BB$401,"登録番号" &amp; リスト!O5852)&gt;=1,"",IF(VLOOKUP(O5852,登録者リスト!$A$1:$D$43729,4,FALSE)=基本情報!$D$6,O5852,"")),"")</f>
        <v/>
      </c>
    </row>
    <row r="5853" spans="15:16" x14ac:dyDescent="0.15">
      <c r="O5853">
        <v>5852</v>
      </c>
      <c r="P5853" t="str">
        <f>IFERROR(IF(COUNTIF(個人情報!$BB$5:$BB$401,"登録番号" &amp; リスト!O5853)&gt;=1,"",IF(VLOOKUP(O5853,登録者リスト!$A$1:$D$43729,4,FALSE)=基本情報!$D$6,O5853,"")),"")</f>
        <v/>
      </c>
    </row>
    <row r="5854" spans="15:16" x14ac:dyDescent="0.15">
      <c r="O5854">
        <v>5853</v>
      </c>
      <c r="P5854" t="str">
        <f>IFERROR(IF(COUNTIF(個人情報!$BB$5:$BB$401,"登録番号" &amp; リスト!O5854)&gt;=1,"",IF(VLOOKUP(O5854,登録者リスト!$A$1:$D$43729,4,FALSE)=基本情報!$D$6,O5854,"")),"")</f>
        <v/>
      </c>
    </row>
    <row r="5855" spans="15:16" x14ac:dyDescent="0.15">
      <c r="O5855">
        <v>5854</v>
      </c>
      <c r="P5855" t="str">
        <f>IFERROR(IF(COUNTIF(個人情報!$BB$5:$BB$401,"登録番号" &amp; リスト!O5855)&gt;=1,"",IF(VLOOKUP(O5855,登録者リスト!$A$1:$D$43729,4,FALSE)=基本情報!$D$6,O5855,"")),"")</f>
        <v/>
      </c>
    </row>
    <row r="5856" spans="15:16" x14ac:dyDescent="0.15">
      <c r="O5856">
        <v>5855</v>
      </c>
      <c r="P5856" t="str">
        <f>IFERROR(IF(COUNTIF(個人情報!$BB$5:$BB$401,"登録番号" &amp; リスト!O5856)&gt;=1,"",IF(VLOOKUP(O5856,登録者リスト!$A$1:$D$43729,4,FALSE)=基本情報!$D$6,O5856,"")),"")</f>
        <v/>
      </c>
    </row>
    <row r="5857" spans="15:16" x14ac:dyDescent="0.15">
      <c r="O5857">
        <v>5856</v>
      </c>
      <c r="P5857" t="str">
        <f>IFERROR(IF(COUNTIF(個人情報!$BB$5:$BB$401,"登録番号" &amp; リスト!O5857)&gt;=1,"",IF(VLOOKUP(O5857,登録者リスト!$A$1:$D$43729,4,FALSE)=基本情報!$D$6,O5857,"")),"")</f>
        <v/>
      </c>
    </row>
    <row r="5858" spans="15:16" x14ac:dyDescent="0.15">
      <c r="O5858">
        <v>5857</v>
      </c>
      <c r="P5858" t="str">
        <f>IFERROR(IF(COUNTIF(個人情報!$BB$5:$BB$401,"登録番号" &amp; リスト!O5858)&gt;=1,"",IF(VLOOKUP(O5858,登録者リスト!$A$1:$D$43729,4,FALSE)=基本情報!$D$6,O5858,"")),"")</f>
        <v/>
      </c>
    </row>
    <row r="5859" spans="15:16" x14ac:dyDescent="0.15">
      <c r="O5859">
        <v>5858</v>
      </c>
      <c r="P5859" t="str">
        <f>IFERROR(IF(COUNTIF(個人情報!$BB$5:$BB$401,"登録番号" &amp; リスト!O5859)&gt;=1,"",IF(VLOOKUP(O5859,登録者リスト!$A$1:$D$43729,4,FALSE)=基本情報!$D$6,O5859,"")),"")</f>
        <v/>
      </c>
    </row>
    <row r="5860" spans="15:16" x14ac:dyDescent="0.15">
      <c r="O5860">
        <v>5859</v>
      </c>
      <c r="P5860" t="str">
        <f>IFERROR(IF(COUNTIF(個人情報!$BB$5:$BB$401,"登録番号" &amp; リスト!O5860)&gt;=1,"",IF(VLOOKUP(O5860,登録者リスト!$A$1:$D$43729,4,FALSE)=基本情報!$D$6,O5860,"")),"")</f>
        <v/>
      </c>
    </row>
    <row r="5861" spans="15:16" x14ac:dyDescent="0.15">
      <c r="O5861">
        <v>5860</v>
      </c>
      <c r="P5861" t="str">
        <f>IFERROR(IF(COUNTIF(個人情報!$BB$5:$BB$401,"登録番号" &amp; リスト!O5861)&gt;=1,"",IF(VLOOKUP(O5861,登録者リスト!$A$1:$D$43729,4,FALSE)=基本情報!$D$6,O5861,"")),"")</f>
        <v/>
      </c>
    </row>
    <row r="5862" spans="15:16" x14ac:dyDescent="0.15">
      <c r="O5862">
        <v>5861</v>
      </c>
      <c r="P5862" t="str">
        <f>IFERROR(IF(COUNTIF(個人情報!$BB$5:$BB$401,"登録番号" &amp; リスト!O5862)&gt;=1,"",IF(VLOOKUP(O5862,登録者リスト!$A$1:$D$43729,4,FALSE)=基本情報!$D$6,O5862,"")),"")</f>
        <v/>
      </c>
    </row>
    <row r="5863" spans="15:16" x14ac:dyDescent="0.15">
      <c r="O5863">
        <v>5862</v>
      </c>
      <c r="P5863" t="str">
        <f>IFERROR(IF(COUNTIF(個人情報!$BB$5:$BB$401,"登録番号" &amp; リスト!O5863)&gt;=1,"",IF(VLOOKUP(O5863,登録者リスト!$A$1:$D$43729,4,FALSE)=基本情報!$D$6,O5863,"")),"")</f>
        <v/>
      </c>
    </row>
    <row r="5864" spans="15:16" x14ac:dyDescent="0.15">
      <c r="O5864">
        <v>5863</v>
      </c>
      <c r="P5864" t="str">
        <f>IFERROR(IF(COUNTIF(個人情報!$BB$5:$BB$401,"登録番号" &amp; リスト!O5864)&gt;=1,"",IF(VLOOKUP(O5864,登録者リスト!$A$1:$D$43729,4,FALSE)=基本情報!$D$6,O5864,"")),"")</f>
        <v/>
      </c>
    </row>
    <row r="5865" spans="15:16" x14ac:dyDescent="0.15">
      <c r="O5865">
        <v>5864</v>
      </c>
      <c r="P5865" t="str">
        <f>IFERROR(IF(COUNTIF(個人情報!$BB$5:$BB$401,"登録番号" &amp; リスト!O5865)&gt;=1,"",IF(VLOOKUP(O5865,登録者リスト!$A$1:$D$43729,4,FALSE)=基本情報!$D$6,O5865,"")),"")</f>
        <v/>
      </c>
    </row>
    <row r="5866" spans="15:16" x14ac:dyDescent="0.15">
      <c r="O5866">
        <v>5865</v>
      </c>
      <c r="P5866" t="str">
        <f>IFERROR(IF(COUNTIF(個人情報!$BB$5:$BB$401,"登録番号" &amp; リスト!O5866)&gt;=1,"",IF(VLOOKUP(O5866,登録者リスト!$A$1:$D$43729,4,FALSE)=基本情報!$D$6,O5866,"")),"")</f>
        <v/>
      </c>
    </row>
    <row r="5867" spans="15:16" x14ac:dyDescent="0.15">
      <c r="O5867">
        <v>5866</v>
      </c>
      <c r="P5867" t="str">
        <f>IFERROR(IF(COUNTIF(個人情報!$BB$5:$BB$401,"登録番号" &amp; リスト!O5867)&gt;=1,"",IF(VLOOKUP(O5867,登録者リスト!$A$1:$D$43729,4,FALSE)=基本情報!$D$6,O5867,"")),"")</f>
        <v/>
      </c>
    </row>
    <row r="5868" spans="15:16" x14ac:dyDescent="0.15">
      <c r="O5868">
        <v>5867</v>
      </c>
      <c r="P5868" t="str">
        <f>IFERROR(IF(COUNTIF(個人情報!$BB$5:$BB$401,"登録番号" &amp; リスト!O5868)&gt;=1,"",IF(VLOOKUP(O5868,登録者リスト!$A$1:$D$43729,4,FALSE)=基本情報!$D$6,O5868,"")),"")</f>
        <v/>
      </c>
    </row>
    <row r="5869" spans="15:16" x14ac:dyDescent="0.15">
      <c r="O5869">
        <v>5868</v>
      </c>
      <c r="P5869" t="str">
        <f>IFERROR(IF(COUNTIF(個人情報!$BB$5:$BB$401,"登録番号" &amp; リスト!O5869)&gt;=1,"",IF(VLOOKUP(O5869,登録者リスト!$A$1:$D$43729,4,FALSE)=基本情報!$D$6,O5869,"")),"")</f>
        <v/>
      </c>
    </row>
    <row r="5870" spans="15:16" x14ac:dyDescent="0.15">
      <c r="O5870">
        <v>5869</v>
      </c>
      <c r="P5870" t="str">
        <f>IFERROR(IF(COUNTIF(個人情報!$BB$5:$BB$401,"登録番号" &amp; リスト!O5870)&gt;=1,"",IF(VLOOKUP(O5870,登録者リスト!$A$1:$D$43729,4,FALSE)=基本情報!$D$6,O5870,"")),"")</f>
        <v/>
      </c>
    </row>
    <row r="5871" spans="15:16" x14ac:dyDescent="0.15">
      <c r="O5871">
        <v>5870</v>
      </c>
      <c r="P5871" t="str">
        <f>IFERROR(IF(COUNTIF(個人情報!$BB$5:$BB$401,"登録番号" &amp; リスト!O5871)&gt;=1,"",IF(VLOOKUP(O5871,登録者リスト!$A$1:$D$43729,4,FALSE)=基本情報!$D$6,O5871,"")),"")</f>
        <v/>
      </c>
    </row>
    <row r="5872" spans="15:16" x14ac:dyDescent="0.15">
      <c r="O5872">
        <v>5871</v>
      </c>
      <c r="P5872" t="str">
        <f>IFERROR(IF(COUNTIF(個人情報!$BB$5:$BB$401,"登録番号" &amp; リスト!O5872)&gt;=1,"",IF(VLOOKUP(O5872,登録者リスト!$A$1:$D$43729,4,FALSE)=基本情報!$D$6,O5872,"")),"")</f>
        <v/>
      </c>
    </row>
    <row r="5873" spans="15:16" x14ac:dyDescent="0.15">
      <c r="O5873">
        <v>5872</v>
      </c>
      <c r="P5873" t="str">
        <f>IFERROR(IF(COUNTIF(個人情報!$BB$5:$BB$401,"登録番号" &amp; リスト!O5873)&gt;=1,"",IF(VLOOKUP(O5873,登録者リスト!$A$1:$D$43729,4,FALSE)=基本情報!$D$6,O5873,"")),"")</f>
        <v/>
      </c>
    </row>
    <row r="5874" spans="15:16" x14ac:dyDescent="0.15">
      <c r="O5874">
        <v>5873</v>
      </c>
      <c r="P5874" t="str">
        <f>IFERROR(IF(COUNTIF(個人情報!$BB$5:$BB$401,"登録番号" &amp; リスト!O5874)&gt;=1,"",IF(VLOOKUP(O5874,登録者リスト!$A$1:$D$43729,4,FALSE)=基本情報!$D$6,O5874,"")),"")</f>
        <v/>
      </c>
    </row>
    <row r="5875" spans="15:16" x14ac:dyDescent="0.15">
      <c r="O5875">
        <v>5874</v>
      </c>
      <c r="P5875" t="str">
        <f>IFERROR(IF(COUNTIF(個人情報!$BB$5:$BB$401,"登録番号" &amp; リスト!O5875)&gt;=1,"",IF(VLOOKUP(O5875,登録者リスト!$A$1:$D$43729,4,FALSE)=基本情報!$D$6,O5875,"")),"")</f>
        <v/>
      </c>
    </row>
    <row r="5876" spans="15:16" x14ac:dyDescent="0.15">
      <c r="O5876">
        <v>5875</v>
      </c>
      <c r="P5876" t="str">
        <f>IFERROR(IF(COUNTIF(個人情報!$BB$5:$BB$401,"登録番号" &amp; リスト!O5876)&gt;=1,"",IF(VLOOKUP(O5876,登録者リスト!$A$1:$D$43729,4,FALSE)=基本情報!$D$6,O5876,"")),"")</f>
        <v/>
      </c>
    </row>
    <row r="5877" spans="15:16" x14ac:dyDescent="0.15">
      <c r="O5877">
        <v>5876</v>
      </c>
      <c r="P5877" t="str">
        <f>IFERROR(IF(COUNTIF(個人情報!$BB$5:$BB$401,"登録番号" &amp; リスト!O5877)&gt;=1,"",IF(VLOOKUP(O5877,登録者リスト!$A$1:$D$43729,4,FALSE)=基本情報!$D$6,O5877,"")),"")</f>
        <v/>
      </c>
    </row>
    <row r="5878" spans="15:16" x14ac:dyDescent="0.15">
      <c r="O5878">
        <v>5877</v>
      </c>
      <c r="P5878" t="str">
        <f>IFERROR(IF(COUNTIF(個人情報!$BB$5:$BB$401,"登録番号" &amp; リスト!O5878)&gt;=1,"",IF(VLOOKUP(O5878,登録者リスト!$A$1:$D$43729,4,FALSE)=基本情報!$D$6,O5878,"")),"")</f>
        <v/>
      </c>
    </row>
    <row r="5879" spans="15:16" x14ac:dyDescent="0.15">
      <c r="O5879">
        <v>5878</v>
      </c>
      <c r="P5879" t="str">
        <f>IFERROR(IF(COUNTIF(個人情報!$BB$5:$BB$401,"登録番号" &amp; リスト!O5879)&gt;=1,"",IF(VLOOKUP(O5879,登録者リスト!$A$1:$D$43729,4,FALSE)=基本情報!$D$6,O5879,"")),"")</f>
        <v/>
      </c>
    </row>
    <row r="5880" spans="15:16" x14ac:dyDescent="0.15">
      <c r="O5880">
        <v>5879</v>
      </c>
      <c r="P5880" t="str">
        <f>IFERROR(IF(COUNTIF(個人情報!$BB$5:$BB$401,"登録番号" &amp; リスト!O5880)&gt;=1,"",IF(VLOOKUP(O5880,登録者リスト!$A$1:$D$43729,4,FALSE)=基本情報!$D$6,O5880,"")),"")</f>
        <v/>
      </c>
    </row>
    <row r="5881" spans="15:16" x14ac:dyDescent="0.15">
      <c r="O5881">
        <v>5880</v>
      </c>
      <c r="P5881" t="str">
        <f>IFERROR(IF(COUNTIF(個人情報!$BB$5:$BB$401,"登録番号" &amp; リスト!O5881)&gt;=1,"",IF(VLOOKUP(O5881,登録者リスト!$A$1:$D$43729,4,FALSE)=基本情報!$D$6,O5881,"")),"")</f>
        <v/>
      </c>
    </row>
    <row r="5882" spans="15:16" x14ac:dyDescent="0.15">
      <c r="O5882">
        <v>5881</v>
      </c>
      <c r="P5882" t="str">
        <f>IFERROR(IF(COUNTIF(個人情報!$BB$5:$BB$401,"登録番号" &amp; リスト!O5882)&gt;=1,"",IF(VLOOKUP(O5882,登録者リスト!$A$1:$D$43729,4,FALSE)=基本情報!$D$6,O5882,"")),"")</f>
        <v/>
      </c>
    </row>
    <row r="5883" spans="15:16" x14ac:dyDescent="0.15">
      <c r="O5883">
        <v>5882</v>
      </c>
      <c r="P5883" t="str">
        <f>IFERROR(IF(COUNTIF(個人情報!$BB$5:$BB$401,"登録番号" &amp; リスト!O5883)&gt;=1,"",IF(VLOOKUP(O5883,登録者リスト!$A$1:$D$43729,4,FALSE)=基本情報!$D$6,O5883,"")),"")</f>
        <v/>
      </c>
    </row>
    <row r="5884" spans="15:16" x14ac:dyDescent="0.15">
      <c r="O5884">
        <v>5883</v>
      </c>
      <c r="P5884" t="str">
        <f>IFERROR(IF(COUNTIF(個人情報!$BB$5:$BB$401,"登録番号" &amp; リスト!O5884)&gt;=1,"",IF(VLOOKUP(O5884,登録者リスト!$A$1:$D$43729,4,FALSE)=基本情報!$D$6,O5884,"")),"")</f>
        <v/>
      </c>
    </row>
    <row r="5885" spans="15:16" x14ac:dyDescent="0.15">
      <c r="O5885">
        <v>5884</v>
      </c>
      <c r="P5885" t="str">
        <f>IFERROR(IF(COUNTIF(個人情報!$BB$5:$BB$401,"登録番号" &amp; リスト!O5885)&gt;=1,"",IF(VLOOKUP(O5885,登録者リスト!$A$1:$D$43729,4,FALSE)=基本情報!$D$6,O5885,"")),"")</f>
        <v/>
      </c>
    </row>
    <row r="5886" spans="15:16" x14ac:dyDescent="0.15">
      <c r="O5886">
        <v>5885</v>
      </c>
      <c r="P5886" t="str">
        <f>IFERROR(IF(COUNTIF(個人情報!$BB$5:$BB$401,"登録番号" &amp; リスト!O5886)&gt;=1,"",IF(VLOOKUP(O5886,登録者リスト!$A$1:$D$43729,4,FALSE)=基本情報!$D$6,O5886,"")),"")</f>
        <v/>
      </c>
    </row>
    <row r="5887" spans="15:16" x14ac:dyDescent="0.15">
      <c r="O5887">
        <v>5886</v>
      </c>
      <c r="P5887" t="str">
        <f>IFERROR(IF(COUNTIF(個人情報!$BB$5:$BB$401,"登録番号" &amp; リスト!O5887)&gt;=1,"",IF(VLOOKUP(O5887,登録者リスト!$A$1:$D$43729,4,FALSE)=基本情報!$D$6,O5887,"")),"")</f>
        <v/>
      </c>
    </row>
    <row r="5888" spans="15:16" x14ac:dyDescent="0.15">
      <c r="O5888">
        <v>5887</v>
      </c>
      <c r="P5888" t="str">
        <f>IFERROR(IF(COUNTIF(個人情報!$BB$5:$BB$401,"登録番号" &amp; リスト!O5888)&gt;=1,"",IF(VLOOKUP(O5888,登録者リスト!$A$1:$D$43729,4,FALSE)=基本情報!$D$6,O5888,"")),"")</f>
        <v/>
      </c>
    </row>
    <row r="5889" spans="15:16" x14ac:dyDescent="0.15">
      <c r="O5889">
        <v>5888</v>
      </c>
      <c r="P5889" t="str">
        <f>IFERROR(IF(COUNTIF(個人情報!$BB$5:$BB$401,"登録番号" &amp; リスト!O5889)&gt;=1,"",IF(VLOOKUP(O5889,登録者リスト!$A$1:$D$43729,4,FALSE)=基本情報!$D$6,O5889,"")),"")</f>
        <v/>
      </c>
    </row>
    <row r="5890" spans="15:16" x14ac:dyDescent="0.15">
      <c r="O5890">
        <v>5889</v>
      </c>
      <c r="P5890" t="str">
        <f>IFERROR(IF(COUNTIF(個人情報!$BB$5:$BB$401,"登録番号" &amp; リスト!O5890)&gt;=1,"",IF(VLOOKUP(O5890,登録者リスト!$A$1:$D$43729,4,FALSE)=基本情報!$D$6,O5890,"")),"")</f>
        <v/>
      </c>
    </row>
    <row r="5891" spans="15:16" x14ac:dyDescent="0.15">
      <c r="O5891">
        <v>5890</v>
      </c>
      <c r="P5891" t="str">
        <f>IFERROR(IF(COUNTIF(個人情報!$BB$5:$BB$401,"登録番号" &amp; リスト!O5891)&gt;=1,"",IF(VLOOKUP(O5891,登録者リスト!$A$1:$D$43729,4,FALSE)=基本情報!$D$6,O5891,"")),"")</f>
        <v/>
      </c>
    </row>
    <row r="5892" spans="15:16" x14ac:dyDescent="0.15">
      <c r="O5892">
        <v>5891</v>
      </c>
      <c r="P5892" t="str">
        <f>IFERROR(IF(COUNTIF(個人情報!$BB$5:$BB$401,"登録番号" &amp; リスト!O5892)&gt;=1,"",IF(VLOOKUP(O5892,登録者リスト!$A$1:$D$43729,4,FALSE)=基本情報!$D$6,O5892,"")),"")</f>
        <v/>
      </c>
    </row>
    <row r="5893" spans="15:16" x14ac:dyDescent="0.15">
      <c r="O5893">
        <v>5892</v>
      </c>
      <c r="P5893" t="str">
        <f>IFERROR(IF(COUNTIF(個人情報!$BB$5:$BB$401,"登録番号" &amp; リスト!O5893)&gt;=1,"",IF(VLOOKUP(O5893,登録者リスト!$A$1:$D$43729,4,FALSE)=基本情報!$D$6,O5893,"")),"")</f>
        <v/>
      </c>
    </row>
    <row r="5894" spans="15:16" x14ac:dyDescent="0.15">
      <c r="O5894">
        <v>5893</v>
      </c>
      <c r="P5894" t="str">
        <f>IFERROR(IF(COUNTIF(個人情報!$BB$5:$BB$401,"登録番号" &amp; リスト!O5894)&gt;=1,"",IF(VLOOKUP(O5894,登録者リスト!$A$1:$D$43729,4,FALSE)=基本情報!$D$6,O5894,"")),"")</f>
        <v/>
      </c>
    </row>
    <row r="5895" spans="15:16" x14ac:dyDescent="0.15">
      <c r="O5895">
        <v>5894</v>
      </c>
      <c r="P5895" t="str">
        <f>IFERROR(IF(COUNTIF(個人情報!$BB$5:$BB$401,"登録番号" &amp; リスト!O5895)&gt;=1,"",IF(VLOOKUP(O5895,登録者リスト!$A$1:$D$43729,4,FALSE)=基本情報!$D$6,O5895,"")),"")</f>
        <v/>
      </c>
    </row>
    <row r="5896" spans="15:16" x14ac:dyDescent="0.15">
      <c r="O5896">
        <v>5895</v>
      </c>
      <c r="P5896" t="str">
        <f>IFERROR(IF(COUNTIF(個人情報!$BB$5:$BB$401,"登録番号" &amp; リスト!O5896)&gt;=1,"",IF(VLOOKUP(O5896,登録者リスト!$A$1:$D$43729,4,FALSE)=基本情報!$D$6,O5896,"")),"")</f>
        <v/>
      </c>
    </row>
    <row r="5897" spans="15:16" x14ac:dyDescent="0.15">
      <c r="O5897">
        <v>5896</v>
      </c>
      <c r="P5897" t="str">
        <f>IFERROR(IF(COUNTIF(個人情報!$BB$5:$BB$401,"登録番号" &amp; リスト!O5897)&gt;=1,"",IF(VLOOKUP(O5897,登録者リスト!$A$1:$D$43729,4,FALSE)=基本情報!$D$6,O5897,"")),"")</f>
        <v/>
      </c>
    </row>
    <row r="5898" spans="15:16" x14ac:dyDescent="0.15">
      <c r="O5898">
        <v>5897</v>
      </c>
      <c r="P5898" t="str">
        <f>IFERROR(IF(COUNTIF(個人情報!$BB$5:$BB$401,"登録番号" &amp; リスト!O5898)&gt;=1,"",IF(VLOOKUP(O5898,登録者リスト!$A$1:$D$43729,4,FALSE)=基本情報!$D$6,O5898,"")),"")</f>
        <v/>
      </c>
    </row>
    <row r="5899" spans="15:16" x14ac:dyDescent="0.15">
      <c r="O5899">
        <v>5898</v>
      </c>
      <c r="P5899" t="str">
        <f>IFERROR(IF(COUNTIF(個人情報!$BB$5:$BB$401,"登録番号" &amp; リスト!O5899)&gt;=1,"",IF(VLOOKUP(O5899,登録者リスト!$A$1:$D$43729,4,FALSE)=基本情報!$D$6,O5899,"")),"")</f>
        <v/>
      </c>
    </row>
    <row r="5900" spans="15:16" x14ac:dyDescent="0.15">
      <c r="O5900">
        <v>5899</v>
      </c>
      <c r="P5900" t="str">
        <f>IFERROR(IF(COUNTIF(個人情報!$BB$5:$BB$401,"登録番号" &amp; リスト!O5900)&gt;=1,"",IF(VLOOKUP(O5900,登録者リスト!$A$1:$D$43729,4,FALSE)=基本情報!$D$6,O5900,"")),"")</f>
        <v/>
      </c>
    </row>
    <row r="5901" spans="15:16" x14ac:dyDescent="0.15">
      <c r="O5901">
        <v>5900</v>
      </c>
      <c r="P5901" t="str">
        <f>IFERROR(IF(COUNTIF(個人情報!$BB$5:$BB$401,"登録番号" &amp; リスト!O5901)&gt;=1,"",IF(VLOOKUP(O5901,登録者リスト!$A$1:$D$43729,4,FALSE)=基本情報!$D$6,O5901,"")),"")</f>
        <v/>
      </c>
    </row>
    <row r="5902" spans="15:16" x14ac:dyDescent="0.15">
      <c r="O5902">
        <v>5901</v>
      </c>
      <c r="P5902" t="str">
        <f>IFERROR(IF(COUNTIF(個人情報!$BB$5:$BB$401,"登録番号" &amp; リスト!O5902)&gt;=1,"",IF(VLOOKUP(O5902,登録者リスト!$A$1:$D$43729,4,FALSE)=基本情報!$D$6,O5902,"")),"")</f>
        <v/>
      </c>
    </row>
    <row r="5903" spans="15:16" x14ac:dyDescent="0.15">
      <c r="O5903">
        <v>5902</v>
      </c>
      <c r="P5903" t="str">
        <f>IFERROR(IF(COUNTIF(個人情報!$BB$5:$BB$401,"登録番号" &amp; リスト!O5903)&gt;=1,"",IF(VLOOKUP(O5903,登録者リスト!$A$1:$D$43729,4,FALSE)=基本情報!$D$6,O5903,"")),"")</f>
        <v/>
      </c>
    </row>
    <row r="5904" spans="15:16" x14ac:dyDescent="0.15">
      <c r="O5904">
        <v>5903</v>
      </c>
      <c r="P5904" t="str">
        <f>IFERROR(IF(COUNTIF(個人情報!$BB$5:$BB$401,"登録番号" &amp; リスト!O5904)&gt;=1,"",IF(VLOOKUP(O5904,登録者リスト!$A$1:$D$43729,4,FALSE)=基本情報!$D$6,O5904,"")),"")</f>
        <v/>
      </c>
    </row>
    <row r="5905" spans="15:16" x14ac:dyDescent="0.15">
      <c r="O5905">
        <v>5904</v>
      </c>
      <c r="P5905" t="str">
        <f>IFERROR(IF(COUNTIF(個人情報!$BB$5:$BB$401,"登録番号" &amp; リスト!O5905)&gt;=1,"",IF(VLOOKUP(O5905,登録者リスト!$A$1:$D$43729,4,FALSE)=基本情報!$D$6,O5905,"")),"")</f>
        <v/>
      </c>
    </row>
    <row r="5906" spans="15:16" x14ac:dyDescent="0.15">
      <c r="O5906">
        <v>5905</v>
      </c>
      <c r="P5906" t="str">
        <f>IFERROR(IF(COUNTIF(個人情報!$BB$5:$BB$401,"登録番号" &amp; リスト!O5906)&gt;=1,"",IF(VLOOKUP(O5906,登録者リスト!$A$1:$D$43729,4,FALSE)=基本情報!$D$6,O5906,"")),"")</f>
        <v/>
      </c>
    </row>
    <row r="5907" spans="15:16" x14ac:dyDescent="0.15">
      <c r="O5907">
        <v>5906</v>
      </c>
      <c r="P5907" t="str">
        <f>IFERROR(IF(COUNTIF(個人情報!$BB$5:$BB$401,"登録番号" &amp; リスト!O5907)&gt;=1,"",IF(VLOOKUP(O5907,登録者リスト!$A$1:$D$43729,4,FALSE)=基本情報!$D$6,O5907,"")),"")</f>
        <v/>
      </c>
    </row>
    <row r="5908" spans="15:16" x14ac:dyDescent="0.15">
      <c r="O5908">
        <v>5907</v>
      </c>
      <c r="P5908" t="str">
        <f>IFERROR(IF(COUNTIF(個人情報!$BB$5:$BB$401,"登録番号" &amp; リスト!O5908)&gt;=1,"",IF(VLOOKUP(O5908,登録者リスト!$A$1:$D$43729,4,FALSE)=基本情報!$D$6,O5908,"")),"")</f>
        <v/>
      </c>
    </row>
    <row r="5909" spans="15:16" x14ac:dyDescent="0.15">
      <c r="O5909">
        <v>5908</v>
      </c>
      <c r="P5909" t="str">
        <f>IFERROR(IF(COUNTIF(個人情報!$BB$5:$BB$401,"登録番号" &amp; リスト!O5909)&gt;=1,"",IF(VLOOKUP(O5909,登録者リスト!$A$1:$D$43729,4,FALSE)=基本情報!$D$6,O5909,"")),"")</f>
        <v/>
      </c>
    </row>
    <row r="5910" spans="15:16" x14ac:dyDescent="0.15">
      <c r="O5910">
        <v>5909</v>
      </c>
      <c r="P5910" t="str">
        <f>IFERROR(IF(COUNTIF(個人情報!$BB$5:$BB$401,"登録番号" &amp; リスト!O5910)&gt;=1,"",IF(VLOOKUP(O5910,登録者リスト!$A$1:$D$43729,4,FALSE)=基本情報!$D$6,O5910,"")),"")</f>
        <v/>
      </c>
    </row>
    <row r="5911" spans="15:16" x14ac:dyDescent="0.15">
      <c r="O5911">
        <v>5910</v>
      </c>
      <c r="P5911" t="str">
        <f>IFERROR(IF(COUNTIF(個人情報!$BB$5:$BB$401,"登録番号" &amp; リスト!O5911)&gt;=1,"",IF(VLOOKUP(O5911,登録者リスト!$A$1:$D$43729,4,FALSE)=基本情報!$D$6,O5911,"")),"")</f>
        <v/>
      </c>
    </row>
    <row r="5912" spans="15:16" x14ac:dyDescent="0.15">
      <c r="O5912">
        <v>5911</v>
      </c>
      <c r="P5912" t="str">
        <f>IFERROR(IF(COUNTIF(個人情報!$BB$5:$BB$401,"登録番号" &amp; リスト!O5912)&gt;=1,"",IF(VLOOKUP(O5912,登録者リスト!$A$1:$D$43729,4,FALSE)=基本情報!$D$6,O5912,"")),"")</f>
        <v/>
      </c>
    </row>
    <row r="5913" spans="15:16" x14ac:dyDescent="0.15">
      <c r="O5913">
        <v>5912</v>
      </c>
      <c r="P5913" t="str">
        <f>IFERROR(IF(COUNTIF(個人情報!$BB$5:$BB$401,"登録番号" &amp; リスト!O5913)&gt;=1,"",IF(VLOOKUP(O5913,登録者リスト!$A$1:$D$43729,4,FALSE)=基本情報!$D$6,O5913,"")),"")</f>
        <v/>
      </c>
    </row>
    <row r="5914" spans="15:16" x14ac:dyDescent="0.15">
      <c r="O5914">
        <v>5913</v>
      </c>
      <c r="P5914" t="str">
        <f>IFERROR(IF(COUNTIF(個人情報!$BB$5:$BB$401,"登録番号" &amp; リスト!O5914)&gt;=1,"",IF(VLOOKUP(O5914,登録者リスト!$A$1:$D$43729,4,FALSE)=基本情報!$D$6,O5914,"")),"")</f>
        <v/>
      </c>
    </row>
    <row r="5915" spans="15:16" x14ac:dyDescent="0.15">
      <c r="O5915">
        <v>5914</v>
      </c>
      <c r="P5915" t="str">
        <f>IFERROR(IF(COUNTIF(個人情報!$BB$5:$BB$401,"登録番号" &amp; リスト!O5915)&gt;=1,"",IF(VLOOKUP(O5915,登録者リスト!$A$1:$D$43729,4,FALSE)=基本情報!$D$6,O5915,"")),"")</f>
        <v/>
      </c>
    </row>
    <row r="5916" spans="15:16" x14ac:dyDescent="0.15">
      <c r="O5916">
        <v>5915</v>
      </c>
      <c r="P5916" t="str">
        <f>IFERROR(IF(COUNTIF(個人情報!$BB$5:$BB$401,"登録番号" &amp; リスト!O5916)&gt;=1,"",IF(VLOOKUP(O5916,登録者リスト!$A$1:$D$43729,4,FALSE)=基本情報!$D$6,O5916,"")),"")</f>
        <v/>
      </c>
    </row>
    <row r="5917" spans="15:16" x14ac:dyDescent="0.15">
      <c r="O5917">
        <v>5916</v>
      </c>
      <c r="P5917" t="str">
        <f>IFERROR(IF(COUNTIF(個人情報!$BB$5:$BB$401,"登録番号" &amp; リスト!O5917)&gt;=1,"",IF(VLOOKUP(O5917,登録者リスト!$A$1:$D$43729,4,FALSE)=基本情報!$D$6,O5917,"")),"")</f>
        <v/>
      </c>
    </row>
    <row r="5918" spans="15:16" x14ac:dyDescent="0.15">
      <c r="O5918">
        <v>5917</v>
      </c>
      <c r="P5918" t="str">
        <f>IFERROR(IF(COUNTIF(個人情報!$BB$5:$BB$401,"登録番号" &amp; リスト!O5918)&gt;=1,"",IF(VLOOKUP(O5918,登録者リスト!$A$1:$D$43729,4,FALSE)=基本情報!$D$6,O5918,"")),"")</f>
        <v/>
      </c>
    </row>
    <row r="5919" spans="15:16" x14ac:dyDescent="0.15">
      <c r="O5919">
        <v>5918</v>
      </c>
      <c r="P5919" t="str">
        <f>IFERROR(IF(COUNTIF(個人情報!$BB$5:$BB$401,"登録番号" &amp; リスト!O5919)&gt;=1,"",IF(VLOOKUP(O5919,登録者リスト!$A$1:$D$43729,4,FALSE)=基本情報!$D$6,O5919,"")),"")</f>
        <v/>
      </c>
    </row>
    <row r="5920" spans="15:16" x14ac:dyDescent="0.15">
      <c r="O5920">
        <v>5919</v>
      </c>
      <c r="P5920" t="str">
        <f>IFERROR(IF(COUNTIF(個人情報!$BB$5:$BB$401,"登録番号" &amp; リスト!O5920)&gt;=1,"",IF(VLOOKUP(O5920,登録者リスト!$A$1:$D$43729,4,FALSE)=基本情報!$D$6,O5920,"")),"")</f>
        <v/>
      </c>
    </row>
    <row r="5921" spans="15:16" x14ac:dyDescent="0.15">
      <c r="O5921">
        <v>5920</v>
      </c>
      <c r="P5921" t="str">
        <f>IFERROR(IF(COUNTIF(個人情報!$BB$5:$BB$401,"登録番号" &amp; リスト!O5921)&gt;=1,"",IF(VLOOKUP(O5921,登録者リスト!$A$1:$D$43729,4,FALSE)=基本情報!$D$6,O5921,"")),"")</f>
        <v/>
      </c>
    </row>
    <row r="5922" spans="15:16" x14ac:dyDescent="0.15">
      <c r="O5922">
        <v>5921</v>
      </c>
      <c r="P5922" t="str">
        <f>IFERROR(IF(COUNTIF(個人情報!$BB$5:$BB$401,"登録番号" &amp; リスト!O5922)&gt;=1,"",IF(VLOOKUP(O5922,登録者リスト!$A$1:$D$43729,4,FALSE)=基本情報!$D$6,O5922,"")),"")</f>
        <v/>
      </c>
    </row>
    <row r="5923" spans="15:16" x14ac:dyDescent="0.15">
      <c r="O5923">
        <v>5922</v>
      </c>
      <c r="P5923" t="str">
        <f>IFERROR(IF(COUNTIF(個人情報!$BB$5:$BB$401,"登録番号" &amp; リスト!O5923)&gt;=1,"",IF(VLOOKUP(O5923,登録者リスト!$A$1:$D$43729,4,FALSE)=基本情報!$D$6,O5923,"")),"")</f>
        <v/>
      </c>
    </row>
    <row r="5924" spans="15:16" x14ac:dyDescent="0.15">
      <c r="O5924">
        <v>5923</v>
      </c>
      <c r="P5924" t="str">
        <f>IFERROR(IF(COUNTIF(個人情報!$BB$5:$BB$401,"登録番号" &amp; リスト!O5924)&gt;=1,"",IF(VLOOKUP(O5924,登録者リスト!$A$1:$D$43729,4,FALSE)=基本情報!$D$6,O5924,"")),"")</f>
        <v/>
      </c>
    </row>
    <row r="5925" spans="15:16" x14ac:dyDescent="0.15">
      <c r="O5925">
        <v>5924</v>
      </c>
      <c r="P5925" t="str">
        <f>IFERROR(IF(COUNTIF(個人情報!$BB$5:$BB$401,"登録番号" &amp; リスト!O5925)&gt;=1,"",IF(VLOOKUP(O5925,登録者リスト!$A$1:$D$43729,4,FALSE)=基本情報!$D$6,O5925,"")),"")</f>
        <v/>
      </c>
    </row>
    <row r="5926" spans="15:16" x14ac:dyDescent="0.15">
      <c r="O5926">
        <v>5925</v>
      </c>
      <c r="P5926" t="str">
        <f>IFERROR(IF(COUNTIF(個人情報!$BB$5:$BB$401,"登録番号" &amp; リスト!O5926)&gt;=1,"",IF(VLOOKUP(O5926,登録者リスト!$A$1:$D$43729,4,FALSE)=基本情報!$D$6,O5926,"")),"")</f>
        <v/>
      </c>
    </row>
    <row r="5927" spans="15:16" x14ac:dyDescent="0.15">
      <c r="O5927">
        <v>5926</v>
      </c>
      <c r="P5927" t="str">
        <f>IFERROR(IF(COUNTIF(個人情報!$BB$5:$BB$401,"登録番号" &amp; リスト!O5927)&gt;=1,"",IF(VLOOKUP(O5927,登録者リスト!$A$1:$D$43729,4,FALSE)=基本情報!$D$6,O5927,"")),"")</f>
        <v/>
      </c>
    </row>
    <row r="5928" spans="15:16" x14ac:dyDescent="0.15">
      <c r="O5928">
        <v>5927</v>
      </c>
      <c r="P5928" t="str">
        <f>IFERROR(IF(COUNTIF(個人情報!$BB$5:$BB$401,"登録番号" &amp; リスト!O5928)&gt;=1,"",IF(VLOOKUP(O5928,登録者リスト!$A$1:$D$43729,4,FALSE)=基本情報!$D$6,O5928,"")),"")</f>
        <v/>
      </c>
    </row>
    <row r="5929" spans="15:16" x14ac:dyDescent="0.15">
      <c r="O5929">
        <v>5928</v>
      </c>
      <c r="P5929" t="str">
        <f>IFERROR(IF(COUNTIF(個人情報!$BB$5:$BB$401,"登録番号" &amp; リスト!O5929)&gt;=1,"",IF(VLOOKUP(O5929,登録者リスト!$A$1:$D$43729,4,FALSE)=基本情報!$D$6,O5929,"")),"")</f>
        <v/>
      </c>
    </row>
    <row r="5930" spans="15:16" x14ac:dyDescent="0.15">
      <c r="O5930">
        <v>5929</v>
      </c>
      <c r="P5930" t="str">
        <f>IFERROR(IF(COUNTIF(個人情報!$BB$5:$BB$401,"登録番号" &amp; リスト!O5930)&gt;=1,"",IF(VLOOKUP(O5930,登録者リスト!$A$1:$D$43729,4,FALSE)=基本情報!$D$6,O5930,"")),"")</f>
        <v/>
      </c>
    </row>
    <row r="5931" spans="15:16" x14ac:dyDescent="0.15">
      <c r="O5931">
        <v>5930</v>
      </c>
      <c r="P5931" t="str">
        <f>IFERROR(IF(COUNTIF(個人情報!$BB$5:$BB$401,"登録番号" &amp; リスト!O5931)&gt;=1,"",IF(VLOOKUP(O5931,登録者リスト!$A$1:$D$43729,4,FALSE)=基本情報!$D$6,O5931,"")),"")</f>
        <v/>
      </c>
    </row>
    <row r="5932" spans="15:16" x14ac:dyDescent="0.15">
      <c r="O5932">
        <v>5931</v>
      </c>
      <c r="P5932" t="str">
        <f>IFERROR(IF(COUNTIF(個人情報!$BB$5:$BB$401,"登録番号" &amp; リスト!O5932)&gt;=1,"",IF(VLOOKUP(O5932,登録者リスト!$A$1:$D$43729,4,FALSE)=基本情報!$D$6,O5932,"")),"")</f>
        <v/>
      </c>
    </row>
    <row r="5933" spans="15:16" x14ac:dyDescent="0.15">
      <c r="O5933">
        <v>5932</v>
      </c>
      <c r="P5933" t="str">
        <f>IFERROR(IF(COUNTIF(個人情報!$BB$5:$BB$401,"登録番号" &amp; リスト!O5933)&gt;=1,"",IF(VLOOKUP(O5933,登録者リスト!$A$1:$D$43729,4,FALSE)=基本情報!$D$6,O5933,"")),"")</f>
        <v/>
      </c>
    </row>
    <row r="5934" spans="15:16" x14ac:dyDescent="0.15">
      <c r="O5934">
        <v>5933</v>
      </c>
      <c r="P5934" t="str">
        <f>IFERROR(IF(COUNTIF(個人情報!$BB$5:$BB$401,"登録番号" &amp; リスト!O5934)&gt;=1,"",IF(VLOOKUP(O5934,登録者リスト!$A$1:$D$43729,4,FALSE)=基本情報!$D$6,O5934,"")),"")</f>
        <v/>
      </c>
    </row>
    <row r="5935" spans="15:16" x14ac:dyDescent="0.15">
      <c r="O5935">
        <v>5934</v>
      </c>
      <c r="P5935" t="str">
        <f>IFERROR(IF(COUNTIF(個人情報!$BB$5:$BB$401,"登録番号" &amp; リスト!O5935)&gt;=1,"",IF(VLOOKUP(O5935,登録者リスト!$A$1:$D$43729,4,FALSE)=基本情報!$D$6,O5935,"")),"")</f>
        <v/>
      </c>
    </row>
    <row r="5936" spans="15:16" x14ac:dyDescent="0.15">
      <c r="O5936">
        <v>5935</v>
      </c>
      <c r="P5936" t="str">
        <f>IFERROR(IF(COUNTIF(個人情報!$BB$5:$BB$401,"登録番号" &amp; リスト!O5936)&gt;=1,"",IF(VLOOKUP(O5936,登録者リスト!$A$1:$D$43729,4,FALSE)=基本情報!$D$6,O5936,"")),"")</f>
        <v/>
      </c>
    </row>
    <row r="5937" spans="15:16" x14ac:dyDescent="0.15">
      <c r="O5937">
        <v>5936</v>
      </c>
      <c r="P5937" t="str">
        <f>IFERROR(IF(COUNTIF(個人情報!$BB$5:$BB$401,"登録番号" &amp; リスト!O5937)&gt;=1,"",IF(VLOOKUP(O5937,登録者リスト!$A$1:$D$43729,4,FALSE)=基本情報!$D$6,O5937,"")),"")</f>
        <v/>
      </c>
    </row>
    <row r="5938" spans="15:16" x14ac:dyDescent="0.15">
      <c r="O5938">
        <v>5937</v>
      </c>
      <c r="P5938" t="str">
        <f>IFERROR(IF(COUNTIF(個人情報!$BB$5:$BB$401,"登録番号" &amp; リスト!O5938)&gt;=1,"",IF(VLOOKUP(O5938,登録者リスト!$A$1:$D$43729,4,FALSE)=基本情報!$D$6,O5938,"")),"")</f>
        <v/>
      </c>
    </row>
    <row r="5939" spans="15:16" x14ac:dyDescent="0.15">
      <c r="O5939">
        <v>5938</v>
      </c>
      <c r="P5939" t="str">
        <f>IFERROR(IF(COUNTIF(個人情報!$BB$5:$BB$401,"登録番号" &amp; リスト!O5939)&gt;=1,"",IF(VLOOKUP(O5939,登録者リスト!$A$1:$D$43729,4,FALSE)=基本情報!$D$6,O5939,"")),"")</f>
        <v/>
      </c>
    </row>
    <row r="5940" spans="15:16" x14ac:dyDescent="0.15">
      <c r="O5940">
        <v>5939</v>
      </c>
      <c r="P5940" t="str">
        <f>IFERROR(IF(COUNTIF(個人情報!$BB$5:$BB$401,"登録番号" &amp; リスト!O5940)&gt;=1,"",IF(VLOOKUP(O5940,登録者リスト!$A$1:$D$43729,4,FALSE)=基本情報!$D$6,O5940,"")),"")</f>
        <v/>
      </c>
    </row>
    <row r="5941" spans="15:16" x14ac:dyDescent="0.15">
      <c r="O5941">
        <v>5940</v>
      </c>
      <c r="P5941" t="str">
        <f>IFERROR(IF(COUNTIF(個人情報!$BB$5:$BB$401,"登録番号" &amp; リスト!O5941)&gt;=1,"",IF(VLOOKUP(O5941,登録者リスト!$A$1:$D$43729,4,FALSE)=基本情報!$D$6,O5941,"")),"")</f>
        <v/>
      </c>
    </row>
    <row r="5942" spans="15:16" x14ac:dyDescent="0.15">
      <c r="O5942">
        <v>5941</v>
      </c>
      <c r="P5942" t="str">
        <f>IFERROR(IF(COUNTIF(個人情報!$BB$5:$BB$401,"登録番号" &amp; リスト!O5942)&gt;=1,"",IF(VLOOKUP(O5942,登録者リスト!$A$1:$D$43729,4,FALSE)=基本情報!$D$6,O5942,"")),"")</f>
        <v/>
      </c>
    </row>
    <row r="5943" spans="15:16" x14ac:dyDescent="0.15">
      <c r="O5943">
        <v>5942</v>
      </c>
      <c r="P5943" t="str">
        <f>IFERROR(IF(COUNTIF(個人情報!$BB$5:$BB$401,"登録番号" &amp; リスト!O5943)&gt;=1,"",IF(VLOOKUP(O5943,登録者リスト!$A$1:$D$43729,4,FALSE)=基本情報!$D$6,O5943,"")),"")</f>
        <v/>
      </c>
    </row>
    <row r="5944" spans="15:16" x14ac:dyDescent="0.15">
      <c r="O5944">
        <v>5943</v>
      </c>
      <c r="P5944" t="str">
        <f>IFERROR(IF(COUNTIF(個人情報!$BB$5:$BB$401,"登録番号" &amp; リスト!O5944)&gt;=1,"",IF(VLOOKUP(O5944,登録者リスト!$A$1:$D$43729,4,FALSE)=基本情報!$D$6,O5944,"")),"")</f>
        <v/>
      </c>
    </row>
    <row r="5945" spans="15:16" x14ac:dyDescent="0.15">
      <c r="O5945">
        <v>5944</v>
      </c>
      <c r="P5945" t="str">
        <f>IFERROR(IF(COUNTIF(個人情報!$BB$5:$BB$401,"登録番号" &amp; リスト!O5945)&gt;=1,"",IF(VLOOKUP(O5945,登録者リスト!$A$1:$D$43729,4,FALSE)=基本情報!$D$6,O5945,"")),"")</f>
        <v/>
      </c>
    </row>
    <row r="5946" spans="15:16" x14ac:dyDescent="0.15">
      <c r="O5946">
        <v>5945</v>
      </c>
      <c r="P5946" t="str">
        <f>IFERROR(IF(COUNTIF(個人情報!$BB$5:$BB$401,"登録番号" &amp; リスト!O5946)&gt;=1,"",IF(VLOOKUP(O5946,登録者リスト!$A$1:$D$43729,4,FALSE)=基本情報!$D$6,O5946,"")),"")</f>
        <v/>
      </c>
    </row>
    <row r="5947" spans="15:16" x14ac:dyDescent="0.15">
      <c r="O5947">
        <v>5946</v>
      </c>
      <c r="P5947" t="str">
        <f>IFERROR(IF(COUNTIF(個人情報!$BB$5:$BB$401,"登録番号" &amp; リスト!O5947)&gt;=1,"",IF(VLOOKUP(O5947,登録者リスト!$A$1:$D$43729,4,FALSE)=基本情報!$D$6,O5947,"")),"")</f>
        <v/>
      </c>
    </row>
    <row r="5948" spans="15:16" x14ac:dyDescent="0.15">
      <c r="O5948">
        <v>5947</v>
      </c>
      <c r="P5948" t="str">
        <f>IFERROR(IF(COUNTIF(個人情報!$BB$5:$BB$401,"登録番号" &amp; リスト!O5948)&gt;=1,"",IF(VLOOKUP(O5948,登録者リスト!$A$1:$D$43729,4,FALSE)=基本情報!$D$6,O5948,"")),"")</f>
        <v/>
      </c>
    </row>
    <row r="5949" spans="15:16" x14ac:dyDescent="0.15">
      <c r="O5949">
        <v>5948</v>
      </c>
      <c r="P5949" t="str">
        <f>IFERROR(IF(COUNTIF(個人情報!$BB$5:$BB$401,"登録番号" &amp; リスト!O5949)&gt;=1,"",IF(VLOOKUP(O5949,登録者リスト!$A$1:$D$43729,4,FALSE)=基本情報!$D$6,O5949,"")),"")</f>
        <v/>
      </c>
    </row>
    <row r="5950" spans="15:16" x14ac:dyDescent="0.15">
      <c r="O5950">
        <v>5949</v>
      </c>
      <c r="P5950" t="str">
        <f>IFERROR(IF(COUNTIF(個人情報!$BB$5:$BB$401,"登録番号" &amp; リスト!O5950)&gt;=1,"",IF(VLOOKUP(O5950,登録者リスト!$A$1:$D$43729,4,FALSE)=基本情報!$D$6,O5950,"")),"")</f>
        <v/>
      </c>
    </row>
    <row r="5951" spans="15:16" x14ac:dyDescent="0.15">
      <c r="O5951">
        <v>5950</v>
      </c>
      <c r="P5951" t="str">
        <f>IFERROR(IF(COUNTIF(個人情報!$BB$5:$BB$401,"登録番号" &amp; リスト!O5951)&gt;=1,"",IF(VLOOKUP(O5951,登録者リスト!$A$1:$D$43729,4,FALSE)=基本情報!$D$6,O5951,"")),"")</f>
        <v/>
      </c>
    </row>
    <row r="5952" spans="15:16" x14ac:dyDescent="0.15">
      <c r="O5952">
        <v>5951</v>
      </c>
      <c r="P5952" t="str">
        <f>IFERROR(IF(COUNTIF(個人情報!$BB$5:$BB$401,"登録番号" &amp; リスト!O5952)&gt;=1,"",IF(VLOOKUP(O5952,登録者リスト!$A$1:$D$43729,4,FALSE)=基本情報!$D$6,O5952,"")),"")</f>
        <v/>
      </c>
    </row>
    <row r="5953" spans="15:16" x14ac:dyDescent="0.15">
      <c r="O5953">
        <v>5952</v>
      </c>
      <c r="P5953" t="str">
        <f>IFERROR(IF(COUNTIF(個人情報!$BB$5:$BB$401,"登録番号" &amp; リスト!O5953)&gt;=1,"",IF(VLOOKUP(O5953,登録者リスト!$A$1:$D$43729,4,FALSE)=基本情報!$D$6,O5953,"")),"")</f>
        <v/>
      </c>
    </row>
    <row r="5954" spans="15:16" x14ac:dyDescent="0.15">
      <c r="O5954">
        <v>5953</v>
      </c>
      <c r="P5954" t="str">
        <f>IFERROR(IF(COUNTIF(個人情報!$BB$5:$BB$401,"登録番号" &amp; リスト!O5954)&gt;=1,"",IF(VLOOKUP(O5954,登録者リスト!$A$1:$D$43729,4,FALSE)=基本情報!$D$6,O5954,"")),"")</f>
        <v/>
      </c>
    </row>
    <row r="5955" spans="15:16" x14ac:dyDescent="0.15">
      <c r="O5955">
        <v>5954</v>
      </c>
      <c r="P5955" t="str">
        <f>IFERROR(IF(COUNTIF(個人情報!$BB$5:$BB$401,"登録番号" &amp; リスト!O5955)&gt;=1,"",IF(VLOOKUP(O5955,登録者リスト!$A$1:$D$43729,4,FALSE)=基本情報!$D$6,O5955,"")),"")</f>
        <v/>
      </c>
    </row>
    <row r="5956" spans="15:16" x14ac:dyDescent="0.15">
      <c r="O5956">
        <v>5955</v>
      </c>
      <c r="P5956" t="str">
        <f>IFERROR(IF(COUNTIF(個人情報!$BB$5:$BB$401,"登録番号" &amp; リスト!O5956)&gt;=1,"",IF(VLOOKUP(O5956,登録者リスト!$A$1:$D$43729,4,FALSE)=基本情報!$D$6,O5956,"")),"")</f>
        <v/>
      </c>
    </row>
    <row r="5957" spans="15:16" x14ac:dyDescent="0.15">
      <c r="O5957">
        <v>5956</v>
      </c>
      <c r="P5957" t="str">
        <f>IFERROR(IF(COUNTIF(個人情報!$BB$5:$BB$401,"登録番号" &amp; リスト!O5957)&gt;=1,"",IF(VLOOKUP(O5957,登録者リスト!$A$1:$D$43729,4,FALSE)=基本情報!$D$6,O5957,"")),"")</f>
        <v/>
      </c>
    </row>
    <row r="5958" spans="15:16" x14ac:dyDescent="0.15">
      <c r="O5958">
        <v>5957</v>
      </c>
      <c r="P5958" t="str">
        <f>IFERROR(IF(COUNTIF(個人情報!$BB$5:$BB$401,"登録番号" &amp; リスト!O5958)&gt;=1,"",IF(VLOOKUP(O5958,登録者リスト!$A$1:$D$43729,4,FALSE)=基本情報!$D$6,O5958,"")),"")</f>
        <v/>
      </c>
    </row>
    <row r="5959" spans="15:16" x14ac:dyDescent="0.15">
      <c r="O5959">
        <v>5958</v>
      </c>
      <c r="P5959" t="str">
        <f>IFERROR(IF(COUNTIF(個人情報!$BB$5:$BB$401,"登録番号" &amp; リスト!O5959)&gt;=1,"",IF(VLOOKUP(O5959,登録者リスト!$A$1:$D$43729,4,FALSE)=基本情報!$D$6,O5959,"")),"")</f>
        <v/>
      </c>
    </row>
    <row r="5960" spans="15:16" x14ac:dyDescent="0.15">
      <c r="O5960">
        <v>5959</v>
      </c>
      <c r="P5960" t="str">
        <f>IFERROR(IF(COUNTIF(個人情報!$BB$5:$BB$401,"登録番号" &amp; リスト!O5960)&gt;=1,"",IF(VLOOKUP(O5960,登録者リスト!$A$1:$D$43729,4,FALSE)=基本情報!$D$6,O5960,"")),"")</f>
        <v/>
      </c>
    </row>
    <row r="5961" spans="15:16" x14ac:dyDescent="0.15">
      <c r="O5961">
        <v>5960</v>
      </c>
      <c r="P5961" t="str">
        <f>IFERROR(IF(COUNTIF(個人情報!$BB$5:$BB$401,"登録番号" &amp; リスト!O5961)&gt;=1,"",IF(VLOOKUP(O5961,登録者リスト!$A$1:$D$43729,4,FALSE)=基本情報!$D$6,O5961,"")),"")</f>
        <v/>
      </c>
    </row>
    <row r="5962" spans="15:16" x14ac:dyDescent="0.15">
      <c r="O5962">
        <v>5961</v>
      </c>
      <c r="P5962" t="str">
        <f>IFERROR(IF(COUNTIF(個人情報!$BB$5:$BB$401,"登録番号" &amp; リスト!O5962)&gt;=1,"",IF(VLOOKUP(O5962,登録者リスト!$A$1:$D$43729,4,FALSE)=基本情報!$D$6,O5962,"")),"")</f>
        <v/>
      </c>
    </row>
    <row r="5963" spans="15:16" x14ac:dyDescent="0.15">
      <c r="O5963">
        <v>5962</v>
      </c>
      <c r="P5963" t="str">
        <f>IFERROR(IF(COUNTIF(個人情報!$BB$5:$BB$401,"登録番号" &amp; リスト!O5963)&gt;=1,"",IF(VLOOKUP(O5963,登録者リスト!$A$1:$D$43729,4,FALSE)=基本情報!$D$6,O5963,"")),"")</f>
        <v/>
      </c>
    </row>
    <row r="5964" spans="15:16" x14ac:dyDescent="0.15">
      <c r="O5964">
        <v>5963</v>
      </c>
      <c r="P5964" t="str">
        <f>IFERROR(IF(COUNTIF(個人情報!$BB$5:$BB$401,"登録番号" &amp; リスト!O5964)&gt;=1,"",IF(VLOOKUP(O5964,登録者リスト!$A$1:$D$43729,4,FALSE)=基本情報!$D$6,O5964,"")),"")</f>
        <v/>
      </c>
    </row>
    <row r="5965" spans="15:16" x14ac:dyDescent="0.15">
      <c r="O5965">
        <v>5964</v>
      </c>
      <c r="P5965" t="str">
        <f>IFERROR(IF(COUNTIF(個人情報!$BB$5:$BB$401,"登録番号" &amp; リスト!O5965)&gt;=1,"",IF(VLOOKUP(O5965,登録者リスト!$A$1:$D$43729,4,FALSE)=基本情報!$D$6,O5965,"")),"")</f>
        <v/>
      </c>
    </row>
    <row r="5966" spans="15:16" x14ac:dyDescent="0.15">
      <c r="O5966">
        <v>5965</v>
      </c>
      <c r="P5966" t="str">
        <f>IFERROR(IF(COUNTIF(個人情報!$BB$5:$BB$401,"登録番号" &amp; リスト!O5966)&gt;=1,"",IF(VLOOKUP(O5966,登録者リスト!$A$1:$D$43729,4,FALSE)=基本情報!$D$6,O5966,"")),"")</f>
        <v/>
      </c>
    </row>
    <row r="5967" spans="15:16" x14ac:dyDescent="0.15">
      <c r="O5967">
        <v>5966</v>
      </c>
      <c r="P5967" t="str">
        <f>IFERROR(IF(COUNTIF(個人情報!$BB$5:$BB$401,"登録番号" &amp; リスト!O5967)&gt;=1,"",IF(VLOOKUP(O5967,登録者リスト!$A$1:$D$43729,4,FALSE)=基本情報!$D$6,O5967,"")),"")</f>
        <v/>
      </c>
    </row>
    <row r="5968" spans="15:16" x14ac:dyDescent="0.15">
      <c r="O5968">
        <v>5967</v>
      </c>
      <c r="P5968" t="str">
        <f>IFERROR(IF(COUNTIF(個人情報!$BB$5:$BB$401,"登録番号" &amp; リスト!O5968)&gt;=1,"",IF(VLOOKUP(O5968,登録者リスト!$A$1:$D$43729,4,FALSE)=基本情報!$D$6,O5968,"")),"")</f>
        <v/>
      </c>
    </row>
    <row r="5969" spans="15:16" x14ac:dyDescent="0.15">
      <c r="O5969">
        <v>5968</v>
      </c>
      <c r="P5969" t="str">
        <f>IFERROR(IF(COUNTIF(個人情報!$BB$5:$BB$401,"登録番号" &amp; リスト!O5969)&gt;=1,"",IF(VLOOKUP(O5969,登録者リスト!$A$1:$D$43729,4,FALSE)=基本情報!$D$6,O5969,"")),"")</f>
        <v/>
      </c>
    </row>
    <row r="5970" spans="15:16" x14ac:dyDescent="0.15">
      <c r="O5970">
        <v>5969</v>
      </c>
      <c r="P5970" t="str">
        <f>IFERROR(IF(COUNTIF(個人情報!$BB$5:$BB$401,"登録番号" &amp; リスト!O5970)&gt;=1,"",IF(VLOOKUP(O5970,登録者リスト!$A$1:$D$43729,4,FALSE)=基本情報!$D$6,O5970,"")),"")</f>
        <v/>
      </c>
    </row>
    <row r="5971" spans="15:16" x14ac:dyDescent="0.15">
      <c r="O5971">
        <v>5970</v>
      </c>
      <c r="P5971" t="str">
        <f>IFERROR(IF(COUNTIF(個人情報!$BB$5:$BB$401,"登録番号" &amp; リスト!O5971)&gt;=1,"",IF(VLOOKUP(O5971,登録者リスト!$A$1:$D$43729,4,FALSE)=基本情報!$D$6,O5971,"")),"")</f>
        <v/>
      </c>
    </row>
    <row r="5972" spans="15:16" x14ac:dyDescent="0.15">
      <c r="O5972">
        <v>5971</v>
      </c>
      <c r="P5972" t="str">
        <f>IFERROR(IF(COUNTIF(個人情報!$BB$5:$BB$401,"登録番号" &amp; リスト!O5972)&gt;=1,"",IF(VLOOKUP(O5972,登録者リスト!$A$1:$D$43729,4,FALSE)=基本情報!$D$6,O5972,"")),"")</f>
        <v/>
      </c>
    </row>
    <row r="5973" spans="15:16" x14ac:dyDescent="0.15">
      <c r="O5973">
        <v>5972</v>
      </c>
      <c r="P5973" t="str">
        <f>IFERROR(IF(COUNTIF(個人情報!$BB$5:$BB$401,"登録番号" &amp; リスト!O5973)&gt;=1,"",IF(VLOOKUP(O5973,登録者リスト!$A$1:$D$43729,4,FALSE)=基本情報!$D$6,O5973,"")),"")</f>
        <v/>
      </c>
    </row>
    <row r="5974" spans="15:16" x14ac:dyDescent="0.15">
      <c r="O5974">
        <v>5973</v>
      </c>
      <c r="P5974" t="str">
        <f>IFERROR(IF(COUNTIF(個人情報!$BB$5:$BB$401,"登録番号" &amp; リスト!O5974)&gt;=1,"",IF(VLOOKUP(O5974,登録者リスト!$A$1:$D$43729,4,FALSE)=基本情報!$D$6,O5974,"")),"")</f>
        <v/>
      </c>
    </row>
    <row r="5975" spans="15:16" x14ac:dyDescent="0.15">
      <c r="O5975">
        <v>5974</v>
      </c>
      <c r="P5975" t="str">
        <f>IFERROR(IF(COUNTIF(個人情報!$BB$5:$BB$401,"登録番号" &amp; リスト!O5975)&gt;=1,"",IF(VLOOKUP(O5975,登録者リスト!$A$1:$D$43729,4,FALSE)=基本情報!$D$6,O5975,"")),"")</f>
        <v/>
      </c>
    </row>
    <row r="5976" spans="15:16" x14ac:dyDescent="0.15">
      <c r="O5976">
        <v>5975</v>
      </c>
      <c r="P5976" t="str">
        <f>IFERROR(IF(COUNTIF(個人情報!$BB$5:$BB$401,"登録番号" &amp; リスト!O5976)&gt;=1,"",IF(VLOOKUP(O5976,登録者リスト!$A$1:$D$43729,4,FALSE)=基本情報!$D$6,O5976,"")),"")</f>
        <v/>
      </c>
    </row>
    <row r="5977" spans="15:16" x14ac:dyDescent="0.15">
      <c r="O5977">
        <v>5976</v>
      </c>
      <c r="P5977" t="str">
        <f>IFERROR(IF(COUNTIF(個人情報!$BB$5:$BB$401,"登録番号" &amp; リスト!O5977)&gt;=1,"",IF(VLOOKUP(O5977,登録者リスト!$A$1:$D$43729,4,FALSE)=基本情報!$D$6,O5977,"")),"")</f>
        <v/>
      </c>
    </row>
    <row r="5978" spans="15:16" x14ac:dyDescent="0.15">
      <c r="O5978">
        <v>5977</v>
      </c>
      <c r="P5978" t="str">
        <f>IFERROR(IF(COUNTIF(個人情報!$BB$5:$BB$401,"登録番号" &amp; リスト!O5978)&gt;=1,"",IF(VLOOKUP(O5978,登録者リスト!$A$1:$D$43729,4,FALSE)=基本情報!$D$6,O5978,"")),"")</f>
        <v/>
      </c>
    </row>
    <row r="5979" spans="15:16" x14ac:dyDescent="0.15">
      <c r="O5979">
        <v>5978</v>
      </c>
      <c r="P5979" t="str">
        <f>IFERROR(IF(COUNTIF(個人情報!$BB$5:$BB$401,"登録番号" &amp; リスト!O5979)&gt;=1,"",IF(VLOOKUP(O5979,登録者リスト!$A$1:$D$43729,4,FALSE)=基本情報!$D$6,O5979,"")),"")</f>
        <v/>
      </c>
    </row>
    <row r="5980" spans="15:16" x14ac:dyDescent="0.15">
      <c r="O5980">
        <v>5979</v>
      </c>
      <c r="P5980" t="str">
        <f>IFERROR(IF(COUNTIF(個人情報!$BB$5:$BB$401,"登録番号" &amp; リスト!O5980)&gt;=1,"",IF(VLOOKUP(O5980,登録者リスト!$A$1:$D$43729,4,FALSE)=基本情報!$D$6,O5980,"")),"")</f>
        <v/>
      </c>
    </row>
    <row r="5981" spans="15:16" x14ac:dyDescent="0.15">
      <c r="O5981">
        <v>5980</v>
      </c>
      <c r="P5981" t="str">
        <f>IFERROR(IF(COUNTIF(個人情報!$BB$5:$BB$401,"登録番号" &amp; リスト!O5981)&gt;=1,"",IF(VLOOKUP(O5981,登録者リスト!$A$1:$D$43729,4,FALSE)=基本情報!$D$6,O5981,"")),"")</f>
        <v/>
      </c>
    </row>
    <row r="5982" spans="15:16" x14ac:dyDescent="0.15">
      <c r="O5982">
        <v>5981</v>
      </c>
      <c r="P5982" t="str">
        <f>IFERROR(IF(COUNTIF(個人情報!$BB$5:$BB$401,"登録番号" &amp; リスト!O5982)&gt;=1,"",IF(VLOOKUP(O5982,登録者リスト!$A$1:$D$43729,4,FALSE)=基本情報!$D$6,O5982,"")),"")</f>
        <v/>
      </c>
    </row>
    <row r="5983" spans="15:16" x14ac:dyDescent="0.15">
      <c r="O5983">
        <v>5982</v>
      </c>
      <c r="P5983" t="str">
        <f>IFERROR(IF(COUNTIF(個人情報!$BB$5:$BB$401,"登録番号" &amp; リスト!O5983)&gt;=1,"",IF(VLOOKUP(O5983,登録者リスト!$A$1:$D$43729,4,FALSE)=基本情報!$D$6,O5983,"")),"")</f>
        <v/>
      </c>
    </row>
    <row r="5984" spans="15:16" x14ac:dyDescent="0.15">
      <c r="O5984">
        <v>5983</v>
      </c>
      <c r="P5984" t="str">
        <f>IFERROR(IF(COUNTIF(個人情報!$BB$5:$BB$401,"登録番号" &amp; リスト!O5984)&gt;=1,"",IF(VLOOKUP(O5984,登録者リスト!$A$1:$D$43729,4,FALSE)=基本情報!$D$6,O5984,"")),"")</f>
        <v/>
      </c>
    </row>
    <row r="5985" spans="15:16" x14ac:dyDescent="0.15">
      <c r="O5985">
        <v>5984</v>
      </c>
      <c r="P5985" t="str">
        <f>IFERROR(IF(COUNTIF(個人情報!$BB$5:$BB$401,"登録番号" &amp; リスト!O5985)&gt;=1,"",IF(VLOOKUP(O5985,登録者リスト!$A$1:$D$43729,4,FALSE)=基本情報!$D$6,O5985,"")),"")</f>
        <v/>
      </c>
    </row>
    <row r="5986" spans="15:16" x14ac:dyDescent="0.15">
      <c r="O5986">
        <v>5985</v>
      </c>
      <c r="P5986" t="str">
        <f>IFERROR(IF(COUNTIF(個人情報!$BB$5:$BB$401,"登録番号" &amp; リスト!O5986)&gt;=1,"",IF(VLOOKUP(O5986,登録者リスト!$A$1:$D$43729,4,FALSE)=基本情報!$D$6,O5986,"")),"")</f>
        <v/>
      </c>
    </row>
    <row r="5987" spans="15:16" x14ac:dyDescent="0.15">
      <c r="O5987">
        <v>5986</v>
      </c>
      <c r="P5987" t="str">
        <f>IFERROR(IF(COUNTIF(個人情報!$BB$5:$BB$401,"登録番号" &amp; リスト!O5987)&gt;=1,"",IF(VLOOKUP(O5987,登録者リスト!$A$1:$D$43729,4,FALSE)=基本情報!$D$6,O5987,"")),"")</f>
        <v/>
      </c>
    </row>
    <row r="5988" spans="15:16" x14ac:dyDescent="0.15">
      <c r="O5988">
        <v>5987</v>
      </c>
      <c r="P5988" t="str">
        <f>IFERROR(IF(COUNTIF(個人情報!$BB$5:$BB$401,"登録番号" &amp; リスト!O5988)&gt;=1,"",IF(VLOOKUP(O5988,登録者リスト!$A$1:$D$43729,4,FALSE)=基本情報!$D$6,O5988,"")),"")</f>
        <v/>
      </c>
    </row>
    <row r="5989" spans="15:16" x14ac:dyDescent="0.15">
      <c r="O5989">
        <v>5988</v>
      </c>
      <c r="P5989" t="str">
        <f>IFERROR(IF(COUNTIF(個人情報!$BB$5:$BB$401,"登録番号" &amp; リスト!O5989)&gt;=1,"",IF(VLOOKUP(O5989,登録者リスト!$A$1:$D$43729,4,FALSE)=基本情報!$D$6,O5989,"")),"")</f>
        <v/>
      </c>
    </row>
    <row r="5990" spans="15:16" x14ac:dyDescent="0.15">
      <c r="O5990">
        <v>5989</v>
      </c>
      <c r="P5990" t="str">
        <f>IFERROR(IF(COUNTIF(個人情報!$BB$5:$BB$401,"登録番号" &amp; リスト!O5990)&gt;=1,"",IF(VLOOKUP(O5990,登録者リスト!$A$1:$D$43729,4,FALSE)=基本情報!$D$6,O5990,"")),"")</f>
        <v/>
      </c>
    </row>
    <row r="5991" spans="15:16" x14ac:dyDescent="0.15">
      <c r="O5991">
        <v>5990</v>
      </c>
      <c r="P5991" t="str">
        <f>IFERROR(IF(COUNTIF(個人情報!$BB$5:$BB$401,"登録番号" &amp; リスト!O5991)&gt;=1,"",IF(VLOOKUP(O5991,登録者リスト!$A$1:$D$43729,4,FALSE)=基本情報!$D$6,O5991,"")),"")</f>
        <v/>
      </c>
    </row>
    <row r="5992" spans="15:16" x14ac:dyDescent="0.15">
      <c r="O5992">
        <v>5991</v>
      </c>
      <c r="P5992" t="str">
        <f>IFERROR(IF(COUNTIF(個人情報!$BB$5:$BB$401,"登録番号" &amp; リスト!O5992)&gt;=1,"",IF(VLOOKUP(O5992,登録者リスト!$A$1:$D$43729,4,FALSE)=基本情報!$D$6,O5992,"")),"")</f>
        <v/>
      </c>
    </row>
    <row r="5993" spans="15:16" x14ac:dyDescent="0.15">
      <c r="O5993">
        <v>5992</v>
      </c>
      <c r="P5993" t="str">
        <f>IFERROR(IF(COUNTIF(個人情報!$BB$5:$BB$401,"登録番号" &amp; リスト!O5993)&gt;=1,"",IF(VLOOKUP(O5993,登録者リスト!$A$1:$D$43729,4,FALSE)=基本情報!$D$6,O5993,"")),"")</f>
        <v/>
      </c>
    </row>
    <row r="5994" spans="15:16" x14ac:dyDescent="0.15">
      <c r="O5994">
        <v>5993</v>
      </c>
      <c r="P5994" t="str">
        <f>IFERROR(IF(COUNTIF(個人情報!$BB$5:$BB$401,"登録番号" &amp; リスト!O5994)&gt;=1,"",IF(VLOOKUP(O5994,登録者リスト!$A$1:$D$43729,4,FALSE)=基本情報!$D$6,O5994,"")),"")</f>
        <v/>
      </c>
    </row>
    <row r="5995" spans="15:16" x14ac:dyDescent="0.15">
      <c r="O5995">
        <v>5994</v>
      </c>
      <c r="P5995" t="str">
        <f>IFERROR(IF(COUNTIF(個人情報!$BB$5:$BB$401,"登録番号" &amp; リスト!O5995)&gt;=1,"",IF(VLOOKUP(O5995,登録者リスト!$A$1:$D$43729,4,FALSE)=基本情報!$D$6,O5995,"")),"")</f>
        <v/>
      </c>
    </row>
    <row r="5996" spans="15:16" x14ac:dyDescent="0.15">
      <c r="O5996">
        <v>5995</v>
      </c>
      <c r="P5996" t="str">
        <f>IFERROR(IF(COUNTIF(個人情報!$BB$5:$BB$401,"登録番号" &amp; リスト!O5996)&gt;=1,"",IF(VLOOKUP(O5996,登録者リスト!$A$1:$D$43729,4,FALSE)=基本情報!$D$6,O5996,"")),"")</f>
        <v/>
      </c>
    </row>
    <row r="5997" spans="15:16" x14ac:dyDescent="0.15">
      <c r="O5997">
        <v>5996</v>
      </c>
      <c r="P5997" t="str">
        <f>IFERROR(IF(COUNTIF(個人情報!$BB$5:$BB$401,"登録番号" &amp; リスト!O5997)&gt;=1,"",IF(VLOOKUP(O5997,登録者リスト!$A$1:$D$43729,4,FALSE)=基本情報!$D$6,O5997,"")),"")</f>
        <v/>
      </c>
    </row>
    <row r="5998" spans="15:16" x14ac:dyDescent="0.15">
      <c r="O5998">
        <v>5997</v>
      </c>
      <c r="P5998" t="str">
        <f>IFERROR(IF(COUNTIF(個人情報!$BB$5:$BB$401,"登録番号" &amp; リスト!O5998)&gt;=1,"",IF(VLOOKUP(O5998,登録者リスト!$A$1:$D$43729,4,FALSE)=基本情報!$D$6,O5998,"")),"")</f>
        <v/>
      </c>
    </row>
    <row r="5999" spans="15:16" x14ac:dyDescent="0.15">
      <c r="O5999">
        <v>5998</v>
      </c>
      <c r="P5999" t="str">
        <f>IFERROR(IF(COUNTIF(個人情報!$BB$5:$BB$401,"登録番号" &amp; リスト!O5999)&gt;=1,"",IF(VLOOKUP(O5999,登録者リスト!$A$1:$D$43729,4,FALSE)=基本情報!$D$6,O5999,"")),"")</f>
        <v/>
      </c>
    </row>
    <row r="6000" spans="15:16" x14ac:dyDescent="0.15">
      <c r="O6000">
        <v>5999</v>
      </c>
      <c r="P6000" t="str">
        <f>IFERROR(IF(COUNTIF(個人情報!$BB$5:$BB$401,"登録番号" &amp; リスト!O6000)&gt;=1,"",IF(VLOOKUP(O6000,登録者リスト!$A$1:$D$43729,4,FALSE)=基本情報!$D$6,O6000,"")),"")</f>
        <v/>
      </c>
    </row>
    <row r="6001" spans="15:16" x14ac:dyDescent="0.15">
      <c r="O6001">
        <v>6000</v>
      </c>
      <c r="P6001" t="str">
        <f>IFERROR(IF(COUNTIF(個人情報!$BB$5:$BB$401,"登録番号" &amp; リスト!O6001)&gt;=1,"",IF(VLOOKUP(O6001,登録者リスト!$A$1:$D$43729,4,FALSE)=基本情報!$D$6,O6001,"")),"")</f>
        <v/>
      </c>
    </row>
    <row r="6002" spans="15:16" x14ac:dyDescent="0.15">
      <c r="O6002">
        <v>6001</v>
      </c>
      <c r="P6002" t="str">
        <f>IFERROR(IF(COUNTIF(個人情報!$BB$5:$BB$401,"登録番号" &amp; リスト!O6002)&gt;=1,"",IF(VLOOKUP(O6002,登録者リスト!$A$1:$D$43729,4,FALSE)=基本情報!$D$6,O6002,"")),"")</f>
        <v/>
      </c>
    </row>
    <row r="6003" spans="15:16" x14ac:dyDescent="0.15">
      <c r="O6003">
        <v>6002</v>
      </c>
      <c r="P6003" t="str">
        <f>IFERROR(IF(COUNTIF(個人情報!$BB$5:$BB$401,"登録番号" &amp; リスト!O6003)&gt;=1,"",IF(VLOOKUP(O6003,登録者リスト!$A$1:$D$43729,4,FALSE)=基本情報!$D$6,O6003,"")),"")</f>
        <v/>
      </c>
    </row>
    <row r="6004" spans="15:16" x14ac:dyDescent="0.15">
      <c r="O6004">
        <v>6003</v>
      </c>
      <c r="P6004" t="str">
        <f>IFERROR(IF(COUNTIF(個人情報!$BB$5:$BB$401,"登録番号" &amp; リスト!O6004)&gt;=1,"",IF(VLOOKUP(O6004,登録者リスト!$A$1:$D$43729,4,FALSE)=基本情報!$D$6,O6004,"")),"")</f>
        <v/>
      </c>
    </row>
    <row r="6005" spans="15:16" x14ac:dyDescent="0.15">
      <c r="O6005">
        <v>6004</v>
      </c>
      <c r="P6005" t="str">
        <f>IFERROR(IF(COUNTIF(個人情報!$BB$5:$BB$401,"登録番号" &amp; リスト!O6005)&gt;=1,"",IF(VLOOKUP(O6005,登録者リスト!$A$1:$D$43729,4,FALSE)=基本情報!$D$6,O6005,"")),"")</f>
        <v/>
      </c>
    </row>
    <row r="6006" spans="15:16" x14ac:dyDescent="0.15">
      <c r="O6006">
        <v>6005</v>
      </c>
      <c r="P6006" t="str">
        <f>IFERROR(IF(COUNTIF(個人情報!$BB$5:$BB$401,"登録番号" &amp; リスト!O6006)&gt;=1,"",IF(VLOOKUP(O6006,登録者リスト!$A$1:$D$43729,4,FALSE)=基本情報!$D$6,O6006,"")),"")</f>
        <v/>
      </c>
    </row>
    <row r="6007" spans="15:16" x14ac:dyDescent="0.15">
      <c r="O6007">
        <v>6006</v>
      </c>
      <c r="P6007" t="str">
        <f>IFERROR(IF(COUNTIF(個人情報!$BB$5:$BB$401,"登録番号" &amp; リスト!O6007)&gt;=1,"",IF(VLOOKUP(O6007,登録者リスト!$A$1:$D$43729,4,FALSE)=基本情報!$D$6,O6007,"")),"")</f>
        <v/>
      </c>
    </row>
    <row r="6008" spans="15:16" x14ac:dyDescent="0.15">
      <c r="O6008">
        <v>6007</v>
      </c>
      <c r="P6008" t="str">
        <f>IFERROR(IF(COUNTIF(個人情報!$BB$5:$BB$401,"登録番号" &amp; リスト!O6008)&gt;=1,"",IF(VLOOKUP(O6008,登録者リスト!$A$1:$D$43729,4,FALSE)=基本情報!$D$6,O6008,"")),"")</f>
        <v/>
      </c>
    </row>
    <row r="6009" spans="15:16" x14ac:dyDescent="0.15">
      <c r="O6009">
        <v>6008</v>
      </c>
      <c r="P6009" t="str">
        <f>IFERROR(IF(COUNTIF(個人情報!$BB$5:$BB$401,"登録番号" &amp; リスト!O6009)&gt;=1,"",IF(VLOOKUP(O6009,登録者リスト!$A$1:$D$43729,4,FALSE)=基本情報!$D$6,O6009,"")),"")</f>
        <v/>
      </c>
    </row>
    <row r="6010" spans="15:16" x14ac:dyDescent="0.15">
      <c r="O6010">
        <v>6009</v>
      </c>
      <c r="P6010" t="str">
        <f>IFERROR(IF(COUNTIF(個人情報!$BB$5:$BB$401,"登録番号" &amp; リスト!O6010)&gt;=1,"",IF(VLOOKUP(O6010,登録者リスト!$A$1:$D$43729,4,FALSE)=基本情報!$D$6,O6010,"")),"")</f>
        <v/>
      </c>
    </row>
    <row r="6011" spans="15:16" x14ac:dyDescent="0.15">
      <c r="O6011">
        <v>6010</v>
      </c>
      <c r="P6011" t="str">
        <f>IFERROR(IF(COUNTIF(個人情報!$BB$5:$BB$401,"登録番号" &amp; リスト!O6011)&gt;=1,"",IF(VLOOKUP(O6011,登録者リスト!$A$1:$D$43729,4,FALSE)=基本情報!$D$6,O6011,"")),"")</f>
        <v/>
      </c>
    </row>
    <row r="6012" spans="15:16" x14ac:dyDescent="0.15">
      <c r="O6012">
        <v>6011</v>
      </c>
      <c r="P6012" t="str">
        <f>IFERROR(IF(COUNTIF(個人情報!$BB$5:$BB$401,"登録番号" &amp; リスト!O6012)&gt;=1,"",IF(VLOOKUP(O6012,登録者リスト!$A$1:$D$43729,4,FALSE)=基本情報!$D$6,O6012,"")),"")</f>
        <v/>
      </c>
    </row>
    <row r="6013" spans="15:16" x14ac:dyDescent="0.15">
      <c r="O6013">
        <v>6012</v>
      </c>
      <c r="P6013" t="str">
        <f>IFERROR(IF(COUNTIF(個人情報!$BB$5:$BB$401,"登録番号" &amp; リスト!O6013)&gt;=1,"",IF(VLOOKUP(O6013,登録者リスト!$A$1:$D$43729,4,FALSE)=基本情報!$D$6,O6013,"")),"")</f>
        <v/>
      </c>
    </row>
    <row r="6014" spans="15:16" x14ac:dyDescent="0.15">
      <c r="O6014">
        <v>6013</v>
      </c>
      <c r="P6014" t="str">
        <f>IFERROR(IF(COUNTIF(個人情報!$BB$5:$BB$401,"登録番号" &amp; リスト!O6014)&gt;=1,"",IF(VLOOKUP(O6014,登録者リスト!$A$1:$D$43729,4,FALSE)=基本情報!$D$6,O6014,"")),"")</f>
        <v/>
      </c>
    </row>
    <row r="6015" spans="15:16" x14ac:dyDescent="0.15">
      <c r="O6015">
        <v>6014</v>
      </c>
      <c r="P6015" t="str">
        <f>IFERROR(IF(COUNTIF(個人情報!$BB$5:$BB$401,"登録番号" &amp; リスト!O6015)&gt;=1,"",IF(VLOOKUP(O6015,登録者リスト!$A$1:$D$43729,4,FALSE)=基本情報!$D$6,O6015,"")),"")</f>
        <v/>
      </c>
    </row>
    <row r="6016" spans="15:16" x14ac:dyDescent="0.15">
      <c r="O6016">
        <v>6015</v>
      </c>
      <c r="P6016" t="str">
        <f>IFERROR(IF(COUNTIF(個人情報!$BB$5:$BB$401,"登録番号" &amp; リスト!O6016)&gt;=1,"",IF(VLOOKUP(O6016,登録者リスト!$A$1:$D$43729,4,FALSE)=基本情報!$D$6,O6016,"")),"")</f>
        <v/>
      </c>
    </row>
    <row r="6017" spans="15:16" x14ac:dyDescent="0.15">
      <c r="O6017">
        <v>6016</v>
      </c>
      <c r="P6017" t="str">
        <f>IFERROR(IF(COUNTIF(個人情報!$BB$5:$BB$401,"登録番号" &amp; リスト!O6017)&gt;=1,"",IF(VLOOKUP(O6017,登録者リスト!$A$1:$D$43729,4,FALSE)=基本情報!$D$6,O6017,"")),"")</f>
        <v/>
      </c>
    </row>
    <row r="6018" spans="15:16" x14ac:dyDescent="0.15">
      <c r="O6018">
        <v>6017</v>
      </c>
      <c r="P6018" t="str">
        <f>IFERROR(IF(COUNTIF(個人情報!$BB$5:$BB$401,"登録番号" &amp; リスト!O6018)&gt;=1,"",IF(VLOOKUP(O6018,登録者リスト!$A$1:$D$43729,4,FALSE)=基本情報!$D$6,O6018,"")),"")</f>
        <v/>
      </c>
    </row>
    <row r="6019" spans="15:16" x14ac:dyDescent="0.15">
      <c r="O6019">
        <v>6018</v>
      </c>
      <c r="P6019" t="str">
        <f>IFERROR(IF(COUNTIF(個人情報!$BB$5:$BB$401,"登録番号" &amp; リスト!O6019)&gt;=1,"",IF(VLOOKUP(O6019,登録者リスト!$A$1:$D$43729,4,FALSE)=基本情報!$D$6,O6019,"")),"")</f>
        <v/>
      </c>
    </row>
    <row r="6020" spans="15:16" x14ac:dyDescent="0.15">
      <c r="O6020">
        <v>6019</v>
      </c>
      <c r="P6020" t="str">
        <f>IFERROR(IF(COUNTIF(個人情報!$BB$5:$BB$401,"登録番号" &amp; リスト!O6020)&gt;=1,"",IF(VLOOKUP(O6020,登録者リスト!$A$1:$D$43729,4,FALSE)=基本情報!$D$6,O6020,"")),"")</f>
        <v/>
      </c>
    </row>
    <row r="6021" spans="15:16" x14ac:dyDescent="0.15">
      <c r="O6021">
        <v>6020</v>
      </c>
      <c r="P6021" t="str">
        <f>IFERROR(IF(COUNTIF(個人情報!$BB$5:$BB$401,"登録番号" &amp; リスト!O6021)&gt;=1,"",IF(VLOOKUP(O6021,登録者リスト!$A$1:$D$43729,4,FALSE)=基本情報!$D$6,O6021,"")),"")</f>
        <v/>
      </c>
    </row>
    <row r="6022" spans="15:16" x14ac:dyDescent="0.15">
      <c r="O6022">
        <v>6021</v>
      </c>
      <c r="P6022" t="str">
        <f>IFERROR(IF(COUNTIF(個人情報!$BB$5:$BB$401,"登録番号" &amp; リスト!O6022)&gt;=1,"",IF(VLOOKUP(O6022,登録者リスト!$A$1:$D$43729,4,FALSE)=基本情報!$D$6,O6022,"")),"")</f>
        <v/>
      </c>
    </row>
    <row r="6023" spans="15:16" x14ac:dyDescent="0.15">
      <c r="O6023">
        <v>6022</v>
      </c>
      <c r="P6023" t="str">
        <f>IFERROR(IF(COUNTIF(個人情報!$BB$5:$BB$401,"登録番号" &amp; リスト!O6023)&gt;=1,"",IF(VLOOKUP(O6023,登録者リスト!$A$1:$D$43729,4,FALSE)=基本情報!$D$6,O6023,"")),"")</f>
        <v/>
      </c>
    </row>
    <row r="6024" spans="15:16" x14ac:dyDescent="0.15">
      <c r="O6024">
        <v>6023</v>
      </c>
      <c r="P6024" t="str">
        <f>IFERROR(IF(COUNTIF(個人情報!$BB$5:$BB$401,"登録番号" &amp; リスト!O6024)&gt;=1,"",IF(VLOOKUP(O6024,登録者リスト!$A$1:$D$43729,4,FALSE)=基本情報!$D$6,O6024,"")),"")</f>
        <v/>
      </c>
    </row>
    <row r="6025" spans="15:16" x14ac:dyDescent="0.15">
      <c r="O6025">
        <v>6024</v>
      </c>
      <c r="P6025" t="str">
        <f>IFERROR(IF(COUNTIF(個人情報!$BB$5:$BB$401,"登録番号" &amp; リスト!O6025)&gt;=1,"",IF(VLOOKUP(O6025,登録者リスト!$A$1:$D$43729,4,FALSE)=基本情報!$D$6,O6025,"")),"")</f>
        <v/>
      </c>
    </row>
    <row r="6026" spans="15:16" x14ac:dyDescent="0.15">
      <c r="O6026">
        <v>6025</v>
      </c>
      <c r="P6026" t="str">
        <f>IFERROR(IF(COUNTIF(個人情報!$BB$5:$BB$401,"登録番号" &amp; リスト!O6026)&gt;=1,"",IF(VLOOKUP(O6026,登録者リスト!$A$1:$D$43729,4,FALSE)=基本情報!$D$6,O6026,"")),"")</f>
        <v/>
      </c>
    </row>
    <row r="6027" spans="15:16" x14ac:dyDescent="0.15">
      <c r="O6027">
        <v>6026</v>
      </c>
      <c r="P6027" t="str">
        <f>IFERROR(IF(COUNTIF(個人情報!$BB$5:$BB$401,"登録番号" &amp; リスト!O6027)&gt;=1,"",IF(VLOOKUP(O6027,登録者リスト!$A$1:$D$43729,4,FALSE)=基本情報!$D$6,O6027,"")),"")</f>
        <v/>
      </c>
    </row>
    <row r="6028" spans="15:16" x14ac:dyDescent="0.15">
      <c r="O6028">
        <v>6027</v>
      </c>
      <c r="P6028" t="str">
        <f>IFERROR(IF(COUNTIF(個人情報!$BB$5:$BB$401,"登録番号" &amp; リスト!O6028)&gt;=1,"",IF(VLOOKUP(O6028,登録者リスト!$A$1:$D$43729,4,FALSE)=基本情報!$D$6,O6028,"")),"")</f>
        <v/>
      </c>
    </row>
    <row r="6029" spans="15:16" x14ac:dyDescent="0.15">
      <c r="O6029">
        <v>6028</v>
      </c>
      <c r="P6029" t="str">
        <f>IFERROR(IF(COUNTIF(個人情報!$BB$5:$BB$401,"登録番号" &amp; リスト!O6029)&gt;=1,"",IF(VLOOKUP(O6029,登録者リスト!$A$1:$D$43729,4,FALSE)=基本情報!$D$6,O6029,"")),"")</f>
        <v/>
      </c>
    </row>
    <row r="6030" spans="15:16" x14ac:dyDescent="0.15">
      <c r="O6030">
        <v>6029</v>
      </c>
      <c r="P6030" t="str">
        <f>IFERROR(IF(COUNTIF(個人情報!$BB$5:$BB$401,"登録番号" &amp; リスト!O6030)&gt;=1,"",IF(VLOOKUP(O6030,登録者リスト!$A$1:$D$43729,4,FALSE)=基本情報!$D$6,O6030,"")),"")</f>
        <v/>
      </c>
    </row>
    <row r="6031" spans="15:16" x14ac:dyDescent="0.15">
      <c r="O6031">
        <v>6030</v>
      </c>
      <c r="P6031" t="str">
        <f>IFERROR(IF(COUNTIF(個人情報!$BB$5:$BB$401,"登録番号" &amp; リスト!O6031)&gt;=1,"",IF(VLOOKUP(O6031,登録者リスト!$A$1:$D$43729,4,FALSE)=基本情報!$D$6,O6031,"")),"")</f>
        <v/>
      </c>
    </row>
    <row r="6032" spans="15:16" x14ac:dyDescent="0.15">
      <c r="O6032">
        <v>6031</v>
      </c>
      <c r="P6032" t="str">
        <f>IFERROR(IF(COUNTIF(個人情報!$BB$5:$BB$401,"登録番号" &amp; リスト!O6032)&gt;=1,"",IF(VLOOKUP(O6032,登録者リスト!$A$1:$D$43729,4,FALSE)=基本情報!$D$6,O6032,"")),"")</f>
        <v/>
      </c>
    </row>
    <row r="6033" spans="15:16" x14ac:dyDescent="0.15">
      <c r="O6033">
        <v>6032</v>
      </c>
      <c r="P6033" t="str">
        <f>IFERROR(IF(COUNTIF(個人情報!$BB$5:$BB$401,"登録番号" &amp; リスト!O6033)&gt;=1,"",IF(VLOOKUP(O6033,登録者リスト!$A$1:$D$43729,4,FALSE)=基本情報!$D$6,O6033,"")),"")</f>
        <v/>
      </c>
    </row>
    <row r="6034" spans="15:16" x14ac:dyDescent="0.15">
      <c r="O6034">
        <v>6033</v>
      </c>
      <c r="P6034" t="str">
        <f>IFERROR(IF(COUNTIF(個人情報!$BB$5:$BB$401,"登録番号" &amp; リスト!O6034)&gt;=1,"",IF(VLOOKUP(O6034,登録者リスト!$A$1:$D$43729,4,FALSE)=基本情報!$D$6,O6034,"")),"")</f>
        <v/>
      </c>
    </row>
    <row r="6035" spans="15:16" x14ac:dyDescent="0.15">
      <c r="O6035">
        <v>6034</v>
      </c>
      <c r="P6035" t="str">
        <f>IFERROR(IF(COUNTIF(個人情報!$BB$5:$BB$401,"登録番号" &amp; リスト!O6035)&gt;=1,"",IF(VLOOKUP(O6035,登録者リスト!$A$1:$D$43729,4,FALSE)=基本情報!$D$6,O6035,"")),"")</f>
        <v/>
      </c>
    </row>
    <row r="6036" spans="15:16" x14ac:dyDescent="0.15">
      <c r="O6036">
        <v>6035</v>
      </c>
      <c r="P6036" t="str">
        <f>IFERROR(IF(COUNTIF(個人情報!$BB$5:$BB$401,"登録番号" &amp; リスト!O6036)&gt;=1,"",IF(VLOOKUP(O6036,登録者リスト!$A$1:$D$43729,4,FALSE)=基本情報!$D$6,O6036,"")),"")</f>
        <v/>
      </c>
    </row>
    <row r="6037" spans="15:16" x14ac:dyDescent="0.15">
      <c r="O6037">
        <v>6036</v>
      </c>
      <c r="P6037" t="str">
        <f>IFERROR(IF(COUNTIF(個人情報!$BB$5:$BB$401,"登録番号" &amp; リスト!O6037)&gt;=1,"",IF(VLOOKUP(O6037,登録者リスト!$A$1:$D$43729,4,FALSE)=基本情報!$D$6,O6037,"")),"")</f>
        <v/>
      </c>
    </row>
    <row r="6038" spans="15:16" x14ac:dyDescent="0.15">
      <c r="O6038">
        <v>6037</v>
      </c>
      <c r="P6038" t="str">
        <f>IFERROR(IF(COUNTIF(個人情報!$BB$5:$BB$401,"登録番号" &amp; リスト!O6038)&gt;=1,"",IF(VLOOKUP(O6038,登録者リスト!$A$1:$D$43729,4,FALSE)=基本情報!$D$6,O6038,"")),"")</f>
        <v/>
      </c>
    </row>
    <row r="6039" spans="15:16" x14ac:dyDescent="0.15">
      <c r="O6039">
        <v>6038</v>
      </c>
      <c r="P6039" t="str">
        <f>IFERROR(IF(COUNTIF(個人情報!$BB$5:$BB$401,"登録番号" &amp; リスト!O6039)&gt;=1,"",IF(VLOOKUP(O6039,登録者リスト!$A$1:$D$43729,4,FALSE)=基本情報!$D$6,O6039,"")),"")</f>
        <v/>
      </c>
    </row>
    <row r="6040" spans="15:16" x14ac:dyDescent="0.15">
      <c r="O6040">
        <v>6039</v>
      </c>
      <c r="P6040" t="str">
        <f>IFERROR(IF(COUNTIF(個人情報!$BB$5:$BB$401,"登録番号" &amp; リスト!O6040)&gt;=1,"",IF(VLOOKUP(O6040,登録者リスト!$A$1:$D$43729,4,FALSE)=基本情報!$D$6,O6040,"")),"")</f>
        <v/>
      </c>
    </row>
    <row r="6041" spans="15:16" x14ac:dyDescent="0.15">
      <c r="O6041">
        <v>6040</v>
      </c>
      <c r="P6041" t="str">
        <f>IFERROR(IF(COUNTIF(個人情報!$BB$5:$BB$401,"登録番号" &amp; リスト!O6041)&gt;=1,"",IF(VLOOKUP(O6041,登録者リスト!$A$1:$D$43729,4,FALSE)=基本情報!$D$6,O6041,"")),"")</f>
        <v/>
      </c>
    </row>
    <row r="6042" spans="15:16" x14ac:dyDescent="0.15">
      <c r="O6042">
        <v>6041</v>
      </c>
      <c r="P6042" t="str">
        <f>IFERROR(IF(COUNTIF(個人情報!$BB$5:$BB$401,"登録番号" &amp; リスト!O6042)&gt;=1,"",IF(VLOOKUP(O6042,登録者リスト!$A$1:$D$43729,4,FALSE)=基本情報!$D$6,O6042,"")),"")</f>
        <v/>
      </c>
    </row>
    <row r="6043" spans="15:16" x14ac:dyDescent="0.15">
      <c r="O6043">
        <v>6042</v>
      </c>
      <c r="P6043" t="str">
        <f>IFERROR(IF(COUNTIF(個人情報!$BB$5:$BB$401,"登録番号" &amp; リスト!O6043)&gt;=1,"",IF(VLOOKUP(O6043,登録者リスト!$A$1:$D$43729,4,FALSE)=基本情報!$D$6,O6043,"")),"")</f>
        <v/>
      </c>
    </row>
    <row r="6044" spans="15:16" x14ac:dyDescent="0.15">
      <c r="O6044">
        <v>6043</v>
      </c>
      <c r="P6044" t="str">
        <f>IFERROR(IF(COUNTIF(個人情報!$BB$5:$BB$401,"登録番号" &amp; リスト!O6044)&gt;=1,"",IF(VLOOKUP(O6044,登録者リスト!$A$1:$D$43729,4,FALSE)=基本情報!$D$6,O6044,"")),"")</f>
        <v/>
      </c>
    </row>
    <row r="6045" spans="15:16" x14ac:dyDescent="0.15">
      <c r="O6045">
        <v>6044</v>
      </c>
      <c r="P6045" t="str">
        <f>IFERROR(IF(COUNTIF(個人情報!$BB$5:$BB$401,"登録番号" &amp; リスト!O6045)&gt;=1,"",IF(VLOOKUP(O6045,登録者リスト!$A$1:$D$43729,4,FALSE)=基本情報!$D$6,O6045,"")),"")</f>
        <v/>
      </c>
    </row>
    <row r="6046" spans="15:16" x14ac:dyDescent="0.15">
      <c r="O6046">
        <v>6045</v>
      </c>
      <c r="P6046" t="str">
        <f>IFERROR(IF(COUNTIF(個人情報!$BB$5:$BB$401,"登録番号" &amp; リスト!O6046)&gt;=1,"",IF(VLOOKUP(O6046,登録者リスト!$A$1:$D$43729,4,FALSE)=基本情報!$D$6,O6046,"")),"")</f>
        <v/>
      </c>
    </row>
    <row r="6047" spans="15:16" x14ac:dyDescent="0.15">
      <c r="O6047">
        <v>6046</v>
      </c>
      <c r="P6047" t="str">
        <f>IFERROR(IF(COUNTIF(個人情報!$BB$5:$BB$401,"登録番号" &amp; リスト!O6047)&gt;=1,"",IF(VLOOKUP(O6047,登録者リスト!$A$1:$D$43729,4,FALSE)=基本情報!$D$6,O6047,"")),"")</f>
        <v/>
      </c>
    </row>
    <row r="6048" spans="15:16" x14ac:dyDescent="0.15">
      <c r="O6048">
        <v>6047</v>
      </c>
      <c r="P6048" t="str">
        <f>IFERROR(IF(COUNTIF(個人情報!$BB$5:$BB$401,"登録番号" &amp; リスト!O6048)&gt;=1,"",IF(VLOOKUP(O6048,登録者リスト!$A$1:$D$43729,4,FALSE)=基本情報!$D$6,O6048,"")),"")</f>
        <v/>
      </c>
    </row>
    <row r="6049" spans="15:16" x14ac:dyDescent="0.15">
      <c r="O6049">
        <v>6048</v>
      </c>
      <c r="P6049" t="str">
        <f>IFERROR(IF(COUNTIF(個人情報!$BB$5:$BB$401,"登録番号" &amp; リスト!O6049)&gt;=1,"",IF(VLOOKUP(O6049,登録者リスト!$A$1:$D$43729,4,FALSE)=基本情報!$D$6,O6049,"")),"")</f>
        <v/>
      </c>
    </row>
    <row r="6050" spans="15:16" x14ac:dyDescent="0.15">
      <c r="O6050">
        <v>6049</v>
      </c>
      <c r="P6050" t="str">
        <f>IFERROR(IF(COUNTIF(個人情報!$BB$5:$BB$401,"登録番号" &amp; リスト!O6050)&gt;=1,"",IF(VLOOKUP(O6050,登録者リスト!$A$1:$D$43729,4,FALSE)=基本情報!$D$6,O6050,"")),"")</f>
        <v/>
      </c>
    </row>
    <row r="6051" spans="15:16" x14ac:dyDescent="0.15">
      <c r="O6051">
        <v>6050</v>
      </c>
      <c r="P6051" t="str">
        <f>IFERROR(IF(COUNTIF(個人情報!$BB$5:$BB$401,"登録番号" &amp; リスト!O6051)&gt;=1,"",IF(VLOOKUP(O6051,登録者リスト!$A$1:$D$43729,4,FALSE)=基本情報!$D$6,O6051,"")),"")</f>
        <v/>
      </c>
    </row>
    <row r="6052" spans="15:16" x14ac:dyDescent="0.15">
      <c r="O6052">
        <v>6051</v>
      </c>
      <c r="P6052" t="str">
        <f>IFERROR(IF(COUNTIF(個人情報!$BB$5:$BB$401,"登録番号" &amp; リスト!O6052)&gt;=1,"",IF(VLOOKUP(O6052,登録者リスト!$A$1:$D$43729,4,FALSE)=基本情報!$D$6,O6052,"")),"")</f>
        <v/>
      </c>
    </row>
    <row r="6053" spans="15:16" x14ac:dyDescent="0.15">
      <c r="O6053">
        <v>6052</v>
      </c>
      <c r="P6053" t="str">
        <f>IFERROR(IF(COUNTIF(個人情報!$BB$5:$BB$401,"登録番号" &amp; リスト!O6053)&gt;=1,"",IF(VLOOKUP(O6053,登録者リスト!$A$1:$D$43729,4,FALSE)=基本情報!$D$6,O6053,"")),"")</f>
        <v/>
      </c>
    </row>
    <row r="6054" spans="15:16" x14ac:dyDescent="0.15">
      <c r="O6054">
        <v>6053</v>
      </c>
      <c r="P6054" t="str">
        <f>IFERROR(IF(COUNTIF(個人情報!$BB$5:$BB$401,"登録番号" &amp; リスト!O6054)&gt;=1,"",IF(VLOOKUP(O6054,登録者リスト!$A$1:$D$43729,4,FALSE)=基本情報!$D$6,O6054,"")),"")</f>
        <v/>
      </c>
    </row>
    <row r="6055" spans="15:16" x14ac:dyDescent="0.15">
      <c r="O6055">
        <v>6054</v>
      </c>
      <c r="P6055" t="str">
        <f>IFERROR(IF(COUNTIF(個人情報!$BB$5:$BB$401,"登録番号" &amp; リスト!O6055)&gt;=1,"",IF(VLOOKUP(O6055,登録者リスト!$A$1:$D$43729,4,FALSE)=基本情報!$D$6,O6055,"")),"")</f>
        <v/>
      </c>
    </row>
    <row r="6056" spans="15:16" x14ac:dyDescent="0.15">
      <c r="O6056">
        <v>6055</v>
      </c>
      <c r="P6056" t="str">
        <f>IFERROR(IF(COUNTIF(個人情報!$BB$5:$BB$401,"登録番号" &amp; リスト!O6056)&gt;=1,"",IF(VLOOKUP(O6056,登録者リスト!$A$1:$D$43729,4,FALSE)=基本情報!$D$6,O6056,"")),"")</f>
        <v/>
      </c>
    </row>
    <row r="6057" spans="15:16" x14ac:dyDescent="0.15">
      <c r="O6057">
        <v>6056</v>
      </c>
      <c r="P6057" t="str">
        <f>IFERROR(IF(COUNTIF(個人情報!$BB$5:$BB$401,"登録番号" &amp; リスト!O6057)&gt;=1,"",IF(VLOOKUP(O6057,登録者リスト!$A$1:$D$43729,4,FALSE)=基本情報!$D$6,O6057,"")),"")</f>
        <v/>
      </c>
    </row>
    <row r="6058" spans="15:16" x14ac:dyDescent="0.15">
      <c r="O6058">
        <v>6057</v>
      </c>
      <c r="P6058" t="str">
        <f>IFERROR(IF(COUNTIF(個人情報!$BB$5:$BB$401,"登録番号" &amp; リスト!O6058)&gt;=1,"",IF(VLOOKUP(O6058,登録者リスト!$A$1:$D$43729,4,FALSE)=基本情報!$D$6,O6058,"")),"")</f>
        <v/>
      </c>
    </row>
    <row r="6059" spans="15:16" x14ac:dyDescent="0.15">
      <c r="O6059">
        <v>6058</v>
      </c>
      <c r="P6059" t="str">
        <f>IFERROR(IF(COUNTIF(個人情報!$BB$5:$BB$401,"登録番号" &amp; リスト!O6059)&gt;=1,"",IF(VLOOKUP(O6059,登録者リスト!$A$1:$D$43729,4,FALSE)=基本情報!$D$6,O6059,"")),"")</f>
        <v/>
      </c>
    </row>
    <row r="6060" spans="15:16" x14ac:dyDescent="0.15">
      <c r="O6060">
        <v>6059</v>
      </c>
      <c r="P6060" t="str">
        <f>IFERROR(IF(COUNTIF(個人情報!$BB$5:$BB$401,"登録番号" &amp; リスト!O6060)&gt;=1,"",IF(VLOOKUP(O6060,登録者リスト!$A$1:$D$43729,4,FALSE)=基本情報!$D$6,O6060,"")),"")</f>
        <v/>
      </c>
    </row>
    <row r="6061" spans="15:16" x14ac:dyDescent="0.15">
      <c r="O6061">
        <v>6060</v>
      </c>
      <c r="P6061" t="str">
        <f>IFERROR(IF(COUNTIF(個人情報!$BB$5:$BB$401,"登録番号" &amp; リスト!O6061)&gt;=1,"",IF(VLOOKUP(O6061,登録者リスト!$A$1:$D$43729,4,FALSE)=基本情報!$D$6,O6061,"")),"")</f>
        <v/>
      </c>
    </row>
    <row r="6062" spans="15:16" x14ac:dyDescent="0.15">
      <c r="O6062">
        <v>6061</v>
      </c>
      <c r="P6062" t="str">
        <f>IFERROR(IF(COUNTIF(個人情報!$BB$5:$BB$401,"登録番号" &amp; リスト!O6062)&gt;=1,"",IF(VLOOKUP(O6062,登録者リスト!$A$1:$D$43729,4,FALSE)=基本情報!$D$6,O6062,"")),"")</f>
        <v/>
      </c>
    </row>
    <row r="6063" spans="15:16" x14ac:dyDescent="0.15">
      <c r="O6063">
        <v>6062</v>
      </c>
      <c r="P6063" t="str">
        <f>IFERROR(IF(COUNTIF(個人情報!$BB$5:$BB$401,"登録番号" &amp; リスト!O6063)&gt;=1,"",IF(VLOOKUP(O6063,登録者リスト!$A$1:$D$43729,4,FALSE)=基本情報!$D$6,O6063,"")),"")</f>
        <v/>
      </c>
    </row>
    <row r="6064" spans="15:16" x14ac:dyDescent="0.15">
      <c r="O6064">
        <v>6063</v>
      </c>
      <c r="P6064" t="str">
        <f>IFERROR(IF(COUNTIF(個人情報!$BB$5:$BB$401,"登録番号" &amp; リスト!O6064)&gt;=1,"",IF(VLOOKUP(O6064,登録者リスト!$A$1:$D$43729,4,FALSE)=基本情報!$D$6,O6064,"")),"")</f>
        <v/>
      </c>
    </row>
    <row r="6065" spans="15:16" x14ac:dyDescent="0.15">
      <c r="O6065">
        <v>6064</v>
      </c>
      <c r="P6065" t="str">
        <f>IFERROR(IF(COUNTIF(個人情報!$BB$5:$BB$401,"登録番号" &amp; リスト!O6065)&gt;=1,"",IF(VLOOKUP(O6065,登録者リスト!$A$1:$D$43729,4,FALSE)=基本情報!$D$6,O6065,"")),"")</f>
        <v/>
      </c>
    </row>
    <row r="6066" spans="15:16" x14ac:dyDescent="0.15">
      <c r="O6066">
        <v>6065</v>
      </c>
      <c r="P6066" t="str">
        <f>IFERROR(IF(COUNTIF(個人情報!$BB$5:$BB$401,"登録番号" &amp; リスト!O6066)&gt;=1,"",IF(VLOOKUP(O6066,登録者リスト!$A$1:$D$43729,4,FALSE)=基本情報!$D$6,O6066,"")),"")</f>
        <v/>
      </c>
    </row>
    <row r="6067" spans="15:16" x14ac:dyDescent="0.15">
      <c r="O6067">
        <v>6066</v>
      </c>
      <c r="P6067" t="str">
        <f>IFERROR(IF(COUNTIF(個人情報!$BB$5:$BB$401,"登録番号" &amp; リスト!O6067)&gt;=1,"",IF(VLOOKUP(O6067,登録者リスト!$A$1:$D$43729,4,FALSE)=基本情報!$D$6,O6067,"")),"")</f>
        <v/>
      </c>
    </row>
    <row r="6068" spans="15:16" x14ac:dyDescent="0.15">
      <c r="O6068">
        <v>6067</v>
      </c>
      <c r="P6068" t="str">
        <f>IFERROR(IF(COUNTIF(個人情報!$BB$5:$BB$401,"登録番号" &amp; リスト!O6068)&gt;=1,"",IF(VLOOKUP(O6068,登録者リスト!$A$1:$D$43729,4,FALSE)=基本情報!$D$6,O6068,"")),"")</f>
        <v/>
      </c>
    </row>
    <row r="6069" spans="15:16" x14ac:dyDescent="0.15">
      <c r="O6069">
        <v>6068</v>
      </c>
      <c r="P6069" t="str">
        <f>IFERROR(IF(COUNTIF(個人情報!$BB$5:$BB$401,"登録番号" &amp; リスト!O6069)&gt;=1,"",IF(VLOOKUP(O6069,登録者リスト!$A$1:$D$43729,4,FALSE)=基本情報!$D$6,O6069,"")),"")</f>
        <v/>
      </c>
    </row>
    <row r="6070" spans="15:16" x14ac:dyDescent="0.15">
      <c r="O6070">
        <v>6069</v>
      </c>
      <c r="P6070" t="str">
        <f>IFERROR(IF(COUNTIF(個人情報!$BB$5:$BB$401,"登録番号" &amp; リスト!O6070)&gt;=1,"",IF(VLOOKUP(O6070,登録者リスト!$A$1:$D$43729,4,FALSE)=基本情報!$D$6,O6070,"")),"")</f>
        <v/>
      </c>
    </row>
    <row r="6071" spans="15:16" x14ac:dyDescent="0.15">
      <c r="O6071">
        <v>6070</v>
      </c>
      <c r="P6071" t="str">
        <f>IFERROR(IF(COUNTIF(個人情報!$BB$5:$BB$401,"登録番号" &amp; リスト!O6071)&gt;=1,"",IF(VLOOKUP(O6071,登録者リスト!$A$1:$D$43729,4,FALSE)=基本情報!$D$6,O6071,"")),"")</f>
        <v/>
      </c>
    </row>
    <row r="6072" spans="15:16" x14ac:dyDescent="0.15">
      <c r="O6072">
        <v>6071</v>
      </c>
      <c r="P6072" t="str">
        <f>IFERROR(IF(COUNTIF(個人情報!$BB$5:$BB$401,"登録番号" &amp; リスト!O6072)&gt;=1,"",IF(VLOOKUP(O6072,登録者リスト!$A$1:$D$43729,4,FALSE)=基本情報!$D$6,O6072,"")),"")</f>
        <v/>
      </c>
    </row>
    <row r="6073" spans="15:16" x14ac:dyDescent="0.15">
      <c r="O6073">
        <v>6072</v>
      </c>
      <c r="P6073" t="str">
        <f>IFERROR(IF(COUNTIF(個人情報!$BB$5:$BB$401,"登録番号" &amp; リスト!O6073)&gt;=1,"",IF(VLOOKUP(O6073,登録者リスト!$A$1:$D$43729,4,FALSE)=基本情報!$D$6,O6073,"")),"")</f>
        <v/>
      </c>
    </row>
    <row r="6074" spans="15:16" x14ac:dyDescent="0.15">
      <c r="O6074">
        <v>6073</v>
      </c>
      <c r="P6074" t="str">
        <f>IFERROR(IF(COUNTIF(個人情報!$BB$5:$BB$401,"登録番号" &amp; リスト!O6074)&gt;=1,"",IF(VLOOKUP(O6074,登録者リスト!$A$1:$D$43729,4,FALSE)=基本情報!$D$6,O6074,"")),"")</f>
        <v/>
      </c>
    </row>
    <row r="6075" spans="15:16" x14ac:dyDescent="0.15">
      <c r="O6075">
        <v>6074</v>
      </c>
      <c r="P6075" t="str">
        <f>IFERROR(IF(COUNTIF(個人情報!$BB$5:$BB$401,"登録番号" &amp; リスト!O6075)&gt;=1,"",IF(VLOOKUP(O6075,登録者リスト!$A$1:$D$43729,4,FALSE)=基本情報!$D$6,O6075,"")),"")</f>
        <v/>
      </c>
    </row>
    <row r="6076" spans="15:16" x14ac:dyDescent="0.15">
      <c r="O6076">
        <v>6075</v>
      </c>
      <c r="P6076" t="str">
        <f>IFERROR(IF(COUNTIF(個人情報!$BB$5:$BB$401,"登録番号" &amp; リスト!O6076)&gt;=1,"",IF(VLOOKUP(O6076,登録者リスト!$A$1:$D$43729,4,FALSE)=基本情報!$D$6,O6076,"")),"")</f>
        <v/>
      </c>
    </row>
    <row r="6077" spans="15:16" x14ac:dyDescent="0.15">
      <c r="O6077">
        <v>6076</v>
      </c>
      <c r="P6077" t="str">
        <f>IFERROR(IF(COUNTIF(個人情報!$BB$5:$BB$401,"登録番号" &amp; リスト!O6077)&gt;=1,"",IF(VLOOKUP(O6077,登録者リスト!$A$1:$D$43729,4,FALSE)=基本情報!$D$6,O6077,"")),"")</f>
        <v/>
      </c>
    </row>
    <row r="6078" spans="15:16" x14ac:dyDescent="0.15">
      <c r="O6078">
        <v>6077</v>
      </c>
      <c r="P6078" t="str">
        <f>IFERROR(IF(COUNTIF(個人情報!$BB$5:$BB$401,"登録番号" &amp; リスト!O6078)&gt;=1,"",IF(VLOOKUP(O6078,登録者リスト!$A$1:$D$43729,4,FALSE)=基本情報!$D$6,O6078,"")),"")</f>
        <v/>
      </c>
    </row>
    <row r="6079" spans="15:16" x14ac:dyDescent="0.15">
      <c r="O6079">
        <v>6078</v>
      </c>
      <c r="P6079" t="str">
        <f>IFERROR(IF(COUNTIF(個人情報!$BB$5:$BB$401,"登録番号" &amp; リスト!O6079)&gt;=1,"",IF(VLOOKUP(O6079,登録者リスト!$A$1:$D$43729,4,FALSE)=基本情報!$D$6,O6079,"")),"")</f>
        <v/>
      </c>
    </row>
    <row r="6080" spans="15:16" x14ac:dyDescent="0.15">
      <c r="O6080">
        <v>6079</v>
      </c>
      <c r="P6080" t="str">
        <f>IFERROR(IF(COUNTIF(個人情報!$BB$5:$BB$401,"登録番号" &amp; リスト!O6080)&gt;=1,"",IF(VLOOKUP(O6080,登録者リスト!$A$1:$D$43729,4,FALSE)=基本情報!$D$6,O6080,"")),"")</f>
        <v/>
      </c>
    </row>
    <row r="6081" spans="15:16" x14ac:dyDescent="0.15">
      <c r="O6081">
        <v>6080</v>
      </c>
      <c r="P6081" t="str">
        <f>IFERROR(IF(COUNTIF(個人情報!$BB$5:$BB$401,"登録番号" &amp; リスト!O6081)&gt;=1,"",IF(VLOOKUP(O6081,登録者リスト!$A$1:$D$43729,4,FALSE)=基本情報!$D$6,O6081,"")),"")</f>
        <v/>
      </c>
    </row>
    <row r="6082" spans="15:16" x14ac:dyDescent="0.15">
      <c r="O6082">
        <v>6081</v>
      </c>
      <c r="P6082" t="str">
        <f>IFERROR(IF(COUNTIF(個人情報!$BB$5:$BB$401,"登録番号" &amp; リスト!O6082)&gt;=1,"",IF(VLOOKUP(O6082,登録者リスト!$A$1:$D$43729,4,FALSE)=基本情報!$D$6,O6082,"")),"")</f>
        <v/>
      </c>
    </row>
    <row r="6083" spans="15:16" x14ac:dyDescent="0.15">
      <c r="O6083">
        <v>6082</v>
      </c>
      <c r="P6083" t="str">
        <f>IFERROR(IF(COUNTIF(個人情報!$BB$5:$BB$401,"登録番号" &amp; リスト!O6083)&gt;=1,"",IF(VLOOKUP(O6083,登録者リスト!$A$1:$D$43729,4,FALSE)=基本情報!$D$6,O6083,"")),"")</f>
        <v/>
      </c>
    </row>
    <row r="6084" spans="15:16" x14ac:dyDescent="0.15">
      <c r="O6084">
        <v>6083</v>
      </c>
      <c r="P6084" t="str">
        <f>IFERROR(IF(COUNTIF(個人情報!$BB$5:$BB$401,"登録番号" &amp; リスト!O6084)&gt;=1,"",IF(VLOOKUP(O6084,登録者リスト!$A$1:$D$43729,4,FALSE)=基本情報!$D$6,O6084,"")),"")</f>
        <v/>
      </c>
    </row>
    <row r="6085" spans="15:16" x14ac:dyDescent="0.15">
      <c r="O6085">
        <v>6084</v>
      </c>
      <c r="P6085" t="str">
        <f>IFERROR(IF(COUNTIF(個人情報!$BB$5:$BB$401,"登録番号" &amp; リスト!O6085)&gt;=1,"",IF(VLOOKUP(O6085,登録者リスト!$A$1:$D$43729,4,FALSE)=基本情報!$D$6,O6085,"")),"")</f>
        <v/>
      </c>
    </row>
    <row r="6086" spans="15:16" x14ac:dyDescent="0.15">
      <c r="O6086">
        <v>6085</v>
      </c>
      <c r="P6086" t="str">
        <f>IFERROR(IF(COUNTIF(個人情報!$BB$5:$BB$401,"登録番号" &amp; リスト!O6086)&gt;=1,"",IF(VLOOKUP(O6086,登録者リスト!$A$1:$D$43729,4,FALSE)=基本情報!$D$6,O6086,"")),"")</f>
        <v/>
      </c>
    </row>
    <row r="6087" spans="15:16" x14ac:dyDescent="0.15">
      <c r="O6087">
        <v>6086</v>
      </c>
      <c r="P6087" t="str">
        <f>IFERROR(IF(COUNTIF(個人情報!$BB$5:$BB$401,"登録番号" &amp; リスト!O6087)&gt;=1,"",IF(VLOOKUP(O6087,登録者リスト!$A$1:$D$43729,4,FALSE)=基本情報!$D$6,O6087,"")),"")</f>
        <v/>
      </c>
    </row>
    <row r="6088" spans="15:16" x14ac:dyDescent="0.15">
      <c r="O6088">
        <v>6087</v>
      </c>
      <c r="P6088" t="str">
        <f>IFERROR(IF(COUNTIF(個人情報!$BB$5:$BB$401,"登録番号" &amp; リスト!O6088)&gt;=1,"",IF(VLOOKUP(O6088,登録者リスト!$A$1:$D$43729,4,FALSE)=基本情報!$D$6,O6088,"")),"")</f>
        <v/>
      </c>
    </row>
    <row r="6089" spans="15:16" x14ac:dyDescent="0.15">
      <c r="O6089">
        <v>6088</v>
      </c>
      <c r="P6089" t="str">
        <f>IFERROR(IF(COUNTIF(個人情報!$BB$5:$BB$401,"登録番号" &amp; リスト!O6089)&gt;=1,"",IF(VLOOKUP(O6089,登録者リスト!$A$1:$D$43729,4,FALSE)=基本情報!$D$6,O6089,"")),"")</f>
        <v/>
      </c>
    </row>
    <row r="6090" spans="15:16" x14ac:dyDescent="0.15">
      <c r="O6090">
        <v>6089</v>
      </c>
      <c r="P6090" t="str">
        <f>IFERROR(IF(COUNTIF(個人情報!$BB$5:$BB$401,"登録番号" &amp; リスト!O6090)&gt;=1,"",IF(VLOOKUP(O6090,登録者リスト!$A$1:$D$43729,4,FALSE)=基本情報!$D$6,O6090,"")),"")</f>
        <v/>
      </c>
    </row>
    <row r="6091" spans="15:16" x14ac:dyDescent="0.15">
      <c r="O6091">
        <v>6090</v>
      </c>
      <c r="P6091" t="str">
        <f>IFERROR(IF(COUNTIF(個人情報!$BB$5:$BB$401,"登録番号" &amp; リスト!O6091)&gt;=1,"",IF(VLOOKUP(O6091,登録者リスト!$A$1:$D$43729,4,FALSE)=基本情報!$D$6,O6091,"")),"")</f>
        <v/>
      </c>
    </row>
    <row r="6092" spans="15:16" x14ac:dyDescent="0.15">
      <c r="O6092">
        <v>6091</v>
      </c>
      <c r="P6092" t="str">
        <f>IFERROR(IF(COUNTIF(個人情報!$BB$5:$BB$401,"登録番号" &amp; リスト!O6092)&gt;=1,"",IF(VLOOKUP(O6092,登録者リスト!$A$1:$D$43729,4,FALSE)=基本情報!$D$6,O6092,"")),"")</f>
        <v/>
      </c>
    </row>
    <row r="6093" spans="15:16" x14ac:dyDescent="0.15">
      <c r="O6093">
        <v>6092</v>
      </c>
      <c r="P6093" t="str">
        <f>IFERROR(IF(COUNTIF(個人情報!$BB$5:$BB$401,"登録番号" &amp; リスト!O6093)&gt;=1,"",IF(VLOOKUP(O6093,登録者リスト!$A$1:$D$43729,4,FALSE)=基本情報!$D$6,O6093,"")),"")</f>
        <v/>
      </c>
    </row>
    <row r="6094" spans="15:16" x14ac:dyDescent="0.15">
      <c r="O6094">
        <v>6093</v>
      </c>
      <c r="P6094" t="str">
        <f>IFERROR(IF(COUNTIF(個人情報!$BB$5:$BB$401,"登録番号" &amp; リスト!O6094)&gt;=1,"",IF(VLOOKUP(O6094,登録者リスト!$A$1:$D$43729,4,FALSE)=基本情報!$D$6,O6094,"")),"")</f>
        <v/>
      </c>
    </row>
    <row r="6095" spans="15:16" x14ac:dyDescent="0.15">
      <c r="O6095">
        <v>6094</v>
      </c>
      <c r="P6095" t="str">
        <f>IFERROR(IF(COUNTIF(個人情報!$BB$5:$BB$401,"登録番号" &amp; リスト!O6095)&gt;=1,"",IF(VLOOKUP(O6095,登録者リスト!$A$1:$D$43729,4,FALSE)=基本情報!$D$6,O6095,"")),"")</f>
        <v/>
      </c>
    </row>
    <row r="6096" spans="15:16" x14ac:dyDescent="0.15">
      <c r="O6096">
        <v>6095</v>
      </c>
      <c r="P6096" t="str">
        <f>IFERROR(IF(COUNTIF(個人情報!$BB$5:$BB$401,"登録番号" &amp; リスト!O6096)&gt;=1,"",IF(VLOOKUP(O6096,登録者リスト!$A$1:$D$43729,4,FALSE)=基本情報!$D$6,O6096,"")),"")</f>
        <v/>
      </c>
    </row>
    <row r="6097" spans="15:16" x14ac:dyDescent="0.15">
      <c r="O6097">
        <v>6096</v>
      </c>
      <c r="P6097" t="str">
        <f>IFERROR(IF(COUNTIF(個人情報!$BB$5:$BB$401,"登録番号" &amp; リスト!O6097)&gt;=1,"",IF(VLOOKUP(O6097,登録者リスト!$A$1:$D$43729,4,FALSE)=基本情報!$D$6,O6097,"")),"")</f>
        <v/>
      </c>
    </row>
    <row r="6098" spans="15:16" x14ac:dyDescent="0.15">
      <c r="O6098">
        <v>6097</v>
      </c>
      <c r="P6098" t="str">
        <f>IFERROR(IF(COUNTIF(個人情報!$BB$5:$BB$401,"登録番号" &amp; リスト!O6098)&gt;=1,"",IF(VLOOKUP(O6098,登録者リスト!$A$1:$D$43729,4,FALSE)=基本情報!$D$6,O6098,"")),"")</f>
        <v/>
      </c>
    </row>
    <row r="6099" spans="15:16" x14ac:dyDescent="0.15">
      <c r="O6099">
        <v>6098</v>
      </c>
      <c r="P6099" t="str">
        <f>IFERROR(IF(COUNTIF(個人情報!$BB$5:$BB$401,"登録番号" &amp; リスト!O6099)&gt;=1,"",IF(VLOOKUP(O6099,登録者リスト!$A$1:$D$43729,4,FALSE)=基本情報!$D$6,O6099,"")),"")</f>
        <v/>
      </c>
    </row>
    <row r="6100" spans="15:16" x14ac:dyDescent="0.15">
      <c r="O6100">
        <v>6099</v>
      </c>
      <c r="P6100" t="str">
        <f>IFERROR(IF(COUNTIF(個人情報!$BB$5:$BB$401,"登録番号" &amp; リスト!O6100)&gt;=1,"",IF(VLOOKUP(O6100,登録者リスト!$A$1:$D$43729,4,FALSE)=基本情報!$D$6,O6100,"")),"")</f>
        <v/>
      </c>
    </row>
    <row r="6101" spans="15:16" x14ac:dyDescent="0.15">
      <c r="O6101">
        <v>6100</v>
      </c>
      <c r="P6101" t="str">
        <f>IFERROR(IF(COUNTIF(個人情報!$BB$5:$BB$401,"登録番号" &amp; リスト!O6101)&gt;=1,"",IF(VLOOKUP(O6101,登録者リスト!$A$1:$D$43729,4,FALSE)=基本情報!$D$6,O6101,"")),"")</f>
        <v/>
      </c>
    </row>
    <row r="6102" spans="15:16" x14ac:dyDescent="0.15">
      <c r="O6102">
        <v>6101</v>
      </c>
      <c r="P6102" t="str">
        <f>IFERROR(IF(COUNTIF(個人情報!$BB$5:$BB$401,"登録番号" &amp; リスト!O6102)&gt;=1,"",IF(VLOOKUP(O6102,登録者リスト!$A$1:$D$43729,4,FALSE)=基本情報!$D$6,O6102,"")),"")</f>
        <v/>
      </c>
    </row>
    <row r="6103" spans="15:16" x14ac:dyDescent="0.15">
      <c r="O6103">
        <v>6102</v>
      </c>
      <c r="P6103" t="str">
        <f>IFERROR(IF(COUNTIF(個人情報!$BB$5:$BB$401,"登録番号" &amp; リスト!O6103)&gt;=1,"",IF(VLOOKUP(O6103,登録者リスト!$A$1:$D$43729,4,FALSE)=基本情報!$D$6,O6103,"")),"")</f>
        <v/>
      </c>
    </row>
    <row r="6104" spans="15:16" x14ac:dyDescent="0.15">
      <c r="O6104">
        <v>6103</v>
      </c>
      <c r="P6104" t="str">
        <f>IFERROR(IF(COUNTIF(個人情報!$BB$5:$BB$401,"登録番号" &amp; リスト!O6104)&gt;=1,"",IF(VLOOKUP(O6104,登録者リスト!$A$1:$D$43729,4,FALSE)=基本情報!$D$6,O6104,"")),"")</f>
        <v/>
      </c>
    </row>
    <row r="6105" spans="15:16" x14ac:dyDescent="0.15">
      <c r="O6105">
        <v>6104</v>
      </c>
      <c r="P6105" t="str">
        <f>IFERROR(IF(COUNTIF(個人情報!$BB$5:$BB$401,"登録番号" &amp; リスト!O6105)&gt;=1,"",IF(VLOOKUP(O6105,登録者リスト!$A$1:$D$43729,4,FALSE)=基本情報!$D$6,O6105,"")),"")</f>
        <v/>
      </c>
    </row>
    <row r="6106" spans="15:16" x14ac:dyDescent="0.15">
      <c r="O6106">
        <v>6105</v>
      </c>
      <c r="P6106" t="str">
        <f>IFERROR(IF(COUNTIF(個人情報!$BB$5:$BB$401,"登録番号" &amp; リスト!O6106)&gt;=1,"",IF(VLOOKUP(O6106,登録者リスト!$A$1:$D$43729,4,FALSE)=基本情報!$D$6,O6106,"")),"")</f>
        <v/>
      </c>
    </row>
    <row r="6107" spans="15:16" x14ac:dyDescent="0.15">
      <c r="O6107">
        <v>6106</v>
      </c>
      <c r="P6107" t="str">
        <f>IFERROR(IF(COUNTIF(個人情報!$BB$5:$BB$401,"登録番号" &amp; リスト!O6107)&gt;=1,"",IF(VLOOKUP(O6107,登録者リスト!$A$1:$D$43729,4,FALSE)=基本情報!$D$6,O6107,"")),"")</f>
        <v/>
      </c>
    </row>
    <row r="6108" spans="15:16" x14ac:dyDescent="0.15">
      <c r="O6108">
        <v>6107</v>
      </c>
      <c r="P6108" t="str">
        <f>IFERROR(IF(COUNTIF(個人情報!$BB$5:$BB$401,"登録番号" &amp; リスト!O6108)&gt;=1,"",IF(VLOOKUP(O6108,登録者リスト!$A$1:$D$43729,4,FALSE)=基本情報!$D$6,O6108,"")),"")</f>
        <v/>
      </c>
    </row>
    <row r="6109" spans="15:16" x14ac:dyDescent="0.15">
      <c r="O6109">
        <v>6108</v>
      </c>
      <c r="P6109" t="str">
        <f>IFERROR(IF(COUNTIF(個人情報!$BB$5:$BB$401,"登録番号" &amp; リスト!O6109)&gt;=1,"",IF(VLOOKUP(O6109,登録者リスト!$A$1:$D$43729,4,FALSE)=基本情報!$D$6,O6109,"")),"")</f>
        <v/>
      </c>
    </row>
    <row r="6110" spans="15:16" x14ac:dyDescent="0.15">
      <c r="O6110">
        <v>6109</v>
      </c>
      <c r="P6110" t="str">
        <f>IFERROR(IF(COUNTIF(個人情報!$BB$5:$BB$401,"登録番号" &amp; リスト!O6110)&gt;=1,"",IF(VLOOKUP(O6110,登録者リスト!$A$1:$D$43729,4,FALSE)=基本情報!$D$6,O6110,"")),"")</f>
        <v/>
      </c>
    </row>
    <row r="6111" spans="15:16" x14ac:dyDescent="0.15">
      <c r="O6111">
        <v>6110</v>
      </c>
      <c r="P6111" t="str">
        <f>IFERROR(IF(COUNTIF(個人情報!$BB$5:$BB$401,"登録番号" &amp; リスト!O6111)&gt;=1,"",IF(VLOOKUP(O6111,登録者リスト!$A$1:$D$43729,4,FALSE)=基本情報!$D$6,O6111,"")),"")</f>
        <v/>
      </c>
    </row>
    <row r="6112" spans="15:16" x14ac:dyDescent="0.15">
      <c r="O6112">
        <v>6111</v>
      </c>
      <c r="P6112" t="str">
        <f>IFERROR(IF(COUNTIF(個人情報!$BB$5:$BB$401,"登録番号" &amp; リスト!O6112)&gt;=1,"",IF(VLOOKUP(O6112,登録者リスト!$A$1:$D$43729,4,FALSE)=基本情報!$D$6,O6112,"")),"")</f>
        <v/>
      </c>
    </row>
    <row r="6113" spans="15:16" x14ac:dyDescent="0.15">
      <c r="O6113">
        <v>6112</v>
      </c>
      <c r="P6113" t="str">
        <f>IFERROR(IF(COUNTIF(個人情報!$BB$5:$BB$401,"登録番号" &amp; リスト!O6113)&gt;=1,"",IF(VLOOKUP(O6113,登録者リスト!$A$1:$D$43729,4,FALSE)=基本情報!$D$6,O6113,"")),"")</f>
        <v/>
      </c>
    </row>
    <row r="6114" spans="15:16" x14ac:dyDescent="0.15">
      <c r="O6114">
        <v>6113</v>
      </c>
      <c r="P6114" t="str">
        <f>IFERROR(IF(COUNTIF(個人情報!$BB$5:$BB$401,"登録番号" &amp; リスト!O6114)&gt;=1,"",IF(VLOOKUP(O6114,登録者リスト!$A$1:$D$43729,4,FALSE)=基本情報!$D$6,O6114,"")),"")</f>
        <v/>
      </c>
    </row>
    <row r="6115" spans="15:16" x14ac:dyDescent="0.15">
      <c r="O6115">
        <v>6114</v>
      </c>
      <c r="P6115" t="str">
        <f>IFERROR(IF(COUNTIF(個人情報!$BB$5:$BB$401,"登録番号" &amp; リスト!O6115)&gt;=1,"",IF(VLOOKUP(O6115,登録者リスト!$A$1:$D$43729,4,FALSE)=基本情報!$D$6,O6115,"")),"")</f>
        <v/>
      </c>
    </row>
    <row r="6116" spans="15:16" x14ac:dyDescent="0.15">
      <c r="O6116">
        <v>6115</v>
      </c>
      <c r="P6116" t="str">
        <f>IFERROR(IF(COUNTIF(個人情報!$BB$5:$BB$401,"登録番号" &amp; リスト!O6116)&gt;=1,"",IF(VLOOKUP(O6116,登録者リスト!$A$1:$D$43729,4,FALSE)=基本情報!$D$6,O6116,"")),"")</f>
        <v/>
      </c>
    </row>
    <row r="6117" spans="15:16" x14ac:dyDescent="0.15">
      <c r="O6117">
        <v>6116</v>
      </c>
      <c r="P6117" t="str">
        <f>IFERROR(IF(COUNTIF(個人情報!$BB$5:$BB$401,"登録番号" &amp; リスト!O6117)&gt;=1,"",IF(VLOOKUP(O6117,登録者リスト!$A$1:$D$43729,4,FALSE)=基本情報!$D$6,O6117,"")),"")</f>
        <v/>
      </c>
    </row>
    <row r="6118" spans="15:16" x14ac:dyDescent="0.15">
      <c r="O6118">
        <v>6117</v>
      </c>
      <c r="P6118" t="str">
        <f>IFERROR(IF(COUNTIF(個人情報!$BB$5:$BB$401,"登録番号" &amp; リスト!O6118)&gt;=1,"",IF(VLOOKUP(O6118,登録者リスト!$A$1:$D$43729,4,FALSE)=基本情報!$D$6,O6118,"")),"")</f>
        <v/>
      </c>
    </row>
    <row r="6119" spans="15:16" x14ac:dyDescent="0.15">
      <c r="O6119">
        <v>6118</v>
      </c>
      <c r="P6119" t="str">
        <f>IFERROR(IF(COUNTIF(個人情報!$BB$5:$BB$401,"登録番号" &amp; リスト!O6119)&gt;=1,"",IF(VLOOKUP(O6119,登録者リスト!$A$1:$D$43729,4,FALSE)=基本情報!$D$6,O6119,"")),"")</f>
        <v/>
      </c>
    </row>
    <row r="6120" spans="15:16" x14ac:dyDescent="0.15">
      <c r="O6120">
        <v>6119</v>
      </c>
      <c r="P6120" t="str">
        <f>IFERROR(IF(COUNTIF(個人情報!$BB$5:$BB$401,"登録番号" &amp; リスト!O6120)&gt;=1,"",IF(VLOOKUP(O6120,登録者リスト!$A$1:$D$43729,4,FALSE)=基本情報!$D$6,O6120,"")),"")</f>
        <v/>
      </c>
    </row>
    <row r="6121" spans="15:16" x14ac:dyDescent="0.15">
      <c r="O6121">
        <v>6120</v>
      </c>
      <c r="P6121" t="str">
        <f>IFERROR(IF(COUNTIF(個人情報!$BB$5:$BB$401,"登録番号" &amp; リスト!O6121)&gt;=1,"",IF(VLOOKUP(O6121,登録者リスト!$A$1:$D$43729,4,FALSE)=基本情報!$D$6,O6121,"")),"")</f>
        <v/>
      </c>
    </row>
    <row r="6122" spans="15:16" x14ac:dyDescent="0.15">
      <c r="O6122">
        <v>6121</v>
      </c>
      <c r="P6122" t="str">
        <f>IFERROR(IF(COUNTIF(個人情報!$BB$5:$BB$401,"登録番号" &amp; リスト!O6122)&gt;=1,"",IF(VLOOKUP(O6122,登録者リスト!$A$1:$D$43729,4,FALSE)=基本情報!$D$6,O6122,"")),"")</f>
        <v/>
      </c>
    </row>
    <row r="6123" spans="15:16" x14ac:dyDescent="0.15">
      <c r="O6123">
        <v>6122</v>
      </c>
      <c r="P6123" t="str">
        <f>IFERROR(IF(COUNTIF(個人情報!$BB$5:$BB$401,"登録番号" &amp; リスト!O6123)&gt;=1,"",IF(VLOOKUP(O6123,登録者リスト!$A$1:$D$43729,4,FALSE)=基本情報!$D$6,O6123,"")),"")</f>
        <v/>
      </c>
    </row>
    <row r="6124" spans="15:16" x14ac:dyDescent="0.15">
      <c r="O6124">
        <v>6123</v>
      </c>
      <c r="P6124" t="str">
        <f>IFERROR(IF(COUNTIF(個人情報!$BB$5:$BB$401,"登録番号" &amp; リスト!O6124)&gt;=1,"",IF(VLOOKUP(O6124,登録者リスト!$A$1:$D$43729,4,FALSE)=基本情報!$D$6,O6124,"")),"")</f>
        <v/>
      </c>
    </row>
    <row r="6125" spans="15:16" x14ac:dyDescent="0.15">
      <c r="O6125">
        <v>6124</v>
      </c>
      <c r="P6125" t="str">
        <f>IFERROR(IF(COUNTIF(個人情報!$BB$5:$BB$401,"登録番号" &amp; リスト!O6125)&gt;=1,"",IF(VLOOKUP(O6125,登録者リスト!$A$1:$D$43729,4,FALSE)=基本情報!$D$6,O6125,"")),"")</f>
        <v/>
      </c>
    </row>
    <row r="6126" spans="15:16" x14ac:dyDescent="0.15">
      <c r="O6126">
        <v>6125</v>
      </c>
      <c r="P6126" t="str">
        <f>IFERROR(IF(COUNTIF(個人情報!$BB$5:$BB$401,"登録番号" &amp; リスト!O6126)&gt;=1,"",IF(VLOOKUP(O6126,登録者リスト!$A$1:$D$43729,4,FALSE)=基本情報!$D$6,O6126,"")),"")</f>
        <v/>
      </c>
    </row>
    <row r="6127" spans="15:16" x14ac:dyDescent="0.15">
      <c r="O6127">
        <v>6126</v>
      </c>
      <c r="P6127" t="str">
        <f>IFERROR(IF(COUNTIF(個人情報!$BB$5:$BB$401,"登録番号" &amp; リスト!O6127)&gt;=1,"",IF(VLOOKUP(O6127,登録者リスト!$A$1:$D$43729,4,FALSE)=基本情報!$D$6,O6127,"")),"")</f>
        <v/>
      </c>
    </row>
    <row r="6128" spans="15:16" x14ac:dyDescent="0.15">
      <c r="O6128">
        <v>6127</v>
      </c>
      <c r="P6128" t="str">
        <f>IFERROR(IF(COUNTIF(個人情報!$BB$5:$BB$401,"登録番号" &amp; リスト!O6128)&gt;=1,"",IF(VLOOKUP(O6128,登録者リスト!$A$1:$D$43729,4,FALSE)=基本情報!$D$6,O6128,"")),"")</f>
        <v/>
      </c>
    </row>
    <row r="6129" spans="15:16" x14ac:dyDescent="0.15">
      <c r="O6129">
        <v>6128</v>
      </c>
      <c r="P6129" t="str">
        <f>IFERROR(IF(COUNTIF(個人情報!$BB$5:$BB$401,"登録番号" &amp; リスト!O6129)&gt;=1,"",IF(VLOOKUP(O6129,登録者リスト!$A$1:$D$43729,4,FALSE)=基本情報!$D$6,O6129,"")),"")</f>
        <v/>
      </c>
    </row>
    <row r="6130" spans="15:16" x14ac:dyDescent="0.15">
      <c r="O6130">
        <v>6129</v>
      </c>
      <c r="P6130" t="str">
        <f>IFERROR(IF(COUNTIF(個人情報!$BB$5:$BB$401,"登録番号" &amp; リスト!O6130)&gt;=1,"",IF(VLOOKUP(O6130,登録者リスト!$A$1:$D$43729,4,FALSE)=基本情報!$D$6,O6130,"")),"")</f>
        <v/>
      </c>
    </row>
    <row r="6131" spans="15:16" x14ac:dyDescent="0.15">
      <c r="O6131">
        <v>6130</v>
      </c>
      <c r="P6131" t="str">
        <f>IFERROR(IF(COUNTIF(個人情報!$BB$5:$BB$401,"登録番号" &amp; リスト!O6131)&gt;=1,"",IF(VLOOKUP(O6131,登録者リスト!$A$1:$D$43729,4,FALSE)=基本情報!$D$6,O6131,"")),"")</f>
        <v/>
      </c>
    </row>
    <row r="6132" spans="15:16" x14ac:dyDescent="0.15">
      <c r="O6132">
        <v>6131</v>
      </c>
      <c r="P6132" t="str">
        <f>IFERROR(IF(COUNTIF(個人情報!$BB$5:$BB$401,"登録番号" &amp; リスト!O6132)&gt;=1,"",IF(VLOOKUP(O6132,登録者リスト!$A$1:$D$43729,4,FALSE)=基本情報!$D$6,O6132,"")),"")</f>
        <v/>
      </c>
    </row>
    <row r="6133" spans="15:16" x14ac:dyDescent="0.15">
      <c r="O6133">
        <v>6132</v>
      </c>
      <c r="P6133" t="str">
        <f>IFERROR(IF(COUNTIF(個人情報!$BB$5:$BB$401,"登録番号" &amp; リスト!O6133)&gt;=1,"",IF(VLOOKUP(O6133,登録者リスト!$A$1:$D$43729,4,FALSE)=基本情報!$D$6,O6133,"")),"")</f>
        <v/>
      </c>
    </row>
    <row r="6134" spans="15:16" x14ac:dyDescent="0.15">
      <c r="O6134">
        <v>6133</v>
      </c>
      <c r="P6134" t="str">
        <f>IFERROR(IF(COUNTIF(個人情報!$BB$5:$BB$401,"登録番号" &amp; リスト!O6134)&gt;=1,"",IF(VLOOKUP(O6134,登録者リスト!$A$1:$D$43729,4,FALSE)=基本情報!$D$6,O6134,"")),"")</f>
        <v/>
      </c>
    </row>
    <row r="6135" spans="15:16" x14ac:dyDescent="0.15">
      <c r="O6135">
        <v>6134</v>
      </c>
      <c r="P6135" t="str">
        <f>IFERROR(IF(COUNTIF(個人情報!$BB$5:$BB$401,"登録番号" &amp; リスト!O6135)&gt;=1,"",IF(VLOOKUP(O6135,登録者リスト!$A$1:$D$43729,4,FALSE)=基本情報!$D$6,O6135,"")),"")</f>
        <v/>
      </c>
    </row>
    <row r="6136" spans="15:16" x14ac:dyDescent="0.15">
      <c r="O6136">
        <v>6135</v>
      </c>
      <c r="P6136" t="str">
        <f>IFERROR(IF(COUNTIF(個人情報!$BB$5:$BB$401,"登録番号" &amp; リスト!O6136)&gt;=1,"",IF(VLOOKUP(O6136,登録者リスト!$A$1:$D$43729,4,FALSE)=基本情報!$D$6,O6136,"")),"")</f>
        <v/>
      </c>
    </row>
    <row r="6137" spans="15:16" x14ac:dyDescent="0.15">
      <c r="O6137">
        <v>6136</v>
      </c>
      <c r="P6137" t="str">
        <f>IFERROR(IF(COUNTIF(個人情報!$BB$5:$BB$401,"登録番号" &amp; リスト!O6137)&gt;=1,"",IF(VLOOKUP(O6137,登録者リスト!$A$1:$D$43729,4,FALSE)=基本情報!$D$6,O6137,"")),"")</f>
        <v/>
      </c>
    </row>
    <row r="6138" spans="15:16" x14ac:dyDescent="0.15">
      <c r="O6138">
        <v>6137</v>
      </c>
      <c r="P6138" t="str">
        <f>IFERROR(IF(COUNTIF(個人情報!$BB$5:$BB$401,"登録番号" &amp; リスト!O6138)&gt;=1,"",IF(VLOOKUP(O6138,登録者リスト!$A$1:$D$43729,4,FALSE)=基本情報!$D$6,O6138,"")),"")</f>
        <v/>
      </c>
    </row>
    <row r="6139" spans="15:16" x14ac:dyDescent="0.15">
      <c r="O6139">
        <v>6138</v>
      </c>
      <c r="P6139" t="str">
        <f>IFERROR(IF(COUNTIF(個人情報!$BB$5:$BB$401,"登録番号" &amp; リスト!O6139)&gt;=1,"",IF(VLOOKUP(O6139,登録者リスト!$A$1:$D$43729,4,FALSE)=基本情報!$D$6,O6139,"")),"")</f>
        <v/>
      </c>
    </row>
    <row r="6140" spans="15:16" x14ac:dyDescent="0.15">
      <c r="O6140">
        <v>6139</v>
      </c>
      <c r="P6140" t="str">
        <f>IFERROR(IF(COUNTIF(個人情報!$BB$5:$BB$401,"登録番号" &amp; リスト!O6140)&gt;=1,"",IF(VLOOKUP(O6140,登録者リスト!$A$1:$D$43729,4,FALSE)=基本情報!$D$6,O6140,"")),"")</f>
        <v/>
      </c>
    </row>
    <row r="6141" spans="15:16" x14ac:dyDescent="0.15">
      <c r="O6141">
        <v>6140</v>
      </c>
      <c r="P6141" t="str">
        <f>IFERROR(IF(COUNTIF(個人情報!$BB$5:$BB$401,"登録番号" &amp; リスト!O6141)&gt;=1,"",IF(VLOOKUP(O6141,登録者リスト!$A$1:$D$43729,4,FALSE)=基本情報!$D$6,O6141,"")),"")</f>
        <v/>
      </c>
    </row>
    <row r="6142" spans="15:16" x14ac:dyDescent="0.15">
      <c r="O6142">
        <v>6141</v>
      </c>
      <c r="P6142" t="str">
        <f>IFERROR(IF(COUNTIF(個人情報!$BB$5:$BB$401,"登録番号" &amp; リスト!O6142)&gt;=1,"",IF(VLOOKUP(O6142,登録者リスト!$A$1:$D$43729,4,FALSE)=基本情報!$D$6,O6142,"")),"")</f>
        <v/>
      </c>
    </row>
    <row r="6143" spans="15:16" x14ac:dyDescent="0.15">
      <c r="O6143">
        <v>6142</v>
      </c>
      <c r="P6143" t="str">
        <f>IFERROR(IF(COUNTIF(個人情報!$BB$5:$BB$401,"登録番号" &amp; リスト!O6143)&gt;=1,"",IF(VLOOKUP(O6143,登録者リスト!$A$1:$D$43729,4,FALSE)=基本情報!$D$6,O6143,"")),"")</f>
        <v/>
      </c>
    </row>
    <row r="6144" spans="15:16" x14ac:dyDescent="0.15">
      <c r="O6144">
        <v>6143</v>
      </c>
      <c r="P6144" t="str">
        <f>IFERROR(IF(COUNTIF(個人情報!$BB$5:$BB$401,"登録番号" &amp; リスト!O6144)&gt;=1,"",IF(VLOOKUP(O6144,登録者リスト!$A$1:$D$43729,4,FALSE)=基本情報!$D$6,O6144,"")),"")</f>
        <v/>
      </c>
    </row>
    <row r="6145" spans="15:16" x14ac:dyDescent="0.15">
      <c r="O6145">
        <v>6144</v>
      </c>
      <c r="P6145" t="str">
        <f>IFERROR(IF(COUNTIF(個人情報!$BB$5:$BB$401,"登録番号" &amp; リスト!O6145)&gt;=1,"",IF(VLOOKUP(O6145,登録者リスト!$A$1:$D$43729,4,FALSE)=基本情報!$D$6,O6145,"")),"")</f>
        <v/>
      </c>
    </row>
    <row r="6146" spans="15:16" x14ac:dyDescent="0.15">
      <c r="O6146">
        <v>6145</v>
      </c>
      <c r="P6146" t="str">
        <f>IFERROR(IF(COUNTIF(個人情報!$BB$5:$BB$401,"登録番号" &amp; リスト!O6146)&gt;=1,"",IF(VLOOKUP(O6146,登録者リスト!$A$1:$D$43729,4,FALSE)=基本情報!$D$6,O6146,"")),"")</f>
        <v/>
      </c>
    </row>
    <row r="6147" spans="15:16" x14ac:dyDescent="0.15">
      <c r="O6147">
        <v>6146</v>
      </c>
      <c r="P6147" t="str">
        <f>IFERROR(IF(COUNTIF(個人情報!$BB$5:$BB$401,"登録番号" &amp; リスト!O6147)&gt;=1,"",IF(VLOOKUP(O6147,登録者リスト!$A$1:$D$43729,4,FALSE)=基本情報!$D$6,O6147,"")),"")</f>
        <v/>
      </c>
    </row>
    <row r="6148" spans="15:16" x14ac:dyDescent="0.15">
      <c r="O6148">
        <v>6147</v>
      </c>
      <c r="P6148" t="str">
        <f>IFERROR(IF(COUNTIF(個人情報!$BB$5:$BB$401,"登録番号" &amp; リスト!O6148)&gt;=1,"",IF(VLOOKUP(O6148,登録者リスト!$A$1:$D$43729,4,FALSE)=基本情報!$D$6,O6148,"")),"")</f>
        <v/>
      </c>
    </row>
    <row r="6149" spans="15:16" x14ac:dyDescent="0.15">
      <c r="O6149">
        <v>6148</v>
      </c>
      <c r="P6149" t="str">
        <f>IFERROR(IF(COUNTIF(個人情報!$BB$5:$BB$401,"登録番号" &amp; リスト!O6149)&gt;=1,"",IF(VLOOKUP(O6149,登録者リスト!$A$1:$D$43729,4,FALSE)=基本情報!$D$6,O6149,"")),"")</f>
        <v/>
      </c>
    </row>
    <row r="6150" spans="15:16" x14ac:dyDescent="0.15">
      <c r="O6150">
        <v>6149</v>
      </c>
      <c r="P6150" t="str">
        <f>IFERROR(IF(COUNTIF(個人情報!$BB$5:$BB$401,"登録番号" &amp; リスト!O6150)&gt;=1,"",IF(VLOOKUP(O6150,登録者リスト!$A$1:$D$43729,4,FALSE)=基本情報!$D$6,O6150,"")),"")</f>
        <v/>
      </c>
    </row>
    <row r="6151" spans="15:16" x14ac:dyDescent="0.15">
      <c r="O6151">
        <v>6150</v>
      </c>
      <c r="P6151" t="str">
        <f>IFERROR(IF(COUNTIF(個人情報!$BB$5:$BB$401,"登録番号" &amp; リスト!O6151)&gt;=1,"",IF(VLOOKUP(O6151,登録者リスト!$A$1:$D$43729,4,FALSE)=基本情報!$D$6,O6151,"")),"")</f>
        <v/>
      </c>
    </row>
    <row r="6152" spans="15:16" x14ac:dyDescent="0.15">
      <c r="O6152">
        <v>6151</v>
      </c>
      <c r="P6152" t="str">
        <f>IFERROR(IF(COUNTIF(個人情報!$BB$5:$BB$401,"登録番号" &amp; リスト!O6152)&gt;=1,"",IF(VLOOKUP(O6152,登録者リスト!$A$1:$D$43729,4,FALSE)=基本情報!$D$6,O6152,"")),"")</f>
        <v/>
      </c>
    </row>
    <row r="6153" spans="15:16" x14ac:dyDescent="0.15">
      <c r="O6153">
        <v>6152</v>
      </c>
      <c r="P6153" t="str">
        <f>IFERROR(IF(COUNTIF(個人情報!$BB$5:$BB$401,"登録番号" &amp; リスト!O6153)&gt;=1,"",IF(VLOOKUP(O6153,登録者リスト!$A$1:$D$43729,4,FALSE)=基本情報!$D$6,O6153,"")),"")</f>
        <v/>
      </c>
    </row>
    <row r="6154" spans="15:16" x14ac:dyDescent="0.15">
      <c r="O6154">
        <v>6153</v>
      </c>
      <c r="P6154" t="str">
        <f>IFERROR(IF(COUNTIF(個人情報!$BB$5:$BB$401,"登録番号" &amp; リスト!O6154)&gt;=1,"",IF(VLOOKUP(O6154,登録者リスト!$A$1:$D$43729,4,FALSE)=基本情報!$D$6,O6154,"")),"")</f>
        <v/>
      </c>
    </row>
    <row r="6155" spans="15:16" x14ac:dyDescent="0.15">
      <c r="O6155">
        <v>6154</v>
      </c>
      <c r="P6155" t="str">
        <f>IFERROR(IF(COUNTIF(個人情報!$BB$5:$BB$401,"登録番号" &amp; リスト!O6155)&gt;=1,"",IF(VLOOKUP(O6155,登録者リスト!$A$1:$D$43729,4,FALSE)=基本情報!$D$6,O6155,"")),"")</f>
        <v/>
      </c>
    </row>
    <row r="6156" spans="15:16" x14ac:dyDescent="0.15">
      <c r="O6156">
        <v>6155</v>
      </c>
      <c r="P6156" t="str">
        <f>IFERROR(IF(COUNTIF(個人情報!$BB$5:$BB$401,"登録番号" &amp; リスト!O6156)&gt;=1,"",IF(VLOOKUP(O6156,登録者リスト!$A$1:$D$43729,4,FALSE)=基本情報!$D$6,O6156,"")),"")</f>
        <v/>
      </c>
    </row>
    <row r="6157" spans="15:16" x14ac:dyDescent="0.15">
      <c r="O6157">
        <v>6156</v>
      </c>
      <c r="P6157" t="str">
        <f>IFERROR(IF(COUNTIF(個人情報!$BB$5:$BB$401,"登録番号" &amp; リスト!O6157)&gt;=1,"",IF(VLOOKUP(O6157,登録者リスト!$A$1:$D$43729,4,FALSE)=基本情報!$D$6,O6157,"")),"")</f>
        <v/>
      </c>
    </row>
    <row r="6158" spans="15:16" x14ac:dyDescent="0.15">
      <c r="O6158">
        <v>6157</v>
      </c>
      <c r="P6158" t="str">
        <f>IFERROR(IF(COUNTIF(個人情報!$BB$5:$BB$401,"登録番号" &amp; リスト!O6158)&gt;=1,"",IF(VLOOKUP(O6158,登録者リスト!$A$1:$D$43729,4,FALSE)=基本情報!$D$6,O6158,"")),"")</f>
        <v/>
      </c>
    </row>
    <row r="6159" spans="15:16" x14ac:dyDescent="0.15">
      <c r="O6159">
        <v>6158</v>
      </c>
      <c r="P6159" t="str">
        <f>IFERROR(IF(COUNTIF(個人情報!$BB$5:$BB$401,"登録番号" &amp; リスト!O6159)&gt;=1,"",IF(VLOOKUP(O6159,登録者リスト!$A$1:$D$43729,4,FALSE)=基本情報!$D$6,O6159,"")),"")</f>
        <v/>
      </c>
    </row>
    <row r="6160" spans="15:16" x14ac:dyDescent="0.15">
      <c r="O6160">
        <v>6159</v>
      </c>
      <c r="P6160" t="str">
        <f>IFERROR(IF(COUNTIF(個人情報!$BB$5:$BB$401,"登録番号" &amp; リスト!O6160)&gt;=1,"",IF(VLOOKUP(O6160,登録者リスト!$A$1:$D$43729,4,FALSE)=基本情報!$D$6,O6160,"")),"")</f>
        <v/>
      </c>
    </row>
    <row r="6161" spans="15:16" x14ac:dyDescent="0.15">
      <c r="O6161">
        <v>6160</v>
      </c>
      <c r="P6161" t="str">
        <f>IFERROR(IF(COUNTIF(個人情報!$BB$5:$BB$401,"登録番号" &amp; リスト!O6161)&gt;=1,"",IF(VLOOKUP(O6161,登録者リスト!$A$1:$D$43729,4,FALSE)=基本情報!$D$6,O6161,"")),"")</f>
        <v/>
      </c>
    </row>
    <row r="6162" spans="15:16" x14ac:dyDescent="0.15">
      <c r="O6162">
        <v>6161</v>
      </c>
      <c r="P6162" t="str">
        <f>IFERROR(IF(COUNTIF(個人情報!$BB$5:$BB$401,"登録番号" &amp; リスト!O6162)&gt;=1,"",IF(VLOOKUP(O6162,登録者リスト!$A$1:$D$43729,4,FALSE)=基本情報!$D$6,O6162,"")),"")</f>
        <v/>
      </c>
    </row>
    <row r="6163" spans="15:16" x14ac:dyDescent="0.15">
      <c r="O6163">
        <v>6162</v>
      </c>
      <c r="P6163" t="str">
        <f>IFERROR(IF(COUNTIF(個人情報!$BB$5:$BB$401,"登録番号" &amp; リスト!O6163)&gt;=1,"",IF(VLOOKUP(O6163,登録者リスト!$A$1:$D$43729,4,FALSE)=基本情報!$D$6,O6163,"")),"")</f>
        <v/>
      </c>
    </row>
    <row r="6164" spans="15:16" x14ac:dyDescent="0.15">
      <c r="O6164">
        <v>6163</v>
      </c>
      <c r="P6164" t="str">
        <f>IFERROR(IF(COUNTIF(個人情報!$BB$5:$BB$401,"登録番号" &amp; リスト!O6164)&gt;=1,"",IF(VLOOKUP(O6164,登録者リスト!$A$1:$D$43729,4,FALSE)=基本情報!$D$6,O6164,"")),"")</f>
        <v/>
      </c>
    </row>
    <row r="6165" spans="15:16" x14ac:dyDescent="0.15">
      <c r="O6165">
        <v>6164</v>
      </c>
      <c r="P6165" t="str">
        <f>IFERROR(IF(COUNTIF(個人情報!$BB$5:$BB$401,"登録番号" &amp; リスト!O6165)&gt;=1,"",IF(VLOOKUP(O6165,登録者リスト!$A$1:$D$43729,4,FALSE)=基本情報!$D$6,O6165,"")),"")</f>
        <v/>
      </c>
    </row>
    <row r="6166" spans="15:16" x14ac:dyDescent="0.15">
      <c r="O6166">
        <v>6165</v>
      </c>
      <c r="P6166" t="str">
        <f>IFERROR(IF(COUNTIF(個人情報!$BB$5:$BB$401,"登録番号" &amp; リスト!O6166)&gt;=1,"",IF(VLOOKUP(O6166,登録者リスト!$A$1:$D$43729,4,FALSE)=基本情報!$D$6,O6166,"")),"")</f>
        <v/>
      </c>
    </row>
    <row r="6167" spans="15:16" x14ac:dyDescent="0.15">
      <c r="O6167">
        <v>6166</v>
      </c>
      <c r="P6167" t="str">
        <f>IFERROR(IF(COUNTIF(個人情報!$BB$5:$BB$401,"登録番号" &amp; リスト!O6167)&gt;=1,"",IF(VLOOKUP(O6167,登録者リスト!$A$1:$D$43729,4,FALSE)=基本情報!$D$6,O6167,"")),"")</f>
        <v/>
      </c>
    </row>
    <row r="6168" spans="15:16" x14ac:dyDescent="0.15">
      <c r="O6168">
        <v>6167</v>
      </c>
      <c r="P6168" t="str">
        <f>IFERROR(IF(COUNTIF(個人情報!$BB$5:$BB$401,"登録番号" &amp; リスト!O6168)&gt;=1,"",IF(VLOOKUP(O6168,登録者リスト!$A$1:$D$43729,4,FALSE)=基本情報!$D$6,O6168,"")),"")</f>
        <v/>
      </c>
    </row>
    <row r="6169" spans="15:16" x14ac:dyDescent="0.15">
      <c r="O6169">
        <v>6168</v>
      </c>
      <c r="P6169" t="str">
        <f>IFERROR(IF(COUNTIF(個人情報!$BB$5:$BB$401,"登録番号" &amp; リスト!O6169)&gt;=1,"",IF(VLOOKUP(O6169,登録者リスト!$A$1:$D$43729,4,FALSE)=基本情報!$D$6,O6169,"")),"")</f>
        <v/>
      </c>
    </row>
    <row r="6170" spans="15:16" x14ac:dyDescent="0.15">
      <c r="O6170">
        <v>6169</v>
      </c>
      <c r="P6170" t="str">
        <f>IFERROR(IF(COUNTIF(個人情報!$BB$5:$BB$401,"登録番号" &amp; リスト!O6170)&gt;=1,"",IF(VLOOKUP(O6170,登録者リスト!$A$1:$D$43729,4,FALSE)=基本情報!$D$6,O6170,"")),"")</f>
        <v/>
      </c>
    </row>
    <row r="6171" spans="15:16" x14ac:dyDescent="0.15">
      <c r="O6171">
        <v>6170</v>
      </c>
      <c r="P6171" t="str">
        <f>IFERROR(IF(COUNTIF(個人情報!$BB$5:$BB$401,"登録番号" &amp; リスト!O6171)&gt;=1,"",IF(VLOOKUP(O6171,登録者リスト!$A$1:$D$43729,4,FALSE)=基本情報!$D$6,O6171,"")),"")</f>
        <v/>
      </c>
    </row>
    <row r="6172" spans="15:16" x14ac:dyDescent="0.15">
      <c r="O6172">
        <v>6171</v>
      </c>
      <c r="P6172" t="str">
        <f>IFERROR(IF(COUNTIF(個人情報!$BB$5:$BB$401,"登録番号" &amp; リスト!O6172)&gt;=1,"",IF(VLOOKUP(O6172,登録者リスト!$A$1:$D$43729,4,FALSE)=基本情報!$D$6,O6172,"")),"")</f>
        <v/>
      </c>
    </row>
    <row r="6173" spans="15:16" x14ac:dyDescent="0.15">
      <c r="O6173">
        <v>6172</v>
      </c>
      <c r="P6173" t="str">
        <f>IFERROR(IF(COUNTIF(個人情報!$BB$5:$BB$401,"登録番号" &amp; リスト!O6173)&gt;=1,"",IF(VLOOKUP(O6173,登録者リスト!$A$1:$D$43729,4,FALSE)=基本情報!$D$6,O6173,"")),"")</f>
        <v/>
      </c>
    </row>
    <row r="6174" spans="15:16" x14ac:dyDescent="0.15">
      <c r="O6174">
        <v>6173</v>
      </c>
      <c r="P6174" t="str">
        <f>IFERROR(IF(COUNTIF(個人情報!$BB$5:$BB$401,"登録番号" &amp; リスト!O6174)&gt;=1,"",IF(VLOOKUP(O6174,登録者リスト!$A$1:$D$43729,4,FALSE)=基本情報!$D$6,O6174,"")),"")</f>
        <v/>
      </c>
    </row>
    <row r="6175" spans="15:16" x14ac:dyDescent="0.15">
      <c r="O6175">
        <v>6174</v>
      </c>
      <c r="P6175" t="str">
        <f>IFERROR(IF(COUNTIF(個人情報!$BB$5:$BB$401,"登録番号" &amp; リスト!O6175)&gt;=1,"",IF(VLOOKUP(O6175,登録者リスト!$A$1:$D$43729,4,FALSE)=基本情報!$D$6,O6175,"")),"")</f>
        <v/>
      </c>
    </row>
    <row r="6176" spans="15:16" x14ac:dyDescent="0.15">
      <c r="O6176">
        <v>6175</v>
      </c>
      <c r="P6176" t="str">
        <f>IFERROR(IF(COUNTIF(個人情報!$BB$5:$BB$401,"登録番号" &amp; リスト!O6176)&gt;=1,"",IF(VLOOKUP(O6176,登録者リスト!$A$1:$D$43729,4,FALSE)=基本情報!$D$6,O6176,"")),"")</f>
        <v/>
      </c>
    </row>
    <row r="6177" spans="15:16" x14ac:dyDescent="0.15">
      <c r="O6177">
        <v>6176</v>
      </c>
      <c r="P6177" t="str">
        <f>IFERROR(IF(COUNTIF(個人情報!$BB$5:$BB$401,"登録番号" &amp; リスト!O6177)&gt;=1,"",IF(VLOOKUP(O6177,登録者リスト!$A$1:$D$43729,4,FALSE)=基本情報!$D$6,O6177,"")),"")</f>
        <v/>
      </c>
    </row>
    <row r="6178" spans="15:16" x14ac:dyDescent="0.15">
      <c r="O6178">
        <v>6177</v>
      </c>
      <c r="P6178" t="str">
        <f>IFERROR(IF(COUNTIF(個人情報!$BB$5:$BB$401,"登録番号" &amp; リスト!O6178)&gt;=1,"",IF(VLOOKUP(O6178,登録者リスト!$A$1:$D$43729,4,FALSE)=基本情報!$D$6,O6178,"")),"")</f>
        <v/>
      </c>
    </row>
    <row r="6179" spans="15:16" x14ac:dyDescent="0.15">
      <c r="O6179">
        <v>6178</v>
      </c>
      <c r="P6179" t="str">
        <f>IFERROR(IF(COUNTIF(個人情報!$BB$5:$BB$401,"登録番号" &amp; リスト!O6179)&gt;=1,"",IF(VLOOKUP(O6179,登録者リスト!$A$1:$D$43729,4,FALSE)=基本情報!$D$6,O6179,"")),"")</f>
        <v/>
      </c>
    </row>
    <row r="6180" spans="15:16" x14ac:dyDescent="0.15">
      <c r="O6180">
        <v>6179</v>
      </c>
      <c r="P6180" t="str">
        <f>IFERROR(IF(COUNTIF(個人情報!$BB$5:$BB$401,"登録番号" &amp; リスト!O6180)&gt;=1,"",IF(VLOOKUP(O6180,登録者リスト!$A$1:$D$43729,4,FALSE)=基本情報!$D$6,O6180,"")),"")</f>
        <v/>
      </c>
    </row>
    <row r="6181" spans="15:16" x14ac:dyDescent="0.15">
      <c r="O6181">
        <v>6180</v>
      </c>
      <c r="P6181" t="str">
        <f>IFERROR(IF(COUNTIF(個人情報!$BB$5:$BB$401,"登録番号" &amp; リスト!O6181)&gt;=1,"",IF(VLOOKUP(O6181,登録者リスト!$A$1:$D$43729,4,FALSE)=基本情報!$D$6,O6181,"")),"")</f>
        <v/>
      </c>
    </row>
    <row r="6182" spans="15:16" x14ac:dyDescent="0.15">
      <c r="O6182">
        <v>6181</v>
      </c>
      <c r="P6182" t="str">
        <f>IFERROR(IF(COUNTIF(個人情報!$BB$5:$BB$401,"登録番号" &amp; リスト!O6182)&gt;=1,"",IF(VLOOKUP(O6182,登録者リスト!$A$1:$D$43729,4,FALSE)=基本情報!$D$6,O6182,"")),"")</f>
        <v/>
      </c>
    </row>
    <row r="6183" spans="15:16" x14ac:dyDescent="0.15">
      <c r="O6183">
        <v>6182</v>
      </c>
      <c r="P6183" t="str">
        <f>IFERROR(IF(COUNTIF(個人情報!$BB$5:$BB$401,"登録番号" &amp; リスト!O6183)&gt;=1,"",IF(VLOOKUP(O6183,登録者リスト!$A$1:$D$43729,4,FALSE)=基本情報!$D$6,O6183,"")),"")</f>
        <v/>
      </c>
    </row>
    <row r="6184" spans="15:16" x14ac:dyDescent="0.15">
      <c r="O6184">
        <v>6183</v>
      </c>
      <c r="P6184" t="str">
        <f>IFERROR(IF(COUNTIF(個人情報!$BB$5:$BB$401,"登録番号" &amp; リスト!O6184)&gt;=1,"",IF(VLOOKUP(O6184,登録者リスト!$A$1:$D$43729,4,FALSE)=基本情報!$D$6,O6184,"")),"")</f>
        <v/>
      </c>
    </row>
    <row r="6185" spans="15:16" x14ac:dyDescent="0.15">
      <c r="O6185">
        <v>6184</v>
      </c>
      <c r="P6185" t="str">
        <f>IFERROR(IF(COUNTIF(個人情報!$BB$5:$BB$401,"登録番号" &amp; リスト!O6185)&gt;=1,"",IF(VLOOKUP(O6185,登録者リスト!$A$1:$D$43729,4,FALSE)=基本情報!$D$6,O6185,"")),"")</f>
        <v/>
      </c>
    </row>
    <row r="6186" spans="15:16" x14ac:dyDescent="0.15">
      <c r="O6186">
        <v>6185</v>
      </c>
      <c r="P6186" t="str">
        <f>IFERROR(IF(COUNTIF(個人情報!$BB$5:$BB$401,"登録番号" &amp; リスト!O6186)&gt;=1,"",IF(VLOOKUP(O6186,登録者リスト!$A$1:$D$43729,4,FALSE)=基本情報!$D$6,O6186,"")),"")</f>
        <v/>
      </c>
    </row>
    <row r="6187" spans="15:16" x14ac:dyDescent="0.15">
      <c r="O6187">
        <v>6186</v>
      </c>
      <c r="P6187" t="str">
        <f>IFERROR(IF(COUNTIF(個人情報!$BB$5:$BB$401,"登録番号" &amp; リスト!O6187)&gt;=1,"",IF(VLOOKUP(O6187,登録者リスト!$A$1:$D$43729,4,FALSE)=基本情報!$D$6,O6187,"")),"")</f>
        <v/>
      </c>
    </row>
    <row r="6188" spans="15:16" x14ac:dyDescent="0.15">
      <c r="O6188">
        <v>6187</v>
      </c>
      <c r="P6188" t="str">
        <f>IFERROR(IF(COUNTIF(個人情報!$BB$5:$BB$401,"登録番号" &amp; リスト!O6188)&gt;=1,"",IF(VLOOKUP(O6188,登録者リスト!$A$1:$D$43729,4,FALSE)=基本情報!$D$6,O6188,"")),"")</f>
        <v/>
      </c>
    </row>
    <row r="6189" spans="15:16" x14ac:dyDescent="0.15">
      <c r="O6189">
        <v>6188</v>
      </c>
      <c r="P6189" t="str">
        <f>IFERROR(IF(COUNTIF(個人情報!$BB$5:$BB$401,"登録番号" &amp; リスト!O6189)&gt;=1,"",IF(VLOOKUP(O6189,登録者リスト!$A$1:$D$43729,4,FALSE)=基本情報!$D$6,O6189,"")),"")</f>
        <v/>
      </c>
    </row>
    <row r="6190" spans="15:16" x14ac:dyDescent="0.15">
      <c r="O6190">
        <v>6189</v>
      </c>
      <c r="P6190" t="str">
        <f>IFERROR(IF(COUNTIF(個人情報!$BB$5:$BB$401,"登録番号" &amp; リスト!O6190)&gt;=1,"",IF(VLOOKUP(O6190,登録者リスト!$A$1:$D$43729,4,FALSE)=基本情報!$D$6,O6190,"")),"")</f>
        <v/>
      </c>
    </row>
    <row r="6191" spans="15:16" x14ac:dyDescent="0.15">
      <c r="O6191">
        <v>6190</v>
      </c>
      <c r="P6191" t="str">
        <f>IFERROR(IF(COUNTIF(個人情報!$BB$5:$BB$401,"登録番号" &amp; リスト!O6191)&gt;=1,"",IF(VLOOKUP(O6191,登録者リスト!$A$1:$D$43729,4,FALSE)=基本情報!$D$6,O6191,"")),"")</f>
        <v/>
      </c>
    </row>
    <row r="6192" spans="15:16" x14ac:dyDescent="0.15">
      <c r="O6192">
        <v>6191</v>
      </c>
      <c r="P6192" t="str">
        <f>IFERROR(IF(COUNTIF(個人情報!$BB$5:$BB$401,"登録番号" &amp; リスト!O6192)&gt;=1,"",IF(VLOOKUP(O6192,登録者リスト!$A$1:$D$43729,4,FALSE)=基本情報!$D$6,O6192,"")),"")</f>
        <v/>
      </c>
    </row>
    <row r="6193" spans="15:16" x14ac:dyDescent="0.15">
      <c r="O6193">
        <v>6192</v>
      </c>
      <c r="P6193" t="str">
        <f>IFERROR(IF(COUNTIF(個人情報!$BB$5:$BB$401,"登録番号" &amp; リスト!O6193)&gt;=1,"",IF(VLOOKUP(O6193,登録者リスト!$A$1:$D$43729,4,FALSE)=基本情報!$D$6,O6193,"")),"")</f>
        <v/>
      </c>
    </row>
    <row r="6194" spans="15:16" x14ac:dyDescent="0.15">
      <c r="O6194">
        <v>6193</v>
      </c>
      <c r="P6194" t="str">
        <f>IFERROR(IF(COUNTIF(個人情報!$BB$5:$BB$401,"登録番号" &amp; リスト!O6194)&gt;=1,"",IF(VLOOKUP(O6194,登録者リスト!$A$1:$D$43729,4,FALSE)=基本情報!$D$6,O6194,"")),"")</f>
        <v/>
      </c>
    </row>
    <row r="6195" spans="15:16" x14ac:dyDescent="0.15">
      <c r="O6195">
        <v>6194</v>
      </c>
      <c r="P6195" t="str">
        <f>IFERROR(IF(COUNTIF(個人情報!$BB$5:$BB$401,"登録番号" &amp; リスト!O6195)&gt;=1,"",IF(VLOOKUP(O6195,登録者リスト!$A$1:$D$43729,4,FALSE)=基本情報!$D$6,O6195,"")),"")</f>
        <v/>
      </c>
    </row>
    <row r="6196" spans="15:16" x14ac:dyDescent="0.15">
      <c r="O6196">
        <v>6195</v>
      </c>
      <c r="P6196" t="str">
        <f>IFERROR(IF(COUNTIF(個人情報!$BB$5:$BB$401,"登録番号" &amp; リスト!O6196)&gt;=1,"",IF(VLOOKUP(O6196,登録者リスト!$A$1:$D$43729,4,FALSE)=基本情報!$D$6,O6196,"")),"")</f>
        <v/>
      </c>
    </row>
    <row r="6197" spans="15:16" x14ac:dyDescent="0.15">
      <c r="O6197">
        <v>6196</v>
      </c>
      <c r="P6197" t="str">
        <f>IFERROR(IF(COUNTIF(個人情報!$BB$5:$BB$401,"登録番号" &amp; リスト!O6197)&gt;=1,"",IF(VLOOKUP(O6197,登録者リスト!$A$1:$D$43729,4,FALSE)=基本情報!$D$6,O6197,"")),"")</f>
        <v/>
      </c>
    </row>
    <row r="6198" spans="15:16" x14ac:dyDescent="0.15">
      <c r="O6198">
        <v>6197</v>
      </c>
      <c r="P6198" t="str">
        <f>IFERROR(IF(COUNTIF(個人情報!$BB$5:$BB$401,"登録番号" &amp; リスト!O6198)&gt;=1,"",IF(VLOOKUP(O6198,登録者リスト!$A$1:$D$43729,4,FALSE)=基本情報!$D$6,O6198,"")),"")</f>
        <v/>
      </c>
    </row>
    <row r="6199" spans="15:16" x14ac:dyDescent="0.15">
      <c r="O6199">
        <v>6198</v>
      </c>
      <c r="P6199" t="str">
        <f>IFERROR(IF(COUNTIF(個人情報!$BB$5:$BB$401,"登録番号" &amp; リスト!O6199)&gt;=1,"",IF(VLOOKUP(O6199,登録者リスト!$A$1:$D$43729,4,FALSE)=基本情報!$D$6,O6199,"")),"")</f>
        <v/>
      </c>
    </row>
    <row r="6200" spans="15:16" x14ac:dyDescent="0.15">
      <c r="O6200">
        <v>6199</v>
      </c>
      <c r="P6200" t="str">
        <f>IFERROR(IF(COUNTIF(個人情報!$BB$5:$BB$401,"登録番号" &amp; リスト!O6200)&gt;=1,"",IF(VLOOKUP(O6200,登録者リスト!$A$1:$D$43729,4,FALSE)=基本情報!$D$6,O6200,"")),"")</f>
        <v/>
      </c>
    </row>
    <row r="6201" spans="15:16" x14ac:dyDescent="0.15">
      <c r="O6201">
        <v>6200</v>
      </c>
      <c r="P6201" t="str">
        <f>IFERROR(IF(COUNTIF(個人情報!$BB$5:$BB$401,"登録番号" &amp; リスト!O6201)&gt;=1,"",IF(VLOOKUP(O6201,登録者リスト!$A$1:$D$43729,4,FALSE)=基本情報!$D$6,O6201,"")),"")</f>
        <v/>
      </c>
    </row>
    <row r="6202" spans="15:16" x14ac:dyDescent="0.15">
      <c r="O6202">
        <v>6201</v>
      </c>
      <c r="P6202" t="str">
        <f>IFERROR(IF(COUNTIF(個人情報!$BB$5:$BB$401,"登録番号" &amp; リスト!O6202)&gt;=1,"",IF(VLOOKUP(O6202,登録者リスト!$A$1:$D$43729,4,FALSE)=基本情報!$D$6,O6202,"")),"")</f>
        <v/>
      </c>
    </row>
    <row r="6203" spans="15:16" x14ac:dyDescent="0.15">
      <c r="O6203">
        <v>6202</v>
      </c>
      <c r="P6203" t="str">
        <f>IFERROR(IF(COUNTIF(個人情報!$BB$5:$BB$401,"登録番号" &amp; リスト!O6203)&gt;=1,"",IF(VLOOKUP(O6203,登録者リスト!$A$1:$D$43729,4,FALSE)=基本情報!$D$6,O6203,"")),"")</f>
        <v/>
      </c>
    </row>
    <row r="6204" spans="15:16" x14ac:dyDescent="0.15">
      <c r="O6204">
        <v>6203</v>
      </c>
      <c r="P6204" t="str">
        <f>IFERROR(IF(COUNTIF(個人情報!$BB$5:$BB$401,"登録番号" &amp; リスト!O6204)&gt;=1,"",IF(VLOOKUP(O6204,登録者リスト!$A$1:$D$43729,4,FALSE)=基本情報!$D$6,O6204,"")),"")</f>
        <v/>
      </c>
    </row>
    <row r="6205" spans="15:16" x14ac:dyDescent="0.15">
      <c r="O6205">
        <v>6204</v>
      </c>
      <c r="P6205" t="str">
        <f>IFERROR(IF(COUNTIF(個人情報!$BB$5:$BB$401,"登録番号" &amp; リスト!O6205)&gt;=1,"",IF(VLOOKUP(O6205,登録者リスト!$A$1:$D$43729,4,FALSE)=基本情報!$D$6,O6205,"")),"")</f>
        <v/>
      </c>
    </row>
    <row r="6206" spans="15:16" x14ac:dyDescent="0.15">
      <c r="O6206">
        <v>6205</v>
      </c>
      <c r="P6206" t="str">
        <f>IFERROR(IF(COUNTIF(個人情報!$BB$5:$BB$401,"登録番号" &amp; リスト!O6206)&gt;=1,"",IF(VLOOKUP(O6206,登録者リスト!$A$1:$D$43729,4,FALSE)=基本情報!$D$6,O6206,"")),"")</f>
        <v/>
      </c>
    </row>
    <row r="6207" spans="15:16" x14ac:dyDescent="0.15">
      <c r="O6207">
        <v>6206</v>
      </c>
      <c r="P6207" t="str">
        <f>IFERROR(IF(COUNTIF(個人情報!$BB$5:$BB$401,"登録番号" &amp; リスト!O6207)&gt;=1,"",IF(VLOOKUP(O6207,登録者リスト!$A$1:$D$43729,4,FALSE)=基本情報!$D$6,O6207,"")),"")</f>
        <v/>
      </c>
    </row>
    <row r="6208" spans="15:16" x14ac:dyDescent="0.15">
      <c r="O6208">
        <v>6207</v>
      </c>
      <c r="P6208" t="str">
        <f>IFERROR(IF(COUNTIF(個人情報!$BB$5:$BB$401,"登録番号" &amp; リスト!O6208)&gt;=1,"",IF(VLOOKUP(O6208,登録者リスト!$A$1:$D$43729,4,FALSE)=基本情報!$D$6,O6208,"")),"")</f>
        <v/>
      </c>
    </row>
    <row r="6209" spans="15:16" x14ac:dyDescent="0.15">
      <c r="O6209">
        <v>6208</v>
      </c>
      <c r="P6209" t="str">
        <f>IFERROR(IF(COUNTIF(個人情報!$BB$5:$BB$401,"登録番号" &amp; リスト!O6209)&gt;=1,"",IF(VLOOKUP(O6209,登録者リスト!$A$1:$D$43729,4,FALSE)=基本情報!$D$6,O6209,"")),"")</f>
        <v/>
      </c>
    </row>
    <row r="6210" spans="15:16" x14ac:dyDescent="0.15">
      <c r="O6210">
        <v>6209</v>
      </c>
      <c r="P6210" t="str">
        <f>IFERROR(IF(COUNTIF(個人情報!$BB$5:$BB$401,"登録番号" &amp; リスト!O6210)&gt;=1,"",IF(VLOOKUP(O6210,登録者リスト!$A$1:$D$43729,4,FALSE)=基本情報!$D$6,O6210,"")),"")</f>
        <v/>
      </c>
    </row>
    <row r="6211" spans="15:16" x14ac:dyDescent="0.15">
      <c r="O6211">
        <v>6210</v>
      </c>
      <c r="P6211" t="str">
        <f>IFERROR(IF(COUNTIF(個人情報!$BB$5:$BB$401,"登録番号" &amp; リスト!O6211)&gt;=1,"",IF(VLOOKUP(O6211,登録者リスト!$A$1:$D$43729,4,FALSE)=基本情報!$D$6,O6211,"")),"")</f>
        <v/>
      </c>
    </row>
    <row r="6212" spans="15:16" x14ac:dyDescent="0.15">
      <c r="O6212">
        <v>6211</v>
      </c>
      <c r="P6212" t="str">
        <f>IFERROR(IF(COUNTIF(個人情報!$BB$5:$BB$401,"登録番号" &amp; リスト!O6212)&gt;=1,"",IF(VLOOKUP(O6212,登録者リスト!$A$1:$D$43729,4,FALSE)=基本情報!$D$6,O6212,"")),"")</f>
        <v/>
      </c>
    </row>
    <row r="6213" spans="15:16" x14ac:dyDescent="0.15">
      <c r="O6213">
        <v>6212</v>
      </c>
      <c r="P6213" t="str">
        <f>IFERROR(IF(COUNTIF(個人情報!$BB$5:$BB$401,"登録番号" &amp; リスト!O6213)&gt;=1,"",IF(VLOOKUP(O6213,登録者リスト!$A$1:$D$43729,4,FALSE)=基本情報!$D$6,O6213,"")),"")</f>
        <v/>
      </c>
    </row>
    <row r="6214" spans="15:16" x14ac:dyDescent="0.15">
      <c r="O6214">
        <v>6213</v>
      </c>
      <c r="P6214" t="str">
        <f>IFERROR(IF(COUNTIF(個人情報!$BB$5:$BB$401,"登録番号" &amp; リスト!O6214)&gt;=1,"",IF(VLOOKUP(O6214,登録者リスト!$A$1:$D$43729,4,FALSE)=基本情報!$D$6,O6214,"")),"")</f>
        <v/>
      </c>
    </row>
    <row r="6215" spans="15:16" x14ac:dyDescent="0.15">
      <c r="O6215">
        <v>6214</v>
      </c>
      <c r="P6215" t="str">
        <f>IFERROR(IF(COUNTIF(個人情報!$BB$5:$BB$401,"登録番号" &amp; リスト!O6215)&gt;=1,"",IF(VLOOKUP(O6215,登録者リスト!$A$1:$D$43729,4,FALSE)=基本情報!$D$6,O6215,"")),"")</f>
        <v/>
      </c>
    </row>
    <row r="6216" spans="15:16" x14ac:dyDescent="0.15">
      <c r="O6216">
        <v>6215</v>
      </c>
      <c r="P6216" t="str">
        <f>IFERROR(IF(COUNTIF(個人情報!$BB$5:$BB$401,"登録番号" &amp; リスト!O6216)&gt;=1,"",IF(VLOOKUP(O6216,登録者リスト!$A$1:$D$43729,4,FALSE)=基本情報!$D$6,O6216,"")),"")</f>
        <v/>
      </c>
    </row>
    <row r="6217" spans="15:16" x14ac:dyDescent="0.15">
      <c r="O6217">
        <v>6216</v>
      </c>
      <c r="P6217" t="str">
        <f>IFERROR(IF(COUNTIF(個人情報!$BB$5:$BB$401,"登録番号" &amp; リスト!O6217)&gt;=1,"",IF(VLOOKUP(O6217,登録者リスト!$A$1:$D$43729,4,FALSE)=基本情報!$D$6,O6217,"")),"")</f>
        <v/>
      </c>
    </row>
    <row r="6218" spans="15:16" x14ac:dyDescent="0.15">
      <c r="O6218">
        <v>6217</v>
      </c>
      <c r="P6218" t="str">
        <f>IFERROR(IF(COUNTIF(個人情報!$BB$5:$BB$401,"登録番号" &amp; リスト!O6218)&gt;=1,"",IF(VLOOKUP(O6218,登録者リスト!$A$1:$D$43729,4,FALSE)=基本情報!$D$6,O6218,"")),"")</f>
        <v/>
      </c>
    </row>
    <row r="6219" spans="15:16" x14ac:dyDescent="0.15">
      <c r="O6219">
        <v>6218</v>
      </c>
      <c r="P6219" t="str">
        <f>IFERROR(IF(COUNTIF(個人情報!$BB$5:$BB$401,"登録番号" &amp; リスト!O6219)&gt;=1,"",IF(VLOOKUP(O6219,登録者リスト!$A$1:$D$43729,4,FALSE)=基本情報!$D$6,O6219,"")),"")</f>
        <v/>
      </c>
    </row>
    <row r="6220" spans="15:16" x14ac:dyDescent="0.15">
      <c r="O6220">
        <v>6219</v>
      </c>
      <c r="P6220" t="str">
        <f>IFERROR(IF(COUNTIF(個人情報!$BB$5:$BB$401,"登録番号" &amp; リスト!O6220)&gt;=1,"",IF(VLOOKUP(O6220,登録者リスト!$A$1:$D$43729,4,FALSE)=基本情報!$D$6,O6220,"")),"")</f>
        <v/>
      </c>
    </row>
    <row r="6221" spans="15:16" x14ac:dyDescent="0.15">
      <c r="O6221">
        <v>6220</v>
      </c>
      <c r="P6221" t="str">
        <f>IFERROR(IF(COUNTIF(個人情報!$BB$5:$BB$401,"登録番号" &amp; リスト!O6221)&gt;=1,"",IF(VLOOKUP(O6221,登録者リスト!$A$1:$D$43729,4,FALSE)=基本情報!$D$6,O6221,"")),"")</f>
        <v/>
      </c>
    </row>
    <row r="6222" spans="15:16" x14ac:dyDescent="0.15">
      <c r="O6222">
        <v>6221</v>
      </c>
      <c r="P6222" t="str">
        <f>IFERROR(IF(COUNTIF(個人情報!$BB$5:$BB$401,"登録番号" &amp; リスト!O6222)&gt;=1,"",IF(VLOOKUP(O6222,登録者リスト!$A$1:$D$43729,4,FALSE)=基本情報!$D$6,O6222,"")),"")</f>
        <v/>
      </c>
    </row>
    <row r="6223" spans="15:16" x14ac:dyDescent="0.15">
      <c r="O6223">
        <v>6222</v>
      </c>
      <c r="P6223" t="str">
        <f>IFERROR(IF(COUNTIF(個人情報!$BB$5:$BB$401,"登録番号" &amp; リスト!O6223)&gt;=1,"",IF(VLOOKUP(O6223,登録者リスト!$A$1:$D$43729,4,FALSE)=基本情報!$D$6,O6223,"")),"")</f>
        <v/>
      </c>
    </row>
    <row r="6224" spans="15:16" x14ac:dyDescent="0.15">
      <c r="O6224">
        <v>6223</v>
      </c>
      <c r="P6224" t="str">
        <f>IFERROR(IF(COUNTIF(個人情報!$BB$5:$BB$401,"登録番号" &amp; リスト!O6224)&gt;=1,"",IF(VLOOKUP(O6224,登録者リスト!$A$1:$D$43729,4,FALSE)=基本情報!$D$6,O6224,"")),"")</f>
        <v/>
      </c>
    </row>
    <row r="6225" spans="15:16" x14ac:dyDescent="0.15">
      <c r="O6225">
        <v>6224</v>
      </c>
      <c r="P6225" t="str">
        <f>IFERROR(IF(COUNTIF(個人情報!$BB$5:$BB$401,"登録番号" &amp; リスト!O6225)&gt;=1,"",IF(VLOOKUP(O6225,登録者リスト!$A$1:$D$43729,4,FALSE)=基本情報!$D$6,O6225,"")),"")</f>
        <v/>
      </c>
    </row>
    <row r="6226" spans="15:16" x14ac:dyDescent="0.15">
      <c r="O6226">
        <v>6225</v>
      </c>
      <c r="P6226" t="str">
        <f>IFERROR(IF(COUNTIF(個人情報!$BB$5:$BB$401,"登録番号" &amp; リスト!O6226)&gt;=1,"",IF(VLOOKUP(O6226,登録者リスト!$A$1:$D$43729,4,FALSE)=基本情報!$D$6,O6226,"")),"")</f>
        <v/>
      </c>
    </row>
    <row r="6227" spans="15:16" x14ac:dyDescent="0.15">
      <c r="O6227">
        <v>6226</v>
      </c>
      <c r="P6227" t="str">
        <f>IFERROR(IF(COUNTIF(個人情報!$BB$5:$BB$401,"登録番号" &amp; リスト!O6227)&gt;=1,"",IF(VLOOKUP(O6227,登録者リスト!$A$1:$D$43729,4,FALSE)=基本情報!$D$6,O6227,"")),"")</f>
        <v/>
      </c>
    </row>
    <row r="6228" spans="15:16" x14ac:dyDescent="0.15">
      <c r="O6228">
        <v>6227</v>
      </c>
      <c r="P6228" t="str">
        <f>IFERROR(IF(COUNTIF(個人情報!$BB$5:$BB$401,"登録番号" &amp; リスト!O6228)&gt;=1,"",IF(VLOOKUP(O6228,登録者リスト!$A$1:$D$43729,4,FALSE)=基本情報!$D$6,O6228,"")),"")</f>
        <v/>
      </c>
    </row>
    <row r="6229" spans="15:16" x14ac:dyDescent="0.15">
      <c r="O6229">
        <v>6228</v>
      </c>
      <c r="P6229" t="str">
        <f>IFERROR(IF(COUNTIF(個人情報!$BB$5:$BB$401,"登録番号" &amp; リスト!O6229)&gt;=1,"",IF(VLOOKUP(O6229,登録者リスト!$A$1:$D$43729,4,FALSE)=基本情報!$D$6,O6229,"")),"")</f>
        <v/>
      </c>
    </row>
    <row r="6230" spans="15:16" x14ac:dyDescent="0.15">
      <c r="O6230">
        <v>6229</v>
      </c>
      <c r="P6230" t="str">
        <f>IFERROR(IF(COUNTIF(個人情報!$BB$5:$BB$401,"登録番号" &amp; リスト!O6230)&gt;=1,"",IF(VLOOKUP(O6230,登録者リスト!$A$1:$D$43729,4,FALSE)=基本情報!$D$6,O6230,"")),"")</f>
        <v/>
      </c>
    </row>
    <row r="6231" spans="15:16" x14ac:dyDescent="0.15">
      <c r="O6231">
        <v>6230</v>
      </c>
      <c r="P6231" t="str">
        <f>IFERROR(IF(COUNTIF(個人情報!$BB$5:$BB$401,"登録番号" &amp; リスト!O6231)&gt;=1,"",IF(VLOOKUP(O6231,登録者リスト!$A$1:$D$43729,4,FALSE)=基本情報!$D$6,O6231,"")),"")</f>
        <v/>
      </c>
    </row>
    <row r="6232" spans="15:16" x14ac:dyDescent="0.15">
      <c r="O6232">
        <v>6231</v>
      </c>
      <c r="P6232" t="str">
        <f>IFERROR(IF(COUNTIF(個人情報!$BB$5:$BB$401,"登録番号" &amp; リスト!O6232)&gt;=1,"",IF(VLOOKUP(O6232,登録者リスト!$A$1:$D$43729,4,FALSE)=基本情報!$D$6,O6232,"")),"")</f>
        <v/>
      </c>
    </row>
    <row r="6233" spans="15:16" x14ac:dyDescent="0.15">
      <c r="O6233">
        <v>6232</v>
      </c>
      <c r="P6233" t="str">
        <f>IFERROR(IF(COUNTIF(個人情報!$BB$5:$BB$401,"登録番号" &amp; リスト!O6233)&gt;=1,"",IF(VLOOKUP(O6233,登録者リスト!$A$1:$D$43729,4,FALSE)=基本情報!$D$6,O6233,"")),"")</f>
        <v/>
      </c>
    </row>
    <row r="6234" spans="15:16" x14ac:dyDescent="0.15">
      <c r="O6234">
        <v>6233</v>
      </c>
      <c r="P6234" t="str">
        <f>IFERROR(IF(COUNTIF(個人情報!$BB$5:$BB$401,"登録番号" &amp; リスト!O6234)&gt;=1,"",IF(VLOOKUP(O6234,登録者リスト!$A$1:$D$43729,4,FALSE)=基本情報!$D$6,O6234,"")),"")</f>
        <v/>
      </c>
    </row>
    <row r="6235" spans="15:16" x14ac:dyDescent="0.15">
      <c r="O6235">
        <v>6234</v>
      </c>
      <c r="P6235" t="str">
        <f>IFERROR(IF(COUNTIF(個人情報!$BB$5:$BB$401,"登録番号" &amp; リスト!O6235)&gt;=1,"",IF(VLOOKUP(O6235,登録者リスト!$A$1:$D$43729,4,FALSE)=基本情報!$D$6,O6235,"")),"")</f>
        <v/>
      </c>
    </row>
    <row r="6236" spans="15:16" x14ac:dyDescent="0.15">
      <c r="O6236">
        <v>6235</v>
      </c>
      <c r="P6236" t="str">
        <f>IFERROR(IF(COUNTIF(個人情報!$BB$5:$BB$401,"登録番号" &amp; リスト!O6236)&gt;=1,"",IF(VLOOKUP(O6236,登録者リスト!$A$1:$D$43729,4,FALSE)=基本情報!$D$6,O6236,"")),"")</f>
        <v/>
      </c>
    </row>
    <row r="6237" spans="15:16" x14ac:dyDescent="0.15">
      <c r="O6237">
        <v>6236</v>
      </c>
      <c r="P6237" t="str">
        <f>IFERROR(IF(COUNTIF(個人情報!$BB$5:$BB$401,"登録番号" &amp; リスト!O6237)&gt;=1,"",IF(VLOOKUP(O6237,登録者リスト!$A$1:$D$43729,4,FALSE)=基本情報!$D$6,O6237,"")),"")</f>
        <v/>
      </c>
    </row>
    <row r="6238" spans="15:16" x14ac:dyDescent="0.15">
      <c r="O6238">
        <v>6237</v>
      </c>
      <c r="P6238" t="str">
        <f>IFERROR(IF(COUNTIF(個人情報!$BB$5:$BB$401,"登録番号" &amp; リスト!O6238)&gt;=1,"",IF(VLOOKUP(O6238,登録者リスト!$A$1:$D$43729,4,FALSE)=基本情報!$D$6,O6238,"")),"")</f>
        <v/>
      </c>
    </row>
    <row r="6239" spans="15:16" x14ac:dyDescent="0.15">
      <c r="O6239">
        <v>6238</v>
      </c>
      <c r="P6239" t="str">
        <f>IFERROR(IF(COUNTIF(個人情報!$BB$5:$BB$401,"登録番号" &amp; リスト!O6239)&gt;=1,"",IF(VLOOKUP(O6239,登録者リスト!$A$1:$D$43729,4,FALSE)=基本情報!$D$6,O6239,"")),"")</f>
        <v/>
      </c>
    </row>
    <row r="6240" spans="15:16" x14ac:dyDescent="0.15">
      <c r="O6240">
        <v>6239</v>
      </c>
      <c r="P6240" t="str">
        <f>IFERROR(IF(COUNTIF(個人情報!$BB$5:$BB$401,"登録番号" &amp; リスト!O6240)&gt;=1,"",IF(VLOOKUP(O6240,登録者リスト!$A$1:$D$43729,4,FALSE)=基本情報!$D$6,O6240,"")),"")</f>
        <v/>
      </c>
    </row>
    <row r="6241" spans="15:16" x14ac:dyDescent="0.15">
      <c r="O6241">
        <v>6240</v>
      </c>
      <c r="P6241" t="str">
        <f>IFERROR(IF(COUNTIF(個人情報!$BB$5:$BB$401,"登録番号" &amp; リスト!O6241)&gt;=1,"",IF(VLOOKUP(O6241,登録者リスト!$A$1:$D$43729,4,FALSE)=基本情報!$D$6,O6241,"")),"")</f>
        <v/>
      </c>
    </row>
    <row r="6242" spans="15:16" x14ac:dyDescent="0.15">
      <c r="O6242">
        <v>6241</v>
      </c>
      <c r="P6242" t="str">
        <f>IFERROR(IF(COUNTIF(個人情報!$BB$5:$BB$401,"登録番号" &amp; リスト!O6242)&gt;=1,"",IF(VLOOKUP(O6242,登録者リスト!$A$1:$D$43729,4,FALSE)=基本情報!$D$6,O6242,"")),"")</f>
        <v/>
      </c>
    </row>
    <row r="6243" spans="15:16" x14ac:dyDescent="0.15">
      <c r="O6243">
        <v>6242</v>
      </c>
      <c r="P6243" t="str">
        <f>IFERROR(IF(COUNTIF(個人情報!$BB$5:$BB$401,"登録番号" &amp; リスト!O6243)&gt;=1,"",IF(VLOOKUP(O6243,登録者リスト!$A$1:$D$43729,4,FALSE)=基本情報!$D$6,O6243,"")),"")</f>
        <v/>
      </c>
    </row>
    <row r="6244" spans="15:16" x14ac:dyDescent="0.15">
      <c r="O6244">
        <v>6243</v>
      </c>
      <c r="P6244" t="str">
        <f>IFERROR(IF(COUNTIF(個人情報!$BB$5:$BB$401,"登録番号" &amp; リスト!O6244)&gt;=1,"",IF(VLOOKUP(O6244,登録者リスト!$A$1:$D$43729,4,FALSE)=基本情報!$D$6,O6244,"")),"")</f>
        <v/>
      </c>
    </row>
    <row r="6245" spans="15:16" x14ac:dyDescent="0.15">
      <c r="O6245">
        <v>6244</v>
      </c>
      <c r="P6245" t="str">
        <f>IFERROR(IF(COUNTIF(個人情報!$BB$5:$BB$401,"登録番号" &amp; リスト!O6245)&gt;=1,"",IF(VLOOKUP(O6245,登録者リスト!$A$1:$D$43729,4,FALSE)=基本情報!$D$6,O6245,"")),"")</f>
        <v/>
      </c>
    </row>
    <row r="6246" spans="15:16" x14ac:dyDescent="0.15">
      <c r="O6246">
        <v>6245</v>
      </c>
      <c r="P6246" t="str">
        <f>IFERROR(IF(COUNTIF(個人情報!$BB$5:$BB$401,"登録番号" &amp; リスト!O6246)&gt;=1,"",IF(VLOOKUP(O6246,登録者リスト!$A$1:$D$43729,4,FALSE)=基本情報!$D$6,O6246,"")),"")</f>
        <v/>
      </c>
    </row>
    <row r="6247" spans="15:16" x14ac:dyDescent="0.15">
      <c r="O6247">
        <v>6246</v>
      </c>
      <c r="P6247" t="str">
        <f>IFERROR(IF(COUNTIF(個人情報!$BB$5:$BB$401,"登録番号" &amp; リスト!O6247)&gt;=1,"",IF(VLOOKUP(O6247,登録者リスト!$A$1:$D$43729,4,FALSE)=基本情報!$D$6,O6247,"")),"")</f>
        <v/>
      </c>
    </row>
    <row r="6248" spans="15:16" x14ac:dyDescent="0.15">
      <c r="O6248">
        <v>6247</v>
      </c>
      <c r="P6248" t="str">
        <f>IFERROR(IF(COUNTIF(個人情報!$BB$5:$BB$401,"登録番号" &amp; リスト!O6248)&gt;=1,"",IF(VLOOKUP(O6248,登録者リスト!$A$1:$D$43729,4,FALSE)=基本情報!$D$6,O6248,"")),"")</f>
        <v/>
      </c>
    </row>
    <row r="6249" spans="15:16" x14ac:dyDescent="0.15">
      <c r="O6249">
        <v>6248</v>
      </c>
      <c r="P6249" t="str">
        <f>IFERROR(IF(COUNTIF(個人情報!$BB$5:$BB$401,"登録番号" &amp; リスト!O6249)&gt;=1,"",IF(VLOOKUP(O6249,登録者リスト!$A$1:$D$43729,4,FALSE)=基本情報!$D$6,O6249,"")),"")</f>
        <v/>
      </c>
    </row>
    <row r="6250" spans="15:16" x14ac:dyDescent="0.15">
      <c r="O6250">
        <v>6249</v>
      </c>
      <c r="P6250" t="str">
        <f>IFERROR(IF(COUNTIF(個人情報!$BB$5:$BB$401,"登録番号" &amp; リスト!O6250)&gt;=1,"",IF(VLOOKUP(O6250,登録者リスト!$A$1:$D$43729,4,FALSE)=基本情報!$D$6,O6250,"")),"")</f>
        <v/>
      </c>
    </row>
    <row r="6251" spans="15:16" x14ac:dyDescent="0.15">
      <c r="O6251">
        <v>6250</v>
      </c>
      <c r="P6251" t="str">
        <f>IFERROR(IF(COUNTIF(個人情報!$BB$5:$BB$401,"登録番号" &amp; リスト!O6251)&gt;=1,"",IF(VLOOKUP(O6251,登録者リスト!$A$1:$D$43729,4,FALSE)=基本情報!$D$6,O6251,"")),"")</f>
        <v/>
      </c>
    </row>
    <row r="6252" spans="15:16" x14ac:dyDescent="0.15">
      <c r="O6252">
        <v>6251</v>
      </c>
      <c r="P6252" t="str">
        <f>IFERROR(IF(COUNTIF(個人情報!$BB$5:$BB$401,"登録番号" &amp; リスト!O6252)&gt;=1,"",IF(VLOOKUP(O6252,登録者リスト!$A$1:$D$43729,4,FALSE)=基本情報!$D$6,O6252,"")),"")</f>
        <v/>
      </c>
    </row>
    <row r="6253" spans="15:16" x14ac:dyDescent="0.15">
      <c r="O6253">
        <v>6252</v>
      </c>
      <c r="P6253" t="str">
        <f>IFERROR(IF(COUNTIF(個人情報!$BB$5:$BB$401,"登録番号" &amp; リスト!O6253)&gt;=1,"",IF(VLOOKUP(O6253,登録者リスト!$A$1:$D$43729,4,FALSE)=基本情報!$D$6,O6253,"")),"")</f>
        <v/>
      </c>
    </row>
    <row r="6254" spans="15:16" x14ac:dyDescent="0.15">
      <c r="O6254">
        <v>6253</v>
      </c>
      <c r="P6254" t="str">
        <f>IFERROR(IF(COUNTIF(個人情報!$BB$5:$BB$401,"登録番号" &amp; リスト!O6254)&gt;=1,"",IF(VLOOKUP(O6254,登録者リスト!$A$1:$D$43729,4,FALSE)=基本情報!$D$6,O6254,"")),"")</f>
        <v/>
      </c>
    </row>
    <row r="6255" spans="15:16" x14ac:dyDescent="0.15">
      <c r="O6255">
        <v>6254</v>
      </c>
      <c r="P6255" t="str">
        <f>IFERROR(IF(COUNTIF(個人情報!$BB$5:$BB$401,"登録番号" &amp; リスト!O6255)&gt;=1,"",IF(VLOOKUP(O6255,登録者リスト!$A$1:$D$43729,4,FALSE)=基本情報!$D$6,O6255,"")),"")</f>
        <v/>
      </c>
    </row>
    <row r="6256" spans="15:16" x14ac:dyDescent="0.15">
      <c r="O6256">
        <v>6255</v>
      </c>
      <c r="P6256" t="str">
        <f>IFERROR(IF(COUNTIF(個人情報!$BB$5:$BB$401,"登録番号" &amp; リスト!O6256)&gt;=1,"",IF(VLOOKUP(O6256,登録者リスト!$A$1:$D$43729,4,FALSE)=基本情報!$D$6,O6256,"")),"")</f>
        <v/>
      </c>
    </row>
    <row r="6257" spans="15:16" x14ac:dyDescent="0.15">
      <c r="O6257">
        <v>6256</v>
      </c>
      <c r="P6257" t="str">
        <f>IFERROR(IF(COUNTIF(個人情報!$BB$5:$BB$401,"登録番号" &amp; リスト!O6257)&gt;=1,"",IF(VLOOKUP(O6257,登録者リスト!$A$1:$D$43729,4,FALSE)=基本情報!$D$6,O6257,"")),"")</f>
        <v/>
      </c>
    </row>
    <row r="6258" spans="15:16" x14ac:dyDescent="0.15">
      <c r="O6258">
        <v>6257</v>
      </c>
      <c r="P6258" t="str">
        <f>IFERROR(IF(COUNTIF(個人情報!$BB$5:$BB$401,"登録番号" &amp; リスト!O6258)&gt;=1,"",IF(VLOOKUP(O6258,登録者リスト!$A$1:$D$43729,4,FALSE)=基本情報!$D$6,O6258,"")),"")</f>
        <v/>
      </c>
    </row>
    <row r="6259" spans="15:16" x14ac:dyDescent="0.15">
      <c r="O6259">
        <v>6258</v>
      </c>
      <c r="P6259" t="str">
        <f>IFERROR(IF(COUNTIF(個人情報!$BB$5:$BB$401,"登録番号" &amp; リスト!O6259)&gt;=1,"",IF(VLOOKUP(O6259,登録者リスト!$A$1:$D$43729,4,FALSE)=基本情報!$D$6,O6259,"")),"")</f>
        <v/>
      </c>
    </row>
    <row r="6260" spans="15:16" x14ac:dyDescent="0.15">
      <c r="O6260">
        <v>6259</v>
      </c>
      <c r="P6260" t="str">
        <f>IFERROR(IF(COUNTIF(個人情報!$BB$5:$BB$401,"登録番号" &amp; リスト!O6260)&gt;=1,"",IF(VLOOKUP(O6260,登録者リスト!$A$1:$D$43729,4,FALSE)=基本情報!$D$6,O6260,"")),"")</f>
        <v/>
      </c>
    </row>
    <row r="6261" spans="15:16" x14ac:dyDescent="0.15">
      <c r="O6261">
        <v>6260</v>
      </c>
      <c r="P6261" t="str">
        <f>IFERROR(IF(COUNTIF(個人情報!$BB$5:$BB$401,"登録番号" &amp; リスト!O6261)&gt;=1,"",IF(VLOOKUP(O6261,登録者リスト!$A$1:$D$43729,4,FALSE)=基本情報!$D$6,O6261,"")),"")</f>
        <v/>
      </c>
    </row>
    <row r="6262" spans="15:16" x14ac:dyDescent="0.15">
      <c r="O6262">
        <v>6261</v>
      </c>
      <c r="P6262" t="str">
        <f>IFERROR(IF(COUNTIF(個人情報!$BB$5:$BB$401,"登録番号" &amp; リスト!O6262)&gt;=1,"",IF(VLOOKUP(O6262,登録者リスト!$A$1:$D$43729,4,FALSE)=基本情報!$D$6,O6262,"")),"")</f>
        <v/>
      </c>
    </row>
    <row r="6263" spans="15:16" x14ac:dyDescent="0.15">
      <c r="O6263">
        <v>6262</v>
      </c>
      <c r="P6263" t="str">
        <f>IFERROR(IF(COUNTIF(個人情報!$BB$5:$BB$401,"登録番号" &amp; リスト!O6263)&gt;=1,"",IF(VLOOKUP(O6263,登録者リスト!$A$1:$D$43729,4,FALSE)=基本情報!$D$6,O6263,"")),"")</f>
        <v/>
      </c>
    </row>
    <row r="6264" spans="15:16" x14ac:dyDescent="0.15">
      <c r="O6264">
        <v>6263</v>
      </c>
      <c r="P6264" t="str">
        <f>IFERROR(IF(COUNTIF(個人情報!$BB$5:$BB$401,"登録番号" &amp; リスト!O6264)&gt;=1,"",IF(VLOOKUP(O6264,登録者リスト!$A$1:$D$43729,4,FALSE)=基本情報!$D$6,O6264,"")),"")</f>
        <v/>
      </c>
    </row>
    <row r="6265" spans="15:16" x14ac:dyDescent="0.15">
      <c r="O6265">
        <v>6264</v>
      </c>
      <c r="P6265" t="str">
        <f>IFERROR(IF(COUNTIF(個人情報!$BB$5:$BB$401,"登録番号" &amp; リスト!O6265)&gt;=1,"",IF(VLOOKUP(O6265,登録者リスト!$A$1:$D$43729,4,FALSE)=基本情報!$D$6,O6265,"")),"")</f>
        <v/>
      </c>
    </row>
    <row r="6266" spans="15:16" x14ac:dyDescent="0.15">
      <c r="O6266">
        <v>6265</v>
      </c>
      <c r="P6266" t="str">
        <f>IFERROR(IF(COUNTIF(個人情報!$BB$5:$BB$401,"登録番号" &amp; リスト!O6266)&gt;=1,"",IF(VLOOKUP(O6266,登録者リスト!$A$1:$D$43729,4,FALSE)=基本情報!$D$6,O6266,"")),"")</f>
        <v/>
      </c>
    </row>
    <row r="6267" spans="15:16" x14ac:dyDescent="0.15">
      <c r="O6267">
        <v>6266</v>
      </c>
      <c r="P6267" t="str">
        <f>IFERROR(IF(COUNTIF(個人情報!$BB$5:$BB$401,"登録番号" &amp; リスト!O6267)&gt;=1,"",IF(VLOOKUP(O6267,登録者リスト!$A$1:$D$43729,4,FALSE)=基本情報!$D$6,O6267,"")),"")</f>
        <v/>
      </c>
    </row>
    <row r="6268" spans="15:16" x14ac:dyDescent="0.15">
      <c r="O6268">
        <v>6267</v>
      </c>
      <c r="P6268" t="str">
        <f>IFERROR(IF(COUNTIF(個人情報!$BB$5:$BB$401,"登録番号" &amp; リスト!O6268)&gt;=1,"",IF(VLOOKUP(O6268,登録者リスト!$A$1:$D$43729,4,FALSE)=基本情報!$D$6,O6268,"")),"")</f>
        <v/>
      </c>
    </row>
    <row r="6269" spans="15:16" x14ac:dyDescent="0.15">
      <c r="O6269">
        <v>6268</v>
      </c>
      <c r="P6269" t="str">
        <f>IFERROR(IF(COUNTIF(個人情報!$BB$5:$BB$401,"登録番号" &amp; リスト!O6269)&gt;=1,"",IF(VLOOKUP(O6269,登録者リスト!$A$1:$D$43729,4,FALSE)=基本情報!$D$6,O6269,"")),"")</f>
        <v/>
      </c>
    </row>
    <row r="6270" spans="15:16" x14ac:dyDescent="0.15">
      <c r="O6270">
        <v>6269</v>
      </c>
      <c r="P6270" t="str">
        <f>IFERROR(IF(COUNTIF(個人情報!$BB$5:$BB$401,"登録番号" &amp; リスト!O6270)&gt;=1,"",IF(VLOOKUP(O6270,登録者リスト!$A$1:$D$43729,4,FALSE)=基本情報!$D$6,O6270,"")),"")</f>
        <v/>
      </c>
    </row>
    <row r="6271" spans="15:16" x14ac:dyDescent="0.15">
      <c r="O6271">
        <v>6270</v>
      </c>
      <c r="P6271" t="str">
        <f>IFERROR(IF(COUNTIF(個人情報!$BB$5:$BB$401,"登録番号" &amp; リスト!O6271)&gt;=1,"",IF(VLOOKUP(O6271,登録者リスト!$A$1:$D$43729,4,FALSE)=基本情報!$D$6,O6271,"")),"")</f>
        <v/>
      </c>
    </row>
    <row r="6272" spans="15:16" x14ac:dyDescent="0.15">
      <c r="O6272">
        <v>6271</v>
      </c>
      <c r="P6272" t="str">
        <f>IFERROR(IF(COUNTIF(個人情報!$BB$5:$BB$401,"登録番号" &amp; リスト!O6272)&gt;=1,"",IF(VLOOKUP(O6272,登録者リスト!$A$1:$D$43729,4,FALSE)=基本情報!$D$6,O6272,"")),"")</f>
        <v/>
      </c>
    </row>
    <row r="6273" spans="15:16" x14ac:dyDescent="0.15">
      <c r="O6273">
        <v>6272</v>
      </c>
      <c r="P6273" t="str">
        <f>IFERROR(IF(COUNTIF(個人情報!$BB$5:$BB$401,"登録番号" &amp; リスト!O6273)&gt;=1,"",IF(VLOOKUP(O6273,登録者リスト!$A$1:$D$43729,4,FALSE)=基本情報!$D$6,O6273,"")),"")</f>
        <v/>
      </c>
    </row>
    <row r="6274" spans="15:16" x14ac:dyDescent="0.15">
      <c r="O6274">
        <v>6273</v>
      </c>
      <c r="P6274" t="str">
        <f>IFERROR(IF(COUNTIF(個人情報!$BB$5:$BB$401,"登録番号" &amp; リスト!O6274)&gt;=1,"",IF(VLOOKUP(O6274,登録者リスト!$A$1:$D$43729,4,FALSE)=基本情報!$D$6,O6274,"")),"")</f>
        <v/>
      </c>
    </row>
    <row r="6275" spans="15:16" x14ac:dyDescent="0.15">
      <c r="O6275">
        <v>6274</v>
      </c>
      <c r="P6275" t="str">
        <f>IFERROR(IF(COUNTIF(個人情報!$BB$5:$BB$401,"登録番号" &amp; リスト!O6275)&gt;=1,"",IF(VLOOKUP(O6275,登録者リスト!$A$1:$D$43729,4,FALSE)=基本情報!$D$6,O6275,"")),"")</f>
        <v/>
      </c>
    </row>
    <row r="6276" spans="15:16" x14ac:dyDescent="0.15">
      <c r="O6276">
        <v>6275</v>
      </c>
      <c r="P6276" t="str">
        <f>IFERROR(IF(COUNTIF(個人情報!$BB$5:$BB$401,"登録番号" &amp; リスト!O6276)&gt;=1,"",IF(VLOOKUP(O6276,登録者リスト!$A$1:$D$43729,4,FALSE)=基本情報!$D$6,O6276,"")),"")</f>
        <v/>
      </c>
    </row>
    <row r="6277" spans="15:16" x14ac:dyDescent="0.15">
      <c r="O6277">
        <v>6276</v>
      </c>
      <c r="P6277" t="str">
        <f>IFERROR(IF(COUNTIF(個人情報!$BB$5:$BB$401,"登録番号" &amp; リスト!O6277)&gt;=1,"",IF(VLOOKUP(O6277,登録者リスト!$A$1:$D$43729,4,FALSE)=基本情報!$D$6,O6277,"")),"")</f>
        <v/>
      </c>
    </row>
    <row r="6278" spans="15:16" x14ac:dyDescent="0.15">
      <c r="O6278">
        <v>6277</v>
      </c>
      <c r="P6278" t="str">
        <f>IFERROR(IF(COUNTIF(個人情報!$BB$5:$BB$401,"登録番号" &amp; リスト!O6278)&gt;=1,"",IF(VLOOKUP(O6278,登録者リスト!$A$1:$D$43729,4,FALSE)=基本情報!$D$6,O6278,"")),"")</f>
        <v/>
      </c>
    </row>
    <row r="6279" spans="15:16" x14ac:dyDescent="0.15">
      <c r="O6279">
        <v>6278</v>
      </c>
      <c r="P6279" t="str">
        <f>IFERROR(IF(COUNTIF(個人情報!$BB$5:$BB$401,"登録番号" &amp; リスト!O6279)&gt;=1,"",IF(VLOOKUP(O6279,登録者リスト!$A$1:$D$43729,4,FALSE)=基本情報!$D$6,O6279,"")),"")</f>
        <v/>
      </c>
    </row>
    <row r="6280" spans="15:16" x14ac:dyDescent="0.15">
      <c r="O6280">
        <v>6279</v>
      </c>
      <c r="P6280" t="str">
        <f>IFERROR(IF(COUNTIF(個人情報!$BB$5:$BB$401,"登録番号" &amp; リスト!O6280)&gt;=1,"",IF(VLOOKUP(O6280,登録者リスト!$A$1:$D$43729,4,FALSE)=基本情報!$D$6,O6280,"")),"")</f>
        <v/>
      </c>
    </row>
    <row r="6281" spans="15:16" x14ac:dyDescent="0.15">
      <c r="O6281">
        <v>6280</v>
      </c>
      <c r="P6281" t="str">
        <f>IFERROR(IF(COUNTIF(個人情報!$BB$5:$BB$401,"登録番号" &amp; リスト!O6281)&gt;=1,"",IF(VLOOKUP(O6281,登録者リスト!$A$1:$D$43729,4,FALSE)=基本情報!$D$6,O6281,"")),"")</f>
        <v/>
      </c>
    </row>
    <row r="6282" spans="15:16" x14ac:dyDescent="0.15">
      <c r="O6282">
        <v>6281</v>
      </c>
      <c r="P6282" t="str">
        <f>IFERROR(IF(COUNTIF(個人情報!$BB$5:$BB$401,"登録番号" &amp; リスト!O6282)&gt;=1,"",IF(VLOOKUP(O6282,登録者リスト!$A$1:$D$43729,4,FALSE)=基本情報!$D$6,O6282,"")),"")</f>
        <v/>
      </c>
    </row>
    <row r="6283" spans="15:16" x14ac:dyDescent="0.15">
      <c r="O6283">
        <v>6282</v>
      </c>
      <c r="P6283" t="str">
        <f>IFERROR(IF(COUNTIF(個人情報!$BB$5:$BB$401,"登録番号" &amp; リスト!O6283)&gt;=1,"",IF(VLOOKUP(O6283,登録者リスト!$A$1:$D$43729,4,FALSE)=基本情報!$D$6,O6283,"")),"")</f>
        <v/>
      </c>
    </row>
    <row r="6284" spans="15:16" x14ac:dyDescent="0.15">
      <c r="O6284">
        <v>6283</v>
      </c>
      <c r="P6284" t="str">
        <f>IFERROR(IF(COUNTIF(個人情報!$BB$5:$BB$401,"登録番号" &amp; リスト!O6284)&gt;=1,"",IF(VLOOKUP(O6284,登録者リスト!$A$1:$D$43729,4,FALSE)=基本情報!$D$6,O6284,"")),"")</f>
        <v/>
      </c>
    </row>
    <row r="6285" spans="15:16" x14ac:dyDescent="0.15">
      <c r="O6285">
        <v>6284</v>
      </c>
      <c r="P6285" t="str">
        <f>IFERROR(IF(COUNTIF(個人情報!$BB$5:$BB$401,"登録番号" &amp; リスト!O6285)&gt;=1,"",IF(VLOOKUP(O6285,登録者リスト!$A$1:$D$43729,4,FALSE)=基本情報!$D$6,O6285,"")),"")</f>
        <v/>
      </c>
    </row>
    <row r="6286" spans="15:16" x14ac:dyDescent="0.15">
      <c r="O6286">
        <v>6285</v>
      </c>
      <c r="P6286" t="str">
        <f>IFERROR(IF(COUNTIF(個人情報!$BB$5:$BB$401,"登録番号" &amp; リスト!O6286)&gt;=1,"",IF(VLOOKUP(O6286,登録者リスト!$A$1:$D$43729,4,FALSE)=基本情報!$D$6,O6286,"")),"")</f>
        <v/>
      </c>
    </row>
    <row r="6287" spans="15:16" x14ac:dyDescent="0.15">
      <c r="O6287">
        <v>6286</v>
      </c>
      <c r="P6287" t="str">
        <f>IFERROR(IF(COUNTIF(個人情報!$BB$5:$BB$401,"登録番号" &amp; リスト!O6287)&gt;=1,"",IF(VLOOKUP(O6287,登録者リスト!$A$1:$D$43729,4,FALSE)=基本情報!$D$6,O6287,"")),"")</f>
        <v/>
      </c>
    </row>
    <row r="6288" spans="15:16" x14ac:dyDescent="0.15">
      <c r="O6288">
        <v>6287</v>
      </c>
      <c r="P6288" t="str">
        <f>IFERROR(IF(COUNTIF(個人情報!$BB$5:$BB$401,"登録番号" &amp; リスト!O6288)&gt;=1,"",IF(VLOOKUP(O6288,登録者リスト!$A$1:$D$43729,4,FALSE)=基本情報!$D$6,O6288,"")),"")</f>
        <v/>
      </c>
    </row>
    <row r="6289" spans="15:16" x14ac:dyDescent="0.15">
      <c r="O6289">
        <v>6288</v>
      </c>
      <c r="P6289" t="str">
        <f>IFERROR(IF(COUNTIF(個人情報!$BB$5:$BB$401,"登録番号" &amp; リスト!O6289)&gt;=1,"",IF(VLOOKUP(O6289,登録者リスト!$A$1:$D$43729,4,FALSE)=基本情報!$D$6,O6289,"")),"")</f>
        <v/>
      </c>
    </row>
    <row r="6290" spans="15:16" x14ac:dyDescent="0.15">
      <c r="O6290">
        <v>6289</v>
      </c>
      <c r="P6290" t="str">
        <f>IFERROR(IF(COUNTIF(個人情報!$BB$5:$BB$401,"登録番号" &amp; リスト!O6290)&gt;=1,"",IF(VLOOKUP(O6290,登録者リスト!$A$1:$D$43729,4,FALSE)=基本情報!$D$6,O6290,"")),"")</f>
        <v/>
      </c>
    </row>
    <row r="6291" spans="15:16" x14ac:dyDescent="0.15">
      <c r="O6291">
        <v>6290</v>
      </c>
      <c r="P6291" t="str">
        <f>IFERROR(IF(COUNTIF(個人情報!$BB$5:$BB$401,"登録番号" &amp; リスト!O6291)&gt;=1,"",IF(VLOOKUP(O6291,登録者リスト!$A$1:$D$43729,4,FALSE)=基本情報!$D$6,O6291,"")),"")</f>
        <v/>
      </c>
    </row>
    <row r="6292" spans="15:16" x14ac:dyDescent="0.15">
      <c r="O6292">
        <v>6291</v>
      </c>
      <c r="P6292" t="str">
        <f>IFERROR(IF(COUNTIF(個人情報!$BB$5:$BB$401,"登録番号" &amp; リスト!O6292)&gt;=1,"",IF(VLOOKUP(O6292,登録者リスト!$A$1:$D$43729,4,FALSE)=基本情報!$D$6,O6292,"")),"")</f>
        <v/>
      </c>
    </row>
    <row r="6293" spans="15:16" x14ac:dyDescent="0.15">
      <c r="O6293">
        <v>6292</v>
      </c>
      <c r="P6293" t="str">
        <f>IFERROR(IF(COUNTIF(個人情報!$BB$5:$BB$401,"登録番号" &amp; リスト!O6293)&gt;=1,"",IF(VLOOKUP(O6293,登録者リスト!$A$1:$D$43729,4,FALSE)=基本情報!$D$6,O6293,"")),"")</f>
        <v/>
      </c>
    </row>
    <row r="6294" spans="15:16" x14ac:dyDescent="0.15">
      <c r="O6294">
        <v>6293</v>
      </c>
      <c r="P6294" t="str">
        <f>IFERROR(IF(COUNTIF(個人情報!$BB$5:$BB$401,"登録番号" &amp; リスト!O6294)&gt;=1,"",IF(VLOOKUP(O6294,登録者リスト!$A$1:$D$43729,4,FALSE)=基本情報!$D$6,O6294,"")),"")</f>
        <v/>
      </c>
    </row>
    <row r="6295" spans="15:16" x14ac:dyDescent="0.15">
      <c r="O6295">
        <v>6294</v>
      </c>
      <c r="P6295" t="str">
        <f>IFERROR(IF(COUNTIF(個人情報!$BB$5:$BB$401,"登録番号" &amp; リスト!O6295)&gt;=1,"",IF(VLOOKUP(O6295,登録者リスト!$A$1:$D$43729,4,FALSE)=基本情報!$D$6,O6295,"")),"")</f>
        <v/>
      </c>
    </row>
    <row r="6296" spans="15:16" x14ac:dyDescent="0.15">
      <c r="O6296">
        <v>6295</v>
      </c>
      <c r="P6296" t="str">
        <f>IFERROR(IF(COUNTIF(個人情報!$BB$5:$BB$401,"登録番号" &amp; リスト!O6296)&gt;=1,"",IF(VLOOKUP(O6296,登録者リスト!$A$1:$D$43729,4,FALSE)=基本情報!$D$6,O6296,"")),"")</f>
        <v/>
      </c>
    </row>
    <row r="6297" spans="15:16" x14ac:dyDescent="0.15">
      <c r="O6297">
        <v>6296</v>
      </c>
      <c r="P6297" t="str">
        <f>IFERROR(IF(COUNTIF(個人情報!$BB$5:$BB$401,"登録番号" &amp; リスト!O6297)&gt;=1,"",IF(VLOOKUP(O6297,登録者リスト!$A$1:$D$43729,4,FALSE)=基本情報!$D$6,O6297,"")),"")</f>
        <v/>
      </c>
    </row>
    <row r="6298" spans="15:16" x14ac:dyDescent="0.15">
      <c r="O6298">
        <v>6297</v>
      </c>
      <c r="P6298" t="str">
        <f>IFERROR(IF(COUNTIF(個人情報!$BB$5:$BB$401,"登録番号" &amp; リスト!O6298)&gt;=1,"",IF(VLOOKUP(O6298,登録者リスト!$A$1:$D$43729,4,FALSE)=基本情報!$D$6,O6298,"")),"")</f>
        <v/>
      </c>
    </row>
    <row r="6299" spans="15:16" x14ac:dyDescent="0.15">
      <c r="O6299">
        <v>6298</v>
      </c>
      <c r="P6299" t="str">
        <f>IFERROR(IF(COUNTIF(個人情報!$BB$5:$BB$401,"登録番号" &amp; リスト!O6299)&gt;=1,"",IF(VLOOKUP(O6299,登録者リスト!$A$1:$D$43729,4,FALSE)=基本情報!$D$6,O6299,"")),"")</f>
        <v/>
      </c>
    </row>
    <row r="6300" spans="15:16" x14ac:dyDescent="0.15">
      <c r="O6300">
        <v>6299</v>
      </c>
      <c r="P6300" t="str">
        <f>IFERROR(IF(COUNTIF(個人情報!$BB$5:$BB$401,"登録番号" &amp; リスト!O6300)&gt;=1,"",IF(VLOOKUP(O6300,登録者リスト!$A$1:$D$43729,4,FALSE)=基本情報!$D$6,O6300,"")),"")</f>
        <v/>
      </c>
    </row>
    <row r="6301" spans="15:16" x14ac:dyDescent="0.15">
      <c r="O6301">
        <v>6300</v>
      </c>
      <c r="P6301" t="str">
        <f>IFERROR(IF(COUNTIF(個人情報!$BB$5:$BB$401,"登録番号" &amp; リスト!O6301)&gt;=1,"",IF(VLOOKUP(O6301,登録者リスト!$A$1:$D$43729,4,FALSE)=基本情報!$D$6,O6301,"")),"")</f>
        <v/>
      </c>
    </row>
    <row r="6302" spans="15:16" x14ac:dyDescent="0.15">
      <c r="O6302">
        <v>6301</v>
      </c>
      <c r="P6302" t="str">
        <f>IFERROR(IF(COUNTIF(個人情報!$BB$5:$BB$401,"登録番号" &amp; リスト!O6302)&gt;=1,"",IF(VLOOKUP(O6302,登録者リスト!$A$1:$D$43729,4,FALSE)=基本情報!$D$6,O6302,"")),"")</f>
        <v/>
      </c>
    </row>
    <row r="6303" spans="15:16" x14ac:dyDescent="0.15">
      <c r="O6303">
        <v>6302</v>
      </c>
      <c r="P6303" t="str">
        <f>IFERROR(IF(COUNTIF(個人情報!$BB$5:$BB$401,"登録番号" &amp; リスト!O6303)&gt;=1,"",IF(VLOOKUP(O6303,登録者リスト!$A$1:$D$43729,4,FALSE)=基本情報!$D$6,O6303,"")),"")</f>
        <v/>
      </c>
    </row>
    <row r="6304" spans="15:16" x14ac:dyDescent="0.15">
      <c r="O6304">
        <v>6303</v>
      </c>
      <c r="P6304" t="str">
        <f>IFERROR(IF(COUNTIF(個人情報!$BB$5:$BB$401,"登録番号" &amp; リスト!O6304)&gt;=1,"",IF(VLOOKUP(O6304,登録者リスト!$A$1:$D$43729,4,FALSE)=基本情報!$D$6,O6304,"")),"")</f>
        <v/>
      </c>
    </row>
    <row r="6305" spans="15:16" x14ac:dyDescent="0.15">
      <c r="O6305">
        <v>6304</v>
      </c>
      <c r="P6305" t="str">
        <f>IFERROR(IF(COUNTIF(個人情報!$BB$5:$BB$401,"登録番号" &amp; リスト!O6305)&gt;=1,"",IF(VLOOKUP(O6305,登録者リスト!$A$1:$D$43729,4,FALSE)=基本情報!$D$6,O6305,"")),"")</f>
        <v/>
      </c>
    </row>
    <row r="6306" spans="15:16" x14ac:dyDescent="0.15">
      <c r="O6306">
        <v>6305</v>
      </c>
      <c r="P6306" t="str">
        <f>IFERROR(IF(COUNTIF(個人情報!$BB$5:$BB$401,"登録番号" &amp; リスト!O6306)&gt;=1,"",IF(VLOOKUP(O6306,登録者リスト!$A$1:$D$43729,4,FALSE)=基本情報!$D$6,O6306,"")),"")</f>
        <v/>
      </c>
    </row>
    <row r="6307" spans="15:16" x14ac:dyDescent="0.15">
      <c r="O6307">
        <v>6306</v>
      </c>
      <c r="P6307" t="str">
        <f>IFERROR(IF(COUNTIF(個人情報!$BB$5:$BB$401,"登録番号" &amp; リスト!O6307)&gt;=1,"",IF(VLOOKUP(O6307,登録者リスト!$A$1:$D$43729,4,FALSE)=基本情報!$D$6,O6307,"")),"")</f>
        <v/>
      </c>
    </row>
    <row r="6308" spans="15:16" x14ac:dyDescent="0.15">
      <c r="O6308">
        <v>6307</v>
      </c>
      <c r="P6308" t="str">
        <f>IFERROR(IF(COUNTIF(個人情報!$BB$5:$BB$401,"登録番号" &amp; リスト!O6308)&gt;=1,"",IF(VLOOKUP(O6308,登録者リスト!$A$1:$D$43729,4,FALSE)=基本情報!$D$6,O6308,"")),"")</f>
        <v/>
      </c>
    </row>
    <row r="6309" spans="15:16" x14ac:dyDescent="0.15">
      <c r="O6309">
        <v>6308</v>
      </c>
      <c r="P6309" t="str">
        <f>IFERROR(IF(COUNTIF(個人情報!$BB$5:$BB$401,"登録番号" &amp; リスト!O6309)&gt;=1,"",IF(VLOOKUP(O6309,登録者リスト!$A$1:$D$43729,4,FALSE)=基本情報!$D$6,O6309,"")),"")</f>
        <v/>
      </c>
    </row>
    <row r="6310" spans="15:16" x14ac:dyDescent="0.15">
      <c r="O6310">
        <v>6309</v>
      </c>
      <c r="P6310" t="str">
        <f>IFERROR(IF(COUNTIF(個人情報!$BB$5:$BB$401,"登録番号" &amp; リスト!O6310)&gt;=1,"",IF(VLOOKUP(O6310,登録者リスト!$A$1:$D$43729,4,FALSE)=基本情報!$D$6,O6310,"")),"")</f>
        <v/>
      </c>
    </row>
    <row r="6311" spans="15:16" x14ac:dyDescent="0.15">
      <c r="O6311">
        <v>6310</v>
      </c>
      <c r="P6311" t="str">
        <f>IFERROR(IF(COUNTIF(個人情報!$BB$5:$BB$401,"登録番号" &amp; リスト!O6311)&gt;=1,"",IF(VLOOKUP(O6311,登録者リスト!$A$1:$D$43729,4,FALSE)=基本情報!$D$6,O6311,"")),"")</f>
        <v/>
      </c>
    </row>
    <row r="6312" spans="15:16" x14ac:dyDescent="0.15">
      <c r="O6312">
        <v>6311</v>
      </c>
      <c r="P6312" t="str">
        <f>IFERROR(IF(COUNTIF(個人情報!$BB$5:$BB$401,"登録番号" &amp; リスト!O6312)&gt;=1,"",IF(VLOOKUP(O6312,登録者リスト!$A$1:$D$43729,4,FALSE)=基本情報!$D$6,O6312,"")),"")</f>
        <v/>
      </c>
    </row>
    <row r="6313" spans="15:16" x14ac:dyDescent="0.15">
      <c r="O6313">
        <v>6312</v>
      </c>
      <c r="P6313" t="str">
        <f>IFERROR(IF(COUNTIF(個人情報!$BB$5:$BB$401,"登録番号" &amp; リスト!O6313)&gt;=1,"",IF(VLOOKUP(O6313,登録者リスト!$A$1:$D$43729,4,FALSE)=基本情報!$D$6,O6313,"")),"")</f>
        <v/>
      </c>
    </row>
    <row r="6314" spans="15:16" x14ac:dyDescent="0.15">
      <c r="O6314">
        <v>6313</v>
      </c>
      <c r="P6314" t="str">
        <f>IFERROR(IF(COUNTIF(個人情報!$BB$5:$BB$401,"登録番号" &amp; リスト!O6314)&gt;=1,"",IF(VLOOKUP(O6314,登録者リスト!$A$1:$D$43729,4,FALSE)=基本情報!$D$6,O6314,"")),"")</f>
        <v/>
      </c>
    </row>
    <row r="6315" spans="15:16" x14ac:dyDescent="0.15">
      <c r="O6315">
        <v>6314</v>
      </c>
      <c r="P6315" t="str">
        <f>IFERROR(IF(COUNTIF(個人情報!$BB$5:$BB$401,"登録番号" &amp; リスト!O6315)&gt;=1,"",IF(VLOOKUP(O6315,登録者リスト!$A$1:$D$43729,4,FALSE)=基本情報!$D$6,O6315,"")),"")</f>
        <v/>
      </c>
    </row>
    <row r="6316" spans="15:16" x14ac:dyDescent="0.15">
      <c r="O6316">
        <v>6315</v>
      </c>
      <c r="P6316" t="str">
        <f>IFERROR(IF(COUNTIF(個人情報!$BB$5:$BB$401,"登録番号" &amp; リスト!O6316)&gt;=1,"",IF(VLOOKUP(O6316,登録者リスト!$A$1:$D$43729,4,FALSE)=基本情報!$D$6,O6316,"")),"")</f>
        <v/>
      </c>
    </row>
    <row r="6317" spans="15:16" x14ac:dyDescent="0.15">
      <c r="O6317">
        <v>6316</v>
      </c>
      <c r="P6317" t="str">
        <f>IFERROR(IF(COUNTIF(個人情報!$BB$5:$BB$401,"登録番号" &amp; リスト!O6317)&gt;=1,"",IF(VLOOKUP(O6317,登録者リスト!$A$1:$D$43729,4,FALSE)=基本情報!$D$6,O6317,"")),"")</f>
        <v/>
      </c>
    </row>
    <row r="6318" spans="15:16" x14ac:dyDescent="0.15">
      <c r="O6318">
        <v>6317</v>
      </c>
      <c r="P6318" t="str">
        <f>IFERROR(IF(COUNTIF(個人情報!$BB$5:$BB$401,"登録番号" &amp; リスト!O6318)&gt;=1,"",IF(VLOOKUP(O6318,登録者リスト!$A$1:$D$43729,4,FALSE)=基本情報!$D$6,O6318,"")),"")</f>
        <v/>
      </c>
    </row>
    <row r="6319" spans="15:16" x14ac:dyDescent="0.15">
      <c r="O6319">
        <v>6318</v>
      </c>
      <c r="P6319" t="str">
        <f>IFERROR(IF(COUNTIF(個人情報!$BB$5:$BB$401,"登録番号" &amp; リスト!O6319)&gt;=1,"",IF(VLOOKUP(O6319,登録者リスト!$A$1:$D$43729,4,FALSE)=基本情報!$D$6,O6319,"")),"")</f>
        <v/>
      </c>
    </row>
    <row r="6320" spans="15:16" x14ac:dyDescent="0.15">
      <c r="O6320">
        <v>6319</v>
      </c>
      <c r="P6320" t="str">
        <f>IFERROR(IF(COUNTIF(個人情報!$BB$5:$BB$401,"登録番号" &amp; リスト!O6320)&gt;=1,"",IF(VLOOKUP(O6320,登録者リスト!$A$1:$D$43729,4,FALSE)=基本情報!$D$6,O6320,"")),"")</f>
        <v/>
      </c>
    </row>
    <row r="6321" spans="15:16" x14ac:dyDescent="0.15">
      <c r="O6321">
        <v>6320</v>
      </c>
      <c r="P6321" t="str">
        <f>IFERROR(IF(COUNTIF(個人情報!$BB$5:$BB$401,"登録番号" &amp; リスト!O6321)&gt;=1,"",IF(VLOOKUP(O6321,登録者リスト!$A$1:$D$43729,4,FALSE)=基本情報!$D$6,O6321,"")),"")</f>
        <v/>
      </c>
    </row>
    <row r="6322" spans="15:16" x14ac:dyDescent="0.15">
      <c r="O6322">
        <v>6321</v>
      </c>
      <c r="P6322" t="str">
        <f>IFERROR(IF(COUNTIF(個人情報!$BB$5:$BB$401,"登録番号" &amp; リスト!O6322)&gt;=1,"",IF(VLOOKUP(O6322,登録者リスト!$A$1:$D$43729,4,FALSE)=基本情報!$D$6,O6322,"")),"")</f>
        <v/>
      </c>
    </row>
    <row r="6323" spans="15:16" x14ac:dyDescent="0.15">
      <c r="O6323">
        <v>6322</v>
      </c>
      <c r="P6323" t="str">
        <f>IFERROR(IF(COUNTIF(個人情報!$BB$5:$BB$401,"登録番号" &amp; リスト!O6323)&gt;=1,"",IF(VLOOKUP(O6323,登録者リスト!$A$1:$D$43729,4,FALSE)=基本情報!$D$6,O6323,"")),"")</f>
        <v/>
      </c>
    </row>
    <row r="6324" spans="15:16" x14ac:dyDescent="0.15">
      <c r="O6324">
        <v>6323</v>
      </c>
      <c r="P6324" t="str">
        <f>IFERROR(IF(COUNTIF(個人情報!$BB$5:$BB$401,"登録番号" &amp; リスト!O6324)&gt;=1,"",IF(VLOOKUP(O6324,登録者リスト!$A$1:$D$43729,4,FALSE)=基本情報!$D$6,O6324,"")),"")</f>
        <v/>
      </c>
    </row>
    <row r="6325" spans="15:16" x14ac:dyDescent="0.15">
      <c r="O6325">
        <v>6324</v>
      </c>
      <c r="P6325" t="str">
        <f>IFERROR(IF(COUNTIF(個人情報!$BB$5:$BB$401,"登録番号" &amp; リスト!O6325)&gt;=1,"",IF(VLOOKUP(O6325,登録者リスト!$A$1:$D$43729,4,FALSE)=基本情報!$D$6,O6325,"")),"")</f>
        <v/>
      </c>
    </row>
    <row r="6326" spans="15:16" x14ac:dyDescent="0.15">
      <c r="O6326">
        <v>6325</v>
      </c>
      <c r="P6326" t="str">
        <f>IFERROR(IF(COUNTIF(個人情報!$BB$5:$BB$401,"登録番号" &amp; リスト!O6326)&gt;=1,"",IF(VLOOKUP(O6326,登録者リスト!$A$1:$D$43729,4,FALSE)=基本情報!$D$6,O6326,"")),"")</f>
        <v/>
      </c>
    </row>
    <row r="6327" spans="15:16" x14ac:dyDescent="0.15">
      <c r="O6327">
        <v>6326</v>
      </c>
      <c r="P6327" t="str">
        <f>IFERROR(IF(COUNTIF(個人情報!$BB$5:$BB$401,"登録番号" &amp; リスト!O6327)&gt;=1,"",IF(VLOOKUP(O6327,登録者リスト!$A$1:$D$43729,4,FALSE)=基本情報!$D$6,O6327,"")),"")</f>
        <v/>
      </c>
    </row>
    <row r="6328" spans="15:16" x14ac:dyDescent="0.15">
      <c r="O6328">
        <v>6327</v>
      </c>
      <c r="P6328" t="str">
        <f>IFERROR(IF(COUNTIF(個人情報!$BB$5:$BB$401,"登録番号" &amp; リスト!O6328)&gt;=1,"",IF(VLOOKUP(O6328,登録者リスト!$A$1:$D$43729,4,FALSE)=基本情報!$D$6,O6328,"")),"")</f>
        <v/>
      </c>
    </row>
    <row r="6329" spans="15:16" x14ac:dyDescent="0.15">
      <c r="O6329">
        <v>6328</v>
      </c>
      <c r="P6329" t="str">
        <f>IFERROR(IF(COUNTIF(個人情報!$BB$5:$BB$401,"登録番号" &amp; リスト!O6329)&gt;=1,"",IF(VLOOKUP(O6329,登録者リスト!$A$1:$D$43729,4,FALSE)=基本情報!$D$6,O6329,"")),"")</f>
        <v/>
      </c>
    </row>
    <row r="6330" spans="15:16" x14ac:dyDescent="0.15">
      <c r="O6330">
        <v>6329</v>
      </c>
      <c r="P6330" t="str">
        <f>IFERROR(IF(COUNTIF(個人情報!$BB$5:$BB$401,"登録番号" &amp; リスト!O6330)&gt;=1,"",IF(VLOOKUP(O6330,登録者リスト!$A$1:$D$43729,4,FALSE)=基本情報!$D$6,O6330,"")),"")</f>
        <v/>
      </c>
    </row>
    <row r="6331" spans="15:16" x14ac:dyDescent="0.15">
      <c r="O6331">
        <v>6330</v>
      </c>
      <c r="P6331" t="str">
        <f>IFERROR(IF(COUNTIF(個人情報!$BB$5:$BB$401,"登録番号" &amp; リスト!O6331)&gt;=1,"",IF(VLOOKUP(O6331,登録者リスト!$A$1:$D$43729,4,FALSE)=基本情報!$D$6,O6331,"")),"")</f>
        <v/>
      </c>
    </row>
    <row r="6332" spans="15:16" x14ac:dyDescent="0.15">
      <c r="O6332">
        <v>6331</v>
      </c>
      <c r="P6332" t="str">
        <f>IFERROR(IF(COUNTIF(個人情報!$BB$5:$BB$401,"登録番号" &amp; リスト!O6332)&gt;=1,"",IF(VLOOKUP(O6332,登録者リスト!$A$1:$D$43729,4,FALSE)=基本情報!$D$6,O6332,"")),"")</f>
        <v/>
      </c>
    </row>
    <row r="6333" spans="15:16" x14ac:dyDescent="0.15">
      <c r="O6333">
        <v>6332</v>
      </c>
      <c r="P6333" t="str">
        <f>IFERROR(IF(COUNTIF(個人情報!$BB$5:$BB$401,"登録番号" &amp; リスト!O6333)&gt;=1,"",IF(VLOOKUP(O6333,登録者リスト!$A$1:$D$43729,4,FALSE)=基本情報!$D$6,O6333,"")),"")</f>
        <v/>
      </c>
    </row>
    <row r="6334" spans="15:16" x14ac:dyDescent="0.15">
      <c r="O6334">
        <v>6333</v>
      </c>
      <c r="P6334" t="str">
        <f>IFERROR(IF(COUNTIF(個人情報!$BB$5:$BB$401,"登録番号" &amp; リスト!O6334)&gt;=1,"",IF(VLOOKUP(O6334,登録者リスト!$A$1:$D$43729,4,FALSE)=基本情報!$D$6,O6334,"")),"")</f>
        <v/>
      </c>
    </row>
    <row r="6335" spans="15:16" x14ac:dyDescent="0.15">
      <c r="O6335">
        <v>6334</v>
      </c>
      <c r="P6335" t="str">
        <f>IFERROR(IF(COUNTIF(個人情報!$BB$5:$BB$401,"登録番号" &amp; リスト!O6335)&gt;=1,"",IF(VLOOKUP(O6335,登録者リスト!$A$1:$D$43729,4,FALSE)=基本情報!$D$6,O6335,"")),"")</f>
        <v/>
      </c>
    </row>
    <row r="6336" spans="15:16" x14ac:dyDescent="0.15">
      <c r="O6336">
        <v>6335</v>
      </c>
      <c r="P6336" t="str">
        <f>IFERROR(IF(COUNTIF(個人情報!$BB$5:$BB$401,"登録番号" &amp; リスト!O6336)&gt;=1,"",IF(VLOOKUP(O6336,登録者リスト!$A$1:$D$43729,4,FALSE)=基本情報!$D$6,O6336,"")),"")</f>
        <v/>
      </c>
    </row>
    <row r="6337" spans="15:16" x14ac:dyDescent="0.15">
      <c r="O6337">
        <v>6336</v>
      </c>
      <c r="P6337" t="str">
        <f>IFERROR(IF(COUNTIF(個人情報!$BB$5:$BB$401,"登録番号" &amp; リスト!O6337)&gt;=1,"",IF(VLOOKUP(O6337,登録者リスト!$A$1:$D$43729,4,FALSE)=基本情報!$D$6,O6337,"")),"")</f>
        <v/>
      </c>
    </row>
    <row r="6338" spans="15:16" x14ac:dyDescent="0.15">
      <c r="O6338">
        <v>6337</v>
      </c>
      <c r="P6338" t="str">
        <f>IFERROR(IF(COUNTIF(個人情報!$BB$5:$BB$401,"登録番号" &amp; リスト!O6338)&gt;=1,"",IF(VLOOKUP(O6338,登録者リスト!$A$1:$D$43729,4,FALSE)=基本情報!$D$6,O6338,"")),"")</f>
        <v/>
      </c>
    </row>
    <row r="6339" spans="15:16" x14ac:dyDescent="0.15">
      <c r="O6339">
        <v>6338</v>
      </c>
      <c r="P6339" t="str">
        <f>IFERROR(IF(COUNTIF(個人情報!$BB$5:$BB$401,"登録番号" &amp; リスト!O6339)&gt;=1,"",IF(VLOOKUP(O6339,登録者リスト!$A$1:$D$43729,4,FALSE)=基本情報!$D$6,O6339,"")),"")</f>
        <v/>
      </c>
    </row>
    <row r="6340" spans="15:16" x14ac:dyDescent="0.15">
      <c r="O6340">
        <v>6339</v>
      </c>
      <c r="P6340" t="str">
        <f>IFERROR(IF(COUNTIF(個人情報!$BB$5:$BB$401,"登録番号" &amp; リスト!O6340)&gt;=1,"",IF(VLOOKUP(O6340,登録者リスト!$A$1:$D$43729,4,FALSE)=基本情報!$D$6,O6340,"")),"")</f>
        <v/>
      </c>
    </row>
    <row r="6341" spans="15:16" x14ac:dyDescent="0.15">
      <c r="O6341">
        <v>6340</v>
      </c>
      <c r="P6341" t="str">
        <f>IFERROR(IF(COUNTIF(個人情報!$BB$5:$BB$401,"登録番号" &amp; リスト!O6341)&gt;=1,"",IF(VLOOKUP(O6341,登録者リスト!$A$1:$D$43729,4,FALSE)=基本情報!$D$6,O6341,"")),"")</f>
        <v/>
      </c>
    </row>
    <row r="6342" spans="15:16" x14ac:dyDescent="0.15">
      <c r="O6342">
        <v>6341</v>
      </c>
      <c r="P6342" t="str">
        <f>IFERROR(IF(COUNTIF(個人情報!$BB$5:$BB$401,"登録番号" &amp; リスト!O6342)&gt;=1,"",IF(VLOOKUP(O6342,登録者リスト!$A$1:$D$43729,4,FALSE)=基本情報!$D$6,O6342,"")),"")</f>
        <v/>
      </c>
    </row>
    <row r="6343" spans="15:16" x14ac:dyDescent="0.15">
      <c r="O6343">
        <v>6342</v>
      </c>
      <c r="P6343" t="str">
        <f>IFERROR(IF(COUNTIF(個人情報!$BB$5:$BB$401,"登録番号" &amp; リスト!O6343)&gt;=1,"",IF(VLOOKUP(O6343,登録者リスト!$A$1:$D$43729,4,FALSE)=基本情報!$D$6,O6343,"")),"")</f>
        <v/>
      </c>
    </row>
    <row r="6344" spans="15:16" x14ac:dyDescent="0.15">
      <c r="O6344">
        <v>6343</v>
      </c>
      <c r="P6344" t="str">
        <f>IFERROR(IF(COUNTIF(個人情報!$BB$5:$BB$401,"登録番号" &amp; リスト!O6344)&gt;=1,"",IF(VLOOKUP(O6344,登録者リスト!$A$1:$D$43729,4,FALSE)=基本情報!$D$6,O6344,"")),"")</f>
        <v/>
      </c>
    </row>
    <row r="6345" spans="15:16" x14ac:dyDescent="0.15">
      <c r="O6345">
        <v>6344</v>
      </c>
      <c r="P6345" t="str">
        <f>IFERROR(IF(COUNTIF(個人情報!$BB$5:$BB$401,"登録番号" &amp; リスト!O6345)&gt;=1,"",IF(VLOOKUP(O6345,登録者リスト!$A$1:$D$43729,4,FALSE)=基本情報!$D$6,O6345,"")),"")</f>
        <v/>
      </c>
    </row>
    <row r="6346" spans="15:16" x14ac:dyDescent="0.15">
      <c r="O6346">
        <v>6345</v>
      </c>
      <c r="P6346" t="str">
        <f>IFERROR(IF(COUNTIF(個人情報!$BB$5:$BB$401,"登録番号" &amp; リスト!O6346)&gt;=1,"",IF(VLOOKUP(O6346,登録者リスト!$A$1:$D$43729,4,FALSE)=基本情報!$D$6,O6346,"")),"")</f>
        <v/>
      </c>
    </row>
    <row r="6347" spans="15:16" x14ac:dyDescent="0.15">
      <c r="O6347">
        <v>6346</v>
      </c>
      <c r="P6347" t="str">
        <f>IFERROR(IF(COUNTIF(個人情報!$BB$5:$BB$401,"登録番号" &amp; リスト!O6347)&gt;=1,"",IF(VLOOKUP(O6347,登録者リスト!$A$1:$D$43729,4,FALSE)=基本情報!$D$6,O6347,"")),"")</f>
        <v/>
      </c>
    </row>
    <row r="6348" spans="15:16" x14ac:dyDescent="0.15">
      <c r="O6348">
        <v>6347</v>
      </c>
      <c r="P6348" t="str">
        <f>IFERROR(IF(COUNTIF(個人情報!$BB$5:$BB$401,"登録番号" &amp; リスト!O6348)&gt;=1,"",IF(VLOOKUP(O6348,登録者リスト!$A$1:$D$43729,4,FALSE)=基本情報!$D$6,O6348,"")),"")</f>
        <v/>
      </c>
    </row>
    <row r="6349" spans="15:16" x14ac:dyDescent="0.15">
      <c r="O6349">
        <v>6348</v>
      </c>
      <c r="P6349" t="str">
        <f>IFERROR(IF(COUNTIF(個人情報!$BB$5:$BB$401,"登録番号" &amp; リスト!O6349)&gt;=1,"",IF(VLOOKUP(O6349,登録者リスト!$A$1:$D$43729,4,FALSE)=基本情報!$D$6,O6349,"")),"")</f>
        <v/>
      </c>
    </row>
    <row r="6350" spans="15:16" x14ac:dyDescent="0.15">
      <c r="O6350">
        <v>6349</v>
      </c>
      <c r="P6350" t="str">
        <f>IFERROR(IF(COUNTIF(個人情報!$BB$5:$BB$401,"登録番号" &amp; リスト!O6350)&gt;=1,"",IF(VLOOKUP(O6350,登録者リスト!$A$1:$D$43729,4,FALSE)=基本情報!$D$6,O6350,"")),"")</f>
        <v/>
      </c>
    </row>
    <row r="6351" spans="15:16" x14ac:dyDescent="0.15">
      <c r="O6351">
        <v>6350</v>
      </c>
      <c r="P6351" t="str">
        <f>IFERROR(IF(COUNTIF(個人情報!$BB$5:$BB$401,"登録番号" &amp; リスト!O6351)&gt;=1,"",IF(VLOOKUP(O6351,登録者リスト!$A$1:$D$43729,4,FALSE)=基本情報!$D$6,O6351,"")),"")</f>
        <v/>
      </c>
    </row>
    <row r="6352" spans="15:16" x14ac:dyDescent="0.15">
      <c r="O6352">
        <v>6351</v>
      </c>
      <c r="P6352" t="str">
        <f>IFERROR(IF(COUNTIF(個人情報!$BB$5:$BB$401,"登録番号" &amp; リスト!O6352)&gt;=1,"",IF(VLOOKUP(O6352,登録者リスト!$A$1:$D$43729,4,FALSE)=基本情報!$D$6,O6352,"")),"")</f>
        <v/>
      </c>
    </row>
    <row r="6353" spans="15:16" x14ac:dyDescent="0.15">
      <c r="O6353">
        <v>6352</v>
      </c>
      <c r="P6353" t="str">
        <f>IFERROR(IF(COUNTIF(個人情報!$BB$5:$BB$401,"登録番号" &amp; リスト!O6353)&gt;=1,"",IF(VLOOKUP(O6353,登録者リスト!$A$1:$D$43729,4,FALSE)=基本情報!$D$6,O6353,"")),"")</f>
        <v/>
      </c>
    </row>
    <row r="6354" spans="15:16" x14ac:dyDescent="0.15">
      <c r="O6354">
        <v>6353</v>
      </c>
      <c r="P6354" t="str">
        <f>IFERROR(IF(COUNTIF(個人情報!$BB$5:$BB$401,"登録番号" &amp; リスト!O6354)&gt;=1,"",IF(VLOOKUP(O6354,登録者リスト!$A$1:$D$43729,4,FALSE)=基本情報!$D$6,O6354,"")),"")</f>
        <v/>
      </c>
    </row>
    <row r="6355" spans="15:16" x14ac:dyDescent="0.15">
      <c r="O6355">
        <v>6354</v>
      </c>
      <c r="P6355" t="str">
        <f>IFERROR(IF(COUNTIF(個人情報!$BB$5:$BB$401,"登録番号" &amp; リスト!O6355)&gt;=1,"",IF(VLOOKUP(O6355,登録者リスト!$A$1:$D$43729,4,FALSE)=基本情報!$D$6,O6355,"")),"")</f>
        <v/>
      </c>
    </row>
    <row r="6356" spans="15:16" x14ac:dyDescent="0.15">
      <c r="O6356">
        <v>6355</v>
      </c>
      <c r="P6356" t="str">
        <f>IFERROR(IF(COUNTIF(個人情報!$BB$5:$BB$401,"登録番号" &amp; リスト!O6356)&gt;=1,"",IF(VLOOKUP(O6356,登録者リスト!$A$1:$D$43729,4,FALSE)=基本情報!$D$6,O6356,"")),"")</f>
        <v/>
      </c>
    </row>
    <row r="6357" spans="15:16" x14ac:dyDescent="0.15">
      <c r="O6357">
        <v>6356</v>
      </c>
      <c r="P6357" t="str">
        <f>IFERROR(IF(COUNTIF(個人情報!$BB$5:$BB$401,"登録番号" &amp; リスト!O6357)&gt;=1,"",IF(VLOOKUP(O6357,登録者リスト!$A$1:$D$43729,4,FALSE)=基本情報!$D$6,O6357,"")),"")</f>
        <v/>
      </c>
    </row>
    <row r="6358" spans="15:16" x14ac:dyDescent="0.15">
      <c r="O6358">
        <v>6357</v>
      </c>
      <c r="P6358" t="str">
        <f>IFERROR(IF(COUNTIF(個人情報!$BB$5:$BB$401,"登録番号" &amp; リスト!O6358)&gt;=1,"",IF(VLOOKUP(O6358,登録者リスト!$A$1:$D$43729,4,FALSE)=基本情報!$D$6,O6358,"")),"")</f>
        <v/>
      </c>
    </row>
    <row r="6359" spans="15:16" x14ac:dyDescent="0.15">
      <c r="O6359">
        <v>6358</v>
      </c>
      <c r="P6359" t="str">
        <f>IFERROR(IF(COUNTIF(個人情報!$BB$5:$BB$401,"登録番号" &amp; リスト!O6359)&gt;=1,"",IF(VLOOKUP(O6359,登録者リスト!$A$1:$D$43729,4,FALSE)=基本情報!$D$6,O6359,"")),"")</f>
        <v/>
      </c>
    </row>
    <row r="6360" spans="15:16" x14ac:dyDescent="0.15">
      <c r="O6360">
        <v>6359</v>
      </c>
      <c r="P6360" t="str">
        <f>IFERROR(IF(COUNTIF(個人情報!$BB$5:$BB$401,"登録番号" &amp; リスト!O6360)&gt;=1,"",IF(VLOOKUP(O6360,登録者リスト!$A$1:$D$43729,4,FALSE)=基本情報!$D$6,O6360,"")),"")</f>
        <v/>
      </c>
    </row>
    <row r="6361" spans="15:16" x14ac:dyDescent="0.15">
      <c r="O6361">
        <v>6360</v>
      </c>
      <c r="P6361" t="str">
        <f>IFERROR(IF(COUNTIF(個人情報!$BB$5:$BB$401,"登録番号" &amp; リスト!O6361)&gt;=1,"",IF(VLOOKUP(O6361,登録者リスト!$A$1:$D$43729,4,FALSE)=基本情報!$D$6,O6361,"")),"")</f>
        <v/>
      </c>
    </row>
    <row r="6362" spans="15:16" x14ac:dyDescent="0.15">
      <c r="O6362">
        <v>6361</v>
      </c>
      <c r="P6362" t="str">
        <f>IFERROR(IF(COUNTIF(個人情報!$BB$5:$BB$401,"登録番号" &amp; リスト!O6362)&gt;=1,"",IF(VLOOKUP(O6362,登録者リスト!$A$1:$D$43729,4,FALSE)=基本情報!$D$6,O6362,"")),"")</f>
        <v/>
      </c>
    </row>
    <row r="6363" spans="15:16" x14ac:dyDescent="0.15">
      <c r="O6363">
        <v>6362</v>
      </c>
      <c r="P6363" t="str">
        <f>IFERROR(IF(COUNTIF(個人情報!$BB$5:$BB$401,"登録番号" &amp; リスト!O6363)&gt;=1,"",IF(VLOOKUP(O6363,登録者リスト!$A$1:$D$43729,4,FALSE)=基本情報!$D$6,O6363,"")),"")</f>
        <v/>
      </c>
    </row>
    <row r="6364" spans="15:16" x14ac:dyDescent="0.15">
      <c r="O6364">
        <v>6363</v>
      </c>
      <c r="P6364" t="str">
        <f>IFERROR(IF(COUNTIF(個人情報!$BB$5:$BB$401,"登録番号" &amp; リスト!O6364)&gt;=1,"",IF(VLOOKUP(O6364,登録者リスト!$A$1:$D$43729,4,FALSE)=基本情報!$D$6,O6364,"")),"")</f>
        <v/>
      </c>
    </row>
    <row r="6365" spans="15:16" x14ac:dyDescent="0.15">
      <c r="O6365">
        <v>6364</v>
      </c>
      <c r="P6365" t="str">
        <f>IFERROR(IF(COUNTIF(個人情報!$BB$5:$BB$401,"登録番号" &amp; リスト!O6365)&gt;=1,"",IF(VLOOKUP(O6365,登録者リスト!$A$1:$D$43729,4,FALSE)=基本情報!$D$6,O6365,"")),"")</f>
        <v/>
      </c>
    </row>
    <row r="6366" spans="15:16" x14ac:dyDescent="0.15">
      <c r="O6366">
        <v>6365</v>
      </c>
      <c r="P6366" t="str">
        <f>IFERROR(IF(COUNTIF(個人情報!$BB$5:$BB$401,"登録番号" &amp; リスト!O6366)&gt;=1,"",IF(VLOOKUP(O6366,登録者リスト!$A$1:$D$43729,4,FALSE)=基本情報!$D$6,O6366,"")),"")</f>
        <v/>
      </c>
    </row>
    <row r="6367" spans="15:16" x14ac:dyDescent="0.15">
      <c r="O6367">
        <v>6366</v>
      </c>
      <c r="P6367" t="str">
        <f>IFERROR(IF(COUNTIF(個人情報!$BB$5:$BB$401,"登録番号" &amp; リスト!O6367)&gt;=1,"",IF(VLOOKUP(O6367,登録者リスト!$A$1:$D$43729,4,FALSE)=基本情報!$D$6,O6367,"")),"")</f>
        <v/>
      </c>
    </row>
    <row r="6368" spans="15:16" x14ac:dyDescent="0.15">
      <c r="O6368">
        <v>6367</v>
      </c>
      <c r="P6368" t="str">
        <f>IFERROR(IF(COUNTIF(個人情報!$BB$5:$BB$401,"登録番号" &amp; リスト!O6368)&gt;=1,"",IF(VLOOKUP(O6368,登録者リスト!$A$1:$D$43729,4,FALSE)=基本情報!$D$6,O6368,"")),"")</f>
        <v/>
      </c>
    </row>
    <row r="6369" spans="15:16" x14ac:dyDescent="0.15">
      <c r="O6369">
        <v>6368</v>
      </c>
      <c r="P6369" t="str">
        <f>IFERROR(IF(COUNTIF(個人情報!$BB$5:$BB$401,"登録番号" &amp; リスト!O6369)&gt;=1,"",IF(VLOOKUP(O6369,登録者リスト!$A$1:$D$43729,4,FALSE)=基本情報!$D$6,O6369,"")),"")</f>
        <v/>
      </c>
    </row>
    <row r="6370" spans="15:16" x14ac:dyDescent="0.15">
      <c r="O6370">
        <v>6369</v>
      </c>
      <c r="P6370" t="str">
        <f>IFERROR(IF(COUNTIF(個人情報!$BB$5:$BB$401,"登録番号" &amp; リスト!O6370)&gt;=1,"",IF(VLOOKUP(O6370,登録者リスト!$A$1:$D$43729,4,FALSE)=基本情報!$D$6,O6370,"")),"")</f>
        <v/>
      </c>
    </row>
    <row r="6371" spans="15:16" x14ac:dyDescent="0.15">
      <c r="O6371">
        <v>6370</v>
      </c>
      <c r="P6371" t="str">
        <f>IFERROR(IF(COUNTIF(個人情報!$BB$5:$BB$401,"登録番号" &amp; リスト!O6371)&gt;=1,"",IF(VLOOKUP(O6371,登録者リスト!$A$1:$D$43729,4,FALSE)=基本情報!$D$6,O6371,"")),"")</f>
        <v/>
      </c>
    </row>
    <row r="6372" spans="15:16" x14ac:dyDescent="0.15">
      <c r="O6372">
        <v>6371</v>
      </c>
      <c r="P6372" t="str">
        <f>IFERROR(IF(COUNTIF(個人情報!$BB$5:$BB$401,"登録番号" &amp; リスト!O6372)&gt;=1,"",IF(VLOOKUP(O6372,登録者リスト!$A$1:$D$43729,4,FALSE)=基本情報!$D$6,O6372,"")),"")</f>
        <v/>
      </c>
    </row>
    <row r="6373" spans="15:16" x14ac:dyDescent="0.15">
      <c r="O6373">
        <v>6372</v>
      </c>
      <c r="P6373" t="str">
        <f>IFERROR(IF(COUNTIF(個人情報!$BB$5:$BB$401,"登録番号" &amp; リスト!O6373)&gt;=1,"",IF(VLOOKUP(O6373,登録者リスト!$A$1:$D$43729,4,FALSE)=基本情報!$D$6,O6373,"")),"")</f>
        <v/>
      </c>
    </row>
    <row r="6374" spans="15:16" x14ac:dyDescent="0.15">
      <c r="O6374">
        <v>6373</v>
      </c>
      <c r="P6374" t="str">
        <f>IFERROR(IF(COUNTIF(個人情報!$BB$5:$BB$401,"登録番号" &amp; リスト!O6374)&gt;=1,"",IF(VLOOKUP(O6374,登録者リスト!$A$1:$D$43729,4,FALSE)=基本情報!$D$6,O6374,"")),"")</f>
        <v/>
      </c>
    </row>
    <row r="6375" spans="15:16" x14ac:dyDescent="0.15">
      <c r="O6375">
        <v>6374</v>
      </c>
      <c r="P6375" t="str">
        <f>IFERROR(IF(COUNTIF(個人情報!$BB$5:$BB$401,"登録番号" &amp; リスト!O6375)&gt;=1,"",IF(VLOOKUP(O6375,登録者リスト!$A$1:$D$43729,4,FALSE)=基本情報!$D$6,O6375,"")),"")</f>
        <v/>
      </c>
    </row>
    <row r="6376" spans="15:16" x14ac:dyDescent="0.15">
      <c r="O6376">
        <v>6375</v>
      </c>
      <c r="P6376" t="str">
        <f>IFERROR(IF(COUNTIF(個人情報!$BB$5:$BB$401,"登録番号" &amp; リスト!O6376)&gt;=1,"",IF(VLOOKUP(O6376,登録者リスト!$A$1:$D$43729,4,FALSE)=基本情報!$D$6,O6376,"")),"")</f>
        <v/>
      </c>
    </row>
    <row r="6377" spans="15:16" x14ac:dyDescent="0.15">
      <c r="O6377">
        <v>6376</v>
      </c>
      <c r="P6377" t="str">
        <f>IFERROR(IF(COUNTIF(個人情報!$BB$5:$BB$401,"登録番号" &amp; リスト!O6377)&gt;=1,"",IF(VLOOKUP(O6377,登録者リスト!$A$1:$D$43729,4,FALSE)=基本情報!$D$6,O6377,"")),"")</f>
        <v/>
      </c>
    </row>
    <row r="6378" spans="15:16" x14ac:dyDescent="0.15">
      <c r="O6378">
        <v>6377</v>
      </c>
      <c r="P6378" t="str">
        <f>IFERROR(IF(COUNTIF(個人情報!$BB$5:$BB$401,"登録番号" &amp; リスト!O6378)&gt;=1,"",IF(VLOOKUP(O6378,登録者リスト!$A$1:$D$43729,4,FALSE)=基本情報!$D$6,O6378,"")),"")</f>
        <v/>
      </c>
    </row>
    <row r="6379" spans="15:16" x14ac:dyDescent="0.15">
      <c r="O6379">
        <v>6378</v>
      </c>
      <c r="P6379" t="str">
        <f>IFERROR(IF(COUNTIF(個人情報!$BB$5:$BB$401,"登録番号" &amp; リスト!O6379)&gt;=1,"",IF(VLOOKUP(O6379,登録者リスト!$A$1:$D$43729,4,FALSE)=基本情報!$D$6,O6379,"")),"")</f>
        <v/>
      </c>
    </row>
    <row r="6380" spans="15:16" x14ac:dyDescent="0.15">
      <c r="O6380">
        <v>6379</v>
      </c>
      <c r="P6380" t="str">
        <f>IFERROR(IF(COUNTIF(個人情報!$BB$5:$BB$401,"登録番号" &amp; リスト!O6380)&gt;=1,"",IF(VLOOKUP(O6380,登録者リスト!$A$1:$D$43729,4,FALSE)=基本情報!$D$6,O6380,"")),"")</f>
        <v/>
      </c>
    </row>
    <row r="6381" spans="15:16" x14ac:dyDescent="0.15">
      <c r="O6381">
        <v>6380</v>
      </c>
      <c r="P6381" t="str">
        <f>IFERROR(IF(COUNTIF(個人情報!$BB$5:$BB$401,"登録番号" &amp; リスト!O6381)&gt;=1,"",IF(VLOOKUP(O6381,登録者リスト!$A$1:$D$43729,4,FALSE)=基本情報!$D$6,O6381,"")),"")</f>
        <v/>
      </c>
    </row>
    <row r="6382" spans="15:16" x14ac:dyDescent="0.15">
      <c r="O6382">
        <v>6381</v>
      </c>
      <c r="P6382" t="str">
        <f>IFERROR(IF(COUNTIF(個人情報!$BB$5:$BB$401,"登録番号" &amp; リスト!O6382)&gt;=1,"",IF(VLOOKUP(O6382,登録者リスト!$A$1:$D$43729,4,FALSE)=基本情報!$D$6,O6382,"")),"")</f>
        <v/>
      </c>
    </row>
    <row r="6383" spans="15:16" x14ac:dyDescent="0.15">
      <c r="O6383">
        <v>6382</v>
      </c>
      <c r="P6383" t="str">
        <f>IFERROR(IF(COUNTIF(個人情報!$BB$5:$BB$401,"登録番号" &amp; リスト!O6383)&gt;=1,"",IF(VLOOKUP(O6383,登録者リスト!$A$1:$D$43729,4,FALSE)=基本情報!$D$6,O6383,"")),"")</f>
        <v/>
      </c>
    </row>
    <row r="6384" spans="15:16" x14ac:dyDescent="0.15">
      <c r="O6384">
        <v>6383</v>
      </c>
      <c r="P6384" t="str">
        <f>IFERROR(IF(COUNTIF(個人情報!$BB$5:$BB$401,"登録番号" &amp; リスト!O6384)&gt;=1,"",IF(VLOOKUP(O6384,登録者リスト!$A$1:$D$43729,4,FALSE)=基本情報!$D$6,O6384,"")),"")</f>
        <v/>
      </c>
    </row>
    <row r="6385" spans="15:16" x14ac:dyDescent="0.15">
      <c r="O6385">
        <v>6384</v>
      </c>
      <c r="P6385" t="str">
        <f>IFERROR(IF(COUNTIF(個人情報!$BB$5:$BB$401,"登録番号" &amp; リスト!O6385)&gt;=1,"",IF(VLOOKUP(O6385,登録者リスト!$A$1:$D$43729,4,FALSE)=基本情報!$D$6,O6385,"")),"")</f>
        <v/>
      </c>
    </row>
    <row r="6386" spans="15:16" x14ac:dyDescent="0.15">
      <c r="O6386">
        <v>6385</v>
      </c>
      <c r="P6386" t="str">
        <f>IFERROR(IF(COUNTIF(個人情報!$BB$5:$BB$401,"登録番号" &amp; リスト!O6386)&gt;=1,"",IF(VLOOKUP(O6386,登録者リスト!$A$1:$D$43729,4,FALSE)=基本情報!$D$6,O6386,"")),"")</f>
        <v/>
      </c>
    </row>
    <row r="6387" spans="15:16" x14ac:dyDescent="0.15">
      <c r="O6387">
        <v>6386</v>
      </c>
      <c r="P6387" t="str">
        <f>IFERROR(IF(COUNTIF(個人情報!$BB$5:$BB$401,"登録番号" &amp; リスト!O6387)&gt;=1,"",IF(VLOOKUP(O6387,登録者リスト!$A$1:$D$43729,4,FALSE)=基本情報!$D$6,O6387,"")),"")</f>
        <v/>
      </c>
    </row>
    <row r="6388" spans="15:16" x14ac:dyDescent="0.15">
      <c r="O6388">
        <v>6387</v>
      </c>
      <c r="P6388" t="str">
        <f>IFERROR(IF(COUNTIF(個人情報!$BB$5:$BB$401,"登録番号" &amp; リスト!O6388)&gt;=1,"",IF(VLOOKUP(O6388,登録者リスト!$A$1:$D$43729,4,FALSE)=基本情報!$D$6,O6388,"")),"")</f>
        <v/>
      </c>
    </row>
    <row r="6389" spans="15:16" x14ac:dyDescent="0.15">
      <c r="O6389">
        <v>6388</v>
      </c>
      <c r="P6389" t="str">
        <f>IFERROR(IF(COUNTIF(個人情報!$BB$5:$BB$401,"登録番号" &amp; リスト!O6389)&gt;=1,"",IF(VLOOKUP(O6389,登録者リスト!$A$1:$D$43729,4,FALSE)=基本情報!$D$6,O6389,"")),"")</f>
        <v/>
      </c>
    </row>
    <row r="6390" spans="15:16" x14ac:dyDescent="0.15">
      <c r="O6390">
        <v>6389</v>
      </c>
      <c r="P6390" t="str">
        <f>IFERROR(IF(COUNTIF(個人情報!$BB$5:$BB$401,"登録番号" &amp; リスト!O6390)&gt;=1,"",IF(VLOOKUP(O6390,登録者リスト!$A$1:$D$43729,4,FALSE)=基本情報!$D$6,O6390,"")),"")</f>
        <v/>
      </c>
    </row>
    <row r="6391" spans="15:16" x14ac:dyDescent="0.15">
      <c r="O6391">
        <v>6390</v>
      </c>
      <c r="P6391" t="str">
        <f>IFERROR(IF(COUNTIF(個人情報!$BB$5:$BB$401,"登録番号" &amp; リスト!O6391)&gt;=1,"",IF(VLOOKUP(O6391,登録者リスト!$A$1:$D$43729,4,FALSE)=基本情報!$D$6,O6391,"")),"")</f>
        <v/>
      </c>
    </row>
    <row r="6392" spans="15:16" x14ac:dyDescent="0.15">
      <c r="O6392">
        <v>6391</v>
      </c>
      <c r="P6392" t="str">
        <f>IFERROR(IF(COUNTIF(個人情報!$BB$5:$BB$401,"登録番号" &amp; リスト!O6392)&gt;=1,"",IF(VLOOKUP(O6392,登録者リスト!$A$1:$D$43729,4,FALSE)=基本情報!$D$6,O6392,"")),"")</f>
        <v/>
      </c>
    </row>
    <row r="6393" spans="15:16" x14ac:dyDescent="0.15">
      <c r="O6393">
        <v>6392</v>
      </c>
      <c r="P6393" t="str">
        <f>IFERROR(IF(COUNTIF(個人情報!$BB$5:$BB$401,"登録番号" &amp; リスト!O6393)&gt;=1,"",IF(VLOOKUP(O6393,登録者リスト!$A$1:$D$43729,4,FALSE)=基本情報!$D$6,O6393,"")),"")</f>
        <v/>
      </c>
    </row>
    <row r="6394" spans="15:16" x14ac:dyDescent="0.15">
      <c r="O6394">
        <v>6393</v>
      </c>
      <c r="P6394" t="str">
        <f>IFERROR(IF(COUNTIF(個人情報!$BB$5:$BB$401,"登録番号" &amp; リスト!O6394)&gt;=1,"",IF(VLOOKUP(O6394,登録者リスト!$A$1:$D$43729,4,FALSE)=基本情報!$D$6,O6394,"")),"")</f>
        <v/>
      </c>
    </row>
    <row r="6395" spans="15:16" x14ac:dyDescent="0.15">
      <c r="O6395">
        <v>6394</v>
      </c>
      <c r="P6395" t="str">
        <f>IFERROR(IF(COUNTIF(個人情報!$BB$5:$BB$401,"登録番号" &amp; リスト!O6395)&gt;=1,"",IF(VLOOKUP(O6395,登録者リスト!$A$1:$D$43729,4,FALSE)=基本情報!$D$6,O6395,"")),"")</f>
        <v/>
      </c>
    </row>
    <row r="6396" spans="15:16" x14ac:dyDescent="0.15">
      <c r="O6396">
        <v>6395</v>
      </c>
      <c r="P6396" t="str">
        <f>IFERROR(IF(COUNTIF(個人情報!$BB$5:$BB$401,"登録番号" &amp; リスト!O6396)&gt;=1,"",IF(VLOOKUP(O6396,登録者リスト!$A$1:$D$43729,4,FALSE)=基本情報!$D$6,O6396,"")),"")</f>
        <v/>
      </c>
    </row>
    <row r="6397" spans="15:16" x14ac:dyDescent="0.15">
      <c r="O6397">
        <v>6396</v>
      </c>
      <c r="P6397" t="str">
        <f>IFERROR(IF(COUNTIF(個人情報!$BB$5:$BB$401,"登録番号" &amp; リスト!O6397)&gt;=1,"",IF(VLOOKUP(O6397,登録者リスト!$A$1:$D$43729,4,FALSE)=基本情報!$D$6,O6397,"")),"")</f>
        <v/>
      </c>
    </row>
    <row r="6398" spans="15:16" x14ac:dyDescent="0.15">
      <c r="O6398">
        <v>6397</v>
      </c>
      <c r="P6398" t="str">
        <f>IFERROR(IF(COUNTIF(個人情報!$BB$5:$BB$401,"登録番号" &amp; リスト!O6398)&gt;=1,"",IF(VLOOKUP(O6398,登録者リスト!$A$1:$D$43729,4,FALSE)=基本情報!$D$6,O6398,"")),"")</f>
        <v/>
      </c>
    </row>
    <row r="6399" spans="15:16" x14ac:dyDescent="0.15">
      <c r="O6399">
        <v>6398</v>
      </c>
      <c r="P6399" t="str">
        <f>IFERROR(IF(COUNTIF(個人情報!$BB$5:$BB$401,"登録番号" &amp; リスト!O6399)&gt;=1,"",IF(VLOOKUP(O6399,登録者リスト!$A$1:$D$43729,4,FALSE)=基本情報!$D$6,O6399,"")),"")</f>
        <v/>
      </c>
    </row>
    <row r="6400" spans="15:16" x14ac:dyDescent="0.15">
      <c r="O6400">
        <v>6399</v>
      </c>
      <c r="P6400" t="str">
        <f>IFERROR(IF(COUNTIF(個人情報!$BB$5:$BB$401,"登録番号" &amp; リスト!O6400)&gt;=1,"",IF(VLOOKUP(O6400,登録者リスト!$A$1:$D$43729,4,FALSE)=基本情報!$D$6,O6400,"")),"")</f>
        <v/>
      </c>
    </row>
    <row r="6401" spans="15:16" x14ac:dyDescent="0.15">
      <c r="O6401">
        <v>6400</v>
      </c>
      <c r="P6401" t="str">
        <f>IFERROR(IF(COUNTIF(個人情報!$BB$5:$BB$401,"登録番号" &amp; リスト!O6401)&gt;=1,"",IF(VLOOKUP(O6401,登録者リスト!$A$1:$D$43729,4,FALSE)=基本情報!$D$6,O6401,"")),"")</f>
        <v/>
      </c>
    </row>
    <row r="6402" spans="15:16" x14ac:dyDescent="0.15">
      <c r="O6402">
        <v>6401</v>
      </c>
      <c r="P6402" t="str">
        <f>IFERROR(IF(COUNTIF(個人情報!$BB$5:$BB$401,"登録番号" &amp; リスト!O6402)&gt;=1,"",IF(VLOOKUP(O6402,登録者リスト!$A$1:$D$43729,4,FALSE)=基本情報!$D$6,O6402,"")),"")</f>
        <v/>
      </c>
    </row>
    <row r="6403" spans="15:16" x14ac:dyDescent="0.15">
      <c r="O6403">
        <v>6402</v>
      </c>
      <c r="P6403" t="str">
        <f>IFERROR(IF(COUNTIF(個人情報!$BB$5:$BB$401,"登録番号" &amp; リスト!O6403)&gt;=1,"",IF(VLOOKUP(O6403,登録者リスト!$A$1:$D$43729,4,FALSE)=基本情報!$D$6,O6403,"")),"")</f>
        <v/>
      </c>
    </row>
    <row r="6404" spans="15:16" x14ac:dyDescent="0.15">
      <c r="O6404">
        <v>6403</v>
      </c>
      <c r="P6404" t="str">
        <f>IFERROR(IF(COUNTIF(個人情報!$BB$5:$BB$401,"登録番号" &amp; リスト!O6404)&gt;=1,"",IF(VLOOKUP(O6404,登録者リスト!$A$1:$D$43729,4,FALSE)=基本情報!$D$6,O6404,"")),"")</f>
        <v/>
      </c>
    </row>
    <row r="6405" spans="15:16" x14ac:dyDescent="0.15">
      <c r="O6405">
        <v>6404</v>
      </c>
      <c r="P6405" t="str">
        <f>IFERROR(IF(COUNTIF(個人情報!$BB$5:$BB$401,"登録番号" &amp; リスト!O6405)&gt;=1,"",IF(VLOOKUP(O6405,登録者リスト!$A$1:$D$43729,4,FALSE)=基本情報!$D$6,O6405,"")),"")</f>
        <v/>
      </c>
    </row>
    <row r="6406" spans="15:16" x14ac:dyDescent="0.15">
      <c r="O6406">
        <v>6405</v>
      </c>
      <c r="P6406" t="str">
        <f>IFERROR(IF(COUNTIF(個人情報!$BB$5:$BB$401,"登録番号" &amp; リスト!O6406)&gt;=1,"",IF(VLOOKUP(O6406,登録者リスト!$A$1:$D$43729,4,FALSE)=基本情報!$D$6,O6406,"")),"")</f>
        <v/>
      </c>
    </row>
    <row r="6407" spans="15:16" x14ac:dyDescent="0.15">
      <c r="O6407">
        <v>6406</v>
      </c>
      <c r="P6407" t="str">
        <f>IFERROR(IF(COUNTIF(個人情報!$BB$5:$BB$401,"登録番号" &amp; リスト!O6407)&gt;=1,"",IF(VLOOKUP(O6407,登録者リスト!$A$1:$D$43729,4,FALSE)=基本情報!$D$6,O6407,"")),"")</f>
        <v/>
      </c>
    </row>
    <row r="6408" spans="15:16" x14ac:dyDescent="0.15">
      <c r="O6408">
        <v>6407</v>
      </c>
      <c r="P6408" t="str">
        <f>IFERROR(IF(COUNTIF(個人情報!$BB$5:$BB$401,"登録番号" &amp; リスト!O6408)&gt;=1,"",IF(VLOOKUP(O6408,登録者リスト!$A$1:$D$43729,4,FALSE)=基本情報!$D$6,O6408,"")),"")</f>
        <v/>
      </c>
    </row>
    <row r="6409" spans="15:16" x14ac:dyDescent="0.15">
      <c r="O6409">
        <v>6408</v>
      </c>
      <c r="P6409" t="str">
        <f>IFERROR(IF(COUNTIF(個人情報!$BB$5:$BB$401,"登録番号" &amp; リスト!O6409)&gt;=1,"",IF(VLOOKUP(O6409,登録者リスト!$A$1:$D$43729,4,FALSE)=基本情報!$D$6,O6409,"")),"")</f>
        <v/>
      </c>
    </row>
    <row r="6410" spans="15:16" x14ac:dyDescent="0.15">
      <c r="O6410">
        <v>6409</v>
      </c>
      <c r="P6410" t="str">
        <f>IFERROR(IF(COUNTIF(個人情報!$BB$5:$BB$401,"登録番号" &amp; リスト!O6410)&gt;=1,"",IF(VLOOKUP(O6410,登録者リスト!$A$1:$D$43729,4,FALSE)=基本情報!$D$6,O6410,"")),"")</f>
        <v/>
      </c>
    </row>
    <row r="6411" spans="15:16" x14ac:dyDescent="0.15">
      <c r="O6411">
        <v>6410</v>
      </c>
      <c r="P6411" t="str">
        <f>IFERROR(IF(COUNTIF(個人情報!$BB$5:$BB$401,"登録番号" &amp; リスト!O6411)&gt;=1,"",IF(VLOOKUP(O6411,登録者リスト!$A$1:$D$43729,4,FALSE)=基本情報!$D$6,O6411,"")),"")</f>
        <v/>
      </c>
    </row>
    <row r="6412" spans="15:16" x14ac:dyDescent="0.15">
      <c r="O6412">
        <v>6411</v>
      </c>
      <c r="P6412" t="str">
        <f>IFERROR(IF(COUNTIF(個人情報!$BB$5:$BB$401,"登録番号" &amp; リスト!O6412)&gt;=1,"",IF(VLOOKUP(O6412,登録者リスト!$A$1:$D$43729,4,FALSE)=基本情報!$D$6,O6412,"")),"")</f>
        <v/>
      </c>
    </row>
    <row r="6413" spans="15:16" x14ac:dyDescent="0.15">
      <c r="O6413">
        <v>6412</v>
      </c>
      <c r="P6413" t="str">
        <f>IFERROR(IF(COUNTIF(個人情報!$BB$5:$BB$401,"登録番号" &amp; リスト!O6413)&gt;=1,"",IF(VLOOKUP(O6413,登録者リスト!$A$1:$D$43729,4,FALSE)=基本情報!$D$6,O6413,"")),"")</f>
        <v/>
      </c>
    </row>
    <row r="6414" spans="15:16" x14ac:dyDescent="0.15">
      <c r="O6414">
        <v>6413</v>
      </c>
      <c r="P6414" t="str">
        <f>IFERROR(IF(COUNTIF(個人情報!$BB$5:$BB$401,"登録番号" &amp; リスト!O6414)&gt;=1,"",IF(VLOOKUP(O6414,登録者リスト!$A$1:$D$43729,4,FALSE)=基本情報!$D$6,O6414,"")),"")</f>
        <v/>
      </c>
    </row>
    <row r="6415" spans="15:16" x14ac:dyDescent="0.15">
      <c r="O6415">
        <v>6414</v>
      </c>
      <c r="P6415" t="str">
        <f>IFERROR(IF(COUNTIF(個人情報!$BB$5:$BB$401,"登録番号" &amp; リスト!O6415)&gt;=1,"",IF(VLOOKUP(O6415,登録者リスト!$A$1:$D$43729,4,FALSE)=基本情報!$D$6,O6415,"")),"")</f>
        <v/>
      </c>
    </row>
    <row r="6416" spans="15:16" x14ac:dyDescent="0.15">
      <c r="O6416">
        <v>6415</v>
      </c>
      <c r="P6416" t="str">
        <f>IFERROR(IF(COUNTIF(個人情報!$BB$5:$BB$401,"登録番号" &amp; リスト!O6416)&gt;=1,"",IF(VLOOKUP(O6416,登録者リスト!$A$1:$D$43729,4,FALSE)=基本情報!$D$6,O6416,"")),"")</f>
        <v/>
      </c>
    </row>
    <row r="6417" spans="15:16" x14ac:dyDescent="0.15">
      <c r="O6417">
        <v>6416</v>
      </c>
      <c r="P6417" t="str">
        <f>IFERROR(IF(COUNTIF(個人情報!$BB$5:$BB$401,"登録番号" &amp; リスト!O6417)&gt;=1,"",IF(VLOOKUP(O6417,登録者リスト!$A$1:$D$43729,4,FALSE)=基本情報!$D$6,O6417,"")),"")</f>
        <v/>
      </c>
    </row>
    <row r="6418" spans="15:16" x14ac:dyDescent="0.15">
      <c r="O6418">
        <v>6417</v>
      </c>
      <c r="P6418" t="str">
        <f>IFERROR(IF(COUNTIF(個人情報!$BB$5:$BB$401,"登録番号" &amp; リスト!O6418)&gt;=1,"",IF(VLOOKUP(O6418,登録者リスト!$A$1:$D$43729,4,FALSE)=基本情報!$D$6,O6418,"")),"")</f>
        <v/>
      </c>
    </row>
    <row r="6419" spans="15:16" x14ac:dyDescent="0.15">
      <c r="O6419">
        <v>6418</v>
      </c>
      <c r="P6419" t="str">
        <f>IFERROR(IF(COUNTIF(個人情報!$BB$5:$BB$401,"登録番号" &amp; リスト!O6419)&gt;=1,"",IF(VLOOKUP(O6419,登録者リスト!$A$1:$D$43729,4,FALSE)=基本情報!$D$6,O6419,"")),"")</f>
        <v/>
      </c>
    </row>
    <row r="6420" spans="15:16" x14ac:dyDescent="0.15">
      <c r="O6420">
        <v>6419</v>
      </c>
      <c r="P6420" t="str">
        <f>IFERROR(IF(COUNTIF(個人情報!$BB$5:$BB$401,"登録番号" &amp; リスト!O6420)&gt;=1,"",IF(VLOOKUP(O6420,登録者リスト!$A$1:$D$43729,4,FALSE)=基本情報!$D$6,O6420,"")),"")</f>
        <v/>
      </c>
    </row>
    <row r="6421" spans="15:16" x14ac:dyDescent="0.15">
      <c r="O6421">
        <v>6420</v>
      </c>
      <c r="P6421" t="str">
        <f>IFERROR(IF(COUNTIF(個人情報!$BB$5:$BB$401,"登録番号" &amp; リスト!O6421)&gt;=1,"",IF(VLOOKUP(O6421,登録者リスト!$A$1:$D$43729,4,FALSE)=基本情報!$D$6,O6421,"")),"")</f>
        <v/>
      </c>
    </row>
    <row r="6422" spans="15:16" x14ac:dyDescent="0.15">
      <c r="O6422">
        <v>6421</v>
      </c>
      <c r="P6422" t="str">
        <f>IFERROR(IF(COUNTIF(個人情報!$BB$5:$BB$401,"登録番号" &amp; リスト!O6422)&gt;=1,"",IF(VLOOKUP(O6422,登録者リスト!$A$1:$D$43729,4,FALSE)=基本情報!$D$6,O6422,"")),"")</f>
        <v/>
      </c>
    </row>
    <row r="6423" spans="15:16" x14ac:dyDescent="0.15">
      <c r="O6423">
        <v>6422</v>
      </c>
      <c r="P6423" t="str">
        <f>IFERROR(IF(COUNTIF(個人情報!$BB$5:$BB$401,"登録番号" &amp; リスト!O6423)&gt;=1,"",IF(VLOOKUP(O6423,登録者リスト!$A$1:$D$43729,4,FALSE)=基本情報!$D$6,O6423,"")),"")</f>
        <v/>
      </c>
    </row>
    <row r="6424" spans="15:16" x14ac:dyDescent="0.15">
      <c r="O6424">
        <v>6423</v>
      </c>
      <c r="P6424" t="str">
        <f>IFERROR(IF(COUNTIF(個人情報!$BB$5:$BB$401,"登録番号" &amp; リスト!O6424)&gt;=1,"",IF(VLOOKUP(O6424,登録者リスト!$A$1:$D$43729,4,FALSE)=基本情報!$D$6,O6424,"")),"")</f>
        <v/>
      </c>
    </row>
    <row r="6425" spans="15:16" x14ac:dyDescent="0.15">
      <c r="O6425">
        <v>6424</v>
      </c>
      <c r="P6425" t="str">
        <f>IFERROR(IF(COUNTIF(個人情報!$BB$5:$BB$401,"登録番号" &amp; リスト!O6425)&gt;=1,"",IF(VLOOKUP(O6425,登録者リスト!$A$1:$D$43729,4,FALSE)=基本情報!$D$6,O6425,"")),"")</f>
        <v/>
      </c>
    </row>
    <row r="6426" spans="15:16" x14ac:dyDescent="0.15">
      <c r="O6426">
        <v>6425</v>
      </c>
      <c r="P6426" t="str">
        <f>IFERROR(IF(COUNTIF(個人情報!$BB$5:$BB$401,"登録番号" &amp; リスト!O6426)&gt;=1,"",IF(VLOOKUP(O6426,登録者リスト!$A$1:$D$43729,4,FALSE)=基本情報!$D$6,O6426,"")),"")</f>
        <v/>
      </c>
    </row>
    <row r="6427" spans="15:16" x14ac:dyDescent="0.15">
      <c r="O6427">
        <v>6426</v>
      </c>
      <c r="P6427" t="str">
        <f>IFERROR(IF(COUNTIF(個人情報!$BB$5:$BB$401,"登録番号" &amp; リスト!O6427)&gt;=1,"",IF(VLOOKUP(O6427,登録者リスト!$A$1:$D$43729,4,FALSE)=基本情報!$D$6,O6427,"")),"")</f>
        <v/>
      </c>
    </row>
    <row r="6428" spans="15:16" x14ac:dyDescent="0.15">
      <c r="O6428">
        <v>6427</v>
      </c>
      <c r="P6428" t="str">
        <f>IFERROR(IF(COUNTIF(個人情報!$BB$5:$BB$401,"登録番号" &amp; リスト!O6428)&gt;=1,"",IF(VLOOKUP(O6428,登録者リスト!$A$1:$D$43729,4,FALSE)=基本情報!$D$6,O6428,"")),"")</f>
        <v/>
      </c>
    </row>
    <row r="6429" spans="15:16" x14ac:dyDescent="0.15">
      <c r="O6429">
        <v>6428</v>
      </c>
      <c r="P6429" t="str">
        <f>IFERROR(IF(COUNTIF(個人情報!$BB$5:$BB$401,"登録番号" &amp; リスト!O6429)&gt;=1,"",IF(VLOOKUP(O6429,登録者リスト!$A$1:$D$43729,4,FALSE)=基本情報!$D$6,O6429,"")),"")</f>
        <v/>
      </c>
    </row>
    <row r="6430" spans="15:16" x14ac:dyDescent="0.15">
      <c r="O6430">
        <v>6429</v>
      </c>
      <c r="P6430" t="str">
        <f>IFERROR(IF(COUNTIF(個人情報!$BB$5:$BB$401,"登録番号" &amp; リスト!O6430)&gt;=1,"",IF(VLOOKUP(O6430,登録者リスト!$A$1:$D$43729,4,FALSE)=基本情報!$D$6,O6430,"")),"")</f>
        <v/>
      </c>
    </row>
    <row r="6431" spans="15:16" x14ac:dyDescent="0.15">
      <c r="O6431">
        <v>6430</v>
      </c>
      <c r="P6431" t="str">
        <f>IFERROR(IF(COUNTIF(個人情報!$BB$5:$BB$401,"登録番号" &amp; リスト!O6431)&gt;=1,"",IF(VLOOKUP(O6431,登録者リスト!$A$1:$D$43729,4,FALSE)=基本情報!$D$6,O6431,"")),"")</f>
        <v/>
      </c>
    </row>
    <row r="6432" spans="15:16" x14ac:dyDescent="0.15">
      <c r="O6432">
        <v>6431</v>
      </c>
      <c r="P6432" t="str">
        <f>IFERROR(IF(COUNTIF(個人情報!$BB$5:$BB$401,"登録番号" &amp; リスト!O6432)&gt;=1,"",IF(VLOOKUP(O6432,登録者リスト!$A$1:$D$43729,4,FALSE)=基本情報!$D$6,O6432,"")),"")</f>
        <v/>
      </c>
    </row>
    <row r="6433" spans="15:16" x14ac:dyDescent="0.15">
      <c r="O6433">
        <v>6432</v>
      </c>
      <c r="P6433" t="str">
        <f>IFERROR(IF(COUNTIF(個人情報!$BB$5:$BB$401,"登録番号" &amp; リスト!O6433)&gt;=1,"",IF(VLOOKUP(O6433,登録者リスト!$A$1:$D$43729,4,FALSE)=基本情報!$D$6,O6433,"")),"")</f>
        <v/>
      </c>
    </row>
    <row r="6434" spans="15:16" x14ac:dyDescent="0.15">
      <c r="O6434">
        <v>6433</v>
      </c>
      <c r="P6434" t="str">
        <f>IFERROR(IF(COUNTIF(個人情報!$BB$5:$BB$401,"登録番号" &amp; リスト!O6434)&gt;=1,"",IF(VLOOKUP(O6434,登録者リスト!$A$1:$D$43729,4,FALSE)=基本情報!$D$6,O6434,"")),"")</f>
        <v/>
      </c>
    </row>
    <row r="6435" spans="15:16" x14ac:dyDescent="0.15">
      <c r="O6435">
        <v>6434</v>
      </c>
      <c r="P6435" t="str">
        <f>IFERROR(IF(COUNTIF(個人情報!$BB$5:$BB$401,"登録番号" &amp; リスト!O6435)&gt;=1,"",IF(VLOOKUP(O6435,登録者リスト!$A$1:$D$43729,4,FALSE)=基本情報!$D$6,O6435,"")),"")</f>
        <v/>
      </c>
    </row>
    <row r="6436" spans="15:16" x14ac:dyDescent="0.15">
      <c r="O6436">
        <v>6435</v>
      </c>
      <c r="P6436" t="str">
        <f>IFERROR(IF(COUNTIF(個人情報!$BB$5:$BB$401,"登録番号" &amp; リスト!O6436)&gt;=1,"",IF(VLOOKUP(O6436,登録者リスト!$A$1:$D$43729,4,FALSE)=基本情報!$D$6,O6436,"")),"")</f>
        <v/>
      </c>
    </row>
    <row r="6437" spans="15:16" x14ac:dyDescent="0.15">
      <c r="O6437">
        <v>6436</v>
      </c>
      <c r="P6437" t="str">
        <f>IFERROR(IF(COUNTIF(個人情報!$BB$5:$BB$401,"登録番号" &amp; リスト!O6437)&gt;=1,"",IF(VLOOKUP(O6437,登録者リスト!$A$1:$D$43729,4,FALSE)=基本情報!$D$6,O6437,"")),"")</f>
        <v/>
      </c>
    </row>
    <row r="6438" spans="15:16" x14ac:dyDescent="0.15">
      <c r="O6438">
        <v>6437</v>
      </c>
      <c r="P6438" t="str">
        <f>IFERROR(IF(COUNTIF(個人情報!$BB$5:$BB$401,"登録番号" &amp; リスト!O6438)&gt;=1,"",IF(VLOOKUP(O6438,登録者リスト!$A$1:$D$43729,4,FALSE)=基本情報!$D$6,O6438,"")),"")</f>
        <v/>
      </c>
    </row>
    <row r="6439" spans="15:16" x14ac:dyDescent="0.15">
      <c r="O6439">
        <v>6438</v>
      </c>
      <c r="P6439" t="str">
        <f>IFERROR(IF(COUNTIF(個人情報!$BB$5:$BB$401,"登録番号" &amp; リスト!O6439)&gt;=1,"",IF(VLOOKUP(O6439,登録者リスト!$A$1:$D$43729,4,FALSE)=基本情報!$D$6,O6439,"")),"")</f>
        <v/>
      </c>
    </row>
    <row r="6440" spans="15:16" x14ac:dyDescent="0.15">
      <c r="O6440">
        <v>6439</v>
      </c>
      <c r="P6440" t="str">
        <f>IFERROR(IF(COUNTIF(個人情報!$BB$5:$BB$401,"登録番号" &amp; リスト!O6440)&gt;=1,"",IF(VLOOKUP(O6440,登録者リスト!$A$1:$D$43729,4,FALSE)=基本情報!$D$6,O6440,"")),"")</f>
        <v/>
      </c>
    </row>
    <row r="6441" spans="15:16" x14ac:dyDescent="0.15">
      <c r="O6441">
        <v>6440</v>
      </c>
      <c r="P6441" t="str">
        <f>IFERROR(IF(COUNTIF(個人情報!$BB$5:$BB$401,"登録番号" &amp; リスト!O6441)&gt;=1,"",IF(VLOOKUP(O6441,登録者リスト!$A$1:$D$43729,4,FALSE)=基本情報!$D$6,O6441,"")),"")</f>
        <v/>
      </c>
    </row>
    <row r="6442" spans="15:16" x14ac:dyDescent="0.15">
      <c r="O6442">
        <v>6441</v>
      </c>
      <c r="P6442" t="str">
        <f>IFERROR(IF(COUNTIF(個人情報!$BB$5:$BB$401,"登録番号" &amp; リスト!O6442)&gt;=1,"",IF(VLOOKUP(O6442,登録者リスト!$A$1:$D$43729,4,FALSE)=基本情報!$D$6,O6442,"")),"")</f>
        <v/>
      </c>
    </row>
    <row r="6443" spans="15:16" x14ac:dyDescent="0.15">
      <c r="O6443">
        <v>6442</v>
      </c>
      <c r="P6443" t="str">
        <f>IFERROR(IF(COUNTIF(個人情報!$BB$5:$BB$401,"登録番号" &amp; リスト!O6443)&gt;=1,"",IF(VLOOKUP(O6443,登録者リスト!$A$1:$D$43729,4,FALSE)=基本情報!$D$6,O6443,"")),"")</f>
        <v/>
      </c>
    </row>
    <row r="6444" spans="15:16" x14ac:dyDescent="0.15">
      <c r="O6444">
        <v>6443</v>
      </c>
      <c r="P6444" t="str">
        <f>IFERROR(IF(COUNTIF(個人情報!$BB$5:$BB$401,"登録番号" &amp; リスト!O6444)&gt;=1,"",IF(VLOOKUP(O6444,登録者リスト!$A$1:$D$43729,4,FALSE)=基本情報!$D$6,O6444,"")),"")</f>
        <v/>
      </c>
    </row>
    <row r="6445" spans="15:16" x14ac:dyDescent="0.15">
      <c r="O6445">
        <v>6444</v>
      </c>
      <c r="P6445" t="str">
        <f>IFERROR(IF(COUNTIF(個人情報!$BB$5:$BB$401,"登録番号" &amp; リスト!O6445)&gt;=1,"",IF(VLOOKUP(O6445,登録者リスト!$A$1:$D$43729,4,FALSE)=基本情報!$D$6,O6445,"")),"")</f>
        <v/>
      </c>
    </row>
    <row r="6446" spans="15:16" x14ac:dyDescent="0.15">
      <c r="O6446">
        <v>6445</v>
      </c>
      <c r="P6446" t="str">
        <f>IFERROR(IF(COUNTIF(個人情報!$BB$5:$BB$401,"登録番号" &amp; リスト!O6446)&gt;=1,"",IF(VLOOKUP(O6446,登録者リスト!$A$1:$D$43729,4,FALSE)=基本情報!$D$6,O6446,"")),"")</f>
        <v/>
      </c>
    </row>
    <row r="6447" spans="15:16" x14ac:dyDescent="0.15">
      <c r="O6447">
        <v>6446</v>
      </c>
      <c r="P6447" t="str">
        <f>IFERROR(IF(COUNTIF(個人情報!$BB$5:$BB$401,"登録番号" &amp; リスト!O6447)&gt;=1,"",IF(VLOOKUP(O6447,登録者リスト!$A$1:$D$43729,4,FALSE)=基本情報!$D$6,O6447,"")),"")</f>
        <v/>
      </c>
    </row>
    <row r="6448" spans="15:16" x14ac:dyDescent="0.15">
      <c r="O6448">
        <v>6447</v>
      </c>
      <c r="P6448" t="str">
        <f>IFERROR(IF(COUNTIF(個人情報!$BB$5:$BB$401,"登録番号" &amp; リスト!O6448)&gt;=1,"",IF(VLOOKUP(O6448,登録者リスト!$A$1:$D$43729,4,FALSE)=基本情報!$D$6,O6448,"")),"")</f>
        <v/>
      </c>
    </row>
    <row r="6449" spans="15:16" x14ac:dyDescent="0.15">
      <c r="O6449">
        <v>6448</v>
      </c>
      <c r="P6449" t="str">
        <f>IFERROR(IF(COUNTIF(個人情報!$BB$5:$BB$401,"登録番号" &amp; リスト!O6449)&gt;=1,"",IF(VLOOKUP(O6449,登録者リスト!$A$1:$D$43729,4,FALSE)=基本情報!$D$6,O6449,"")),"")</f>
        <v/>
      </c>
    </row>
    <row r="6450" spans="15:16" x14ac:dyDescent="0.15">
      <c r="O6450">
        <v>6449</v>
      </c>
      <c r="P6450" t="str">
        <f>IFERROR(IF(COUNTIF(個人情報!$BB$5:$BB$401,"登録番号" &amp; リスト!O6450)&gt;=1,"",IF(VLOOKUP(O6450,登録者リスト!$A$1:$D$43729,4,FALSE)=基本情報!$D$6,O6450,"")),"")</f>
        <v/>
      </c>
    </row>
    <row r="6451" spans="15:16" x14ac:dyDescent="0.15">
      <c r="O6451">
        <v>6450</v>
      </c>
      <c r="P6451" t="str">
        <f>IFERROR(IF(COUNTIF(個人情報!$BB$5:$BB$401,"登録番号" &amp; リスト!O6451)&gt;=1,"",IF(VLOOKUP(O6451,登録者リスト!$A$1:$D$43729,4,FALSE)=基本情報!$D$6,O6451,"")),"")</f>
        <v/>
      </c>
    </row>
    <row r="6452" spans="15:16" x14ac:dyDescent="0.15">
      <c r="O6452">
        <v>6451</v>
      </c>
      <c r="P6452" t="str">
        <f>IFERROR(IF(COUNTIF(個人情報!$BB$5:$BB$401,"登録番号" &amp; リスト!O6452)&gt;=1,"",IF(VLOOKUP(O6452,登録者リスト!$A$1:$D$43729,4,FALSE)=基本情報!$D$6,O6452,"")),"")</f>
        <v/>
      </c>
    </row>
    <row r="6453" spans="15:16" x14ac:dyDescent="0.15">
      <c r="O6453">
        <v>6452</v>
      </c>
      <c r="P6453" t="str">
        <f>IFERROR(IF(COUNTIF(個人情報!$BB$5:$BB$401,"登録番号" &amp; リスト!O6453)&gt;=1,"",IF(VLOOKUP(O6453,登録者リスト!$A$1:$D$43729,4,FALSE)=基本情報!$D$6,O6453,"")),"")</f>
        <v/>
      </c>
    </row>
    <row r="6454" spans="15:16" x14ac:dyDescent="0.15">
      <c r="O6454">
        <v>6453</v>
      </c>
      <c r="P6454" t="str">
        <f>IFERROR(IF(COUNTIF(個人情報!$BB$5:$BB$401,"登録番号" &amp; リスト!O6454)&gt;=1,"",IF(VLOOKUP(O6454,登録者リスト!$A$1:$D$43729,4,FALSE)=基本情報!$D$6,O6454,"")),"")</f>
        <v/>
      </c>
    </row>
    <row r="6455" spans="15:16" x14ac:dyDescent="0.15">
      <c r="O6455">
        <v>6454</v>
      </c>
      <c r="P6455" t="str">
        <f>IFERROR(IF(COUNTIF(個人情報!$BB$5:$BB$401,"登録番号" &amp; リスト!O6455)&gt;=1,"",IF(VLOOKUP(O6455,登録者リスト!$A$1:$D$43729,4,FALSE)=基本情報!$D$6,O6455,"")),"")</f>
        <v/>
      </c>
    </row>
    <row r="6456" spans="15:16" x14ac:dyDescent="0.15">
      <c r="O6456">
        <v>6455</v>
      </c>
      <c r="P6456" t="str">
        <f>IFERROR(IF(COUNTIF(個人情報!$BB$5:$BB$401,"登録番号" &amp; リスト!O6456)&gt;=1,"",IF(VLOOKUP(O6456,登録者リスト!$A$1:$D$43729,4,FALSE)=基本情報!$D$6,O6456,"")),"")</f>
        <v/>
      </c>
    </row>
    <row r="6457" spans="15:16" x14ac:dyDescent="0.15">
      <c r="O6457">
        <v>6456</v>
      </c>
      <c r="P6457" t="str">
        <f>IFERROR(IF(COUNTIF(個人情報!$BB$5:$BB$401,"登録番号" &amp; リスト!O6457)&gt;=1,"",IF(VLOOKUP(O6457,登録者リスト!$A$1:$D$43729,4,FALSE)=基本情報!$D$6,O6457,"")),"")</f>
        <v/>
      </c>
    </row>
    <row r="6458" spans="15:16" x14ac:dyDescent="0.15">
      <c r="O6458">
        <v>6457</v>
      </c>
      <c r="P6458" t="str">
        <f>IFERROR(IF(COUNTIF(個人情報!$BB$5:$BB$401,"登録番号" &amp; リスト!O6458)&gt;=1,"",IF(VLOOKUP(O6458,登録者リスト!$A$1:$D$43729,4,FALSE)=基本情報!$D$6,O6458,"")),"")</f>
        <v/>
      </c>
    </row>
    <row r="6459" spans="15:16" x14ac:dyDescent="0.15">
      <c r="O6459">
        <v>6458</v>
      </c>
      <c r="P6459" t="str">
        <f>IFERROR(IF(COUNTIF(個人情報!$BB$5:$BB$401,"登録番号" &amp; リスト!O6459)&gt;=1,"",IF(VLOOKUP(O6459,登録者リスト!$A$1:$D$43729,4,FALSE)=基本情報!$D$6,O6459,"")),"")</f>
        <v/>
      </c>
    </row>
    <row r="6460" spans="15:16" x14ac:dyDescent="0.15">
      <c r="O6460">
        <v>6459</v>
      </c>
      <c r="P6460" t="str">
        <f>IFERROR(IF(COUNTIF(個人情報!$BB$5:$BB$401,"登録番号" &amp; リスト!O6460)&gt;=1,"",IF(VLOOKUP(O6460,登録者リスト!$A$1:$D$43729,4,FALSE)=基本情報!$D$6,O6460,"")),"")</f>
        <v/>
      </c>
    </row>
    <row r="6461" spans="15:16" x14ac:dyDescent="0.15">
      <c r="O6461">
        <v>6460</v>
      </c>
      <c r="P6461" t="str">
        <f>IFERROR(IF(COUNTIF(個人情報!$BB$5:$BB$401,"登録番号" &amp; リスト!O6461)&gt;=1,"",IF(VLOOKUP(O6461,登録者リスト!$A$1:$D$43729,4,FALSE)=基本情報!$D$6,O6461,"")),"")</f>
        <v/>
      </c>
    </row>
    <row r="6462" spans="15:16" x14ac:dyDescent="0.15">
      <c r="O6462">
        <v>6461</v>
      </c>
      <c r="P6462" t="str">
        <f>IFERROR(IF(COUNTIF(個人情報!$BB$5:$BB$401,"登録番号" &amp; リスト!O6462)&gt;=1,"",IF(VLOOKUP(O6462,登録者リスト!$A$1:$D$43729,4,FALSE)=基本情報!$D$6,O6462,"")),"")</f>
        <v/>
      </c>
    </row>
    <row r="6463" spans="15:16" x14ac:dyDescent="0.15">
      <c r="O6463">
        <v>6462</v>
      </c>
      <c r="P6463" t="str">
        <f>IFERROR(IF(COUNTIF(個人情報!$BB$5:$BB$401,"登録番号" &amp; リスト!O6463)&gt;=1,"",IF(VLOOKUP(O6463,登録者リスト!$A$1:$D$43729,4,FALSE)=基本情報!$D$6,O6463,"")),"")</f>
        <v/>
      </c>
    </row>
    <row r="6464" spans="15:16" x14ac:dyDescent="0.15">
      <c r="O6464">
        <v>6463</v>
      </c>
      <c r="P6464" t="str">
        <f>IFERROR(IF(COUNTIF(個人情報!$BB$5:$BB$401,"登録番号" &amp; リスト!O6464)&gt;=1,"",IF(VLOOKUP(O6464,登録者リスト!$A$1:$D$43729,4,FALSE)=基本情報!$D$6,O6464,"")),"")</f>
        <v/>
      </c>
    </row>
    <row r="6465" spans="15:16" x14ac:dyDescent="0.15">
      <c r="O6465">
        <v>6464</v>
      </c>
      <c r="P6465" t="str">
        <f>IFERROR(IF(COUNTIF(個人情報!$BB$5:$BB$401,"登録番号" &amp; リスト!O6465)&gt;=1,"",IF(VLOOKUP(O6465,登録者リスト!$A$1:$D$43729,4,FALSE)=基本情報!$D$6,O6465,"")),"")</f>
        <v/>
      </c>
    </row>
    <row r="6466" spans="15:16" x14ac:dyDescent="0.15">
      <c r="O6466">
        <v>6465</v>
      </c>
      <c r="P6466" t="str">
        <f>IFERROR(IF(COUNTIF(個人情報!$BB$5:$BB$401,"登録番号" &amp; リスト!O6466)&gt;=1,"",IF(VLOOKUP(O6466,登録者リスト!$A$1:$D$43729,4,FALSE)=基本情報!$D$6,O6466,"")),"")</f>
        <v/>
      </c>
    </row>
    <row r="6467" spans="15:16" x14ac:dyDescent="0.15">
      <c r="O6467">
        <v>6466</v>
      </c>
      <c r="P6467" t="str">
        <f>IFERROR(IF(COUNTIF(個人情報!$BB$5:$BB$401,"登録番号" &amp; リスト!O6467)&gt;=1,"",IF(VLOOKUP(O6467,登録者リスト!$A$1:$D$43729,4,FALSE)=基本情報!$D$6,O6467,"")),"")</f>
        <v/>
      </c>
    </row>
    <row r="6468" spans="15:16" x14ac:dyDescent="0.15">
      <c r="O6468">
        <v>6467</v>
      </c>
      <c r="P6468" t="str">
        <f>IFERROR(IF(COUNTIF(個人情報!$BB$5:$BB$401,"登録番号" &amp; リスト!O6468)&gt;=1,"",IF(VLOOKUP(O6468,登録者リスト!$A$1:$D$43729,4,FALSE)=基本情報!$D$6,O6468,"")),"")</f>
        <v/>
      </c>
    </row>
    <row r="6469" spans="15:16" x14ac:dyDescent="0.15">
      <c r="O6469">
        <v>6468</v>
      </c>
      <c r="P6469" t="str">
        <f>IFERROR(IF(COUNTIF(個人情報!$BB$5:$BB$401,"登録番号" &amp; リスト!O6469)&gt;=1,"",IF(VLOOKUP(O6469,登録者リスト!$A$1:$D$43729,4,FALSE)=基本情報!$D$6,O6469,"")),"")</f>
        <v/>
      </c>
    </row>
    <row r="6470" spans="15:16" x14ac:dyDescent="0.15">
      <c r="O6470">
        <v>6469</v>
      </c>
      <c r="P6470" t="str">
        <f>IFERROR(IF(COUNTIF(個人情報!$BB$5:$BB$401,"登録番号" &amp; リスト!O6470)&gt;=1,"",IF(VLOOKUP(O6470,登録者リスト!$A$1:$D$43729,4,FALSE)=基本情報!$D$6,O6470,"")),"")</f>
        <v/>
      </c>
    </row>
    <row r="6471" spans="15:16" x14ac:dyDescent="0.15">
      <c r="O6471">
        <v>6470</v>
      </c>
      <c r="P6471" t="str">
        <f>IFERROR(IF(COUNTIF(個人情報!$BB$5:$BB$401,"登録番号" &amp; リスト!O6471)&gt;=1,"",IF(VLOOKUP(O6471,登録者リスト!$A$1:$D$43729,4,FALSE)=基本情報!$D$6,O6471,"")),"")</f>
        <v/>
      </c>
    </row>
    <row r="6472" spans="15:16" x14ac:dyDescent="0.15">
      <c r="O6472">
        <v>6471</v>
      </c>
      <c r="P6472" t="str">
        <f>IFERROR(IF(COUNTIF(個人情報!$BB$5:$BB$401,"登録番号" &amp; リスト!O6472)&gt;=1,"",IF(VLOOKUP(O6472,登録者リスト!$A$1:$D$43729,4,FALSE)=基本情報!$D$6,O6472,"")),"")</f>
        <v/>
      </c>
    </row>
    <row r="6473" spans="15:16" x14ac:dyDescent="0.15">
      <c r="O6473">
        <v>6472</v>
      </c>
      <c r="P6473" t="str">
        <f>IFERROR(IF(COUNTIF(個人情報!$BB$5:$BB$401,"登録番号" &amp; リスト!O6473)&gt;=1,"",IF(VLOOKUP(O6473,登録者リスト!$A$1:$D$43729,4,FALSE)=基本情報!$D$6,O6473,"")),"")</f>
        <v/>
      </c>
    </row>
    <row r="6474" spans="15:16" x14ac:dyDescent="0.15">
      <c r="O6474">
        <v>6473</v>
      </c>
      <c r="P6474" t="str">
        <f>IFERROR(IF(COUNTIF(個人情報!$BB$5:$BB$401,"登録番号" &amp; リスト!O6474)&gt;=1,"",IF(VLOOKUP(O6474,登録者リスト!$A$1:$D$43729,4,FALSE)=基本情報!$D$6,O6474,"")),"")</f>
        <v/>
      </c>
    </row>
    <row r="6475" spans="15:16" x14ac:dyDescent="0.15">
      <c r="O6475">
        <v>6474</v>
      </c>
      <c r="P6475" t="str">
        <f>IFERROR(IF(COUNTIF(個人情報!$BB$5:$BB$401,"登録番号" &amp; リスト!O6475)&gt;=1,"",IF(VLOOKUP(O6475,登録者リスト!$A$1:$D$43729,4,FALSE)=基本情報!$D$6,O6475,"")),"")</f>
        <v/>
      </c>
    </row>
    <row r="6476" spans="15:16" x14ac:dyDescent="0.15">
      <c r="O6476">
        <v>6475</v>
      </c>
      <c r="P6476" t="str">
        <f>IFERROR(IF(COUNTIF(個人情報!$BB$5:$BB$401,"登録番号" &amp; リスト!O6476)&gt;=1,"",IF(VLOOKUP(O6476,登録者リスト!$A$1:$D$43729,4,FALSE)=基本情報!$D$6,O6476,"")),"")</f>
        <v/>
      </c>
    </row>
    <row r="6477" spans="15:16" x14ac:dyDescent="0.15">
      <c r="O6477">
        <v>6476</v>
      </c>
      <c r="P6477" t="str">
        <f>IFERROR(IF(COUNTIF(個人情報!$BB$5:$BB$401,"登録番号" &amp; リスト!O6477)&gt;=1,"",IF(VLOOKUP(O6477,登録者リスト!$A$1:$D$43729,4,FALSE)=基本情報!$D$6,O6477,"")),"")</f>
        <v/>
      </c>
    </row>
    <row r="6478" spans="15:16" x14ac:dyDescent="0.15">
      <c r="O6478">
        <v>6477</v>
      </c>
      <c r="P6478" t="str">
        <f>IFERROR(IF(COUNTIF(個人情報!$BB$5:$BB$401,"登録番号" &amp; リスト!O6478)&gt;=1,"",IF(VLOOKUP(O6478,登録者リスト!$A$1:$D$43729,4,FALSE)=基本情報!$D$6,O6478,"")),"")</f>
        <v/>
      </c>
    </row>
    <row r="6479" spans="15:16" x14ac:dyDescent="0.15">
      <c r="O6479">
        <v>6478</v>
      </c>
      <c r="P6479" t="str">
        <f>IFERROR(IF(COUNTIF(個人情報!$BB$5:$BB$401,"登録番号" &amp; リスト!O6479)&gt;=1,"",IF(VLOOKUP(O6479,登録者リスト!$A$1:$D$43729,4,FALSE)=基本情報!$D$6,O6479,"")),"")</f>
        <v/>
      </c>
    </row>
    <row r="6480" spans="15:16" x14ac:dyDescent="0.15">
      <c r="O6480">
        <v>6479</v>
      </c>
      <c r="P6480" t="str">
        <f>IFERROR(IF(COUNTIF(個人情報!$BB$5:$BB$401,"登録番号" &amp; リスト!O6480)&gt;=1,"",IF(VLOOKUP(O6480,登録者リスト!$A$1:$D$43729,4,FALSE)=基本情報!$D$6,O6480,"")),"")</f>
        <v/>
      </c>
    </row>
    <row r="6481" spans="15:16" x14ac:dyDescent="0.15">
      <c r="O6481">
        <v>6480</v>
      </c>
      <c r="P6481" t="str">
        <f>IFERROR(IF(COUNTIF(個人情報!$BB$5:$BB$401,"登録番号" &amp; リスト!O6481)&gt;=1,"",IF(VLOOKUP(O6481,登録者リスト!$A$1:$D$43729,4,FALSE)=基本情報!$D$6,O6481,"")),"")</f>
        <v/>
      </c>
    </row>
    <row r="6482" spans="15:16" x14ac:dyDescent="0.15">
      <c r="O6482">
        <v>6481</v>
      </c>
      <c r="P6482" t="str">
        <f>IFERROR(IF(COUNTIF(個人情報!$BB$5:$BB$401,"登録番号" &amp; リスト!O6482)&gt;=1,"",IF(VLOOKUP(O6482,登録者リスト!$A$1:$D$43729,4,FALSE)=基本情報!$D$6,O6482,"")),"")</f>
        <v/>
      </c>
    </row>
    <row r="6483" spans="15:16" x14ac:dyDescent="0.15">
      <c r="O6483">
        <v>6482</v>
      </c>
      <c r="P6483" t="str">
        <f>IFERROR(IF(COUNTIF(個人情報!$BB$5:$BB$401,"登録番号" &amp; リスト!O6483)&gt;=1,"",IF(VLOOKUP(O6483,登録者リスト!$A$1:$D$43729,4,FALSE)=基本情報!$D$6,O6483,"")),"")</f>
        <v/>
      </c>
    </row>
    <row r="6484" spans="15:16" x14ac:dyDescent="0.15">
      <c r="O6484">
        <v>6483</v>
      </c>
      <c r="P6484" t="str">
        <f>IFERROR(IF(COUNTIF(個人情報!$BB$5:$BB$401,"登録番号" &amp; リスト!O6484)&gt;=1,"",IF(VLOOKUP(O6484,登録者リスト!$A$1:$D$43729,4,FALSE)=基本情報!$D$6,O6484,"")),"")</f>
        <v/>
      </c>
    </row>
    <row r="6485" spans="15:16" x14ac:dyDescent="0.15">
      <c r="O6485">
        <v>6484</v>
      </c>
      <c r="P6485" t="str">
        <f>IFERROR(IF(COUNTIF(個人情報!$BB$5:$BB$401,"登録番号" &amp; リスト!O6485)&gt;=1,"",IF(VLOOKUP(O6485,登録者リスト!$A$1:$D$43729,4,FALSE)=基本情報!$D$6,O6485,"")),"")</f>
        <v/>
      </c>
    </row>
    <row r="6486" spans="15:16" x14ac:dyDescent="0.15">
      <c r="O6486">
        <v>6485</v>
      </c>
      <c r="P6486" t="str">
        <f>IFERROR(IF(COUNTIF(個人情報!$BB$5:$BB$401,"登録番号" &amp; リスト!O6486)&gt;=1,"",IF(VLOOKUP(O6486,登録者リスト!$A$1:$D$43729,4,FALSE)=基本情報!$D$6,O6486,"")),"")</f>
        <v/>
      </c>
    </row>
    <row r="6487" spans="15:16" x14ac:dyDescent="0.15">
      <c r="O6487">
        <v>6486</v>
      </c>
      <c r="P6487" t="str">
        <f>IFERROR(IF(COUNTIF(個人情報!$BB$5:$BB$401,"登録番号" &amp; リスト!O6487)&gt;=1,"",IF(VLOOKUP(O6487,登録者リスト!$A$1:$D$43729,4,FALSE)=基本情報!$D$6,O6487,"")),"")</f>
        <v/>
      </c>
    </row>
    <row r="6488" spans="15:16" x14ac:dyDescent="0.15">
      <c r="O6488">
        <v>6487</v>
      </c>
      <c r="P6488" t="str">
        <f>IFERROR(IF(COUNTIF(個人情報!$BB$5:$BB$401,"登録番号" &amp; リスト!O6488)&gt;=1,"",IF(VLOOKUP(O6488,登録者リスト!$A$1:$D$43729,4,FALSE)=基本情報!$D$6,O6488,"")),"")</f>
        <v/>
      </c>
    </row>
    <row r="6489" spans="15:16" x14ac:dyDescent="0.15">
      <c r="O6489">
        <v>6488</v>
      </c>
      <c r="P6489" t="str">
        <f>IFERROR(IF(COUNTIF(個人情報!$BB$5:$BB$401,"登録番号" &amp; リスト!O6489)&gt;=1,"",IF(VLOOKUP(O6489,登録者リスト!$A$1:$D$43729,4,FALSE)=基本情報!$D$6,O6489,"")),"")</f>
        <v/>
      </c>
    </row>
    <row r="6490" spans="15:16" x14ac:dyDescent="0.15">
      <c r="O6490">
        <v>6489</v>
      </c>
      <c r="P6490" t="str">
        <f>IFERROR(IF(COUNTIF(個人情報!$BB$5:$BB$401,"登録番号" &amp; リスト!O6490)&gt;=1,"",IF(VLOOKUP(O6490,登録者リスト!$A$1:$D$43729,4,FALSE)=基本情報!$D$6,O6490,"")),"")</f>
        <v/>
      </c>
    </row>
    <row r="6491" spans="15:16" x14ac:dyDescent="0.15">
      <c r="O6491">
        <v>6490</v>
      </c>
      <c r="P6491" t="str">
        <f>IFERROR(IF(COUNTIF(個人情報!$BB$5:$BB$401,"登録番号" &amp; リスト!O6491)&gt;=1,"",IF(VLOOKUP(O6491,登録者リスト!$A$1:$D$43729,4,FALSE)=基本情報!$D$6,O6491,"")),"")</f>
        <v/>
      </c>
    </row>
    <row r="6492" spans="15:16" x14ac:dyDescent="0.15">
      <c r="O6492">
        <v>6491</v>
      </c>
      <c r="P6492" t="str">
        <f>IFERROR(IF(COUNTIF(個人情報!$BB$5:$BB$401,"登録番号" &amp; リスト!O6492)&gt;=1,"",IF(VLOOKUP(O6492,登録者リスト!$A$1:$D$43729,4,FALSE)=基本情報!$D$6,O6492,"")),"")</f>
        <v/>
      </c>
    </row>
    <row r="6493" spans="15:16" x14ac:dyDescent="0.15">
      <c r="O6493">
        <v>6492</v>
      </c>
      <c r="P6493" t="str">
        <f>IFERROR(IF(COUNTIF(個人情報!$BB$5:$BB$401,"登録番号" &amp; リスト!O6493)&gt;=1,"",IF(VLOOKUP(O6493,登録者リスト!$A$1:$D$43729,4,FALSE)=基本情報!$D$6,O6493,"")),"")</f>
        <v/>
      </c>
    </row>
    <row r="6494" spans="15:16" x14ac:dyDescent="0.15">
      <c r="O6494">
        <v>6493</v>
      </c>
      <c r="P6494" t="str">
        <f>IFERROR(IF(COUNTIF(個人情報!$BB$5:$BB$401,"登録番号" &amp; リスト!O6494)&gt;=1,"",IF(VLOOKUP(O6494,登録者リスト!$A$1:$D$43729,4,FALSE)=基本情報!$D$6,O6494,"")),"")</f>
        <v/>
      </c>
    </row>
    <row r="6495" spans="15:16" x14ac:dyDescent="0.15">
      <c r="O6495">
        <v>6494</v>
      </c>
      <c r="P6495" t="str">
        <f>IFERROR(IF(COUNTIF(個人情報!$BB$5:$BB$401,"登録番号" &amp; リスト!O6495)&gt;=1,"",IF(VLOOKUP(O6495,登録者リスト!$A$1:$D$43729,4,FALSE)=基本情報!$D$6,O6495,"")),"")</f>
        <v/>
      </c>
    </row>
    <row r="6496" spans="15:16" x14ac:dyDescent="0.15">
      <c r="O6496">
        <v>6495</v>
      </c>
      <c r="P6496" t="str">
        <f>IFERROR(IF(COUNTIF(個人情報!$BB$5:$BB$401,"登録番号" &amp; リスト!O6496)&gt;=1,"",IF(VLOOKUP(O6496,登録者リスト!$A$1:$D$43729,4,FALSE)=基本情報!$D$6,O6496,"")),"")</f>
        <v/>
      </c>
    </row>
    <row r="6497" spans="15:16" x14ac:dyDescent="0.15">
      <c r="O6497">
        <v>6496</v>
      </c>
      <c r="P6497" t="str">
        <f>IFERROR(IF(COUNTIF(個人情報!$BB$5:$BB$401,"登録番号" &amp; リスト!O6497)&gt;=1,"",IF(VLOOKUP(O6497,登録者リスト!$A$1:$D$43729,4,FALSE)=基本情報!$D$6,O6497,"")),"")</f>
        <v/>
      </c>
    </row>
    <row r="6498" spans="15:16" x14ac:dyDescent="0.15">
      <c r="O6498">
        <v>6497</v>
      </c>
      <c r="P6498" t="str">
        <f>IFERROR(IF(COUNTIF(個人情報!$BB$5:$BB$401,"登録番号" &amp; リスト!O6498)&gt;=1,"",IF(VLOOKUP(O6498,登録者リスト!$A$1:$D$43729,4,FALSE)=基本情報!$D$6,O6498,"")),"")</f>
        <v/>
      </c>
    </row>
    <row r="6499" spans="15:16" x14ac:dyDescent="0.15">
      <c r="O6499">
        <v>6498</v>
      </c>
      <c r="P6499" t="str">
        <f>IFERROR(IF(COUNTIF(個人情報!$BB$5:$BB$401,"登録番号" &amp; リスト!O6499)&gt;=1,"",IF(VLOOKUP(O6499,登録者リスト!$A$1:$D$43729,4,FALSE)=基本情報!$D$6,O6499,"")),"")</f>
        <v/>
      </c>
    </row>
    <row r="6500" spans="15:16" x14ac:dyDescent="0.15">
      <c r="O6500">
        <v>6499</v>
      </c>
      <c r="P6500" t="str">
        <f>IFERROR(IF(COUNTIF(個人情報!$BB$5:$BB$401,"登録番号" &amp; リスト!O6500)&gt;=1,"",IF(VLOOKUP(O6500,登録者リスト!$A$1:$D$43729,4,FALSE)=基本情報!$D$6,O6500,"")),"")</f>
        <v/>
      </c>
    </row>
    <row r="6501" spans="15:16" x14ac:dyDescent="0.15">
      <c r="O6501">
        <v>6500</v>
      </c>
      <c r="P6501" t="str">
        <f>IFERROR(IF(COUNTIF(個人情報!$BB$5:$BB$401,"登録番号" &amp; リスト!O6501)&gt;=1,"",IF(VLOOKUP(O6501,登録者リスト!$A$1:$D$43729,4,FALSE)=基本情報!$D$6,O6501,"")),"")</f>
        <v/>
      </c>
    </row>
    <row r="6502" spans="15:16" x14ac:dyDescent="0.15">
      <c r="O6502">
        <v>6501</v>
      </c>
      <c r="P6502" t="str">
        <f>IFERROR(IF(COUNTIF(個人情報!$BB$5:$BB$401,"登録番号" &amp; リスト!O6502)&gt;=1,"",IF(VLOOKUP(O6502,登録者リスト!$A$1:$D$43729,4,FALSE)=基本情報!$D$6,O6502,"")),"")</f>
        <v/>
      </c>
    </row>
    <row r="6503" spans="15:16" x14ac:dyDescent="0.15">
      <c r="O6503">
        <v>6502</v>
      </c>
      <c r="P6503" t="str">
        <f>IFERROR(IF(COUNTIF(個人情報!$BB$5:$BB$401,"登録番号" &amp; リスト!O6503)&gt;=1,"",IF(VLOOKUP(O6503,登録者リスト!$A$1:$D$43729,4,FALSE)=基本情報!$D$6,O6503,"")),"")</f>
        <v/>
      </c>
    </row>
    <row r="6504" spans="15:16" x14ac:dyDescent="0.15">
      <c r="O6504">
        <v>6503</v>
      </c>
      <c r="P6504" t="str">
        <f>IFERROR(IF(COUNTIF(個人情報!$BB$5:$BB$401,"登録番号" &amp; リスト!O6504)&gt;=1,"",IF(VLOOKUP(O6504,登録者リスト!$A$1:$D$43729,4,FALSE)=基本情報!$D$6,O6504,"")),"")</f>
        <v/>
      </c>
    </row>
    <row r="6505" spans="15:16" x14ac:dyDescent="0.15">
      <c r="O6505">
        <v>6504</v>
      </c>
      <c r="P6505" t="str">
        <f>IFERROR(IF(COUNTIF(個人情報!$BB$5:$BB$401,"登録番号" &amp; リスト!O6505)&gt;=1,"",IF(VLOOKUP(O6505,登録者リスト!$A$1:$D$43729,4,FALSE)=基本情報!$D$6,O6505,"")),"")</f>
        <v/>
      </c>
    </row>
    <row r="6506" spans="15:16" x14ac:dyDescent="0.15">
      <c r="O6506">
        <v>6505</v>
      </c>
      <c r="P6506" t="str">
        <f>IFERROR(IF(COUNTIF(個人情報!$BB$5:$BB$401,"登録番号" &amp; リスト!O6506)&gt;=1,"",IF(VLOOKUP(O6506,登録者リスト!$A$1:$D$43729,4,FALSE)=基本情報!$D$6,O6506,"")),"")</f>
        <v/>
      </c>
    </row>
    <row r="6507" spans="15:16" x14ac:dyDescent="0.15">
      <c r="O6507">
        <v>6506</v>
      </c>
      <c r="P6507" t="str">
        <f>IFERROR(IF(COUNTIF(個人情報!$BB$5:$BB$401,"登録番号" &amp; リスト!O6507)&gt;=1,"",IF(VLOOKUP(O6507,登録者リスト!$A$1:$D$43729,4,FALSE)=基本情報!$D$6,O6507,"")),"")</f>
        <v/>
      </c>
    </row>
    <row r="6508" spans="15:16" x14ac:dyDescent="0.15">
      <c r="O6508">
        <v>6507</v>
      </c>
      <c r="P6508" t="str">
        <f>IFERROR(IF(COUNTIF(個人情報!$BB$5:$BB$401,"登録番号" &amp; リスト!O6508)&gt;=1,"",IF(VLOOKUP(O6508,登録者リスト!$A$1:$D$43729,4,FALSE)=基本情報!$D$6,O6508,"")),"")</f>
        <v/>
      </c>
    </row>
    <row r="6509" spans="15:16" x14ac:dyDescent="0.15">
      <c r="O6509">
        <v>6508</v>
      </c>
      <c r="P6509" t="str">
        <f>IFERROR(IF(COUNTIF(個人情報!$BB$5:$BB$401,"登録番号" &amp; リスト!O6509)&gt;=1,"",IF(VLOOKUP(O6509,登録者リスト!$A$1:$D$43729,4,FALSE)=基本情報!$D$6,O6509,"")),"")</f>
        <v/>
      </c>
    </row>
    <row r="6510" spans="15:16" x14ac:dyDescent="0.15">
      <c r="O6510">
        <v>6509</v>
      </c>
      <c r="P6510" t="str">
        <f>IFERROR(IF(COUNTIF(個人情報!$BB$5:$BB$401,"登録番号" &amp; リスト!O6510)&gt;=1,"",IF(VLOOKUP(O6510,登録者リスト!$A$1:$D$43729,4,FALSE)=基本情報!$D$6,O6510,"")),"")</f>
        <v/>
      </c>
    </row>
    <row r="6511" spans="15:16" x14ac:dyDescent="0.15">
      <c r="O6511">
        <v>6510</v>
      </c>
      <c r="P6511" t="str">
        <f>IFERROR(IF(COUNTIF(個人情報!$BB$5:$BB$401,"登録番号" &amp; リスト!O6511)&gt;=1,"",IF(VLOOKUP(O6511,登録者リスト!$A$1:$D$43729,4,FALSE)=基本情報!$D$6,O6511,"")),"")</f>
        <v/>
      </c>
    </row>
    <row r="6512" spans="15:16" x14ac:dyDescent="0.15">
      <c r="O6512">
        <v>6511</v>
      </c>
      <c r="P6512" t="str">
        <f>IFERROR(IF(COUNTIF(個人情報!$BB$5:$BB$401,"登録番号" &amp; リスト!O6512)&gt;=1,"",IF(VLOOKUP(O6512,登録者リスト!$A$1:$D$43729,4,FALSE)=基本情報!$D$6,O6512,"")),"")</f>
        <v/>
      </c>
    </row>
    <row r="6513" spans="15:16" x14ac:dyDescent="0.15">
      <c r="O6513">
        <v>6512</v>
      </c>
      <c r="P6513" t="str">
        <f>IFERROR(IF(COUNTIF(個人情報!$BB$5:$BB$401,"登録番号" &amp; リスト!O6513)&gt;=1,"",IF(VLOOKUP(O6513,登録者リスト!$A$1:$D$43729,4,FALSE)=基本情報!$D$6,O6513,"")),"")</f>
        <v/>
      </c>
    </row>
    <row r="6514" spans="15:16" x14ac:dyDescent="0.15">
      <c r="O6514">
        <v>6513</v>
      </c>
      <c r="P6514" t="str">
        <f>IFERROR(IF(COUNTIF(個人情報!$BB$5:$BB$401,"登録番号" &amp; リスト!O6514)&gt;=1,"",IF(VLOOKUP(O6514,登録者リスト!$A$1:$D$43729,4,FALSE)=基本情報!$D$6,O6514,"")),"")</f>
        <v/>
      </c>
    </row>
    <row r="6515" spans="15:16" x14ac:dyDescent="0.15">
      <c r="O6515">
        <v>6514</v>
      </c>
      <c r="P6515" t="str">
        <f>IFERROR(IF(COUNTIF(個人情報!$BB$5:$BB$401,"登録番号" &amp; リスト!O6515)&gt;=1,"",IF(VLOOKUP(O6515,登録者リスト!$A$1:$D$43729,4,FALSE)=基本情報!$D$6,O6515,"")),"")</f>
        <v/>
      </c>
    </row>
    <row r="6516" spans="15:16" x14ac:dyDescent="0.15">
      <c r="O6516">
        <v>6515</v>
      </c>
      <c r="P6516" t="str">
        <f>IFERROR(IF(COUNTIF(個人情報!$BB$5:$BB$401,"登録番号" &amp; リスト!O6516)&gt;=1,"",IF(VLOOKUP(O6516,登録者リスト!$A$1:$D$43729,4,FALSE)=基本情報!$D$6,O6516,"")),"")</f>
        <v/>
      </c>
    </row>
    <row r="6517" spans="15:16" x14ac:dyDescent="0.15">
      <c r="O6517">
        <v>6516</v>
      </c>
      <c r="P6517" t="str">
        <f>IFERROR(IF(COUNTIF(個人情報!$BB$5:$BB$401,"登録番号" &amp; リスト!O6517)&gt;=1,"",IF(VLOOKUP(O6517,登録者リスト!$A$1:$D$43729,4,FALSE)=基本情報!$D$6,O6517,"")),"")</f>
        <v/>
      </c>
    </row>
    <row r="6518" spans="15:16" x14ac:dyDescent="0.15">
      <c r="O6518">
        <v>6517</v>
      </c>
      <c r="P6518" t="str">
        <f>IFERROR(IF(COUNTIF(個人情報!$BB$5:$BB$401,"登録番号" &amp; リスト!O6518)&gt;=1,"",IF(VLOOKUP(O6518,登録者リスト!$A$1:$D$43729,4,FALSE)=基本情報!$D$6,O6518,"")),"")</f>
        <v/>
      </c>
    </row>
    <row r="6519" spans="15:16" x14ac:dyDescent="0.15">
      <c r="O6519">
        <v>6518</v>
      </c>
      <c r="P6519" t="str">
        <f>IFERROR(IF(COUNTIF(個人情報!$BB$5:$BB$401,"登録番号" &amp; リスト!O6519)&gt;=1,"",IF(VLOOKUP(O6519,登録者リスト!$A$1:$D$43729,4,FALSE)=基本情報!$D$6,O6519,"")),"")</f>
        <v/>
      </c>
    </row>
    <row r="6520" spans="15:16" x14ac:dyDescent="0.15">
      <c r="O6520">
        <v>6519</v>
      </c>
      <c r="P6520" t="str">
        <f>IFERROR(IF(COUNTIF(個人情報!$BB$5:$BB$401,"登録番号" &amp; リスト!O6520)&gt;=1,"",IF(VLOOKUP(O6520,登録者リスト!$A$1:$D$43729,4,FALSE)=基本情報!$D$6,O6520,"")),"")</f>
        <v/>
      </c>
    </row>
    <row r="6521" spans="15:16" x14ac:dyDescent="0.15">
      <c r="O6521">
        <v>6520</v>
      </c>
      <c r="P6521" t="str">
        <f>IFERROR(IF(COUNTIF(個人情報!$BB$5:$BB$401,"登録番号" &amp; リスト!O6521)&gt;=1,"",IF(VLOOKUP(O6521,登録者リスト!$A$1:$D$43729,4,FALSE)=基本情報!$D$6,O6521,"")),"")</f>
        <v/>
      </c>
    </row>
    <row r="6522" spans="15:16" x14ac:dyDescent="0.15">
      <c r="O6522">
        <v>6521</v>
      </c>
      <c r="P6522" t="str">
        <f>IFERROR(IF(COUNTIF(個人情報!$BB$5:$BB$401,"登録番号" &amp; リスト!O6522)&gt;=1,"",IF(VLOOKUP(O6522,登録者リスト!$A$1:$D$43729,4,FALSE)=基本情報!$D$6,O6522,"")),"")</f>
        <v/>
      </c>
    </row>
    <row r="6523" spans="15:16" x14ac:dyDescent="0.15">
      <c r="O6523">
        <v>6522</v>
      </c>
      <c r="P6523" t="str">
        <f>IFERROR(IF(COUNTIF(個人情報!$BB$5:$BB$401,"登録番号" &amp; リスト!O6523)&gt;=1,"",IF(VLOOKUP(O6523,登録者リスト!$A$1:$D$43729,4,FALSE)=基本情報!$D$6,O6523,"")),"")</f>
        <v/>
      </c>
    </row>
    <row r="6524" spans="15:16" x14ac:dyDescent="0.15">
      <c r="O6524">
        <v>6523</v>
      </c>
      <c r="P6524" t="str">
        <f>IFERROR(IF(COUNTIF(個人情報!$BB$5:$BB$401,"登録番号" &amp; リスト!O6524)&gt;=1,"",IF(VLOOKUP(O6524,登録者リスト!$A$1:$D$43729,4,FALSE)=基本情報!$D$6,O6524,"")),"")</f>
        <v/>
      </c>
    </row>
    <row r="6525" spans="15:16" x14ac:dyDescent="0.15">
      <c r="O6525">
        <v>6524</v>
      </c>
      <c r="P6525" t="str">
        <f>IFERROR(IF(COUNTIF(個人情報!$BB$5:$BB$401,"登録番号" &amp; リスト!O6525)&gt;=1,"",IF(VLOOKUP(O6525,登録者リスト!$A$1:$D$43729,4,FALSE)=基本情報!$D$6,O6525,"")),"")</f>
        <v/>
      </c>
    </row>
    <row r="6526" spans="15:16" x14ac:dyDescent="0.15">
      <c r="O6526">
        <v>6525</v>
      </c>
      <c r="P6526" t="str">
        <f>IFERROR(IF(COUNTIF(個人情報!$BB$5:$BB$401,"登録番号" &amp; リスト!O6526)&gt;=1,"",IF(VLOOKUP(O6526,登録者リスト!$A$1:$D$43729,4,FALSE)=基本情報!$D$6,O6526,"")),"")</f>
        <v/>
      </c>
    </row>
    <row r="6527" spans="15:16" x14ac:dyDescent="0.15">
      <c r="O6527">
        <v>6526</v>
      </c>
      <c r="P6527" t="str">
        <f>IFERROR(IF(COUNTIF(個人情報!$BB$5:$BB$401,"登録番号" &amp; リスト!O6527)&gt;=1,"",IF(VLOOKUP(O6527,登録者リスト!$A$1:$D$43729,4,FALSE)=基本情報!$D$6,O6527,"")),"")</f>
        <v/>
      </c>
    </row>
    <row r="6528" spans="15:16" x14ac:dyDescent="0.15">
      <c r="O6528">
        <v>6527</v>
      </c>
      <c r="P6528" t="str">
        <f>IFERROR(IF(COUNTIF(個人情報!$BB$5:$BB$401,"登録番号" &amp; リスト!O6528)&gt;=1,"",IF(VLOOKUP(O6528,登録者リスト!$A$1:$D$43729,4,FALSE)=基本情報!$D$6,O6528,"")),"")</f>
        <v/>
      </c>
    </row>
    <row r="6529" spans="15:16" x14ac:dyDescent="0.15">
      <c r="O6529">
        <v>6528</v>
      </c>
      <c r="P6529" t="str">
        <f>IFERROR(IF(COUNTIF(個人情報!$BB$5:$BB$401,"登録番号" &amp; リスト!O6529)&gt;=1,"",IF(VLOOKUP(O6529,登録者リスト!$A$1:$D$43729,4,FALSE)=基本情報!$D$6,O6529,"")),"")</f>
        <v/>
      </c>
    </row>
    <row r="6530" spans="15:16" x14ac:dyDescent="0.15">
      <c r="O6530">
        <v>6529</v>
      </c>
      <c r="P6530" t="str">
        <f>IFERROR(IF(COUNTIF(個人情報!$BB$5:$BB$401,"登録番号" &amp; リスト!O6530)&gt;=1,"",IF(VLOOKUP(O6530,登録者リスト!$A$1:$D$43729,4,FALSE)=基本情報!$D$6,O6530,"")),"")</f>
        <v/>
      </c>
    </row>
    <row r="6531" spans="15:16" x14ac:dyDescent="0.15">
      <c r="O6531">
        <v>6530</v>
      </c>
      <c r="P6531" t="str">
        <f>IFERROR(IF(COUNTIF(個人情報!$BB$5:$BB$401,"登録番号" &amp; リスト!O6531)&gt;=1,"",IF(VLOOKUP(O6531,登録者リスト!$A$1:$D$43729,4,FALSE)=基本情報!$D$6,O6531,"")),"")</f>
        <v/>
      </c>
    </row>
    <row r="6532" spans="15:16" x14ac:dyDescent="0.15">
      <c r="O6532">
        <v>6531</v>
      </c>
      <c r="P6532" t="str">
        <f>IFERROR(IF(COUNTIF(個人情報!$BB$5:$BB$401,"登録番号" &amp; リスト!O6532)&gt;=1,"",IF(VLOOKUP(O6532,登録者リスト!$A$1:$D$43729,4,FALSE)=基本情報!$D$6,O6532,"")),"")</f>
        <v/>
      </c>
    </row>
    <row r="6533" spans="15:16" x14ac:dyDescent="0.15">
      <c r="O6533">
        <v>6532</v>
      </c>
      <c r="P6533" t="str">
        <f>IFERROR(IF(COUNTIF(個人情報!$BB$5:$BB$401,"登録番号" &amp; リスト!O6533)&gt;=1,"",IF(VLOOKUP(O6533,登録者リスト!$A$1:$D$43729,4,FALSE)=基本情報!$D$6,O6533,"")),"")</f>
        <v/>
      </c>
    </row>
    <row r="6534" spans="15:16" x14ac:dyDescent="0.15">
      <c r="O6534">
        <v>6533</v>
      </c>
      <c r="P6534" t="str">
        <f>IFERROR(IF(COUNTIF(個人情報!$BB$5:$BB$401,"登録番号" &amp; リスト!O6534)&gt;=1,"",IF(VLOOKUP(O6534,登録者リスト!$A$1:$D$43729,4,FALSE)=基本情報!$D$6,O6534,"")),"")</f>
        <v/>
      </c>
    </row>
    <row r="6535" spans="15:16" x14ac:dyDescent="0.15">
      <c r="O6535">
        <v>6534</v>
      </c>
      <c r="P6535" t="str">
        <f>IFERROR(IF(COUNTIF(個人情報!$BB$5:$BB$401,"登録番号" &amp; リスト!O6535)&gt;=1,"",IF(VLOOKUP(O6535,登録者リスト!$A$1:$D$43729,4,FALSE)=基本情報!$D$6,O6535,"")),"")</f>
        <v/>
      </c>
    </row>
    <row r="6536" spans="15:16" x14ac:dyDescent="0.15">
      <c r="O6536">
        <v>6535</v>
      </c>
      <c r="P6536" t="str">
        <f>IFERROR(IF(COUNTIF(個人情報!$BB$5:$BB$401,"登録番号" &amp; リスト!O6536)&gt;=1,"",IF(VLOOKUP(O6536,登録者リスト!$A$1:$D$43729,4,FALSE)=基本情報!$D$6,O6536,"")),"")</f>
        <v/>
      </c>
    </row>
    <row r="6537" spans="15:16" x14ac:dyDescent="0.15">
      <c r="O6537">
        <v>6536</v>
      </c>
      <c r="P6537" t="str">
        <f>IFERROR(IF(COUNTIF(個人情報!$BB$5:$BB$401,"登録番号" &amp; リスト!O6537)&gt;=1,"",IF(VLOOKUP(O6537,登録者リスト!$A$1:$D$43729,4,FALSE)=基本情報!$D$6,O6537,"")),"")</f>
        <v/>
      </c>
    </row>
    <row r="6538" spans="15:16" x14ac:dyDescent="0.15">
      <c r="O6538">
        <v>6537</v>
      </c>
      <c r="P6538" t="str">
        <f>IFERROR(IF(COUNTIF(個人情報!$BB$5:$BB$401,"登録番号" &amp; リスト!O6538)&gt;=1,"",IF(VLOOKUP(O6538,登録者リスト!$A$1:$D$43729,4,FALSE)=基本情報!$D$6,O6538,"")),"")</f>
        <v/>
      </c>
    </row>
    <row r="6539" spans="15:16" x14ac:dyDescent="0.15">
      <c r="O6539">
        <v>6538</v>
      </c>
      <c r="P6539" t="str">
        <f>IFERROR(IF(COUNTIF(個人情報!$BB$5:$BB$401,"登録番号" &amp; リスト!O6539)&gt;=1,"",IF(VLOOKUP(O6539,登録者リスト!$A$1:$D$43729,4,FALSE)=基本情報!$D$6,O6539,"")),"")</f>
        <v/>
      </c>
    </row>
    <row r="6540" spans="15:16" x14ac:dyDescent="0.15">
      <c r="O6540">
        <v>6539</v>
      </c>
      <c r="P6540" t="str">
        <f>IFERROR(IF(COUNTIF(個人情報!$BB$5:$BB$401,"登録番号" &amp; リスト!O6540)&gt;=1,"",IF(VLOOKUP(O6540,登録者リスト!$A$1:$D$43729,4,FALSE)=基本情報!$D$6,O6540,"")),"")</f>
        <v/>
      </c>
    </row>
    <row r="6541" spans="15:16" x14ac:dyDescent="0.15">
      <c r="O6541">
        <v>6540</v>
      </c>
      <c r="P6541" t="str">
        <f>IFERROR(IF(COUNTIF(個人情報!$BB$5:$BB$401,"登録番号" &amp; リスト!O6541)&gt;=1,"",IF(VLOOKUP(O6541,登録者リスト!$A$1:$D$43729,4,FALSE)=基本情報!$D$6,O6541,"")),"")</f>
        <v/>
      </c>
    </row>
    <row r="6542" spans="15:16" x14ac:dyDescent="0.15">
      <c r="O6542">
        <v>6541</v>
      </c>
      <c r="P6542" t="str">
        <f>IFERROR(IF(COUNTIF(個人情報!$BB$5:$BB$401,"登録番号" &amp; リスト!O6542)&gt;=1,"",IF(VLOOKUP(O6542,登録者リスト!$A$1:$D$43729,4,FALSE)=基本情報!$D$6,O6542,"")),"")</f>
        <v/>
      </c>
    </row>
    <row r="6543" spans="15:16" x14ac:dyDescent="0.15">
      <c r="O6543">
        <v>6542</v>
      </c>
      <c r="P6543" t="str">
        <f>IFERROR(IF(COUNTIF(個人情報!$BB$5:$BB$401,"登録番号" &amp; リスト!O6543)&gt;=1,"",IF(VLOOKUP(O6543,登録者リスト!$A$1:$D$43729,4,FALSE)=基本情報!$D$6,O6543,"")),"")</f>
        <v/>
      </c>
    </row>
    <row r="6544" spans="15:16" x14ac:dyDescent="0.15">
      <c r="O6544">
        <v>6543</v>
      </c>
      <c r="P6544" t="str">
        <f>IFERROR(IF(COUNTIF(個人情報!$BB$5:$BB$401,"登録番号" &amp; リスト!O6544)&gt;=1,"",IF(VLOOKUP(O6544,登録者リスト!$A$1:$D$43729,4,FALSE)=基本情報!$D$6,O6544,"")),"")</f>
        <v/>
      </c>
    </row>
    <row r="6545" spans="15:16" x14ac:dyDescent="0.15">
      <c r="O6545">
        <v>6544</v>
      </c>
      <c r="P6545" t="str">
        <f>IFERROR(IF(COUNTIF(個人情報!$BB$5:$BB$401,"登録番号" &amp; リスト!O6545)&gt;=1,"",IF(VLOOKUP(O6545,登録者リスト!$A$1:$D$43729,4,FALSE)=基本情報!$D$6,O6545,"")),"")</f>
        <v/>
      </c>
    </row>
    <row r="6546" spans="15:16" x14ac:dyDescent="0.15">
      <c r="O6546">
        <v>6545</v>
      </c>
      <c r="P6546" t="str">
        <f>IFERROR(IF(COUNTIF(個人情報!$BB$5:$BB$401,"登録番号" &amp; リスト!O6546)&gt;=1,"",IF(VLOOKUP(O6546,登録者リスト!$A$1:$D$43729,4,FALSE)=基本情報!$D$6,O6546,"")),"")</f>
        <v/>
      </c>
    </row>
    <row r="6547" spans="15:16" x14ac:dyDescent="0.15">
      <c r="O6547">
        <v>6546</v>
      </c>
      <c r="P6547" t="str">
        <f>IFERROR(IF(COUNTIF(個人情報!$BB$5:$BB$401,"登録番号" &amp; リスト!O6547)&gt;=1,"",IF(VLOOKUP(O6547,登録者リスト!$A$1:$D$43729,4,FALSE)=基本情報!$D$6,O6547,"")),"")</f>
        <v/>
      </c>
    </row>
    <row r="6548" spans="15:16" x14ac:dyDescent="0.15">
      <c r="O6548">
        <v>6547</v>
      </c>
      <c r="P6548" t="str">
        <f>IFERROR(IF(COUNTIF(個人情報!$BB$5:$BB$401,"登録番号" &amp; リスト!O6548)&gt;=1,"",IF(VLOOKUP(O6548,登録者リスト!$A$1:$D$43729,4,FALSE)=基本情報!$D$6,O6548,"")),"")</f>
        <v/>
      </c>
    </row>
    <row r="6549" spans="15:16" x14ac:dyDescent="0.15">
      <c r="O6549">
        <v>6548</v>
      </c>
      <c r="P6549" t="str">
        <f>IFERROR(IF(COUNTIF(個人情報!$BB$5:$BB$401,"登録番号" &amp; リスト!O6549)&gt;=1,"",IF(VLOOKUP(O6549,登録者リスト!$A$1:$D$43729,4,FALSE)=基本情報!$D$6,O6549,"")),"")</f>
        <v/>
      </c>
    </row>
    <row r="6550" spans="15:16" x14ac:dyDescent="0.15">
      <c r="O6550">
        <v>6549</v>
      </c>
      <c r="P6550" t="str">
        <f>IFERROR(IF(COUNTIF(個人情報!$BB$5:$BB$401,"登録番号" &amp; リスト!O6550)&gt;=1,"",IF(VLOOKUP(O6550,登録者リスト!$A$1:$D$43729,4,FALSE)=基本情報!$D$6,O6550,"")),"")</f>
        <v/>
      </c>
    </row>
    <row r="6551" spans="15:16" x14ac:dyDescent="0.15">
      <c r="O6551">
        <v>6550</v>
      </c>
      <c r="P6551" t="str">
        <f>IFERROR(IF(COUNTIF(個人情報!$BB$5:$BB$401,"登録番号" &amp; リスト!O6551)&gt;=1,"",IF(VLOOKUP(O6551,登録者リスト!$A$1:$D$43729,4,FALSE)=基本情報!$D$6,O6551,"")),"")</f>
        <v/>
      </c>
    </row>
    <row r="6552" spans="15:16" x14ac:dyDescent="0.15">
      <c r="O6552">
        <v>6551</v>
      </c>
      <c r="P6552" t="str">
        <f>IFERROR(IF(COUNTIF(個人情報!$BB$5:$BB$401,"登録番号" &amp; リスト!O6552)&gt;=1,"",IF(VLOOKUP(O6552,登録者リスト!$A$1:$D$43729,4,FALSE)=基本情報!$D$6,O6552,"")),"")</f>
        <v/>
      </c>
    </row>
    <row r="6553" spans="15:16" x14ac:dyDescent="0.15">
      <c r="O6553">
        <v>6552</v>
      </c>
      <c r="P6553" t="str">
        <f>IFERROR(IF(COUNTIF(個人情報!$BB$5:$BB$401,"登録番号" &amp; リスト!O6553)&gt;=1,"",IF(VLOOKUP(O6553,登録者リスト!$A$1:$D$43729,4,FALSE)=基本情報!$D$6,O6553,"")),"")</f>
        <v/>
      </c>
    </row>
    <row r="6554" spans="15:16" x14ac:dyDescent="0.15">
      <c r="O6554">
        <v>6553</v>
      </c>
      <c r="P6554" t="str">
        <f>IFERROR(IF(COUNTIF(個人情報!$BB$5:$BB$401,"登録番号" &amp; リスト!O6554)&gt;=1,"",IF(VLOOKUP(O6554,登録者リスト!$A$1:$D$43729,4,FALSE)=基本情報!$D$6,O6554,"")),"")</f>
        <v/>
      </c>
    </row>
    <row r="6555" spans="15:16" x14ac:dyDescent="0.15">
      <c r="O6555">
        <v>6554</v>
      </c>
      <c r="P6555" t="str">
        <f>IFERROR(IF(COUNTIF(個人情報!$BB$5:$BB$401,"登録番号" &amp; リスト!O6555)&gt;=1,"",IF(VLOOKUP(O6555,登録者リスト!$A$1:$D$43729,4,FALSE)=基本情報!$D$6,O6555,"")),"")</f>
        <v/>
      </c>
    </row>
    <row r="6556" spans="15:16" x14ac:dyDescent="0.15">
      <c r="O6556">
        <v>6555</v>
      </c>
      <c r="P6556" t="str">
        <f>IFERROR(IF(COUNTIF(個人情報!$BB$5:$BB$401,"登録番号" &amp; リスト!O6556)&gt;=1,"",IF(VLOOKUP(O6556,登録者リスト!$A$1:$D$43729,4,FALSE)=基本情報!$D$6,O6556,"")),"")</f>
        <v/>
      </c>
    </row>
    <row r="6557" spans="15:16" x14ac:dyDescent="0.15">
      <c r="O6557">
        <v>6556</v>
      </c>
      <c r="P6557" t="str">
        <f>IFERROR(IF(COUNTIF(個人情報!$BB$5:$BB$401,"登録番号" &amp; リスト!O6557)&gt;=1,"",IF(VLOOKUP(O6557,登録者リスト!$A$1:$D$43729,4,FALSE)=基本情報!$D$6,O6557,"")),"")</f>
        <v/>
      </c>
    </row>
    <row r="6558" spans="15:16" x14ac:dyDescent="0.15">
      <c r="O6558">
        <v>6557</v>
      </c>
      <c r="P6558" t="str">
        <f>IFERROR(IF(COUNTIF(個人情報!$BB$5:$BB$401,"登録番号" &amp; リスト!O6558)&gt;=1,"",IF(VLOOKUP(O6558,登録者リスト!$A$1:$D$43729,4,FALSE)=基本情報!$D$6,O6558,"")),"")</f>
        <v/>
      </c>
    </row>
    <row r="6559" spans="15:16" x14ac:dyDescent="0.15">
      <c r="O6559">
        <v>6558</v>
      </c>
      <c r="P6559" t="str">
        <f>IFERROR(IF(COUNTIF(個人情報!$BB$5:$BB$401,"登録番号" &amp; リスト!O6559)&gt;=1,"",IF(VLOOKUP(O6559,登録者リスト!$A$1:$D$43729,4,FALSE)=基本情報!$D$6,O6559,"")),"")</f>
        <v/>
      </c>
    </row>
    <row r="6560" spans="15:16" x14ac:dyDescent="0.15">
      <c r="O6560">
        <v>6559</v>
      </c>
      <c r="P6560" t="str">
        <f>IFERROR(IF(COUNTIF(個人情報!$BB$5:$BB$401,"登録番号" &amp; リスト!O6560)&gt;=1,"",IF(VLOOKUP(O6560,登録者リスト!$A$1:$D$43729,4,FALSE)=基本情報!$D$6,O6560,"")),"")</f>
        <v/>
      </c>
    </row>
    <row r="6561" spans="15:16" x14ac:dyDescent="0.15">
      <c r="O6561">
        <v>6560</v>
      </c>
      <c r="P6561" t="str">
        <f>IFERROR(IF(COUNTIF(個人情報!$BB$5:$BB$401,"登録番号" &amp; リスト!O6561)&gt;=1,"",IF(VLOOKUP(O6561,登録者リスト!$A$1:$D$43729,4,FALSE)=基本情報!$D$6,O6561,"")),"")</f>
        <v/>
      </c>
    </row>
    <row r="6562" spans="15:16" x14ac:dyDescent="0.15">
      <c r="O6562">
        <v>6561</v>
      </c>
      <c r="P6562" t="str">
        <f>IFERROR(IF(COUNTIF(個人情報!$BB$5:$BB$401,"登録番号" &amp; リスト!O6562)&gt;=1,"",IF(VLOOKUP(O6562,登録者リスト!$A$1:$D$43729,4,FALSE)=基本情報!$D$6,O6562,"")),"")</f>
        <v/>
      </c>
    </row>
    <row r="6563" spans="15:16" x14ac:dyDescent="0.15">
      <c r="O6563">
        <v>6562</v>
      </c>
      <c r="P6563" t="str">
        <f>IFERROR(IF(COUNTIF(個人情報!$BB$5:$BB$401,"登録番号" &amp; リスト!O6563)&gt;=1,"",IF(VLOOKUP(O6563,登録者リスト!$A$1:$D$43729,4,FALSE)=基本情報!$D$6,O6563,"")),"")</f>
        <v/>
      </c>
    </row>
    <row r="6564" spans="15:16" x14ac:dyDescent="0.15">
      <c r="O6564">
        <v>6563</v>
      </c>
      <c r="P6564" t="str">
        <f>IFERROR(IF(COUNTIF(個人情報!$BB$5:$BB$401,"登録番号" &amp; リスト!O6564)&gt;=1,"",IF(VLOOKUP(O6564,登録者リスト!$A$1:$D$43729,4,FALSE)=基本情報!$D$6,O6564,"")),"")</f>
        <v/>
      </c>
    </row>
    <row r="6565" spans="15:16" x14ac:dyDescent="0.15">
      <c r="O6565">
        <v>6564</v>
      </c>
      <c r="P6565" t="str">
        <f>IFERROR(IF(COUNTIF(個人情報!$BB$5:$BB$401,"登録番号" &amp; リスト!O6565)&gt;=1,"",IF(VLOOKUP(O6565,登録者リスト!$A$1:$D$43729,4,FALSE)=基本情報!$D$6,O6565,"")),"")</f>
        <v/>
      </c>
    </row>
    <row r="6566" spans="15:16" x14ac:dyDescent="0.15">
      <c r="O6566">
        <v>6565</v>
      </c>
      <c r="P6566" t="str">
        <f>IFERROR(IF(COUNTIF(個人情報!$BB$5:$BB$401,"登録番号" &amp; リスト!O6566)&gt;=1,"",IF(VLOOKUP(O6566,登録者リスト!$A$1:$D$43729,4,FALSE)=基本情報!$D$6,O6566,"")),"")</f>
        <v/>
      </c>
    </row>
    <row r="6567" spans="15:16" x14ac:dyDescent="0.15">
      <c r="O6567">
        <v>6566</v>
      </c>
      <c r="P6567" t="str">
        <f>IFERROR(IF(COUNTIF(個人情報!$BB$5:$BB$401,"登録番号" &amp; リスト!O6567)&gt;=1,"",IF(VLOOKUP(O6567,登録者リスト!$A$1:$D$43729,4,FALSE)=基本情報!$D$6,O6567,"")),"")</f>
        <v/>
      </c>
    </row>
    <row r="6568" spans="15:16" x14ac:dyDescent="0.15">
      <c r="O6568">
        <v>6567</v>
      </c>
      <c r="P6568" t="str">
        <f>IFERROR(IF(COUNTIF(個人情報!$BB$5:$BB$401,"登録番号" &amp; リスト!O6568)&gt;=1,"",IF(VLOOKUP(O6568,登録者リスト!$A$1:$D$43729,4,FALSE)=基本情報!$D$6,O6568,"")),"")</f>
        <v/>
      </c>
    </row>
    <row r="6569" spans="15:16" x14ac:dyDescent="0.15">
      <c r="O6569">
        <v>6568</v>
      </c>
      <c r="P6569" t="str">
        <f>IFERROR(IF(COUNTIF(個人情報!$BB$5:$BB$401,"登録番号" &amp; リスト!O6569)&gt;=1,"",IF(VLOOKUP(O6569,登録者リスト!$A$1:$D$43729,4,FALSE)=基本情報!$D$6,O6569,"")),"")</f>
        <v/>
      </c>
    </row>
    <row r="6570" spans="15:16" x14ac:dyDescent="0.15">
      <c r="O6570">
        <v>6569</v>
      </c>
      <c r="P6570" t="str">
        <f>IFERROR(IF(COUNTIF(個人情報!$BB$5:$BB$401,"登録番号" &amp; リスト!O6570)&gt;=1,"",IF(VLOOKUP(O6570,登録者リスト!$A$1:$D$43729,4,FALSE)=基本情報!$D$6,O6570,"")),"")</f>
        <v/>
      </c>
    </row>
    <row r="6571" spans="15:16" x14ac:dyDescent="0.15">
      <c r="O6571">
        <v>6570</v>
      </c>
      <c r="P6571" t="str">
        <f>IFERROR(IF(COUNTIF(個人情報!$BB$5:$BB$401,"登録番号" &amp; リスト!O6571)&gt;=1,"",IF(VLOOKUP(O6571,登録者リスト!$A$1:$D$43729,4,FALSE)=基本情報!$D$6,O6571,"")),"")</f>
        <v/>
      </c>
    </row>
    <row r="6572" spans="15:16" x14ac:dyDescent="0.15">
      <c r="O6572">
        <v>6571</v>
      </c>
      <c r="P6572" t="str">
        <f>IFERROR(IF(COUNTIF(個人情報!$BB$5:$BB$401,"登録番号" &amp; リスト!O6572)&gt;=1,"",IF(VLOOKUP(O6572,登録者リスト!$A$1:$D$43729,4,FALSE)=基本情報!$D$6,O6572,"")),"")</f>
        <v/>
      </c>
    </row>
    <row r="6573" spans="15:16" x14ac:dyDescent="0.15">
      <c r="O6573">
        <v>6572</v>
      </c>
      <c r="P6573" t="str">
        <f>IFERROR(IF(COUNTIF(個人情報!$BB$5:$BB$401,"登録番号" &amp; リスト!O6573)&gt;=1,"",IF(VLOOKUP(O6573,登録者リスト!$A$1:$D$43729,4,FALSE)=基本情報!$D$6,O6573,"")),"")</f>
        <v/>
      </c>
    </row>
    <row r="6574" spans="15:16" x14ac:dyDescent="0.15">
      <c r="O6574">
        <v>6573</v>
      </c>
      <c r="P6574" t="str">
        <f>IFERROR(IF(COUNTIF(個人情報!$BB$5:$BB$401,"登録番号" &amp; リスト!O6574)&gt;=1,"",IF(VLOOKUP(O6574,登録者リスト!$A$1:$D$43729,4,FALSE)=基本情報!$D$6,O6574,"")),"")</f>
        <v/>
      </c>
    </row>
    <row r="6575" spans="15:16" x14ac:dyDescent="0.15">
      <c r="O6575">
        <v>6574</v>
      </c>
      <c r="P6575" t="str">
        <f>IFERROR(IF(COUNTIF(個人情報!$BB$5:$BB$401,"登録番号" &amp; リスト!O6575)&gt;=1,"",IF(VLOOKUP(O6575,登録者リスト!$A$1:$D$43729,4,FALSE)=基本情報!$D$6,O6575,"")),"")</f>
        <v/>
      </c>
    </row>
    <row r="6576" spans="15:16" x14ac:dyDescent="0.15">
      <c r="O6576">
        <v>6575</v>
      </c>
      <c r="P6576" t="str">
        <f>IFERROR(IF(COUNTIF(個人情報!$BB$5:$BB$401,"登録番号" &amp; リスト!O6576)&gt;=1,"",IF(VLOOKUP(O6576,登録者リスト!$A$1:$D$43729,4,FALSE)=基本情報!$D$6,O6576,"")),"")</f>
        <v/>
      </c>
    </row>
    <row r="6577" spans="15:16" x14ac:dyDescent="0.15">
      <c r="O6577">
        <v>6576</v>
      </c>
      <c r="P6577" t="str">
        <f>IFERROR(IF(COUNTIF(個人情報!$BB$5:$BB$401,"登録番号" &amp; リスト!O6577)&gt;=1,"",IF(VLOOKUP(O6577,登録者リスト!$A$1:$D$43729,4,FALSE)=基本情報!$D$6,O6577,"")),"")</f>
        <v/>
      </c>
    </row>
    <row r="6578" spans="15:16" x14ac:dyDescent="0.15">
      <c r="O6578">
        <v>6577</v>
      </c>
      <c r="P6578" t="str">
        <f>IFERROR(IF(COUNTIF(個人情報!$BB$5:$BB$401,"登録番号" &amp; リスト!O6578)&gt;=1,"",IF(VLOOKUP(O6578,登録者リスト!$A$1:$D$43729,4,FALSE)=基本情報!$D$6,O6578,"")),"")</f>
        <v/>
      </c>
    </row>
    <row r="6579" spans="15:16" x14ac:dyDescent="0.15">
      <c r="O6579">
        <v>6578</v>
      </c>
      <c r="P6579" t="str">
        <f>IFERROR(IF(COUNTIF(個人情報!$BB$5:$BB$401,"登録番号" &amp; リスト!O6579)&gt;=1,"",IF(VLOOKUP(O6579,登録者リスト!$A$1:$D$43729,4,FALSE)=基本情報!$D$6,O6579,"")),"")</f>
        <v/>
      </c>
    </row>
    <row r="6580" spans="15:16" x14ac:dyDescent="0.15">
      <c r="O6580">
        <v>6579</v>
      </c>
      <c r="P6580" t="str">
        <f>IFERROR(IF(COUNTIF(個人情報!$BB$5:$BB$401,"登録番号" &amp; リスト!O6580)&gt;=1,"",IF(VLOOKUP(O6580,登録者リスト!$A$1:$D$43729,4,FALSE)=基本情報!$D$6,O6580,"")),"")</f>
        <v/>
      </c>
    </row>
    <row r="6581" spans="15:16" x14ac:dyDescent="0.15">
      <c r="O6581">
        <v>6580</v>
      </c>
      <c r="P6581" t="str">
        <f>IFERROR(IF(COUNTIF(個人情報!$BB$5:$BB$401,"登録番号" &amp; リスト!O6581)&gt;=1,"",IF(VLOOKUP(O6581,登録者リスト!$A$1:$D$43729,4,FALSE)=基本情報!$D$6,O6581,"")),"")</f>
        <v/>
      </c>
    </row>
    <row r="6582" spans="15:16" x14ac:dyDescent="0.15">
      <c r="O6582">
        <v>6581</v>
      </c>
      <c r="P6582" t="str">
        <f>IFERROR(IF(COUNTIF(個人情報!$BB$5:$BB$401,"登録番号" &amp; リスト!O6582)&gt;=1,"",IF(VLOOKUP(O6582,登録者リスト!$A$1:$D$43729,4,FALSE)=基本情報!$D$6,O6582,"")),"")</f>
        <v/>
      </c>
    </row>
    <row r="6583" spans="15:16" x14ac:dyDescent="0.15">
      <c r="O6583">
        <v>6582</v>
      </c>
      <c r="P6583" t="str">
        <f>IFERROR(IF(COUNTIF(個人情報!$BB$5:$BB$401,"登録番号" &amp; リスト!O6583)&gt;=1,"",IF(VLOOKUP(O6583,登録者リスト!$A$1:$D$43729,4,FALSE)=基本情報!$D$6,O6583,"")),"")</f>
        <v/>
      </c>
    </row>
    <row r="6584" spans="15:16" x14ac:dyDescent="0.15">
      <c r="O6584">
        <v>6583</v>
      </c>
      <c r="P6584" t="str">
        <f>IFERROR(IF(COUNTIF(個人情報!$BB$5:$BB$401,"登録番号" &amp; リスト!O6584)&gt;=1,"",IF(VLOOKUP(O6584,登録者リスト!$A$1:$D$43729,4,FALSE)=基本情報!$D$6,O6584,"")),"")</f>
        <v/>
      </c>
    </row>
    <row r="6585" spans="15:16" x14ac:dyDescent="0.15">
      <c r="O6585">
        <v>6584</v>
      </c>
      <c r="P6585" t="str">
        <f>IFERROR(IF(COUNTIF(個人情報!$BB$5:$BB$401,"登録番号" &amp; リスト!O6585)&gt;=1,"",IF(VLOOKUP(O6585,登録者リスト!$A$1:$D$43729,4,FALSE)=基本情報!$D$6,O6585,"")),"")</f>
        <v/>
      </c>
    </row>
    <row r="6586" spans="15:16" x14ac:dyDescent="0.15">
      <c r="O6586">
        <v>6585</v>
      </c>
      <c r="P6586" t="str">
        <f>IFERROR(IF(COUNTIF(個人情報!$BB$5:$BB$401,"登録番号" &amp; リスト!O6586)&gt;=1,"",IF(VLOOKUP(O6586,登録者リスト!$A$1:$D$43729,4,FALSE)=基本情報!$D$6,O6586,"")),"")</f>
        <v/>
      </c>
    </row>
    <row r="6587" spans="15:16" x14ac:dyDescent="0.15">
      <c r="O6587">
        <v>6586</v>
      </c>
      <c r="P6587" t="str">
        <f>IFERROR(IF(COUNTIF(個人情報!$BB$5:$BB$401,"登録番号" &amp; リスト!O6587)&gt;=1,"",IF(VLOOKUP(O6587,登録者リスト!$A$1:$D$43729,4,FALSE)=基本情報!$D$6,O6587,"")),"")</f>
        <v/>
      </c>
    </row>
    <row r="6588" spans="15:16" x14ac:dyDescent="0.15">
      <c r="O6588">
        <v>6587</v>
      </c>
      <c r="P6588" t="str">
        <f>IFERROR(IF(COUNTIF(個人情報!$BB$5:$BB$401,"登録番号" &amp; リスト!O6588)&gt;=1,"",IF(VLOOKUP(O6588,登録者リスト!$A$1:$D$43729,4,FALSE)=基本情報!$D$6,O6588,"")),"")</f>
        <v/>
      </c>
    </row>
    <row r="6589" spans="15:16" x14ac:dyDescent="0.15">
      <c r="O6589">
        <v>6588</v>
      </c>
      <c r="P6589" t="str">
        <f>IFERROR(IF(COUNTIF(個人情報!$BB$5:$BB$401,"登録番号" &amp; リスト!O6589)&gt;=1,"",IF(VLOOKUP(O6589,登録者リスト!$A$1:$D$43729,4,FALSE)=基本情報!$D$6,O6589,"")),"")</f>
        <v/>
      </c>
    </row>
    <row r="6590" spans="15:16" x14ac:dyDescent="0.15">
      <c r="O6590">
        <v>6589</v>
      </c>
      <c r="P6590" t="str">
        <f>IFERROR(IF(COUNTIF(個人情報!$BB$5:$BB$401,"登録番号" &amp; リスト!O6590)&gt;=1,"",IF(VLOOKUP(O6590,登録者リスト!$A$1:$D$43729,4,FALSE)=基本情報!$D$6,O6590,"")),"")</f>
        <v/>
      </c>
    </row>
    <row r="6591" spans="15:16" x14ac:dyDescent="0.15">
      <c r="O6591">
        <v>6590</v>
      </c>
      <c r="P6591" t="str">
        <f>IFERROR(IF(COUNTIF(個人情報!$BB$5:$BB$401,"登録番号" &amp; リスト!O6591)&gt;=1,"",IF(VLOOKUP(O6591,登録者リスト!$A$1:$D$43729,4,FALSE)=基本情報!$D$6,O6591,"")),"")</f>
        <v/>
      </c>
    </row>
    <row r="6592" spans="15:16" x14ac:dyDescent="0.15">
      <c r="O6592">
        <v>6591</v>
      </c>
      <c r="P6592" t="str">
        <f>IFERROR(IF(COUNTIF(個人情報!$BB$5:$BB$401,"登録番号" &amp; リスト!O6592)&gt;=1,"",IF(VLOOKUP(O6592,登録者リスト!$A$1:$D$43729,4,FALSE)=基本情報!$D$6,O6592,"")),"")</f>
        <v/>
      </c>
    </row>
    <row r="6593" spans="15:16" x14ac:dyDescent="0.15">
      <c r="O6593">
        <v>6592</v>
      </c>
      <c r="P6593" t="str">
        <f>IFERROR(IF(COUNTIF(個人情報!$BB$5:$BB$401,"登録番号" &amp; リスト!O6593)&gt;=1,"",IF(VLOOKUP(O6593,登録者リスト!$A$1:$D$43729,4,FALSE)=基本情報!$D$6,O6593,"")),"")</f>
        <v/>
      </c>
    </row>
    <row r="6594" spans="15:16" x14ac:dyDescent="0.15">
      <c r="O6594">
        <v>6593</v>
      </c>
      <c r="P6594" t="str">
        <f>IFERROR(IF(COUNTIF(個人情報!$BB$5:$BB$401,"登録番号" &amp; リスト!O6594)&gt;=1,"",IF(VLOOKUP(O6594,登録者リスト!$A$1:$D$43729,4,FALSE)=基本情報!$D$6,O6594,"")),"")</f>
        <v/>
      </c>
    </row>
    <row r="6595" spans="15:16" x14ac:dyDescent="0.15">
      <c r="O6595">
        <v>6594</v>
      </c>
      <c r="P6595" t="str">
        <f>IFERROR(IF(COUNTIF(個人情報!$BB$5:$BB$401,"登録番号" &amp; リスト!O6595)&gt;=1,"",IF(VLOOKUP(O6595,登録者リスト!$A$1:$D$43729,4,FALSE)=基本情報!$D$6,O6595,"")),"")</f>
        <v/>
      </c>
    </row>
    <row r="6596" spans="15:16" x14ac:dyDescent="0.15">
      <c r="O6596">
        <v>6595</v>
      </c>
      <c r="P6596" t="str">
        <f>IFERROR(IF(COUNTIF(個人情報!$BB$5:$BB$401,"登録番号" &amp; リスト!O6596)&gt;=1,"",IF(VLOOKUP(O6596,登録者リスト!$A$1:$D$43729,4,FALSE)=基本情報!$D$6,O6596,"")),"")</f>
        <v/>
      </c>
    </row>
    <row r="6597" spans="15:16" x14ac:dyDescent="0.15">
      <c r="O6597">
        <v>6596</v>
      </c>
      <c r="P6597" t="str">
        <f>IFERROR(IF(COUNTIF(個人情報!$BB$5:$BB$401,"登録番号" &amp; リスト!O6597)&gt;=1,"",IF(VLOOKUP(O6597,登録者リスト!$A$1:$D$43729,4,FALSE)=基本情報!$D$6,O6597,"")),"")</f>
        <v/>
      </c>
    </row>
    <row r="6598" spans="15:16" x14ac:dyDescent="0.15">
      <c r="O6598">
        <v>6597</v>
      </c>
      <c r="P6598" t="str">
        <f>IFERROR(IF(COUNTIF(個人情報!$BB$5:$BB$401,"登録番号" &amp; リスト!O6598)&gt;=1,"",IF(VLOOKUP(O6598,登録者リスト!$A$1:$D$43729,4,FALSE)=基本情報!$D$6,O6598,"")),"")</f>
        <v/>
      </c>
    </row>
    <row r="6599" spans="15:16" x14ac:dyDescent="0.15">
      <c r="O6599">
        <v>6598</v>
      </c>
      <c r="P6599" t="str">
        <f>IFERROR(IF(COUNTIF(個人情報!$BB$5:$BB$401,"登録番号" &amp; リスト!O6599)&gt;=1,"",IF(VLOOKUP(O6599,登録者リスト!$A$1:$D$43729,4,FALSE)=基本情報!$D$6,O6599,"")),"")</f>
        <v/>
      </c>
    </row>
    <row r="6600" spans="15:16" x14ac:dyDescent="0.15">
      <c r="O6600">
        <v>6599</v>
      </c>
      <c r="P6600" t="str">
        <f>IFERROR(IF(COUNTIF(個人情報!$BB$5:$BB$401,"登録番号" &amp; リスト!O6600)&gt;=1,"",IF(VLOOKUP(O6600,登録者リスト!$A$1:$D$43729,4,FALSE)=基本情報!$D$6,O6600,"")),"")</f>
        <v/>
      </c>
    </row>
    <row r="6601" spans="15:16" x14ac:dyDescent="0.15">
      <c r="O6601">
        <v>6600</v>
      </c>
      <c r="P6601" t="str">
        <f>IFERROR(IF(COUNTIF(個人情報!$BB$5:$BB$401,"登録番号" &amp; リスト!O6601)&gt;=1,"",IF(VLOOKUP(O6601,登録者リスト!$A$1:$D$43729,4,FALSE)=基本情報!$D$6,O6601,"")),"")</f>
        <v/>
      </c>
    </row>
    <row r="6602" spans="15:16" x14ac:dyDescent="0.15">
      <c r="O6602">
        <v>6601</v>
      </c>
      <c r="P6602" t="str">
        <f>IFERROR(IF(COUNTIF(個人情報!$BB$5:$BB$401,"登録番号" &amp; リスト!O6602)&gt;=1,"",IF(VLOOKUP(O6602,登録者リスト!$A$1:$D$43729,4,FALSE)=基本情報!$D$6,O6602,"")),"")</f>
        <v/>
      </c>
    </row>
    <row r="6603" spans="15:16" x14ac:dyDescent="0.15">
      <c r="O6603">
        <v>6602</v>
      </c>
      <c r="P6603" t="str">
        <f>IFERROR(IF(COUNTIF(個人情報!$BB$5:$BB$401,"登録番号" &amp; リスト!O6603)&gt;=1,"",IF(VLOOKUP(O6603,登録者リスト!$A$1:$D$43729,4,FALSE)=基本情報!$D$6,O6603,"")),"")</f>
        <v/>
      </c>
    </row>
    <row r="6604" spans="15:16" x14ac:dyDescent="0.15">
      <c r="O6604">
        <v>6603</v>
      </c>
      <c r="P6604" t="str">
        <f>IFERROR(IF(COUNTIF(個人情報!$BB$5:$BB$401,"登録番号" &amp; リスト!O6604)&gt;=1,"",IF(VLOOKUP(O6604,登録者リスト!$A$1:$D$43729,4,FALSE)=基本情報!$D$6,O6604,"")),"")</f>
        <v/>
      </c>
    </row>
    <row r="6605" spans="15:16" x14ac:dyDescent="0.15">
      <c r="O6605">
        <v>6604</v>
      </c>
      <c r="P6605" t="str">
        <f>IFERROR(IF(COUNTIF(個人情報!$BB$5:$BB$401,"登録番号" &amp; リスト!O6605)&gt;=1,"",IF(VLOOKUP(O6605,登録者リスト!$A$1:$D$43729,4,FALSE)=基本情報!$D$6,O6605,"")),"")</f>
        <v/>
      </c>
    </row>
    <row r="6606" spans="15:16" x14ac:dyDescent="0.15">
      <c r="O6606">
        <v>6605</v>
      </c>
      <c r="P6606" t="str">
        <f>IFERROR(IF(COUNTIF(個人情報!$BB$5:$BB$401,"登録番号" &amp; リスト!O6606)&gt;=1,"",IF(VLOOKUP(O6606,登録者リスト!$A$1:$D$43729,4,FALSE)=基本情報!$D$6,O6606,"")),"")</f>
        <v/>
      </c>
    </row>
    <row r="6607" spans="15:16" x14ac:dyDescent="0.15">
      <c r="O6607">
        <v>6606</v>
      </c>
      <c r="P6607" t="str">
        <f>IFERROR(IF(COUNTIF(個人情報!$BB$5:$BB$401,"登録番号" &amp; リスト!O6607)&gt;=1,"",IF(VLOOKUP(O6607,登録者リスト!$A$1:$D$43729,4,FALSE)=基本情報!$D$6,O6607,"")),"")</f>
        <v/>
      </c>
    </row>
    <row r="6608" spans="15:16" x14ac:dyDescent="0.15">
      <c r="O6608">
        <v>6607</v>
      </c>
      <c r="P6608" t="str">
        <f>IFERROR(IF(COUNTIF(個人情報!$BB$5:$BB$401,"登録番号" &amp; リスト!O6608)&gt;=1,"",IF(VLOOKUP(O6608,登録者リスト!$A$1:$D$43729,4,FALSE)=基本情報!$D$6,O6608,"")),"")</f>
        <v/>
      </c>
    </row>
    <row r="6609" spans="15:16" x14ac:dyDescent="0.15">
      <c r="O6609">
        <v>6608</v>
      </c>
      <c r="P6609" t="str">
        <f>IFERROR(IF(COUNTIF(個人情報!$BB$5:$BB$401,"登録番号" &amp; リスト!O6609)&gt;=1,"",IF(VLOOKUP(O6609,登録者リスト!$A$1:$D$43729,4,FALSE)=基本情報!$D$6,O6609,"")),"")</f>
        <v/>
      </c>
    </row>
    <row r="6610" spans="15:16" x14ac:dyDescent="0.15">
      <c r="O6610">
        <v>6609</v>
      </c>
      <c r="P6610" t="str">
        <f>IFERROR(IF(COUNTIF(個人情報!$BB$5:$BB$401,"登録番号" &amp; リスト!O6610)&gt;=1,"",IF(VLOOKUP(O6610,登録者リスト!$A$1:$D$43729,4,FALSE)=基本情報!$D$6,O6610,"")),"")</f>
        <v/>
      </c>
    </row>
    <row r="6611" spans="15:16" x14ac:dyDescent="0.15">
      <c r="O6611">
        <v>6610</v>
      </c>
      <c r="P6611" t="str">
        <f>IFERROR(IF(COUNTIF(個人情報!$BB$5:$BB$401,"登録番号" &amp; リスト!O6611)&gt;=1,"",IF(VLOOKUP(O6611,登録者リスト!$A$1:$D$43729,4,FALSE)=基本情報!$D$6,O6611,"")),"")</f>
        <v/>
      </c>
    </row>
    <row r="6612" spans="15:16" x14ac:dyDescent="0.15">
      <c r="O6612">
        <v>6611</v>
      </c>
      <c r="P6612" t="str">
        <f>IFERROR(IF(COUNTIF(個人情報!$BB$5:$BB$401,"登録番号" &amp; リスト!O6612)&gt;=1,"",IF(VLOOKUP(O6612,登録者リスト!$A$1:$D$43729,4,FALSE)=基本情報!$D$6,O6612,"")),"")</f>
        <v/>
      </c>
    </row>
    <row r="6613" spans="15:16" x14ac:dyDescent="0.15">
      <c r="O6613">
        <v>6612</v>
      </c>
      <c r="P6613" t="str">
        <f>IFERROR(IF(COUNTIF(個人情報!$BB$5:$BB$401,"登録番号" &amp; リスト!O6613)&gt;=1,"",IF(VLOOKUP(O6613,登録者リスト!$A$1:$D$43729,4,FALSE)=基本情報!$D$6,O6613,"")),"")</f>
        <v/>
      </c>
    </row>
    <row r="6614" spans="15:16" x14ac:dyDescent="0.15">
      <c r="O6614">
        <v>6613</v>
      </c>
      <c r="P6614" t="str">
        <f>IFERROR(IF(COUNTIF(個人情報!$BB$5:$BB$401,"登録番号" &amp; リスト!O6614)&gt;=1,"",IF(VLOOKUP(O6614,登録者リスト!$A$1:$D$43729,4,FALSE)=基本情報!$D$6,O6614,"")),"")</f>
        <v/>
      </c>
    </row>
    <row r="6615" spans="15:16" x14ac:dyDescent="0.15">
      <c r="O6615">
        <v>6614</v>
      </c>
      <c r="P6615" t="str">
        <f>IFERROR(IF(COUNTIF(個人情報!$BB$5:$BB$401,"登録番号" &amp; リスト!O6615)&gt;=1,"",IF(VLOOKUP(O6615,登録者リスト!$A$1:$D$43729,4,FALSE)=基本情報!$D$6,O6615,"")),"")</f>
        <v/>
      </c>
    </row>
    <row r="6616" spans="15:16" x14ac:dyDescent="0.15">
      <c r="O6616">
        <v>6615</v>
      </c>
      <c r="P6616" t="str">
        <f>IFERROR(IF(COUNTIF(個人情報!$BB$5:$BB$401,"登録番号" &amp; リスト!O6616)&gt;=1,"",IF(VLOOKUP(O6616,登録者リスト!$A$1:$D$43729,4,FALSE)=基本情報!$D$6,O6616,"")),"")</f>
        <v/>
      </c>
    </row>
    <row r="6617" spans="15:16" x14ac:dyDescent="0.15">
      <c r="O6617">
        <v>6616</v>
      </c>
      <c r="P6617" t="str">
        <f>IFERROR(IF(COUNTIF(個人情報!$BB$5:$BB$401,"登録番号" &amp; リスト!O6617)&gt;=1,"",IF(VLOOKUP(O6617,登録者リスト!$A$1:$D$43729,4,FALSE)=基本情報!$D$6,O6617,"")),"")</f>
        <v/>
      </c>
    </row>
    <row r="6618" spans="15:16" x14ac:dyDescent="0.15">
      <c r="O6618">
        <v>6617</v>
      </c>
      <c r="P6618" t="str">
        <f>IFERROR(IF(COUNTIF(個人情報!$BB$5:$BB$401,"登録番号" &amp; リスト!O6618)&gt;=1,"",IF(VLOOKUP(O6618,登録者リスト!$A$1:$D$43729,4,FALSE)=基本情報!$D$6,O6618,"")),"")</f>
        <v/>
      </c>
    </row>
    <row r="6619" spans="15:16" x14ac:dyDescent="0.15">
      <c r="O6619">
        <v>6618</v>
      </c>
      <c r="P6619" t="str">
        <f>IFERROR(IF(COUNTIF(個人情報!$BB$5:$BB$401,"登録番号" &amp; リスト!O6619)&gt;=1,"",IF(VLOOKUP(O6619,登録者リスト!$A$1:$D$43729,4,FALSE)=基本情報!$D$6,O6619,"")),"")</f>
        <v/>
      </c>
    </row>
    <row r="6620" spans="15:16" x14ac:dyDescent="0.15">
      <c r="O6620">
        <v>6619</v>
      </c>
      <c r="P6620" t="str">
        <f>IFERROR(IF(COUNTIF(個人情報!$BB$5:$BB$401,"登録番号" &amp; リスト!O6620)&gt;=1,"",IF(VLOOKUP(O6620,登録者リスト!$A$1:$D$43729,4,FALSE)=基本情報!$D$6,O6620,"")),"")</f>
        <v/>
      </c>
    </row>
    <row r="6621" spans="15:16" x14ac:dyDescent="0.15">
      <c r="O6621">
        <v>6620</v>
      </c>
      <c r="P6621" t="str">
        <f>IFERROR(IF(COUNTIF(個人情報!$BB$5:$BB$401,"登録番号" &amp; リスト!O6621)&gt;=1,"",IF(VLOOKUP(O6621,登録者リスト!$A$1:$D$43729,4,FALSE)=基本情報!$D$6,O6621,"")),"")</f>
        <v/>
      </c>
    </row>
    <row r="6622" spans="15:16" x14ac:dyDescent="0.15">
      <c r="O6622">
        <v>6621</v>
      </c>
      <c r="P6622" t="str">
        <f>IFERROR(IF(COUNTIF(個人情報!$BB$5:$BB$401,"登録番号" &amp; リスト!O6622)&gt;=1,"",IF(VLOOKUP(O6622,登録者リスト!$A$1:$D$43729,4,FALSE)=基本情報!$D$6,O6622,"")),"")</f>
        <v/>
      </c>
    </row>
    <row r="6623" spans="15:16" x14ac:dyDescent="0.15">
      <c r="O6623">
        <v>6622</v>
      </c>
      <c r="P6623" t="str">
        <f>IFERROR(IF(COUNTIF(個人情報!$BB$5:$BB$401,"登録番号" &amp; リスト!O6623)&gt;=1,"",IF(VLOOKUP(O6623,登録者リスト!$A$1:$D$43729,4,FALSE)=基本情報!$D$6,O6623,"")),"")</f>
        <v/>
      </c>
    </row>
    <row r="6624" spans="15:16" x14ac:dyDescent="0.15">
      <c r="O6624">
        <v>6623</v>
      </c>
      <c r="P6624" t="str">
        <f>IFERROR(IF(COUNTIF(個人情報!$BB$5:$BB$401,"登録番号" &amp; リスト!O6624)&gt;=1,"",IF(VLOOKUP(O6624,登録者リスト!$A$1:$D$43729,4,FALSE)=基本情報!$D$6,O6624,"")),"")</f>
        <v/>
      </c>
    </row>
    <row r="6625" spans="15:16" x14ac:dyDescent="0.15">
      <c r="O6625">
        <v>6624</v>
      </c>
      <c r="P6625" t="str">
        <f>IFERROR(IF(COUNTIF(個人情報!$BB$5:$BB$401,"登録番号" &amp; リスト!O6625)&gt;=1,"",IF(VLOOKUP(O6625,登録者リスト!$A$1:$D$43729,4,FALSE)=基本情報!$D$6,O6625,"")),"")</f>
        <v/>
      </c>
    </row>
    <row r="6626" spans="15:16" x14ac:dyDescent="0.15">
      <c r="O6626">
        <v>6625</v>
      </c>
      <c r="P6626" t="str">
        <f>IFERROR(IF(COUNTIF(個人情報!$BB$5:$BB$401,"登録番号" &amp; リスト!O6626)&gt;=1,"",IF(VLOOKUP(O6626,登録者リスト!$A$1:$D$43729,4,FALSE)=基本情報!$D$6,O6626,"")),"")</f>
        <v/>
      </c>
    </row>
    <row r="6627" spans="15:16" x14ac:dyDescent="0.15">
      <c r="O6627">
        <v>6626</v>
      </c>
      <c r="P6627" t="str">
        <f>IFERROR(IF(COUNTIF(個人情報!$BB$5:$BB$401,"登録番号" &amp; リスト!O6627)&gt;=1,"",IF(VLOOKUP(O6627,登録者リスト!$A$1:$D$43729,4,FALSE)=基本情報!$D$6,O6627,"")),"")</f>
        <v/>
      </c>
    </row>
    <row r="6628" spans="15:16" x14ac:dyDescent="0.15">
      <c r="O6628">
        <v>6627</v>
      </c>
      <c r="P6628" t="str">
        <f>IFERROR(IF(COUNTIF(個人情報!$BB$5:$BB$401,"登録番号" &amp; リスト!O6628)&gt;=1,"",IF(VLOOKUP(O6628,登録者リスト!$A$1:$D$43729,4,FALSE)=基本情報!$D$6,O6628,"")),"")</f>
        <v/>
      </c>
    </row>
    <row r="6629" spans="15:16" x14ac:dyDescent="0.15">
      <c r="O6629">
        <v>6628</v>
      </c>
      <c r="P6629" t="str">
        <f>IFERROR(IF(COUNTIF(個人情報!$BB$5:$BB$401,"登録番号" &amp; リスト!O6629)&gt;=1,"",IF(VLOOKUP(O6629,登録者リスト!$A$1:$D$43729,4,FALSE)=基本情報!$D$6,O6629,"")),"")</f>
        <v/>
      </c>
    </row>
    <row r="6630" spans="15:16" x14ac:dyDescent="0.15">
      <c r="O6630">
        <v>6629</v>
      </c>
      <c r="P6630" t="str">
        <f>IFERROR(IF(COUNTIF(個人情報!$BB$5:$BB$401,"登録番号" &amp; リスト!O6630)&gt;=1,"",IF(VLOOKUP(O6630,登録者リスト!$A$1:$D$43729,4,FALSE)=基本情報!$D$6,O6630,"")),"")</f>
        <v/>
      </c>
    </row>
    <row r="6631" spans="15:16" x14ac:dyDescent="0.15">
      <c r="O6631">
        <v>6630</v>
      </c>
      <c r="P6631" t="str">
        <f>IFERROR(IF(COUNTIF(個人情報!$BB$5:$BB$401,"登録番号" &amp; リスト!O6631)&gt;=1,"",IF(VLOOKUP(O6631,登録者リスト!$A$1:$D$43729,4,FALSE)=基本情報!$D$6,O6631,"")),"")</f>
        <v/>
      </c>
    </row>
    <row r="6632" spans="15:16" x14ac:dyDescent="0.15">
      <c r="O6632">
        <v>6631</v>
      </c>
      <c r="P6632" t="str">
        <f>IFERROR(IF(COUNTIF(個人情報!$BB$5:$BB$401,"登録番号" &amp; リスト!O6632)&gt;=1,"",IF(VLOOKUP(O6632,登録者リスト!$A$1:$D$43729,4,FALSE)=基本情報!$D$6,O6632,"")),"")</f>
        <v/>
      </c>
    </row>
    <row r="6633" spans="15:16" x14ac:dyDescent="0.15">
      <c r="O6633">
        <v>6632</v>
      </c>
      <c r="P6633" t="str">
        <f>IFERROR(IF(COUNTIF(個人情報!$BB$5:$BB$401,"登録番号" &amp; リスト!O6633)&gt;=1,"",IF(VLOOKUP(O6633,登録者リスト!$A$1:$D$43729,4,FALSE)=基本情報!$D$6,O6633,"")),"")</f>
        <v/>
      </c>
    </row>
    <row r="6634" spans="15:16" x14ac:dyDescent="0.15">
      <c r="O6634">
        <v>6633</v>
      </c>
      <c r="P6634" t="str">
        <f>IFERROR(IF(COUNTIF(個人情報!$BB$5:$BB$401,"登録番号" &amp; リスト!O6634)&gt;=1,"",IF(VLOOKUP(O6634,登録者リスト!$A$1:$D$43729,4,FALSE)=基本情報!$D$6,O6634,"")),"")</f>
        <v/>
      </c>
    </row>
    <row r="6635" spans="15:16" x14ac:dyDescent="0.15">
      <c r="O6635">
        <v>6634</v>
      </c>
      <c r="P6635" t="str">
        <f>IFERROR(IF(COUNTIF(個人情報!$BB$5:$BB$401,"登録番号" &amp; リスト!O6635)&gt;=1,"",IF(VLOOKUP(O6635,登録者リスト!$A$1:$D$43729,4,FALSE)=基本情報!$D$6,O6635,"")),"")</f>
        <v/>
      </c>
    </row>
    <row r="6636" spans="15:16" x14ac:dyDescent="0.15">
      <c r="O6636">
        <v>6635</v>
      </c>
      <c r="P6636" t="str">
        <f>IFERROR(IF(COUNTIF(個人情報!$BB$5:$BB$401,"登録番号" &amp; リスト!O6636)&gt;=1,"",IF(VLOOKUP(O6636,登録者リスト!$A$1:$D$43729,4,FALSE)=基本情報!$D$6,O6636,"")),"")</f>
        <v/>
      </c>
    </row>
    <row r="6637" spans="15:16" x14ac:dyDescent="0.15">
      <c r="O6637">
        <v>6636</v>
      </c>
      <c r="P6637" t="str">
        <f>IFERROR(IF(COUNTIF(個人情報!$BB$5:$BB$401,"登録番号" &amp; リスト!O6637)&gt;=1,"",IF(VLOOKUP(O6637,登録者リスト!$A$1:$D$43729,4,FALSE)=基本情報!$D$6,O6637,"")),"")</f>
        <v/>
      </c>
    </row>
    <row r="6638" spans="15:16" x14ac:dyDescent="0.15">
      <c r="O6638">
        <v>6637</v>
      </c>
      <c r="P6638" t="str">
        <f>IFERROR(IF(COUNTIF(個人情報!$BB$5:$BB$401,"登録番号" &amp; リスト!O6638)&gt;=1,"",IF(VLOOKUP(O6638,登録者リスト!$A$1:$D$43729,4,FALSE)=基本情報!$D$6,O6638,"")),"")</f>
        <v/>
      </c>
    </row>
    <row r="6639" spans="15:16" x14ac:dyDescent="0.15">
      <c r="O6639">
        <v>6638</v>
      </c>
      <c r="P6639" t="str">
        <f>IFERROR(IF(COUNTIF(個人情報!$BB$5:$BB$401,"登録番号" &amp; リスト!O6639)&gt;=1,"",IF(VLOOKUP(O6639,登録者リスト!$A$1:$D$43729,4,FALSE)=基本情報!$D$6,O6639,"")),"")</f>
        <v/>
      </c>
    </row>
    <row r="6640" spans="15:16" x14ac:dyDescent="0.15">
      <c r="O6640">
        <v>6639</v>
      </c>
      <c r="P6640" t="str">
        <f>IFERROR(IF(COUNTIF(個人情報!$BB$5:$BB$401,"登録番号" &amp; リスト!O6640)&gt;=1,"",IF(VLOOKUP(O6640,登録者リスト!$A$1:$D$43729,4,FALSE)=基本情報!$D$6,O6640,"")),"")</f>
        <v/>
      </c>
    </row>
    <row r="6641" spans="15:16" x14ac:dyDescent="0.15">
      <c r="O6641">
        <v>6640</v>
      </c>
      <c r="P6641" t="str">
        <f>IFERROR(IF(COUNTIF(個人情報!$BB$5:$BB$401,"登録番号" &amp; リスト!O6641)&gt;=1,"",IF(VLOOKUP(O6641,登録者リスト!$A$1:$D$43729,4,FALSE)=基本情報!$D$6,O6641,"")),"")</f>
        <v/>
      </c>
    </row>
    <row r="6642" spans="15:16" x14ac:dyDescent="0.15">
      <c r="O6642">
        <v>6641</v>
      </c>
      <c r="P6642" t="str">
        <f>IFERROR(IF(COUNTIF(個人情報!$BB$5:$BB$401,"登録番号" &amp; リスト!O6642)&gt;=1,"",IF(VLOOKUP(O6642,登録者リスト!$A$1:$D$43729,4,FALSE)=基本情報!$D$6,O6642,"")),"")</f>
        <v/>
      </c>
    </row>
    <row r="6643" spans="15:16" x14ac:dyDescent="0.15">
      <c r="O6643">
        <v>6642</v>
      </c>
      <c r="P6643" t="str">
        <f>IFERROR(IF(COUNTIF(個人情報!$BB$5:$BB$401,"登録番号" &amp; リスト!O6643)&gt;=1,"",IF(VLOOKUP(O6643,登録者リスト!$A$1:$D$43729,4,FALSE)=基本情報!$D$6,O6643,"")),"")</f>
        <v/>
      </c>
    </row>
    <row r="6644" spans="15:16" x14ac:dyDescent="0.15">
      <c r="O6644">
        <v>6643</v>
      </c>
      <c r="P6644" t="str">
        <f>IFERROR(IF(COUNTIF(個人情報!$BB$5:$BB$401,"登録番号" &amp; リスト!O6644)&gt;=1,"",IF(VLOOKUP(O6644,登録者リスト!$A$1:$D$43729,4,FALSE)=基本情報!$D$6,O6644,"")),"")</f>
        <v/>
      </c>
    </row>
    <row r="6645" spans="15:16" x14ac:dyDescent="0.15">
      <c r="O6645">
        <v>6644</v>
      </c>
      <c r="P6645" t="str">
        <f>IFERROR(IF(COUNTIF(個人情報!$BB$5:$BB$401,"登録番号" &amp; リスト!O6645)&gt;=1,"",IF(VLOOKUP(O6645,登録者リスト!$A$1:$D$43729,4,FALSE)=基本情報!$D$6,O6645,"")),"")</f>
        <v/>
      </c>
    </row>
    <row r="6646" spans="15:16" x14ac:dyDescent="0.15">
      <c r="O6646">
        <v>6645</v>
      </c>
      <c r="P6646" t="str">
        <f>IFERROR(IF(COUNTIF(個人情報!$BB$5:$BB$401,"登録番号" &amp; リスト!O6646)&gt;=1,"",IF(VLOOKUP(O6646,登録者リスト!$A$1:$D$43729,4,FALSE)=基本情報!$D$6,O6646,"")),"")</f>
        <v/>
      </c>
    </row>
    <row r="6647" spans="15:16" x14ac:dyDescent="0.15">
      <c r="O6647">
        <v>6646</v>
      </c>
      <c r="P6647" t="str">
        <f>IFERROR(IF(COUNTIF(個人情報!$BB$5:$BB$401,"登録番号" &amp; リスト!O6647)&gt;=1,"",IF(VLOOKUP(O6647,登録者リスト!$A$1:$D$43729,4,FALSE)=基本情報!$D$6,O6647,"")),"")</f>
        <v/>
      </c>
    </row>
    <row r="6648" spans="15:16" x14ac:dyDescent="0.15">
      <c r="O6648">
        <v>6647</v>
      </c>
      <c r="P6648" t="str">
        <f>IFERROR(IF(COUNTIF(個人情報!$BB$5:$BB$401,"登録番号" &amp; リスト!O6648)&gt;=1,"",IF(VLOOKUP(O6648,登録者リスト!$A$1:$D$43729,4,FALSE)=基本情報!$D$6,O6648,"")),"")</f>
        <v/>
      </c>
    </row>
    <row r="6649" spans="15:16" x14ac:dyDescent="0.15">
      <c r="O6649">
        <v>6648</v>
      </c>
      <c r="P6649" t="str">
        <f>IFERROR(IF(COUNTIF(個人情報!$BB$5:$BB$401,"登録番号" &amp; リスト!O6649)&gt;=1,"",IF(VLOOKUP(O6649,登録者リスト!$A$1:$D$43729,4,FALSE)=基本情報!$D$6,O6649,"")),"")</f>
        <v/>
      </c>
    </row>
    <row r="6650" spans="15:16" x14ac:dyDescent="0.15">
      <c r="O6650">
        <v>6649</v>
      </c>
      <c r="P6650" t="str">
        <f>IFERROR(IF(COUNTIF(個人情報!$BB$5:$BB$401,"登録番号" &amp; リスト!O6650)&gt;=1,"",IF(VLOOKUP(O6650,登録者リスト!$A$1:$D$43729,4,FALSE)=基本情報!$D$6,O6650,"")),"")</f>
        <v/>
      </c>
    </row>
    <row r="6651" spans="15:16" x14ac:dyDescent="0.15">
      <c r="O6651">
        <v>6650</v>
      </c>
      <c r="P6651" t="str">
        <f>IFERROR(IF(COUNTIF(個人情報!$BB$5:$BB$401,"登録番号" &amp; リスト!O6651)&gt;=1,"",IF(VLOOKUP(O6651,登録者リスト!$A$1:$D$43729,4,FALSE)=基本情報!$D$6,O6651,"")),"")</f>
        <v/>
      </c>
    </row>
    <row r="6652" spans="15:16" x14ac:dyDescent="0.15">
      <c r="O6652">
        <v>6651</v>
      </c>
      <c r="P6652" t="str">
        <f>IFERROR(IF(COUNTIF(個人情報!$BB$5:$BB$401,"登録番号" &amp; リスト!O6652)&gt;=1,"",IF(VLOOKUP(O6652,登録者リスト!$A$1:$D$43729,4,FALSE)=基本情報!$D$6,O6652,"")),"")</f>
        <v/>
      </c>
    </row>
    <row r="6653" spans="15:16" x14ac:dyDescent="0.15">
      <c r="O6653">
        <v>6652</v>
      </c>
      <c r="P6653" t="str">
        <f>IFERROR(IF(COUNTIF(個人情報!$BB$5:$BB$401,"登録番号" &amp; リスト!O6653)&gt;=1,"",IF(VLOOKUP(O6653,登録者リスト!$A$1:$D$43729,4,FALSE)=基本情報!$D$6,O6653,"")),"")</f>
        <v/>
      </c>
    </row>
    <row r="6654" spans="15:16" x14ac:dyDescent="0.15">
      <c r="O6654">
        <v>6653</v>
      </c>
      <c r="P6654" t="str">
        <f>IFERROR(IF(COUNTIF(個人情報!$BB$5:$BB$401,"登録番号" &amp; リスト!O6654)&gt;=1,"",IF(VLOOKUP(O6654,登録者リスト!$A$1:$D$43729,4,FALSE)=基本情報!$D$6,O6654,"")),"")</f>
        <v/>
      </c>
    </row>
    <row r="6655" spans="15:16" x14ac:dyDescent="0.15">
      <c r="O6655">
        <v>6654</v>
      </c>
      <c r="P6655" t="str">
        <f>IFERROR(IF(COUNTIF(個人情報!$BB$5:$BB$401,"登録番号" &amp; リスト!O6655)&gt;=1,"",IF(VLOOKUP(O6655,登録者リスト!$A$1:$D$43729,4,FALSE)=基本情報!$D$6,O6655,"")),"")</f>
        <v/>
      </c>
    </row>
    <row r="6656" spans="15:16" x14ac:dyDescent="0.15">
      <c r="O6656">
        <v>6655</v>
      </c>
      <c r="P6656" t="str">
        <f>IFERROR(IF(COUNTIF(個人情報!$BB$5:$BB$401,"登録番号" &amp; リスト!O6656)&gt;=1,"",IF(VLOOKUP(O6656,登録者リスト!$A$1:$D$43729,4,FALSE)=基本情報!$D$6,O6656,"")),"")</f>
        <v/>
      </c>
    </row>
    <row r="6657" spans="15:16" x14ac:dyDescent="0.15">
      <c r="O6657">
        <v>6656</v>
      </c>
      <c r="P6657" t="str">
        <f>IFERROR(IF(COUNTIF(個人情報!$BB$5:$BB$401,"登録番号" &amp; リスト!O6657)&gt;=1,"",IF(VLOOKUP(O6657,登録者リスト!$A$1:$D$43729,4,FALSE)=基本情報!$D$6,O6657,"")),"")</f>
        <v/>
      </c>
    </row>
    <row r="6658" spans="15:16" x14ac:dyDescent="0.15">
      <c r="O6658">
        <v>6657</v>
      </c>
      <c r="P6658" t="str">
        <f>IFERROR(IF(COUNTIF(個人情報!$BB$5:$BB$401,"登録番号" &amp; リスト!O6658)&gt;=1,"",IF(VLOOKUP(O6658,登録者リスト!$A$1:$D$43729,4,FALSE)=基本情報!$D$6,O6658,"")),"")</f>
        <v/>
      </c>
    </row>
    <row r="6659" spans="15:16" x14ac:dyDescent="0.15">
      <c r="O6659">
        <v>6658</v>
      </c>
      <c r="P6659" t="str">
        <f>IFERROR(IF(COUNTIF(個人情報!$BB$5:$BB$401,"登録番号" &amp; リスト!O6659)&gt;=1,"",IF(VLOOKUP(O6659,登録者リスト!$A$1:$D$43729,4,FALSE)=基本情報!$D$6,O6659,"")),"")</f>
        <v/>
      </c>
    </row>
    <row r="6660" spans="15:16" x14ac:dyDescent="0.15">
      <c r="O6660">
        <v>6659</v>
      </c>
      <c r="P6660" t="str">
        <f>IFERROR(IF(COUNTIF(個人情報!$BB$5:$BB$401,"登録番号" &amp; リスト!O6660)&gt;=1,"",IF(VLOOKUP(O6660,登録者リスト!$A$1:$D$43729,4,FALSE)=基本情報!$D$6,O6660,"")),"")</f>
        <v/>
      </c>
    </row>
    <row r="6661" spans="15:16" x14ac:dyDescent="0.15">
      <c r="O6661">
        <v>6660</v>
      </c>
      <c r="P6661" t="str">
        <f>IFERROR(IF(COUNTIF(個人情報!$BB$5:$BB$401,"登録番号" &amp; リスト!O6661)&gt;=1,"",IF(VLOOKUP(O6661,登録者リスト!$A$1:$D$43729,4,FALSE)=基本情報!$D$6,O6661,"")),"")</f>
        <v/>
      </c>
    </row>
    <row r="6662" spans="15:16" x14ac:dyDescent="0.15">
      <c r="O6662">
        <v>6661</v>
      </c>
      <c r="P6662" t="str">
        <f>IFERROR(IF(COUNTIF(個人情報!$BB$5:$BB$401,"登録番号" &amp; リスト!O6662)&gt;=1,"",IF(VLOOKUP(O6662,登録者リスト!$A$1:$D$43729,4,FALSE)=基本情報!$D$6,O6662,"")),"")</f>
        <v/>
      </c>
    </row>
    <row r="6663" spans="15:16" x14ac:dyDescent="0.15">
      <c r="O6663">
        <v>6662</v>
      </c>
      <c r="P6663" t="str">
        <f>IFERROR(IF(COUNTIF(個人情報!$BB$5:$BB$401,"登録番号" &amp; リスト!O6663)&gt;=1,"",IF(VLOOKUP(O6663,登録者リスト!$A$1:$D$43729,4,FALSE)=基本情報!$D$6,O6663,"")),"")</f>
        <v/>
      </c>
    </row>
    <row r="6664" spans="15:16" x14ac:dyDescent="0.15">
      <c r="O6664">
        <v>6663</v>
      </c>
      <c r="P6664" t="str">
        <f>IFERROR(IF(COUNTIF(個人情報!$BB$5:$BB$401,"登録番号" &amp; リスト!O6664)&gt;=1,"",IF(VLOOKUP(O6664,登録者リスト!$A$1:$D$43729,4,FALSE)=基本情報!$D$6,O6664,"")),"")</f>
        <v/>
      </c>
    </row>
    <row r="6665" spans="15:16" x14ac:dyDescent="0.15">
      <c r="O6665">
        <v>6664</v>
      </c>
      <c r="P6665" t="str">
        <f>IFERROR(IF(COUNTIF(個人情報!$BB$5:$BB$401,"登録番号" &amp; リスト!O6665)&gt;=1,"",IF(VLOOKUP(O6665,登録者リスト!$A$1:$D$43729,4,FALSE)=基本情報!$D$6,O6665,"")),"")</f>
        <v/>
      </c>
    </row>
    <row r="6666" spans="15:16" x14ac:dyDescent="0.15">
      <c r="O6666">
        <v>6665</v>
      </c>
      <c r="P6666" t="str">
        <f>IFERROR(IF(COUNTIF(個人情報!$BB$5:$BB$401,"登録番号" &amp; リスト!O6666)&gt;=1,"",IF(VLOOKUP(O6666,登録者リスト!$A$1:$D$43729,4,FALSE)=基本情報!$D$6,O6666,"")),"")</f>
        <v/>
      </c>
    </row>
    <row r="6667" spans="15:16" x14ac:dyDescent="0.15">
      <c r="O6667">
        <v>6666</v>
      </c>
      <c r="P6667" t="str">
        <f>IFERROR(IF(COUNTIF(個人情報!$BB$5:$BB$401,"登録番号" &amp; リスト!O6667)&gt;=1,"",IF(VLOOKUP(O6667,登録者リスト!$A$1:$D$43729,4,FALSE)=基本情報!$D$6,O6667,"")),"")</f>
        <v/>
      </c>
    </row>
    <row r="6668" spans="15:16" x14ac:dyDescent="0.15">
      <c r="O6668">
        <v>6667</v>
      </c>
      <c r="P6668" t="str">
        <f>IFERROR(IF(COUNTIF(個人情報!$BB$5:$BB$401,"登録番号" &amp; リスト!O6668)&gt;=1,"",IF(VLOOKUP(O6668,登録者リスト!$A$1:$D$43729,4,FALSE)=基本情報!$D$6,O6668,"")),"")</f>
        <v/>
      </c>
    </row>
    <row r="6669" spans="15:16" x14ac:dyDescent="0.15">
      <c r="O6669">
        <v>6668</v>
      </c>
      <c r="P6669" t="str">
        <f>IFERROR(IF(COUNTIF(個人情報!$BB$5:$BB$401,"登録番号" &amp; リスト!O6669)&gt;=1,"",IF(VLOOKUP(O6669,登録者リスト!$A$1:$D$43729,4,FALSE)=基本情報!$D$6,O6669,"")),"")</f>
        <v/>
      </c>
    </row>
    <row r="6670" spans="15:16" x14ac:dyDescent="0.15">
      <c r="O6670">
        <v>6669</v>
      </c>
      <c r="P6670" t="str">
        <f>IFERROR(IF(COUNTIF(個人情報!$BB$5:$BB$401,"登録番号" &amp; リスト!O6670)&gt;=1,"",IF(VLOOKUP(O6670,登録者リスト!$A$1:$D$43729,4,FALSE)=基本情報!$D$6,O6670,"")),"")</f>
        <v/>
      </c>
    </row>
    <row r="6671" spans="15:16" x14ac:dyDescent="0.15">
      <c r="O6671">
        <v>6670</v>
      </c>
      <c r="P6671" t="str">
        <f>IFERROR(IF(COUNTIF(個人情報!$BB$5:$BB$401,"登録番号" &amp; リスト!O6671)&gt;=1,"",IF(VLOOKUP(O6671,登録者リスト!$A$1:$D$43729,4,FALSE)=基本情報!$D$6,O6671,"")),"")</f>
        <v/>
      </c>
    </row>
    <row r="6672" spans="15:16" x14ac:dyDescent="0.15">
      <c r="O6672">
        <v>6671</v>
      </c>
      <c r="P6672" t="str">
        <f>IFERROR(IF(COUNTIF(個人情報!$BB$5:$BB$401,"登録番号" &amp; リスト!O6672)&gt;=1,"",IF(VLOOKUP(O6672,登録者リスト!$A$1:$D$43729,4,FALSE)=基本情報!$D$6,O6672,"")),"")</f>
        <v/>
      </c>
    </row>
    <row r="6673" spans="15:16" x14ac:dyDescent="0.15">
      <c r="O6673">
        <v>6672</v>
      </c>
      <c r="P6673" t="str">
        <f>IFERROR(IF(COUNTIF(個人情報!$BB$5:$BB$401,"登録番号" &amp; リスト!O6673)&gt;=1,"",IF(VLOOKUP(O6673,登録者リスト!$A$1:$D$43729,4,FALSE)=基本情報!$D$6,O6673,"")),"")</f>
        <v/>
      </c>
    </row>
    <row r="6674" spans="15:16" x14ac:dyDescent="0.15">
      <c r="O6674">
        <v>6673</v>
      </c>
      <c r="P6674" t="str">
        <f>IFERROR(IF(COUNTIF(個人情報!$BB$5:$BB$401,"登録番号" &amp; リスト!O6674)&gt;=1,"",IF(VLOOKUP(O6674,登録者リスト!$A$1:$D$43729,4,FALSE)=基本情報!$D$6,O6674,"")),"")</f>
        <v/>
      </c>
    </row>
    <row r="6675" spans="15:16" x14ac:dyDescent="0.15">
      <c r="O6675">
        <v>6674</v>
      </c>
      <c r="P6675" t="str">
        <f>IFERROR(IF(COUNTIF(個人情報!$BB$5:$BB$401,"登録番号" &amp; リスト!O6675)&gt;=1,"",IF(VLOOKUP(O6675,登録者リスト!$A$1:$D$43729,4,FALSE)=基本情報!$D$6,O6675,"")),"")</f>
        <v/>
      </c>
    </row>
    <row r="6676" spans="15:16" x14ac:dyDescent="0.15">
      <c r="O6676">
        <v>6675</v>
      </c>
      <c r="P6676" t="str">
        <f>IFERROR(IF(COUNTIF(個人情報!$BB$5:$BB$401,"登録番号" &amp; リスト!O6676)&gt;=1,"",IF(VLOOKUP(O6676,登録者リスト!$A$1:$D$43729,4,FALSE)=基本情報!$D$6,O6676,"")),"")</f>
        <v/>
      </c>
    </row>
    <row r="6677" spans="15:16" x14ac:dyDescent="0.15">
      <c r="O6677">
        <v>6676</v>
      </c>
      <c r="P6677" t="str">
        <f>IFERROR(IF(COUNTIF(個人情報!$BB$5:$BB$401,"登録番号" &amp; リスト!O6677)&gt;=1,"",IF(VLOOKUP(O6677,登録者リスト!$A$1:$D$43729,4,FALSE)=基本情報!$D$6,O6677,"")),"")</f>
        <v/>
      </c>
    </row>
    <row r="6678" spans="15:16" x14ac:dyDescent="0.15">
      <c r="O6678">
        <v>6677</v>
      </c>
      <c r="P6678" t="str">
        <f>IFERROR(IF(COUNTIF(個人情報!$BB$5:$BB$401,"登録番号" &amp; リスト!O6678)&gt;=1,"",IF(VLOOKUP(O6678,登録者リスト!$A$1:$D$43729,4,FALSE)=基本情報!$D$6,O6678,"")),"")</f>
        <v/>
      </c>
    </row>
    <row r="6679" spans="15:16" x14ac:dyDescent="0.15">
      <c r="O6679">
        <v>6678</v>
      </c>
      <c r="P6679" t="str">
        <f>IFERROR(IF(COUNTIF(個人情報!$BB$5:$BB$401,"登録番号" &amp; リスト!O6679)&gt;=1,"",IF(VLOOKUP(O6679,登録者リスト!$A$1:$D$43729,4,FALSE)=基本情報!$D$6,O6679,"")),"")</f>
        <v/>
      </c>
    </row>
    <row r="6680" spans="15:16" x14ac:dyDescent="0.15">
      <c r="O6680">
        <v>6679</v>
      </c>
      <c r="P6680" t="str">
        <f>IFERROR(IF(COUNTIF(個人情報!$BB$5:$BB$401,"登録番号" &amp; リスト!O6680)&gt;=1,"",IF(VLOOKUP(O6680,登録者リスト!$A$1:$D$43729,4,FALSE)=基本情報!$D$6,O6680,"")),"")</f>
        <v/>
      </c>
    </row>
    <row r="6681" spans="15:16" x14ac:dyDescent="0.15">
      <c r="O6681">
        <v>6680</v>
      </c>
      <c r="P6681" t="str">
        <f>IFERROR(IF(COUNTIF(個人情報!$BB$5:$BB$401,"登録番号" &amp; リスト!O6681)&gt;=1,"",IF(VLOOKUP(O6681,登録者リスト!$A$1:$D$43729,4,FALSE)=基本情報!$D$6,O6681,"")),"")</f>
        <v/>
      </c>
    </row>
    <row r="6682" spans="15:16" x14ac:dyDescent="0.15">
      <c r="O6682">
        <v>6681</v>
      </c>
      <c r="P6682" t="str">
        <f>IFERROR(IF(COUNTIF(個人情報!$BB$5:$BB$401,"登録番号" &amp; リスト!O6682)&gt;=1,"",IF(VLOOKUP(O6682,登録者リスト!$A$1:$D$43729,4,FALSE)=基本情報!$D$6,O6682,"")),"")</f>
        <v/>
      </c>
    </row>
    <row r="6683" spans="15:16" x14ac:dyDescent="0.15">
      <c r="O6683">
        <v>6682</v>
      </c>
      <c r="P6683" t="str">
        <f>IFERROR(IF(COUNTIF(個人情報!$BB$5:$BB$401,"登録番号" &amp; リスト!O6683)&gt;=1,"",IF(VLOOKUP(O6683,登録者リスト!$A$1:$D$43729,4,FALSE)=基本情報!$D$6,O6683,"")),"")</f>
        <v/>
      </c>
    </row>
    <row r="6684" spans="15:16" x14ac:dyDescent="0.15">
      <c r="O6684">
        <v>6683</v>
      </c>
      <c r="P6684" t="str">
        <f>IFERROR(IF(COUNTIF(個人情報!$BB$5:$BB$401,"登録番号" &amp; リスト!O6684)&gt;=1,"",IF(VLOOKUP(O6684,登録者リスト!$A$1:$D$43729,4,FALSE)=基本情報!$D$6,O6684,"")),"")</f>
        <v/>
      </c>
    </row>
    <row r="6685" spans="15:16" x14ac:dyDescent="0.15">
      <c r="O6685">
        <v>6684</v>
      </c>
      <c r="P6685" t="str">
        <f>IFERROR(IF(COUNTIF(個人情報!$BB$5:$BB$401,"登録番号" &amp; リスト!O6685)&gt;=1,"",IF(VLOOKUP(O6685,登録者リスト!$A$1:$D$43729,4,FALSE)=基本情報!$D$6,O6685,"")),"")</f>
        <v/>
      </c>
    </row>
    <row r="6686" spans="15:16" x14ac:dyDescent="0.15">
      <c r="O6686">
        <v>6685</v>
      </c>
      <c r="P6686" t="str">
        <f>IFERROR(IF(COUNTIF(個人情報!$BB$5:$BB$401,"登録番号" &amp; リスト!O6686)&gt;=1,"",IF(VLOOKUP(O6686,登録者リスト!$A$1:$D$43729,4,FALSE)=基本情報!$D$6,O6686,"")),"")</f>
        <v/>
      </c>
    </row>
    <row r="6687" spans="15:16" x14ac:dyDescent="0.15">
      <c r="O6687">
        <v>6686</v>
      </c>
      <c r="P6687" t="str">
        <f>IFERROR(IF(COUNTIF(個人情報!$BB$5:$BB$401,"登録番号" &amp; リスト!O6687)&gt;=1,"",IF(VLOOKUP(O6687,登録者リスト!$A$1:$D$43729,4,FALSE)=基本情報!$D$6,O6687,"")),"")</f>
        <v/>
      </c>
    </row>
    <row r="6688" spans="15:16" x14ac:dyDescent="0.15">
      <c r="O6688">
        <v>6687</v>
      </c>
      <c r="P6688" t="str">
        <f>IFERROR(IF(COUNTIF(個人情報!$BB$5:$BB$401,"登録番号" &amp; リスト!O6688)&gt;=1,"",IF(VLOOKUP(O6688,登録者リスト!$A$1:$D$43729,4,FALSE)=基本情報!$D$6,O6688,"")),"")</f>
        <v/>
      </c>
    </row>
    <row r="6689" spans="15:16" x14ac:dyDescent="0.15">
      <c r="O6689">
        <v>6688</v>
      </c>
      <c r="P6689" t="str">
        <f>IFERROR(IF(COUNTIF(個人情報!$BB$5:$BB$401,"登録番号" &amp; リスト!O6689)&gt;=1,"",IF(VLOOKUP(O6689,登録者リスト!$A$1:$D$43729,4,FALSE)=基本情報!$D$6,O6689,"")),"")</f>
        <v/>
      </c>
    </row>
    <row r="6690" spans="15:16" x14ac:dyDescent="0.15">
      <c r="O6690">
        <v>6689</v>
      </c>
      <c r="P6690" t="str">
        <f>IFERROR(IF(COUNTIF(個人情報!$BB$5:$BB$401,"登録番号" &amp; リスト!O6690)&gt;=1,"",IF(VLOOKUP(O6690,登録者リスト!$A$1:$D$43729,4,FALSE)=基本情報!$D$6,O6690,"")),"")</f>
        <v/>
      </c>
    </row>
    <row r="6691" spans="15:16" x14ac:dyDescent="0.15">
      <c r="O6691">
        <v>6690</v>
      </c>
      <c r="P6691" t="str">
        <f>IFERROR(IF(COUNTIF(個人情報!$BB$5:$BB$401,"登録番号" &amp; リスト!O6691)&gt;=1,"",IF(VLOOKUP(O6691,登録者リスト!$A$1:$D$43729,4,FALSE)=基本情報!$D$6,O6691,"")),"")</f>
        <v/>
      </c>
    </row>
    <row r="6692" spans="15:16" x14ac:dyDescent="0.15">
      <c r="O6692">
        <v>6691</v>
      </c>
      <c r="P6692" t="str">
        <f>IFERROR(IF(COUNTIF(個人情報!$BB$5:$BB$401,"登録番号" &amp; リスト!O6692)&gt;=1,"",IF(VLOOKUP(O6692,登録者リスト!$A$1:$D$43729,4,FALSE)=基本情報!$D$6,O6692,"")),"")</f>
        <v/>
      </c>
    </row>
    <row r="6693" spans="15:16" x14ac:dyDescent="0.15">
      <c r="O6693">
        <v>6692</v>
      </c>
      <c r="P6693" t="str">
        <f>IFERROR(IF(COUNTIF(個人情報!$BB$5:$BB$401,"登録番号" &amp; リスト!O6693)&gt;=1,"",IF(VLOOKUP(O6693,登録者リスト!$A$1:$D$43729,4,FALSE)=基本情報!$D$6,O6693,"")),"")</f>
        <v/>
      </c>
    </row>
    <row r="6694" spans="15:16" x14ac:dyDescent="0.15">
      <c r="O6694">
        <v>6693</v>
      </c>
      <c r="P6694" t="str">
        <f>IFERROR(IF(COUNTIF(個人情報!$BB$5:$BB$401,"登録番号" &amp; リスト!O6694)&gt;=1,"",IF(VLOOKUP(O6694,登録者リスト!$A$1:$D$43729,4,FALSE)=基本情報!$D$6,O6694,"")),"")</f>
        <v/>
      </c>
    </row>
    <row r="6695" spans="15:16" x14ac:dyDescent="0.15">
      <c r="O6695">
        <v>6694</v>
      </c>
      <c r="P6695" t="str">
        <f>IFERROR(IF(COUNTIF(個人情報!$BB$5:$BB$401,"登録番号" &amp; リスト!O6695)&gt;=1,"",IF(VLOOKUP(O6695,登録者リスト!$A$1:$D$43729,4,FALSE)=基本情報!$D$6,O6695,"")),"")</f>
        <v/>
      </c>
    </row>
    <row r="6696" spans="15:16" x14ac:dyDescent="0.15">
      <c r="O6696">
        <v>6695</v>
      </c>
      <c r="P6696" t="str">
        <f>IFERROR(IF(COUNTIF(個人情報!$BB$5:$BB$401,"登録番号" &amp; リスト!O6696)&gt;=1,"",IF(VLOOKUP(O6696,登録者リスト!$A$1:$D$43729,4,FALSE)=基本情報!$D$6,O6696,"")),"")</f>
        <v/>
      </c>
    </row>
    <row r="6697" spans="15:16" x14ac:dyDescent="0.15">
      <c r="O6697">
        <v>6696</v>
      </c>
      <c r="P6697" t="str">
        <f>IFERROR(IF(COUNTIF(個人情報!$BB$5:$BB$401,"登録番号" &amp; リスト!O6697)&gt;=1,"",IF(VLOOKUP(O6697,登録者リスト!$A$1:$D$43729,4,FALSE)=基本情報!$D$6,O6697,"")),"")</f>
        <v/>
      </c>
    </row>
    <row r="6698" spans="15:16" x14ac:dyDescent="0.15">
      <c r="O6698">
        <v>6697</v>
      </c>
      <c r="P6698" t="str">
        <f>IFERROR(IF(COUNTIF(個人情報!$BB$5:$BB$401,"登録番号" &amp; リスト!O6698)&gt;=1,"",IF(VLOOKUP(O6698,登録者リスト!$A$1:$D$43729,4,FALSE)=基本情報!$D$6,O6698,"")),"")</f>
        <v/>
      </c>
    </row>
    <row r="6699" spans="15:16" x14ac:dyDescent="0.15">
      <c r="O6699">
        <v>6698</v>
      </c>
      <c r="P6699" t="str">
        <f>IFERROR(IF(COUNTIF(個人情報!$BB$5:$BB$401,"登録番号" &amp; リスト!O6699)&gt;=1,"",IF(VLOOKUP(O6699,登録者リスト!$A$1:$D$43729,4,FALSE)=基本情報!$D$6,O6699,"")),"")</f>
        <v/>
      </c>
    </row>
    <row r="6700" spans="15:16" x14ac:dyDescent="0.15">
      <c r="O6700">
        <v>6699</v>
      </c>
      <c r="P6700" t="str">
        <f>IFERROR(IF(COUNTIF(個人情報!$BB$5:$BB$401,"登録番号" &amp; リスト!O6700)&gt;=1,"",IF(VLOOKUP(O6700,登録者リスト!$A$1:$D$43729,4,FALSE)=基本情報!$D$6,O6700,"")),"")</f>
        <v/>
      </c>
    </row>
    <row r="6701" spans="15:16" x14ac:dyDescent="0.15">
      <c r="O6701">
        <v>6700</v>
      </c>
      <c r="P6701" t="str">
        <f>IFERROR(IF(COUNTIF(個人情報!$BB$5:$BB$401,"登録番号" &amp; リスト!O6701)&gt;=1,"",IF(VLOOKUP(O6701,登録者リスト!$A$1:$D$43729,4,FALSE)=基本情報!$D$6,O6701,"")),"")</f>
        <v/>
      </c>
    </row>
    <row r="6702" spans="15:16" x14ac:dyDescent="0.15">
      <c r="O6702">
        <v>6701</v>
      </c>
      <c r="P6702" t="str">
        <f>IFERROR(IF(COUNTIF(個人情報!$BB$5:$BB$401,"登録番号" &amp; リスト!O6702)&gt;=1,"",IF(VLOOKUP(O6702,登録者リスト!$A$1:$D$43729,4,FALSE)=基本情報!$D$6,O6702,"")),"")</f>
        <v/>
      </c>
    </row>
    <row r="6703" spans="15:16" x14ac:dyDescent="0.15">
      <c r="O6703">
        <v>6702</v>
      </c>
      <c r="P6703" t="str">
        <f>IFERROR(IF(COUNTIF(個人情報!$BB$5:$BB$401,"登録番号" &amp; リスト!O6703)&gt;=1,"",IF(VLOOKUP(O6703,登録者リスト!$A$1:$D$43729,4,FALSE)=基本情報!$D$6,O6703,"")),"")</f>
        <v/>
      </c>
    </row>
    <row r="6704" spans="15:16" x14ac:dyDescent="0.15">
      <c r="O6704">
        <v>6703</v>
      </c>
      <c r="P6704" t="str">
        <f>IFERROR(IF(COUNTIF(個人情報!$BB$5:$BB$401,"登録番号" &amp; リスト!O6704)&gt;=1,"",IF(VLOOKUP(O6704,登録者リスト!$A$1:$D$43729,4,FALSE)=基本情報!$D$6,O6704,"")),"")</f>
        <v/>
      </c>
    </row>
    <row r="6705" spans="15:16" x14ac:dyDescent="0.15">
      <c r="O6705">
        <v>6704</v>
      </c>
      <c r="P6705" t="str">
        <f>IFERROR(IF(COUNTIF(個人情報!$BB$5:$BB$401,"登録番号" &amp; リスト!O6705)&gt;=1,"",IF(VLOOKUP(O6705,登録者リスト!$A$1:$D$43729,4,FALSE)=基本情報!$D$6,O6705,"")),"")</f>
        <v/>
      </c>
    </row>
    <row r="6706" spans="15:16" x14ac:dyDescent="0.15">
      <c r="O6706">
        <v>6705</v>
      </c>
      <c r="P6706" t="str">
        <f>IFERROR(IF(COUNTIF(個人情報!$BB$5:$BB$401,"登録番号" &amp; リスト!O6706)&gt;=1,"",IF(VLOOKUP(O6706,登録者リスト!$A$1:$D$43729,4,FALSE)=基本情報!$D$6,O6706,"")),"")</f>
        <v/>
      </c>
    </row>
    <row r="6707" spans="15:16" x14ac:dyDescent="0.15">
      <c r="O6707">
        <v>6706</v>
      </c>
      <c r="P6707" t="str">
        <f>IFERROR(IF(COUNTIF(個人情報!$BB$5:$BB$401,"登録番号" &amp; リスト!O6707)&gt;=1,"",IF(VLOOKUP(O6707,登録者リスト!$A$1:$D$43729,4,FALSE)=基本情報!$D$6,O6707,"")),"")</f>
        <v/>
      </c>
    </row>
    <row r="6708" spans="15:16" x14ac:dyDescent="0.15">
      <c r="O6708">
        <v>6707</v>
      </c>
      <c r="P6708" t="str">
        <f>IFERROR(IF(COUNTIF(個人情報!$BB$5:$BB$401,"登録番号" &amp; リスト!O6708)&gt;=1,"",IF(VLOOKUP(O6708,登録者リスト!$A$1:$D$43729,4,FALSE)=基本情報!$D$6,O6708,"")),"")</f>
        <v/>
      </c>
    </row>
    <row r="6709" spans="15:16" x14ac:dyDescent="0.15">
      <c r="O6709">
        <v>6708</v>
      </c>
      <c r="P6709" t="str">
        <f>IFERROR(IF(COUNTIF(個人情報!$BB$5:$BB$401,"登録番号" &amp; リスト!O6709)&gt;=1,"",IF(VLOOKUP(O6709,登録者リスト!$A$1:$D$43729,4,FALSE)=基本情報!$D$6,O6709,"")),"")</f>
        <v/>
      </c>
    </row>
    <row r="6710" spans="15:16" x14ac:dyDescent="0.15">
      <c r="O6710">
        <v>6709</v>
      </c>
      <c r="P6710" t="str">
        <f>IFERROR(IF(COUNTIF(個人情報!$BB$5:$BB$401,"登録番号" &amp; リスト!O6710)&gt;=1,"",IF(VLOOKUP(O6710,登録者リスト!$A$1:$D$43729,4,FALSE)=基本情報!$D$6,O6710,"")),"")</f>
        <v/>
      </c>
    </row>
    <row r="6711" spans="15:16" x14ac:dyDescent="0.15">
      <c r="O6711">
        <v>6710</v>
      </c>
      <c r="P6711" t="str">
        <f>IFERROR(IF(COUNTIF(個人情報!$BB$5:$BB$401,"登録番号" &amp; リスト!O6711)&gt;=1,"",IF(VLOOKUP(O6711,登録者リスト!$A$1:$D$43729,4,FALSE)=基本情報!$D$6,O6711,"")),"")</f>
        <v/>
      </c>
    </row>
    <row r="6712" spans="15:16" x14ac:dyDescent="0.15">
      <c r="O6712">
        <v>6711</v>
      </c>
      <c r="P6712" t="str">
        <f>IFERROR(IF(COUNTIF(個人情報!$BB$5:$BB$401,"登録番号" &amp; リスト!O6712)&gt;=1,"",IF(VLOOKUP(O6712,登録者リスト!$A$1:$D$43729,4,FALSE)=基本情報!$D$6,O6712,"")),"")</f>
        <v/>
      </c>
    </row>
    <row r="6713" spans="15:16" x14ac:dyDescent="0.15">
      <c r="O6713">
        <v>6712</v>
      </c>
      <c r="P6713" t="str">
        <f>IFERROR(IF(COUNTIF(個人情報!$BB$5:$BB$401,"登録番号" &amp; リスト!O6713)&gt;=1,"",IF(VLOOKUP(O6713,登録者リスト!$A$1:$D$43729,4,FALSE)=基本情報!$D$6,O6713,"")),"")</f>
        <v/>
      </c>
    </row>
    <row r="6714" spans="15:16" x14ac:dyDescent="0.15">
      <c r="O6714">
        <v>6713</v>
      </c>
      <c r="P6714" t="str">
        <f>IFERROR(IF(COUNTIF(個人情報!$BB$5:$BB$401,"登録番号" &amp; リスト!O6714)&gt;=1,"",IF(VLOOKUP(O6714,登録者リスト!$A$1:$D$43729,4,FALSE)=基本情報!$D$6,O6714,"")),"")</f>
        <v/>
      </c>
    </row>
    <row r="6715" spans="15:16" x14ac:dyDescent="0.15">
      <c r="O6715">
        <v>6714</v>
      </c>
      <c r="P6715" t="str">
        <f>IFERROR(IF(COUNTIF(個人情報!$BB$5:$BB$401,"登録番号" &amp; リスト!O6715)&gt;=1,"",IF(VLOOKUP(O6715,登録者リスト!$A$1:$D$43729,4,FALSE)=基本情報!$D$6,O6715,"")),"")</f>
        <v/>
      </c>
    </row>
    <row r="6716" spans="15:16" x14ac:dyDescent="0.15">
      <c r="O6716">
        <v>6715</v>
      </c>
      <c r="P6716" t="str">
        <f>IFERROR(IF(COUNTIF(個人情報!$BB$5:$BB$401,"登録番号" &amp; リスト!O6716)&gt;=1,"",IF(VLOOKUP(O6716,登録者リスト!$A$1:$D$43729,4,FALSE)=基本情報!$D$6,O6716,"")),"")</f>
        <v/>
      </c>
    </row>
    <row r="6717" spans="15:16" x14ac:dyDescent="0.15">
      <c r="O6717">
        <v>6716</v>
      </c>
      <c r="P6717" t="str">
        <f>IFERROR(IF(COUNTIF(個人情報!$BB$5:$BB$401,"登録番号" &amp; リスト!O6717)&gt;=1,"",IF(VLOOKUP(O6717,登録者リスト!$A$1:$D$43729,4,FALSE)=基本情報!$D$6,O6717,"")),"")</f>
        <v/>
      </c>
    </row>
    <row r="6718" spans="15:16" x14ac:dyDescent="0.15">
      <c r="O6718">
        <v>6717</v>
      </c>
      <c r="P6718" t="str">
        <f>IFERROR(IF(COUNTIF(個人情報!$BB$5:$BB$401,"登録番号" &amp; リスト!O6718)&gt;=1,"",IF(VLOOKUP(O6718,登録者リスト!$A$1:$D$43729,4,FALSE)=基本情報!$D$6,O6718,"")),"")</f>
        <v/>
      </c>
    </row>
    <row r="6719" spans="15:16" x14ac:dyDescent="0.15">
      <c r="O6719">
        <v>6718</v>
      </c>
      <c r="P6719" t="str">
        <f>IFERROR(IF(COUNTIF(個人情報!$BB$5:$BB$401,"登録番号" &amp; リスト!O6719)&gt;=1,"",IF(VLOOKUP(O6719,登録者リスト!$A$1:$D$43729,4,FALSE)=基本情報!$D$6,O6719,"")),"")</f>
        <v/>
      </c>
    </row>
    <row r="6720" spans="15:16" x14ac:dyDescent="0.15">
      <c r="O6720">
        <v>6719</v>
      </c>
      <c r="P6720" t="str">
        <f>IFERROR(IF(COUNTIF(個人情報!$BB$5:$BB$401,"登録番号" &amp; リスト!O6720)&gt;=1,"",IF(VLOOKUP(O6720,登録者リスト!$A$1:$D$43729,4,FALSE)=基本情報!$D$6,O6720,"")),"")</f>
        <v/>
      </c>
    </row>
    <row r="6721" spans="15:16" x14ac:dyDescent="0.15">
      <c r="O6721">
        <v>6720</v>
      </c>
      <c r="P6721" t="str">
        <f>IFERROR(IF(COUNTIF(個人情報!$BB$5:$BB$401,"登録番号" &amp; リスト!O6721)&gt;=1,"",IF(VLOOKUP(O6721,登録者リスト!$A$1:$D$43729,4,FALSE)=基本情報!$D$6,O6721,"")),"")</f>
        <v/>
      </c>
    </row>
    <row r="6722" spans="15:16" x14ac:dyDescent="0.15">
      <c r="O6722">
        <v>6721</v>
      </c>
      <c r="P6722" t="str">
        <f>IFERROR(IF(COUNTIF(個人情報!$BB$5:$BB$401,"登録番号" &amp; リスト!O6722)&gt;=1,"",IF(VLOOKUP(O6722,登録者リスト!$A$1:$D$43729,4,FALSE)=基本情報!$D$6,O6722,"")),"")</f>
        <v/>
      </c>
    </row>
    <row r="6723" spans="15:16" x14ac:dyDescent="0.15">
      <c r="O6723">
        <v>6722</v>
      </c>
      <c r="P6723" t="str">
        <f>IFERROR(IF(COUNTIF(個人情報!$BB$5:$BB$401,"登録番号" &amp; リスト!O6723)&gt;=1,"",IF(VLOOKUP(O6723,登録者リスト!$A$1:$D$43729,4,FALSE)=基本情報!$D$6,O6723,"")),"")</f>
        <v/>
      </c>
    </row>
    <row r="6724" spans="15:16" x14ac:dyDescent="0.15">
      <c r="O6724">
        <v>6723</v>
      </c>
      <c r="P6724" t="str">
        <f>IFERROR(IF(COUNTIF(個人情報!$BB$5:$BB$401,"登録番号" &amp; リスト!O6724)&gt;=1,"",IF(VLOOKUP(O6724,登録者リスト!$A$1:$D$43729,4,FALSE)=基本情報!$D$6,O6724,"")),"")</f>
        <v/>
      </c>
    </row>
    <row r="6725" spans="15:16" x14ac:dyDescent="0.15">
      <c r="O6725">
        <v>6724</v>
      </c>
      <c r="P6725" t="str">
        <f>IFERROR(IF(COUNTIF(個人情報!$BB$5:$BB$401,"登録番号" &amp; リスト!O6725)&gt;=1,"",IF(VLOOKUP(O6725,登録者リスト!$A$1:$D$43729,4,FALSE)=基本情報!$D$6,O6725,"")),"")</f>
        <v/>
      </c>
    </row>
    <row r="6726" spans="15:16" x14ac:dyDescent="0.15">
      <c r="O6726">
        <v>6725</v>
      </c>
      <c r="P6726" t="str">
        <f>IFERROR(IF(COUNTIF(個人情報!$BB$5:$BB$401,"登録番号" &amp; リスト!O6726)&gt;=1,"",IF(VLOOKUP(O6726,登録者リスト!$A$1:$D$43729,4,FALSE)=基本情報!$D$6,O6726,"")),"")</f>
        <v/>
      </c>
    </row>
    <row r="6727" spans="15:16" x14ac:dyDescent="0.15">
      <c r="O6727">
        <v>6726</v>
      </c>
      <c r="P6727" t="str">
        <f>IFERROR(IF(COUNTIF(個人情報!$BB$5:$BB$401,"登録番号" &amp; リスト!O6727)&gt;=1,"",IF(VLOOKUP(O6727,登録者リスト!$A$1:$D$43729,4,FALSE)=基本情報!$D$6,O6727,"")),"")</f>
        <v/>
      </c>
    </row>
    <row r="6728" spans="15:16" x14ac:dyDescent="0.15">
      <c r="O6728">
        <v>6727</v>
      </c>
      <c r="P6728" t="str">
        <f>IFERROR(IF(COUNTIF(個人情報!$BB$5:$BB$401,"登録番号" &amp; リスト!O6728)&gt;=1,"",IF(VLOOKUP(O6728,登録者リスト!$A$1:$D$43729,4,FALSE)=基本情報!$D$6,O6728,"")),"")</f>
        <v/>
      </c>
    </row>
    <row r="6729" spans="15:16" x14ac:dyDescent="0.15">
      <c r="O6729">
        <v>6728</v>
      </c>
      <c r="P6729" t="str">
        <f>IFERROR(IF(COUNTIF(個人情報!$BB$5:$BB$401,"登録番号" &amp; リスト!O6729)&gt;=1,"",IF(VLOOKUP(O6729,登録者リスト!$A$1:$D$43729,4,FALSE)=基本情報!$D$6,O6729,"")),"")</f>
        <v/>
      </c>
    </row>
    <row r="6730" spans="15:16" x14ac:dyDescent="0.15">
      <c r="O6730">
        <v>6729</v>
      </c>
      <c r="P6730" t="str">
        <f>IFERROR(IF(COUNTIF(個人情報!$BB$5:$BB$401,"登録番号" &amp; リスト!O6730)&gt;=1,"",IF(VLOOKUP(O6730,登録者リスト!$A$1:$D$43729,4,FALSE)=基本情報!$D$6,O6730,"")),"")</f>
        <v/>
      </c>
    </row>
    <row r="6731" spans="15:16" x14ac:dyDescent="0.15">
      <c r="O6731">
        <v>6730</v>
      </c>
      <c r="P6731" t="str">
        <f>IFERROR(IF(COUNTIF(個人情報!$BB$5:$BB$401,"登録番号" &amp; リスト!O6731)&gt;=1,"",IF(VLOOKUP(O6731,登録者リスト!$A$1:$D$43729,4,FALSE)=基本情報!$D$6,O6731,"")),"")</f>
        <v/>
      </c>
    </row>
    <row r="6732" spans="15:16" x14ac:dyDescent="0.15">
      <c r="O6732">
        <v>6731</v>
      </c>
      <c r="P6732" t="str">
        <f>IFERROR(IF(COUNTIF(個人情報!$BB$5:$BB$401,"登録番号" &amp; リスト!O6732)&gt;=1,"",IF(VLOOKUP(O6732,登録者リスト!$A$1:$D$43729,4,FALSE)=基本情報!$D$6,O6732,"")),"")</f>
        <v/>
      </c>
    </row>
    <row r="6733" spans="15:16" x14ac:dyDescent="0.15">
      <c r="O6733">
        <v>6732</v>
      </c>
      <c r="P6733" t="str">
        <f>IFERROR(IF(COUNTIF(個人情報!$BB$5:$BB$401,"登録番号" &amp; リスト!O6733)&gt;=1,"",IF(VLOOKUP(O6733,登録者リスト!$A$1:$D$43729,4,FALSE)=基本情報!$D$6,O6733,"")),"")</f>
        <v/>
      </c>
    </row>
    <row r="6734" spans="15:16" x14ac:dyDescent="0.15">
      <c r="O6734">
        <v>6733</v>
      </c>
      <c r="P6734" t="str">
        <f>IFERROR(IF(COUNTIF(個人情報!$BB$5:$BB$401,"登録番号" &amp; リスト!O6734)&gt;=1,"",IF(VLOOKUP(O6734,登録者リスト!$A$1:$D$43729,4,FALSE)=基本情報!$D$6,O6734,"")),"")</f>
        <v/>
      </c>
    </row>
    <row r="6735" spans="15:16" x14ac:dyDescent="0.15">
      <c r="O6735">
        <v>6734</v>
      </c>
      <c r="P6735" t="str">
        <f>IFERROR(IF(COUNTIF(個人情報!$BB$5:$BB$401,"登録番号" &amp; リスト!O6735)&gt;=1,"",IF(VLOOKUP(O6735,登録者リスト!$A$1:$D$43729,4,FALSE)=基本情報!$D$6,O6735,"")),"")</f>
        <v/>
      </c>
    </row>
    <row r="6736" spans="15:16" x14ac:dyDescent="0.15">
      <c r="O6736">
        <v>6735</v>
      </c>
      <c r="P6736" t="str">
        <f>IFERROR(IF(COUNTIF(個人情報!$BB$5:$BB$401,"登録番号" &amp; リスト!O6736)&gt;=1,"",IF(VLOOKUP(O6736,登録者リスト!$A$1:$D$43729,4,FALSE)=基本情報!$D$6,O6736,"")),"")</f>
        <v/>
      </c>
    </row>
    <row r="6737" spans="15:16" x14ac:dyDescent="0.15">
      <c r="O6737">
        <v>6736</v>
      </c>
      <c r="P6737" t="str">
        <f>IFERROR(IF(COUNTIF(個人情報!$BB$5:$BB$401,"登録番号" &amp; リスト!O6737)&gt;=1,"",IF(VLOOKUP(O6737,登録者リスト!$A$1:$D$43729,4,FALSE)=基本情報!$D$6,O6737,"")),"")</f>
        <v/>
      </c>
    </row>
    <row r="6738" spans="15:16" x14ac:dyDescent="0.15">
      <c r="O6738">
        <v>6737</v>
      </c>
      <c r="P6738" t="str">
        <f>IFERROR(IF(COUNTIF(個人情報!$BB$5:$BB$401,"登録番号" &amp; リスト!O6738)&gt;=1,"",IF(VLOOKUP(O6738,登録者リスト!$A$1:$D$43729,4,FALSE)=基本情報!$D$6,O6738,"")),"")</f>
        <v/>
      </c>
    </row>
    <row r="6739" spans="15:16" x14ac:dyDescent="0.15">
      <c r="O6739">
        <v>6738</v>
      </c>
      <c r="P6739" t="str">
        <f>IFERROR(IF(COUNTIF(個人情報!$BB$5:$BB$401,"登録番号" &amp; リスト!O6739)&gt;=1,"",IF(VLOOKUP(O6739,登録者リスト!$A$1:$D$43729,4,FALSE)=基本情報!$D$6,O6739,"")),"")</f>
        <v/>
      </c>
    </row>
    <row r="6740" spans="15:16" x14ac:dyDescent="0.15">
      <c r="O6740">
        <v>6739</v>
      </c>
      <c r="P6740" t="str">
        <f>IFERROR(IF(COUNTIF(個人情報!$BB$5:$BB$401,"登録番号" &amp; リスト!O6740)&gt;=1,"",IF(VLOOKUP(O6740,登録者リスト!$A$1:$D$43729,4,FALSE)=基本情報!$D$6,O6740,"")),"")</f>
        <v/>
      </c>
    </row>
    <row r="6741" spans="15:16" x14ac:dyDescent="0.15">
      <c r="O6741">
        <v>6740</v>
      </c>
      <c r="P6741" t="str">
        <f>IFERROR(IF(COUNTIF(個人情報!$BB$5:$BB$401,"登録番号" &amp; リスト!O6741)&gt;=1,"",IF(VLOOKUP(O6741,登録者リスト!$A$1:$D$43729,4,FALSE)=基本情報!$D$6,O6741,"")),"")</f>
        <v/>
      </c>
    </row>
    <row r="6742" spans="15:16" x14ac:dyDescent="0.15">
      <c r="O6742">
        <v>6741</v>
      </c>
      <c r="P6742" t="str">
        <f>IFERROR(IF(COUNTIF(個人情報!$BB$5:$BB$401,"登録番号" &amp; リスト!O6742)&gt;=1,"",IF(VLOOKUP(O6742,登録者リスト!$A$1:$D$43729,4,FALSE)=基本情報!$D$6,O6742,"")),"")</f>
        <v/>
      </c>
    </row>
    <row r="6743" spans="15:16" x14ac:dyDescent="0.15">
      <c r="O6743">
        <v>6742</v>
      </c>
      <c r="P6743" t="str">
        <f>IFERROR(IF(COUNTIF(個人情報!$BB$5:$BB$401,"登録番号" &amp; リスト!O6743)&gt;=1,"",IF(VLOOKUP(O6743,登録者リスト!$A$1:$D$43729,4,FALSE)=基本情報!$D$6,O6743,"")),"")</f>
        <v/>
      </c>
    </row>
    <row r="6744" spans="15:16" x14ac:dyDescent="0.15">
      <c r="O6744">
        <v>6743</v>
      </c>
      <c r="P6744" t="str">
        <f>IFERROR(IF(COUNTIF(個人情報!$BB$5:$BB$401,"登録番号" &amp; リスト!O6744)&gt;=1,"",IF(VLOOKUP(O6744,登録者リスト!$A$1:$D$43729,4,FALSE)=基本情報!$D$6,O6744,"")),"")</f>
        <v/>
      </c>
    </row>
    <row r="6745" spans="15:16" x14ac:dyDescent="0.15">
      <c r="O6745">
        <v>6744</v>
      </c>
      <c r="P6745" t="str">
        <f>IFERROR(IF(COUNTIF(個人情報!$BB$5:$BB$401,"登録番号" &amp; リスト!O6745)&gt;=1,"",IF(VLOOKUP(O6745,登録者リスト!$A$1:$D$43729,4,FALSE)=基本情報!$D$6,O6745,"")),"")</f>
        <v/>
      </c>
    </row>
    <row r="6746" spans="15:16" x14ac:dyDescent="0.15">
      <c r="O6746">
        <v>6745</v>
      </c>
      <c r="P6746" t="str">
        <f>IFERROR(IF(COUNTIF(個人情報!$BB$5:$BB$401,"登録番号" &amp; リスト!O6746)&gt;=1,"",IF(VLOOKUP(O6746,登録者リスト!$A$1:$D$43729,4,FALSE)=基本情報!$D$6,O6746,"")),"")</f>
        <v/>
      </c>
    </row>
    <row r="6747" spans="15:16" x14ac:dyDescent="0.15">
      <c r="O6747">
        <v>6746</v>
      </c>
      <c r="P6747" t="str">
        <f>IFERROR(IF(COUNTIF(個人情報!$BB$5:$BB$401,"登録番号" &amp; リスト!O6747)&gt;=1,"",IF(VLOOKUP(O6747,登録者リスト!$A$1:$D$43729,4,FALSE)=基本情報!$D$6,O6747,"")),"")</f>
        <v/>
      </c>
    </row>
    <row r="6748" spans="15:16" x14ac:dyDescent="0.15">
      <c r="O6748">
        <v>6747</v>
      </c>
      <c r="P6748" t="str">
        <f>IFERROR(IF(COUNTIF(個人情報!$BB$5:$BB$401,"登録番号" &amp; リスト!O6748)&gt;=1,"",IF(VLOOKUP(O6748,登録者リスト!$A$1:$D$43729,4,FALSE)=基本情報!$D$6,O6748,"")),"")</f>
        <v/>
      </c>
    </row>
    <row r="6749" spans="15:16" x14ac:dyDescent="0.15">
      <c r="O6749">
        <v>6748</v>
      </c>
      <c r="P6749" t="str">
        <f>IFERROR(IF(COUNTIF(個人情報!$BB$5:$BB$401,"登録番号" &amp; リスト!O6749)&gt;=1,"",IF(VLOOKUP(O6749,登録者リスト!$A$1:$D$43729,4,FALSE)=基本情報!$D$6,O6749,"")),"")</f>
        <v/>
      </c>
    </row>
    <row r="6750" spans="15:16" x14ac:dyDescent="0.15">
      <c r="O6750">
        <v>6749</v>
      </c>
      <c r="P6750" t="str">
        <f>IFERROR(IF(COUNTIF(個人情報!$BB$5:$BB$401,"登録番号" &amp; リスト!O6750)&gt;=1,"",IF(VLOOKUP(O6750,登録者リスト!$A$1:$D$43729,4,FALSE)=基本情報!$D$6,O6750,"")),"")</f>
        <v/>
      </c>
    </row>
    <row r="6751" spans="15:16" x14ac:dyDescent="0.15">
      <c r="O6751">
        <v>6750</v>
      </c>
      <c r="P6751" t="str">
        <f>IFERROR(IF(COUNTIF(個人情報!$BB$5:$BB$401,"登録番号" &amp; リスト!O6751)&gt;=1,"",IF(VLOOKUP(O6751,登録者リスト!$A$1:$D$43729,4,FALSE)=基本情報!$D$6,O6751,"")),"")</f>
        <v/>
      </c>
    </row>
    <row r="6752" spans="15:16" x14ac:dyDescent="0.15">
      <c r="O6752">
        <v>6751</v>
      </c>
      <c r="P6752" t="str">
        <f>IFERROR(IF(COUNTIF(個人情報!$BB$5:$BB$401,"登録番号" &amp; リスト!O6752)&gt;=1,"",IF(VLOOKUP(O6752,登録者リスト!$A$1:$D$43729,4,FALSE)=基本情報!$D$6,O6752,"")),"")</f>
        <v/>
      </c>
    </row>
    <row r="6753" spans="15:16" x14ac:dyDescent="0.15">
      <c r="O6753">
        <v>6752</v>
      </c>
      <c r="P6753" t="str">
        <f>IFERROR(IF(COUNTIF(個人情報!$BB$5:$BB$401,"登録番号" &amp; リスト!O6753)&gt;=1,"",IF(VLOOKUP(O6753,登録者リスト!$A$1:$D$43729,4,FALSE)=基本情報!$D$6,O6753,"")),"")</f>
        <v/>
      </c>
    </row>
    <row r="6754" spans="15:16" x14ac:dyDescent="0.15">
      <c r="O6754">
        <v>6753</v>
      </c>
      <c r="P6754" t="str">
        <f>IFERROR(IF(COUNTIF(個人情報!$BB$5:$BB$401,"登録番号" &amp; リスト!O6754)&gt;=1,"",IF(VLOOKUP(O6754,登録者リスト!$A$1:$D$43729,4,FALSE)=基本情報!$D$6,O6754,"")),"")</f>
        <v/>
      </c>
    </row>
    <row r="6755" spans="15:16" x14ac:dyDescent="0.15">
      <c r="O6755">
        <v>6754</v>
      </c>
      <c r="P6755" t="str">
        <f>IFERROR(IF(COUNTIF(個人情報!$BB$5:$BB$401,"登録番号" &amp; リスト!O6755)&gt;=1,"",IF(VLOOKUP(O6755,登録者リスト!$A$1:$D$43729,4,FALSE)=基本情報!$D$6,O6755,"")),"")</f>
        <v/>
      </c>
    </row>
    <row r="6756" spans="15:16" x14ac:dyDescent="0.15">
      <c r="O6756">
        <v>6755</v>
      </c>
      <c r="P6756" t="str">
        <f>IFERROR(IF(COUNTIF(個人情報!$BB$5:$BB$401,"登録番号" &amp; リスト!O6756)&gt;=1,"",IF(VLOOKUP(O6756,登録者リスト!$A$1:$D$43729,4,FALSE)=基本情報!$D$6,O6756,"")),"")</f>
        <v/>
      </c>
    </row>
    <row r="6757" spans="15:16" x14ac:dyDescent="0.15">
      <c r="O6757">
        <v>6756</v>
      </c>
      <c r="P6757" t="str">
        <f>IFERROR(IF(COUNTIF(個人情報!$BB$5:$BB$401,"登録番号" &amp; リスト!O6757)&gt;=1,"",IF(VLOOKUP(O6757,登録者リスト!$A$1:$D$43729,4,FALSE)=基本情報!$D$6,O6757,"")),"")</f>
        <v/>
      </c>
    </row>
    <row r="6758" spans="15:16" x14ac:dyDescent="0.15">
      <c r="O6758">
        <v>6757</v>
      </c>
      <c r="P6758" t="str">
        <f>IFERROR(IF(COUNTIF(個人情報!$BB$5:$BB$401,"登録番号" &amp; リスト!O6758)&gt;=1,"",IF(VLOOKUP(O6758,登録者リスト!$A$1:$D$43729,4,FALSE)=基本情報!$D$6,O6758,"")),"")</f>
        <v/>
      </c>
    </row>
    <row r="6759" spans="15:16" x14ac:dyDescent="0.15">
      <c r="O6759">
        <v>6758</v>
      </c>
      <c r="P6759" t="str">
        <f>IFERROR(IF(COUNTIF(個人情報!$BB$5:$BB$401,"登録番号" &amp; リスト!O6759)&gt;=1,"",IF(VLOOKUP(O6759,登録者リスト!$A$1:$D$43729,4,FALSE)=基本情報!$D$6,O6759,"")),"")</f>
        <v/>
      </c>
    </row>
    <row r="6760" spans="15:16" x14ac:dyDescent="0.15">
      <c r="O6760">
        <v>6759</v>
      </c>
      <c r="P6760" t="str">
        <f>IFERROR(IF(COUNTIF(個人情報!$BB$5:$BB$401,"登録番号" &amp; リスト!O6760)&gt;=1,"",IF(VLOOKUP(O6760,登録者リスト!$A$1:$D$43729,4,FALSE)=基本情報!$D$6,O6760,"")),"")</f>
        <v/>
      </c>
    </row>
    <row r="6761" spans="15:16" x14ac:dyDescent="0.15">
      <c r="O6761">
        <v>6760</v>
      </c>
      <c r="P6761" t="str">
        <f>IFERROR(IF(COUNTIF(個人情報!$BB$5:$BB$401,"登録番号" &amp; リスト!O6761)&gt;=1,"",IF(VLOOKUP(O6761,登録者リスト!$A$1:$D$43729,4,FALSE)=基本情報!$D$6,O6761,"")),"")</f>
        <v/>
      </c>
    </row>
    <row r="6762" spans="15:16" x14ac:dyDescent="0.15">
      <c r="O6762">
        <v>6761</v>
      </c>
      <c r="P6762" t="str">
        <f>IFERROR(IF(COUNTIF(個人情報!$BB$5:$BB$401,"登録番号" &amp; リスト!O6762)&gt;=1,"",IF(VLOOKUP(O6762,登録者リスト!$A$1:$D$43729,4,FALSE)=基本情報!$D$6,O6762,"")),"")</f>
        <v/>
      </c>
    </row>
    <row r="6763" spans="15:16" x14ac:dyDescent="0.15">
      <c r="O6763">
        <v>6762</v>
      </c>
      <c r="P6763" t="str">
        <f>IFERROR(IF(COUNTIF(個人情報!$BB$5:$BB$401,"登録番号" &amp; リスト!O6763)&gt;=1,"",IF(VLOOKUP(O6763,登録者リスト!$A$1:$D$43729,4,FALSE)=基本情報!$D$6,O6763,"")),"")</f>
        <v/>
      </c>
    </row>
    <row r="6764" spans="15:16" x14ac:dyDescent="0.15">
      <c r="O6764">
        <v>6763</v>
      </c>
      <c r="P6764" t="str">
        <f>IFERROR(IF(COUNTIF(個人情報!$BB$5:$BB$401,"登録番号" &amp; リスト!O6764)&gt;=1,"",IF(VLOOKUP(O6764,登録者リスト!$A$1:$D$43729,4,FALSE)=基本情報!$D$6,O6764,"")),"")</f>
        <v/>
      </c>
    </row>
    <row r="6765" spans="15:16" x14ac:dyDescent="0.15">
      <c r="O6765">
        <v>6764</v>
      </c>
      <c r="P6765" t="str">
        <f>IFERROR(IF(COUNTIF(個人情報!$BB$5:$BB$401,"登録番号" &amp; リスト!O6765)&gt;=1,"",IF(VLOOKUP(O6765,登録者リスト!$A$1:$D$43729,4,FALSE)=基本情報!$D$6,O6765,"")),"")</f>
        <v/>
      </c>
    </row>
    <row r="6766" spans="15:16" x14ac:dyDescent="0.15">
      <c r="O6766">
        <v>6765</v>
      </c>
      <c r="P6766" t="str">
        <f>IFERROR(IF(COUNTIF(個人情報!$BB$5:$BB$401,"登録番号" &amp; リスト!O6766)&gt;=1,"",IF(VLOOKUP(O6766,登録者リスト!$A$1:$D$43729,4,FALSE)=基本情報!$D$6,O6766,"")),"")</f>
        <v/>
      </c>
    </row>
    <row r="6767" spans="15:16" x14ac:dyDescent="0.15">
      <c r="O6767">
        <v>6766</v>
      </c>
      <c r="P6767" t="str">
        <f>IFERROR(IF(COUNTIF(個人情報!$BB$5:$BB$401,"登録番号" &amp; リスト!O6767)&gt;=1,"",IF(VLOOKUP(O6767,登録者リスト!$A$1:$D$43729,4,FALSE)=基本情報!$D$6,O6767,"")),"")</f>
        <v/>
      </c>
    </row>
    <row r="6768" spans="15:16" x14ac:dyDescent="0.15">
      <c r="O6768">
        <v>6767</v>
      </c>
      <c r="P6768" t="str">
        <f>IFERROR(IF(COUNTIF(個人情報!$BB$5:$BB$401,"登録番号" &amp; リスト!O6768)&gt;=1,"",IF(VLOOKUP(O6768,登録者リスト!$A$1:$D$43729,4,FALSE)=基本情報!$D$6,O6768,"")),"")</f>
        <v/>
      </c>
    </row>
    <row r="6769" spans="15:16" x14ac:dyDescent="0.15">
      <c r="O6769">
        <v>6768</v>
      </c>
      <c r="P6769" t="str">
        <f>IFERROR(IF(COUNTIF(個人情報!$BB$5:$BB$401,"登録番号" &amp; リスト!O6769)&gt;=1,"",IF(VLOOKUP(O6769,登録者リスト!$A$1:$D$43729,4,FALSE)=基本情報!$D$6,O6769,"")),"")</f>
        <v/>
      </c>
    </row>
    <row r="6770" spans="15:16" x14ac:dyDescent="0.15">
      <c r="O6770">
        <v>6769</v>
      </c>
      <c r="P6770" t="str">
        <f>IFERROR(IF(COUNTIF(個人情報!$BB$5:$BB$401,"登録番号" &amp; リスト!O6770)&gt;=1,"",IF(VLOOKUP(O6770,登録者リスト!$A$1:$D$43729,4,FALSE)=基本情報!$D$6,O6770,"")),"")</f>
        <v/>
      </c>
    </row>
    <row r="6771" spans="15:16" x14ac:dyDescent="0.15">
      <c r="O6771">
        <v>6770</v>
      </c>
      <c r="P6771" t="str">
        <f>IFERROR(IF(COUNTIF(個人情報!$BB$5:$BB$401,"登録番号" &amp; リスト!O6771)&gt;=1,"",IF(VLOOKUP(O6771,登録者リスト!$A$1:$D$43729,4,FALSE)=基本情報!$D$6,O6771,"")),"")</f>
        <v/>
      </c>
    </row>
    <row r="6772" spans="15:16" x14ac:dyDescent="0.15">
      <c r="O6772">
        <v>6771</v>
      </c>
      <c r="P6772" t="str">
        <f>IFERROR(IF(COUNTIF(個人情報!$BB$5:$BB$401,"登録番号" &amp; リスト!O6772)&gt;=1,"",IF(VLOOKUP(O6772,登録者リスト!$A$1:$D$43729,4,FALSE)=基本情報!$D$6,O6772,"")),"")</f>
        <v/>
      </c>
    </row>
    <row r="6773" spans="15:16" x14ac:dyDescent="0.15">
      <c r="O6773">
        <v>6772</v>
      </c>
      <c r="P6773" t="str">
        <f>IFERROR(IF(COUNTIF(個人情報!$BB$5:$BB$401,"登録番号" &amp; リスト!O6773)&gt;=1,"",IF(VLOOKUP(O6773,登録者リスト!$A$1:$D$43729,4,FALSE)=基本情報!$D$6,O6773,"")),"")</f>
        <v/>
      </c>
    </row>
    <row r="6774" spans="15:16" x14ac:dyDescent="0.15">
      <c r="O6774">
        <v>6773</v>
      </c>
      <c r="P6774" t="str">
        <f>IFERROR(IF(COUNTIF(個人情報!$BB$5:$BB$401,"登録番号" &amp; リスト!O6774)&gt;=1,"",IF(VLOOKUP(O6774,登録者リスト!$A$1:$D$43729,4,FALSE)=基本情報!$D$6,O6774,"")),"")</f>
        <v/>
      </c>
    </row>
    <row r="6775" spans="15:16" x14ac:dyDescent="0.15">
      <c r="O6775">
        <v>6774</v>
      </c>
      <c r="P6775" t="str">
        <f>IFERROR(IF(COUNTIF(個人情報!$BB$5:$BB$401,"登録番号" &amp; リスト!O6775)&gt;=1,"",IF(VLOOKUP(O6775,登録者リスト!$A$1:$D$43729,4,FALSE)=基本情報!$D$6,O6775,"")),"")</f>
        <v/>
      </c>
    </row>
    <row r="6776" spans="15:16" x14ac:dyDescent="0.15">
      <c r="O6776">
        <v>6775</v>
      </c>
      <c r="P6776" t="str">
        <f>IFERROR(IF(COUNTIF(個人情報!$BB$5:$BB$401,"登録番号" &amp; リスト!O6776)&gt;=1,"",IF(VLOOKUP(O6776,登録者リスト!$A$1:$D$43729,4,FALSE)=基本情報!$D$6,O6776,"")),"")</f>
        <v/>
      </c>
    </row>
    <row r="6777" spans="15:16" x14ac:dyDescent="0.15">
      <c r="O6777">
        <v>6776</v>
      </c>
      <c r="P6777" t="str">
        <f>IFERROR(IF(COUNTIF(個人情報!$BB$5:$BB$401,"登録番号" &amp; リスト!O6777)&gt;=1,"",IF(VLOOKUP(O6777,登録者リスト!$A$1:$D$43729,4,FALSE)=基本情報!$D$6,O6777,"")),"")</f>
        <v/>
      </c>
    </row>
    <row r="6778" spans="15:16" x14ac:dyDescent="0.15">
      <c r="O6778">
        <v>6777</v>
      </c>
      <c r="P6778" t="str">
        <f>IFERROR(IF(COUNTIF(個人情報!$BB$5:$BB$401,"登録番号" &amp; リスト!O6778)&gt;=1,"",IF(VLOOKUP(O6778,登録者リスト!$A$1:$D$43729,4,FALSE)=基本情報!$D$6,O6778,"")),"")</f>
        <v/>
      </c>
    </row>
    <row r="6779" spans="15:16" x14ac:dyDescent="0.15">
      <c r="O6779">
        <v>6778</v>
      </c>
      <c r="P6779" t="str">
        <f>IFERROR(IF(COUNTIF(個人情報!$BB$5:$BB$401,"登録番号" &amp; リスト!O6779)&gt;=1,"",IF(VLOOKUP(O6779,登録者リスト!$A$1:$D$43729,4,FALSE)=基本情報!$D$6,O6779,"")),"")</f>
        <v/>
      </c>
    </row>
    <row r="6780" spans="15:16" x14ac:dyDescent="0.15">
      <c r="O6780">
        <v>6779</v>
      </c>
      <c r="P6780" t="str">
        <f>IFERROR(IF(COUNTIF(個人情報!$BB$5:$BB$401,"登録番号" &amp; リスト!O6780)&gt;=1,"",IF(VLOOKUP(O6780,登録者リスト!$A$1:$D$43729,4,FALSE)=基本情報!$D$6,O6780,"")),"")</f>
        <v/>
      </c>
    </row>
    <row r="6781" spans="15:16" x14ac:dyDescent="0.15">
      <c r="O6781">
        <v>6780</v>
      </c>
      <c r="P6781" t="str">
        <f>IFERROR(IF(COUNTIF(個人情報!$BB$5:$BB$401,"登録番号" &amp; リスト!O6781)&gt;=1,"",IF(VLOOKUP(O6781,登録者リスト!$A$1:$D$43729,4,FALSE)=基本情報!$D$6,O6781,"")),"")</f>
        <v/>
      </c>
    </row>
    <row r="6782" spans="15:16" x14ac:dyDescent="0.15">
      <c r="O6782">
        <v>6781</v>
      </c>
      <c r="P6782" t="str">
        <f>IFERROR(IF(COUNTIF(個人情報!$BB$5:$BB$401,"登録番号" &amp; リスト!O6782)&gt;=1,"",IF(VLOOKUP(O6782,登録者リスト!$A$1:$D$43729,4,FALSE)=基本情報!$D$6,O6782,"")),"")</f>
        <v/>
      </c>
    </row>
    <row r="6783" spans="15:16" x14ac:dyDescent="0.15">
      <c r="O6783">
        <v>6782</v>
      </c>
      <c r="P6783" t="str">
        <f>IFERROR(IF(COUNTIF(個人情報!$BB$5:$BB$401,"登録番号" &amp; リスト!O6783)&gt;=1,"",IF(VLOOKUP(O6783,登録者リスト!$A$1:$D$43729,4,FALSE)=基本情報!$D$6,O6783,"")),"")</f>
        <v/>
      </c>
    </row>
    <row r="6784" spans="15:16" x14ac:dyDescent="0.15">
      <c r="O6784">
        <v>6783</v>
      </c>
      <c r="P6784" t="str">
        <f>IFERROR(IF(COUNTIF(個人情報!$BB$5:$BB$401,"登録番号" &amp; リスト!O6784)&gt;=1,"",IF(VLOOKUP(O6784,登録者リスト!$A$1:$D$43729,4,FALSE)=基本情報!$D$6,O6784,"")),"")</f>
        <v/>
      </c>
    </row>
    <row r="6785" spans="15:16" x14ac:dyDescent="0.15">
      <c r="O6785">
        <v>6784</v>
      </c>
      <c r="P6785" t="str">
        <f>IFERROR(IF(COUNTIF(個人情報!$BB$5:$BB$401,"登録番号" &amp; リスト!O6785)&gt;=1,"",IF(VLOOKUP(O6785,登録者リスト!$A$1:$D$43729,4,FALSE)=基本情報!$D$6,O6785,"")),"")</f>
        <v/>
      </c>
    </row>
    <row r="6786" spans="15:16" x14ac:dyDescent="0.15">
      <c r="O6786">
        <v>6785</v>
      </c>
      <c r="P6786" t="str">
        <f>IFERROR(IF(COUNTIF(個人情報!$BB$5:$BB$401,"登録番号" &amp; リスト!O6786)&gt;=1,"",IF(VLOOKUP(O6786,登録者リスト!$A$1:$D$43729,4,FALSE)=基本情報!$D$6,O6786,"")),"")</f>
        <v/>
      </c>
    </row>
    <row r="6787" spans="15:16" x14ac:dyDescent="0.15">
      <c r="O6787">
        <v>6786</v>
      </c>
      <c r="P6787" t="str">
        <f>IFERROR(IF(COUNTIF(個人情報!$BB$5:$BB$401,"登録番号" &amp; リスト!O6787)&gt;=1,"",IF(VLOOKUP(O6787,登録者リスト!$A$1:$D$43729,4,FALSE)=基本情報!$D$6,O6787,"")),"")</f>
        <v/>
      </c>
    </row>
    <row r="6788" spans="15:16" x14ac:dyDescent="0.15">
      <c r="O6788">
        <v>6787</v>
      </c>
      <c r="P6788" t="str">
        <f>IFERROR(IF(COUNTIF(個人情報!$BB$5:$BB$401,"登録番号" &amp; リスト!O6788)&gt;=1,"",IF(VLOOKUP(O6788,登録者リスト!$A$1:$D$43729,4,FALSE)=基本情報!$D$6,O6788,"")),"")</f>
        <v/>
      </c>
    </row>
    <row r="6789" spans="15:16" x14ac:dyDescent="0.15">
      <c r="O6789">
        <v>6788</v>
      </c>
      <c r="P6789" t="str">
        <f>IFERROR(IF(COUNTIF(個人情報!$BB$5:$BB$401,"登録番号" &amp; リスト!O6789)&gt;=1,"",IF(VLOOKUP(O6789,登録者リスト!$A$1:$D$43729,4,FALSE)=基本情報!$D$6,O6789,"")),"")</f>
        <v/>
      </c>
    </row>
    <row r="6790" spans="15:16" x14ac:dyDescent="0.15">
      <c r="O6790">
        <v>6789</v>
      </c>
      <c r="P6790" t="str">
        <f>IFERROR(IF(COUNTIF(個人情報!$BB$5:$BB$401,"登録番号" &amp; リスト!O6790)&gt;=1,"",IF(VLOOKUP(O6790,登録者リスト!$A$1:$D$43729,4,FALSE)=基本情報!$D$6,O6790,"")),"")</f>
        <v/>
      </c>
    </row>
    <row r="6791" spans="15:16" x14ac:dyDescent="0.15">
      <c r="O6791">
        <v>6790</v>
      </c>
      <c r="P6791" t="str">
        <f>IFERROR(IF(COUNTIF(個人情報!$BB$5:$BB$401,"登録番号" &amp; リスト!O6791)&gt;=1,"",IF(VLOOKUP(O6791,登録者リスト!$A$1:$D$43729,4,FALSE)=基本情報!$D$6,O6791,"")),"")</f>
        <v/>
      </c>
    </row>
    <row r="6792" spans="15:16" x14ac:dyDescent="0.15">
      <c r="O6792">
        <v>6791</v>
      </c>
      <c r="P6792" t="str">
        <f>IFERROR(IF(COUNTIF(個人情報!$BB$5:$BB$401,"登録番号" &amp; リスト!O6792)&gt;=1,"",IF(VLOOKUP(O6792,登録者リスト!$A$1:$D$43729,4,FALSE)=基本情報!$D$6,O6792,"")),"")</f>
        <v/>
      </c>
    </row>
    <row r="6793" spans="15:16" x14ac:dyDescent="0.15">
      <c r="O6793">
        <v>6792</v>
      </c>
      <c r="P6793" t="str">
        <f>IFERROR(IF(COUNTIF(個人情報!$BB$5:$BB$401,"登録番号" &amp; リスト!O6793)&gt;=1,"",IF(VLOOKUP(O6793,登録者リスト!$A$1:$D$43729,4,FALSE)=基本情報!$D$6,O6793,"")),"")</f>
        <v/>
      </c>
    </row>
    <row r="6794" spans="15:16" x14ac:dyDescent="0.15">
      <c r="O6794">
        <v>6793</v>
      </c>
      <c r="P6794" t="str">
        <f>IFERROR(IF(COUNTIF(個人情報!$BB$5:$BB$401,"登録番号" &amp; リスト!O6794)&gt;=1,"",IF(VLOOKUP(O6794,登録者リスト!$A$1:$D$43729,4,FALSE)=基本情報!$D$6,O6794,"")),"")</f>
        <v/>
      </c>
    </row>
    <row r="6795" spans="15:16" x14ac:dyDescent="0.15">
      <c r="O6795">
        <v>6794</v>
      </c>
      <c r="P6795" t="str">
        <f>IFERROR(IF(COUNTIF(個人情報!$BB$5:$BB$401,"登録番号" &amp; リスト!O6795)&gt;=1,"",IF(VLOOKUP(O6795,登録者リスト!$A$1:$D$43729,4,FALSE)=基本情報!$D$6,O6795,"")),"")</f>
        <v/>
      </c>
    </row>
    <row r="6796" spans="15:16" x14ac:dyDescent="0.15">
      <c r="O6796">
        <v>6795</v>
      </c>
      <c r="P6796" t="str">
        <f>IFERROR(IF(COUNTIF(個人情報!$BB$5:$BB$401,"登録番号" &amp; リスト!O6796)&gt;=1,"",IF(VLOOKUP(O6796,登録者リスト!$A$1:$D$43729,4,FALSE)=基本情報!$D$6,O6796,"")),"")</f>
        <v/>
      </c>
    </row>
    <row r="6797" spans="15:16" x14ac:dyDescent="0.15">
      <c r="O6797">
        <v>6796</v>
      </c>
      <c r="P6797" t="str">
        <f>IFERROR(IF(COUNTIF(個人情報!$BB$5:$BB$401,"登録番号" &amp; リスト!O6797)&gt;=1,"",IF(VLOOKUP(O6797,登録者リスト!$A$1:$D$43729,4,FALSE)=基本情報!$D$6,O6797,"")),"")</f>
        <v/>
      </c>
    </row>
    <row r="6798" spans="15:16" x14ac:dyDescent="0.15">
      <c r="O6798">
        <v>6797</v>
      </c>
      <c r="P6798" t="str">
        <f>IFERROR(IF(COUNTIF(個人情報!$BB$5:$BB$401,"登録番号" &amp; リスト!O6798)&gt;=1,"",IF(VLOOKUP(O6798,登録者リスト!$A$1:$D$43729,4,FALSE)=基本情報!$D$6,O6798,"")),"")</f>
        <v/>
      </c>
    </row>
    <row r="6799" spans="15:16" x14ac:dyDescent="0.15">
      <c r="O6799">
        <v>6798</v>
      </c>
      <c r="P6799" t="str">
        <f>IFERROR(IF(COUNTIF(個人情報!$BB$5:$BB$401,"登録番号" &amp; リスト!O6799)&gt;=1,"",IF(VLOOKUP(O6799,登録者リスト!$A$1:$D$43729,4,FALSE)=基本情報!$D$6,O6799,"")),"")</f>
        <v/>
      </c>
    </row>
    <row r="6800" spans="15:16" x14ac:dyDescent="0.15">
      <c r="O6800">
        <v>6799</v>
      </c>
      <c r="P6800" t="str">
        <f>IFERROR(IF(COUNTIF(個人情報!$BB$5:$BB$401,"登録番号" &amp; リスト!O6800)&gt;=1,"",IF(VLOOKUP(O6800,登録者リスト!$A$1:$D$43729,4,FALSE)=基本情報!$D$6,O6800,"")),"")</f>
        <v/>
      </c>
    </row>
    <row r="6801" spans="15:16" x14ac:dyDescent="0.15">
      <c r="O6801">
        <v>6800</v>
      </c>
      <c r="P6801" t="str">
        <f>IFERROR(IF(COUNTIF(個人情報!$BB$5:$BB$401,"登録番号" &amp; リスト!O6801)&gt;=1,"",IF(VLOOKUP(O6801,登録者リスト!$A$1:$D$43729,4,FALSE)=基本情報!$D$6,O6801,"")),"")</f>
        <v/>
      </c>
    </row>
    <row r="6802" spans="15:16" x14ac:dyDescent="0.15">
      <c r="O6802">
        <v>6801</v>
      </c>
      <c r="P6802" t="str">
        <f>IFERROR(IF(COUNTIF(個人情報!$BB$5:$BB$401,"登録番号" &amp; リスト!O6802)&gt;=1,"",IF(VLOOKUP(O6802,登録者リスト!$A$1:$D$43729,4,FALSE)=基本情報!$D$6,O6802,"")),"")</f>
        <v/>
      </c>
    </row>
    <row r="6803" spans="15:16" x14ac:dyDescent="0.15">
      <c r="O6803">
        <v>6802</v>
      </c>
      <c r="P6803" t="str">
        <f>IFERROR(IF(COUNTIF(個人情報!$BB$5:$BB$401,"登録番号" &amp; リスト!O6803)&gt;=1,"",IF(VLOOKUP(O6803,登録者リスト!$A$1:$D$43729,4,FALSE)=基本情報!$D$6,O6803,"")),"")</f>
        <v/>
      </c>
    </row>
    <row r="6804" spans="15:16" x14ac:dyDescent="0.15">
      <c r="O6804">
        <v>6803</v>
      </c>
      <c r="P6804" t="str">
        <f>IFERROR(IF(COUNTIF(個人情報!$BB$5:$BB$401,"登録番号" &amp; リスト!O6804)&gt;=1,"",IF(VLOOKUP(O6804,登録者リスト!$A$1:$D$43729,4,FALSE)=基本情報!$D$6,O6804,"")),"")</f>
        <v/>
      </c>
    </row>
    <row r="6805" spans="15:16" x14ac:dyDescent="0.15">
      <c r="O6805">
        <v>6804</v>
      </c>
      <c r="P6805" t="str">
        <f>IFERROR(IF(COUNTIF(個人情報!$BB$5:$BB$401,"登録番号" &amp; リスト!O6805)&gt;=1,"",IF(VLOOKUP(O6805,登録者リスト!$A$1:$D$43729,4,FALSE)=基本情報!$D$6,O6805,"")),"")</f>
        <v/>
      </c>
    </row>
    <row r="6806" spans="15:16" x14ac:dyDescent="0.15">
      <c r="O6806">
        <v>6805</v>
      </c>
      <c r="P6806" t="str">
        <f>IFERROR(IF(COUNTIF(個人情報!$BB$5:$BB$401,"登録番号" &amp; リスト!O6806)&gt;=1,"",IF(VLOOKUP(O6806,登録者リスト!$A$1:$D$43729,4,FALSE)=基本情報!$D$6,O6806,"")),"")</f>
        <v/>
      </c>
    </row>
    <row r="6807" spans="15:16" x14ac:dyDescent="0.15">
      <c r="O6807">
        <v>6806</v>
      </c>
      <c r="P6807" t="str">
        <f>IFERROR(IF(COUNTIF(個人情報!$BB$5:$BB$401,"登録番号" &amp; リスト!O6807)&gt;=1,"",IF(VLOOKUP(O6807,登録者リスト!$A$1:$D$43729,4,FALSE)=基本情報!$D$6,O6807,"")),"")</f>
        <v/>
      </c>
    </row>
    <row r="6808" spans="15:16" x14ac:dyDescent="0.15">
      <c r="O6808">
        <v>6807</v>
      </c>
      <c r="P6808" t="str">
        <f>IFERROR(IF(COUNTIF(個人情報!$BB$5:$BB$401,"登録番号" &amp; リスト!O6808)&gt;=1,"",IF(VLOOKUP(O6808,登録者リスト!$A$1:$D$43729,4,FALSE)=基本情報!$D$6,O6808,"")),"")</f>
        <v/>
      </c>
    </row>
    <row r="6809" spans="15:16" x14ac:dyDescent="0.15">
      <c r="O6809">
        <v>6808</v>
      </c>
      <c r="P6809" t="str">
        <f>IFERROR(IF(COUNTIF(個人情報!$BB$5:$BB$401,"登録番号" &amp; リスト!O6809)&gt;=1,"",IF(VLOOKUP(O6809,登録者リスト!$A$1:$D$43729,4,FALSE)=基本情報!$D$6,O6809,"")),"")</f>
        <v/>
      </c>
    </row>
    <row r="6810" spans="15:16" x14ac:dyDescent="0.15">
      <c r="O6810">
        <v>6809</v>
      </c>
      <c r="P6810" t="str">
        <f>IFERROR(IF(COUNTIF(個人情報!$BB$5:$BB$401,"登録番号" &amp; リスト!O6810)&gt;=1,"",IF(VLOOKUP(O6810,登録者リスト!$A$1:$D$43729,4,FALSE)=基本情報!$D$6,O6810,"")),"")</f>
        <v/>
      </c>
    </row>
    <row r="6811" spans="15:16" x14ac:dyDescent="0.15">
      <c r="O6811">
        <v>6810</v>
      </c>
      <c r="P6811" t="str">
        <f>IFERROR(IF(COUNTIF(個人情報!$BB$5:$BB$401,"登録番号" &amp; リスト!O6811)&gt;=1,"",IF(VLOOKUP(O6811,登録者リスト!$A$1:$D$43729,4,FALSE)=基本情報!$D$6,O6811,"")),"")</f>
        <v/>
      </c>
    </row>
    <row r="6812" spans="15:16" x14ac:dyDescent="0.15">
      <c r="O6812">
        <v>6811</v>
      </c>
      <c r="P6812" t="str">
        <f>IFERROR(IF(COUNTIF(個人情報!$BB$5:$BB$401,"登録番号" &amp; リスト!O6812)&gt;=1,"",IF(VLOOKUP(O6812,登録者リスト!$A$1:$D$43729,4,FALSE)=基本情報!$D$6,O6812,"")),"")</f>
        <v/>
      </c>
    </row>
    <row r="6813" spans="15:16" x14ac:dyDescent="0.15">
      <c r="O6813">
        <v>6812</v>
      </c>
      <c r="P6813" t="str">
        <f>IFERROR(IF(COUNTIF(個人情報!$BB$5:$BB$401,"登録番号" &amp; リスト!O6813)&gt;=1,"",IF(VLOOKUP(O6813,登録者リスト!$A$1:$D$43729,4,FALSE)=基本情報!$D$6,O6813,"")),"")</f>
        <v/>
      </c>
    </row>
    <row r="6814" spans="15:16" x14ac:dyDescent="0.15">
      <c r="O6814">
        <v>6813</v>
      </c>
      <c r="P6814" t="str">
        <f>IFERROR(IF(COUNTIF(個人情報!$BB$5:$BB$401,"登録番号" &amp; リスト!O6814)&gt;=1,"",IF(VLOOKUP(O6814,登録者リスト!$A$1:$D$43729,4,FALSE)=基本情報!$D$6,O6814,"")),"")</f>
        <v/>
      </c>
    </row>
    <row r="6815" spans="15:16" x14ac:dyDescent="0.15">
      <c r="O6815">
        <v>6814</v>
      </c>
      <c r="P6815" t="str">
        <f>IFERROR(IF(COUNTIF(個人情報!$BB$5:$BB$401,"登録番号" &amp; リスト!O6815)&gt;=1,"",IF(VLOOKUP(O6815,登録者リスト!$A$1:$D$43729,4,FALSE)=基本情報!$D$6,O6815,"")),"")</f>
        <v/>
      </c>
    </row>
    <row r="6816" spans="15:16" x14ac:dyDescent="0.15">
      <c r="O6816">
        <v>6815</v>
      </c>
      <c r="P6816" t="str">
        <f>IFERROR(IF(COUNTIF(個人情報!$BB$5:$BB$401,"登録番号" &amp; リスト!O6816)&gt;=1,"",IF(VLOOKUP(O6816,登録者リスト!$A$1:$D$43729,4,FALSE)=基本情報!$D$6,O6816,"")),"")</f>
        <v/>
      </c>
    </row>
    <row r="6817" spans="15:16" x14ac:dyDescent="0.15">
      <c r="O6817">
        <v>6816</v>
      </c>
      <c r="P6817" t="str">
        <f>IFERROR(IF(COUNTIF(個人情報!$BB$5:$BB$401,"登録番号" &amp; リスト!O6817)&gt;=1,"",IF(VLOOKUP(O6817,登録者リスト!$A$1:$D$43729,4,FALSE)=基本情報!$D$6,O6817,"")),"")</f>
        <v/>
      </c>
    </row>
    <row r="6818" spans="15:16" x14ac:dyDescent="0.15">
      <c r="O6818">
        <v>6817</v>
      </c>
      <c r="P6818" t="str">
        <f>IFERROR(IF(COUNTIF(個人情報!$BB$5:$BB$401,"登録番号" &amp; リスト!O6818)&gt;=1,"",IF(VLOOKUP(O6818,登録者リスト!$A$1:$D$43729,4,FALSE)=基本情報!$D$6,O6818,"")),"")</f>
        <v/>
      </c>
    </row>
    <row r="6819" spans="15:16" x14ac:dyDescent="0.15">
      <c r="O6819">
        <v>6818</v>
      </c>
      <c r="P6819" t="str">
        <f>IFERROR(IF(COUNTIF(個人情報!$BB$5:$BB$401,"登録番号" &amp; リスト!O6819)&gt;=1,"",IF(VLOOKUP(O6819,登録者リスト!$A$1:$D$43729,4,FALSE)=基本情報!$D$6,O6819,"")),"")</f>
        <v/>
      </c>
    </row>
    <row r="6820" spans="15:16" x14ac:dyDescent="0.15">
      <c r="O6820">
        <v>6819</v>
      </c>
      <c r="P6820" t="str">
        <f>IFERROR(IF(COUNTIF(個人情報!$BB$5:$BB$401,"登録番号" &amp; リスト!O6820)&gt;=1,"",IF(VLOOKUP(O6820,登録者リスト!$A$1:$D$43729,4,FALSE)=基本情報!$D$6,O6820,"")),"")</f>
        <v/>
      </c>
    </row>
    <row r="6821" spans="15:16" x14ac:dyDescent="0.15">
      <c r="O6821">
        <v>6820</v>
      </c>
      <c r="P6821" t="str">
        <f>IFERROR(IF(COUNTIF(個人情報!$BB$5:$BB$401,"登録番号" &amp; リスト!O6821)&gt;=1,"",IF(VLOOKUP(O6821,登録者リスト!$A$1:$D$43729,4,FALSE)=基本情報!$D$6,O6821,"")),"")</f>
        <v/>
      </c>
    </row>
    <row r="6822" spans="15:16" x14ac:dyDescent="0.15">
      <c r="O6822">
        <v>6821</v>
      </c>
      <c r="P6822" t="str">
        <f>IFERROR(IF(COUNTIF(個人情報!$BB$5:$BB$401,"登録番号" &amp; リスト!O6822)&gt;=1,"",IF(VLOOKUP(O6822,登録者リスト!$A$1:$D$43729,4,FALSE)=基本情報!$D$6,O6822,"")),"")</f>
        <v/>
      </c>
    </row>
    <row r="6823" spans="15:16" x14ac:dyDescent="0.15">
      <c r="O6823">
        <v>6822</v>
      </c>
      <c r="P6823" t="str">
        <f>IFERROR(IF(COUNTIF(個人情報!$BB$5:$BB$401,"登録番号" &amp; リスト!O6823)&gt;=1,"",IF(VLOOKUP(O6823,登録者リスト!$A$1:$D$43729,4,FALSE)=基本情報!$D$6,O6823,"")),"")</f>
        <v/>
      </c>
    </row>
    <row r="6824" spans="15:16" x14ac:dyDescent="0.15">
      <c r="O6824">
        <v>6823</v>
      </c>
      <c r="P6824" t="str">
        <f>IFERROR(IF(COUNTIF(個人情報!$BB$5:$BB$401,"登録番号" &amp; リスト!O6824)&gt;=1,"",IF(VLOOKUP(O6824,登録者リスト!$A$1:$D$43729,4,FALSE)=基本情報!$D$6,O6824,"")),"")</f>
        <v/>
      </c>
    </row>
    <row r="6825" spans="15:16" x14ac:dyDescent="0.15">
      <c r="O6825">
        <v>6824</v>
      </c>
      <c r="P6825" t="str">
        <f>IFERROR(IF(COUNTIF(個人情報!$BB$5:$BB$401,"登録番号" &amp; リスト!O6825)&gt;=1,"",IF(VLOOKUP(O6825,登録者リスト!$A$1:$D$43729,4,FALSE)=基本情報!$D$6,O6825,"")),"")</f>
        <v/>
      </c>
    </row>
    <row r="6826" spans="15:16" x14ac:dyDescent="0.15">
      <c r="O6826">
        <v>6825</v>
      </c>
      <c r="P6826" t="str">
        <f>IFERROR(IF(COUNTIF(個人情報!$BB$5:$BB$401,"登録番号" &amp; リスト!O6826)&gt;=1,"",IF(VLOOKUP(O6826,登録者リスト!$A$1:$D$43729,4,FALSE)=基本情報!$D$6,O6826,"")),"")</f>
        <v/>
      </c>
    </row>
    <row r="6827" spans="15:16" x14ac:dyDescent="0.15">
      <c r="O6827">
        <v>6826</v>
      </c>
      <c r="P6827" t="str">
        <f>IFERROR(IF(COUNTIF(個人情報!$BB$5:$BB$401,"登録番号" &amp; リスト!O6827)&gt;=1,"",IF(VLOOKUP(O6827,登録者リスト!$A$1:$D$43729,4,FALSE)=基本情報!$D$6,O6827,"")),"")</f>
        <v/>
      </c>
    </row>
    <row r="6828" spans="15:16" x14ac:dyDescent="0.15">
      <c r="O6828">
        <v>6827</v>
      </c>
      <c r="P6828" t="str">
        <f>IFERROR(IF(COUNTIF(個人情報!$BB$5:$BB$401,"登録番号" &amp; リスト!O6828)&gt;=1,"",IF(VLOOKUP(O6828,登録者リスト!$A$1:$D$43729,4,FALSE)=基本情報!$D$6,O6828,"")),"")</f>
        <v/>
      </c>
    </row>
    <row r="6829" spans="15:16" x14ac:dyDescent="0.15">
      <c r="O6829">
        <v>6828</v>
      </c>
      <c r="P6829" t="str">
        <f>IFERROR(IF(COUNTIF(個人情報!$BB$5:$BB$401,"登録番号" &amp; リスト!O6829)&gt;=1,"",IF(VLOOKUP(O6829,登録者リスト!$A$1:$D$43729,4,FALSE)=基本情報!$D$6,O6829,"")),"")</f>
        <v/>
      </c>
    </row>
    <row r="6830" spans="15:16" x14ac:dyDescent="0.15">
      <c r="O6830">
        <v>6829</v>
      </c>
      <c r="P6830" t="str">
        <f>IFERROR(IF(COUNTIF(個人情報!$BB$5:$BB$401,"登録番号" &amp; リスト!O6830)&gt;=1,"",IF(VLOOKUP(O6830,登録者リスト!$A$1:$D$43729,4,FALSE)=基本情報!$D$6,O6830,"")),"")</f>
        <v/>
      </c>
    </row>
    <row r="6831" spans="15:16" x14ac:dyDescent="0.15">
      <c r="O6831">
        <v>6830</v>
      </c>
      <c r="P6831" t="str">
        <f>IFERROR(IF(COUNTIF(個人情報!$BB$5:$BB$401,"登録番号" &amp; リスト!O6831)&gt;=1,"",IF(VLOOKUP(O6831,登録者リスト!$A$1:$D$43729,4,FALSE)=基本情報!$D$6,O6831,"")),"")</f>
        <v/>
      </c>
    </row>
    <row r="6832" spans="15:16" x14ac:dyDescent="0.15">
      <c r="O6832">
        <v>6831</v>
      </c>
      <c r="P6832" t="str">
        <f>IFERROR(IF(COUNTIF(個人情報!$BB$5:$BB$401,"登録番号" &amp; リスト!O6832)&gt;=1,"",IF(VLOOKUP(O6832,登録者リスト!$A$1:$D$43729,4,FALSE)=基本情報!$D$6,O6832,"")),"")</f>
        <v/>
      </c>
    </row>
    <row r="6833" spans="15:16" x14ac:dyDescent="0.15">
      <c r="O6833">
        <v>6832</v>
      </c>
      <c r="P6833" t="str">
        <f>IFERROR(IF(COUNTIF(個人情報!$BB$5:$BB$401,"登録番号" &amp; リスト!O6833)&gt;=1,"",IF(VLOOKUP(O6833,登録者リスト!$A$1:$D$43729,4,FALSE)=基本情報!$D$6,O6833,"")),"")</f>
        <v/>
      </c>
    </row>
    <row r="6834" spans="15:16" x14ac:dyDescent="0.15">
      <c r="O6834">
        <v>6833</v>
      </c>
      <c r="P6834" t="str">
        <f>IFERROR(IF(COUNTIF(個人情報!$BB$5:$BB$401,"登録番号" &amp; リスト!O6834)&gt;=1,"",IF(VLOOKUP(O6834,登録者リスト!$A$1:$D$43729,4,FALSE)=基本情報!$D$6,O6834,"")),"")</f>
        <v/>
      </c>
    </row>
    <row r="6835" spans="15:16" x14ac:dyDescent="0.15">
      <c r="O6835">
        <v>6834</v>
      </c>
      <c r="P6835" t="str">
        <f>IFERROR(IF(COUNTIF(個人情報!$BB$5:$BB$401,"登録番号" &amp; リスト!O6835)&gt;=1,"",IF(VLOOKUP(O6835,登録者リスト!$A$1:$D$43729,4,FALSE)=基本情報!$D$6,O6835,"")),"")</f>
        <v/>
      </c>
    </row>
    <row r="6836" spans="15:16" x14ac:dyDescent="0.15">
      <c r="O6836">
        <v>6835</v>
      </c>
      <c r="P6836" t="str">
        <f>IFERROR(IF(COUNTIF(個人情報!$BB$5:$BB$401,"登録番号" &amp; リスト!O6836)&gt;=1,"",IF(VLOOKUP(O6836,登録者リスト!$A$1:$D$43729,4,FALSE)=基本情報!$D$6,O6836,"")),"")</f>
        <v/>
      </c>
    </row>
    <row r="6837" spans="15:16" x14ac:dyDescent="0.15">
      <c r="O6837">
        <v>6836</v>
      </c>
      <c r="P6837" t="str">
        <f>IFERROR(IF(COUNTIF(個人情報!$BB$5:$BB$401,"登録番号" &amp; リスト!O6837)&gt;=1,"",IF(VLOOKUP(O6837,登録者リスト!$A$1:$D$43729,4,FALSE)=基本情報!$D$6,O6837,"")),"")</f>
        <v/>
      </c>
    </row>
    <row r="6838" spans="15:16" x14ac:dyDescent="0.15">
      <c r="O6838">
        <v>6837</v>
      </c>
      <c r="P6838" t="str">
        <f>IFERROR(IF(COUNTIF(個人情報!$BB$5:$BB$401,"登録番号" &amp; リスト!O6838)&gt;=1,"",IF(VLOOKUP(O6838,登録者リスト!$A$1:$D$43729,4,FALSE)=基本情報!$D$6,O6838,"")),"")</f>
        <v/>
      </c>
    </row>
    <row r="6839" spans="15:16" x14ac:dyDescent="0.15">
      <c r="O6839">
        <v>6838</v>
      </c>
      <c r="P6839" t="str">
        <f>IFERROR(IF(COUNTIF(個人情報!$BB$5:$BB$401,"登録番号" &amp; リスト!O6839)&gt;=1,"",IF(VLOOKUP(O6839,登録者リスト!$A$1:$D$43729,4,FALSE)=基本情報!$D$6,O6839,"")),"")</f>
        <v/>
      </c>
    </row>
    <row r="6840" spans="15:16" x14ac:dyDescent="0.15">
      <c r="O6840">
        <v>6839</v>
      </c>
      <c r="P6840" t="str">
        <f>IFERROR(IF(COUNTIF(個人情報!$BB$5:$BB$401,"登録番号" &amp; リスト!O6840)&gt;=1,"",IF(VLOOKUP(O6840,登録者リスト!$A$1:$D$43729,4,FALSE)=基本情報!$D$6,O6840,"")),"")</f>
        <v/>
      </c>
    </row>
    <row r="6841" spans="15:16" x14ac:dyDescent="0.15">
      <c r="O6841">
        <v>6840</v>
      </c>
      <c r="P6841" t="str">
        <f>IFERROR(IF(COUNTIF(個人情報!$BB$5:$BB$401,"登録番号" &amp; リスト!O6841)&gt;=1,"",IF(VLOOKUP(O6841,登録者リスト!$A$1:$D$43729,4,FALSE)=基本情報!$D$6,O6841,"")),"")</f>
        <v/>
      </c>
    </row>
    <row r="6842" spans="15:16" x14ac:dyDescent="0.15">
      <c r="O6842">
        <v>6841</v>
      </c>
      <c r="P6842" t="str">
        <f>IFERROR(IF(COUNTIF(個人情報!$BB$5:$BB$401,"登録番号" &amp; リスト!O6842)&gt;=1,"",IF(VLOOKUP(O6842,登録者リスト!$A$1:$D$43729,4,FALSE)=基本情報!$D$6,O6842,"")),"")</f>
        <v/>
      </c>
    </row>
    <row r="6843" spans="15:16" x14ac:dyDescent="0.15">
      <c r="O6843">
        <v>6842</v>
      </c>
      <c r="P6843" t="str">
        <f>IFERROR(IF(COUNTIF(個人情報!$BB$5:$BB$401,"登録番号" &amp; リスト!O6843)&gt;=1,"",IF(VLOOKUP(O6843,登録者リスト!$A$1:$D$43729,4,FALSE)=基本情報!$D$6,O6843,"")),"")</f>
        <v/>
      </c>
    </row>
    <row r="6844" spans="15:16" x14ac:dyDescent="0.15">
      <c r="O6844">
        <v>6843</v>
      </c>
      <c r="P6844" t="str">
        <f>IFERROR(IF(COUNTIF(個人情報!$BB$5:$BB$401,"登録番号" &amp; リスト!O6844)&gt;=1,"",IF(VLOOKUP(O6844,登録者リスト!$A$1:$D$43729,4,FALSE)=基本情報!$D$6,O6844,"")),"")</f>
        <v/>
      </c>
    </row>
    <row r="6845" spans="15:16" x14ac:dyDescent="0.15">
      <c r="O6845">
        <v>6844</v>
      </c>
      <c r="P6845" t="str">
        <f>IFERROR(IF(COUNTIF(個人情報!$BB$5:$BB$401,"登録番号" &amp; リスト!O6845)&gt;=1,"",IF(VLOOKUP(O6845,登録者リスト!$A$1:$D$43729,4,FALSE)=基本情報!$D$6,O6845,"")),"")</f>
        <v/>
      </c>
    </row>
    <row r="6846" spans="15:16" x14ac:dyDescent="0.15">
      <c r="O6846">
        <v>6845</v>
      </c>
      <c r="P6846" t="str">
        <f>IFERROR(IF(COUNTIF(個人情報!$BB$5:$BB$401,"登録番号" &amp; リスト!O6846)&gt;=1,"",IF(VLOOKUP(O6846,登録者リスト!$A$1:$D$43729,4,FALSE)=基本情報!$D$6,O6846,"")),"")</f>
        <v/>
      </c>
    </row>
    <row r="6847" spans="15:16" x14ac:dyDescent="0.15">
      <c r="O6847">
        <v>6846</v>
      </c>
      <c r="P6847" t="str">
        <f>IFERROR(IF(COUNTIF(個人情報!$BB$5:$BB$401,"登録番号" &amp; リスト!O6847)&gt;=1,"",IF(VLOOKUP(O6847,登録者リスト!$A$1:$D$43729,4,FALSE)=基本情報!$D$6,O6847,"")),"")</f>
        <v/>
      </c>
    </row>
    <row r="6848" spans="15:16" x14ac:dyDescent="0.15">
      <c r="O6848">
        <v>6847</v>
      </c>
      <c r="P6848" t="str">
        <f>IFERROR(IF(COUNTIF(個人情報!$BB$5:$BB$401,"登録番号" &amp; リスト!O6848)&gt;=1,"",IF(VLOOKUP(O6848,登録者リスト!$A$1:$D$43729,4,FALSE)=基本情報!$D$6,O6848,"")),"")</f>
        <v/>
      </c>
    </row>
    <row r="6849" spans="15:16" x14ac:dyDescent="0.15">
      <c r="O6849">
        <v>6848</v>
      </c>
      <c r="P6849" t="str">
        <f>IFERROR(IF(COUNTIF(個人情報!$BB$5:$BB$401,"登録番号" &amp; リスト!O6849)&gt;=1,"",IF(VLOOKUP(O6849,登録者リスト!$A$1:$D$43729,4,FALSE)=基本情報!$D$6,O6849,"")),"")</f>
        <v/>
      </c>
    </row>
    <row r="6850" spans="15:16" x14ac:dyDescent="0.15">
      <c r="O6850">
        <v>6849</v>
      </c>
      <c r="P6850" t="str">
        <f>IFERROR(IF(COUNTIF(個人情報!$BB$5:$BB$401,"登録番号" &amp; リスト!O6850)&gt;=1,"",IF(VLOOKUP(O6850,登録者リスト!$A$1:$D$43729,4,FALSE)=基本情報!$D$6,O6850,"")),"")</f>
        <v/>
      </c>
    </row>
    <row r="6851" spans="15:16" x14ac:dyDescent="0.15">
      <c r="O6851">
        <v>6850</v>
      </c>
      <c r="P6851" t="str">
        <f>IFERROR(IF(COUNTIF(個人情報!$BB$5:$BB$401,"登録番号" &amp; リスト!O6851)&gt;=1,"",IF(VLOOKUP(O6851,登録者リスト!$A$1:$D$43729,4,FALSE)=基本情報!$D$6,O6851,"")),"")</f>
        <v/>
      </c>
    </row>
    <row r="6852" spans="15:16" x14ac:dyDescent="0.15">
      <c r="O6852">
        <v>6851</v>
      </c>
      <c r="P6852" t="str">
        <f>IFERROR(IF(COUNTIF(個人情報!$BB$5:$BB$401,"登録番号" &amp; リスト!O6852)&gt;=1,"",IF(VLOOKUP(O6852,登録者リスト!$A$1:$D$43729,4,FALSE)=基本情報!$D$6,O6852,"")),"")</f>
        <v/>
      </c>
    </row>
    <row r="6853" spans="15:16" x14ac:dyDescent="0.15">
      <c r="O6853">
        <v>6852</v>
      </c>
      <c r="P6853" t="str">
        <f>IFERROR(IF(COUNTIF(個人情報!$BB$5:$BB$401,"登録番号" &amp; リスト!O6853)&gt;=1,"",IF(VLOOKUP(O6853,登録者リスト!$A$1:$D$43729,4,FALSE)=基本情報!$D$6,O6853,"")),"")</f>
        <v/>
      </c>
    </row>
    <row r="6854" spans="15:16" x14ac:dyDescent="0.15">
      <c r="O6854">
        <v>6853</v>
      </c>
      <c r="P6854" t="str">
        <f>IFERROR(IF(COUNTIF(個人情報!$BB$5:$BB$401,"登録番号" &amp; リスト!O6854)&gt;=1,"",IF(VLOOKUP(O6854,登録者リスト!$A$1:$D$43729,4,FALSE)=基本情報!$D$6,O6854,"")),"")</f>
        <v/>
      </c>
    </row>
    <row r="6855" spans="15:16" x14ac:dyDescent="0.15">
      <c r="O6855">
        <v>6854</v>
      </c>
      <c r="P6855" t="str">
        <f>IFERROR(IF(COUNTIF(個人情報!$BB$5:$BB$401,"登録番号" &amp; リスト!O6855)&gt;=1,"",IF(VLOOKUP(O6855,登録者リスト!$A$1:$D$43729,4,FALSE)=基本情報!$D$6,O6855,"")),"")</f>
        <v/>
      </c>
    </row>
    <row r="6856" spans="15:16" x14ac:dyDescent="0.15">
      <c r="O6856">
        <v>6855</v>
      </c>
      <c r="P6856" t="str">
        <f>IFERROR(IF(COUNTIF(個人情報!$BB$5:$BB$401,"登録番号" &amp; リスト!O6856)&gt;=1,"",IF(VLOOKUP(O6856,登録者リスト!$A$1:$D$43729,4,FALSE)=基本情報!$D$6,O6856,"")),"")</f>
        <v/>
      </c>
    </row>
    <row r="6857" spans="15:16" x14ac:dyDescent="0.15">
      <c r="O6857">
        <v>6856</v>
      </c>
      <c r="P6857" t="str">
        <f>IFERROR(IF(COUNTIF(個人情報!$BB$5:$BB$401,"登録番号" &amp; リスト!O6857)&gt;=1,"",IF(VLOOKUP(O6857,登録者リスト!$A$1:$D$43729,4,FALSE)=基本情報!$D$6,O6857,"")),"")</f>
        <v/>
      </c>
    </row>
    <row r="6858" spans="15:16" x14ac:dyDescent="0.15">
      <c r="O6858">
        <v>6857</v>
      </c>
      <c r="P6858" t="str">
        <f>IFERROR(IF(COUNTIF(個人情報!$BB$5:$BB$401,"登録番号" &amp; リスト!O6858)&gt;=1,"",IF(VLOOKUP(O6858,登録者リスト!$A$1:$D$43729,4,FALSE)=基本情報!$D$6,O6858,"")),"")</f>
        <v/>
      </c>
    </row>
    <row r="6859" spans="15:16" x14ac:dyDescent="0.15">
      <c r="O6859">
        <v>6858</v>
      </c>
      <c r="P6859" t="str">
        <f>IFERROR(IF(COUNTIF(個人情報!$BB$5:$BB$401,"登録番号" &amp; リスト!O6859)&gt;=1,"",IF(VLOOKUP(O6859,登録者リスト!$A$1:$D$43729,4,FALSE)=基本情報!$D$6,O6859,"")),"")</f>
        <v/>
      </c>
    </row>
    <row r="6860" spans="15:16" x14ac:dyDescent="0.15">
      <c r="O6860">
        <v>6859</v>
      </c>
      <c r="P6860" t="str">
        <f>IFERROR(IF(COUNTIF(個人情報!$BB$5:$BB$401,"登録番号" &amp; リスト!O6860)&gt;=1,"",IF(VLOOKUP(O6860,登録者リスト!$A$1:$D$43729,4,FALSE)=基本情報!$D$6,O6860,"")),"")</f>
        <v/>
      </c>
    </row>
    <row r="6861" spans="15:16" x14ac:dyDescent="0.15">
      <c r="O6861">
        <v>6860</v>
      </c>
      <c r="P6861" t="str">
        <f>IFERROR(IF(COUNTIF(個人情報!$BB$5:$BB$401,"登録番号" &amp; リスト!O6861)&gt;=1,"",IF(VLOOKUP(O6861,登録者リスト!$A$1:$D$43729,4,FALSE)=基本情報!$D$6,O6861,"")),"")</f>
        <v/>
      </c>
    </row>
    <row r="6862" spans="15:16" x14ac:dyDescent="0.15">
      <c r="O6862">
        <v>6861</v>
      </c>
      <c r="P6862" t="str">
        <f>IFERROR(IF(COUNTIF(個人情報!$BB$5:$BB$401,"登録番号" &amp; リスト!O6862)&gt;=1,"",IF(VLOOKUP(O6862,登録者リスト!$A$1:$D$43729,4,FALSE)=基本情報!$D$6,O6862,"")),"")</f>
        <v/>
      </c>
    </row>
    <row r="6863" spans="15:16" x14ac:dyDescent="0.15">
      <c r="O6863">
        <v>6862</v>
      </c>
      <c r="P6863" t="str">
        <f>IFERROR(IF(COUNTIF(個人情報!$BB$5:$BB$401,"登録番号" &amp; リスト!O6863)&gt;=1,"",IF(VLOOKUP(O6863,登録者リスト!$A$1:$D$43729,4,FALSE)=基本情報!$D$6,O6863,"")),"")</f>
        <v/>
      </c>
    </row>
    <row r="6864" spans="15:16" x14ac:dyDescent="0.15">
      <c r="O6864">
        <v>6863</v>
      </c>
      <c r="P6864" t="str">
        <f>IFERROR(IF(COUNTIF(個人情報!$BB$5:$BB$401,"登録番号" &amp; リスト!O6864)&gt;=1,"",IF(VLOOKUP(O6864,登録者リスト!$A$1:$D$43729,4,FALSE)=基本情報!$D$6,O6864,"")),"")</f>
        <v/>
      </c>
    </row>
    <row r="6865" spans="15:16" x14ac:dyDescent="0.15">
      <c r="O6865">
        <v>6864</v>
      </c>
      <c r="P6865" t="str">
        <f>IFERROR(IF(COUNTIF(個人情報!$BB$5:$BB$401,"登録番号" &amp; リスト!O6865)&gt;=1,"",IF(VLOOKUP(O6865,登録者リスト!$A$1:$D$43729,4,FALSE)=基本情報!$D$6,O6865,"")),"")</f>
        <v/>
      </c>
    </row>
    <row r="6866" spans="15:16" x14ac:dyDescent="0.15">
      <c r="O6866">
        <v>6865</v>
      </c>
      <c r="P6866" t="str">
        <f>IFERROR(IF(COUNTIF(個人情報!$BB$5:$BB$401,"登録番号" &amp; リスト!O6866)&gt;=1,"",IF(VLOOKUP(O6866,登録者リスト!$A$1:$D$43729,4,FALSE)=基本情報!$D$6,O6866,"")),"")</f>
        <v/>
      </c>
    </row>
    <row r="6867" spans="15:16" x14ac:dyDescent="0.15">
      <c r="O6867">
        <v>6866</v>
      </c>
      <c r="P6867" t="str">
        <f>IFERROR(IF(COUNTIF(個人情報!$BB$5:$BB$401,"登録番号" &amp; リスト!O6867)&gt;=1,"",IF(VLOOKUP(O6867,登録者リスト!$A$1:$D$43729,4,FALSE)=基本情報!$D$6,O6867,"")),"")</f>
        <v/>
      </c>
    </row>
    <row r="6868" spans="15:16" x14ac:dyDescent="0.15">
      <c r="O6868">
        <v>6867</v>
      </c>
      <c r="P6868" t="str">
        <f>IFERROR(IF(COUNTIF(個人情報!$BB$5:$BB$401,"登録番号" &amp; リスト!O6868)&gt;=1,"",IF(VLOOKUP(O6868,登録者リスト!$A$1:$D$43729,4,FALSE)=基本情報!$D$6,O6868,"")),"")</f>
        <v/>
      </c>
    </row>
    <row r="6869" spans="15:16" x14ac:dyDescent="0.15">
      <c r="O6869">
        <v>6868</v>
      </c>
      <c r="P6869" t="str">
        <f>IFERROR(IF(COUNTIF(個人情報!$BB$5:$BB$401,"登録番号" &amp; リスト!O6869)&gt;=1,"",IF(VLOOKUP(O6869,登録者リスト!$A$1:$D$43729,4,FALSE)=基本情報!$D$6,O6869,"")),"")</f>
        <v/>
      </c>
    </row>
    <row r="6870" spans="15:16" x14ac:dyDescent="0.15">
      <c r="O6870">
        <v>6869</v>
      </c>
      <c r="P6870" t="str">
        <f>IFERROR(IF(COUNTIF(個人情報!$BB$5:$BB$401,"登録番号" &amp; リスト!O6870)&gt;=1,"",IF(VLOOKUP(O6870,登録者リスト!$A$1:$D$43729,4,FALSE)=基本情報!$D$6,O6870,"")),"")</f>
        <v/>
      </c>
    </row>
    <row r="6871" spans="15:16" x14ac:dyDescent="0.15">
      <c r="O6871">
        <v>6870</v>
      </c>
      <c r="P6871" t="str">
        <f>IFERROR(IF(COUNTIF(個人情報!$BB$5:$BB$401,"登録番号" &amp; リスト!O6871)&gt;=1,"",IF(VLOOKUP(O6871,登録者リスト!$A$1:$D$43729,4,FALSE)=基本情報!$D$6,O6871,"")),"")</f>
        <v/>
      </c>
    </row>
    <row r="6872" spans="15:16" x14ac:dyDescent="0.15">
      <c r="O6872">
        <v>6871</v>
      </c>
      <c r="P6872" t="str">
        <f>IFERROR(IF(COUNTIF(個人情報!$BB$5:$BB$401,"登録番号" &amp; リスト!O6872)&gt;=1,"",IF(VLOOKUP(O6872,登録者リスト!$A$1:$D$43729,4,FALSE)=基本情報!$D$6,O6872,"")),"")</f>
        <v/>
      </c>
    </row>
    <row r="6873" spans="15:16" x14ac:dyDescent="0.15">
      <c r="O6873">
        <v>6872</v>
      </c>
      <c r="P6873" t="str">
        <f>IFERROR(IF(COUNTIF(個人情報!$BB$5:$BB$401,"登録番号" &amp; リスト!O6873)&gt;=1,"",IF(VLOOKUP(O6873,登録者リスト!$A$1:$D$43729,4,FALSE)=基本情報!$D$6,O6873,"")),"")</f>
        <v/>
      </c>
    </row>
    <row r="6874" spans="15:16" x14ac:dyDescent="0.15">
      <c r="O6874">
        <v>6873</v>
      </c>
      <c r="P6874" t="str">
        <f>IFERROR(IF(COUNTIF(個人情報!$BB$5:$BB$401,"登録番号" &amp; リスト!O6874)&gt;=1,"",IF(VLOOKUP(O6874,登録者リスト!$A$1:$D$43729,4,FALSE)=基本情報!$D$6,O6874,"")),"")</f>
        <v/>
      </c>
    </row>
    <row r="6875" spans="15:16" x14ac:dyDescent="0.15">
      <c r="O6875">
        <v>6874</v>
      </c>
      <c r="P6875" t="str">
        <f>IFERROR(IF(COUNTIF(個人情報!$BB$5:$BB$401,"登録番号" &amp; リスト!O6875)&gt;=1,"",IF(VLOOKUP(O6875,登録者リスト!$A$1:$D$43729,4,FALSE)=基本情報!$D$6,O6875,"")),"")</f>
        <v/>
      </c>
    </row>
    <row r="6876" spans="15:16" x14ac:dyDescent="0.15">
      <c r="O6876">
        <v>6875</v>
      </c>
      <c r="P6876" t="str">
        <f>IFERROR(IF(COUNTIF(個人情報!$BB$5:$BB$401,"登録番号" &amp; リスト!O6876)&gt;=1,"",IF(VLOOKUP(O6876,登録者リスト!$A$1:$D$43729,4,FALSE)=基本情報!$D$6,O6876,"")),"")</f>
        <v/>
      </c>
    </row>
    <row r="6877" spans="15:16" x14ac:dyDescent="0.15">
      <c r="O6877">
        <v>6876</v>
      </c>
      <c r="P6877" t="str">
        <f>IFERROR(IF(COUNTIF(個人情報!$BB$5:$BB$401,"登録番号" &amp; リスト!O6877)&gt;=1,"",IF(VLOOKUP(O6877,登録者リスト!$A$1:$D$43729,4,FALSE)=基本情報!$D$6,O6877,"")),"")</f>
        <v/>
      </c>
    </row>
    <row r="6878" spans="15:16" x14ac:dyDescent="0.15">
      <c r="O6878">
        <v>6877</v>
      </c>
      <c r="P6878" t="str">
        <f>IFERROR(IF(COUNTIF(個人情報!$BB$5:$BB$401,"登録番号" &amp; リスト!O6878)&gt;=1,"",IF(VLOOKUP(O6878,登録者リスト!$A$1:$D$43729,4,FALSE)=基本情報!$D$6,O6878,"")),"")</f>
        <v/>
      </c>
    </row>
    <row r="6879" spans="15:16" x14ac:dyDescent="0.15">
      <c r="O6879">
        <v>6878</v>
      </c>
      <c r="P6879" t="str">
        <f>IFERROR(IF(COUNTIF(個人情報!$BB$5:$BB$401,"登録番号" &amp; リスト!O6879)&gt;=1,"",IF(VLOOKUP(O6879,登録者リスト!$A$1:$D$43729,4,FALSE)=基本情報!$D$6,O6879,"")),"")</f>
        <v/>
      </c>
    </row>
    <row r="6880" spans="15:16" x14ac:dyDescent="0.15">
      <c r="O6880">
        <v>6879</v>
      </c>
      <c r="P6880" t="str">
        <f>IFERROR(IF(COUNTIF(個人情報!$BB$5:$BB$401,"登録番号" &amp; リスト!O6880)&gt;=1,"",IF(VLOOKUP(O6880,登録者リスト!$A$1:$D$43729,4,FALSE)=基本情報!$D$6,O6880,"")),"")</f>
        <v/>
      </c>
    </row>
    <row r="6881" spans="15:16" x14ac:dyDescent="0.15">
      <c r="O6881">
        <v>6880</v>
      </c>
      <c r="P6881" t="str">
        <f>IFERROR(IF(COUNTIF(個人情報!$BB$5:$BB$401,"登録番号" &amp; リスト!O6881)&gt;=1,"",IF(VLOOKUP(O6881,登録者リスト!$A$1:$D$43729,4,FALSE)=基本情報!$D$6,O6881,"")),"")</f>
        <v/>
      </c>
    </row>
    <row r="6882" spans="15:16" x14ac:dyDescent="0.15">
      <c r="O6882">
        <v>6881</v>
      </c>
      <c r="P6882" t="str">
        <f>IFERROR(IF(COUNTIF(個人情報!$BB$5:$BB$401,"登録番号" &amp; リスト!O6882)&gt;=1,"",IF(VLOOKUP(O6882,登録者リスト!$A$1:$D$43729,4,FALSE)=基本情報!$D$6,O6882,"")),"")</f>
        <v/>
      </c>
    </row>
    <row r="6883" spans="15:16" x14ac:dyDescent="0.15">
      <c r="O6883">
        <v>6882</v>
      </c>
      <c r="P6883" t="str">
        <f>IFERROR(IF(COUNTIF(個人情報!$BB$5:$BB$401,"登録番号" &amp; リスト!O6883)&gt;=1,"",IF(VLOOKUP(O6883,登録者リスト!$A$1:$D$43729,4,FALSE)=基本情報!$D$6,O6883,"")),"")</f>
        <v/>
      </c>
    </row>
    <row r="6884" spans="15:16" x14ac:dyDescent="0.15">
      <c r="O6884">
        <v>6883</v>
      </c>
      <c r="P6884" t="str">
        <f>IFERROR(IF(COUNTIF(個人情報!$BB$5:$BB$401,"登録番号" &amp; リスト!O6884)&gt;=1,"",IF(VLOOKUP(O6884,登録者リスト!$A$1:$D$43729,4,FALSE)=基本情報!$D$6,O6884,"")),"")</f>
        <v/>
      </c>
    </row>
    <row r="6885" spans="15:16" x14ac:dyDescent="0.15">
      <c r="O6885">
        <v>6884</v>
      </c>
      <c r="P6885" t="str">
        <f>IFERROR(IF(COUNTIF(個人情報!$BB$5:$BB$401,"登録番号" &amp; リスト!O6885)&gt;=1,"",IF(VLOOKUP(O6885,登録者リスト!$A$1:$D$43729,4,FALSE)=基本情報!$D$6,O6885,"")),"")</f>
        <v/>
      </c>
    </row>
    <row r="6886" spans="15:16" x14ac:dyDescent="0.15">
      <c r="O6886">
        <v>6885</v>
      </c>
      <c r="P6886" t="str">
        <f>IFERROR(IF(COUNTIF(個人情報!$BB$5:$BB$401,"登録番号" &amp; リスト!O6886)&gt;=1,"",IF(VLOOKUP(O6886,登録者リスト!$A$1:$D$43729,4,FALSE)=基本情報!$D$6,O6886,"")),"")</f>
        <v/>
      </c>
    </row>
    <row r="6887" spans="15:16" x14ac:dyDescent="0.15">
      <c r="O6887">
        <v>6886</v>
      </c>
      <c r="P6887" t="str">
        <f>IFERROR(IF(COUNTIF(個人情報!$BB$5:$BB$401,"登録番号" &amp; リスト!O6887)&gt;=1,"",IF(VLOOKUP(O6887,登録者リスト!$A$1:$D$43729,4,FALSE)=基本情報!$D$6,O6887,"")),"")</f>
        <v/>
      </c>
    </row>
    <row r="6888" spans="15:16" x14ac:dyDescent="0.15">
      <c r="O6888">
        <v>6887</v>
      </c>
      <c r="P6888" t="str">
        <f>IFERROR(IF(COUNTIF(個人情報!$BB$5:$BB$401,"登録番号" &amp; リスト!O6888)&gt;=1,"",IF(VLOOKUP(O6888,登録者リスト!$A$1:$D$43729,4,FALSE)=基本情報!$D$6,O6888,"")),"")</f>
        <v/>
      </c>
    </row>
    <row r="6889" spans="15:16" x14ac:dyDescent="0.15">
      <c r="O6889">
        <v>6888</v>
      </c>
      <c r="P6889" t="str">
        <f>IFERROR(IF(COUNTIF(個人情報!$BB$5:$BB$401,"登録番号" &amp; リスト!O6889)&gt;=1,"",IF(VLOOKUP(O6889,登録者リスト!$A$1:$D$43729,4,FALSE)=基本情報!$D$6,O6889,"")),"")</f>
        <v/>
      </c>
    </row>
    <row r="6890" spans="15:16" x14ac:dyDescent="0.15">
      <c r="O6890">
        <v>6889</v>
      </c>
      <c r="P6890" t="str">
        <f>IFERROR(IF(COUNTIF(個人情報!$BB$5:$BB$401,"登録番号" &amp; リスト!O6890)&gt;=1,"",IF(VLOOKUP(O6890,登録者リスト!$A$1:$D$43729,4,FALSE)=基本情報!$D$6,O6890,"")),"")</f>
        <v/>
      </c>
    </row>
    <row r="6891" spans="15:16" x14ac:dyDescent="0.15">
      <c r="O6891">
        <v>6890</v>
      </c>
      <c r="P6891" t="str">
        <f>IFERROR(IF(COUNTIF(個人情報!$BB$5:$BB$401,"登録番号" &amp; リスト!O6891)&gt;=1,"",IF(VLOOKUP(O6891,登録者リスト!$A$1:$D$43729,4,FALSE)=基本情報!$D$6,O6891,"")),"")</f>
        <v/>
      </c>
    </row>
    <row r="6892" spans="15:16" x14ac:dyDescent="0.15">
      <c r="O6892">
        <v>6891</v>
      </c>
      <c r="P6892" t="str">
        <f>IFERROR(IF(COUNTIF(個人情報!$BB$5:$BB$401,"登録番号" &amp; リスト!O6892)&gt;=1,"",IF(VLOOKUP(O6892,登録者リスト!$A$1:$D$43729,4,FALSE)=基本情報!$D$6,O6892,"")),"")</f>
        <v/>
      </c>
    </row>
    <row r="6893" spans="15:16" x14ac:dyDescent="0.15">
      <c r="O6893">
        <v>6892</v>
      </c>
      <c r="P6893" t="str">
        <f>IFERROR(IF(COUNTIF(個人情報!$BB$5:$BB$401,"登録番号" &amp; リスト!O6893)&gt;=1,"",IF(VLOOKUP(O6893,登録者リスト!$A$1:$D$43729,4,FALSE)=基本情報!$D$6,O6893,"")),"")</f>
        <v/>
      </c>
    </row>
    <row r="6894" spans="15:16" x14ac:dyDescent="0.15">
      <c r="O6894">
        <v>6893</v>
      </c>
      <c r="P6894" t="str">
        <f>IFERROR(IF(COUNTIF(個人情報!$BB$5:$BB$401,"登録番号" &amp; リスト!O6894)&gt;=1,"",IF(VLOOKUP(O6894,登録者リスト!$A$1:$D$43729,4,FALSE)=基本情報!$D$6,O6894,"")),"")</f>
        <v/>
      </c>
    </row>
    <row r="6895" spans="15:16" x14ac:dyDescent="0.15">
      <c r="O6895">
        <v>6894</v>
      </c>
      <c r="P6895" t="str">
        <f>IFERROR(IF(COUNTIF(個人情報!$BB$5:$BB$401,"登録番号" &amp; リスト!O6895)&gt;=1,"",IF(VLOOKUP(O6895,登録者リスト!$A$1:$D$43729,4,FALSE)=基本情報!$D$6,O6895,"")),"")</f>
        <v/>
      </c>
    </row>
    <row r="6896" spans="15:16" x14ac:dyDescent="0.15">
      <c r="O6896">
        <v>6895</v>
      </c>
      <c r="P6896" t="str">
        <f>IFERROR(IF(COUNTIF(個人情報!$BB$5:$BB$401,"登録番号" &amp; リスト!O6896)&gt;=1,"",IF(VLOOKUP(O6896,登録者リスト!$A$1:$D$43729,4,FALSE)=基本情報!$D$6,O6896,"")),"")</f>
        <v/>
      </c>
    </row>
    <row r="6897" spans="15:16" x14ac:dyDescent="0.15">
      <c r="O6897">
        <v>6896</v>
      </c>
      <c r="P6897" t="str">
        <f>IFERROR(IF(COUNTIF(個人情報!$BB$5:$BB$401,"登録番号" &amp; リスト!O6897)&gt;=1,"",IF(VLOOKUP(O6897,登録者リスト!$A$1:$D$43729,4,FALSE)=基本情報!$D$6,O6897,"")),"")</f>
        <v/>
      </c>
    </row>
    <row r="6898" spans="15:16" x14ac:dyDescent="0.15">
      <c r="O6898">
        <v>6897</v>
      </c>
      <c r="P6898" t="str">
        <f>IFERROR(IF(COUNTIF(個人情報!$BB$5:$BB$401,"登録番号" &amp; リスト!O6898)&gt;=1,"",IF(VLOOKUP(O6898,登録者リスト!$A$1:$D$43729,4,FALSE)=基本情報!$D$6,O6898,"")),"")</f>
        <v/>
      </c>
    </row>
    <row r="6899" spans="15:16" x14ac:dyDescent="0.15">
      <c r="O6899">
        <v>6898</v>
      </c>
      <c r="P6899" t="str">
        <f>IFERROR(IF(COUNTIF(個人情報!$BB$5:$BB$401,"登録番号" &amp; リスト!O6899)&gt;=1,"",IF(VLOOKUP(O6899,登録者リスト!$A$1:$D$43729,4,FALSE)=基本情報!$D$6,O6899,"")),"")</f>
        <v/>
      </c>
    </row>
    <row r="6900" spans="15:16" x14ac:dyDescent="0.15">
      <c r="O6900">
        <v>6899</v>
      </c>
      <c r="P6900" t="str">
        <f>IFERROR(IF(COUNTIF(個人情報!$BB$5:$BB$401,"登録番号" &amp; リスト!O6900)&gt;=1,"",IF(VLOOKUP(O6900,登録者リスト!$A$1:$D$43729,4,FALSE)=基本情報!$D$6,O6900,"")),"")</f>
        <v/>
      </c>
    </row>
    <row r="6901" spans="15:16" x14ac:dyDescent="0.15">
      <c r="O6901">
        <v>6900</v>
      </c>
      <c r="P6901" t="str">
        <f>IFERROR(IF(COUNTIF(個人情報!$BB$5:$BB$401,"登録番号" &amp; リスト!O6901)&gt;=1,"",IF(VLOOKUP(O6901,登録者リスト!$A$1:$D$43729,4,FALSE)=基本情報!$D$6,O6901,"")),"")</f>
        <v/>
      </c>
    </row>
    <row r="6902" spans="15:16" x14ac:dyDescent="0.15">
      <c r="O6902">
        <v>6901</v>
      </c>
      <c r="P6902" t="str">
        <f>IFERROR(IF(COUNTIF(個人情報!$BB$5:$BB$401,"登録番号" &amp; リスト!O6902)&gt;=1,"",IF(VLOOKUP(O6902,登録者リスト!$A$1:$D$43729,4,FALSE)=基本情報!$D$6,O6902,"")),"")</f>
        <v/>
      </c>
    </row>
    <row r="6903" spans="15:16" x14ac:dyDescent="0.15">
      <c r="O6903">
        <v>6902</v>
      </c>
      <c r="P6903" t="str">
        <f>IFERROR(IF(COUNTIF(個人情報!$BB$5:$BB$401,"登録番号" &amp; リスト!O6903)&gt;=1,"",IF(VLOOKUP(O6903,登録者リスト!$A$1:$D$43729,4,FALSE)=基本情報!$D$6,O6903,"")),"")</f>
        <v/>
      </c>
    </row>
    <row r="6904" spans="15:16" x14ac:dyDescent="0.15">
      <c r="O6904">
        <v>6903</v>
      </c>
      <c r="P6904" t="str">
        <f>IFERROR(IF(COUNTIF(個人情報!$BB$5:$BB$401,"登録番号" &amp; リスト!O6904)&gt;=1,"",IF(VLOOKUP(O6904,登録者リスト!$A$1:$D$43729,4,FALSE)=基本情報!$D$6,O6904,"")),"")</f>
        <v/>
      </c>
    </row>
    <row r="6905" spans="15:16" x14ac:dyDescent="0.15">
      <c r="O6905">
        <v>6904</v>
      </c>
      <c r="P6905" t="str">
        <f>IFERROR(IF(COUNTIF(個人情報!$BB$5:$BB$401,"登録番号" &amp; リスト!O6905)&gt;=1,"",IF(VLOOKUP(O6905,登録者リスト!$A$1:$D$43729,4,FALSE)=基本情報!$D$6,O6905,"")),"")</f>
        <v/>
      </c>
    </row>
    <row r="6906" spans="15:16" x14ac:dyDescent="0.15">
      <c r="O6906">
        <v>6905</v>
      </c>
      <c r="P6906" t="str">
        <f>IFERROR(IF(COUNTIF(個人情報!$BB$5:$BB$401,"登録番号" &amp; リスト!O6906)&gt;=1,"",IF(VLOOKUP(O6906,登録者リスト!$A$1:$D$43729,4,FALSE)=基本情報!$D$6,O6906,"")),"")</f>
        <v/>
      </c>
    </row>
    <row r="6907" spans="15:16" x14ac:dyDescent="0.15">
      <c r="O6907">
        <v>6906</v>
      </c>
      <c r="P6907" t="str">
        <f>IFERROR(IF(COUNTIF(個人情報!$BB$5:$BB$401,"登録番号" &amp; リスト!O6907)&gt;=1,"",IF(VLOOKUP(O6907,登録者リスト!$A$1:$D$43729,4,FALSE)=基本情報!$D$6,O6907,"")),"")</f>
        <v/>
      </c>
    </row>
    <row r="6908" spans="15:16" x14ac:dyDescent="0.15">
      <c r="O6908">
        <v>6907</v>
      </c>
      <c r="P6908" t="str">
        <f>IFERROR(IF(COUNTIF(個人情報!$BB$5:$BB$401,"登録番号" &amp; リスト!O6908)&gt;=1,"",IF(VLOOKUP(O6908,登録者リスト!$A$1:$D$43729,4,FALSE)=基本情報!$D$6,O6908,"")),"")</f>
        <v/>
      </c>
    </row>
    <row r="6909" spans="15:16" x14ac:dyDescent="0.15">
      <c r="O6909">
        <v>6908</v>
      </c>
      <c r="P6909" t="str">
        <f>IFERROR(IF(COUNTIF(個人情報!$BB$5:$BB$401,"登録番号" &amp; リスト!O6909)&gt;=1,"",IF(VLOOKUP(O6909,登録者リスト!$A$1:$D$43729,4,FALSE)=基本情報!$D$6,O6909,"")),"")</f>
        <v/>
      </c>
    </row>
    <row r="6910" spans="15:16" x14ac:dyDescent="0.15">
      <c r="O6910">
        <v>6909</v>
      </c>
      <c r="P6910" t="str">
        <f>IFERROR(IF(COUNTIF(個人情報!$BB$5:$BB$401,"登録番号" &amp; リスト!O6910)&gt;=1,"",IF(VLOOKUP(O6910,登録者リスト!$A$1:$D$43729,4,FALSE)=基本情報!$D$6,O6910,"")),"")</f>
        <v/>
      </c>
    </row>
    <row r="6911" spans="15:16" x14ac:dyDescent="0.15">
      <c r="O6911">
        <v>6910</v>
      </c>
      <c r="P6911" t="str">
        <f>IFERROR(IF(COUNTIF(個人情報!$BB$5:$BB$401,"登録番号" &amp; リスト!O6911)&gt;=1,"",IF(VLOOKUP(O6911,登録者リスト!$A$1:$D$43729,4,FALSE)=基本情報!$D$6,O6911,"")),"")</f>
        <v/>
      </c>
    </row>
    <row r="6912" spans="15:16" x14ac:dyDescent="0.15">
      <c r="O6912">
        <v>6911</v>
      </c>
      <c r="P6912" t="str">
        <f>IFERROR(IF(COUNTIF(個人情報!$BB$5:$BB$401,"登録番号" &amp; リスト!O6912)&gt;=1,"",IF(VLOOKUP(O6912,登録者リスト!$A$1:$D$43729,4,FALSE)=基本情報!$D$6,O6912,"")),"")</f>
        <v/>
      </c>
    </row>
    <row r="6913" spans="15:16" x14ac:dyDescent="0.15">
      <c r="O6913">
        <v>6912</v>
      </c>
      <c r="P6913" t="str">
        <f>IFERROR(IF(COUNTIF(個人情報!$BB$5:$BB$401,"登録番号" &amp; リスト!O6913)&gt;=1,"",IF(VLOOKUP(O6913,登録者リスト!$A$1:$D$43729,4,FALSE)=基本情報!$D$6,O6913,"")),"")</f>
        <v/>
      </c>
    </row>
    <row r="6914" spans="15:16" x14ac:dyDescent="0.15">
      <c r="O6914">
        <v>6913</v>
      </c>
      <c r="P6914" t="str">
        <f>IFERROR(IF(COUNTIF(個人情報!$BB$5:$BB$401,"登録番号" &amp; リスト!O6914)&gt;=1,"",IF(VLOOKUP(O6914,登録者リスト!$A$1:$D$43729,4,FALSE)=基本情報!$D$6,O6914,"")),"")</f>
        <v/>
      </c>
    </row>
    <row r="6915" spans="15:16" x14ac:dyDescent="0.15">
      <c r="O6915">
        <v>6914</v>
      </c>
      <c r="P6915" t="str">
        <f>IFERROR(IF(COUNTIF(個人情報!$BB$5:$BB$401,"登録番号" &amp; リスト!O6915)&gt;=1,"",IF(VLOOKUP(O6915,登録者リスト!$A$1:$D$43729,4,FALSE)=基本情報!$D$6,O6915,"")),"")</f>
        <v/>
      </c>
    </row>
    <row r="6916" spans="15:16" x14ac:dyDescent="0.15">
      <c r="O6916">
        <v>6915</v>
      </c>
      <c r="P6916" t="str">
        <f>IFERROR(IF(COUNTIF(個人情報!$BB$5:$BB$401,"登録番号" &amp; リスト!O6916)&gt;=1,"",IF(VLOOKUP(O6916,登録者リスト!$A$1:$D$43729,4,FALSE)=基本情報!$D$6,O6916,"")),"")</f>
        <v/>
      </c>
    </row>
    <row r="6917" spans="15:16" x14ac:dyDescent="0.15">
      <c r="O6917">
        <v>6916</v>
      </c>
      <c r="P6917" t="str">
        <f>IFERROR(IF(COUNTIF(個人情報!$BB$5:$BB$401,"登録番号" &amp; リスト!O6917)&gt;=1,"",IF(VLOOKUP(O6917,登録者リスト!$A$1:$D$43729,4,FALSE)=基本情報!$D$6,O6917,"")),"")</f>
        <v/>
      </c>
    </row>
    <row r="6918" spans="15:16" x14ac:dyDescent="0.15">
      <c r="O6918">
        <v>6917</v>
      </c>
      <c r="P6918" t="str">
        <f>IFERROR(IF(COUNTIF(個人情報!$BB$5:$BB$401,"登録番号" &amp; リスト!O6918)&gt;=1,"",IF(VLOOKUP(O6918,登録者リスト!$A$1:$D$43729,4,FALSE)=基本情報!$D$6,O6918,"")),"")</f>
        <v/>
      </c>
    </row>
    <row r="6919" spans="15:16" x14ac:dyDescent="0.15">
      <c r="O6919">
        <v>6918</v>
      </c>
      <c r="P6919" t="str">
        <f>IFERROR(IF(COUNTIF(個人情報!$BB$5:$BB$401,"登録番号" &amp; リスト!O6919)&gt;=1,"",IF(VLOOKUP(O6919,登録者リスト!$A$1:$D$43729,4,FALSE)=基本情報!$D$6,O6919,"")),"")</f>
        <v/>
      </c>
    </row>
    <row r="6920" spans="15:16" x14ac:dyDescent="0.15">
      <c r="O6920">
        <v>6919</v>
      </c>
      <c r="P6920" t="str">
        <f>IFERROR(IF(COUNTIF(個人情報!$BB$5:$BB$401,"登録番号" &amp; リスト!O6920)&gt;=1,"",IF(VLOOKUP(O6920,登録者リスト!$A$1:$D$43729,4,FALSE)=基本情報!$D$6,O6920,"")),"")</f>
        <v/>
      </c>
    </row>
    <row r="6921" spans="15:16" x14ac:dyDescent="0.15">
      <c r="O6921">
        <v>6920</v>
      </c>
      <c r="P6921" t="str">
        <f>IFERROR(IF(COUNTIF(個人情報!$BB$5:$BB$401,"登録番号" &amp; リスト!O6921)&gt;=1,"",IF(VLOOKUP(O6921,登録者リスト!$A$1:$D$43729,4,FALSE)=基本情報!$D$6,O6921,"")),"")</f>
        <v/>
      </c>
    </row>
    <row r="6922" spans="15:16" x14ac:dyDescent="0.15">
      <c r="O6922">
        <v>6921</v>
      </c>
      <c r="P6922" t="str">
        <f>IFERROR(IF(COUNTIF(個人情報!$BB$5:$BB$401,"登録番号" &amp; リスト!O6922)&gt;=1,"",IF(VLOOKUP(O6922,登録者リスト!$A$1:$D$43729,4,FALSE)=基本情報!$D$6,O6922,"")),"")</f>
        <v/>
      </c>
    </row>
    <row r="6923" spans="15:16" x14ac:dyDescent="0.15">
      <c r="O6923">
        <v>6922</v>
      </c>
      <c r="P6923" t="str">
        <f>IFERROR(IF(COUNTIF(個人情報!$BB$5:$BB$401,"登録番号" &amp; リスト!O6923)&gt;=1,"",IF(VLOOKUP(O6923,登録者リスト!$A$1:$D$43729,4,FALSE)=基本情報!$D$6,O6923,"")),"")</f>
        <v/>
      </c>
    </row>
    <row r="6924" spans="15:16" x14ac:dyDescent="0.15">
      <c r="O6924">
        <v>6923</v>
      </c>
      <c r="P6924" t="str">
        <f>IFERROR(IF(COUNTIF(個人情報!$BB$5:$BB$401,"登録番号" &amp; リスト!O6924)&gt;=1,"",IF(VLOOKUP(O6924,登録者リスト!$A$1:$D$43729,4,FALSE)=基本情報!$D$6,O6924,"")),"")</f>
        <v/>
      </c>
    </row>
    <row r="6925" spans="15:16" x14ac:dyDescent="0.15">
      <c r="O6925">
        <v>6924</v>
      </c>
      <c r="P6925" t="str">
        <f>IFERROR(IF(COUNTIF(個人情報!$BB$5:$BB$401,"登録番号" &amp; リスト!O6925)&gt;=1,"",IF(VLOOKUP(O6925,登録者リスト!$A$1:$D$43729,4,FALSE)=基本情報!$D$6,O6925,"")),"")</f>
        <v/>
      </c>
    </row>
    <row r="6926" spans="15:16" x14ac:dyDescent="0.15">
      <c r="O6926">
        <v>6925</v>
      </c>
      <c r="P6926" t="str">
        <f>IFERROR(IF(COUNTIF(個人情報!$BB$5:$BB$401,"登録番号" &amp; リスト!O6926)&gt;=1,"",IF(VLOOKUP(O6926,登録者リスト!$A$1:$D$43729,4,FALSE)=基本情報!$D$6,O6926,"")),"")</f>
        <v/>
      </c>
    </row>
    <row r="6927" spans="15:16" x14ac:dyDescent="0.15">
      <c r="O6927">
        <v>6926</v>
      </c>
      <c r="P6927" t="str">
        <f>IFERROR(IF(COUNTIF(個人情報!$BB$5:$BB$401,"登録番号" &amp; リスト!O6927)&gt;=1,"",IF(VLOOKUP(O6927,登録者リスト!$A$1:$D$43729,4,FALSE)=基本情報!$D$6,O6927,"")),"")</f>
        <v/>
      </c>
    </row>
    <row r="6928" spans="15:16" x14ac:dyDescent="0.15">
      <c r="O6928">
        <v>6927</v>
      </c>
      <c r="P6928" t="str">
        <f>IFERROR(IF(COUNTIF(個人情報!$BB$5:$BB$401,"登録番号" &amp; リスト!O6928)&gt;=1,"",IF(VLOOKUP(O6928,登録者リスト!$A$1:$D$43729,4,FALSE)=基本情報!$D$6,O6928,"")),"")</f>
        <v/>
      </c>
    </row>
    <row r="6929" spans="15:16" x14ac:dyDescent="0.15">
      <c r="O6929">
        <v>6928</v>
      </c>
      <c r="P6929" t="str">
        <f>IFERROR(IF(COUNTIF(個人情報!$BB$5:$BB$401,"登録番号" &amp; リスト!O6929)&gt;=1,"",IF(VLOOKUP(O6929,登録者リスト!$A$1:$D$43729,4,FALSE)=基本情報!$D$6,O6929,"")),"")</f>
        <v/>
      </c>
    </row>
    <row r="6930" spans="15:16" x14ac:dyDescent="0.15">
      <c r="O6930">
        <v>6929</v>
      </c>
      <c r="P6930" t="str">
        <f>IFERROR(IF(COUNTIF(個人情報!$BB$5:$BB$401,"登録番号" &amp; リスト!O6930)&gt;=1,"",IF(VLOOKUP(O6930,登録者リスト!$A$1:$D$43729,4,FALSE)=基本情報!$D$6,O6930,"")),"")</f>
        <v/>
      </c>
    </row>
    <row r="6931" spans="15:16" x14ac:dyDescent="0.15">
      <c r="O6931">
        <v>6930</v>
      </c>
      <c r="P6931" t="str">
        <f>IFERROR(IF(COUNTIF(個人情報!$BB$5:$BB$401,"登録番号" &amp; リスト!O6931)&gt;=1,"",IF(VLOOKUP(O6931,登録者リスト!$A$1:$D$43729,4,FALSE)=基本情報!$D$6,O6931,"")),"")</f>
        <v/>
      </c>
    </row>
    <row r="6932" spans="15:16" x14ac:dyDescent="0.15">
      <c r="O6932">
        <v>6931</v>
      </c>
      <c r="P6932" t="str">
        <f>IFERROR(IF(COUNTIF(個人情報!$BB$5:$BB$401,"登録番号" &amp; リスト!O6932)&gt;=1,"",IF(VLOOKUP(O6932,登録者リスト!$A$1:$D$43729,4,FALSE)=基本情報!$D$6,O6932,"")),"")</f>
        <v/>
      </c>
    </row>
    <row r="6933" spans="15:16" x14ac:dyDescent="0.15">
      <c r="O6933">
        <v>6932</v>
      </c>
      <c r="P6933" t="str">
        <f>IFERROR(IF(COUNTIF(個人情報!$BB$5:$BB$401,"登録番号" &amp; リスト!O6933)&gt;=1,"",IF(VLOOKUP(O6933,登録者リスト!$A$1:$D$43729,4,FALSE)=基本情報!$D$6,O6933,"")),"")</f>
        <v/>
      </c>
    </row>
    <row r="6934" spans="15:16" x14ac:dyDescent="0.15">
      <c r="O6934">
        <v>6933</v>
      </c>
      <c r="P6934" t="str">
        <f>IFERROR(IF(COUNTIF(個人情報!$BB$5:$BB$401,"登録番号" &amp; リスト!O6934)&gt;=1,"",IF(VLOOKUP(O6934,登録者リスト!$A$1:$D$43729,4,FALSE)=基本情報!$D$6,O6934,"")),"")</f>
        <v/>
      </c>
    </row>
    <row r="6935" spans="15:16" x14ac:dyDescent="0.15">
      <c r="O6935">
        <v>6934</v>
      </c>
      <c r="P6935" t="str">
        <f>IFERROR(IF(COUNTIF(個人情報!$BB$5:$BB$401,"登録番号" &amp; リスト!O6935)&gt;=1,"",IF(VLOOKUP(O6935,登録者リスト!$A$1:$D$43729,4,FALSE)=基本情報!$D$6,O6935,"")),"")</f>
        <v/>
      </c>
    </row>
    <row r="6936" spans="15:16" x14ac:dyDescent="0.15">
      <c r="O6936">
        <v>6935</v>
      </c>
      <c r="P6936" t="str">
        <f>IFERROR(IF(COUNTIF(個人情報!$BB$5:$BB$401,"登録番号" &amp; リスト!O6936)&gt;=1,"",IF(VLOOKUP(O6936,登録者リスト!$A$1:$D$43729,4,FALSE)=基本情報!$D$6,O6936,"")),"")</f>
        <v/>
      </c>
    </row>
    <row r="6937" spans="15:16" x14ac:dyDescent="0.15">
      <c r="O6937">
        <v>6936</v>
      </c>
      <c r="P6937" t="str">
        <f>IFERROR(IF(COUNTIF(個人情報!$BB$5:$BB$401,"登録番号" &amp; リスト!O6937)&gt;=1,"",IF(VLOOKUP(O6937,登録者リスト!$A$1:$D$43729,4,FALSE)=基本情報!$D$6,O6937,"")),"")</f>
        <v/>
      </c>
    </row>
    <row r="6938" spans="15:16" x14ac:dyDescent="0.15">
      <c r="O6938">
        <v>6937</v>
      </c>
      <c r="P6938" t="str">
        <f>IFERROR(IF(COUNTIF(個人情報!$BB$5:$BB$401,"登録番号" &amp; リスト!O6938)&gt;=1,"",IF(VLOOKUP(O6938,登録者リスト!$A$1:$D$43729,4,FALSE)=基本情報!$D$6,O6938,"")),"")</f>
        <v/>
      </c>
    </row>
    <row r="6939" spans="15:16" x14ac:dyDescent="0.15">
      <c r="O6939">
        <v>6938</v>
      </c>
      <c r="P6939" t="str">
        <f>IFERROR(IF(COUNTIF(個人情報!$BB$5:$BB$401,"登録番号" &amp; リスト!O6939)&gt;=1,"",IF(VLOOKUP(O6939,登録者リスト!$A$1:$D$43729,4,FALSE)=基本情報!$D$6,O6939,"")),"")</f>
        <v/>
      </c>
    </row>
    <row r="6940" spans="15:16" x14ac:dyDescent="0.15">
      <c r="O6940">
        <v>6939</v>
      </c>
      <c r="P6940" t="str">
        <f>IFERROR(IF(COUNTIF(個人情報!$BB$5:$BB$401,"登録番号" &amp; リスト!O6940)&gt;=1,"",IF(VLOOKUP(O6940,登録者リスト!$A$1:$D$43729,4,FALSE)=基本情報!$D$6,O6940,"")),"")</f>
        <v/>
      </c>
    </row>
    <row r="6941" spans="15:16" x14ac:dyDescent="0.15">
      <c r="O6941">
        <v>6940</v>
      </c>
      <c r="P6941" t="str">
        <f>IFERROR(IF(COUNTIF(個人情報!$BB$5:$BB$401,"登録番号" &amp; リスト!O6941)&gt;=1,"",IF(VLOOKUP(O6941,登録者リスト!$A$1:$D$43729,4,FALSE)=基本情報!$D$6,O6941,"")),"")</f>
        <v/>
      </c>
    </row>
    <row r="6942" spans="15:16" x14ac:dyDescent="0.15">
      <c r="O6942">
        <v>6941</v>
      </c>
      <c r="P6942" t="str">
        <f>IFERROR(IF(COUNTIF(個人情報!$BB$5:$BB$401,"登録番号" &amp; リスト!O6942)&gt;=1,"",IF(VLOOKUP(O6942,登録者リスト!$A$1:$D$43729,4,FALSE)=基本情報!$D$6,O6942,"")),"")</f>
        <v/>
      </c>
    </row>
    <row r="6943" spans="15:16" x14ac:dyDescent="0.15">
      <c r="O6943">
        <v>6942</v>
      </c>
      <c r="P6943" t="str">
        <f>IFERROR(IF(COUNTIF(個人情報!$BB$5:$BB$401,"登録番号" &amp; リスト!O6943)&gt;=1,"",IF(VLOOKUP(O6943,登録者リスト!$A$1:$D$43729,4,FALSE)=基本情報!$D$6,O6943,"")),"")</f>
        <v/>
      </c>
    </row>
    <row r="6944" spans="15:16" x14ac:dyDescent="0.15">
      <c r="O6944">
        <v>6943</v>
      </c>
      <c r="P6944" t="str">
        <f>IFERROR(IF(COUNTIF(個人情報!$BB$5:$BB$401,"登録番号" &amp; リスト!O6944)&gt;=1,"",IF(VLOOKUP(O6944,登録者リスト!$A$1:$D$43729,4,FALSE)=基本情報!$D$6,O6944,"")),"")</f>
        <v/>
      </c>
    </row>
    <row r="6945" spans="15:16" x14ac:dyDescent="0.15">
      <c r="O6945">
        <v>6944</v>
      </c>
      <c r="P6945" t="str">
        <f>IFERROR(IF(COUNTIF(個人情報!$BB$5:$BB$401,"登録番号" &amp; リスト!O6945)&gt;=1,"",IF(VLOOKUP(O6945,登録者リスト!$A$1:$D$43729,4,FALSE)=基本情報!$D$6,O6945,"")),"")</f>
        <v/>
      </c>
    </row>
    <row r="6946" spans="15:16" x14ac:dyDescent="0.15">
      <c r="O6946">
        <v>6945</v>
      </c>
      <c r="P6946" t="str">
        <f>IFERROR(IF(COUNTIF(個人情報!$BB$5:$BB$401,"登録番号" &amp; リスト!O6946)&gt;=1,"",IF(VLOOKUP(O6946,登録者リスト!$A$1:$D$43729,4,FALSE)=基本情報!$D$6,O6946,"")),"")</f>
        <v/>
      </c>
    </row>
    <row r="6947" spans="15:16" x14ac:dyDescent="0.15">
      <c r="O6947">
        <v>6946</v>
      </c>
      <c r="P6947" t="str">
        <f>IFERROR(IF(COUNTIF(個人情報!$BB$5:$BB$401,"登録番号" &amp; リスト!O6947)&gt;=1,"",IF(VLOOKUP(O6947,登録者リスト!$A$1:$D$43729,4,FALSE)=基本情報!$D$6,O6947,"")),"")</f>
        <v/>
      </c>
    </row>
    <row r="6948" spans="15:16" x14ac:dyDescent="0.15">
      <c r="O6948">
        <v>6947</v>
      </c>
      <c r="P6948" t="str">
        <f>IFERROR(IF(COUNTIF(個人情報!$BB$5:$BB$401,"登録番号" &amp; リスト!O6948)&gt;=1,"",IF(VLOOKUP(O6948,登録者リスト!$A$1:$D$43729,4,FALSE)=基本情報!$D$6,O6948,"")),"")</f>
        <v/>
      </c>
    </row>
    <row r="6949" spans="15:16" x14ac:dyDescent="0.15">
      <c r="O6949">
        <v>6948</v>
      </c>
      <c r="P6949" t="str">
        <f>IFERROR(IF(COUNTIF(個人情報!$BB$5:$BB$401,"登録番号" &amp; リスト!O6949)&gt;=1,"",IF(VLOOKUP(O6949,登録者リスト!$A$1:$D$43729,4,FALSE)=基本情報!$D$6,O6949,"")),"")</f>
        <v/>
      </c>
    </row>
    <row r="6950" spans="15:16" x14ac:dyDescent="0.15">
      <c r="O6950">
        <v>6949</v>
      </c>
      <c r="P6950" t="str">
        <f>IFERROR(IF(COUNTIF(個人情報!$BB$5:$BB$401,"登録番号" &amp; リスト!O6950)&gt;=1,"",IF(VLOOKUP(O6950,登録者リスト!$A$1:$D$43729,4,FALSE)=基本情報!$D$6,O6950,"")),"")</f>
        <v/>
      </c>
    </row>
    <row r="6951" spans="15:16" x14ac:dyDescent="0.15">
      <c r="O6951">
        <v>6950</v>
      </c>
      <c r="P6951" t="str">
        <f>IFERROR(IF(COUNTIF(個人情報!$BB$5:$BB$401,"登録番号" &amp; リスト!O6951)&gt;=1,"",IF(VLOOKUP(O6951,登録者リスト!$A$1:$D$43729,4,FALSE)=基本情報!$D$6,O6951,"")),"")</f>
        <v/>
      </c>
    </row>
    <row r="6952" spans="15:16" x14ac:dyDescent="0.15">
      <c r="O6952">
        <v>6951</v>
      </c>
      <c r="P6952" t="str">
        <f>IFERROR(IF(COUNTIF(個人情報!$BB$5:$BB$401,"登録番号" &amp; リスト!O6952)&gt;=1,"",IF(VLOOKUP(O6952,登録者リスト!$A$1:$D$43729,4,FALSE)=基本情報!$D$6,O6952,"")),"")</f>
        <v/>
      </c>
    </row>
    <row r="6953" spans="15:16" x14ac:dyDescent="0.15">
      <c r="O6953">
        <v>6952</v>
      </c>
      <c r="P6953" t="str">
        <f>IFERROR(IF(COUNTIF(個人情報!$BB$5:$BB$401,"登録番号" &amp; リスト!O6953)&gt;=1,"",IF(VLOOKUP(O6953,登録者リスト!$A$1:$D$43729,4,FALSE)=基本情報!$D$6,O6953,"")),"")</f>
        <v/>
      </c>
    </row>
    <row r="6954" spans="15:16" x14ac:dyDescent="0.15">
      <c r="O6954">
        <v>6953</v>
      </c>
      <c r="P6954" t="str">
        <f>IFERROR(IF(COUNTIF(個人情報!$BB$5:$BB$401,"登録番号" &amp; リスト!O6954)&gt;=1,"",IF(VLOOKUP(O6954,登録者リスト!$A$1:$D$43729,4,FALSE)=基本情報!$D$6,O6954,"")),"")</f>
        <v/>
      </c>
    </row>
    <row r="6955" spans="15:16" x14ac:dyDescent="0.15">
      <c r="O6955">
        <v>6954</v>
      </c>
      <c r="P6955" t="str">
        <f>IFERROR(IF(COUNTIF(個人情報!$BB$5:$BB$401,"登録番号" &amp; リスト!O6955)&gt;=1,"",IF(VLOOKUP(O6955,登録者リスト!$A$1:$D$43729,4,FALSE)=基本情報!$D$6,O6955,"")),"")</f>
        <v/>
      </c>
    </row>
    <row r="6956" spans="15:16" x14ac:dyDescent="0.15">
      <c r="O6956">
        <v>6955</v>
      </c>
      <c r="P6956" t="str">
        <f>IFERROR(IF(COUNTIF(個人情報!$BB$5:$BB$401,"登録番号" &amp; リスト!O6956)&gt;=1,"",IF(VLOOKUP(O6956,登録者リスト!$A$1:$D$43729,4,FALSE)=基本情報!$D$6,O6956,"")),"")</f>
        <v/>
      </c>
    </row>
    <row r="6957" spans="15:16" x14ac:dyDescent="0.15">
      <c r="O6957">
        <v>6956</v>
      </c>
      <c r="P6957" t="str">
        <f>IFERROR(IF(COUNTIF(個人情報!$BB$5:$BB$401,"登録番号" &amp; リスト!O6957)&gt;=1,"",IF(VLOOKUP(O6957,登録者リスト!$A$1:$D$43729,4,FALSE)=基本情報!$D$6,O6957,"")),"")</f>
        <v/>
      </c>
    </row>
    <row r="6958" spans="15:16" x14ac:dyDescent="0.15">
      <c r="O6958">
        <v>6957</v>
      </c>
      <c r="P6958" t="str">
        <f>IFERROR(IF(COUNTIF(個人情報!$BB$5:$BB$401,"登録番号" &amp; リスト!O6958)&gt;=1,"",IF(VLOOKUP(O6958,登録者リスト!$A$1:$D$43729,4,FALSE)=基本情報!$D$6,O6958,"")),"")</f>
        <v/>
      </c>
    </row>
    <row r="6959" spans="15:16" x14ac:dyDescent="0.15">
      <c r="O6959">
        <v>6958</v>
      </c>
      <c r="P6959" t="str">
        <f>IFERROR(IF(COUNTIF(個人情報!$BB$5:$BB$401,"登録番号" &amp; リスト!O6959)&gt;=1,"",IF(VLOOKUP(O6959,登録者リスト!$A$1:$D$43729,4,FALSE)=基本情報!$D$6,O6959,"")),"")</f>
        <v/>
      </c>
    </row>
    <row r="6960" spans="15:16" x14ac:dyDescent="0.15">
      <c r="O6960">
        <v>6959</v>
      </c>
      <c r="P6960" t="str">
        <f>IFERROR(IF(COUNTIF(個人情報!$BB$5:$BB$401,"登録番号" &amp; リスト!O6960)&gt;=1,"",IF(VLOOKUP(O6960,登録者リスト!$A$1:$D$43729,4,FALSE)=基本情報!$D$6,O6960,"")),"")</f>
        <v/>
      </c>
    </row>
    <row r="6961" spans="15:16" x14ac:dyDescent="0.15">
      <c r="O6961">
        <v>6960</v>
      </c>
      <c r="P6961" t="str">
        <f>IFERROR(IF(COUNTIF(個人情報!$BB$5:$BB$401,"登録番号" &amp; リスト!O6961)&gt;=1,"",IF(VLOOKUP(O6961,登録者リスト!$A$1:$D$43729,4,FALSE)=基本情報!$D$6,O6961,"")),"")</f>
        <v/>
      </c>
    </row>
    <row r="6962" spans="15:16" x14ac:dyDescent="0.15">
      <c r="O6962">
        <v>6961</v>
      </c>
      <c r="P6962" t="str">
        <f>IFERROR(IF(COUNTIF(個人情報!$BB$5:$BB$401,"登録番号" &amp; リスト!O6962)&gt;=1,"",IF(VLOOKUP(O6962,登録者リスト!$A$1:$D$43729,4,FALSE)=基本情報!$D$6,O6962,"")),"")</f>
        <v/>
      </c>
    </row>
    <row r="6963" spans="15:16" x14ac:dyDescent="0.15">
      <c r="O6963">
        <v>6962</v>
      </c>
      <c r="P6963" t="str">
        <f>IFERROR(IF(COUNTIF(個人情報!$BB$5:$BB$401,"登録番号" &amp; リスト!O6963)&gt;=1,"",IF(VLOOKUP(O6963,登録者リスト!$A$1:$D$43729,4,FALSE)=基本情報!$D$6,O6963,"")),"")</f>
        <v/>
      </c>
    </row>
    <row r="6964" spans="15:16" x14ac:dyDescent="0.15">
      <c r="O6964">
        <v>6963</v>
      </c>
      <c r="P6964" t="str">
        <f>IFERROR(IF(COUNTIF(個人情報!$BB$5:$BB$401,"登録番号" &amp; リスト!O6964)&gt;=1,"",IF(VLOOKUP(O6964,登録者リスト!$A$1:$D$43729,4,FALSE)=基本情報!$D$6,O6964,"")),"")</f>
        <v/>
      </c>
    </row>
    <row r="6965" spans="15:16" x14ac:dyDescent="0.15">
      <c r="O6965">
        <v>6964</v>
      </c>
      <c r="P6965" t="str">
        <f>IFERROR(IF(COUNTIF(個人情報!$BB$5:$BB$401,"登録番号" &amp; リスト!O6965)&gt;=1,"",IF(VLOOKUP(O6965,登録者リスト!$A$1:$D$43729,4,FALSE)=基本情報!$D$6,O6965,"")),"")</f>
        <v/>
      </c>
    </row>
    <row r="6966" spans="15:16" x14ac:dyDescent="0.15">
      <c r="O6966">
        <v>6965</v>
      </c>
      <c r="P6966" t="str">
        <f>IFERROR(IF(COUNTIF(個人情報!$BB$5:$BB$401,"登録番号" &amp; リスト!O6966)&gt;=1,"",IF(VLOOKUP(O6966,登録者リスト!$A$1:$D$43729,4,FALSE)=基本情報!$D$6,O6966,"")),"")</f>
        <v/>
      </c>
    </row>
    <row r="6967" spans="15:16" x14ac:dyDescent="0.15">
      <c r="O6967">
        <v>6966</v>
      </c>
      <c r="P6967" t="str">
        <f>IFERROR(IF(COUNTIF(個人情報!$BB$5:$BB$401,"登録番号" &amp; リスト!O6967)&gt;=1,"",IF(VLOOKUP(O6967,登録者リスト!$A$1:$D$43729,4,FALSE)=基本情報!$D$6,O6967,"")),"")</f>
        <v/>
      </c>
    </row>
    <row r="6968" spans="15:16" x14ac:dyDescent="0.15">
      <c r="O6968">
        <v>6967</v>
      </c>
      <c r="P6968" t="str">
        <f>IFERROR(IF(COUNTIF(個人情報!$BB$5:$BB$401,"登録番号" &amp; リスト!O6968)&gt;=1,"",IF(VLOOKUP(O6968,登録者リスト!$A$1:$D$43729,4,FALSE)=基本情報!$D$6,O6968,"")),"")</f>
        <v/>
      </c>
    </row>
    <row r="6969" spans="15:16" x14ac:dyDescent="0.15">
      <c r="O6969">
        <v>6968</v>
      </c>
      <c r="P6969" t="str">
        <f>IFERROR(IF(COUNTIF(個人情報!$BB$5:$BB$401,"登録番号" &amp; リスト!O6969)&gt;=1,"",IF(VLOOKUP(O6969,登録者リスト!$A$1:$D$43729,4,FALSE)=基本情報!$D$6,O6969,"")),"")</f>
        <v/>
      </c>
    </row>
    <row r="6970" spans="15:16" x14ac:dyDescent="0.15">
      <c r="O6970">
        <v>6969</v>
      </c>
      <c r="P6970" t="str">
        <f>IFERROR(IF(COUNTIF(個人情報!$BB$5:$BB$401,"登録番号" &amp; リスト!O6970)&gt;=1,"",IF(VLOOKUP(O6970,登録者リスト!$A$1:$D$43729,4,FALSE)=基本情報!$D$6,O6970,"")),"")</f>
        <v/>
      </c>
    </row>
    <row r="6971" spans="15:16" x14ac:dyDescent="0.15">
      <c r="O6971">
        <v>6970</v>
      </c>
      <c r="P6971" t="str">
        <f>IFERROR(IF(COUNTIF(個人情報!$BB$5:$BB$401,"登録番号" &amp; リスト!O6971)&gt;=1,"",IF(VLOOKUP(O6971,登録者リスト!$A$1:$D$43729,4,FALSE)=基本情報!$D$6,O6971,"")),"")</f>
        <v/>
      </c>
    </row>
    <row r="6972" spans="15:16" x14ac:dyDescent="0.15">
      <c r="O6972">
        <v>6971</v>
      </c>
      <c r="P6972" t="str">
        <f>IFERROR(IF(COUNTIF(個人情報!$BB$5:$BB$401,"登録番号" &amp; リスト!O6972)&gt;=1,"",IF(VLOOKUP(O6972,登録者リスト!$A$1:$D$43729,4,FALSE)=基本情報!$D$6,O6972,"")),"")</f>
        <v/>
      </c>
    </row>
    <row r="6973" spans="15:16" x14ac:dyDescent="0.15">
      <c r="O6973">
        <v>6972</v>
      </c>
      <c r="P6973" t="str">
        <f>IFERROR(IF(COUNTIF(個人情報!$BB$5:$BB$401,"登録番号" &amp; リスト!O6973)&gt;=1,"",IF(VLOOKUP(O6973,登録者リスト!$A$1:$D$43729,4,FALSE)=基本情報!$D$6,O6973,"")),"")</f>
        <v/>
      </c>
    </row>
    <row r="6974" spans="15:16" x14ac:dyDescent="0.15">
      <c r="O6974">
        <v>6973</v>
      </c>
      <c r="P6974" t="str">
        <f>IFERROR(IF(COUNTIF(個人情報!$BB$5:$BB$401,"登録番号" &amp; リスト!O6974)&gt;=1,"",IF(VLOOKUP(O6974,登録者リスト!$A$1:$D$43729,4,FALSE)=基本情報!$D$6,O6974,"")),"")</f>
        <v/>
      </c>
    </row>
    <row r="6975" spans="15:16" x14ac:dyDescent="0.15">
      <c r="O6975">
        <v>6974</v>
      </c>
      <c r="P6975" t="str">
        <f>IFERROR(IF(COUNTIF(個人情報!$BB$5:$BB$401,"登録番号" &amp; リスト!O6975)&gt;=1,"",IF(VLOOKUP(O6975,登録者リスト!$A$1:$D$43729,4,FALSE)=基本情報!$D$6,O6975,"")),"")</f>
        <v/>
      </c>
    </row>
    <row r="6976" spans="15:16" x14ac:dyDescent="0.15">
      <c r="O6976">
        <v>6975</v>
      </c>
      <c r="P6976" t="str">
        <f>IFERROR(IF(COUNTIF(個人情報!$BB$5:$BB$401,"登録番号" &amp; リスト!O6976)&gt;=1,"",IF(VLOOKUP(O6976,登録者リスト!$A$1:$D$43729,4,FALSE)=基本情報!$D$6,O6976,"")),"")</f>
        <v/>
      </c>
    </row>
    <row r="6977" spans="15:16" x14ac:dyDescent="0.15">
      <c r="O6977">
        <v>6976</v>
      </c>
      <c r="P6977" t="str">
        <f>IFERROR(IF(COUNTIF(個人情報!$BB$5:$BB$401,"登録番号" &amp; リスト!O6977)&gt;=1,"",IF(VLOOKUP(O6977,登録者リスト!$A$1:$D$43729,4,FALSE)=基本情報!$D$6,O6977,"")),"")</f>
        <v/>
      </c>
    </row>
    <row r="6978" spans="15:16" x14ac:dyDescent="0.15">
      <c r="O6978">
        <v>6977</v>
      </c>
      <c r="P6978" t="str">
        <f>IFERROR(IF(COUNTIF(個人情報!$BB$5:$BB$401,"登録番号" &amp; リスト!O6978)&gt;=1,"",IF(VLOOKUP(O6978,登録者リスト!$A$1:$D$43729,4,FALSE)=基本情報!$D$6,O6978,"")),"")</f>
        <v/>
      </c>
    </row>
    <row r="6979" spans="15:16" x14ac:dyDescent="0.15">
      <c r="O6979">
        <v>6978</v>
      </c>
      <c r="P6979" t="str">
        <f>IFERROR(IF(COUNTIF(個人情報!$BB$5:$BB$401,"登録番号" &amp; リスト!O6979)&gt;=1,"",IF(VLOOKUP(O6979,登録者リスト!$A$1:$D$43729,4,FALSE)=基本情報!$D$6,O6979,"")),"")</f>
        <v/>
      </c>
    </row>
    <row r="6980" spans="15:16" x14ac:dyDescent="0.15">
      <c r="O6980">
        <v>6979</v>
      </c>
      <c r="P6980" t="str">
        <f>IFERROR(IF(COUNTIF(個人情報!$BB$5:$BB$401,"登録番号" &amp; リスト!O6980)&gt;=1,"",IF(VLOOKUP(O6980,登録者リスト!$A$1:$D$43729,4,FALSE)=基本情報!$D$6,O6980,"")),"")</f>
        <v/>
      </c>
    </row>
    <row r="6981" spans="15:16" x14ac:dyDescent="0.15">
      <c r="O6981">
        <v>6980</v>
      </c>
      <c r="P6981" t="str">
        <f>IFERROR(IF(COUNTIF(個人情報!$BB$5:$BB$401,"登録番号" &amp; リスト!O6981)&gt;=1,"",IF(VLOOKUP(O6981,登録者リスト!$A$1:$D$43729,4,FALSE)=基本情報!$D$6,O6981,"")),"")</f>
        <v/>
      </c>
    </row>
    <row r="6982" spans="15:16" x14ac:dyDescent="0.15">
      <c r="O6982">
        <v>6981</v>
      </c>
      <c r="P6982" t="str">
        <f>IFERROR(IF(COUNTIF(個人情報!$BB$5:$BB$401,"登録番号" &amp; リスト!O6982)&gt;=1,"",IF(VLOOKUP(O6982,登録者リスト!$A$1:$D$43729,4,FALSE)=基本情報!$D$6,O6982,"")),"")</f>
        <v/>
      </c>
    </row>
    <row r="6983" spans="15:16" x14ac:dyDescent="0.15">
      <c r="O6983">
        <v>6982</v>
      </c>
      <c r="P6983" t="str">
        <f>IFERROR(IF(COUNTIF(個人情報!$BB$5:$BB$401,"登録番号" &amp; リスト!O6983)&gt;=1,"",IF(VLOOKUP(O6983,登録者リスト!$A$1:$D$43729,4,FALSE)=基本情報!$D$6,O6983,"")),"")</f>
        <v/>
      </c>
    </row>
    <row r="6984" spans="15:16" x14ac:dyDescent="0.15">
      <c r="O6984">
        <v>6983</v>
      </c>
      <c r="P6984" t="str">
        <f>IFERROR(IF(COUNTIF(個人情報!$BB$5:$BB$401,"登録番号" &amp; リスト!O6984)&gt;=1,"",IF(VLOOKUP(O6984,登録者リスト!$A$1:$D$43729,4,FALSE)=基本情報!$D$6,O6984,"")),"")</f>
        <v/>
      </c>
    </row>
    <row r="6985" spans="15:16" x14ac:dyDescent="0.15">
      <c r="O6985">
        <v>6984</v>
      </c>
      <c r="P6985" t="str">
        <f>IFERROR(IF(COUNTIF(個人情報!$BB$5:$BB$401,"登録番号" &amp; リスト!O6985)&gt;=1,"",IF(VLOOKUP(O6985,登録者リスト!$A$1:$D$43729,4,FALSE)=基本情報!$D$6,O6985,"")),"")</f>
        <v/>
      </c>
    </row>
    <row r="6986" spans="15:16" x14ac:dyDescent="0.15">
      <c r="O6986">
        <v>6985</v>
      </c>
      <c r="P6986" t="str">
        <f>IFERROR(IF(COUNTIF(個人情報!$BB$5:$BB$401,"登録番号" &amp; リスト!O6986)&gt;=1,"",IF(VLOOKUP(O6986,登録者リスト!$A$1:$D$43729,4,FALSE)=基本情報!$D$6,O6986,"")),"")</f>
        <v/>
      </c>
    </row>
    <row r="6987" spans="15:16" x14ac:dyDescent="0.15">
      <c r="O6987">
        <v>6986</v>
      </c>
      <c r="P6987" t="str">
        <f>IFERROR(IF(COUNTIF(個人情報!$BB$5:$BB$401,"登録番号" &amp; リスト!O6987)&gt;=1,"",IF(VLOOKUP(O6987,登録者リスト!$A$1:$D$43729,4,FALSE)=基本情報!$D$6,O6987,"")),"")</f>
        <v/>
      </c>
    </row>
    <row r="6988" spans="15:16" x14ac:dyDescent="0.15">
      <c r="O6988">
        <v>6987</v>
      </c>
      <c r="P6988" t="str">
        <f>IFERROR(IF(COUNTIF(個人情報!$BB$5:$BB$401,"登録番号" &amp; リスト!O6988)&gt;=1,"",IF(VLOOKUP(O6988,登録者リスト!$A$1:$D$43729,4,FALSE)=基本情報!$D$6,O6988,"")),"")</f>
        <v/>
      </c>
    </row>
    <row r="6989" spans="15:16" x14ac:dyDescent="0.15">
      <c r="O6989">
        <v>6988</v>
      </c>
      <c r="P6989" t="str">
        <f>IFERROR(IF(COUNTIF(個人情報!$BB$5:$BB$401,"登録番号" &amp; リスト!O6989)&gt;=1,"",IF(VLOOKUP(O6989,登録者リスト!$A$1:$D$43729,4,FALSE)=基本情報!$D$6,O6989,"")),"")</f>
        <v/>
      </c>
    </row>
    <row r="6990" spans="15:16" x14ac:dyDescent="0.15">
      <c r="O6990">
        <v>6989</v>
      </c>
      <c r="P6990" t="str">
        <f>IFERROR(IF(COUNTIF(個人情報!$BB$5:$BB$401,"登録番号" &amp; リスト!O6990)&gt;=1,"",IF(VLOOKUP(O6990,登録者リスト!$A$1:$D$43729,4,FALSE)=基本情報!$D$6,O6990,"")),"")</f>
        <v/>
      </c>
    </row>
    <row r="6991" spans="15:16" x14ac:dyDescent="0.15">
      <c r="O6991">
        <v>6990</v>
      </c>
      <c r="P6991" t="str">
        <f>IFERROR(IF(COUNTIF(個人情報!$BB$5:$BB$401,"登録番号" &amp; リスト!O6991)&gt;=1,"",IF(VLOOKUP(O6991,登録者リスト!$A$1:$D$43729,4,FALSE)=基本情報!$D$6,O6991,"")),"")</f>
        <v/>
      </c>
    </row>
    <row r="6992" spans="15:16" x14ac:dyDescent="0.15">
      <c r="O6992">
        <v>6991</v>
      </c>
      <c r="P6992" t="str">
        <f>IFERROR(IF(COUNTIF(個人情報!$BB$5:$BB$401,"登録番号" &amp; リスト!O6992)&gt;=1,"",IF(VLOOKUP(O6992,登録者リスト!$A$1:$D$43729,4,FALSE)=基本情報!$D$6,O6992,"")),"")</f>
        <v/>
      </c>
    </row>
    <row r="6993" spans="15:16" x14ac:dyDescent="0.15">
      <c r="O6993">
        <v>6992</v>
      </c>
      <c r="P6993" t="str">
        <f>IFERROR(IF(COUNTIF(個人情報!$BB$5:$BB$401,"登録番号" &amp; リスト!O6993)&gt;=1,"",IF(VLOOKUP(O6993,登録者リスト!$A$1:$D$43729,4,FALSE)=基本情報!$D$6,O6993,"")),"")</f>
        <v/>
      </c>
    </row>
    <row r="6994" spans="15:16" x14ac:dyDescent="0.15">
      <c r="O6994">
        <v>6993</v>
      </c>
      <c r="P6994" t="str">
        <f>IFERROR(IF(COUNTIF(個人情報!$BB$5:$BB$401,"登録番号" &amp; リスト!O6994)&gt;=1,"",IF(VLOOKUP(O6994,登録者リスト!$A$1:$D$43729,4,FALSE)=基本情報!$D$6,O6994,"")),"")</f>
        <v/>
      </c>
    </row>
    <row r="6995" spans="15:16" x14ac:dyDescent="0.15">
      <c r="O6995">
        <v>6994</v>
      </c>
      <c r="P6995" t="str">
        <f>IFERROR(IF(COUNTIF(個人情報!$BB$5:$BB$401,"登録番号" &amp; リスト!O6995)&gt;=1,"",IF(VLOOKUP(O6995,登録者リスト!$A$1:$D$43729,4,FALSE)=基本情報!$D$6,O6995,"")),"")</f>
        <v/>
      </c>
    </row>
    <row r="6996" spans="15:16" x14ac:dyDescent="0.15">
      <c r="O6996">
        <v>6995</v>
      </c>
      <c r="P6996" t="str">
        <f>IFERROR(IF(COUNTIF(個人情報!$BB$5:$BB$401,"登録番号" &amp; リスト!O6996)&gt;=1,"",IF(VLOOKUP(O6996,登録者リスト!$A$1:$D$43729,4,FALSE)=基本情報!$D$6,O6996,"")),"")</f>
        <v/>
      </c>
    </row>
    <row r="6997" spans="15:16" x14ac:dyDescent="0.15">
      <c r="O6997">
        <v>6996</v>
      </c>
      <c r="P6997" t="str">
        <f>IFERROR(IF(COUNTIF(個人情報!$BB$5:$BB$401,"登録番号" &amp; リスト!O6997)&gt;=1,"",IF(VLOOKUP(O6997,登録者リスト!$A$1:$D$43729,4,FALSE)=基本情報!$D$6,O6997,"")),"")</f>
        <v/>
      </c>
    </row>
    <row r="6998" spans="15:16" x14ac:dyDescent="0.15">
      <c r="O6998">
        <v>6997</v>
      </c>
      <c r="P6998" t="str">
        <f>IFERROR(IF(COUNTIF(個人情報!$BB$5:$BB$401,"登録番号" &amp; リスト!O6998)&gt;=1,"",IF(VLOOKUP(O6998,登録者リスト!$A$1:$D$43729,4,FALSE)=基本情報!$D$6,O6998,"")),"")</f>
        <v/>
      </c>
    </row>
    <row r="6999" spans="15:16" x14ac:dyDescent="0.15">
      <c r="O6999">
        <v>6998</v>
      </c>
      <c r="P6999" t="str">
        <f>IFERROR(IF(COUNTIF(個人情報!$BB$5:$BB$401,"登録番号" &amp; リスト!O6999)&gt;=1,"",IF(VLOOKUP(O6999,登録者リスト!$A$1:$D$43729,4,FALSE)=基本情報!$D$6,O6999,"")),"")</f>
        <v/>
      </c>
    </row>
    <row r="7000" spans="15:16" x14ac:dyDescent="0.15">
      <c r="O7000">
        <v>6999</v>
      </c>
      <c r="P7000" t="str">
        <f>IFERROR(IF(COUNTIF(個人情報!$BB$5:$BB$401,"登録番号" &amp; リスト!O7000)&gt;=1,"",IF(VLOOKUP(O7000,登録者リスト!$A$1:$D$43729,4,FALSE)=基本情報!$D$6,O7000,"")),"")</f>
        <v/>
      </c>
    </row>
    <row r="7001" spans="15:16" x14ac:dyDescent="0.15">
      <c r="O7001">
        <v>7000</v>
      </c>
      <c r="P7001" t="str">
        <f>IFERROR(IF(COUNTIF(個人情報!$BB$5:$BB$401,"登録番号" &amp; リスト!O7001)&gt;=1,"",IF(VLOOKUP(O7001,登録者リスト!$A$1:$D$43729,4,FALSE)=基本情報!$D$6,O7001,"")),"")</f>
        <v/>
      </c>
    </row>
    <row r="7002" spans="15:16" x14ac:dyDescent="0.15">
      <c r="O7002">
        <v>7001</v>
      </c>
      <c r="P7002" t="str">
        <f>IFERROR(IF(COUNTIF(個人情報!$BB$5:$BB$401,"登録番号" &amp; リスト!O7002)&gt;=1,"",IF(VLOOKUP(O7002,登録者リスト!$A$1:$D$43729,4,FALSE)=基本情報!$D$6,O7002,"")),"")</f>
        <v/>
      </c>
    </row>
    <row r="7003" spans="15:16" x14ac:dyDescent="0.15">
      <c r="O7003">
        <v>7002</v>
      </c>
      <c r="P7003" t="str">
        <f>IFERROR(IF(COUNTIF(個人情報!$BB$5:$BB$401,"登録番号" &amp; リスト!O7003)&gt;=1,"",IF(VLOOKUP(O7003,登録者リスト!$A$1:$D$43729,4,FALSE)=基本情報!$D$6,O7003,"")),"")</f>
        <v/>
      </c>
    </row>
    <row r="7004" spans="15:16" x14ac:dyDescent="0.15">
      <c r="O7004">
        <v>7003</v>
      </c>
      <c r="P7004" t="str">
        <f>IFERROR(IF(COUNTIF(個人情報!$BB$5:$BB$401,"登録番号" &amp; リスト!O7004)&gt;=1,"",IF(VLOOKUP(O7004,登録者リスト!$A$1:$D$43729,4,FALSE)=基本情報!$D$6,O7004,"")),"")</f>
        <v/>
      </c>
    </row>
    <row r="7005" spans="15:16" x14ac:dyDescent="0.15">
      <c r="O7005">
        <v>7004</v>
      </c>
      <c r="P7005" t="str">
        <f>IFERROR(IF(COUNTIF(個人情報!$BB$5:$BB$401,"登録番号" &amp; リスト!O7005)&gt;=1,"",IF(VLOOKUP(O7005,登録者リスト!$A$1:$D$43729,4,FALSE)=基本情報!$D$6,O7005,"")),"")</f>
        <v/>
      </c>
    </row>
    <row r="7006" spans="15:16" x14ac:dyDescent="0.15">
      <c r="O7006">
        <v>7005</v>
      </c>
      <c r="P7006" t="str">
        <f>IFERROR(IF(COUNTIF(個人情報!$BB$5:$BB$401,"登録番号" &amp; リスト!O7006)&gt;=1,"",IF(VLOOKUP(O7006,登録者リスト!$A$1:$D$43729,4,FALSE)=基本情報!$D$6,O7006,"")),"")</f>
        <v/>
      </c>
    </row>
    <row r="7007" spans="15:16" x14ac:dyDescent="0.15">
      <c r="O7007">
        <v>7006</v>
      </c>
      <c r="P7007" t="str">
        <f>IFERROR(IF(COUNTIF(個人情報!$BB$5:$BB$401,"登録番号" &amp; リスト!O7007)&gt;=1,"",IF(VLOOKUP(O7007,登録者リスト!$A$1:$D$43729,4,FALSE)=基本情報!$D$6,O7007,"")),"")</f>
        <v/>
      </c>
    </row>
    <row r="7008" spans="15:16" x14ac:dyDescent="0.15">
      <c r="O7008">
        <v>7007</v>
      </c>
      <c r="P7008" t="str">
        <f>IFERROR(IF(COUNTIF(個人情報!$BB$5:$BB$401,"登録番号" &amp; リスト!O7008)&gt;=1,"",IF(VLOOKUP(O7008,登録者リスト!$A$1:$D$43729,4,FALSE)=基本情報!$D$6,O7008,"")),"")</f>
        <v/>
      </c>
    </row>
    <row r="7009" spans="15:16" x14ac:dyDescent="0.15">
      <c r="O7009">
        <v>7008</v>
      </c>
      <c r="P7009" t="str">
        <f>IFERROR(IF(COUNTIF(個人情報!$BB$5:$BB$401,"登録番号" &amp; リスト!O7009)&gt;=1,"",IF(VLOOKUP(O7009,登録者リスト!$A$1:$D$43729,4,FALSE)=基本情報!$D$6,O7009,"")),"")</f>
        <v/>
      </c>
    </row>
    <row r="7010" spans="15:16" x14ac:dyDescent="0.15">
      <c r="O7010">
        <v>7009</v>
      </c>
      <c r="P7010" t="str">
        <f>IFERROR(IF(COUNTIF(個人情報!$BB$5:$BB$401,"登録番号" &amp; リスト!O7010)&gt;=1,"",IF(VLOOKUP(O7010,登録者リスト!$A$1:$D$43729,4,FALSE)=基本情報!$D$6,O7010,"")),"")</f>
        <v/>
      </c>
    </row>
    <row r="7011" spans="15:16" x14ac:dyDescent="0.15">
      <c r="O7011">
        <v>7010</v>
      </c>
      <c r="P7011" t="str">
        <f>IFERROR(IF(COUNTIF(個人情報!$BB$5:$BB$401,"登録番号" &amp; リスト!O7011)&gt;=1,"",IF(VLOOKUP(O7011,登録者リスト!$A$1:$D$43729,4,FALSE)=基本情報!$D$6,O7011,"")),"")</f>
        <v/>
      </c>
    </row>
    <row r="7012" spans="15:16" x14ac:dyDescent="0.15">
      <c r="O7012">
        <v>7011</v>
      </c>
      <c r="P7012" t="str">
        <f>IFERROR(IF(COUNTIF(個人情報!$BB$5:$BB$401,"登録番号" &amp; リスト!O7012)&gt;=1,"",IF(VLOOKUP(O7012,登録者リスト!$A$1:$D$43729,4,FALSE)=基本情報!$D$6,O7012,"")),"")</f>
        <v/>
      </c>
    </row>
    <row r="7013" spans="15:16" x14ac:dyDescent="0.15">
      <c r="O7013">
        <v>7012</v>
      </c>
      <c r="P7013" t="str">
        <f>IFERROR(IF(COUNTIF(個人情報!$BB$5:$BB$401,"登録番号" &amp; リスト!O7013)&gt;=1,"",IF(VLOOKUP(O7013,登録者リスト!$A$1:$D$43729,4,FALSE)=基本情報!$D$6,O7013,"")),"")</f>
        <v/>
      </c>
    </row>
    <row r="7014" spans="15:16" x14ac:dyDescent="0.15">
      <c r="O7014">
        <v>7013</v>
      </c>
      <c r="P7014" t="str">
        <f>IFERROR(IF(COUNTIF(個人情報!$BB$5:$BB$401,"登録番号" &amp; リスト!O7014)&gt;=1,"",IF(VLOOKUP(O7014,登録者リスト!$A$1:$D$43729,4,FALSE)=基本情報!$D$6,O7014,"")),"")</f>
        <v/>
      </c>
    </row>
    <row r="7015" spans="15:16" x14ac:dyDescent="0.15">
      <c r="O7015">
        <v>7014</v>
      </c>
      <c r="P7015" t="str">
        <f>IFERROR(IF(COUNTIF(個人情報!$BB$5:$BB$401,"登録番号" &amp; リスト!O7015)&gt;=1,"",IF(VLOOKUP(O7015,登録者リスト!$A$1:$D$43729,4,FALSE)=基本情報!$D$6,O7015,"")),"")</f>
        <v/>
      </c>
    </row>
    <row r="7016" spans="15:16" x14ac:dyDescent="0.15">
      <c r="O7016">
        <v>7015</v>
      </c>
      <c r="P7016" t="str">
        <f>IFERROR(IF(COUNTIF(個人情報!$BB$5:$BB$401,"登録番号" &amp; リスト!O7016)&gt;=1,"",IF(VLOOKUP(O7016,登録者リスト!$A$1:$D$43729,4,FALSE)=基本情報!$D$6,O7016,"")),"")</f>
        <v/>
      </c>
    </row>
    <row r="7017" spans="15:16" x14ac:dyDescent="0.15">
      <c r="O7017">
        <v>7016</v>
      </c>
      <c r="P7017" t="str">
        <f>IFERROR(IF(COUNTIF(個人情報!$BB$5:$BB$401,"登録番号" &amp; リスト!O7017)&gt;=1,"",IF(VLOOKUP(O7017,登録者リスト!$A$1:$D$43729,4,FALSE)=基本情報!$D$6,O7017,"")),"")</f>
        <v/>
      </c>
    </row>
    <row r="7018" spans="15:16" x14ac:dyDescent="0.15">
      <c r="O7018">
        <v>7017</v>
      </c>
      <c r="P7018" t="str">
        <f>IFERROR(IF(COUNTIF(個人情報!$BB$5:$BB$401,"登録番号" &amp; リスト!O7018)&gt;=1,"",IF(VLOOKUP(O7018,登録者リスト!$A$1:$D$43729,4,FALSE)=基本情報!$D$6,O7018,"")),"")</f>
        <v/>
      </c>
    </row>
    <row r="7019" spans="15:16" x14ac:dyDescent="0.15">
      <c r="O7019">
        <v>7018</v>
      </c>
      <c r="P7019" t="str">
        <f>IFERROR(IF(COUNTIF(個人情報!$BB$5:$BB$401,"登録番号" &amp; リスト!O7019)&gt;=1,"",IF(VLOOKUP(O7019,登録者リスト!$A$1:$D$43729,4,FALSE)=基本情報!$D$6,O7019,"")),"")</f>
        <v/>
      </c>
    </row>
    <row r="7020" spans="15:16" x14ac:dyDescent="0.15">
      <c r="O7020">
        <v>7019</v>
      </c>
      <c r="P7020" t="str">
        <f>IFERROR(IF(COUNTIF(個人情報!$BB$5:$BB$401,"登録番号" &amp; リスト!O7020)&gt;=1,"",IF(VLOOKUP(O7020,登録者リスト!$A$1:$D$43729,4,FALSE)=基本情報!$D$6,O7020,"")),"")</f>
        <v/>
      </c>
    </row>
    <row r="7021" spans="15:16" x14ac:dyDescent="0.15">
      <c r="O7021">
        <v>7020</v>
      </c>
      <c r="P7021" t="str">
        <f>IFERROR(IF(COUNTIF(個人情報!$BB$5:$BB$401,"登録番号" &amp; リスト!O7021)&gt;=1,"",IF(VLOOKUP(O7021,登録者リスト!$A$1:$D$43729,4,FALSE)=基本情報!$D$6,O7021,"")),"")</f>
        <v/>
      </c>
    </row>
    <row r="7022" spans="15:16" x14ac:dyDescent="0.15">
      <c r="O7022">
        <v>7021</v>
      </c>
      <c r="P7022" t="str">
        <f>IFERROR(IF(COUNTIF(個人情報!$BB$5:$BB$401,"登録番号" &amp; リスト!O7022)&gt;=1,"",IF(VLOOKUP(O7022,登録者リスト!$A$1:$D$43729,4,FALSE)=基本情報!$D$6,O7022,"")),"")</f>
        <v/>
      </c>
    </row>
    <row r="7023" spans="15:16" x14ac:dyDescent="0.15">
      <c r="O7023">
        <v>7022</v>
      </c>
      <c r="P7023" t="str">
        <f>IFERROR(IF(COUNTIF(個人情報!$BB$5:$BB$401,"登録番号" &amp; リスト!O7023)&gt;=1,"",IF(VLOOKUP(O7023,登録者リスト!$A$1:$D$43729,4,FALSE)=基本情報!$D$6,O7023,"")),"")</f>
        <v/>
      </c>
    </row>
    <row r="7024" spans="15:16" x14ac:dyDescent="0.15">
      <c r="O7024">
        <v>7023</v>
      </c>
      <c r="P7024" t="str">
        <f>IFERROR(IF(COUNTIF(個人情報!$BB$5:$BB$401,"登録番号" &amp; リスト!O7024)&gt;=1,"",IF(VLOOKUP(O7024,登録者リスト!$A$1:$D$43729,4,FALSE)=基本情報!$D$6,O7024,"")),"")</f>
        <v/>
      </c>
    </row>
    <row r="7025" spans="15:16" x14ac:dyDescent="0.15">
      <c r="O7025">
        <v>7024</v>
      </c>
      <c r="P7025" t="str">
        <f>IFERROR(IF(COUNTIF(個人情報!$BB$5:$BB$401,"登録番号" &amp; リスト!O7025)&gt;=1,"",IF(VLOOKUP(O7025,登録者リスト!$A$1:$D$43729,4,FALSE)=基本情報!$D$6,O7025,"")),"")</f>
        <v/>
      </c>
    </row>
    <row r="7026" spans="15:16" x14ac:dyDescent="0.15">
      <c r="O7026">
        <v>7025</v>
      </c>
      <c r="P7026" t="str">
        <f>IFERROR(IF(COUNTIF(個人情報!$BB$5:$BB$401,"登録番号" &amp; リスト!O7026)&gt;=1,"",IF(VLOOKUP(O7026,登録者リスト!$A$1:$D$43729,4,FALSE)=基本情報!$D$6,O7026,"")),"")</f>
        <v/>
      </c>
    </row>
    <row r="7027" spans="15:16" x14ac:dyDescent="0.15">
      <c r="O7027">
        <v>7026</v>
      </c>
      <c r="P7027" t="str">
        <f>IFERROR(IF(COUNTIF(個人情報!$BB$5:$BB$401,"登録番号" &amp; リスト!O7027)&gt;=1,"",IF(VLOOKUP(O7027,登録者リスト!$A$1:$D$43729,4,FALSE)=基本情報!$D$6,O7027,"")),"")</f>
        <v/>
      </c>
    </row>
    <row r="7028" spans="15:16" x14ac:dyDescent="0.15">
      <c r="O7028">
        <v>7027</v>
      </c>
      <c r="P7028" t="str">
        <f>IFERROR(IF(COUNTIF(個人情報!$BB$5:$BB$401,"登録番号" &amp; リスト!O7028)&gt;=1,"",IF(VLOOKUP(O7028,登録者リスト!$A$1:$D$43729,4,FALSE)=基本情報!$D$6,O7028,"")),"")</f>
        <v/>
      </c>
    </row>
    <row r="7029" spans="15:16" x14ac:dyDescent="0.15">
      <c r="O7029">
        <v>7028</v>
      </c>
      <c r="P7029" t="str">
        <f>IFERROR(IF(COUNTIF(個人情報!$BB$5:$BB$401,"登録番号" &amp; リスト!O7029)&gt;=1,"",IF(VLOOKUP(O7029,登録者リスト!$A$1:$D$43729,4,FALSE)=基本情報!$D$6,O7029,"")),"")</f>
        <v/>
      </c>
    </row>
    <row r="7030" spans="15:16" x14ac:dyDescent="0.15">
      <c r="O7030">
        <v>7029</v>
      </c>
      <c r="P7030" t="str">
        <f>IFERROR(IF(COUNTIF(個人情報!$BB$5:$BB$401,"登録番号" &amp; リスト!O7030)&gt;=1,"",IF(VLOOKUP(O7030,登録者リスト!$A$1:$D$43729,4,FALSE)=基本情報!$D$6,O7030,"")),"")</f>
        <v/>
      </c>
    </row>
    <row r="7031" spans="15:16" x14ac:dyDescent="0.15">
      <c r="O7031">
        <v>7030</v>
      </c>
      <c r="P7031" t="str">
        <f>IFERROR(IF(COUNTIF(個人情報!$BB$5:$BB$401,"登録番号" &amp; リスト!O7031)&gt;=1,"",IF(VLOOKUP(O7031,登録者リスト!$A$1:$D$43729,4,FALSE)=基本情報!$D$6,O7031,"")),"")</f>
        <v/>
      </c>
    </row>
    <row r="7032" spans="15:16" x14ac:dyDescent="0.15">
      <c r="O7032">
        <v>7031</v>
      </c>
      <c r="P7032" t="str">
        <f>IFERROR(IF(COUNTIF(個人情報!$BB$5:$BB$401,"登録番号" &amp; リスト!O7032)&gt;=1,"",IF(VLOOKUP(O7032,登録者リスト!$A$1:$D$43729,4,FALSE)=基本情報!$D$6,O7032,"")),"")</f>
        <v/>
      </c>
    </row>
    <row r="7033" spans="15:16" x14ac:dyDescent="0.15">
      <c r="O7033">
        <v>7032</v>
      </c>
      <c r="P7033" t="str">
        <f>IFERROR(IF(COUNTIF(個人情報!$BB$5:$BB$401,"登録番号" &amp; リスト!O7033)&gt;=1,"",IF(VLOOKUP(O7033,登録者リスト!$A$1:$D$43729,4,FALSE)=基本情報!$D$6,O7033,"")),"")</f>
        <v/>
      </c>
    </row>
    <row r="7034" spans="15:16" x14ac:dyDescent="0.15">
      <c r="O7034">
        <v>7033</v>
      </c>
      <c r="P7034" t="str">
        <f>IFERROR(IF(COUNTIF(個人情報!$BB$5:$BB$401,"登録番号" &amp; リスト!O7034)&gt;=1,"",IF(VLOOKUP(O7034,登録者リスト!$A$1:$D$43729,4,FALSE)=基本情報!$D$6,O7034,"")),"")</f>
        <v/>
      </c>
    </row>
    <row r="7035" spans="15:16" x14ac:dyDescent="0.15">
      <c r="O7035">
        <v>7034</v>
      </c>
      <c r="P7035" t="str">
        <f>IFERROR(IF(COUNTIF(個人情報!$BB$5:$BB$401,"登録番号" &amp; リスト!O7035)&gt;=1,"",IF(VLOOKUP(O7035,登録者リスト!$A$1:$D$43729,4,FALSE)=基本情報!$D$6,O7035,"")),"")</f>
        <v/>
      </c>
    </row>
    <row r="7036" spans="15:16" x14ac:dyDescent="0.15">
      <c r="O7036">
        <v>7035</v>
      </c>
      <c r="P7036" t="str">
        <f>IFERROR(IF(COUNTIF(個人情報!$BB$5:$BB$401,"登録番号" &amp; リスト!O7036)&gt;=1,"",IF(VLOOKUP(O7036,登録者リスト!$A$1:$D$43729,4,FALSE)=基本情報!$D$6,O7036,"")),"")</f>
        <v/>
      </c>
    </row>
    <row r="7037" spans="15:16" x14ac:dyDescent="0.15">
      <c r="O7037">
        <v>7036</v>
      </c>
      <c r="P7037" t="str">
        <f>IFERROR(IF(COUNTIF(個人情報!$BB$5:$BB$401,"登録番号" &amp; リスト!O7037)&gt;=1,"",IF(VLOOKUP(O7037,登録者リスト!$A$1:$D$43729,4,FALSE)=基本情報!$D$6,O7037,"")),"")</f>
        <v/>
      </c>
    </row>
    <row r="7038" spans="15:16" x14ac:dyDescent="0.15">
      <c r="O7038">
        <v>7037</v>
      </c>
      <c r="P7038" t="str">
        <f>IFERROR(IF(COUNTIF(個人情報!$BB$5:$BB$401,"登録番号" &amp; リスト!O7038)&gt;=1,"",IF(VLOOKUP(O7038,登録者リスト!$A$1:$D$43729,4,FALSE)=基本情報!$D$6,O7038,"")),"")</f>
        <v/>
      </c>
    </row>
    <row r="7039" spans="15:16" x14ac:dyDescent="0.15">
      <c r="O7039">
        <v>7038</v>
      </c>
      <c r="P7039" t="str">
        <f>IFERROR(IF(COUNTIF(個人情報!$BB$5:$BB$401,"登録番号" &amp; リスト!O7039)&gt;=1,"",IF(VLOOKUP(O7039,登録者リスト!$A$1:$D$43729,4,FALSE)=基本情報!$D$6,O7039,"")),"")</f>
        <v/>
      </c>
    </row>
    <row r="7040" spans="15:16" x14ac:dyDescent="0.15">
      <c r="O7040">
        <v>7039</v>
      </c>
      <c r="P7040" t="str">
        <f>IFERROR(IF(COUNTIF(個人情報!$BB$5:$BB$401,"登録番号" &amp; リスト!O7040)&gt;=1,"",IF(VLOOKUP(O7040,登録者リスト!$A$1:$D$43729,4,FALSE)=基本情報!$D$6,O7040,"")),"")</f>
        <v/>
      </c>
    </row>
    <row r="7041" spans="15:16" x14ac:dyDescent="0.15">
      <c r="O7041">
        <v>7040</v>
      </c>
      <c r="P7041" t="str">
        <f>IFERROR(IF(COUNTIF(個人情報!$BB$5:$BB$401,"登録番号" &amp; リスト!O7041)&gt;=1,"",IF(VLOOKUP(O7041,登録者リスト!$A$1:$D$43729,4,FALSE)=基本情報!$D$6,O7041,"")),"")</f>
        <v/>
      </c>
    </row>
    <row r="7042" spans="15:16" x14ac:dyDescent="0.15">
      <c r="O7042">
        <v>7041</v>
      </c>
      <c r="P7042" t="str">
        <f>IFERROR(IF(COUNTIF(個人情報!$BB$5:$BB$401,"登録番号" &amp; リスト!O7042)&gt;=1,"",IF(VLOOKUP(O7042,登録者リスト!$A$1:$D$43729,4,FALSE)=基本情報!$D$6,O7042,"")),"")</f>
        <v/>
      </c>
    </row>
    <row r="7043" spans="15:16" x14ac:dyDescent="0.15">
      <c r="O7043">
        <v>7042</v>
      </c>
      <c r="P7043" t="str">
        <f>IFERROR(IF(COUNTIF(個人情報!$BB$5:$BB$401,"登録番号" &amp; リスト!O7043)&gt;=1,"",IF(VLOOKUP(O7043,登録者リスト!$A$1:$D$43729,4,FALSE)=基本情報!$D$6,O7043,"")),"")</f>
        <v/>
      </c>
    </row>
    <row r="7044" spans="15:16" x14ac:dyDescent="0.15">
      <c r="O7044">
        <v>7043</v>
      </c>
      <c r="P7044" t="str">
        <f>IFERROR(IF(COUNTIF(個人情報!$BB$5:$BB$401,"登録番号" &amp; リスト!O7044)&gt;=1,"",IF(VLOOKUP(O7044,登録者リスト!$A$1:$D$43729,4,FALSE)=基本情報!$D$6,O7044,"")),"")</f>
        <v/>
      </c>
    </row>
    <row r="7045" spans="15:16" x14ac:dyDescent="0.15">
      <c r="O7045">
        <v>7044</v>
      </c>
      <c r="P7045" t="str">
        <f>IFERROR(IF(COUNTIF(個人情報!$BB$5:$BB$401,"登録番号" &amp; リスト!O7045)&gt;=1,"",IF(VLOOKUP(O7045,登録者リスト!$A$1:$D$43729,4,FALSE)=基本情報!$D$6,O7045,"")),"")</f>
        <v/>
      </c>
    </row>
    <row r="7046" spans="15:16" x14ac:dyDescent="0.15">
      <c r="O7046">
        <v>7045</v>
      </c>
      <c r="P7046" t="str">
        <f>IFERROR(IF(COUNTIF(個人情報!$BB$5:$BB$401,"登録番号" &amp; リスト!O7046)&gt;=1,"",IF(VLOOKUP(O7046,登録者リスト!$A$1:$D$43729,4,FALSE)=基本情報!$D$6,O7046,"")),"")</f>
        <v/>
      </c>
    </row>
    <row r="7047" spans="15:16" x14ac:dyDescent="0.15">
      <c r="O7047">
        <v>7046</v>
      </c>
      <c r="P7047" t="str">
        <f>IFERROR(IF(COUNTIF(個人情報!$BB$5:$BB$401,"登録番号" &amp; リスト!O7047)&gt;=1,"",IF(VLOOKUP(O7047,登録者リスト!$A$1:$D$43729,4,FALSE)=基本情報!$D$6,O7047,"")),"")</f>
        <v/>
      </c>
    </row>
    <row r="7048" spans="15:16" x14ac:dyDescent="0.15">
      <c r="O7048">
        <v>7047</v>
      </c>
      <c r="P7048" t="str">
        <f>IFERROR(IF(COUNTIF(個人情報!$BB$5:$BB$401,"登録番号" &amp; リスト!O7048)&gt;=1,"",IF(VLOOKUP(O7048,登録者リスト!$A$1:$D$43729,4,FALSE)=基本情報!$D$6,O7048,"")),"")</f>
        <v/>
      </c>
    </row>
    <row r="7049" spans="15:16" x14ac:dyDescent="0.15">
      <c r="O7049">
        <v>7048</v>
      </c>
      <c r="P7049" t="str">
        <f>IFERROR(IF(COUNTIF(個人情報!$BB$5:$BB$401,"登録番号" &amp; リスト!O7049)&gt;=1,"",IF(VLOOKUP(O7049,登録者リスト!$A$1:$D$43729,4,FALSE)=基本情報!$D$6,O7049,"")),"")</f>
        <v/>
      </c>
    </row>
    <row r="7050" spans="15:16" x14ac:dyDescent="0.15">
      <c r="O7050">
        <v>7049</v>
      </c>
      <c r="P7050" t="str">
        <f>IFERROR(IF(COUNTIF(個人情報!$BB$5:$BB$401,"登録番号" &amp; リスト!O7050)&gt;=1,"",IF(VLOOKUP(O7050,登録者リスト!$A$1:$D$43729,4,FALSE)=基本情報!$D$6,O7050,"")),"")</f>
        <v/>
      </c>
    </row>
    <row r="7051" spans="15:16" x14ac:dyDescent="0.15">
      <c r="O7051">
        <v>7050</v>
      </c>
      <c r="P7051" t="str">
        <f>IFERROR(IF(COUNTIF(個人情報!$BB$5:$BB$401,"登録番号" &amp; リスト!O7051)&gt;=1,"",IF(VLOOKUP(O7051,登録者リスト!$A$1:$D$43729,4,FALSE)=基本情報!$D$6,O7051,"")),"")</f>
        <v/>
      </c>
    </row>
    <row r="7052" spans="15:16" x14ac:dyDescent="0.15">
      <c r="O7052">
        <v>7051</v>
      </c>
      <c r="P7052" t="str">
        <f>IFERROR(IF(COUNTIF(個人情報!$BB$5:$BB$401,"登録番号" &amp; リスト!O7052)&gt;=1,"",IF(VLOOKUP(O7052,登録者リスト!$A$1:$D$43729,4,FALSE)=基本情報!$D$6,O7052,"")),"")</f>
        <v/>
      </c>
    </row>
    <row r="7053" spans="15:16" x14ac:dyDescent="0.15">
      <c r="O7053">
        <v>7052</v>
      </c>
      <c r="P7053" t="str">
        <f>IFERROR(IF(COUNTIF(個人情報!$BB$5:$BB$401,"登録番号" &amp; リスト!O7053)&gt;=1,"",IF(VLOOKUP(O7053,登録者リスト!$A$1:$D$43729,4,FALSE)=基本情報!$D$6,O7053,"")),"")</f>
        <v/>
      </c>
    </row>
    <row r="7054" spans="15:16" x14ac:dyDescent="0.15">
      <c r="O7054">
        <v>7053</v>
      </c>
      <c r="P7054" t="str">
        <f>IFERROR(IF(COUNTIF(個人情報!$BB$5:$BB$401,"登録番号" &amp; リスト!O7054)&gt;=1,"",IF(VLOOKUP(O7054,登録者リスト!$A$1:$D$43729,4,FALSE)=基本情報!$D$6,O7054,"")),"")</f>
        <v/>
      </c>
    </row>
    <row r="7055" spans="15:16" x14ac:dyDescent="0.15">
      <c r="O7055">
        <v>7054</v>
      </c>
      <c r="P7055" t="str">
        <f>IFERROR(IF(COUNTIF(個人情報!$BB$5:$BB$401,"登録番号" &amp; リスト!O7055)&gt;=1,"",IF(VLOOKUP(O7055,登録者リスト!$A$1:$D$43729,4,FALSE)=基本情報!$D$6,O7055,"")),"")</f>
        <v/>
      </c>
    </row>
    <row r="7056" spans="15:16" x14ac:dyDescent="0.15">
      <c r="O7056">
        <v>7055</v>
      </c>
      <c r="P7056" t="str">
        <f>IFERROR(IF(COUNTIF(個人情報!$BB$5:$BB$401,"登録番号" &amp; リスト!O7056)&gt;=1,"",IF(VLOOKUP(O7056,登録者リスト!$A$1:$D$43729,4,FALSE)=基本情報!$D$6,O7056,"")),"")</f>
        <v/>
      </c>
    </row>
    <row r="7057" spans="15:16" x14ac:dyDescent="0.15">
      <c r="O7057">
        <v>7056</v>
      </c>
      <c r="P7057" t="str">
        <f>IFERROR(IF(COUNTIF(個人情報!$BB$5:$BB$401,"登録番号" &amp; リスト!O7057)&gt;=1,"",IF(VLOOKUP(O7057,登録者リスト!$A$1:$D$43729,4,FALSE)=基本情報!$D$6,O7057,"")),"")</f>
        <v/>
      </c>
    </row>
    <row r="7058" spans="15:16" x14ac:dyDescent="0.15">
      <c r="O7058">
        <v>7057</v>
      </c>
      <c r="P7058" t="str">
        <f>IFERROR(IF(COUNTIF(個人情報!$BB$5:$BB$401,"登録番号" &amp; リスト!O7058)&gt;=1,"",IF(VLOOKUP(O7058,登録者リスト!$A$1:$D$43729,4,FALSE)=基本情報!$D$6,O7058,"")),"")</f>
        <v/>
      </c>
    </row>
    <row r="7059" spans="15:16" x14ac:dyDescent="0.15">
      <c r="O7059">
        <v>7058</v>
      </c>
      <c r="P7059" t="str">
        <f>IFERROR(IF(COUNTIF(個人情報!$BB$5:$BB$401,"登録番号" &amp; リスト!O7059)&gt;=1,"",IF(VLOOKUP(O7059,登録者リスト!$A$1:$D$43729,4,FALSE)=基本情報!$D$6,O7059,"")),"")</f>
        <v/>
      </c>
    </row>
    <row r="7060" spans="15:16" x14ac:dyDescent="0.15">
      <c r="O7060">
        <v>7059</v>
      </c>
      <c r="P7060" t="str">
        <f>IFERROR(IF(COUNTIF(個人情報!$BB$5:$BB$401,"登録番号" &amp; リスト!O7060)&gt;=1,"",IF(VLOOKUP(O7060,登録者リスト!$A$1:$D$43729,4,FALSE)=基本情報!$D$6,O7060,"")),"")</f>
        <v/>
      </c>
    </row>
    <row r="7061" spans="15:16" x14ac:dyDescent="0.15">
      <c r="O7061">
        <v>7060</v>
      </c>
      <c r="P7061" t="str">
        <f>IFERROR(IF(COUNTIF(個人情報!$BB$5:$BB$401,"登録番号" &amp; リスト!O7061)&gt;=1,"",IF(VLOOKUP(O7061,登録者リスト!$A$1:$D$43729,4,FALSE)=基本情報!$D$6,O7061,"")),"")</f>
        <v/>
      </c>
    </row>
    <row r="7062" spans="15:16" x14ac:dyDescent="0.15">
      <c r="O7062">
        <v>7061</v>
      </c>
      <c r="P7062" t="str">
        <f>IFERROR(IF(COUNTIF(個人情報!$BB$5:$BB$401,"登録番号" &amp; リスト!O7062)&gt;=1,"",IF(VLOOKUP(O7062,登録者リスト!$A$1:$D$43729,4,FALSE)=基本情報!$D$6,O7062,"")),"")</f>
        <v/>
      </c>
    </row>
    <row r="7063" spans="15:16" x14ac:dyDescent="0.15">
      <c r="O7063">
        <v>7062</v>
      </c>
      <c r="P7063" t="str">
        <f>IFERROR(IF(COUNTIF(個人情報!$BB$5:$BB$401,"登録番号" &amp; リスト!O7063)&gt;=1,"",IF(VLOOKUP(O7063,登録者リスト!$A$1:$D$43729,4,FALSE)=基本情報!$D$6,O7063,"")),"")</f>
        <v/>
      </c>
    </row>
    <row r="7064" spans="15:16" x14ac:dyDescent="0.15">
      <c r="O7064">
        <v>7063</v>
      </c>
      <c r="P7064" t="str">
        <f>IFERROR(IF(COUNTIF(個人情報!$BB$5:$BB$401,"登録番号" &amp; リスト!O7064)&gt;=1,"",IF(VLOOKUP(O7064,登録者リスト!$A$1:$D$43729,4,FALSE)=基本情報!$D$6,O7064,"")),"")</f>
        <v/>
      </c>
    </row>
    <row r="7065" spans="15:16" x14ac:dyDescent="0.15">
      <c r="O7065">
        <v>7064</v>
      </c>
      <c r="P7065" t="str">
        <f>IFERROR(IF(COUNTIF(個人情報!$BB$5:$BB$401,"登録番号" &amp; リスト!O7065)&gt;=1,"",IF(VLOOKUP(O7065,登録者リスト!$A$1:$D$43729,4,FALSE)=基本情報!$D$6,O7065,"")),"")</f>
        <v/>
      </c>
    </row>
    <row r="7066" spans="15:16" x14ac:dyDescent="0.15">
      <c r="O7066">
        <v>7065</v>
      </c>
      <c r="P7066" t="str">
        <f>IFERROR(IF(COUNTIF(個人情報!$BB$5:$BB$401,"登録番号" &amp; リスト!O7066)&gt;=1,"",IF(VLOOKUP(O7066,登録者リスト!$A$1:$D$43729,4,FALSE)=基本情報!$D$6,O7066,"")),"")</f>
        <v/>
      </c>
    </row>
    <row r="7067" spans="15:16" x14ac:dyDescent="0.15">
      <c r="O7067">
        <v>7066</v>
      </c>
      <c r="P7067" t="str">
        <f>IFERROR(IF(COUNTIF(個人情報!$BB$5:$BB$401,"登録番号" &amp; リスト!O7067)&gt;=1,"",IF(VLOOKUP(O7067,登録者リスト!$A$1:$D$43729,4,FALSE)=基本情報!$D$6,O7067,"")),"")</f>
        <v/>
      </c>
    </row>
    <row r="7068" spans="15:16" x14ac:dyDescent="0.15">
      <c r="O7068">
        <v>7067</v>
      </c>
      <c r="P7068" t="str">
        <f>IFERROR(IF(COUNTIF(個人情報!$BB$5:$BB$401,"登録番号" &amp; リスト!O7068)&gt;=1,"",IF(VLOOKUP(O7068,登録者リスト!$A$1:$D$43729,4,FALSE)=基本情報!$D$6,O7068,"")),"")</f>
        <v/>
      </c>
    </row>
    <row r="7069" spans="15:16" x14ac:dyDescent="0.15">
      <c r="O7069">
        <v>7068</v>
      </c>
      <c r="P7069" t="str">
        <f>IFERROR(IF(COUNTIF(個人情報!$BB$5:$BB$401,"登録番号" &amp; リスト!O7069)&gt;=1,"",IF(VLOOKUP(O7069,登録者リスト!$A$1:$D$43729,4,FALSE)=基本情報!$D$6,O7069,"")),"")</f>
        <v/>
      </c>
    </row>
    <row r="7070" spans="15:16" x14ac:dyDescent="0.15">
      <c r="O7070">
        <v>7069</v>
      </c>
      <c r="P7070" t="str">
        <f>IFERROR(IF(COUNTIF(個人情報!$BB$5:$BB$401,"登録番号" &amp; リスト!O7070)&gt;=1,"",IF(VLOOKUP(O7070,登録者リスト!$A$1:$D$43729,4,FALSE)=基本情報!$D$6,O7070,"")),"")</f>
        <v/>
      </c>
    </row>
    <row r="7071" spans="15:16" x14ac:dyDescent="0.15">
      <c r="O7071">
        <v>7070</v>
      </c>
      <c r="P7071" t="str">
        <f>IFERROR(IF(COUNTIF(個人情報!$BB$5:$BB$401,"登録番号" &amp; リスト!O7071)&gt;=1,"",IF(VLOOKUP(O7071,登録者リスト!$A$1:$D$43729,4,FALSE)=基本情報!$D$6,O7071,"")),"")</f>
        <v/>
      </c>
    </row>
    <row r="7072" spans="15:16" x14ac:dyDescent="0.15">
      <c r="O7072">
        <v>7071</v>
      </c>
      <c r="P7072" t="str">
        <f>IFERROR(IF(COUNTIF(個人情報!$BB$5:$BB$401,"登録番号" &amp; リスト!O7072)&gt;=1,"",IF(VLOOKUP(O7072,登録者リスト!$A$1:$D$43729,4,FALSE)=基本情報!$D$6,O7072,"")),"")</f>
        <v/>
      </c>
    </row>
    <row r="7073" spans="15:16" x14ac:dyDescent="0.15">
      <c r="O7073">
        <v>7072</v>
      </c>
      <c r="P7073" t="str">
        <f>IFERROR(IF(COUNTIF(個人情報!$BB$5:$BB$401,"登録番号" &amp; リスト!O7073)&gt;=1,"",IF(VLOOKUP(O7073,登録者リスト!$A$1:$D$43729,4,FALSE)=基本情報!$D$6,O7073,"")),"")</f>
        <v/>
      </c>
    </row>
    <row r="7074" spans="15:16" x14ac:dyDescent="0.15">
      <c r="O7074">
        <v>7073</v>
      </c>
      <c r="P7074" t="str">
        <f>IFERROR(IF(COUNTIF(個人情報!$BB$5:$BB$401,"登録番号" &amp; リスト!O7074)&gt;=1,"",IF(VLOOKUP(O7074,登録者リスト!$A$1:$D$43729,4,FALSE)=基本情報!$D$6,O7074,"")),"")</f>
        <v/>
      </c>
    </row>
    <row r="7075" spans="15:16" x14ac:dyDescent="0.15">
      <c r="O7075">
        <v>7074</v>
      </c>
      <c r="P7075" t="str">
        <f>IFERROR(IF(COUNTIF(個人情報!$BB$5:$BB$401,"登録番号" &amp; リスト!O7075)&gt;=1,"",IF(VLOOKUP(O7075,登録者リスト!$A$1:$D$43729,4,FALSE)=基本情報!$D$6,O7075,"")),"")</f>
        <v/>
      </c>
    </row>
    <row r="7076" spans="15:16" x14ac:dyDescent="0.15">
      <c r="O7076">
        <v>7075</v>
      </c>
      <c r="P7076" t="str">
        <f>IFERROR(IF(COUNTIF(個人情報!$BB$5:$BB$401,"登録番号" &amp; リスト!O7076)&gt;=1,"",IF(VLOOKUP(O7076,登録者リスト!$A$1:$D$43729,4,FALSE)=基本情報!$D$6,O7076,"")),"")</f>
        <v/>
      </c>
    </row>
    <row r="7077" spans="15:16" x14ac:dyDescent="0.15">
      <c r="O7077">
        <v>7076</v>
      </c>
      <c r="P7077" t="str">
        <f>IFERROR(IF(COUNTIF(個人情報!$BB$5:$BB$401,"登録番号" &amp; リスト!O7077)&gt;=1,"",IF(VLOOKUP(O7077,登録者リスト!$A$1:$D$43729,4,FALSE)=基本情報!$D$6,O7077,"")),"")</f>
        <v/>
      </c>
    </row>
    <row r="7078" spans="15:16" x14ac:dyDescent="0.15">
      <c r="O7078">
        <v>7077</v>
      </c>
      <c r="P7078" t="str">
        <f>IFERROR(IF(COUNTIF(個人情報!$BB$5:$BB$401,"登録番号" &amp; リスト!O7078)&gt;=1,"",IF(VLOOKUP(O7078,登録者リスト!$A$1:$D$43729,4,FALSE)=基本情報!$D$6,O7078,"")),"")</f>
        <v/>
      </c>
    </row>
    <row r="7079" spans="15:16" x14ac:dyDescent="0.15">
      <c r="O7079">
        <v>7078</v>
      </c>
      <c r="P7079" t="str">
        <f>IFERROR(IF(COUNTIF(個人情報!$BB$5:$BB$401,"登録番号" &amp; リスト!O7079)&gt;=1,"",IF(VLOOKUP(O7079,登録者リスト!$A$1:$D$43729,4,FALSE)=基本情報!$D$6,O7079,"")),"")</f>
        <v/>
      </c>
    </row>
    <row r="7080" spans="15:16" x14ac:dyDescent="0.15">
      <c r="O7080">
        <v>7079</v>
      </c>
      <c r="P7080" t="str">
        <f>IFERROR(IF(COUNTIF(個人情報!$BB$5:$BB$401,"登録番号" &amp; リスト!O7080)&gt;=1,"",IF(VLOOKUP(O7080,登録者リスト!$A$1:$D$43729,4,FALSE)=基本情報!$D$6,O7080,"")),"")</f>
        <v/>
      </c>
    </row>
    <row r="7081" spans="15:16" x14ac:dyDescent="0.15">
      <c r="O7081">
        <v>7080</v>
      </c>
      <c r="P7081" t="str">
        <f>IFERROR(IF(COUNTIF(個人情報!$BB$5:$BB$401,"登録番号" &amp; リスト!O7081)&gt;=1,"",IF(VLOOKUP(O7081,登録者リスト!$A$1:$D$43729,4,FALSE)=基本情報!$D$6,O7081,"")),"")</f>
        <v/>
      </c>
    </row>
    <row r="7082" spans="15:16" x14ac:dyDescent="0.15">
      <c r="O7082">
        <v>7081</v>
      </c>
      <c r="P7082" t="str">
        <f>IFERROR(IF(COUNTIF(個人情報!$BB$5:$BB$401,"登録番号" &amp; リスト!O7082)&gt;=1,"",IF(VLOOKUP(O7082,登録者リスト!$A$1:$D$43729,4,FALSE)=基本情報!$D$6,O7082,"")),"")</f>
        <v/>
      </c>
    </row>
    <row r="7083" spans="15:16" x14ac:dyDescent="0.15">
      <c r="O7083">
        <v>7082</v>
      </c>
      <c r="P7083" t="str">
        <f>IFERROR(IF(COUNTIF(個人情報!$BB$5:$BB$401,"登録番号" &amp; リスト!O7083)&gt;=1,"",IF(VLOOKUP(O7083,登録者リスト!$A$1:$D$43729,4,FALSE)=基本情報!$D$6,O7083,"")),"")</f>
        <v/>
      </c>
    </row>
    <row r="7084" spans="15:16" x14ac:dyDescent="0.15">
      <c r="O7084">
        <v>7083</v>
      </c>
      <c r="P7084" t="str">
        <f>IFERROR(IF(COUNTIF(個人情報!$BB$5:$BB$401,"登録番号" &amp; リスト!O7084)&gt;=1,"",IF(VLOOKUP(O7084,登録者リスト!$A$1:$D$43729,4,FALSE)=基本情報!$D$6,O7084,"")),"")</f>
        <v/>
      </c>
    </row>
    <row r="7085" spans="15:16" x14ac:dyDescent="0.15">
      <c r="O7085">
        <v>7084</v>
      </c>
      <c r="P7085" t="str">
        <f>IFERROR(IF(COUNTIF(個人情報!$BB$5:$BB$401,"登録番号" &amp; リスト!O7085)&gt;=1,"",IF(VLOOKUP(O7085,登録者リスト!$A$1:$D$43729,4,FALSE)=基本情報!$D$6,O7085,"")),"")</f>
        <v/>
      </c>
    </row>
    <row r="7086" spans="15:16" x14ac:dyDescent="0.15">
      <c r="O7086">
        <v>7085</v>
      </c>
      <c r="P7086" t="str">
        <f>IFERROR(IF(COUNTIF(個人情報!$BB$5:$BB$401,"登録番号" &amp; リスト!O7086)&gt;=1,"",IF(VLOOKUP(O7086,登録者リスト!$A$1:$D$43729,4,FALSE)=基本情報!$D$6,O7086,"")),"")</f>
        <v/>
      </c>
    </row>
    <row r="7087" spans="15:16" x14ac:dyDescent="0.15">
      <c r="O7087">
        <v>7086</v>
      </c>
      <c r="P7087" t="str">
        <f>IFERROR(IF(COUNTIF(個人情報!$BB$5:$BB$401,"登録番号" &amp; リスト!O7087)&gt;=1,"",IF(VLOOKUP(O7087,登録者リスト!$A$1:$D$43729,4,FALSE)=基本情報!$D$6,O7087,"")),"")</f>
        <v/>
      </c>
    </row>
    <row r="7088" spans="15:16" x14ac:dyDescent="0.15">
      <c r="O7088">
        <v>7087</v>
      </c>
      <c r="P7088" t="str">
        <f>IFERROR(IF(COUNTIF(個人情報!$BB$5:$BB$401,"登録番号" &amp; リスト!O7088)&gt;=1,"",IF(VLOOKUP(O7088,登録者リスト!$A$1:$D$43729,4,FALSE)=基本情報!$D$6,O7088,"")),"")</f>
        <v/>
      </c>
    </row>
    <row r="7089" spans="15:16" x14ac:dyDescent="0.15">
      <c r="O7089">
        <v>7088</v>
      </c>
      <c r="P7089" t="str">
        <f>IFERROR(IF(COUNTIF(個人情報!$BB$5:$BB$401,"登録番号" &amp; リスト!O7089)&gt;=1,"",IF(VLOOKUP(O7089,登録者リスト!$A$1:$D$43729,4,FALSE)=基本情報!$D$6,O7089,"")),"")</f>
        <v/>
      </c>
    </row>
    <row r="7090" spans="15:16" x14ac:dyDescent="0.15">
      <c r="O7090">
        <v>7089</v>
      </c>
      <c r="P7090" t="str">
        <f>IFERROR(IF(COUNTIF(個人情報!$BB$5:$BB$401,"登録番号" &amp; リスト!O7090)&gt;=1,"",IF(VLOOKUP(O7090,登録者リスト!$A$1:$D$43729,4,FALSE)=基本情報!$D$6,O7090,"")),"")</f>
        <v/>
      </c>
    </row>
    <row r="7091" spans="15:16" x14ac:dyDescent="0.15">
      <c r="O7091">
        <v>7090</v>
      </c>
      <c r="P7091" t="str">
        <f>IFERROR(IF(COUNTIF(個人情報!$BB$5:$BB$401,"登録番号" &amp; リスト!O7091)&gt;=1,"",IF(VLOOKUP(O7091,登録者リスト!$A$1:$D$43729,4,FALSE)=基本情報!$D$6,O7091,"")),"")</f>
        <v/>
      </c>
    </row>
    <row r="7092" spans="15:16" x14ac:dyDescent="0.15">
      <c r="O7092">
        <v>7091</v>
      </c>
      <c r="P7092" t="str">
        <f>IFERROR(IF(COUNTIF(個人情報!$BB$5:$BB$401,"登録番号" &amp; リスト!O7092)&gt;=1,"",IF(VLOOKUP(O7092,登録者リスト!$A$1:$D$43729,4,FALSE)=基本情報!$D$6,O7092,"")),"")</f>
        <v/>
      </c>
    </row>
    <row r="7093" spans="15:16" x14ac:dyDescent="0.15">
      <c r="O7093">
        <v>7092</v>
      </c>
      <c r="P7093" t="str">
        <f>IFERROR(IF(COUNTIF(個人情報!$BB$5:$BB$401,"登録番号" &amp; リスト!O7093)&gt;=1,"",IF(VLOOKUP(O7093,登録者リスト!$A$1:$D$43729,4,FALSE)=基本情報!$D$6,O7093,"")),"")</f>
        <v/>
      </c>
    </row>
    <row r="7094" spans="15:16" x14ac:dyDescent="0.15">
      <c r="O7094">
        <v>7093</v>
      </c>
      <c r="P7094" t="str">
        <f>IFERROR(IF(COUNTIF(個人情報!$BB$5:$BB$401,"登録番号" &amp; リスト!O7094)&gt;=1,"",IF(VLOOKUP(O7094,登録者リスト!$A$1:$D$43729,4,FALSE)=基本情報!$D$6,O7094,"")),"")</f>
        <v/>
      </c>
    </row>
    <row r="7095" spans="15:16" x14ac:dyDescent="0.15">
      <c r="O7095">
        <v>7094</v>
      </c>
      <c r="P7095" t="str">
        <f>IFERROR(IF(COUNTIF(個人情報!$BB$5:$BB$401,"登録番号" &amp; リスト!O7095)&gt;=1,"",IF(VLOOKUP(O7095,登録者リスト!$A$1:$D$43729,4,FALSE)=基本情報!$D$6,O7095,"")),"")</f>
        <v/>
      </c>
    </row>
    <row r="7096" spans="15:16" x14ac:dyDescent="0.15">
      <c r="O7096">
        <v>7095</v>
      </c>
      <c r="P7096" t="str">
        <f>IFERROR(IF(COUNTIF(個人情報!$BB$5:$BB$401,"登録番号" &amp; リスト!O7096)&gt;=1,"",IF(VLOOKUP(O7096,登録者リスト!$A$1:$D$43729,4,FALSE)=基本情報!$D$6,O7096,"")),"")</f>
        <v/>
      </c>
    </row>
    <row r="7097" spans="15:16" x14ac:dyDescent="0.15">
      <c r="O7097">
        <v>7096</v>
      </c>
      <c r="P7097" t="str">
        <f>IFERROR(IF(COUNTIF(個人情報!$BB$5:$BB$401,"登録番号" &amp; リスト!O7097)&gt;=1,"",IF(VLOOKUP(O7097,登録者リスト!$A$1:$D$43729,4,FALSE)=基本情報!$D$6,O7097,"")),"")</f>
        <v/>
      </c>
    </row>
    <row r="7098" spans="15:16" x14ac:dyDescent="0.15">
      <c r="O7098">
        <v>7097</v>
      </c>
      <c r="P7098" t="str">
        <f>IFERROR(IF(COUNTIF(個人情報!$BB$5:$BB$401,"登録番号" &amp; リスト!O7098)&gt;=1,"",IF(VLOOKUP(O7098,登録者リスト!$A$1:$D$43729,4,FALSE)=基本情報!$D$6,O7098,"")),"")</f>
        <v/>
      </c>
    </row>
    <row r="7099" spans="15:16" x14ac:dyDescent="0.15">
      <c r="O7099">
        <v>7098</v>
      </c>
      <c r="P7099" t="str">
        <f>IFERROR(IF(COUNTIF(個人情報!$BB$5:$BB$401,"登録番号" &amp; リスト!O7099)&gt;=1,"",IF(VLOOKUP(O7099,登録者リスト!$A$1:$D$43729,4,FALSE)=基本情報!$D$6,O7099,"")),"")</f>
        <v/>
      </c>
    </row>
    <row r="7100" spans="15:16" x14ac:dyDescent="0.15">
      <c r="O7100">
        <v>7099</v>
      </c>
      <c r="P7100" t="str">
        <f>IFERROR(IF(COUNTIF(個人情報!$BB$5:$BB$401,"登録番号" &amp; リスト!O7100)&gt;=1,"",IF(VLOOKUP(O7100,登録者リスト!$A$1:$D$43729,4,FALSE)=基本情報!$D$6,O7100,"")),"")</f>
        <v/>
      </c>
    </row>
    <row r="7101" spans="15:16" x14ac:dyDescent="0.15">
      <c r="O7101">
        <v>7100</v>
      </c>
      <c r="P7101" t="str">
        <f>IFERROR(IF(COUNTIF(個人情報!$BB$5:$BB$401,"登録番号" &amp; リスト!O7101)&gt;=1,"",IF(VLOOKUP(O7101,登録者リスト!$A$1:$D$43729,4,FALSE)=基本情報!$D$6,O7101,"")),"")</f>
        <v/>
      </c>
    </row>
    <row r="7102" spans="15:16" x14ac:dyDescent="0.15">
      <c r="O7102">
        <v>7101</v>
      </c>
      <c r="P7102" t="str">
        <f>IFERROR(IF(COUNTIF(個人情報!$BB$5:$BB$401,"登録番号" &amp; リスト!O7102)&gt;=1,"",IF(VLOOKUP(O7102,登録者リスト!$A$1:$D$43729,4,FALSE)=基本情報!$D$6,O7102,"")),"")</f>
        <v/>
      </c>
    </row>
    <row r="7103" spans="15:16" x14ac:dyDescent="0.15">
      <c r="O7103">
        <v>7102</v>
      </c>
      <c r="P7103" t="str">
        <f>IFERROR(IF(COUNTIF(個人情報!$BB$5:$BB$401,"登録番号" &amp; リスト!O7103)&gt;=1,"",IF(VLOOKUP(O7103,登録者リスト!$A$1:$D$43729,4,FALSE)=基本情報!$D$6,O7103,"")),"")</f>
        <v/>
      </c>
    </row>
    <row r="7104" spans="15:16" x14ac:dyDescent="0.15">
      <c r="O7104">
        <v>7103</v>
      </c>
      <c r="P7104" t="str">
        <f>IFERROR(IF(COUNTIF(個人情報!$BB$5:$BB$401,"登録番号" &amp; リスト!O7104)&gt;=1,"",IF(VLOOKUP(O7104,登録者リスト!$A$1:$D$43729,4,FALSE)=基本情報!$D$6,O7104,"")),"")</f>
        <v/>
      </c>
    </row>
    <row r="7105" spans="15:16" x14ac:dyDescent="0.15">
      <c r="O7105">
        <v>7104</v>
      </c>
      <c r="P7105" t="str">
        <f>IFERROR(IF(COUNTIF(個人情報!$BB$5:$BB$401,"登録番号" &amp; リスト!O7105)&gt;=1,"",IF(VLOOKUP(O7105,登録者リスト!$A$1:$D$43729,4,FALSE)=基本情報!$D$6,O7105,"")),"")</f>
        <v/>
      </c>
    </row>
    <row r="7106" spans="15:16" x14ac:dyDescent="0.15">
      <c r="O7106">
        <v>7105</v>
      </c>
      <c r="P7106" t="str">
        <f>IFERROR(IF(COUNTIF(個人情報!$BB$5:$BB$401,"登録番号" &amp; リスト!O7106)&gt;=1,"",IF(VLOOKUP(O7106,登録者リスト!$A$1:$D$43729,4,FALSE)=基本情報!$D$6,O7106,"")),"")</f>
        <v/>
      </c>
    </row>
    <row r="7107" spans="15:16" x14ac:dyDescent="0.15">
      <c r="O7107">
        <v>7106</v>
      </c>
      <c r="P7107" t="str">
        <f>IFERROR(IF(COUNTIF(個人情報!$BB$5:$BB$401,"登録番号" &amp; リスト!O7107)&gt;=1,"",IF(VLOOKUP(O7107,登録者リスト!$A$1:$D$43729,4,FALSE)=基本情報!$D$6,O7107,"")),"")</f>
        <v/>
      </c>
    </row>
    <row r="7108" spans="15:16" x14ac:dyDescent="0.15">
      <c r="O7108">
        <v>7107</v>
      </c>
      <c r="P7108" t="str">
        <f>IFERROR(IF(COUNTIF(個人情報!$BB$5:$BB$401,"登録番号" &amp; リスト!O7108)&gt;=1,"",IF(VLOOKUP(O7108,登録者リスト!$A$1:$D$43729,4,FALSE)=基本情報!$D$6,O7108,"")),"")</f>
        <v/>
      </c>
    </row>
    <row r="7109" spans="15:16" x14ac:dyDescent="0.15">
      <c r="O7109">
        <v>7108</v>
      </c>
      <c r="P7109" t="str">
        <f>IFERROR(IF(COUNTIF(個人情報!$BB$5:$BB$401,"登録番号" &amp; リスト!O7109)&gt;=1,"",IF(VLOOKUP(O7109,登録者リスト!$A$1:$D$43729,4,FALSE)=基本情報!$D$6,O7109,"")),"")</f>
        <v/>
      </c>
    </row>
    <row r="7110" spans="15:16" x14ac:dyDescent="0.15">
      <c r="O7110">
        <v>7109</v>
      </c>
      <c r="P7110" t="str">
        <f>IFERROR(IF(COUNTIF(個人情報!$BB$5:$BB$401,"登録番号" &amp; リスト!O7110)&gt;=1,"",IF(VLOOKUP(O7110,登録者リスト!$A$1:$D$43729,4,FALSE)=基本情報!$D$6,O7110,"")),"")</f>
        <v/>
      </c>
    </row>
    <row r="7111" spans="15:16" x14ac:dyDescent="0.15">
      <c r="O7111">
        <v>7110</v>
      </c>
      <c r="P7111" t="str">
        <f>IFERROR(IF(COUNTIF(個人情報!$BB$5:$BB$401,"登録番号" &amp; リスト!O7111)&gt;=1,"",IF(VLOOKUP(O7111,登録者リスト!$A$1:$D$43729,4,FALSE)=基本情報!$D$6,O7111,"")),"")</f>
        <v/>
      </c>
    </row>
    <row r="7112" spans="15:16" x14ac:dyDescent="0.15">
      <c r="O7112">
        <v>7111</v>
      </c>
      <c r="P7112" t="str">
        <f>IFERROR(IF(COUNTIF(個人情報!$BB$5:$BB$401,"登録番号" &amp; リスト!O7112)&gt;=1,"",IF(VLOOKUP(O7112,登録者リスト!$A$1:$D$43729,4,FALSE)=基本情報!$D$6,O7112,"")),"")</f>
        <v/>
      </c>
    </row>
    <row r="7113" spans="15:16" x14ac:dyDescent="0.15">
      <c r="O7113">
        <v>7112</v>
      </c>
      <c r="P7113" t="str">
        <f>IFERROR(IF(COUNTIF(個人情報!$BB$5:$BB$401,"登録番号" &amp; リスト!O7113)&gt;=1,"",IF(VLOOKUP(O7113,登録者リスト!$A$1:$D$43729,4,FALSE)=基本情報!$D$6,O7113,"")),"")</f>
        <v/>
      </c>
    </row>
    <row r="7114" spans="15:16" x14ac:dyDescent="0.15">
      <c r="O7114">
        <v>7113</v>
      </c>
      <c r="P7114" t="str">
        <f>IFERROR(IF(COUNTIF(個人情報!$BB$5:$BB$401,"登録番号" &amp; リスト!O7114)&gt;=1,"",IF(VLOOKUP(O7114,登録者リスト!$A$1:$D$43729,4,FALSE)=基本情報!$D$6,O7114,"")),"")</f>
        <v/>
      </c>
    </row>
    <row r="7115" spans="15:16" x14ac:dyDescent="0.15">
      <c r="O7115">
        <v>7114</v>
      </c>
      <c r="P7115" t="str">
        <f>IFERROR(IF(COUNTIF(個人情報!$BB$5:$BB$401,"登録番号" &amp; リスト!O7115)&gt;=1,"",IF(VLOOKUP(O7115,登録者リスト!$A$1:$D$43729,4,FALSE)=基本情報!$D$6,O7115,"")),"")</f>
        <v/>
      </c>
    </row>
    <row r="7116" spans="15:16" x14ac:dyDescent="0.15">
      <c r="O7116">
        <v>7115</v>
      </c>
      <c r="P7116" t="str">
        <f>IFERROR(IF(COUNTIF(個人情報!$BB$5:$BB$401,"登録番号" &amp; リスト!O7116)&gt;=1,"",IF(VLOOKUP(O7116,登録者リスト!$A$1:$D$43729,4,FALSE)=基本情報!$D$6,O7116,"")),"")</f>
        <v/>
      </c>
    </row>
    <row r="7117" spans="15:16" x14ac:dyDescent="0.15">
      <c r="O7117">
        <v>7116</v>
      </c>
      <c r="P7117" t="str">
        <f>IFERROR(IF(COUNTIF(個人情報!$BB$5:$BB$401,"登録番号" &amp; リスト!O7117)&gt;=1,"",IF(VLOOKUP(O7117,登録者リスト!$A$1:$D$43729,4,FALSE)=基本情報!$D$6,O7117,"")),"")</f>
        <v/>
      </c>
    </row>
    <row r="7118" spans="15:16" x14ac:dyDescent="0.15">
      <c r="O7118">
        <v>7117</v>
      </c>
      <c r="P7118" t="str">
        <f>IFERROR(IF(COUNTIF(個人情報!$BB$5:$BB$401,"登録番号" &amp; リスト!O7118)&gt;=1,"",IF(VLOOKUP(O7118,登録者リスト!$A$1:$D$43729,4,FALSE)=基本情報!$D$6,O7118,"")),"")</f>
        <v/>
      </c>
    </row>
    <row r="7119" spans="15:16" x14ac:dyDescent="0.15">
      <c r="O7119">
        <v>7118</v>
      </c>
      <c r="P7119" t="str">
        <f>IFERROR(IF(COUNTIF(個人情報!$BB$5:$BB$401,"登録番号" &amp; リスト!O7119)&gt;=1,"",IF(VLOOKUP(O7119,登録者リスト!$A$1:$D$43729,4,FALSE)=基本情報!$D$6,O7119,"")),"")</f>
        <v/>
      </c>
    </row>
    <row r="7120" spans="15:16" x14ac:dyDescent="0.15">
      <c r="O7120">
        <v>7119</v>
      </c>
      <c r="P7120" t="str">
        <f>IFERROR(IF(COUNTIF(個人情報!$BB$5:$BB$401,"登録番号" &amp; リスト!O7120)&gt;=1,"",IF(VLOOKUP(O7120,登録者リスト!$A$1:$D$43729,4,FALSE)=基本情報!$D$6,O7120,"")),"")</f>
        <v/>
      </c>
    </row>
    <row r="7121" spans="15:16" x14ac:dyDescent="0.15">
      <c r="O7121">
        <v>7120</v>
      </c>
      <c r="P7121" t="str">
        <f>IFERROR(IF(COUNTIF(個人情報!$BB$5:$BB$401,"登録番号" &amp; リスト!O7121)&gt;=1,"",IF(VLOOKUP(O7121,登録者リスト!$A$1:$D$43729,4,FALSE)=基本情報!$D$6,O7121,"")),"")</f>
        <v/>
      </c>
    </row>
    <row r="7122" spans="15:16" x14ac:dyDescent="0.15">
      <c r="O7122">
        <v>7121</v>
      </c>
      <c r="P7122" t="str">
        <f>IFERROR(IF(COUNTIF(個人情報!$BB$5:$BB$401,"登録番号" &amp; リスト!O7122)&gt;=1,"",IF(VLOOKUP(O7122,登録者リスト!$A$1:$D$43729,4,FALSE)=基本情報!$D$6,O7122,"")),"")</f>
        <v/>
      </c>
    </row>
    <row r="7123" spans="15:16" x14ac:dyDescent="0.15">
      <c r="O7123">
        <v>7122</v>
      </c>
      <c r="P7123" t="str">
        <f>IFERROR(IF(COUNTIF(個人情報!$BB$5:$BB$401,"登録番号" &amp; リスト!O7123)&gt;=1,"",IF(VLOOKUP(O7123,登録者リスト!$A$1:$D$43729,4,FALSE)=基本情報!$D$6,O7123,"")),"")</f>
        <v/>
      </c>
    </row>
    <row r="7124" spans="15:16" x14ac:dyDescent="0.15">
      <c r="O7124">
        <v>7123</v>
      </c>
      <c r="P7124" t="str">
        <f>IFERROR(IF(COUNTIF(個人情報!$BB$5:$BB$401,"登録番号" &amp; リスト!O7124)&gt;=1,"",IF(VLOOKUP(O7124,登録者リスト!$A$1:$D$43729,4,FALSE)=基本情報!$D$6,O7124,"")),"")</f>
        <v/>
      </c>
    </row>
    <row r="7125" spans="15:16" x14ac:dyDescent="0.15">
      <c r="O7125">
        <v>7124</v>
      </c>
      <c r="P7125" t="str">
        <f>IFERROR(IF(COUNTIF(個人情報!$BB$5:$BB$401,"登録番号" &amp; リスト!O7125)&gt;=1,"",IF(VLOOKUP(O7125,登録者リスト!$A$1:$D$43729,4,FALSE)=基本情報!$D$6,O7125,"")),"")</f>
        <v/>
      </c>
    </row>
    <row r="7126" spans="15:16" x14ac:dyDescent="0.15">
      <c r="O7126">
        <v>7125</v>
      </c>
      <c r="P7126" t="str">
        <f>IFERROR(IF(COUNTIF(個人情報!$BB$5:$BB$401,"登録番号" &amp; リスト!O7126)&gt;=1,"",IF(VLOOKUP(O7126,登録者リスト!$A$1:$D$43729,4,FALSE)=基本情報!$D$6,O7126,"")),"")</f>
        <v/>
      </c>
    </row>
    <row r="7127" spans="15:16" x14ac:dyDescent="0.15">
      <c r="O7127">
        <v>7126</v>
      </c>
      <c r="P7127" t="str">
        <f>IFERROR(IF(COUNTIF(個人情報!$BB$5:$BB$401,"登録番号" &amp; リスト!O7127)&gt;=1,"",IF(VLOOKUP(O7127,登録者リスト!$A$1:$D$43729,4,FALSE)=基本情報!$D$6,O7127,"")),"")</f>
        <v/>
      </c>
    </row>
    <row r="7128" spans="15:16" x14ac:dyDescent="0.15">
      <c r="O7128">
        <v>7127</v>
      </c>
      <c r="P7128" t="str">
        <f>IFERROR(IF(COUNTIF(個人情報!$BB$5:$BB$401,"登録番号" &amp; リスト!O7128)&gt;=1,"",IF(VLOOKUP(O7128,登録者リスト!$A$1:$D$43729,4,FALSE)=基本情報!$D$6,O7128,"")),"")</f>
        <v/>
      </c>
    </row>
    <row r="7129" spans="15:16" x14ac:dyDescent="0.15">
      <c r="O7129">
        <v>7128</v>
      </c>
      <c r="P7129" t="str">
        <f>IFERROR(IF(COUNTIF(個人情報!$BB$5:$BB$401,"登録番号" &amp; リスト!O7129)&gt;=1,"",IF(VLOOKUP(O7129,登録者リスト!$A$1:$D$43729,4,FALSE)=基本情報!$D$6,O7129,"")),"")</f>
        <v/>
      </c>
    </row>
    <row r="7130" spans="15:16" x14ac:dyDescent="0.15">
      <c r="O7130">
        <v>7129</v>
      </c>
      <c r="P7130" t="str">
        <f>IFERROR(IF(COUNTIF(個人情報!$BB$5:$BB$401,"登録番号" &amp; リスト!O7130)&gt;=1,"",IF(VLOOKUP(O7130,登録者リスト!$A$1:$D$43729,4,FALSE)=基本情報!$D$6,O7130,"")),"")</f>
        <v/>
      </c>
    </row>
    <row r="7131" spans="15:16" x14ac:dyDescent="0.15">
      <c r="O7131">
        <v>7130</v>
      </c>
      <c r="P7131" t="str">
        <f>IFERROR(IF(COUNTIF(個人情報!$BB$5:$BB$401,"登録番号" &amp; リスト!O7131)&gt;=1,"",IF(VLOOKUP(O7131,登録者リスト!$A$1:$D$43729,4,FALSE)=基本情報!$D$6,O7131,"")),"")</f>
        <v/>
      </c>
    </row>
    <row r="7132" spans="15:16" x14ac:dyDescent="0.15">
      <c r="O7132">
        <v>7131</v>
      </c>
      <c r="P7132" t="str">
        <f>IFERROR(IF(COUNTIF(個人情報!$BB$5:$BB$401,"登録番号" &amp; リスト!O7132)&gt;=1,"",IF(VLOOKUP(O7132,登録者リスト!$A$1:$D$43729,4,FALSE)=基本情報!$D$6,O7132,"")),"")</f>
        <v/>
      </c>
    </row>
    <row r="7133" spans="15:16" x14ac:dyDescent="0.15">
      <c r="O7133">
        <v>7132</v>
      </c>
      <c r="P7133" t="str">
        <f>IFERROR(IF(COUNTIF(個人情報!$BB$5:$BB$401,"登録番号" &amp; リスト!O7133)&gt;=1,"",IF(VLOOKUP(O7133,登録者リスト!$A$1:$D$43729,4,FALSE)=基本情報!$D$6,O7133,"")),"")</f>
        <v/>
      </c>
    </row>
    <row r="7134" spans="15:16" x14ac:dyDescent="0.15">
      <c r="O7134">
        <v>7133</v>
      </c>
      <c r="P7134" t="str">
        <f>IFERROR(IF(COUNTIF(個人情報!$BB$5:$BB$401,"登録番号" &amp; リスト!O7134)&gt;=1,"",IF(VLOOKUP(O7134,登録者リスト!$A$1:$D$43729,4,FALSE)=基本情報!$D$6,O7134,"")),"")</f>
        <v/>
      </c>
    </row>
    <row r="7135" spans="15:16" x14ac:dyDescent="0.15">
      <c r="O7135">
        <v>7134</v>
      </c>
      <c r="P7135" t="str">
        <f>IFERROR(IF(COUNTIF(個人情報!$BB$5:$BB$401,"登録番号" &amp; リスト!O7135)&gt;=1,"",IF(VLOOKUP(O7135,登録者リスト!$A$1:$D$43729,4,FALSE)=基本情報!$D$6,O7135,"")),"")</f>
        <v/>
      </c>
    </row>
    <row r="7136" spans="15:16" x14ac:dyDescent="0.15">
      <c r="O7136">
        <v>7135</v>
      </c>
      <c r="P7136" t="str">
        <f>IFERROR(IF(COUNTIF(個人情報!$BB$5:$BB$401,"登録番号" &amp; リスト!O7136)&gt;=1,"",IF(VLOOKUP(O7136,登録者リスト!$A$1:$D$43729,4,FALSE)=基本情報!$D$6,O7136,"")),"")</f>
        <v/>
      </c>
    </row>
    <row r="7137" spans="15:16" x14ac:dyDescent="0.15">
      <c r="O7137">
        <v>7136</v>
      </c>
      <c r="P7137" t="str">
        <f>IFERROR(IF(COUNTIF(個人情報!$BB$5:$BB$401,"登録番号" &amp; リスト!O7137)&gt;=1,"",IF(VLOOKUP(O7137,登録者リスト!$A$1:$D$43729,4,FALSE)=基本情報!$D$6,O7137,"")),"")</f>
        <v/>
      </c>
    </row>
    <row r="7138" spans="15:16" x14ac:dyDescent="0.15">
      <c r="O7138">
        <v>7137</v>
      </c>
      <c r="P7138" t="str">
        <f>IFERROR(IF(COUNTIF(個人情報!$BB$5:$BB$401,"登録番号" &amp; リスト!O7138)&gt;=1,"",IF(VLOOKUP(O7138,登録者リスト!$A$1:$D$43729,4,FALSE)=基本情報!$D$6,O7138,"")),"")</f>
        <v/>
      </c>
    </row>
    <row r="7139" spans="15:16" x14ac:dyDescent="0.15">
      <c r="O7139">
        <v>7138</v>
      </c>
      <c r="P7139" t="str">
        <f>IFERROR(IF(COUNTIF(個人情報!$BB$5:$BB$401,"登録番号" &amp; リスト!O7139)&gt;=1,"",IF(VLOOKUP(O7139,登録者リスト!$A$1:$D$43729,4,FALSE)=基本情報!$D$6,O7139,"")),"")</f>
        <v/>
      </c>
    </row>
    <row r="7140" spans="15:16" x14ac:dyDescent="0.15">
      <c r="O7140">
        <v>7139</v>
      </c>
      <c r="P7140" t="str">
        <f>IFERROR(IF(COUNTIF(個人情報!$BB$5:$BB$401,"登録番号" &amp; リスト!O7140)&gt;=1,"",IF(VLOOKUP(O7140,登録者リスト!$A$1:$D$43729,4,FALSE)=基本情報!$D$6,O7140,"")),"")</f>
        <v/>
      </c>
    </row>
    <row r="7141" spans="15:16" x14ac:dyDescent="0.15">
      <c r="O7141">
        <v>7140</v>
      </c>
      <c r="P7141" t="str">
        <f>IFERROR(IF(COUNTIF(個人情報!$BB$5:$BB$401,"登録番号" &amp; リスト!O7141)&gt;=1,"",IF(VLOOKUP(O7141,登録者リスト!$A$1:$D$43729,4,FALSE)=基本情報!$D$6,O7141,"")),"")</f>
        <v/>
      </c>
    </row>
    <row r="7142" spans="15:16" x14ac:dyDescent="0.15">
      <c r="O7142">
        <v>7141</v>
      </c>
      <c r="P7142" t="str">
        <f>IFERROR(IF(COUNTIF(個人情報!$BB$5:$BB$401,"登録番号" &amp; リスト!O7142)&gt;=1,"",IF(VLOOKUP(O7142,登録者リスト!$A$1:$D$43729,4,FALSE)=基本情報!$D$6,O7142,"")),"")</f>
        <v/>
      </c>
    </row>
    <row r="7143" spans="15:16" x14ac:dyDescent="0.15">
      <c r="O7143">
        <v>7142</v>
      </c>
      <c r="P7143" t="str">
        <f>IFERROR(IF(COUNTIF(個人情報!$BB$5:$BB$401,"登録番号" &amp; リスト!O7143)&gt;=1,"",IF(VLOOKUP(O7143,登録者リスト!$A$1:$D$43729,4,FALSE)=基本情報!$D$6,O7143,"")),"")</f>
        <v/>
      </c>
    </row>
    <row r="7144" spans="15:16" x14ac:dyDescent="0.15">
      <c r="O7144">
        <v>7143</v>
      </c>
      <c r="P7144" t="str">
        <f>IFERROR(IF(COUNTIF(個人情報!$BB$5:$BB$401,"登録番号" &amp; リスト!O7144)&gt;=1,"",IF(VLOOKUP(O7144,登録者リスト!$A$1:$D$43729,4,FALSE)=基本情報!$D$6,O7144,"")),"")</f>
        <v/>
      </c>
    </row>
    <row r="7145" spans="15:16" x14ac:dyDescent="0.15">
      <c r="O7145">
        <v>7144</v>
      </c>
      <c r="P7145" t="str">
        <f>IFERROR(IF(COUNTIF(個人情報!$BB$5:$BB$401,"登録番号" &amp; リスト!O7145)&gt;=1,"",IF(VLOOKUP(O7145,登録者リスト!$A$1:$D$43729,4,FALSE)=基本情報!$D$6,O7145,"")),"")</f>
        <v/>
      </c>
    </row>
    <row r="7146" spans="15:16" x14ac:dyDescent="0.15">
      <c r="O7146">
        <v>7145</v>
      </c>
      <c r="P7146" t="str">
        <f>IFERROR(IF(COUNTIF(個人情報!$BB$5:$BB$401,"登録番号" &amp; リスト!O7146)&gt;=1,"",IF(VLOOKUP(O7146,登録者リスト!$A$1:$D$43729,4,FALSE)=基本情報!$D$6,O7146,"")),"")</f>
        <v/>
      </c>
    </row>
    <row r="7147" spans="15:16" x14ac:dyDescent="0.15">
      <c r="O7147">
        <v>7146</v>
      </c>
      <c r="P7147" t="str">
        <f>IFERROR(IF(COUNTIF(個人情報!$BB$5:$BB$401,"登録番号" &amp; リスト!O7147)&gt;=1,"",IF(VLOOKUP(O7147,登録者リスト!$A$1:$D$43729,4,FALSE)=基本情報!$D$6,O7147,"")),"")</f>
        <v/>
      </c>
    </row>
    <row r="7148" spans="15:16" x14ac:dyDescent="0.15">
      <c r="O7148">
        <v>7147</v>
      </c>
      <c r="P7148" t="str">
        <f>IFERROR(IF(COUNTIF(個人情報!$BB$5:$BB$401,"登録番号" &amp; リスト!O7148)&gt;=1,"",IF(VLOOKUP(O7148,登録者リスト!$A$1:$D$43729,4,FALSE)=基本情報!$D$6,O7148,"")),"")</f>
        <v/>
      </c>
    </row>
    <row r="7149" spans="15:16" x14ac:dyDescent="0.15">
      <c r="O7149">
        <v>7148</v>
      </c>
      <c r="P7149" t="str">
        <f>IFERROR(IF(COUNTIF(個人情報!$BB$5:$BB$401,"登録番号" &amp; リスト!O7149)&gt;=1,"",IF(VLOOKUP(O7149,登録者リスト!$A$1:$D$43729,4,FALSE)=基本情報!$D$6,O7149,"")),"")</f>
        <v/>
      </c>
    </row>
    <row r="7150" spans="15:16" x14ac:dyDescent="0.15">
      <c r="O7150">
        <v>7149</v>
      </c>
      <c r="P7150" t="str">
        <f>IFERROR(IF(COUNTIF(個人情報!$BB$5:$BB$401,"登録番号" &amp; リスト!O7150)&gt;=1,"",IF(VLOOKUP(O7150,登録者リスト!$A$1:$D$43729,4,FALSE)=基本情報!$D$6,O7150,"")),"")</f>
        <v/>
      </c>
    </row>
    <row r="7151" spans="15:16" x14ac:dyDescent="0.15">
      <c r="O7151">
        <v>7150</v>
      </c>
      <c r="P7151" t="str">
        <f>IFERROR(IF(COUNTIF(個人情報!$BB$5:$BB$401,"登録番号" &amp; リスト!O7151)&gt;=1,"",IF(VLOOKUP(O7151,登録者リスト!$A$1:$D$43729,4,FALSE)=基本情報!$D$6,O7151,"")),"")</f>
        <v/>
      </c>
    </row>
    <row r="7152" spans="15:16" x14ac:dyDescent="0.15">
      <c r="O7152">
        <v>7151</v>
      </c>
      <c r="P7152" t="str">
        <f>IFERROR(IF(COUNTIF(個人情報!$BB$5:$BB$401,"登録番号" &amp; リスト!O7152)&gt;=1,"",IF(VLOOKUP(O7152,登録者リスト!$A$1:$D$43729,4,FALSE)=基本情報!$D$6,O7152,"")),"")</f>
        <v/>
      </c>
    </row>
    <row r="7153" spans="15:16" x14ac:dyDescent="0.15">
      <c r="O7153">
        <v>7152</v>
      </c>
      <c r="P7153" t="str">
        <f>IFERROR(IF(COUNTIF(個人情報!$BB$5:$BB$401,"登録番号" &amp; リスト!O7153)&gt;=1,"",IF(VLOOKUP(O7153,登録者リスト!$A$1:$D$43729,4,FALSE)=基本情報!$D$6,O7153,"")),"")</f>
        <v/>
      </c>
    </row>
    <row r="7154" spans="15:16" x14ac:dyDescent="0.15">
      <c r="O7154">
        <v>7153</v>
      </c>
      <c r="P7154" t="str">
        <f>IFERROR(IF(COUNTIF(個人情報!$BB$5:$BB$401,"登録番号" &amp; リスト!O7154)&gt;=1,"",IF(VLOOKUP(O7154,登録者リスト!$A$1:$D$43729,4,FALSE)=基本情報!$D$6,O7154,"")),"")</f>
        <v/>
      </c>
    </row>
    <row r="7155" spans="15:16" x14ac:dyDescent="0.15">
      <c r="O7155">
        <v>7154</v>
      </c>
      <c r="P7155" t="str">
        <f>IFERROR(IF(COUNTIF(個人情報!$BB$5:$BB$401,"登録番号" &amp; リスト!O7155)&gt;=1,"",IF(VLOOKUP(O7155,登録者リスト!$A$1:$D$43729,4,FALSE)=基本情報!$D$6,O7155,"")),"")</f>
        <v/>
      </c>
    </row>
    <row r="7156" spans="15:16" x14ac:dyDescent="0.15">
      <c r="O7156">
        <v>7155</v>
      </c>
      <c r="P7156" t="str">
        <f>IFERROR(IF(COUNTIF(個人情報!$BB$5:$BB$401,"登録番号" &amp; リスト!O7156)&gt;=1,"",IF(VLOOKUP(O7156,登録者リスト!$A$1:$D$43729,4,FALSE)=基本情報!$D$6,O7156,"")),"")</f>
        <v/>
      </c>
    </row>
    <row r="7157" spans="15:16" x14ac:dyDescent="0.15">
      <c r="O7157">
        <v>7156</v>
      </c>
      <c r="P7157" t="str">
        <f>IFERROR(IF(COUNTIF(個人情報!$BB$5:$BB$401,"登録番号" &amp; リスト!O7157)&gt;=1,"",IF(VLOOKUP(O7157,登録者リスト!$A$1:$D$43729,4,FALSE)=基本情報!$D$6,O7157,"")),"")</f>
        <v/>
      </c>
    </row>
    <row r="7158" spans="15:16" x14ac:dyDescent="0.15">
      <c r="O7158">
        <v>7157</v>
      </c>
      <c r="P7158" t="str">
        <f>IFERROR(IF(COUNTIF(個人情報!$BB$5:$BB$401,"登録番号" &amp; リスト!O7158)&gt;=1,"",IF(VLOOKUP(O7158,登録者リスト!$A$1:$D$43729,4,FALSE)=基本情報!$D$6,O7158,"")),"")</f>
        <v/>
      </c>
    </row>
    <row r="7159" spans="15:16" x14ac:dyDescent="0.15">
      <c r="O7159">
        <v>7158</v>
      </c>
      <c r="P7159" t="str">
        <f>IFERROR(IF(COUNTIF(個人情報!$BB$5:$BB$401,"登録番号" &amp; リスト!O7159)&gt;=1,"",IF(VLOOKUP(O7159,登録者リスト!$A$1:$D$43729,4,FALSE)=基本情報!$D$6,O7159,"")),"")</f>
        <v/>
      </c>
    </row>
    <row r="7160" spans="15:16" x14ac:dyDescent="0.15">
      <c r="O7160">
        <v>7159</v>
      </c>
      <c r="P7160" t="str">
        <f>IFERROR(IF(COUNTIF(個人情報!$BB$5:$BB$401,"登録番号" &amp; リスト!O7160)&gt;=1,"",IF(VLOOKUP(O7160,登録者リスト!$A$1:$D$43729,4,FALSE)=基本情報!$D$6,O7160,"")),"")</f>
        <v/>
      </c>
    </row>
    <row r="7161" spans="15:16" x14ac:dyDescent="0.15">
      <c r="O7161">
        <v>7160</v>
      </c>
      <c r="P7161" t="str">
        <f>IFERROR(IF(COUNTIF(個人情報!$BB$5:$BB$401,"登録番号" &amp; リスト!O7161)&gt;=1,"",IF(VLOOKUP(O7161,登録者リスト!$A$1:$D$43729,4,FALSE)=基本情報!$D$6,O7161,"")),"")</f>
        <v/>
      </c>
    </row>
    <row r="7162" spans="15:16" x14ac:dyDescent="0.15">
      <c r="O7162">
        <v>7161</v>
      </c>
      <c r="P7162" t="str">
        <f>IFERROR(IF(COUNTIF(個人情報!$BB$5:$BB$401,"登録番号" &amp; リスト!O7162)&gt;=1,"",IF(VLOOKUP(O7162,登録者リスト!$A$1:$D$43729,4,FALSE)=基本情報!$D$6,O7162,"")),"")</f>
        <v/>
      </c>
    </row>
    <row r="7163" spans="15:16" x14ac:dyDescent="0.15">
      <c r="O7163">
        <v>7162</v>
      </c>
      <c r="P7163" t="str">
        <f>IFERROR(IF(COUNTIF(個人情報!$BB$5:$BB$401,"登録番号" &amp; リスト!O7163)&gt;=1,"",IF(VLOOKUP(O7163,登録者リスト!$A$1:$D$43729,4,FALSE)=基本情報!$D$6,O7163,"")),"")</f>
        <v/>
      </c>
    </row>
    <row r="7164" spans="15:16" x14ac:dyDescent="0.15">
      <c r="O7164">
        <v>7163</v>
      </c>
      <c r="P7164" t="str">
        <f>IFERROR(IF(COUNTIF(個人情報!$BB$5:$BB$401,"登録番号" &amp; リスト!O7164)&gt;=1,"",IF(VLOOKUP(O7164,登録者リスト!$A$1:$D$43729,4,FALSE)=基本情報!$D$6,O7164,"")),"")</f>
        <v/>
      </c>
    </row>
    <row r="7165" spans="15:16" x14ac:dyDescent="0.15">
      <c r="O7165">
        <v>7164</v>
      </c>
      <c r="P7165" t="str">
        <f>IFERROR(IF(COUNTIF(個人情報!$BB$5:$BB$401,"登録番号" &amp; リスト!O7165)&gt;=1,"",IF(VLOOKUP(O7165,登録者リスト!$A$1:$D$43729,4,FALSE)=基本情報!$D$6,O7165,"")),"")</f>
        <v/>
      </c>
    </row>
    <row r="7166" spans="15:16" x14ac:dyDescent="0.15">
      <c r="O7166">
        <v>7165</v>
      </c>
      <c r="P7166" t="str">
        <f>IFERROR(IF(COUNTIF(個人情報!$BB$5:$BB$401,"登録番号" &amp; リスト!O7166)&gt;=1,"",IF(VLOOKUP(O7166,登録者リスト!$A$1:$D$43729,4,FALSE)=基本情報!$D$6,O7166,"")),"")</f>
        <v/>
      </c>
    </row>
    <row r="7167" spans="15:16" x14ac:dyDescent="0.15">
      <c r="O7167">
        <v>7166</v>
      </c>
      <c r="P7167" t="str">
        <f>IFERROR(IF(COUNTIF(個人情報!$BB$5:$BB$401,"登録番号" &amp; リスト!O7167)&gt;=1,"",IF(VLOOKUP(O7167,登録者リスト!$A$1:$D$43729,4,FALSE)=基本情報!$D$6,O7167,"")),"")</f>
        <v/>
      </c>
    </row>
    <row r="7168" spans="15:16" x14ac:dyDescent="0.15">
      <c r="O7168">
        <v>7167</v>
      </c>
      <c r="P7168" t="str">
        <f>IFERROR(IF(COUNTIF(個人情報!$BB$5:$BB$401,"登録番号" &amp; リスト!O7168)&gt;=1,"",IF(VLOOKUP(O7168,登録者リスト!$A$1:$D$43729,4,FALSE)=基本情報!$D$6,O7168,"")),"")</f>
        <v/>
      </c>
    </row>
    <row r="7169" spans="15:16" x14ac:dyDescent="0.15">
      <c r="O7169">
        <v>7168</v>
      </c>
      <c r="P7169" t="str">
        <f>IFERROR(IF(COUNTIF(個人情報!$BB$5:$BB$401,"登録番号" &amp; リスト!O7169)&gt;=1,"",IF(VLOOKUP(O7169,登録者リスト!$A$1:$D$43729,4,FALSE)=基本情報!$D$6,O7169,"")),"")</f>
        <v/>
      </c>
    </row>
    <row r="7170" spans="15:16" x14ac:dyDescent="0.15">
      <c r="O7170">
        <v>7169</v>
      </c>
      <c r="P7170" t="str">
        <f>IFERROR(IF(COUNTIF(個人情報!$BB$5:$BB$401,"登録番号" &amp; リスト!O7170)&gt;=1,"",IF(VLOOKUP(O7170,登録者リスト!$A$1:$D$43729,4,FALSE)=基本情報!$D$6,O7170,"")),"")</f>
        <v/>
      </c>
    </row>
    <row r="7171" spans="15:16" x14ac:dyDescent="0.15">
      <c r="O7171">
        <v>7170</v>
      </c>
      <c r="P7171" t="str">
        <f>IFERROR(IF(COUNTIF(個人情報!$BB$5:$BB$401,"登録番号" &amp; リスト!O7171)&gt;=1,"",IF(VLOOKUP(O7171,登録者リスト!$A$1:$D$43729,4,FALSE)=基本情報!$D$6,O7171,"")),"")</f>
        <v/>
      </c>
    </row>
    <row r="7172" spans="15:16" x14ac:dyDescent="0.15">
      <c r="O7172">
        <v>7171</v>
      </c>
      <c r="P7172" t="str">
        <f>IFERROR(IF(COUNTIF(個人情報!$BB$5:$BB$401,"登録番号" &amp; リスト!O7172)&gt;=1,"",IF(VLOOKUP(O7172,登録者リスト!$A$1:$D$43729,4,FALSE)=基本情報!$D$6,O7172,"")),"")</f>
        <v/>
      </c>
    </row>
    <row r="7173" spans="15:16" x14ac:dyDescent="0.15">
      <c r="O7173">
        <v>7172</v>
      </c>
      <c r="P7173" t="str">
        <f>IFERROR(IF(COUNTIF(個人情報!$BB$5:$BB$401,"登録番号" &amp; リスト!O7173)&gt;=1,"",IF(VLOOKUP(O7173,登録者リスト!$A$1:$D$43729,4,FALSE)=基本情報!$D$6,O7173,"")),"")</f>
        <v/>
      </c>
    </row>
    <row r="7174" spans="15:16" x14ac:dyDescent="0.15">
      <c r="O7174">
        <v>7173</v>
      </c>
      <c r="P7174" t="str">
        <f>IFERROR(IF(COUNTIF(個人情報!$BB$5:$BB$401,"登録番号" &amp; リスト!O7174)&gt;=1,"",IF(VLOOKUP(O7174,登録者リスト!$A$1:$D$43729,4,FALSE)=基本情報!$D$6,O7174,"")),"")</f>
        <v/>
      </c>
    </row>
    <row r="7175" spans="15:16" x14ac:dyDescent="0.15">
      <c r="O7175">
        <v>7174</v>
      </c>
      <c r="P7175" t="str">
        <f>IFERROR(IF(COUNTIF(個人情報!$BB$5:$BB$401,"登録番号" &amp; リスト!O7175)&gt;=1,"",IF(VLOOKUP(O7175,登録者リスト!$A$1:$D$43729,4,FALSE)=基本情報!$D$6,O7175,"")),"")</f>
        <v/>
      </c>
    </row>
    <row r="7176" spans="15:16" x14ac:dyDescent="0.15">
      <c r="O7176">
        <v>7175</v>
      </c>
      <c r="P7176" t="str">
        <f>IFERROR(IF(COUNTIF(個人情報!$BB$5:$BB$401,"登録番号" &amp; リスト!O7176)&gt;=1,"",IF(VLOOKUP(O7176,登録者リスト!$A$1:$D$43729,4,FALSE)=基本情報!$D$6,O7176,"")),"")</f>
        <v/>
      </c>
    </row>
    <row r="7177" spans="15:16" x14ac:dyDescent="0.15">
      <c r="O7177">
        <v>7176</v>
      </c>
      <c r="P7177" t="str">
        <f>IFERROR(IF(COUNTIF(個人情報!$BB$5:$BB$401,"登録番号" &amp; リスト!O7177)&gt;=1,"",IF(VLOOKUP(O7177,登録者リスト!$A$1:$D$43729,4,FALSE)=基本情報!$D$6,O7177,"")),"")</f>
        <v/>
      </c>
    </row>
    <row r="7178" spans="15:16" x14ac:dyDescent="0.15">
      <c r="O7178">
        <v>7177</v>
      </c>
      <c r="P7178" t="str">
        <f>IFERROR(IF(COUNTIF(個人情報!$BB$5:$BB$401,"登録番号" &amp; リスト!O7178)&gt;=1,"",IF(VLOOKUP(O7178,登録者リスト!$A$1:$D$43729,4,FALSE)=基本情報!$D$6,O7178,"")),"")</f>
        <v/>
      </c>
    </row>
    <row r="7179" spans="15:16" x14ac:dyDescent="0.15">
      <c r="O7179">
        <v>7178</v>
      </c>
      <c r="P7179" t="str">
        <f>IFERROR(IF(COUNTIF(個人情報!$BB$5:$BB$401,"登録番号" &amp; リスト!O7179)&gt;=1,"",IF(VLOOKUP(O7179,登録者リスト!$A$1:$D$43729,4,FALSE)=基本情報!$D$6,O7179,"")),"")</f>
        <v/>
      </c>
    </row>
    <row r="7180" spans="15:16" x14ac:dyDescent="0.15">
      <c r="O7180">
        <v>7179</v>
      </c>
      <c r="P7180" t="str">
        <f>IFERROR(IF(COUNTIF(個人情報!$BB$5:$BB$401,"登録番号" &amp; リスト!O7180)&gt;=1,"",IF(VLOOKUP(O7180,登録者リスト!$A$1:$D$43729,4,FALSE)=基本情報!$D$6,O7180,"")),"")</f>
        <v/>
      </c>
    </row>
    <row r="7181" spans="15:16" x14ac:dyDescent="0.15">
      <c r="O7181">
        <v>7180</v>
      </c>
      <c r="P7181" t="str">
        <f>IFERROR(IF(COUNTIF(個人情報!$BB$5:$BB$401,"登録番号" &amp; リスト!O7181)&gt;=1,"",IF(VLOOKUP(O7181,登録者リスト!$A$1:$D$43729,4,FALSE)=基本情報!$D$6,O7181,"")),"")</f>
        <v/>
      </c>
    </row>
    <row r="7182" spans="15:16" x14ac:dyDescent="0.15">
      <c r="O7182">
        <v>7181</v>
      </c>
      <c r="P7182" t="str">
        <f>IFERROR(IF(COUNTIF(個人情報!$BB$5:$BB$401,"登録番号" &amp; リスト!O7182)&gt;=1,"",IF(VLOOKUP(O7182,登録者リスト!$A$1:$D$43729,4,FALSE)=基本情報!$D$6,O7182,"")),"")</f>
        <v/>
      </c>
    </row>
    <row r="7183" spans="15:16" x14ac:dyDescent="0.15">
      <c r="O7183">
        <v>7182</v>
      </c>
      <c r="P7183" t="str">
        <f>IFERROR(IF(COUNTIF(個人情報!$BB$5:$BB$401,"登録番号" &amp; リスト!O7183)&gt;=1,"",IF(VLOOKUP(O7183,登録者リスト!$A$1:$D$43729,4,FALSE)=基本情報!$D$6,O7183,"")),"")</f>
        <v/>
      </c>
    </row>
    <row r="7184" spans="15:16" x14ac:dyDescent="0.15">
      <c r="O7184">
        <v>7183</v>
      </c>
      <c r="P7184" t="str">
        <f>IFERROR(IF(COUNTIF(個人情報!$BB$5:$BB$401,"登録番号" &amp; リスト!O7184)&gt;=1,"",IF(VLOOKUP(O7184,登録者リスト!$A$1:$D$43729,4,FALSE)=基本情報!$D$6,O7184,"")),"")</f>
        <v/>
      </c>
    </row>
    <row r="7185" spans="15:16" x14ac:dyDescent="0.15">
      <c r="O7185">
        <v>7184</v>
      </c>
      <c r="P7185" t="str">
        <f>IFERROR(IF(COUNTIF(個人情報!$BB$5:$BB$401,"登録番号" &amp; リスト!O7185)&gt;=1,"",IF(VLOOKUP(O7185,登録者リスト!$A$1:$D$43729,4,FALSE)=基本情報!$D$6,O7185,"")),"")</f>
        <v/>
      </c>
    </row>
    <row r="7186" spans="15:16" x14ac:dyDescent="0.15">
      <c r="O7186">
        <v>7185</v>
      </c>
      <c r="P7186" t="str">
        <f>IFERROR(IF(COUNTIF(個人情報!$BB$5:$BB$401,"登録番号" &amp; リスト!O7186)&gt;=1,"",IF(VLOOKUP(O7186,登録者リスト!$A$1:$D$43729,4,FALSE)=基本情報!$D$6,O7186,"")),"")</f>
        <v/>
      </c>
    </row>
    <row r="7187" spans="15:16" x14ac:dyDescent="0.15">
      <c r="O7187">
        <v>7186</v>
      </c>
      <c r="P7187" t="str">
        <f>IFERROR(IF(COUNTIF(個人情報!$BB$5:$BB$401,"登録番号" &amp; リスト!O7187)&gt;=1,"",IF(VLOOKUP(O7187,登録者リスト!$A$1:$D$43729,4,FALSE)=基本情報!$D$6,O7187,"")),"")</f>
        <v/>
      </c>
    </row>
    <row r="7188" spans="15:16" x14ac:dyDescent="0.15">
      <c r="O7188">
        <v>7187</v>
      </c>
      <c r="P7188" t="str">
        <f>IFERROR(IF(COUNTIF(個人情報!$BB$5:$BB$401,"登録番号" &amp; リスト!O7188)&gt;=1,"",IF(VLOOKUP(O7188,登録者リスト!$A$1:$D$43729,4,FALSE)=基本情報!$D$6,O7188,"")),"")</f>
        <v/>
      </c>
    </row>
    <row r="7189" spans="15:16" x14ac:dyDescent="0.15">
      <c r="O7189">
        <v>7188</v>
      </c>
      <c r="P7189" t="str">
        <f>IFERROR(IF(COUNTIF(個人情報!$BB$5:$BB$401,"登録番号" &amp; リスト!O7189)&gt;=1,"",IF(VLOOKUP(O7189,登録者リスト!$A$1:$D$43729,4,FALSE)=基本情報!$D$6,O7189,"")),"")</f>
        <v/>
      </c>
    </row>
    <row r="7190" spans="15:16" x14ac:dyDescent="0.15">
      <c r="O7190">
        <v>7189</v>
      </c>
      <c r="P7190" t="str">
        <f>IFERROR(IF(COUNTIF(個人情報!$BB$5:$BB$401,"登録番号" &amp; リスト!O7190)&gt;=1,"",IF(VLOOKUP(O7190,登録者リスト!$A$1:$D$43729,4,FALSE)=基本情報!$D$6,O7190,"")),"")</f>
        <v/>
      </c>
    </row>
    <row r="7191" spans="15:16" x14ac:dyDescent="0.15">
      <c r="O7191">
        <v>7190</v>
      </c>
      <c r="P7191" t="str">
        <f>IFERROR(IF(COUNTIF(個人情報!$BB$5:$BB$401,"登録番号" &amp; リスト!O7191)&gt;=1,"",IF(VLOOKUP(O7191,登録者リスト!$A$1:$D$43729,4,FALSE)=基本情報!$D$6,O7191,"")),"")</f>
        <v/>
      </c>
    </row>
    <row r="7192" spans="15:16" x14ac:dyDescent="0.15">
      <c r="O7192">
        <v>7191</v>
      </c>
      <c r="P7192" t="str">
        <f>IFERROR(IF(COUNTIF(個人情報!$BB$5:$BB$401,"登録番号" &amp; リスト!O7192)&gt;=1,"",IF(VLOOKUP(O7192,登録者リスト!$A$1:$D$43729,4,FALSE)=基本情報!$D$6,O7192,"")),"")</f>
        <v/>
      </c>
    </row>
    <row r="7193" spans="15:16" x14ac:dyDescent="0.15">
      <c r="O7193">
        <v>7192</v>
      </c>
      <c r="P7193" t="str">
        <f>IFERROR(IF(COUNTIF(個人情報!$BB$5:$BB$401,"登録番号" &amp; リスト!O7193)&gt;=1,"",IF(VLOOKUP(O7193,登録者リスト!$A$1:$D$43729,4,FALSE)=基本情報!$D$6,O7193,"")),"")</f>
        <v/>
      </c>
    </row>
    <row r="7194" spans="15:16" x14ac:dyDescent="0.15">
      <c r="O7194">
        <v>7193</v>
      </c>
      <c r="P7194" t="str">
        <f>IFERROR(IF(COUNTIF(個人情報!$BB$5:$BB$401,"登録番号" &amp; リスト!O7194)&gt;=1,"",IF(VLOOKUP(O7194,登録者リスト!$A$1:$D$43729,4,FALSE)=基本情報!$D$6,O7194,"")),"")</f>
        <v/>
      </c>
    </row>
    <row r="7195" spans="15:16" x14ac:dyDescent="0.15">
      <c r="O7195">
        <v>7194</v>
      </c>
      <c r="P7195" t="str">
        <f>IFERROR(IF(COUNTIF(個人情報!$BB$5:$BB$401,"登録番号" &amp; リスト!O7195)&gt;=1,"",IF(VLOOKUP(O7195,登録者リスト!$A$1:$D$43729,4,FALSE)=基本情報!$D$6,O7195,"")),"")</f>
        <v/>
      </c>
    </row>
    <row r="7196" spans="15:16" x14ac:dyDescent="0.15">
      <c r="O7196">
        <v>7195</v>
      </c>
      <c r="P7196" t="str">
        <f>IFERROR(IF(COUNTIF(個人情報!$BB$5:$BB$401,"登録番号" &amp; リスト!O7196)&gt;=1,"",IF(VLOOKUP(O7196,登録者リスト!$A$1:$D$43729,4,FALSE)=基本情報!$D$6,O7196,"")),"")</f>
        <v/>
      </c>
    </row>
    <row r="7197" spans="15:16" x14ac:dyDescent="0.15">
      <c r="O7197">
        <v>7196</v>
      </c>
      <c r="P7197" t="str">
        <f>IFERROR(IF(COUNTIF(個人情報!$BB$5:$BB$401,"登録番号" &amp; リスト!O7197)&gt;=1,"",IF(VLOOKUP(O7197,登録者リスト!$A$1:$D$43729,4,FALSE)=基本情報!$D$6,O7197,"")),"")</f>
        <v/>
      </c>
    </row>
    <row r="7198" spans="15:16" x14ac:dyDescent="0.15">
      <c r="O7198">
        <v>7197</v>
      </c>
      <c r="P7198" t="str">
        <f>IFERROR(IF(COUNTIF(個人情報!$BB$5:$BB$401,"登録番号" &amp; リスト!O7198)&gt;=1,"",IF(VLOOKUP(O7198,登録者リスト!$A$1:$D$43729,4,FALSE)=基本情報!$D$6,O7198,"")),"")</f>
        <v/>
      </c>
    </row>
    <row r="7199" spans="15:16" x14ac:dyDescent="0.15">
      <c r="O7199">
        <v>7198</v>
      </c>
      <c r="P7199" t="str">
        <f>IFERROR(IF(COUNTIF(個人情報!$BB$5:$BB$401,"登録番号" &amp; リスト!O7199)&gt;=1,"",IF(VLOOKUP(O7199,登録者リスト!$A$1:$D$43729,4,FALSE)=基本情報!$D$6,O7199,"")),"")</f>
        <v/>
      </c>
    </row>
    <row r="7200" spans="15:16" x14ac:dyDescent="0.15">
      <c r="O7200">
        <v>7199</v>
      </c>
      <c r="P7200" t="str">
        <f>IFERROR(IF(COUNTIF(個人情報!$BB$5:$BB$401,"登録番号" &amp; リスト!O7200)&gt;=1,"",IF(VLOOKUP(O7200,登録者リスト!$A$1:$D$43729,4,FALSE)=基本情報!$D$6,O7200,"")),"")</f>
        <v/>
      </c>
    </row>
    <row r="7201" spans="15:16" x14ac:dyDescent="0.15">
      <c r="O7201">
        <v>7200</v>
      </c>
      <c r="P7201" t="str">
        <f>IFERROR(IF(COUNTIF(個人情報!$BB$5:$BB$401,"登録番号" &amp; リスト!O7201)&gt;=1,"",IF(VLOOKUP(O7201,登録者リスト!$A$1:$D$43729,4,FALSE)=基本情報!$D$6,O7201,"")),"")</f>
        <v/>
      </c>
    </row>
    <row r="7202" spans="15:16" x14ac:dyDescent="0.15">
      <c r="O7202">
        <v>7201</v>
      </c>
      <c r="P7202" t="str">
        <f>IFERROR(IF(COUNTIF(個人情報!$BB$5:$BB$401,"登録番号" &amp; リスト!O7202)&gt;=1,"",IF(VLOOKUP(O7202,登録者リスト!$A$1:$D$43729,4,FALSE)=基本情報!$D$6,O7202,"")),"")</f>
        <v/>
      </c>
    </row>
    <row r="7203" spans="15:16" x14ac:dyDescent="0.15">
      <c r="O7203">
        <v>7202</v>
      </c>
      <c r="P7203" t="str">
        <f>IFERROR(IF(COUNTIF(個人情報!$BB$5:$BB$401,"登録番号" &amp; リスト!O7203)&gt;=1,"",IF(VLOOKUP(O7203,登録者リスト!$A$1:$D$43729,4,FALSE)=基本情報!$D$6,O7203,"")),"")</f>
        <v/>
      </c>
    </row>
    <row r="7204" spans="15:16" x14ac:dyDescent="0.15">
      <c r="O7204">
        <v>7203</v>
      </c>
      <c r="P7204" t="str">
        <f>IFERROR(IF(COUNTIF(個人情報!$BB$5:$BB$401,"登録番号" &amp; リスト!O7204)&gt;=1,"",IF(VLOOKUP(O7204,登録者リスト!$A$1:$D$43729,4,FALSE)=基本情報!$D$6,O7204,"")),"")</f>
        <v/>
      </c>
    </row>
    <row r="7205" spans="15:16" x14ac:dyDescent="0.15">
      <c r="O7205">
        <v>7204</v>
      </c>
      <c r="P7205" t="str">
        <f>IFERROR(IF(COUNTIF(個人情報!$BB$5:$BB$401,"登録番号" &amp; リスト!O7205)&gt;=1,"",IF(VLOOKUP(O7205,登録者リスト!$A$1:$D$43729,4,FALSE)=基本情報!$D$6,O7205,"")),"")</f>
        <v/>
      </c>
    </row>
    <row r="7206" spans="15:16" x14ac:dyDescent="0.15">
      <c r="O7206">
        <v>7205</v>
      </c>
      <c r="P7206" t="str">
        <f>IFERROR(IF(COUNTIF(個人情報!$BB$5:$BB$401,"登録番号" &amp; リスト!O7206)&gt;=1,"",IF(VLOOKUP(O7206,登録者リスト!$A$1:$D$43729,4,FALSE)=基本情報!$D$6,O7206,"")),"")</f>
        <v/>
      </c>
    </row>
    <row r="7207" spans="15:16" x14ac:dyDescent="0.15">
      <c r="O7207">
        <v>7206</v>
      </c>
      <c r="P7207" t="str">
        <f>IFERROR(IF(COUNTIF(個人情報!$BB$5:$BB$401,"登録番号" &amp; リスト!O7207)&gt;=1,"",IF(VLOOKUP(O7207,登録者リスト!$A$1:$D$43729,4,FALSE)=基本情報!$D$6,O7207,"")),"")</f>
        <v/>
      </c>
    </row>
    <row r="7208" spans="15:16" x14ac:dyDescent="0.15">
      <c r="O7208">
        <v>7207</v>
      </c>
      <c r="P7208" t="str">
        <f>IFERROR(IF(COUNTIF(個人情報!$BB$5:$BB$401,"登録番号" &amp; リスト!O7208)&gt;=1,"",IF(VLOOKUP(O7208,登録者リスト!$A$1:$D$43729,4,FALSE)=基本情報!$D$6,O7208,"")),"")</f>
        <v/>
      </c>
    </row>
    <row r="7209" spans="15:16" x14ac:dyDescent="0.15">
      <c r="O7209">
        <v>7208</v>
      </c>
      <c r="P7209" t="str">
        <f>IFERROR(IF(COUNTIF(個人情報!$BB$5:$BB$401,"登録番号" &amp; リスト!O7209)&gt;=1,"",IF(VLOOKUP(O7209,登録者リスト!$A$1:$D$43729,4,FALSE)=基本情報!$D$6,O7209,"")),"")</f>
        <v/>
      </c>
    </row>
    <row r="7210" spans="15:16" x14ac:dyDescent="0.15">
      <c r="O7210">
        <v>7209</v>
      </c>
      <c r="P7210" t="str">
        <f>IFERROR(IF(COUNTIF(個人情報!$BB$5:$BB$401,"登録番号" &amp; リスト!O7210)&gt;=1,"",IF(VLOOKUP(O7210,登録者リスト!$A$1:$D$43729,4,FALSE)=基本情報!$D$6,O7210,"")),"")</f>
        <v/>
      </c>
    </row>
    <row r="7211" spans="15:16" x14ac:dyDescent="0.15">
      <c r="O7211">
        <v>7210</v>
      </c>
      <c r="P7211" t="str">
        <f>IFERROR(IF(COUNTIF(個人情報!$BB$5:$BB$401,"登録番号" &amp; リスト!O7211)&gt;=1,"",IF(VLOOKUP(O7211,登録者リスト!$A$1:$D$43729,4,FALSE)=基本情報!$D$6,O7211,"")),"")</f>
        <v/>
      </c>
    </row>
    <row r="7212" spans="15:16" x14ac:dyDescent="0.15">
      <c r="O7212">
        <v>7211</v>
      </c>
      <c r="P7212" t="str">
        <f>IFERROR(IF(COUNTIF(個人情報!$BB$5:$BB$401,"登録番号" &amp; リスト!O7212)&gt;=1,"",IF(VLOOKUP(O7212,登録者リスト!$A$1:$D$43729,4,FALSE)=基本情報!$D$6,O7212,"")),"")</f>
        <v/>
      </c>
    </row>
    <row r="7213" spans="15:16" x14ac:dyDescent="0.15">
      <c r="O7213">
        <v>7212</v>
      </c>
      <c r="P7213" t="str">
        <f>IFERROR(IF(COUNTIF(個人情報!$BB$5:$BB$401,"登録番号" &amp; リスト!O7213)&gt;=1,"",IF(VLOOKUP(O7213,登録者リスト!$A$1:$D$43729,4,FALSE)=基本情報!$D$6,O7213,"")),"")</f>
        <v/>
      </c>
    </row>
    <row r="7214" spans="15:16" x14ac:dyDescent="0.15">
      <c r="O7214">
        <v>7213</v>
      </c>
      <c r="P7214" t="str">
        <f>IFERROR(IF(COUNTIF(個人情報!$BB$5:$BB$401,"登録番号" &amp; リスト!O7214)&gt;=1,"",IF(VLOOKUP(O7214,登録者リスト!$A$1:$D$43729,4,FALSE)=基本情報!$D$6,O7214,"")),"")</f>
        <v/>
      </c>
    </row>
    <row r="7215" spans="15:16" x14ac:dyDescent="0.15">
      <c r="O7215">
        <v>7214</v>
      </c>
      <c r="P7215" t="str">
        <f>IFERROR(IF(COUNTIF(個人情報!$BB$5:$BB$401,"登録番号" &amp; リスト!O7215)&gt;=1,"",IF(VLOOKUP(O7215,登録者リスト!$A$1:$D$43729,4,FALSE)=基本情報!$D$6,O7215,"")),"")</f>
        <v/>
      </c>
    </row>
    <row r="7216" spans="15:16" x14ac:dyDescent="0.15">
      <c r="O7216">
        <v>7215</v>
      </c>
      <c r="P7216" t="str">
        <f>IFERROR(IF(COUNTIF(個人情報!$BB$5:$BB$401,"登録番号" &amp; リスト!O7216)&gt;=1,"",IF(VLOOKUP(O7216,登録者リスト!$A$1:$D$43729,4,FALSE)=基本情報!$D$6,O7216,"")),"")</f>
        <v/>
      </c>
    </row>
    <row r="7217" spans="15:16" x14ac:dyDescent="0.15">
      <c r="O7217">
        <v>7216</v>
      </c>
      <c r="P7217" t="str">
        <f>IFERROR(IF(COUNTIF(個人情報!$BB$5:$BB$401,"登録番号" &amp; リスト!O7217)&gt;=1,"",IF(VLOOKUP(O7217,登録者リスト!$A$1:$D$43729,4,FALSE)=基本情報!$D$6,O7217,"")),"")</f>
        <v/>
      </c>
    </row>
    <row r="7218" spans="15:16" x14ac:dyDescent="0.15">
      <c r="O7218">
        <v>7217</v>
      </c>
      <c r="P7218" t="str">
        <f>IFERROR(IF(COUNTIF(個人情報!$BB$5:$BB$401,"登録番号" &amp; リスト!O7218)&gt;=1,"",IF(VLOOKUP(O7218,登録者リスト!$A$1:$D$43729,4,FALSE)=基本情報!$D$6,O7218,"")),"")</f>
        <v/>
      </c>
    </row>
    <row r="7219" spans="15:16" x14ac:dyDescent="0.15">
      <c r="O7219">
        <v>7218</v>
      </c>
      <c r="P7219" t="str">
        <f>IFERROR(IF(COUNTIF(個人情報!$BB$5:$BB$401,"登録番号" &amp; リスト!O7219)&gt;=1,"",IF(VLOOKUP(O7219,登録者リスト!$A$1:$D$43729,4,FALSE)=基本情報!$D$6,O7219,"")),"")</f>
        <v/>
      </c>
    </row>
    <row r="7220" spans="15:16" x14ac:dyDescent="0.15">
      <c r="O7220">
        <v>7219</v>
      </c>
      <c r="P7220" t="str">
        <f>IFERROR(IF(COUNTIF(個人情報!$BB$5:$BB$401,"登録番号" &amp; リスト!O7220)&gt;=1,"",IF(VLOOKUP(O7220,登録者リスト!$A$1:$D$43729,4,FALSE)=基本情報!$D$6,O7220,"")),"")</f>
        <v/>
      </c>
    </row>
    <row r="7221" spans="15:16" x14ac:dyDescent="0.15">
      <c r="O7221">
        <v>7220</v>
      </c>
      <c r="P7221" t="str">
        <f>IFERROR(IF(COUNTIF(個人情報!$BB$5:$BB$401,"登録番号" &amp; リスト!O7221)&gt;=1,"",IF(VLOOKUP(O7221,登録者リスト!$A$1:$D$43729,4,FALSE)=基本情報!$D$6,O7221,"")),"")</f>
        <v/>
      </c>
    </row>
    <row r="7222" spans="15:16" x14ac:dyDescent="0.15">
      <c r="O7222">
        <v>7221</v>
      </c>
      <c r="P7222" t="str">
        <f>IFERROR(IF(COUNTIF(個人情報!$BB$5:$BB$401,"登録番号" &amp; リスト!O7222)&gt;=1,"",IF(VLOOKUP(O7222,登録者リスト!$A$1:$D$43729,4,FALSE)=基本情報!$D$6,O7222,"")),"")</f>
        <v/>
      </c>
    </row>
    <row r="7223" spans="15:16" x14ac:dyDescent="0.15">
      <c r="O7223">
        <v>7222</v>
      </c>
      <c r="P7223" t="str">
        <f>IFERROR(IF(COUNTIF(個人情報!$BB$5:$BB$401,"登録番号" &amp; リスト!O7223)&gt;=1,"",IF(VLOOKUP(O7223,登録者リスト!$A$1:$D$43729,4,FALSE)=基本情報!$D$6,O7223,"")),"")</f>
        <v/>
      </c>
    </row>
    <row r="7224" spans="15:16" x14ac:dyDescent="0.15">
      <c r="O7224">
        <v>7223</v>
      </c>
      <c r="P7224" t="str">
        <f>IFERROR(IF(COUNTIF(個人情報!$BB$5:$BB$401,"登録番号" &amp; リスト!O7224)&gt;=1,"",IF(VLOOKUP(O7224,登録者リスト!$A$1:$D$43729,4,FALSE)=基本情報!$D$6,O7224,"")),"")</f>
        <v/>
      </c>
    </row>
    <row r="7225" spans="15:16" x14ac:dyDescent="0.15">
      <c r="O7225">
        <v>7224</v>
      </c>
      <c r="P7225" t="str">
        <f>IFERROR(IF(COUNTIF(個人情報!$BB$5:$BB$401,"登録番号" &amp; リスト!O7225)&gt;=1,"",IF(VLOOKUP(O7225,登録者リスト!$A$1:$D$43729,4,FALSE)=基本情報!$D$6,O7225,"")),"")</f>
        <v/>
      </c>
    </row>
    <row r="7226" spans="15:16" x14ac:dyDescent="0.15">
      <c r="O7226">
        <v>7225</v>
      </c>
      <c r="P7226" t="str">
        <f>IFERROR(IF(COUNTIF(個人情報!$BB$5:$BB$401,"登録番号" &amp; リスト!O7226)&gt;=1,"",IF(VLOOKUP(O7226,登録者リスト!$A$1:$D$43729,4,FALSE)=基本情報!$D$6,O7226,"")),"")</f>
        <v/>
      </c>
    </row>
    <row r="7227" spans="15:16" x14ac:dyDescent="0.15">
      <c r="O7227">
        <v>7226</v>
      </c>
      <c r="P7227" t="str">
        <f>IFERROR(IF(COUNTIF(個人情報!$BB$5:$BB$401,"登録番号" &amp; リスト!O7227)&gt;=1,"",IF(VLOOKUP(O7227,登録者リスト!$A$1:$D$43729,4,FALSE)=基本情報!$D$6,O7227,"")),"")</f>
        <v/>
      </c>
    </row>
    <row r="7228" spans="15:16" x14ac:dyDescent="0.15">
      <c r="O7228">
        <v>7227</v>
      </c>
      <c r="P7228" t="str">
        <f>IFERROR(IF(COUNTIF(個人情報!$BB$5:$BB$401,"登録番号" &amp; リスト!O7228)&gt;=1,"",IF(VLOOKUP(O7228,登録者リスト!$A$1:$D$43729,4,FALSE)=基本情報!$D$6,O7228,"")),"")</f>
        <v/>
      </c>
    </row>
    <row r="7229" spans="15:16" x14ac:dyDescent="0.15">
      <c r="O7229">
        <v>7228</v>
      </c>
      <c r="P7229" t="str">
        <f>IFERROR(IF(COUNTIF(個人情報!$BB$5:$BB$401,"登録番号" &amp; リスト!O7229)&gt;=1,"",IF(VLOOKUP(O7229,登録者リスト!$A$1:$D$43729,4,FALSE)=基本情報!$D$6,O7229,"")),"")</f>
        <v/>
      </c>
    </row>
    <row r="7230" spans="15:16" x14ac:dyDescent="0.15">
      <c r="O7230">
        <v>7229</v>
      </c>
      <c r="P7230" t="str">
        <f>IFERROR(IF(COUNTIF(個人情報!$BB$5:$BB$401,"登録番号" &amp; リスト!O7230)&gt;=1,"",IF(VLOOKUP(O7230,登録者リスト!$A$1:$D$43729,4,FALSE)=基本情報!$D$6,O7230,"")),"")</f>
        <v/>
      </c>
    </row>
    <row r="7231" spans="15:16" x14ac:dyDescent="0.15">
      <c r="O7231">
        <v>7230</v>
      </c>
      <c r="P7231" t="str">
        <f>IFERROR(IF(COUNTIF(個人情報!$BB$5:$BB$401,"登録番号" &amp; リスト!O7231)&gt;=1,"",IF(VLOOKUP(O7231,登録者リスト!$A$1:$D$43729,4,FALSE)=基本情報!$D$6,O7231,"")),"")</f>
        <v/>
      </c>
    </row>
    <row r="7232" spans="15:16" x14ac:dyDescent="0.15">
      <c r="O7232">
        <v>7231</v>
      </c>
      <c r="P7232" t="str">
        <f>IFERROR(IF(COUNTIF(個人情報!$BB$5:$BB$401,"登録番号" &amp; リスト!O7232)&gt;=1,"",IF(VLOOKUP(O7232,登録者リスト!$A$1:$D$43729,4,FALSE)=基本情報!$D$6,O7232,"")),"")</f>
        <v/>
      </c>
    </row>
    <row r="7233" spans="15:16" x14ac:dyDescent="0.15">
      <c r="O7233">
        <v>7232</v>
      </c>
      <c r="P7233" t="str">
        <f>IFERROR(IF(COUNTIF(個人情報!$BB$5:$BB$401,"登録番号" &amp; リスト!O7233)&gt;=1,"",IF(VLOOKUP(O7233,登録者リスト!$A$1:$D$43729,4,FALSE)=基本情報!$D$6,O7233,"")),"")</f>
        <v/>
      </c>
    </row>
    <row r="7234" spans="15:16" x14ac:dyDescent="0.15">
      <c r="O7234">
        <v>7233</v>
      </c>
      <c r="P7234" t="str">
        <f>IFERROR(IF(COUNTIF(個人情報!$BB$5:$BB$401,"登録番号" &amp; リスト!O7234)&gt;=1,"",IF(VLOOKUP(O7234,登録者リスト!$A$1:$D$43729,4,FALSE)=基本情報!$D$6,O7234,"")),"")</f>
        <v/>
      </c>
    </row>
    <row r="7235" spans="15:16" x14ac:dyDescent="0.15">
      <c r="O7235">
        <v>7234</v>
      </c>
      <c r="P7235" t="str">
        <f>IFERROR(IF(COUNTIF(個人情報!$BB$5:$BB$401,"登録番号" &amp; リスト!O7235)&gt;=1,"",IF(VLOOKUP(O7235,登録者リスト!$A$1:$D$43729,4,FALSE)=基本情報!$D$6,O7235,"")),"")</f>
        <v/>
      </c>
    </row>
    <row r="7236" spans="15:16" x14ac:dyDescent="0.15">
      <c r="O7236">
        <v>7235</v>
      </c>
      <c r="P7236" t="str">
        <f>IFERROR(IF(COUNTIF(個人情報!$BB$5:$BB$401,"登録番号" &amp; リスト!O7236)&gt;=1,"",IF(VLOOKUP(O7236,登録者リスト!$A$1:$D$43729,4,FALSE)=基本情報!$D$6,O7236,"")),"")</f>
        <v/>
      </c>
    </row>
    <row r="7237" spans="15:16" x14ac:dyDescent="0.15">
      <c r="O7237">
        <v>7236</v>
      </c>
      <c r="P7237" t="str">
        <f>IFERROR(IF(COUNTIF(個人情報!$BB$5:$BB$401,"登録番号" &amp; リスト!O7237)&gt;=1,"",IF(VLOOKUP(O7237,登録者リスト!$A$1:$D$43729,4,FALSE)=基本情報!$D$6,O7237,"")),"")</f>
        <v/>
      </c>
    </row>
    <row r="7238" spans="15:16" x14ac:dyDescent="0.15">
      <c r="O7238">
        <v>7237</v>
      </c>
      <c r="P7238" t="str">
        <f>IFERROR(IF(COUNTIF(個人情報!$BB$5:$BB$401,"登録番号" &amp; リスト!O7238)&gt;=1,"",IF(VLOOKUP(O7238,登録者リスト!$A$1:$D$43729,4,FALSE)=基本情報!$D$6,O7238,"")),"")</f>
        <v/>
      </c>
    </row>
    <row r="7239" spans="15:16" x14ac:dyDescent="0.15">
      <c r="O7239">
        <v>7238</v>
      </c>
      <c r="P7239" t="str">
        <f>IFERROR(IF(COUNTIF(個人情報!$BB$5:$BB$401,"登録番号" &amp; リスト!O7239)&gt;=1,"",IF(VLOOKUP(O7239,登録者リスト!$A$1:$D$43729,4,FALSE)=基本情報!$D$6,O7239,"")),"")</f>
        <v/>
      </c>
    </row>
    <row r="7240" spans="15:16" x14ac:dyDescent="0.15">
      <c r="O7240">
        <v>7239</v>
      </c>
      <c r="P7240" t="str">
        <f>IFERROR(IF(COUNTIF(個人情報!$BB$5:$BB$401,"登録番号" &amp; リスト!O7240)&gt;=1,"",IF(VLOOKUP(O7240,登録者リスト!$A$1:$D$43729,4,FALSE)=基本情報!$D$6,O7240,"")),"")</f>
        <v/>
      </c>
    </row>
    <row r="7241" spans="15:16" x14ac:dyDescent="0.15">
      <c r="O7241">
        <v>7240</v>
      </c>
      <c r="P7241" t="str">
        <f>IFERROR(IF(COUNTIF(個人情報!$BB$5:$BB$401,"登録番号" &amp; リスト!O7241)&gt;=1,"",IF(VLOOKUP(O7241,登録者リスト!$A$1:$D$43729,4,FALSE)=基本情報!$D$6,O7241,"")),"")</f>
        <v/>
      </c>
    </row>
    <row r="7242" spans="15:16" x14ac:dyDescent="0.15">
      <c r="O7242">
        <v>7241</v>
      </c>
      <c r="P7242" t="str">
        <f>IFERROR(IF(COUNTIF(個人情報!$BB$5:$BB$401,"登録番号" &amp; リスト!O7242)&gt;=1,"",IF(VLOOKUP(O7242,登録者リスト!$A$1:$D$43729,4,FALSE)=基本情報!$D$6,O7242,"")),"")</f>
        <v/>
      </c>
    </row>
    <row r="7243" spans="15:16" x14ac:dyDescent="0.15">
      <c r="O7243">
        <v>7242</v>
      </c>
      <c r="P7243" t="str">
        <f>IFERROR(IF(COUNTIF(個人情報!$BB$5:$BB$401,"登録番号" &amp; リスト!O7243)&gt;=1,"",IF(VLOOKUP(O7243,登録者リスト!$A$1:$D$43729,4,FALSE)=基本情報!$D$6,O7243,"")),"")</f>
        <v/>
      </c>
    </row>
    <row r="7244" spans="15:16" x14ac:dyDescent="0.15">
      <c r="O7244">
        <v>7243</v>
      </c>
      <c r="P7244" t="str">
        <f>IFERROR(IF(COUNTIF(個人情報!$BB$5:$BB$401,"登録番号" &amp; リスト!O7244)&gt;=1,"",IF(VLOOKUP(O7244,登録者リスト!$A$1:$D$43729,4,FALSE)=基本情報!$D$6,O7244,"")),"")</f>
        <v/>
      </c>
    </row>
    <row r="7245" spans="15:16" x14ac:dyDescent="0.15">
      <c r="O7245">
        <v>7244</v>
      </c>
      <c r="P7245" t="str">
        <f>IFERROR(IF(COUNTIF(個人情報!$BB$5:$BB$401,"登録番号" &amp; リスト!O7245)&gt;=1,"",IF(VLOOKUP(O7245,登録者リスト!$A$1:$D$43729,4,FALSE)=基本情報!$D$6,O7245,"")),"")</f>
        <v/>
      </c>
    </row>
    <row r="7246" spans="15:16" x14ac:dyDescent="0.15">
      <c r="O7246">
        <v>7245</v>
      </c>
      <c r="P7246" t="str">
        <f>IFERROR(IF(COUNTIF(個人情報!$BB$5:$BB$401,"登録番号" &amp; リスト!O7246)&gt;=1,"",IF(VLOOKUP(O7246,登録者リスト!$A$1:$D$43729,4,FALSE)=基本情報!$D$6,O7246,"")),"")</f>
        <v/>
      </c>
    </row>
    <row r="7247" spans="15:16" x14ac:dyDescent="0.15">
      <c r="O7247">
        <v>7246</v>
      </c>
      <c r="P7247" t="str">
        <f>IFERROR(IF(COUNTIF(個人情報!$BB$5:$BB$401,"登録番号" &amp; リスト!O7247)&gt;=1,"",IF(VLOOKUP(O7247,登録者リスト!$A$1:$D$43729,4,FALSE)=基本情報!$D$6,O7247,"")),"")</f>
        <v/>
      </c>
    </row>
    <row r="7248" spans="15:16" x14ac:dyDescent="0.15">
      <c r="O7248">
        <v>7247</v>
      </c>
      <c r="P7248" t="str">
        <f>IFERROR(IF(COUNTIF(個人情報!$BB$5:$BB$401,"登録番号" &amp; リスト!O7248)&gt;=1,"",IF(VLOOKUP(O7248,登録者リスト!$A$1:$D$43729,4,FALSE)=基本情報!$D$6,O7248,"")),"")</f>
        <v/>
      </c>
    </row>
    <row r="7249" spans="15:16" x14ac:dyDescent="0.15">
      <c r="O7249">
        <v>7248</v>
      </c>
      <c r="P7249" t="str">
        <f>IFERROR(IF(COUNTIF(個人情報!$BB$5:$BB$401,"登録番号" &amp; リスト!O7249)&gt;=1,"",IF(VLOOKUP(O7249,登録者リスト!$A$1:$D$43729,4,FALSE)=基本情報!$D$6,O7249,"")),"")</f>
        <v/>
      </c>
    </row>
    <row r="7250" spans="15:16" x14ac:dyDescent="0.15">
      <c r="O7250">
        <v>7249</v>
      </c>
      <c r="P7250" t="str">
        <f>IFERROR(IF(COUNTIF(個人情報!$BB$5:$BB$401,"登録番号" &amp; リスト!O7250)&gt;=1,"",IF(VLOOKUP(O7250,登録者リスト!$A$1:$D$43729,4,FALSE)=基本情報!$D$6,O7250,"")),"")</f>
        <v/>
      </c>
    </row>
    <row r="7251" spans="15:16" x14ac:dyDescent="0.15">
      <c r="O7251">
        <v>7250</v>
      </c>
      <c r="P7251" t="str">
        <f>IFERROR(IF(COUNTIF(個人情報!$BB$5:$BB$401,"登録番号" &amp; リスト!O7251)&gt;=1,"",IF(VLOOKUP(O7251,登録者リスト!$A$1:$D$43729,4,FALSE)=基本情報!$D$6,O7251,"")),"")</f>
        <v/>
      </c>
    </row>
    <row r="7252" spans="15:16" x14ac:dyDescent="0.15">
      <c r="O7252">
        <v>7251</v>
      </c>
      <c r="P7252" t="str">
        <f>IFERROR(IF(COUNTIF(個人情報!$BB$5:$BB$401,"登録番号" &amp; リスト!O7252)&gt;=1,"",IF(VLOOKUP(O7252,登録者リスト!$A$1:$D$43729,4,FALSE)=基本情報!$D$6,O7252,"")),"")</f>
        <v/>
      </c>
    </row>
    <row r="7253" spans="15:16" x14ac:dyDescent="0.15">
      <c r="O7253">
        <v>7252</v>
      </c>
      <c r="P7253" t="str">
        <f>IFERROR(IF(COUNTIF(個人情報!$BB$5:$BB$401,"登録番号" &amp; リスト!O7253)&gt;=1,"",IF(VLOOKUP(O7253,登録者リスト!$A$1:$D$43729,4,FALSE)=基本情報!$D$6,O7253,"")),"")</f>
        <v/>
      </c>
    </row>
    <row r="7254" spans="15:16" x14ac:dyDescent="0.15">
      <c r="O7254">
        <v>7253</v>
      </c>
      <c r="P7254" t="str">
        <f>IFERROR(IF(COUNTIF(個人情報!$BB$5:$BB$401,"登録番号" &amp; リスト!O7254)&gt;=1,"",IF(VLOOKUP(O7254,登録者リスト!$A$1:$D$43729,4,FALSE)=基本情報!$D$6,O7254,"")),"")</f>
        <v/>
      </c>
    </row>
    <row r="7255" spans="15:16" x14ac:dyDescent="0.15">
      <c r="O7255">
        <v>7254</v>
      </c>
      <c r="P7255" t="str">
        <f>IFERROR(IF(COUNTIF(個人情報!$BB$5:$BB$401,"登録番号" &amp; リスト!O7255)&gt;=1,"",IF(VLOOKUP(O7255,登録者リスト!$A$1:$D$43729,4,FALSE)=基本情報!$D$6,O7255,"")),"")</f>
        <v/>
      </c>
    </row>
    <row r="7256" spans="15:16" x14ac:dyDescent="0.15">
      <c r="O7256">
        <v>7255</v>
      </c>
      <c r="P7256" t="str">
        <f>IFERROR(IF(COUNTIF(個人情報!$BB$5:$BB$401,"登録番号" &amp; リスト!O7256)&gt;=1,"",IF(VLOOKUP(O7256,登録者リスト!$A$1:$D$43729,4,FALSE)=基本情報!$D$6,O7256,"")),"")</f>
        <v/>
      </c>
    </row>
    <row r="7257" spans="15:16" x14ac:dyDescent="0.15">
      <c r="O7257">
        <v>7256</v>
      </c>
      <c r="P7257" t="str">
        <f>IFERROR(IF(COUNTIF(個人情報!$BB$5:$BB$401,"登録番号" &amp; リスト!O7257)&gt;=1,"",IF(VLOOKUP(O7257,登録者リスト!$A$1:$D$43729,4,FALSE)=基本情報!$D$6,O7257,"")),"")</f>
        <v/>
      </c>
    </row>
    <row r="7258" spans="15:16" x14ac:dyDescent="0.15">
      <c r="O7258">
        <v>7257</v>
      </c>
      <c r="P7258" t="str">
        <f>IFERROR(IF(COUNTIF(個人情報!$BB$5:$BB$401,"登録番号" &amp; リスト!O7258)&gt;=1,"",IF(VLOOKUP(O7258,登録者リスト!$A$1:$D$43729,4,FALSE)=基本情報!$D$6,O7258,"")),"")</f>
        <v/>
      </c>
    </row>
    <row r="7259" spans="15:16" x14ac:dyDescent="0.15">
      <c r="O7259">
        <v>7258</v>
      </c>
      <c r="P7259" t="str">
        <f>IFERROR(IF(COUNTIF(個人情報!$BB$5:$BB$401,"登録番号" &amp; リスト!O7259)&gt;=1,"",IF(VLOOKUP(O7259,登録者リスト!$A$1:$D$43729,4,FALSE)=基本情報!$D$6,O7259,"")),"")</f>
        <v/>
      </c>
    </row>
    <row r="7260" spans="15:16" x14ac:dyDescent="0.15">
      <c r="O7260">
        <v>7259</v>
      </c>
      <c r="P7260" t="str">
        <f>IFERROR(IF(COUNTIF(個人情報!$BB$5:$BB$401,"登録番号" &amp; リスト!O7260)&gt;=1,"",IF(VLOOKUP(O7260,登録者リスト!$A$1:$D$43729,4,FALSE)=基本情報!$D$6,O7260,"")),"")</f>
        <v/>
      </c>
    </row>
    <row r="7261" spans="15:16" x14ac:dyDescent="0.15">
      <c r="O7261">
        <v>7260</v>
      </c>
      <c r="P7261" t="str">
        <f>IFERROR(IF(COUNTIF(個人情報!$BB$5:$BB$401,"登録番号" &amp; リスト!O7261)&gt;=1,"",IF(VLOOKUP(O7261,登録者リスト!$A$1:$D$43729,4,FALSE)=基本情報!$D$6,O7261,"")),"")</f>
        <v/>
      </c>
    </row>
    <row r="7262" spans="15:16" x14ac:dyDescent="0.15">
      <c r="O7262">
        <v>7261</v>
      </c>
      <c r="P7262" t="str">
        <f>IFERROR(IF(COUNTIF(個人情報!$BB$5:$BB$401,"登録番号" &amp; リスト!O7262)&gt;=1,"",IF(VLOOKUP(O7262,登録者リスト!$A$1:$D$43729,4,FALSE)=基本情報!$D$6,O7262,"")),"")</f>
        <v/>
      </c>
    </row>
    <row r="7263" spans="15:16" x14ac:dyDescent="0.15">
      <c r="O7263">
        <v>7262</v>
      </c>
      <c r="P7263" t="str">
        <f>IFERROR(IF(COUNTIF(個人情報!$BB$5:$BB$401,"登録番号" &amp; リスト!O7263)&gt;=1,"",IF(VLOOKUP(O7263,登録者リスト!$A$1:$D$43729,4,FALSE)=基本情報!$D$6,O7263,"")),"")</f>
        <v/>
      </c>
    </row>
    <row r="7264" spans="15:16" x14ac:dyDescent="0.15">
      <c r="O7264">
        <v>7263</v>
      </c>
      <c r="P7264" t="str">
        <f>IFERROR(IF(COUNTIF(個人情報!$BB$5:$BB$401,"登録番号" &amp; リスト!O7264)&gt;=1,"",IF(VLOOKUP(O7264,登録者リスト!$A$1:$D$43729,4,FALSE)=基本情報!$D$6,O7264,"")),"")</f>
        <v/>
      </c>
    </row>
    <row r="7265" spans="15:16" x14ac:dyDescent="0.15">
      <c r="O7265">
        <v>7264</v>
      </c>
      <c r="P7265" t="str">
        <f>IFERROR(IF(COUNTIF(個人情報!$BB$5:$BB$401,"登録番号" &amp; リスト!O7265)&gt;=1,"",IF(VLOOKUP(O7265,登録者リスト!$A$1:$D$43729,4,FALSE)=基本情報!$D$6,O7265,"")),"")</f>
        <v/>
      </c>
    </row>
    <row r="7266" spans="15:16" x14ac:dyDescent="0.15">
      <c r="O7266">
        <v>7265</v>
      </c>
      <c r="P7266" t="str">
        <f>IFERROR(IF(COUNTIF(個人情報!$BB$5:$BB$401,"登録番号" &amp; リスト!O7266)&gt;=1,"",IF(VLOOKUP(O7266,登録者リスト!$A$1:$D$43729,4,FALSE)=基本情報!$D$6,O7266,"")),"")</f>
        <v/>
      </c>
    </row>
    <row r="7267" spans="15:16" x14ac:dyDescent="0.15">
      <c r="O7267">
        <v>7266</v>
      </c>
      <c r="P7267" t="str">
        <f>IFERROR(IF(COUNTIF(個人情報!$BB$5:$BB$401,"登録番号" &amp; リスト!O7267)&gt;=1,"",IF(VLOOKUP(O7267,登録者リスト!$A$1:$D$43729,4,FALSE)=基本情報!$D$6,O7267,"")),"")</f>
        <v/>
      </c>
    </row>
    <row r="7268" spans="15:16" x14ac:dyDescent="0.15">
      <c r="O7268">
        <v>7267</v>
      </c>
      <c r="P7268" t="str">
        <f>IFERROR(IF(COUNTIF(個人情報!$BB$5:$BB$401,"登録番号" &amp; リスト!O7268)&gt;=1,"",IF(VLOOKUP(O7268,登録者リスト!$A$1:$D$43729,4,FALSE)=基本情報!$D$6,O7268,"")),"")</f>
        <v/>
      </c>
    </row>
    <row r="7269" spans="15:16" x14ac:dyDescent="0.15">
      <c r="O7269">
        <v>7268</v>
      </c>
      <c r="P7269" t="str">
        <f>IFERROR(IF(COUNTIF(個人情報!$BB$5:$BB$401,"登録番号" &amp; リスト!O7269)&gt;=1,"",IF(VLOOKUP(O7269,登録者リスト!$A$1:$D$43729,4,FALSE)=基本情報!$D$6,O7269,"")),"")</f>
        <v/>
      </c>
    </row>
    <row r="7270" spans="15:16" x14ac:dyDescent="0.15">
      <c r="O7270">
        <v>7269</v>
      </c>
      <c r="P7270" t="str">
        <f>IFERROR(IF(COUNTIF(個人情報!$BB$5:$BB$401,"登録番号" &amp; リスト!O7270)&gt;=1,"",IF(VLOOKUP(O7270,登録者リスト!$A$1:$D$43729,4,FALSE)=基本情報!$D$6,O7270,"")),"")</f>
        <v/>
      </c>
    </row>
    <row r="7271" spans="15:16" x14ac:dyDescent="0.15">
      <c r="O7271">
        <v>7270</v>
      </c>
      <c r="P7271" t="str">
        <f>IFERROR(IF(COUNTIF(個人情報!$BB$5:$BB$401,"登録番号" &amp; リスト!O7271)&gt;=1,"",IF(VLOOKUP(O7271,登録者リスト!$A$1:$D$43729,4,FALSE)=基本情報!$D$6,O7271,"")),"")</f>
        <v/>
      </c>
    </row>
    <row r="7272" spans="15:16" x14ac:dyDescent="0.15">
      <c r="O7272">
        <v>7271</v>
      </c>
      <c r="P7272" t="str">
        <f>IFERROR(IF(COUNTIF(個人情報!$BB$5:$BB$401,"登録番号" &amp; リスト!O7272)&gt;=1,"",IF(VLOOKUP(O7272,登録者リスト!$A$1:$D$43729,4,FALSE)=基本情報!$D$6,O7272,"")),"")</f>
        <v/>
      </c>
    </row>
    <row r="7273" spans="15:16" x14ac:dyDescent="0.15">
      <c r="O7273">
        <v>7272</v>
      </c>
      <c r="P7273" t="str">
        <f>IFERROR(IF(COUNTIF(個人情報!$BB$5:$BB$401,"登録番号" &amp; リスト!O7273)&gt;=1,"",IF(VLOOKUP(O7273,登録者リスト!$A$1:$D$43729,4,FALSE)=基本情報!$D$6,O7273,"")),"")</f>
        <v/>
      </c>
    </row>
    <row r="7274" spans="15:16" x14ac:dyDescent="0.15">
      <c r="O7274">
        <v>7273</v>
      </c>
      <c r="P7274" t="str">
        <f>IFERROR(IF(COUNTIF(個人情報!$BB$5:$BB$401,"登録番号" &amp; リスト!O7274)&gt;=1,"",IF(VLOOKUP(O7274,登録者リスト!$A$1:$D$43729,4,FALSE)=基本情報!$D$6,O7274,"")),"")</f>
        <v/>
      </c>
    </row>
    <row r="7275" spans="15:16" x14ac:dyDescent="0.15">
      <c r="O7275">
        <v>7274</v>
      </c>
      <c r="P7275" t="str">
        <f>IFERROR(IF(COUNTIF(個人情報!$BB$5:$BB$401,"登録番号" &amp; リスト!O7275)&gt;=1,"",IF(VLOOKUP(O7275,登録者リスト!$A$1:$D$43729,4,FALSE)=基本情報!$D$6,O7275,"")),"")</f>
        <v/>
      </c>
    </row>
    <row r="7276" spans="15:16" x14ac:dyDescent="0.15">
      <c r="O7276">
        <v>7275</v>
      </c>
      <c r="P7276" t="str">
        <f>IFERROR(IF(COUNTIF(個人情報!$BB$5:$BB$401,"登録番号" &amp; リスト!O7276)&gt;=1,"",IF(VLOOKUP(O7276,登録者リスト!$A$1:$D$43729,4,FALSE)=基本情報!$D$6,O7276,"")),"")</f>
        <v/>
      </c>
    </row>
    <row r="7277" spans="15:16" x14ac:dyDescent="0.15">
      <c r="O7277">
        <v>7276</v>
      </c>
      <c r="P7277" t="str">
        <f>IFERROR(IF(COUNTIF(個人情報!$BB$5:$BB$401,"登録番号" &amp; リスト!O7277)&gt;=1,"",IF(VLOOKUP(O7277,登録者リスト!$A$1:$D$43729,4,FALSE)=基本情報!$D$6,O7277,"")),"")</f>
        <v/>
      </c>
    </row>
    <row r="7278" spans="15:16" x14ac:dyDescent="0.15">
      <c r="O7278">
        <v>7277</v>
      </c>
      <c r="P7278" t="str">
        <f>IFERROR(IF(COUNTIF(個人情報!$BB$5:$BB$401,"登録番号" &amp; リスト!O7278)&gt;=1,"",IF(VLOOKUP(O7278,登録者リスト!$A$1:$D$43729,4,FALSE)=基本情報!$D$6,O7278,"")),"")</f>
        <v/>
      </c>
    </row>
    <row r="7279" spans="15:16" x14ac:dyDescent="0.15">
      <c r="O7279">
        <v>7278</v>
      </c>
      <c r="P7279" t="str">
        <f>IFERROR(IF(COUNTIF(個人情報!$BB$5:$BB$401,"登録番号" &amp; リスト!O7279)&gt;=1,"",IF(VLOOKUP(O7279,登録者リスト!$A$1:$D$43729,4,FALSE)=基本情報!$D$6,O7279,"")),"")</f>
        <v/>
      </c>
    </row>
    <row r="7280" spans="15:16" x14ac:dyDescent="0.15">
      <c r="O7280">
        <v>7279</v>
      </c>
      <c r="P7280" t="str">
        <f>IFERROR(IF(COUNTIF(個人情報!$BB$5:$BB$401,"登録番号" &amp; リスト!O7280)&gt;=1,"",IF(VLOOKUP(O7280,登録者リスト!$A$1:$D$43729,4,FALSE)=基本情報!$D$6,O7280,"")),"")</f>
        <v/>
      </c>
    </row>
    <row r="7281" spans="15:16" x14ac:dyDescent="0.15">
      <c r="O7281">
        <v>7280</v>
      </c>
      <c r="P7281" t="str">
        <f>IFERROR(IF(COUNTIF(個人情報!$BB$5:$BB$401,"登録番号" &amp; リスト!O7281)&gt;=1,"",IF(VLOOKUP(O7281,登録者リスト!$A$1:$D$43729,4,FALSE)=基本情報!$D$6,O7281,"")),"")</f>
        <v/>
      </c>
    </row>
    <row r="7282" spans="15:16" x14ac:dyDescent="0.15">
      <c r="O7282">
        <v>7281</v>
      </c>
      <c r="P7282" t="str">
        <f>IFERROR(IF(COUNTIF(個人情報!$BB$5:$BB$401,"登録番号" &amp; リスト!O7282)&gt;=1,"",IF(VLOOKUP(O7282,登録者リスト!$A$1:$D$43729,4,FALSE)=基本情報!$D$6,O7282,"")),"")</f>
        <v/>
      </c>
    </row>
    <row r="7283" spans="15:16" x14ac:dyDescent="0.15">
      <c r="O7283">
        <v>7282</v>
      </c>
      <c r="P7283" t="str">
        <f>IFERROR(IF(COUNTIF(個人情報!$BB$5:$BB$401,"登録番号" &amp; リスト!O7283)&gt;=1,"",IF(VLOOKUP(O7283,登録者リスト!$A$1:$D$43729,4,FALSE)=基本情報!$D$6,O7283,"")),"")</f>
        <v/>
      </c>
    </row>
    <row r="7284" spans="15:16" x14ac:dyDescent="0.15">
      <c r="O7284">
        <v>7283</v>
      </c>
      <c r="P7284" t="str">
        <f>IFERROR(IF(COUNTIF(個人情報!$BB$5:$BB$401,"登録番号" &amp; リスト!O7284)&gt;=1,"",IF(VLOOKUP(O7284,登録者リスト!$A$1:$D$43729,4,FALSE)=基本情報!$D$6,O7284,"")),"")</f>
        <v/>
      </c>
    </row>
    <row r="7285" spans="15:16" x14ac:dyDescent="0.15">
      <c r="O7285">
        <v>7284</v>
      </c>
      <c r="P7285" t="str">
        <f>IFERROR(IF(COUNTIF(個人情報!$BB$5:$BB$401,"登録番号" &amp; リスト!O7285)&gt;=1,"",IF(VLOOKUP(O7285,登録者リスト!$A$1:$D$43729,4,FALSE)=基本情報!$D$6,O7285,"")),"")</f>
        <v/>
      </c>
    </row>
    <row r="7286" spans="15:16" x14ac:dyDescent="0.15">
      <c r="O7286">
        <v>7285</v>
      </c>
      <c r="P7286" t="str">
        <f>IFERROR(IF(COUNTIF(個人情報!$BB$5:$BB$401,"登録番号" &amp; リスト!O7286)&gt;=1,"",IF(VLOOKUP(O7286,登録者リスト!$A$1:$D$43729,4,FALSE)=基本情報!$D$6,O7286,"")),"")</f>
        <v/>
      </c>
    </row>
    <row r="7287" spans="15:16" x14ac:dyDescent="0.15">
      <c r="O7287">
        <v>7286</v>
      </c>
      <c r="P7287" t="str">
        <f>IFERROR(IF(COUNTIF(個人情報!$BB$5:$BB$401,"登録番号" &amp; リスト!O7287)&gt;=1,"",IF(VLOOKUP(O7287,登録者リスト!$A$1:$D$43729,4,FALSE)=基本情報!$D$6,O7287,"")),"")</f>
        <v/>
      </c>
    </row>
    <row r="7288" spans="15:16" x14ac:dyDescent="0.15">
      <c r="O7288">
        <v>7287</v>
      </c>
      <c r="P7288" t="str">
        <f>IFERROR(IF(COUNTIF(個人情報!$BB$5:$BB$401,"登録番号" &amp; リスト!O7288)&gt;=1,"",IF(VLOOKUP(O7288,登録者リスト!$A$1:$D$43729,4,FALSE)=基本情報!$D$6,O7288,"")),"")</f>
        <v/>
      </c>
    </row>
    <row r="7289" spans="15:16" x14ac:dyDescent="0.15">
      <c r="O7289">
        <v>7288</v>
      </c>
      <c r="P7289" t="str">
        <f>IFERROR(IF(COUNTIF(個人情報!$BB$5:$BB$401,"登録番号" &amp; リスト!O7289)&gt;=1,"",IF(VLOOKUP(O7289,登録者リスト!$A$1:$D$43729,4,FALSE)=基本情報!$D$6,O7289,"")),"")</f>
        <v/>
      </c>
    </row>
    <row r="7290" spans="15:16" x14ac:dyDescent="0.15">
      <c r="O7290">
        <v>7289</v>
      </c>
      <c r="P7290" t="str">
        <f>IFERROR(IF(COUNTIF(個人情報!$BB$5:$BB$401,"登録番号" &amp; リスト!O7290)&gt;=1,"",IF(VLOOKUP(O7290,登録者リスト!$A$1:$D$43729,4,FALSE)=基本情報!$D$6,O7290,"")),"")</f>
        <v/>
      </c>
    </row>
    <row r="7291" spans="15:16" x14ac:dyDescent="0.15">
      <c r="O7291">
        <v>7290</v>
      </c>
      <c r="P7291" t="str">
        <f>IFERROR(IF(COUNTIF(個人情報!$BB$5:$BB$401,"登録番号" &amp; リスト!O7291)&gt;=1,"",IF(VLOOKUP(O7291,登録者リスト!$A$1:$D$43729,4,FALSE)=基本情報!$D$6,O7291,"")),"")</f>
        <v/>
      </c>
    </row>
    <row r="7292" spans="15:16" x14ac:dyDescent="0.15">
      <c r="O7292">
        <v>7291</v>
      </c>
      <c r="P7292" t="str">
        <f>IFERROR(IF(COUNTIF(個人情報!$BB$5:$BB$401,"登録番号" &amp; リスト!O7292)&gt;=1,"",IF(VLOOKUP(O7292,登録者リスト!$A$1:$D$43729,4,FALSE)=基本情報!$D$6,O7292,"")),"")</f>
        <v/>
      </c>
    </row>
    <row r="7293" spans="15:16" x14ac:dyDescent="0.15">
      <c r="O7293">
        <v>7292</v>
      </c>
      <c r="P7293" t="str">
        <f>IFERROR(IF(COUNTIF(個人情報!$BB$5:$BB$401,"登録番号" &amp; リスト!O7293)&gt;=1,"",IF(VLOOKUP(O7293,登録者リスト!$A$1:$D$43729,4,FALSE)=基本情報!$D$6,O7293,"")),"")</f>
        <v/>
      </c>
    </row>
    <row r="7294" spans="15:16" x14ac:dyDescent="0.15">
      <c r="O7294">
        <v>7293</v>
      </c>
      <c r="P7294" t="str">
        <f>IFERROR(IF(COUNTIF(個人情報!$BB$5:$BB$401,"登録番号" &amp; リスト!O7294)&gt;=1,"",IF(VLOOKUP(O7294,登録者リスト!$A$1:$D$43729,4,FALSE)=基本情報!$D$6,O7294,"")),"")</f>
        <v/>
      </c>
    </row>
    <row r="7295" spans="15:16" x14ac:dyDescent="0.15">
      <c r="O7295">
        <v>7294</v>
      </c>
      <c r="P7295" t="str">
        <f>IFERROR(IF(COUNTIF(個人情報!$BB$5:$BB$401,"登録番号" &amp; リスト!O7295)&gt;=1,"",IF(VLOOKUP(O7295,登録者リスト!$A$1:$D$43729,4,FALSE)=基本情報!$D$6,O7295,"")),"")</f>
        <v/>
      </c>
    </row>
    <row r="7296" spans="15:16" x14ac:dyDescent="0.15">
      <c r="O7296">
        <v>7295</v>
      </c>
      <c r="P7296" t="str">
        <f>IFERROR(IF(COUNTIF(個人情報!$BB$5:$BB$401,"登録番号" &amp; リスト!O7296)&gt;=1,"",IF(VLOOKUP(O7296,登録者リスト!$A$1:$D$43729,4,FALSE)=基本情報!$D$6,O7296,"")),"")</f>
        <v/>
      </c>
    </row>
    <row r="7297" spans="15:16" x14ac:dyDescent="0.15">
      <c r="O7297">
        <v>7296</v>
      </c>
      <c r="P7297" t="str">
        <f>IFERROR(IF(COUNTIF(個人情報!$BB$5:$BB$401,"登録番号" &amp; リスト!O7297)&gt;=1,"",IF(VLOOKUP(O7297,登録者リスト!$A$1:$D$43729,4,FALSE)=基本情報!$D$6,O7297,"")),"")</f>
        <v/>
      </c>
    </row>
    <row r="7298" spans="15:16" x14ac:dyDescent="0.15">
      <c r="O7298">
        <v>7297</v>
      </c>
      <c r="P7298" t="str">
        <f>IFERROR(IF(COUNTIF(個人情報!$BB$5:$BB$401,"登録番号" &amp; リスト!O7298)&gt;=1,"",IF(VLOOKUP(O7298,登録者リスト!$A$1:$D$43729,4,FALSE)=基本情報!$D$6,O7298,"")),"")</f>
        <v/>
      </c>
    </row>
    <row r="7299" spans="15:16" x14ac:dyDescent="0.15">
      <c r="O7299">
        <v>7298</v>
      </c>
      <c r="P7299" t="str">
        <f>IFERROR(IF(COUNTIF(個人情報!$BB$5:$BB$401,"登録番号" &amp; リスト!O7299)&gt;=1,"",IF(VLOOKUP(O7299,登録者リスト!$A$1:$D$43729,4,FALSE)=基本情報!$D$6,O7299,"")),"")</f>
        <v/>
      </c>
    </row>
    <row r="7300" spans="15:16" x14ac:dyDescent="0.15">
      <c r="O7300">
        <v>7299</v>
      </c>
      <c r="P7300" t="str">
        <f>IFERROR(IF(COUNTIF(個人情報!$BB$5:$BB$401,"登録番号" &amp; リスト!O7300)&gt;=1,"",IF(VLOOKUP(O7300,登録者リスト!$A$1:$D$43729,4,FALSE)=基本情報!$D$6,O7300,"")),"")</f>
        <v/>
      </c>
    </row>
    <row r="7301" spans="15:16" x14ac:dyDescent="0.15">
      <c r="O7301">
        <v>7300</v>
      </c>
      <c r="P7301" t="str">
        <f>IFERROR(IF(COUNTIF(個人情報!$BB$5:$BB$401,"登録番号" &amp; リスト!O7301)&gt;=1,"",IF(VLOOKUP(O7301,登録者リスト!$A$1:$D$43729,4,FALSE)=基本情報!$D$6,O7301,"")),"")</f>
        <v/>
      </c>
    </row>
    <row r="7302" spans="15:16" x14ac:dyDescent="0.15">
      <c r="O7302">
        <v>7301</v>
      </c>
      <c r="P7302" t="str">
        <f>IFERROR(IF(COUNTIF(個人情報!$BB$5:$BB$401,"登録番号" &amp; リスト!O7302)&gt;=1,"",IF(VLOOKUP(O7302,登録者リスト!$A$1:$D$43729,4,FALSE)=基本情報!$D$6,O7302,"")),"")</f>
        <v/>
      </c>
    </row>
    <row r="7303" spans="15:16" x14ac:dyDescent="0.15">
      <c r="O7303">
        <v>7302</v>
      </c>
      <c r="P7303" t="str">
        <f>IFERROR(IF(COUNTIF(個人情報!$BB$5:$BB$401,"登録番号" &amp; リスト!O7303)&gt;=1,"",IF(VLOOKUP(O7303,登録者リスト!$A$1:$D$43729,4,FALSE)=基本情報!$D$6,O7303,"")),"")</f>
        <v/>
      </c>
    </row>
    <row r="7304" spans="15:16" x14ac:dyDescent="0.15">
      <c r="O7304">
        <v>7303</v>
      </c>
      <c r="P7304" t="str">
        <f>IFERROR(IF(COUNTIF(個人情報!$BB$5:$BB$401,"登録番号" &amp; リスト!O7304)&gt;=1,"",IF(VLOOKUP(O7304,登録者リスト!$A$1:$D$43729,4,FALSE)=基本情報!$D$6,O7304,"")),"")</f>
        <v/>
      </c>
    </row>
    <row r="7305" spans="15:16" x14ac:dyDescent="0.15">
      <c r="O7305">
        <v>7304</v>
      </c>
      <c r="P7305" t="str">
        <f>IFERROR(IF(COUNTIF(個人情報!$BB$5:$BB$401,"登録番号" &amp; リスト!O7305)&gt;=1,"",IF(VLOOKUP(O7305,登録者リスト!$A$1:$D$43729,4,FALSE)=基本情報!$D$6,O7305,"")),"")</f>
        <v/>
      </c>
    </row>
    <row r="7306" spans="15:16" x14ac:dyDescent="0.15">
      <c r="O7306">
        <v>7305</v>
      </c>
      <c r="P7306" t="str">
        <f>IFERROR(IF(COUNTIF(個人情報!$BB$5:$BB$401,"登録番号" &amp; リスト!O7306)&gt;=1,"",IF(VLOOKUP(O7306,登録者リスト!$A$1:$D$43729,4,FALSE)=基本情報!$D$6,O7306,"")),"")</f>
        <v/>
      </c>
    </row>
    <row r="7307" spans="15:16" x14ac:dyDescent="0.15">
      <c r="O7307">
        <v>7306</v>
      </c>
      <c r="P7307" t="str">
        <f>IFERROR(IF(COUNTIF(個人情報!$BB$5:$BB$401,"登録番号" &amp; リスト!O7307)&gt;=1,"",IF(VLOOKUP(O7307,登録者リスト!$A$1:$D$43729,4,FALSE)=基本情報!$D$6,O7307,"")),"")</f>
        <v/>
      </c>
    </row>
    <row r="7308" spans="15:16" x14ac:dyDescent="0.15">
      <c r="O7308">
        <v>7307</v>
      </c>
      <c r="P7308" t="str">
        <f>IFERROR(IF(COUNTIF(個人情報!$BB$5:$BB$401,"登録番号" &amp; リスト!O7308)&gt;=1,"",IF(VLOOKUP(O7308,登録者リスト!$A$1:$D$43729,4,FALSE)=基本情報!$D$6,O7308,"")),"")</f>
        <v/>
      </c>
    </row>
    <row r="7309" spans="15:16" x14ac:dyDescent="0.15">
      <c r="O7309">
        <v>7308</v>
      </c>
      <c r="P7309" t="str">
        <f>IFERROR(IF(COUNTIF(個人情報!$BB$5:$BB$401,"登録番号" &amp; リスト!O7309)&gt;=1,"",IF(VLOOKUP(O7309,登録者リスト!$A$1:$D$43729,4,FALSE)=基本情報!$D$6,O7309,"")),"")</f>
        <v/>
      </c>
    </row>
    <row r="7310" spans="15:16" x14ac:dyDescent="0.15">
      <c r="O7310">
        <v>7309</v>
      </c>
      <c r="P7310" t="str">
        <f>IFERROR(IF(COUNTIF(個人情報!$BB$5:$BB$401,"登録番号" &amp; リスト!O7310)&gt;=1,"",IF(VLOOKUP(O7310,登録者リスト!$A$1:$D$43729,4,FALSE)=基本情報!$D$6,O7310,"")),"")</f>
        <v/>
      </c>
    </row>
    <row r="7311" spans="15:16" x14ac:dyDescent="0.15">
      <c r="O7311">
        <v>7310</v>
      </c>
      <c r="P7311" t="str">
        <f>IFERROR(IF(COUNTIF(個人情報!$BB$5:$BB$401,"登録番号" &amp; リスト!O7311)&gt;=1,"",IF(VLOOKUP(O7311,登録者リスト!$A$1:$D$43729,4,FALSE)=基本情報!$D$6,O7311,"")),"")</f>
        <v/>
      </c>
    </row>
    <row r="7312" spans="15:16" x14ac:dyDescent="0.15">
      <c r="O7312">
        <v>7311</v>
      </c>
      <c r="P7312" t="str">
        <f>IFERROR(IF(COUNTIF(個人情報!$BB$5:$BB$401,"登録番号" &amp; リスト!O7312)&gt;=1,"",IF(VLOOKUP(O7312,登録者リスト!$A$1:$D$43729,4,FALSE)=基本情報!$D$6,O7312,"")),"")</f>
        <v/>
      </c>
    </row>
    <row r="7313" spans="15:16" x14ac:dyDescent="0.15">
      <c r="O7313">
        <v>7312</v>
      </c>
      <c r="P7313" t="str">
        <f>IFERROR(IF(COUNTIF(個人情報!$BB$5:$BB$401,"登録番号" &amp; リスト!O7313)&gt;=1,"",IF(VLOOKUP(O7313,登録者リスト!$A$1:$D$43729,4,FALSE)=基本情報!$D$6,O7313,"")),"")</f>
        <v/>
      </c>
    </row>
    <row r="7314" spans="15:16" x14ac:dyDescent="0.15">
      <c r="O7314">
        <v>7313</v>
      </c>
      <c r="P7314" t="str">
        <f>IFERROR(IF(COUNTIF(個人情報!$BB$5:$BB$401,"登録番号" &amp; リスト!O7314)&gt;=1,"",IF(VLOOKUP(O7314,登録者リスト!$A$1:$D$43729,4,FALSE)=基本情報!$D$6,O7314,"")),"")</f>
        <v/>
      </c>
    </row>
    <row r="7315" spans="15:16" x14ac:dyDescent="0.15">
      <c r="O7315">
        <v>7314</v>
      </c>
      <c r="P7315" t="str">
        <f>IFERROR(IF(COUNTIF(個人情報!$BB$5:$BB$401,"登録番号" &amp; リスト!O7315)&gt;=1,"",IF(VLOOKUP(O7315,登録者リスト!$A$1:$D$43729,4,FALSE)=基本情報!$D$6,O7315,"")),"")</f>
        <v/>
      </c>
    </row>
    <row r="7316" spans="15:16" x14ac:dyDescent="0.15">
      <c r="O7316">
        <v>7315</v>
      </c>
      <c r="P7316" t="str">
        <f>IFERROR(IF(COUNTIF(個人情報!$BB$5:$BB$401,"登録番号" &amp; リスト!O7316)&gt;=1,"",IF(VLOOKUP(O7316,登録者リスト!$A$1:$D$43729,4,FALSE)=基本情報!$D$6,O7316,"")),"")</f>
        <v/>
      </c>
    </row>
    <row r="7317" spans="15:16" x14ac:dyDescent="0.15">
      <c r="O7317">
        <v>7316</v>
      </c>
      <c r="P7317" t="str">
        <f>IFERROR(IF(COUNTIF(個人情報!$BB$5:$BB$401,"登録番号" &amp; リスト!O7317)&gt;=1,"",IF(VLOOKUP(O7317,登録者リスト!$A$1:$D$43729,4,FALSE)=基本情報!$D$6,O7317,"")),"")</f>
        <v/>
      </c>
    </row>
    <row r="7318" spans="15:16" x14ac:dyDescent="0.15">
      <c r="O7318">
        <v>7317</v>
      </c>
      <c r="P7318" t="str">
        <f>IFERROR(IF(COUNTIF(個人情報!$BB$5:$BB$401,"登録番号" &amp; リスト!O7318)&gt;=1,"",IF(VLOOKUP(O7318,登録者リスト!$A$1:$D$43729,4,FALSE)=基本情報!$D$6,O7318,"")),"")</f>
        <v/>
      </c>
    </row>
    <row r="7319" spans="15:16" x14ac:dyDescent="0.15">
      <c r="O7319">
        <v>7318</v>
      </c>
      <c r="P7319" t="str">
        <f>IFERROR(IF(COUNTIF(個人情報!$BB$5:$BB$401,"登録番号" &amp; リスト!O7319)&gt;=1,"",IF(VLOOKUP(O7319,登録者リスト!$A$1:$D$43729,4,FALSE)=基本情報!$D$6,O7319,"")),"")</f>
        <v/>
      </c>
    </row>
    <row r="7320" spans="15:16" x14ac:dyDescent="0.15">
      <c r="O7320">
        <v>7319</v>
      </c>
      <c r="P7320" t="str">
        <f>IFERROR(IF(COUNTIF(個人情報!$BB$5:$BB$401,"登録番号" &amp; リスト!O7320)&gt;=1,"",IF(VLOOKUP(O7320,登録者リスト!$A$1:$D$43729,4,FALSE)=基本情報!$D$6,O7320,"")),"")</f>
        <v/>
      </c>
    </row>
    <row r="7321" spans="15:16" x14ac:dyDescent="0.15">
      <c r="O7321">
        <v>7320</v>
      </c>
      <c r="P7321" t="str">
        <f>IFERROR(IF(COUNTIF(個人情報!$BB$5:$BB$401,"登録番号" &amp; リスト!O7321)&gt;=1,"",IF(VLOOKUP(O7321,登録者リスト!$A$1:$D$43729,4,FALSE)=基本情報!$D$6,O7321,"")),"")</f>
        <v/>
      </c>
    </row>
    <row r="7322" spans="15:16" x14ac:dyDescent="0.15">
      <c r="O7322">
        <v>7321</v>
      </c>
      <c r="P7322" t="str">
        <f>IFERROR(IF(COUNTIF(個人情報!$BB$5:$BB$401,"登録番号" &amp; リスト!O7322)&gt;=1,"",IF(VLOOKUP(O7322,登録者リスト!$A$1:$D$43729,4,FALSE)=基本情報!$D$6,O7322,"")),"")</f>
        <v/>
      </c>
    </row>
    <row r="7323" spans="15:16" x14ac:dyDescent="0.15">
      <c r="O7323">
        <v>7322</v>
      </c>
      <c r="P7323" t="str">
        <f>IFERROR(IF(COUNTIF(個人情報!$BB$5:$BB$401,"登録番号" &amp; リスト!O7323)&gt;=1,"",IF(VLOOKUP(O7323,登録者リスト!$A$1:$D$43729,4,FALSE)=基本情報!$D$6,O7323,"")),"")</f>
        <v/>
      </c>
    </row>
    <row r="7324" spans="15:16" x14ac:dyDescent="0.15">
      <c r="O7324">
        <v>7323</v>
      </c>
      <c r="P7324" t="str">
        <f>IFERROR(IF(COUNTIF(個人情報!$BB$5:$BB$401,"登録番号" &amp; リスト!O7324)&gt;=1,"",IF(VLOOKUP(O7324,登録者リスト!$A$1:$D$43729,4,FALSE)=基本情報!$D$6,O7324,"")),"")</f>
        <v/>
      </c>
    </row>
    <row r="7325" spans="15:16" x14ac:dyDescent="0.15">
      <c r="O7325">
        <v>7324</v>
      </c>
      <c r="P7325" t="str">
        <f>IFERROR(IF(COUNTIF(個人情報!$BB$5:$BB$401,"登録番号" &amp; リスト!O7325)&gt;=1,"",IF(VLOOKUP(O7325,登録者リスト!$A$1:$D$43729,4,FALSE)=基本情報!$D$6,O7325,"")),"")</f>
        <v/>
      </c>
    </row>
    <row r="7326" spans="15:16" x14ac:dyDescent="0.15">
      <c r="O7326">
        <v>7325</v>
      </c>
      <c r="P7326" t="str">
        <f>IFERROR(IF(COUNTIF(個人情報!$BB$5:$BB$401,"登録番号" &amp; リスト!O7326)&gt;=1,"",IF(VLOOKUP(O7326,登録者リスト!$A$1:$D$43729,4,FALSE)=基本情報!$D$6,O7326,"")),"")</f>
        <v/>
      </c>
    </row>
    <row r="7327" spans="15:16" x14ac:dyDescent="0.15">
      <c r="O7327">
        <v>7326</v>
      </c>
      <c r="P7327" t="str">
        <f>IFERROR(IF(COUNTIF(個人情報!$BB$5:$BB$401,"登録番号" &amp; リスト!O7327)&gt;=1,"",IF(VLOOKUP(O7327,登録者リスト!$A$1:$D$43729,4,FALSE)=基本情報!$D$6,O7327,"")),"")</f>
        <v/>
      </c>
    </row>
    <row r="7328" spans="15:16" x14ac:dyDescent="0.15">
      <c r="O7328">
        <v>7327</v>
      </c>
      <c r="P7328" t="str">
        <f>IFERROR(IF(COUNTIF(個人情報!$BB$5:$BB$401,"登録番号" &amp; リスト!O7328)&gt;=1,"",IF(VLOOKUP(O7328,登録者リスト!$A$1:$D$43729,4,FALSE)=基本情報!$D$6,O7328,"")),"")</f>
        <v/>
      </c>
    </row>
    <row r="7329" spans="15:16" x14ac:dyDescent="0.15">
      <c r="O7329">
        <v>7328</v>
      </c>
      <c r="P7329" t="str">
        <f>IFERROR(IF(COUNTIF(個人情報!$BB$5:$BB$401,"登録番号" &amp; リスト!O7329)&gt;=1,"",IF(VLOOKUP(O7329,登録者リスト!$A$1:$D$43729,4,FALSE)=基本情報!$D$6,O7329,"")),"")</f>
        <v/>
      </c>
    </row>
    <row r="7330" spans="15:16" x14ac:dyDescent="0.15">
      <c r="O7330">
        <v>7329</v>
      </c>
      <c r="P7330" t="str">
        <f>IFERROR(IF(COUNTIF(個人情報!$BB$5:$BB$401,"登録番号" &amp; リスト!O7330)&gt;=1,"",IF(VLOOKUP(O7330,登録者リスト!$A$1:$D$43729,4,FALSE)=基本情報!$D$6,O7330,"")),"")</f>
        <v/>
      </c>
    </row>
    <row r="7331" spans="15:16" x14ac:dyDescent="0.15">
      <c r="O7331">
        <v>7330</v>
      </c>
      <c r="P7331" t="str">
        <f>IFERROR(IF(COUNTIF(個人情報!$BB$5:$BB$401,"登録番号" &amp; リスト!O7331)&gt;=1,"",IF(VLOOKUP(O7331,登録者リスト!$A$1:$D$43729,4,FALSE)=基本情報!$D$6,O7331,"")),"")</f>
        <v/>
      </c>
    </row>
    <row r="7332" spans="15:16" x14ac:dyDescent="0.15">
      <c r="O7332">
        <v>7331</v>
      </c>
      <c r="P7332" t="str">
        <f>IFERROR(IF(COUNTIF(個人情報!$BB$5:$BB$401,"登録番号" &amp; リスト!O7332)&gt;=1,"",IF(VLOOKUP(O7332,登録者リスト!$A$1:$D$43729,4,FALSE)=基本情報!$D$6,O7332,"")),"")</f>
        <v/>
      </c>
    </row>
    <row r="7333" spans="15:16" x14ac:dyDescent="0.15">
      <c r="O7333">
        <v>7332</v>
      </c>
      <c r="P7333" t="str">
        <f>IFERROR(IF(COUNTIF(個人情報!$BB$5:$BB$401,"登録番号" &amp; リスト!O7333)&gt;=1,"",IF(VLOOKUP(O7333,登録者リスト!$A$1:$D$43729,4,FALSE)=基本情報!$D$6,O7333,"")),"")</f>
        <v/>
      </c>
    </row>
    <row r="7334" spans="15:16" x14ac:dyDescent="0.15">
      <c r="O7334">
        <v>7333</v>
      </c>
      <c r="P7334" t="str">
        <f>IFERROR(IF(COUNTIF(個人情報!$BB$5:$BB$401,"登録番号" &amp; リスト!O7334)&gt;=1,"",IF(VLOOKUP(O7334,登録者リスト!$A$1:$D$43729,4,FALSE)=基本情報!$D$6,O7334,"")),"")</f>
        <v/>
      </c>
    </row>
    <row r="7335" spans="15:16" x14ac:dyDescent="0.15">
      <c r="O7335">
        <v>7334</v>
      </c>
      <c r="P7335" t="str">
        <f>IFERROR(IF(COUNTIF(個人情報!$BB$5:$BB$401,"登録番号" &amp; リスト!O7335)&gt;=1,"",IF(VLOOKUP(O7335,登録者リスト!$A$1:$D$43729,4,FALSE)=基本情報!$D$6,O7335,"")),"")</f>
        <v/>
      </c>
    </row>
    <row r="7336" spans="15:16" x14ac:dyDescent="0.15">
      <c r="O7336">
        <v>7335</v>
      </c>
      <c r="P7336" t="str">
        <f>IFERROR(IF(COUNTIF(個人情報!$BB$5:$BB$401,"登録番号" &amp; リスト!O7336)&gt;=1,"",IF(VLOOKUP(O7336,登録者リスト!$A$1:$D$43729,4,FALSE)=基本情報!$D$6,O7336,"")),"")</f>
        <v/>
      </c>
    </row>
    <row r="7337" spans="15:16" x14ac:dyDescent="0.15">
      <c r="O7337">
        <v>7336</v>
      </c>
      <c r="P7337" t="str">
        <f>IFERROR(IF(COUNTIF(個人情報!$BB$5:$BB$401,"登録番号" &amp; リスト!O7337)&gt;=1,"",IF(VLOOKUP(O7337,登録者リスト!$A$1:$D$43729,4,FALSE)=基本情報!$D$6,O7337,"")),"")</f>
        <v/>
      </c>
    </row>
    <row r="7338" spans="15:16" x14ac:dyDescent="0.15">
      <c r="O7338">
        <v>7337</v>
      </c>
      <c r="P7338" t="str">
        <f>IFERROR(IF(COUNTIF(個人情報!$BB$5:$BB$401,"登録番号" &amp; リスト!O7338)&gt;=1,"",IF(VLOOKUP(O7338,登録者リスト!$A$1:$D$43729,4,FALSE)=基本情報!$D$6,O7338,"")),"")</f>
        <v/>
      </c>
    </row>
    <row r="7339" spans="15:16" x14ac:dyDescent="0.15">
      <c r="O7339">
        <v>7338</v>
      </c>
      <c r="P7339" t="str">
        <f>IFERROR(IF(COUNTIF(個人情報!$BB$5:$BB$401,"登録番号" &amp; リスト!O7339)&gt;=1,"",IF(VLOOKUP(O7339,登録者リスト!$A$1:$D$43729,4,FALSE)=基本情報!$D$6,O7339,"")),"")</f>
        <v/>
      </c>
    </row>
    <row r="7340" spans="15:16" x14ac:dyDescent="0.15">
      <c r="O7340">
        <v>7339</v>
      </c>
      <c r="P7340" t="str">
        <f>IFERROR(IF(COUNTIF(個人情報!$BB$5:$BB$401,"登録番号" &amp; リスト!O7340)&gt;=1,"",IF(VLOOKUP(O7340,登録者リスト!$A$1:$D$43729,4,FALSE)=基本情報!$D$6,O7340,"")),"")</f>
        <v/>
      </c>
    </row>
    <row r="7341" spans="15:16" x14ac:dyDescent="0.15">
      <c r="O7341">
        <v>7340</v>
      </c>
      <c r="P7341" t="str">
        <f>IFERROR(IF(COUNTIF(個人情報!$BB$5:$BB$401,"登録番号" &amp; リスト!O7341)&gt;=1,"",IF(VLOOKUP(O7341,登録者リスト!$A$1:$D$43729,4,FALSE)=基本情報!$D$6,O7341,"")),"")</f>
        <v/>
      </c>
    </row>
    <row r="7342" spans="15:16" x14ac:dyDescent="0.15">
      <c r="O7342">
        <v>7341</v>
      </c>
      <c r="P7342" t="str">
        <f>IFERROR(IF(COUNTIF(個人情報!$BB$5:$BB$401,"登録番号" &amp; リスト!O7342)&gt;=1,"",IF(VLOOKUP(O7342,登録者リスト!$A$1:$D$43729,4,FALSE)=基本情報!$D$6,O7342,"")),"")</f>
        <v/>
      </c>
    </row>
    <row r="7343" spans="15:16" x14ac:dyDescent="0.15">
      <c r="O7343">
        <v>7342</v>
      </c>
      <c r="P7343" t="str">
        <f>IFERROR(IF(COUNTIF(個人情報!$BB$5:$BB$401,"登録番号" &amp; リスト!O7343)&gt;=1,"",IF(VLOOKUP(O7343,登録者リスト!$A$1:$D$43729,4,FALSE)=基本情報!$D$6,O7343,"")),"")</f>
        <v/>
      </c>
    </row>
    <row r="7344" spans="15:16" x14ac:dyDescent="0.15">
      <c r="O7344">
        <v>7343</v>
      </c>
      <c r="P7344" t="str">
        <f>IFERROR(IF(COUNTIF(個人情報!$BB$5:$BB$401,"登録番号" &amp; リスト!O7344)&gt;=1,"",IF(VLOOKUP(O7344,登録者リスト!$A$1:$D$43729,4,FALSE)=基本情報!$D$6,O7344,"")),"")</f>
        <v/>
      </c>
    </row>
    <row r="7345" spans="15:16" x14ac:dyDescent="0.15">
      <c r="O7345">
        <v>7344</v>
      </c>
      <c r="P7345" t="str">
        <f>IFERROR(IF(COUNTIF(個人情報!$BB$5:$BB$401,"登録番号" &amp; リスト!O7345)&gt;=1,"",IF(VLOOKUP(O7345,登録者リスト!$A$1:$D$43729,4,FALSE)=基本情報!$D$6,O7345,"")),"")</f>
        <v/>
      </c>
    </row>
    <row r="7346" spans="15:16" x14ac:dyDescent="0.15">
      <c r="O7346">
        <v>7345</v>
      </c>
      <c r="P7346" t="str">
        <f>IFERROR(IF(COUNTIF(個人情報!$BB$5:$BB$401,"登録番号" &amp; リスト!O7346)&gt;=1,"",IF(VLOOKUP(O7346,登録者リスト!$A$1:$D$43729,4,FALSE)=基本情報!$D$6,O7346,"")),"")</f>
        <v/>
      </c>
    </row>
    <row r="7347" spans="15:16" x14ac:dyDescent="0.15">
      <c r="O7347">
        <v>7346</v>
      </c>
      <c r="P7347" t="str">
        <f>IFERROR(IF(COUNTIF(個人情報!$BB$5:$BB$401,"登録番号" &amp; リスト!O7347)&gt;=1,"",IF(VLOOKUP(O7347,登録者リスト!$A$1:$D$43729,4,FALSE)=基本情報!$D$6,O7347,"")),"")</f>
        <v/>
      </c>
    </row>
    <row r="7348" spans="15:16" x14ac:dyDescent="0.15">
      <c r="O7348">
        <v>7347</v>
      </c>
      <c r="P7348" t="str">
        <f>IFERROR(IF(COUNTIF(個人情報!$BB$5:$BB$401,"登録番号" &amp; リスト!O7348)&gt;=1,"",IF(VLOOKUP(O7348,登録者リスト!$A$1:$D$43729,4,FALSE)=基本情報!$D$6,O7348,"")),"")</f>
        <v/>
      </c>
    </row>
    <row r="7349" spans="15:16" x14ac:dyDescent="0.15">
      <c r="O7349">
        <v>7348</v>
      </c>
      <c r="P7349" t="str">
        <f>IFERROR(IF(COUNTIF(個人情報!$BB$5:$BB$401,"登録番号" &amp; リスト!O7349)&gt;=1,"",IF(VLOOKUP(O7349,登録者リスト!$A$1:$D$43729,4,FALSE)=基本情報!$D$6,O7349,"")),"")</f>
        <v/>
      </c>
    </row>
    <row r="7350" spans="15:16" x14ac:dyDescent="0.15">
      <c r="O7350">
        <v>7349</v>
      </c>
      <c r="P7350" t="str">
        <f>IFERROR(IF(COUNTIF(個人情報!$BB$5:$BB$401,"登録番号" &amp; リスト!O7350)&gt;=1,"",IF(VLOOKUP(O7350,登録者リスト!$A$1:$D$43729,4,FALSE)=基本情報!$D$6,O7350,"")),"")</f>
        <v/>
      </c>
    </row>
    <row r="7351" spans="15:16" x14ac:dyDescent="0.15">
      <c r="O7351">
        <v>7350</v>
      </c>
      <c r="P7351" t="str">
        <f>IFERROR(IF(COUNTIF(個人情報!$BB$5:$BB$401,"登録番号" &amp; リスト!O7351)&gt;=1,"",IF(VLOOKUP(O7351,登録者リスト!$A$1:$D$43729,4,FALSE)=基本情報!$D$6,O7351,"")),"")</f>
        <v/>
      </c>
    </row>
    <row r="7352" spans="15:16" x14ac:dyDescent="0.15">
      <c r="O7352">
        <v>7351</v>
      </c>
      <c r="P7352" t="str">
        <f>IFERROR(IF(COUNTIF(個人情報!$BB$5:$BB$401,"登録番号" &amp; リスト!O7352)&gt;=1,"",IF(VLOOKUP(O7352,登録者リスト!$A$1:$D$43729,4,FALSE)=基本情報!$D$6,O7352,"")),"")</f>
        <v/>
      </c>
    </row>
    <row r="7353" spans="15:16" x14ac:dyDescent="0.15">
      <c r="O7353">
        <v>7352</v>
      </c>
      <c r="P7353" t="str">
        <f>IFERROR(IF(COUNTIF(個人情報!$BB$5:$BB$401,"登録番号" &amp; リスト!O7353)&gt;=1,"",IF(VLOOKUP(O7353,登録者リスト!$A$1:$D$43729,4,FALSE)=基本情報!$D$6,O7353,"")),"")</f>
        <v/>
      </c>
    </row>
    <row r="7354" spans="15:16" x14ac:dyDescent="0.15">
      <c r="O7354">
        <v>7353</v>
      </c>
      <c r="P7354" t="str">
        <f>IFERROR(IF(COUNTIF(個人情報!$BB$5:$BB$401,"登録番号" &amp; リスト!O7354)&gt;=1,"",IF(VLOOKUP(O7354,登録者リスト!$A$1:$D$43729,4,FALSE)=基本情報!$D$6,O7354,"")),"")</f>
        <v/>
      </c>
    </row>
    <row r="7355" spans="15:16" x14ac:dyDescent="0.15">
      <c r="O7355">
        <v>7354</v>
      </c>
      <c r="P7355" t="str">
        <f>IFERROR(IF(COUNTIF(個人情報!$BB$5:$BB$401,"登録番号" &amp; リスト!O7355)&gt;=1,"",IF(VLOOKUP(O7355,登録者リスト!$A$1:$D$43729,4,FALSE)=基本情報!$D$6,O7355,"")),"")</f>
        <v/>
      </c>
    </row>
    <row r="7356" spans="15:16" x14ac:dyDescent="0.15">
      <c r="O7356">
        <v>7355</v>
      </c>
      <c r="P7356" t="str">
        <f>IFERROR(IF(COUNTIF(個人情報!$BB$5:$BB$401,"登録番号" &amp; リスト!O7356)&gt;=1,"",IF(VLOOKUP(O7356,登録者リスト!$A$1:$D$43729,4,FALSE)=基本情報!$D$6,O7356,"")),"")</f>
        <v/>
      </c>
    </row>
    <row r="7357" spans="15:16" x14ac:dyDescent="0.15">
      <c r="O7357">
        <v>7356</v>
      </c>
      <c r="P7357" t="str">
        <f>IFERROR(IF(COUNTIF(個人情報!$BB$5:$BB$401,"登録番号" &amp; リスト!O7357)&gt;=1,"",IF(VLOOKUP(O7357,登録者リスト!$A$1:$D$43729,4,FALSE)=基本情報!$D$6,O7357,"")),"")</f>
        <v/>
      </c>
    </row>
    <row r="7358" spans="15:16" x14ac:dyDescent="0.15">
      <c r="O7358">
        <v>7357</v>
      </c>
      <c r="P7358" t="str">
        <f>IFERROR(IF(COUNTIF(個人情報!$BB$5:$BB$401,"登録番号" &amp; リスト!O7358)&gt;=1,"",IF(VLOOKUP(O7358,登録者リスト!$A$1:$D$43729,4,FALSE)=基本情報!$D$6,O7358,"")),"")</f>
        <v/>
      </c>
    </row>
    <row r="7359" spans="15:16" x14ac:dyDescent="0.15">
      <c r="O7359">
        <v>7358</v>
      </c>
      <c r="P7359" t="str">
        <f>IFERROR(IF(COUNTIF(個人情報!$BB$5:$BB$401,"登録番号" &amp; リスト!O7359)&gt;=1,"",IF(VLOOKUP(O7359,登録者リスト!$A$1:$D$43729,4,FALSE)=基本情報!$D$6,O7359,"")),"")</f>
        <v/>
      </c>
    </row>
    <row r="7360" spans="15:16" x14ac:dyDescent="0.15">
      <c r="O7360">
        <v>7359</v>
      </c>
      <c r="P7360" t="str">
        <f>IFERROR(IF(COUNTIF(個人情報!$BB$5:$BB$401,"登録番号" &amp; リスト!O7360)&gt;=1,"",IF(VLOOKUP(O7360,登録者リスト!$A$1:$D$43729,4,FALSE)=基本情報!$D$6,O7360,"")),"")</f>
        <v/>
      </c>
    </row>
    <row r="7361" spans="15:16" x14ac:dyDescent="0.15">
      <c r="O7361">
        <v>7360</v>
      </c>
      <c r="P7361" t="str">
        <f>IFERROR(IF(COUNTIF(個人情報!$BB$5:$BB$401,"登録番号" &amp; リスト!O7361)&gt;=1,"",IF(VLOOKUP(O7361,登録者リスト!$A$1:$D$43729,4,FALSE)=基本情報!$D$6,O7361,"")),"")</f>
        <v/>
      </c>
    </row>
    <row r="7362" spans="15:16" x14ac:dyDescent="0.15">
      <c r="O7362">
        <v>7361</v>
      </c>
      <c r="P7362" t="str">
        <f>IFERROR(IF(COUNTIF(個人情報!$BB$5:$BB$401,"登録番号" &amp; リスト!O7362)&gt;=1,"",IF(VLOOKUP(O7362,登録者リスト!$A$1:$D$43729,4,FALSE)=基本情報!$D$6,O7362,"")),"")</f>
        <v/>
      </c>
    </row>
    <row r="7363" spans="15:16" x14ac:dyDescent="0.15">
      <c r="O7363">
        <v>7362</v>
      </c>
      <c r="P7363" t="str">
        <f>IFERROR(IF(COUNTIF(個人情報!$BB$5:$BB$401,"登録番号" &amp; リスト!O7363)&gt;=1,"",IF(VLOOKUP(O7363,登録者リスト!$A$1:$D$43729,4,FALSE)=基本情報!$D$6,O7363,"")),"")</f>
        <v/>
      </c>
    </row>
    <row r="7364" spans="15:16" x14ac:dyDescent="0.15">
      <c r="O7364">
        <v>7363</v>
      </c>
      <c r="P7364" t="str">
        <f>IFERROR(IF(COUNTIF(個人情報!$BB$5:$BB$401,"登録番号" &amp; リスト!O7364)&gt;=1,"",IF(VLOOKUP(O7364,登録者リスト!$A$1:$D$43729,4,FALSE)=基本情報!$D$6,O7364,"")),"")</f>
        <v/>
      </c>
    </row>
    <row r="7365" spans="15:16" x14ac:dyDescent="0.15">
      <c r="O7365">
        <v>7364</v>
      </c>
      <c r="P7365" t="str">
        <f>IFERROR(IF(COUNTIF(個人情報!$BB$5:$BB$401,"登録番号" &amp; リスト!O7365)&gt;=1,"",IF(VLOOKUP(O7365,登録者リスト!$A$1:$D$43729,4,FALSE)=基本情報!$D$6,O7365,"")),"")</f>
        <v/>
      </c>
    </row>
    <row r="7366" spans="15:16" x14ac:dyDescent="0.15">
      <c r="O7366">
        <v>7365</v>
      </c>
      <c r="P7366" t="str">
        <f>IFERROR(IF(COUNTIF(個人情報!$BB$5:$BB$401,"登録番号" &amp; リスト!O7366)&gt;=1,"",IF(VLOOKUP(O7366,登録者リスト!$A$1:$D$43729,4,FALSE)=基本情報!$D$6,O7366,"")),"")</f>
        <v/>
      </c>
    </row>
    <row r="7367" spans="15:16" x14ac:dyDescent="0.15">
      <c r="O7367">
        <v>7366</v>
      </c>
      <c r="P7367" t="str">
        <f>IFERROR(IF(COUNTIF(個人情報!$BB$5:$BB$401,"登録番号" &amp; リスト!O7367)&gt;=1,"",IF(VLOOKUP(O7367,登録者リスト!$A$1:$D$43729,4,FALSE)=基本情報!$D$6,O7367,"")),"")</f>
        <v/>
      </c>
    </row>
    <row r="7368" spans="15:16" x14ac:dyDescent="0.15">
      <c r="O7368">
        <v>7367</v>
      </c>
      <c r="P7368" t="str">
        <f>IFERROR(IF(COUNTIF(個人情報!$BB$5:$BB$401,"登録番号" &amp; リスト!O7368)&gt;=1,"",IF(VLOOKUP(O7368,登録者リスト!$A$1:$D$43729,4,FALSE)=基本情報!$D$6,O7368,"")),"")</f>
        <v/>
      </c>
    </row>
    <row r="7369" spans="15:16" x14ac:dyDescent="0.15">
      <c r="O7369">
        <v>7368</v>
      </c>
      <c r="P7369" t="str">
        <f>IFERROR(IF(COUNTIF(個人情報!$BB$5:$BB$401,"登録番号" &amp; リスト!O7369)&gt;=1,"",IF(VLOOKUP(O7369,登録者リスト!$A$1:$D$43729,4,FALSE)=基本情報!$D$6,O7369,"")),"")</f>
        <v/>
      </c>
    </row>
    <row r="7370" spans="15:16" x14ac:dyDescent="0.15">
      <c r="O7370">
        <v>7369</v>
      </c>
      <c r="P7370" t="str">
        <f>IFERROR(IF(COUNTIF(個人情報!$BB$5:$BB$401,"登録番号" &amp; リスト!O7370)&gt;=1,"",IF(VLOOKUP(O7370,登録者リスト!$A$1:$D$43729,4,FALSE)=基本情報!$D$6,O7370,"")),"")</f>
        <v/>
      </c>
    </row>
    <row r="7371" spans="15:16" x14ac:dyDescent="0.15">
      <c r="O7371">
        <v>7370</v>
      </c>
      <c r="P7371" t="str">
        <f>IFERROR(IF(COUNTIF(個人情報!$BB$5:$BB$401,"登録番号" &amp; リスト!O7371)&gt;=1,"",IF(VLOOKUP(O7371,登録者リスト!$A$1:$D$43729,4,FALSE)=基本情報!$D$6,O7371,"")),"")</f>
        <v/>
      </c>
    </row>
    <row r="7372" spans="15:16" x14ac:dyDescent="0.15">
      <c r="O7372">
        <v>7371</v>
      </c>
      <c r="P7372" t="str">
        <f>IFERROR(IF(COUNTIF(個人情報!$BB$5:$BB$401,"登録番号" &amp; リスト!O7372)&gt;=1,"",IF(VLOOKUP(O7372,登録者リスト!$A$1:$D$43729,4,FALSE)=基本情報!$D$6,O7372,"")),"")</f>
        <v/>
      </c>
    </row>
    <row r="7373" spans="15:16" x14ac:dyDescent="0.15">
      <c r="O7373">
        <v>7372</v>
      </c>
      <c r="P7373" t="str">
        <f>IFERROR(IF(COUNTIF(個人情報!$BB$5:$BB$401,"登録番号" &amp; リスト!O7373)&gt;=1,"",IF(VLOOKUP(O7373,登録者リスト!$A$1:$D$43729,4,FALSE)=基本情報!$D$6,O7373,"")),"")</f>
        <v/>
      </c>
    </row>
    <row r="7374" spans="15:16" x14ac:dyDescent="0.15">
      <c r="O7374">
        <v>7373</v>
      </c>
      <c r="P7374" t="str">
        <f>IFERROR(IF(COUNTIF(個人情報!$BB$5:$BB$401,"登録番号" &amp; リスト!O7374)&gt;=1,"",IF(VLOOKUP(O7374,登録者リスト!$A$1:$D$43729,4,FALSE)=基本情報!$D$6,O7374,"")),"")</f>
        <v/>
      </c>
    </row>
    <row r="7375" spans="15:16" x14ac:dyDescent="0.15">
      <c r="O7375">
        <v>7374</v>
      </c>
      <c r="P7375" t="str">
        <f>IFERROR(IF(COUNTIF(個人情報!$BB$5:$BB$401,"登録番号" &amp; リスト!O7375)&gt;=1,"",IF(VLOOKUP(O7375,登録者リスト!$A$1:$D$43729,4,FALSE)=基本情報!$D$6,O7375,"")),"")</f>
        <v/>
      </c>
    </row>
    <row r="7376" spans="15:16" x14ac:dyDescent="0.15">
      <c r="O7376">
        <v>7375</v>
      </c>
      <c r="P7376" t="str">
        <f>IFERROR(IF(COUNTIF(個人情報!$BB$5:$BB$401,"登録番号" &amp; リスト!O7376)&gt;=1,"",IF(VLOOKUP(O7376,登録者リスト!$A$1:$D$43729,4,FALSE)=基本情報!$D$6,O7376,"")),"")</f>
        <v/>
      </c>
    </row>
    <row r="7377" spans="15:16" x14ac:dyDescent="0.15">
      <c r="O7377">
        <v>7376</v>
      </c>
      <c r="P7377" t="str">
        <f>IFERROR(IF(COUNTIF(個人情報!$BB$5:$BB$401,"登録番号" &amp; リスト!O7377)&gt;=1,"",IF(VLOOKUP(O7377,登録者リスト!$A$1:$D$43729,4,FALSE)=基本情報!$D$6,O7377,"")),"")</f>
        <v/>
      </c>
    </row>
    <row r="7378" spans="15:16" x14ac:dyDescent="0.15">
      <c r="O7378">
        <v>7377</v>
      </c>
      <c r="P7378" t="str">
        <f>IFERROR(IF(COUNTIF(個人情報!$BB$5:$BB$401,"登録番号" &amp; リスト!O7378)&gt;=1,"",IF(VLOOKUP(O7378,登録者リスト!$A$1:$D$43729,4,FALSE)=基本情報!$D$6,O7378,"")),"")</f>
        <v/>
      </c>
    </row>
    <row r="7379" spans="15:16" x14ac:dyDescent="0.15">
      <c r="O7379">
        <v>7378</v>
      </c>
      <c r="P7379" t="str">
        <f>IFERROR(IF(COUNTIF(個人情報!$BB$5:$BB$401,"登録番号" &amp; リスト!O7379)&gt;=1,"",IF(VLOOKUP(O7379,登録者リスト!$A$1:$D$43729,4,FALSE)=基本情報!$D$6,O7379,"")),"")</f>
        <v/>
      </c>
    </row>
    <row r="7380" spans="15:16" x14ac:dyDescent="0.15">
      <c r="O7380">
        <v>7379</v>
      </c>
      <c r="P7380" t="str">
        <f>IFERROR(IF(COUNTIF(個人情報!$BB$5:$BB$401,"登録番号" &amp; リスト!O7380)&gt;=1,"",IF(VLOOKUP(O7380,登録者リスト!$A$1:$D$43729,4,FALSE)=基本情報!$D$6,O7380,"")),"")</f>
        <v/>
      </c>
    </row>
    <row r="7381" spans="15:16" x14ac:dyDescent="0.15">
      <c r="O7381">
        <v>7380</v>
      </c>
      <c r="P7381" t="str">
        <f>IFERROR(IF(COUNTIF(個人情報!$BB$5:$BB$401,"登録番号" &amp; リスト!O7381)&gt;=1,"",IF(VLOOKUP(O7381,登録者リスト!$A$1:$D$43729,4,FALSE)=基本情報!$D$6,O7381,"")),"")</f>
        <v/>
      </c>
    </row>
    <row r="7382" spans="15:16" x14ac:dyDescent="0.15">
      <c r="O7382">
        <v>7381</v>
      </c>
      <c r="P7382" t="str">
        <f>IFERROR(IF(COUNTIF(個人情報!$BB$5:$BB$401,"登録番号" &amp; リスト!O7382)&gt;=1,"",IF(VLOOKUP(O7382,登録者リスト!$A$1:$D$43729,4,FALSE)=基本情報!$D$6,O7382,"")),"")</f>
        <v/>
      </c>
    </row>
    <row r="7383" spans="15:16" x14ac:dyDescent="0.15">
      <c r="O7383">
        <v>7382</v>
      </c>
      <c r="P7383" t="str">
        <f>IFERROR(IF(COUNTIF(個人情報!$BB$5:$BB$401,"登録番号" &amp; リスト!O7383)&gt;=1,"",IF(VLOOKUP(O7383,登録者リスト!$A$1:$D$43729,4,FALSE)=基本情報!$D$6,O7383,"")),"")</f>
        <v/>
      </c>
    </row>
    <row r="7384" spans="15:16" x14ac:dyDescent="0.15">
      <c r="O7384">
        <v>7383</v>
      </c>
      <c r="P7384" t="str">
        <f>IFERROR(IF(COUNTIF(個人情報!$BB$5:$BB$401,"登録番号" &amp; リスト!O7384)&gt;=1,"",IF(VLOOKUP(O7384,登録者リスト!$A$1:$D$43729,4,FALSE)=基本情報!$D$6,O7384,"")),"")</f>
        <v/>
      </c>
    </row>
    <row r="7385" spans="15:16" x14ac:dyDescent="0.15">
      <c r="O7385">
        <v>7384</v>
      </c>
      <c r="P7385" t="str">
        <f>IFERROR(IF(COUNTIF(個人情報!$BB$5:$BB$401,"登録番号" &amp; リスト!O7385)&gt;=1,"",IF(VLOOKUP(O7385,登録者リスト!$A$1:$D$43729,4,FALSE)=基本情報!$D$6,O7385,"")),"")</f>
        <v/>
      </c>
    </row>
    <row r="7386" spans="15:16" x14ac:dyDescent="0.15">
      <c r="O7386">
        <v>7385</v>
      </c>
      <c r="P7386" t="str">
        <f>IFERROR(IF(COUNTIF(個人情報!$BB$5:$BB$401,"登録番号" &amp; リスト!O7386)&gt;=1,"",IF(VLOOKUP(O7386,登録者リスト!$A$1:$D$43729,4,FALSE)=基本情報!$D$6,O7386,"")),"")</f>
        <v/>
      </c>
    </row>
    <row r="7387" spans="15:16" x14ac:dyDescent="0.15">
      <c r="O7387">
        <v>7386</v>
      </c>
      <c r="P7387" t="str">
        <f>IFERROR(IF(COUNTIF(個人情報!$BB$5:$BB$401,"登録番号" &amp; リスト!O7387)&gt;=1,"",IF(VLOOKUP(O7387,登録者リスト!$A$1:$D$43729,4,FALSE)=基本情報!$D$6,O7387,"")),"")</f>
        <v/>
      </c>
    </row>
    <row r="7388" spans="15:16" x14ac:dyDescent="0.15">
      <c r="O7388">
        <v>7387</v>
      </c>
      <c r="P7388" t="str">
        <f>IFERROR(IF(COUNTIF(個人情報!$BB$5:$BB$401,"登録番号" &amp; リスト!O7388)&gt;=1,"",IF(VLOOKUP(O7388,登録者リスト!$A$1:$D$43729,4,FALSE)=基本情報!$D$6,O7388,"")),"")</f>
        <v/>
      </c>
    </row>
    <row r="7389" spans="15:16" x14ac:dyDescent="0.15">
      <c r="O7389">
        <v>7388</v>
      </c>
      <c r="P7389" t="str">
        <f>IFERROR(IF(COUNTIF(個人情報!$BB$5:$BB$401,"登録番号" &amp; リスト!O7389)&gt;=1,"",IF(VLOOKUP(O7389,登録者リスト!$A$1:$D$43729,4,FALSE)=基本情報!$D$6,O7389,"")),"")</f>
        <v/>
      </c>
    </row>
    <row r="7390" spans="15:16" x14ac:dyDescent="0.15">
      <c r="O7390">
        <v>7389</v>
      </c>
      <c r="P7390" t="str">
        <f>IFERROR(IF(COUNTIF(個人情報!$BB$5:$BB$401,"登録番号" &amp; リスト!O7390)&gt;=1,"",IF(VLOOKUP(O7390,登録者リスト!$A$1:$D$43729,4,FALSE)=基本情報!$D$6,O7390,"")),"")</f>
        <v/>
      </c>
    </row>
    <row r="7391" spans="15:16" x14ac:dyDescent="0.15">
      <c r="O7391">
        <v>7390</v>
      </c>
      <c r="P7391" t="str">
        <f>IFERROR(IF(COUNTIF(個人情報!$BB$5:$BB$401,"登録番号" &amp; リスト!O7391)&gt;=1,"",IF(VLOOKUP(O7391,登録者リスト!$A$1:$D$43729,4,FALSE)=基本情報!$D$6,O7391,"")),"")</f>
        <v/>
      </c>
    </row>
    <row r="7392" spans="15:16" x14ac:dyDescent="0.15">
      <c r="O7392">
        <v>7391</v>
      </c>
      <c r="P7392" t="str">
        <f>IFERROR(IF(COUNTIF(個人情報!$BB$5:$BB$401,"登録番号" &amp; リスト!O7392)&gt;=1,"",IF(VLOOKUP(O7392,登録者リスト!$A$1:$D$43729,4,FALSE)=基本情報!$D$6,O7392,"")),"")</f>
        <v/>
      </c>
    </row>
    <row r="7393" spans="15:16" x14ac:dyDescent="0.15">
      <c r="O7393">
        <v>7392</v>
      </c>
      <c r="P7393" t="str">
        <f>IFERROR(IF(COUNTIF(個人情報!$BB$5:$BB$401,"登録番号" &amp; リスト!O7393)&gt;=1,"",IF(VLOOKUP(O7393,登録者リスト!$A$1:$D$43729,4,FALSE)=基本情報!$D$6,O7393,"")),"")</f>
        <v/>
      </c>
    </row>
    <row r="7394" spans="15:16" x14ac:dyDescent="0.15">
      <c r="O7394">
        <v>7393</v>
      </c>
      <c r="P7394" t="str">
        <f>IFERROR(IF(COUNTIF(個人情報!$BB$5:$BB$401,"登録番号" &amp; リスト!O7394)&gt;=1,"",IF(VLOOKUP(O7394,登録者リスト!$A$1:$D$43729,4,FALSE)=基本情報!$D$6,O7394,"")),"")</f>
        <v/>
      </c>
    </row>
    <row r="7395" spans="15:16" x14ac:dyDescent="0.15">
      <c r="O7395">
        <v>7394</v>
      </c>
      <c r="P7395" t="str">
        <f>IFERROR(IF(COUNTIF(個人情報!$BB$5:$BB$401,"登録番号" &amp; リスト!O7395)&gt;=1,"",IF(VLOOKUP(O7395,登録者リスト!$A$1:$D$43729,4,FALSE)=基本情報!$D$6,O7395,"")),"")</f>
        <v/>
      </c>
    </row>
    <row r="7396" spans="15:16" x14ac:dyDescent="0.15">
      <c r="O7396">
        <v>7395</v>
      </c>
      <c r="P7396" t="str">
        <f>IFERROR(IF(COUNTIF(個人情報!$BB$5:$BB$401,"登録番号" &amp; リスト!O7396)&gt;=1,"",IF(VLOOKUP(O7396,登録者リスト!$A$1:$D$43729,4,FALSE)=基本情報!$D$6,O7396,"")),"")</f>
        <v/>
      </c>
    </row>
    <row r="7397" spans="15:16" x14ac:dyDescent="0.15">
      <c r="O7397">
        <v>7396</v>
      </c>
      <c r="P7397" t="str">
        <f>IFERROR(IF(COUNTIF(個人情報!$BB$5:$BB$401,"登録番号" &amp; リスト!O7397)&gt;=1,"",IF(VLOOKUP(O7397,登録者リスト!$A$1:$D$43729,4,FALSE)=基本情報!$D$6,O7397,"")),"")</f>
        <v/>
      </c>
    </row>
    <row r="7398" spans="15:16" x14ac:dyDescent="0.15">
      <c r="O7398">
        <v>7397</v>
      </c>
      <c r="P7398" t="str">
        <f>IFERROR(IF(COUNTIF(個人情報!$BB$5:$BB$401,"登録番号" &amp; リスト!O7398)&gt;=1,"",IF(VLOOKUP(O7398,登録者リスト!$A$1:$D$43729,4,FALSE)=基本情報!$D$6,O7398,"")),"")</f>
        <v/>
      </c>
    </row>
    <row r="7399" spans="15:16" x14ac:dyDescent="0.15">
      <c r="O7399">
        <v>7398</v>
      </c>
      <c r="P7399" t="str">
        <f>IFERROR(IF(COUNTIF(個人情報!$BB$5:$BB$401,"登録番号" &amp; リスト!O7399)&gt;=1,"",IF(VLOOKUP(O7399,登録者リスト!$A$1:$D$43729,4,FALSE)=基本情報!$D$6,O7399,"")),"")</f>
        <v/>
      </c>
    </row>
    <row r="7400" spans="15:16" x14ac:dyDescent="0.15">
      <c r="O7400">
        <v>7399</v>
      </c>
      <c r="P7400" t="str">
        <f>IFERROR(IF(COUNTIF(個人情報!$BB$5:$BB$401,"登録番号" &amp; リスト!O7400)&gt;=1,"",IF(VLOOKUP(O7400,登録者リスト!$A$1:$D$43729,4,FALSE)=基本情報!$D$6,O7400,"")),"")</f>
        <v/>
      </c>
    </row>
    <row r="7401" spans="15:16" x14ac:dyDescent="0.15">
      <c r="O7401">
        <v>7400</v>
      </c>
      <c r="P7401" t="str">
        <f>IFERROR(IF(COUNTIF(個人情報!$BB$5:$BB$401,"登録番号" &amp; リスト!O7401)&gt;=1,"",IF(VLOOKUP(O7401,登録者リスト!$A$1:$D$43729,4,FALSE)=基本情報!$D$6,O7401,"")),"")</f>
        <v/>
      </c>
    </row>
    <row r="7402" spans="15:16" x14ac:dyDescent="0.15">
      <c r="O7402">
        <v>7401</v>
      </c>
      <c r="P7402" t="str">
        <f>IFERROR(IF(COUNTIF(個人情報!$BB$5:$BB$401,"登録番号" &amp; リスト!O7402)&gt;=1,"",IF(VLOOKUP(O7402,登録者リスト!$A$1:$D$43729,4,FALSE)=基本情報!$D$6,O7402,"")),"")</f>
        <v/>
      </c>
    </row>
    <row r="7403" spans="15:16" x14ac:dyDescent="0.15">
      <c r="O7403">
        <v>7402</v>
      </c>
      <c r="P7403" t="str">
        <f>IFERROR(IF(COUNTIF(個人情報!$BB$5:$BB$401,"登録番号" &amp; リスト!O7403)&gt;=1,"",IF(VLOOKUP(O7403,登録者リスト!$A$1:$D$43729,4,FALSE)=基本情報!$D$6,O7403,"")),"")</f>
        <v/>
      </c>
    </row>
    <row r="7404" spans="15:16" x14ac:dyDescent="0.15">
      <c r="O7404">
        <v>7403</v>
      </c>
      <c r="P7404" t="str">
        <f>IFERROR(IF(COUNTIF(個人情報!$BB$5:$BB$401,"登録番号" &amp; リスト!O7404)&gt;=1,"",IF(VLOOKUP(O7404,登録者リスト!$A$1:$D$43729,4,FALSE)=基本情報!$D$6,O7404,"")),"")</f>
        <v/>
      </c>
    </row>
    <row r="7405" spans="15:16" x14ac:dyDescent="0.15">
      <c r="O7405">
        <v>7404</v>
      </c>
      <c r="P7405" t="str">
        <f>IFERROR(IF(COUNTIF(個人情報!$BB$5:$BB$401,"登録番号" &amp; リスト!O7405)&gt;=1,"",IF(VLOOKUP(O7405,登録者リスト!$A$1:$D$43729,4,FALSE)=基本情報!$D$6,O7405,"")),"")</f>
        <v/>
      </c>
    </row>
    <row r="7406" spans="15:16" x14ac:dyDescent="0.15">
      <c r="O7406">
        <v>7405</v>
      </c>
      <c r="P7406" t="str">
        <f>IFERROR(IF(COUNTIF(個人情報!$BB$5:$BB$401,"登録番号" &amp; リスト!O7406)&gt;=1,"",IF(VLOOKUP(O7406,登録者リスト!$A$1:$D$43729,4,FALSE)=基本情報!$D$6,O7406,"")),"")</f>
        <v/>
      </c>
    </row>
    <row r="7407" spans="15:16" x14ac:dyDescent="0.15">
      <c r="O7407">
        <v>7406</v>
      </c>
      <c r="P7407" t="str">
        <f>IFERROR(IF(COUNTIF(個人情報!$BB$5:$BB$401,"登録番号" &amp; リスト!O7407)&gt;=1,"",IF(VLOOKUP(O7407,登録者リスト!$A$1:$D$43729,4,FALSE)=基本情報!$D$6,O7407,"")),"")</f>
        <v/>
      </c>
    </row>
    <row r="7408" spans="15:16" x14ac:dyDescent="0.15">
      <c r="O7408">
        <v>7407</v>
      </c>
      <c r="P7408" t="str">
        <f>IFERROR(IF(COUNTIF(個人情報!$BB$5:$BB$401,"登録番号" &amp; リスト!O7408)&gt;=1,"",IF(VLOOKUP(O7408,登録者リスト!$A$1:$D$43729,4,FALSE)=基本情報!$D$6,O7408,"")),"")</f>
        <v/>
      </c>
    </row>
    <row r="7409" spans="15:16" x14ac:dyDescent="0.15">
      <c r="O7409">
        <v>7408</v>
      </c>
      <c r="P7409" t="str">
        <f>IFERROR(IF(COUNTIF(個人情報!$BB$5:$BB$401,"登録番号" &amp; リスト!O7409)&gt;=1,"",IF(VLOOKUP(O7409,登録者リスト!$A$1:$D$43729,4,FALSE)=基本情報!$D$6,O7409,"")),"")</f>
        <v/>
      </c>
    </row>
    <row r="7410" spans="15:16" x14ac:dyDescent="0.15">
      <c r="O7410">
        <v>7409</v>
      </c>
      <c r="P7410" t="str">
        <f>IFERROR(IF(COUNTIF(個人情報!$BB$5:$BB$401,"登録番号" &amp; リスト!O7410)&gt;=1,"",IF(VLOOKUP(O7410,登録者リスト!$A$1:$D$43729,4,FALSE)=基本情報!$D$6,O7410,"")),"")</f>
        <v/>
      </c>
    </row>
    <row r="7411" spans="15:16" x14ac:dyDescent="0.15">
      <c r="O7411">
        <v>7410</v>
      </c>
      <c r="P7411" t="str">
        <f>IFERROR(IF(COUNTIF(個人情報!$BB$5:$BB$401,"登録番号" &amp; リスト!O7411)&gt;=1,"",IF(VLOOKUP(O7411,登録者リスト!$A$1:$D$43729,4,FALSE)=基本情報!$D$6,O7411,"")),"")</f>
        <v/>
      </c>
    </row>
    <row r="7412" spans="15:16" x14ac:dyDescent="0.15">
      <c r="O7412">
        <v>7411</v>
      </c>
      <c r="P7412" t="str">
        <f>IFERROR(IF(COUNTIF(個人情報!$BB$5:$BB$401,"登録番号" &amp; リスト!O7412)&gt;=1,"",IF(VLOOKUP(O7412,登録者リスト!$A$1:$D$43729,4,FALSE)=基本情報!$D$6,O7412,"")),"")</f>
        <v/>
      </c>
    </row>
    <row r="7413" spans="15:16" x14ac:dyDescent="0.15">
      <c r="O7413">
        <v>7412</v>
      </c>
      <c r="P7413" t="str">
        <f>IFERROR(IF(COUNTIF(個人情報!$BB$5:$BB$401,"登録番号" &amp; リスト!O7413)&gt;=1,"",IF(VLOOKUP(O7413,登録者リスト!$A$1:$D$43729,4,FALSE)=基本情報!$D$6,O7413,"")),"")</f>
        <v/>
      </c>
    </row>
    <row r="7414" spans="15:16" x14ac:dyDescent="0.15">
      <c r="O7414">
        <v>7413</v>
      </c>
      <c r="P7414" t="str">
        <f>IFERROR(IF(COUNTIF(個人情報!$BB$5:$BB$401,"登録番号" &amp; リスト!O7414)&gt;=1,"",IF(VLOOKUP(O7414,登録者リスト!$A$1:$D$43729,4,FALSE)=基本情報!$D$6,O7414,"")),"")</f>
        <v/>
      </c>
    </row>
    <row r="7415" spans="15:16" x14ac:dyDescent="0.15">
      <c r="O7415">
        <v>7414</v>
      </c>
      <c r="P7415" t="str">
        <f>IFERROR(IF(COUNTIF(個人情報!$BB$5:$BB$401,"登録番号" &amp; リスト!O7415)&gt;=1,"",IF(VLOOKUP(O7415,登録者リスト!$A$1:$D$43729,4,FALSE)=基本情報!$D$6,O7415,"")),"")</f>
        <v/>
      </c>
    </row>
    <row r="7416" spans="15:16" x14ac:dyDescent="0.15">
      <c r="O7416">
        <v>7415</v>
      </c>
      <c r="P7416" t="str">
        <f>IFERROR(IF(COUNTIF(個人情報!$BB$5:$BB$401,"登録番号" &amp; リスト!O7416)&gt;=1,"",IF(VLOOKUP(O7416,登録者リスト!$A$1:$D$43729,4,FALSE)=基本情報!$D$6,O7416,"")),"")</f>
        <v/>
      </c>
    </row>
    <row r="7417" spans="15:16" x14ac:dyDescent="0.15">
      <c r="O7417">
        <v>7416</v>
      </c>
      <c r="P7417" t="str">
        <f>IFERROR(IF(COUNTIF(個人情報!$BB$5:$BB$401,"登録番号" &amp; リスト!O7417)&gt;=1,"",IF(VLOOKUP(O7417,登録者リスト!$A$1:$D$43729,4,FALSE)=基本情報!$D$6,O7417,"")),"")</f>
        <v/>
      </c>
    </row>
    <row r="7418" spans="15:16" x14ac:dyDescent="0.15">
      <c r="O7418">
        <v>7417</v>
      </c>
      <c r="P7418" t="str">
        <f>IFERROR(IF(COUNTIF(個人情報!$BB$5:$BB$401,"登録番号" &amp; リスト!O7418)&gt;=1,"",IF(VLOOKUP(O7418,登録者リスト!$A$1:$D$43729,4,FALSE)=基本情報!$D$6,O7418,"")),"")</f>
        <v/>
      </c>
    </row>
    <row r="7419" spans="15:16" x14ac:dyDescent="0.15">
      <c r="O7419">
        <v>7418</v>
      </c>
      <c r="P7419" t="str">
        <f>IFERROR(IF(COUNTIF(個人情報!$BB$5:$BB$401,"登録番号" &amp; リスト!O7419)&gt;=1,"",IF(VLOOKUP(O7419,登録者リスト!$A$1:$D$43729,4,FALSE)=基本情報!$D$6,O7419,"")),"")</f>
        <v/>
      </c>
    </row>
    <row r="7420" spans="15:16" x14ac:dyDescent="0.15">
      <c r="O7420">
        <v>7419</v>
      </c>
      <c r="P7420" t="str">
        <f>IFERROR(IF(COUNTIF(個人情報!$BB$5:$BB$401,"登録番号" &amp; リスト!O7420)&gt;=1,"",IF(VLOOKUP(O7420,登録者リスト!$A$1:$D$43729,4,FALSE)=基本情報!$D$6,O7420,"")),"")</f>
        <v/>
      </c>
    </row>
    <row r="7421" spans="15:16" x14ac:dyDescent="0.15">
      <c r="O7421">
        <v>7420</v>
      </c>
      <c r="P7421" t="str">
        <f>IFERROR(IF(COUNTIF(個人情報!$BB$5:$BB$401,"登録番号" &amp; リスト!O7421)&gt;=1,"",IF(VLOOKUP(O7421,登録者リスト!$A$1:$D$43729,4,FALSE)=基本情報!$D$6,O7421,"")),"")</f>
        <v/>
      </c>
    </row>
    <row r="7422" spans="15:16" x14ac:dyDescent="0.15">
      <c r="O7422">
        <v>7421</v>
      </c>
      <c r="P7422" t="str">
        <f>IFERROR(IF(COUNTIF(個人情報!$BB$5:$BB$401,"登録番号" &amp; リスト!O7422)&gt;=1,"",IF(VLOOKUP(O7422,登録者リスト!$A$1:$D$43729,4,FALSE)=基本情報!$D$6,O7422,"")),"")</f>
        <v/>
      </c>
    </row>
    <row r="7423" spans="15:16" x14ac:dyDescent="0.15">
      <c r="O7423">
        <v>7422</v>
      </c>
      <c r="P7423" t="str">
        <f>IFERROR(IF(COUNTIF(個人情報!$BB$5:$BB$401,"登録番号" &amp; リスト!O7423)&gt;=1,"",IF(VLOOKUP(O7423,登録者リスト!$A$1:$D$43729,4,FALSE)=基本情報!$D$6,O7423,"")),"")</f>
        <v/>
      </c>
    </row>
    <row r="7424" spans="15:16" x14ac:dyDescent="0.15">
      <c r="O7424">
        <v>7423</v>
      </c>
      <c r="P7424" t="str">
        <f>IFERROR(IF(COUNTIF(個人情報!$BB$5:$BB$401,"登録番号" &amp; リスト!O7424)&gt;=1,"",IF(VLOOKUP(O7424,登録者リスト!$A$1:$D$43729,4,FALSE)=基本情報!$D$6,O7424,"")),"")</f>
        <v/>
      </c>
    </row>
    <row r="7425" spans="15:16" x14ac:dyDescent="0.15">
      <c r="O7425">
        <v>7424</v>
      </c>
      <c r="P7425" t="str">
        <f>IFERROR(IF(COUNTIF(個人情報!$BB$5:$BB$401,"登録番号" &amp; リスト!O7425)&gt;=1,"",IF(VLOOKUP(O7425,登録者リスト!$A$1:$D$43729,4,FALSE)=基本情報!$D$6,O7425,"")),"")</f>
        <v/>
      </c>
    </row>
    <row r="7426" spans="15:16" x14ac:dyDescent="0.15">
      <c r="O7426">
        <v>7425</v>
      </c>
      <c r="P7426" t="str">
        <f>IFERROR(IF(COUNTIF(個人情報!$BB$5:$BB$401,"登録番号" &amp; リスト!O7426)&gt;=1,"",IF(VLOOKUP(O7426,登録者リスト!$A$1:$D$43729,4,FALSE)=基本情報!$D$6,O7426,"")),"")</f>
        <v/>
      </c>
    </row>
    <row r="7427" spans="15:16" x14ac:dyDescent="0.15">
      <c r="O7427">
        <v>7426</v>
      </c>
      <c r="P7427" t="str">
        <f>IFERROR(IF(COUNTIF(個人情報!$BB$5:$BB$401,"登録番号" &amp; リスト!O7427)&gt;=1,"",IF(VLOOKUP(O7427,登録者リスト!$A$1:$D$43729,4,FALSE)=基本情報!$D$6,O7427,"")),"")</f>
        <v/>
      </c>
    </row>
    <row r="7428" spans="15:16" x14ac:dyDescent="0.15">
      <c r="O7428">
        <v>7427</v>
      </c>
      <c r="P7428" t="str">
        <f>IFERROR(IF(COUNTIF(個人情報!$BB$5:$BB$401,"登録番号" &amp; リスト!O7428)&gt;=1,"",IF(VLOOKUP(O7428,登録者リスト!$A$1:$D$43729,4,FALSE)=基本情報!$D$6,O7428,"")),"")</f>
        <v/>
      </c>
    </row>
    <row r="7429" spans="15:16" x14ac:dyDescent="0.15">
      <c r="O7429">
        <v>7428</v>
      </c>
      <c r="P7429" t="str">
        <f>IFERROR(IF(COUNTIF(個人情報!$BB$5:$BB$401,"登録番号" &amp; リスト!O7429)&gt;=1,"",IF(VLOOKUP(O7429,登録者リスト!$A$1:$D$43729,4,FALSE)=基本情報!$D$6,O7429,"")),"")</f>
        <v/>
      </c>
    </row>
    <row r="7430" spans="15:16" x14ac:dyDescent="0.15">
      <c r="O7430">
        <v>7429</v>
      </c>
      <c r="P7430" t="str">
        <f>IFERROR(IF(COUNTIF(個人情報!$BB$5:$BB$401,"登録番号" &amp; リスト!O7430)&gt;=1,"",IF(VLOOKUP(O7430,登録者リスト!$A$1:$D$43729,4,FALSE)=基本情報!$D$6,O7430,"")),"")</f>
        <v/>
      </c>
    </row>
    <row r="7431" spans="15:16" x14ac:dyDescent="0.15">
      <c r="O7431">
        <v>7430</v>
      </c>
      <c r="P7431" t="str">
        <f>IFERROR(IF(COUNTIF(個人情報!$BB$5:$BB$401,"登録番号" &amp; リスト!O7431)&gt;=1,"",IF(VLOOKUP(O7431,登録者リスト!$A$1:$D$43729,4,FALSE)=基本情報!$D$6,O7431,"")),"")</f>
        <v/>
      </c>
    </row>
    <row r="7432" spans="15:16" x14ac:dyDescent="0.15">
      <c r="O7432">
        <v>7431</v>
      </c>
      <c r="P7432" t="str">
        <f>IFERROR(IF(COUNTIF(個人情報!$BB$5:$BB$401,"登録番号" &amp; リスト!O7432)&gt;=1,"",IF(VLOOKUP(O7432,登録者リスト!$A$1:$D$43729,4,FALSE)=基本情報!$D$6,O7432,"")),"")</f>
        <v/>
      </c>
    </row>
    <row r="7433" spans="15:16" x14ac:dyDescent="0.15">
      <c r="O7433">
        <v>7432</v>
      </c>
      <c r="P7433" t="str">
        <f>IFERROR(IF(COUNTIF(個人情報!$BB$5:$BB$401,"登録番号" &amp; リスト!O7433)&gt;=1,"",IF(VLOOKUP(O7433,登録者リスト!$A$1:$D$43729,4,FALSE)=基本情報!$D$6,O7433,"")),"")</f>
        <v/>
      </c>
    </row>
    <row r="7434" spans="15:16" x14ac:dyDescent="0.15">
      <c r="O7434">
        <v>7433</v>
      </c>
      <c r="P7434" t="str">
        <f>IFERROR(IF(COUNTIF(個人情報!$BB$5:$BB$401,"登録番号" &amp; リスト!O7434)&gt;=1,"",IF(VLOOKUP(O7434,登録者リスト!$A$1:$D$43729,4,FALSE)=基本情報!$D$6,O7434,"")),"")</f>
        <v/>
      </c>
    </row>
    <row r="7435" spans="15:16" x14ac:dyDescent="0.15">
      <c r="O7435">
        <v>7434</v>
      </c>
      <c r="P7435" t="str">
        <f>IFERROR(IF(COUNTIF(個人情報!$BB$5:$BB$401,"登録番号" &amp; リスト!O7435)&gt;=1,"",IF(VLOOKUP(O7435,登録者リスト!$A$1:$D$43729,4,FALSE)=基本情報!$D$6,O7435,"")),"")</f>
        <v/>
      </c>
    </row>
    <row r="7436" spans="15:16" x14ac:dyDescent="0.15">
      <c r="O7436">
        <v>7435</v>
      </c>
      <c r="P7436" t="str">
        <f>IFERROR(IF(COUNTIF(個人情報!$BB$5:$BB$401,"登録番号" &amp; リスト!O7436)&gt;=1,"",IF(VLOOKUP(O7436,登録者リスト!$A$1:$D$43729,4,FALSE)=基本情報!$D$6,O7436,"")),"")</f>
        <v/>
      </c>
    </row>
    <row r="7437" spans="15:16" x14ac:dyDescent="0.15">
      <c r="O7437">
        <v>7436</v>
      </c>
      <c r="P7437" t="str">
        <f>IFERROR(IF(COUNTIF(個人情報!$BB$5:$BB$401,"登録番号" &amp; リスト!O7437)&gt;=1,"",IF(VLOOKUP(O7437,登録者リスト!$A$1:$D$43729,4,FALSE)=基本情報!$D$6,O7437,"")),"")</f>
        <v/>
      </c>
    </row>
    <row r="7438" spans="15:16" x14ac:dyDescent="0.15">
      <c r="O7438">
        <v>7437</v>
      </c>
      <c r="P7438" t="str">
        <f>IFERROR(IF(COUNTIF(個人情報!$BB$5:$BB$401,"登録番号" &amp; リスト!O7438)&gt;=1,"",IF(VLOOKUP(O7438,登録者リスト!$A$1:$D$43729,4,FALSE)=基本情報!$D$6,O7438,"")),"")</f>
        <v/>
      </c>
    </row>
    <row r="7439" spans="15:16" x14ac:dyDescent="0.15">
      <c r="O7439">
        <v>7438</v>
      </c>
      <c r="P7439" t="str">
        <f>IFERROR(IF(COUNTIF(個人情報!$BB$5:$BB$401,"登録番号" &amp; リスト!O7439)&gt;=1,"",IF(VLOOKUP(O7439,登録者リスト!$A$1:$D$43729,4,FALSE)=基本情報!$D$6,O7439,"")),"")</f>
        <v/>
      </c>
    </row>
    <row r="7440" spans="15:16" x14ac:dyDescent="0.15">
      <c r="O7440">
        <v>7439</v>
      </c>
      <c r="P7440" t="str">
        <f>IFERROR(IF(COUNTIF(個人情報!$BB$5:$BB$401,"登録番号" &amp; リスト!O7440)&gt;=1,"",IF(VLOOKUP(O7440,登録者リスト!$A$1:$D$43729,4,FALSE)=基本情報!$D$6,O7440,"")),"")</f>
        <v/>
      </c>
    </row>
    <row r="7441" spans="15:16" x14ac:dyDescent="0.15">
      <c r="O7441">
        <v>7440</v>
      </c>
      <c r="P7441" t="str">
        <f>IFERROR(IF(COUNTIF(個人情報!$BB$5:$BB$401,"登録番号" &amp; リスト!O7441)&gt;=1,"",IF(VLOOKUP(O7441,登録者リスト!$A$1:$D$43729,4,FALSE)=基本情報!$D$6,O7441,"")),"")</f>
        <v/>
      </c>
    </row>
    <row r="7442" spans="15:16" x14ac:dyDescent="0.15">
      <c r="O7442">
        <v>7441</v>
      </c>
      <c r="P7442" t="str">
        <f>IFERROR(IF(COUNTIF(個人情報!$BB$5:$BB$401,"登録番号" &amp; リスト!O7442)&gt;=1,"",IF(VLOOKUP(O7442,登録者リスト!$A$1:$D$43729,4,FALSE)=基本情報!$D$6,O7442,"")),"")</f>
        <v/>
      </c>
    </row>
    <row r="7443" spans="15:16" x14ac:dyDescent="0.15">
      <c r="O7443">
        <v>7442</v>
      </c>
      <c r="P7443" t="str">
        <f>IFERROR(IF(COUNTIF(個人情報!$BB$5:$BB$401,"登録番号" &amp; リスト!O7443)&gt;=1,"",IF(VLOOKUP(O7443,登録者リスト!$A$1:$D$43729,4,FALSE)=基本情報!$D$6,O7443,"")),"")</f>
        <v/>
      </c>
    </row>
    <row r="7444" spans="15:16" x14ac:dyDescent="0.15">
      <c r="O7444">
        <v>7443</v>
      </c>
      <c r="P7444" t="str">
        <f>IFERROR(IF(COUNTIF(個人情報!$BB$5:$BB$401,"登録番号" &amp; リスト!O7444)&gt;=1,"",IF(VLOOKUP(O7444,登録者リスト!$A$1:$D$43729,4,FALSE)=基本情報!$D$6,O7444,"")),"")</f>
        <v/>
      </c>
    </row>
    <row r="7445" spans="15:16" x14ac:dyDescent="0.15">
      <c r="O7445">
        <v>7444</v>
      </c>
      <c r="P7445" t="str">
        <f>IFERROR(IF(COUNTIF(個人情報!$BB$5:$BB$401,"登録番号" &amp; リスト!O7445)&gt;=1,"",IF(VLOOKUP(O7445,登録者リスト!$A$1:$D$43729,4,FALSE)=基本情報!$D$6,O7445,"")),"")</f>
        <v/>
      </c>
    </row>
    <row r="7446" spans="15:16" x14ac:dyDescent="0.15">
      <c r="O7446">
        <v>7445</v>
      </c>
      <c r="P7446" t="str">
        <f>IFERROR(IF(COUNTIF(個人情報!$BB$5:$BB$401,"登録番号" &amp; リスト!O7446)&gt;=1,"",IF(VLOOKUP(O7446,登録者リスト!$A$1:$D$43729,4,FALSE)=基本情報!$D$6,O7446,"")),"")</f>
        <v/>
      </c>
    </row>
    <row r="7447" spans="15:16" x14ac:dyDescent="0.15">
      <c r="O7447">
        <v>7446</v>
      </c>
      <c r="P7447" t="str">
        <f>IFERROR(IF(COUNTIF(個人情報!$BB$5:$BB$401,"登録番号" &amp; リスト!O7447)&gt;=1,"",IF(VLOOKUP(O7447,登録者リスト!$A$1:$D$43729,4,FALSE)=基本情報!$D$6,O7447,"")),"")</f>
        <v/>
      </c>
    </row>
    <row r="7448" spans="15:16" x14ac:dyDescent="0.15">
      <c r="O7448">
        <v>7447</v>
      </c>
      <c r="P7448" t="str">
        <f>IFERROR(IF(COUNTIF(個人情報!$BB$5:$BB$401,"登録番号" &amp; リスト!O7448)&gt;=1,"",IF(VLOOKUP(O7448,登録者リスト!$A$1:$D$43729,4,FALSE)=基本情報!$D$6,O7448,"")),"")</f>
        <v/>
      </c>
    </row>
    <row r="7449" spans="15:16" x14ac:dyDescent="0.15">
      <c r="O7449">
        <v>7448</v>
      </c>
      <c r="P7449" t="str">
        <f>IFERROR(IF(COUNTIF(個人情報!$BB$5:$BB$401,"登録番号" &amp; リスト!O7449)&gt;=1,"",IF(VLOOKUP(O7449,登録者リスト!$A$1:$D$43729,4,FALSE)=基本情報!$D$6,O7449,"")),"")</f>
        <v/>
      </c>
    </row>
    <row r="7450" spans="15:16" x14ac:dyDescent="0.15">
      <c r="O7450">
        <v>7449</v>
      </c>
      <c r="P7450" t="str">
        <f>IFERROR(IF(COUNTIF(個人情報!$BB$5:$BB$401,"登録番号" &amp; リスト!O7450)&gt;=1,"",IF(VLOOKUP(O7450,登録者リスト!$A$1:$D$43729,4,FALSE)=基本情報!$D$6,O7450,"")),"")</f>
        <v/>
      </c>
    </row>
    <row r="7451" spans="15:16" x14ac:dyDescent="0.15">
      <c r="O7451">
        <v>7450</v>
      </c>
      <c r="P7451" t="str">
        <f>IFERROR(IF(COUNTIF(個人情報!$BB$5:$BB$401,"登録番号" &amp; リスト!O7451)&gt;=1,"",IF(VLOOKUP(O7451,登録者リスト!$A$1:$D$43729,4,FALSE)=基本情報!$D$6,O7451,"")),"")</f>
        <v/>
      </c>
    </row>
    <row r="7452" spans="15:16" x14ac:dyDescent="0.15">
      <c r="O7452">
        <v>7451</v>
      </c>
      <c r="P7452" t="str">
        <f>IFERROR(IF(COUNTIF(個人情報!$BB$5:$BB$401,"登録番号" &amp; リスト!O7452)&gt;=1,"",IF(VLOOKUP(O7452,登録者リスト!$A$1:$D$43729,4,FALSE)=基本情報!$D$6,O7452,"")),"")</f>
        <v/>
      </c>
    </row>
    <row r="7453" spans="15:16" x14ac:dyDescent="0.15">
      <c r="O7453">
        <v>7452</v>
      </c>
      <c r="P7453" t="str">
        <f>IFERROR(IF(COUNTIF(個人情報!$BB$5:$BB$401,"登録番号" &amp; リスト!O7453)&gt;=1,"",IF(VLOOKUP(O7453,登録者リスト!$A$1:$D$43729,4,FALSE)=基本情報!$D$6,O7453,"")),"")</f>
        <v/>
      </c>
    </row>
    <row r="7454" spans="15:16" x14ac:dyDescent="0.15">
      <c r="O7454">
        <v>7453</v>
      </c>
      <c r="P7454" t="str">
        <f>IFERROR(IF(COUNTIF(個人情報!$BB$5:$BB$401,"登録番号" &amp; リスト!O7454)&gt;=1,"",IF(VLOOKUP(O7454,登録者リスト!$A$1:$D$43729,4,FALSE)=基本情報!$D$6,O7454,"")),"")</f>
        <v/>
      </c>
    </row>
    <row r="7455" spans="15:16" x14ac:dyDescent="0.15">
      <c r="O7455">
        <v>7454</v>
      </c>
      <c r="P7455" t="str">
        <f>IFERROR(IF(COUNTIF(個人情報!$BB$5:$BB$401,"登録番号" &amp; リスト!O7455)&gt;=1,"",IF(VLOOKUP(O7455,登録者リスト!$A$1:$D$43729,4,FALSE)=基本情報!$D$6,O7455,"")),"")</f>
        <v/>
      </c>
    </row>
    <row r="7456" spans="15:16" x14ac:dyDescent="0.15">
      <c r="O7456">
        <v>7455</v>
      </c>
      <c r="P7456" t="str">
        <f>IFERROR(IF(COUNTIF(個人情報!$BB$5:$BB$401,"登録番号" &amp; リスト!O7456)&gt;=1,"",IF(VLOOKUP(O7456,登録者リスト!$A$1:$D$43729,4,FALSE)=基本情報!$D$6,O7456,"")),"")</f>
        <v/>
      </c>
    </row>
    <row r="7457" spans="15:16" x14ac:dyDescent="0.15">
      <c r="O7457">
        <v>7456</v>
      </c>
      <c r="P7457" t="str">
        <f>IFERROR(IF(COUNTIF(個人情報!$BB$5:$BB$401,"登録番号" &amp; リスト!O7457)&gt;=1,"",IF(VLOOKUP(O7457,登録者リスト!$A$1:$D$43729,4,FALSE)=基本情報!$D$6,O7457,"")),"")</f>
        <v/>
      </c>
    </row>
    <row r="7458" spans="15:16" x14ac:dyDescent="0.15">
      <c r="O7458">
        <v>7457</v>
      </c>
      <c r="P7458" t="str">
        <f>IFERROR(IF(COUNTIF(個人情報!$BB$5:$BB$401,"登録番号" &amp; リスト!O7458)&gt;=1,"",IF(VLOOKUP(O7458,登録者リスト!$A$1:$D$43729,4,FALSE)=基本情報!$D$6,O7458,"")),"")</f>
        <v/>
      </c>
    </row>
    <row r="7459" spans="15:16" x14ac:dyDescent="0.15">
      <c r="O7459">
        <v>7458</v>
      </c>
      <c r="P7459" t="str">
        <f>IFERROR(IF(COUNTIF(個人情報!$BB$5:$BB$401,"登録番号" &amp; リスト!O7459)&gt;=1,"",IF(VLOOKUP(O7459,登録者リスト!$A$1:$D$43729,4,FALSE)=基本情報!$D$6,O7459,"")),"")</f>
        <v/>
      </c>
    </row>
    <row r="7460" spans="15:16" x14ac:dyDescent="0.15">
      <c r="O7460">
        <v>7459</v>
      </c>
      <c r="P7460" t="str">
        <f>IFERROR(IF(COUNTIF(個人情報!$BB$5:$BB$401,"登録番号" &amp; リスト!O7460)&gt;=1,"",IF(VLOOKUP(O7460,登録者リスト!$A$1:$D$43729,4,FALSE)=基本情報!$D$6,O7460,"")),"")</f>
        <v/>
      </c>
    </row>
    <row r="7461" spans="15:16" x14ac:dyDescent="0.15">
      <c r="O7461">
        <v>7460</v>
      </c>
      <c r="P7461" t="str">
        <f>IFERROR(IF(COUNTIF(個人情報!$BB$5:$BB$401,"登録番号" &amp; リスト!O7461)&gt;=1,"",IF(VLOOKUP(O7461,登録者リスト!$A$1:$D$43729,4,FALSE)=基本情報!$D$6,O7461,"")),"")</f>
        <v/>
      </c>
    </row>
    <row r="7462" spans="15:16" x14ac:dyDescent="0.15">
      <c r="O7462">
        <v>7461</v>
      </c>
      <c r="P7462" t="str">
        <f>IFERROR(IF(COUNTIF(個人情報!$BB$5:$BB$401,"登録番号" &amp; リスト!O7462)&gt;=1,"",IF(VLOOKUP(O7462,登録者リスト!$A$1:$D$43729,4,FALSE)=基本情報!$D$6,O7462,"")),"")</f>
        <v/>
      </c>
    </row>
    <row r="7463" spans="15:16" x14ac:dyDescent="0.15">
      <c r="O7463">
        <v>7462</v>
      </c>
      <c r="P7463" t="str">
        <f>IFERROR(IF(COUNTIF(個人情報!$BB$5:$BB$401,"登録番号" &amp; リスト!O7463)&gt;=1,"",IF(VLOOKUP(O7463,登録者リスト!$A$1:$D$43729,4,FALSE)=基本情報!$D$6,O7463,"")),"")</f>
        <v/>
      </c>
    </row>
    <row r="7464" spans="15:16" x14ac:dyDescent="0.15">
      <c r="O7464">
        <v>7463</v>
      </c>
      <c r="P7464" t="str">
        <f>IFERROR(IF(COUNTIF(個人情報!$BB$5:$BB$401,"登録番号" &amp; リスト!O7464)&gt;=1,"",IF(VLOOKUP(O7464,登録者リスト!$A$1:$D$43729,4,FALSE)=基本情報!$D$6,O7464,"")),"")</f>
        <v/>
      </c>
    </row>
    <row r="7465" spans="15:16" x14ac:dyDescent="0.15">
      <c r="O7465">
        <v>7464</v>
      </c>
      <c r="P7465" t="str">
        <f>IFERROR(IF(COUNTIF(個人情報!$BB$5:$BB$401,"登録番号" &amp; リスト!O7465)&gt;=1,"",IF(VLOOKUP(O7465,登録者リスト!$A$1:$D$43729,4,FALSE)=基本情報!$D$6,O7465,"")),"")</f>
        <v/>
      </c>
    </row>
    <row r="7466" spans="15:16" x14ac:dyDescent="0.15">
      <c r="O7466">
        <v>7465</v>
      </c>
      <c r="P7466" t="str">
        <f>IFERROR(IF(COUNTIF(個人情報!$BB$5:$BB$401,"登録番号" &amp; リスト!O7466)&gt;=1,"",IF(VLOOKUP(O7466,登録者リスト!$A$1:$D$43729,4,FALSE)=基本情報!$D$6,O7466,"")),"")</f>
        <v/>
      </c>
    </row>
    <row r="7467" spans="15:16" x14ac:dyDescent="0.15">
      <c r="O7467">
        <v>7466</v>
      </c>
      <c r="P7467" t="str">
        <f>IFERROR(IF(COUNTIF(個人情報!$BB$5:$BB$401,"登録番号" &amp; リスト!O7467)&gt;=1,"",IF(VLOOKUP(O7467,登録者リスト!$A$1:$D$43729,4,FALSE)=基本情報!$D$6,O7467,"")),"")</f>
        <v/>
      </c>
    </row>
    <row r="7468" spans="15:16" x14ac:dyDescent="0.15">
      <c r="O7468">
        <v>7467</v>
      </c>
      <c r="P7468" t="str">
        <f>IFERROR(IF(COUNTIF(個人情報!$BB$5:$BB$401,"登録番号" &amp; リスト!O7468)&gt;=1,"",IF(VLOOKUP(O7468,登録者リスト!$A$1:$D$43729,4,FALSE)=基本情報!$D$6,O7468,"")),"")</f>
        <v/>
      </c>
    </row>
    <row r="7469" spans="15:16" x14ac:dyDescent="0.15">
      <c r="O7469">
        <v>7468</v>
      </c>
      <c r="P7469" t="str">
        <f>IFERROR(IF(COUNTIF(個人情報!$BB$5:$BB$401,"登録番号" &amp; リスト!O7469)&gt;=1,"",IF(VLOOKUP(O7469,登録者リスト!$A$1:$D$43729,4,FALSE)=基本情報!$D$6,O7469,"")),"")</f>
        <v/>
      </c>
    </row>
    <row r="7470" spans="15:16" x14ac:dyDescent="0.15">
      <c r="O7470">
        <v>7469</v>
      </c>
      <c r="P7470" t="str">
        <f>IFERROR(IF(COUNTIF(個人情報!$BB$5:$BB$401,"登録番号" &amp; リスト!O7470)&gt;=1,"",IF(VLOOKUP(O7470,登録者リスト!$A$1:$D$43729,4,FALSE)=基本情報!$D$6,O7470,"")),"")</f>
        <v/>
      </c>
    </row>
    <row r="7471" spans="15:16" x14ac:dyDescent="0.15">
      <c r="O7471">
        <v>7470</v>
      </c>
      <c r="P7471" t="str">
        <f>IFERROR(IF(COUNTIF(個人情報!$BB$5:$BB$401,"登録番号" &amp; リスト!O7471)&gt;=1,"",IF(VLOOKUP(O7471,登録者リスト!$A$1:$D$43729,4,FALSE)=基本情報!$D$6,O7471,"")),"")</f>
        <v/>
      </c>
    </row>
    <row r="7472" spans="15:16" x14ac:dyDescent="0.15">
      <c r="O7472">
        <v>7471</v>
      </c>
      <c r="P7472" t="str">
        <f>IFERROR(IF(COUNTIF(個人情報!$BB$5:$BB$401,"登録番号" &amp; リスト!O7472)&gt;=1,"",IF(VLOOKUP(O7472,登録者リスト!$A$1:$D$43729,4,FALSE)=基本情報!$D$6,O7472,"")),"")</f>
        <v/>
      </c>
    </row>
    <row r="7473" spans="15:16" x14ac:dyDescent="0.15">
      <c r="O7473">
        <v>7472</v>
      </c>
      <c r="P7473" t="str">
        <f>IFERROR(IF(COUNTIF(個人情報!$BB$5:$BB$401,"登録番号" &amp; リスト!O7473)&gt;=1,"",IF(VLOOKUP(O7473,登録者リスト!$A$1:$D$43729,4,FALSE)=基本情報!$D$6,O7473,"")),"")</f>
        <v/>
      </c>
    </row>
    <row r="7474" spans="15:16" x14ac:dyDescent="0.15">
      <c r="O7474">
        <v>7473</v>
      </c>
      <c r="P7474" t="str">
        <f>IFERROR(IF(COUNTIF(個人情報!$BB$5:$BB$401,"登録番号" &amp; リスト!O7474)&gt;=1,"",IF(VLOOKUP(O7474,登録者リスト!$A$1:$D$43729,4,FALSE)=基本情報!$D$6,O7474,"")),"")</f>
        <v/>
      </c>
    </row>
    <row r="7475" spans="15:16" x14ac:dyDescent="0.15">
      <c r="O7475">
        <v>7474</v>
      </c>
      <c r="P7475" t="str">
        <f>IFERROR(IF(COUNTIF(個人情報!$BB$5:$BB$401,"登録番号" &amp; リスト!O7475)&gt;=1,"",IF(VLOOKUP(O7475,登録者リスト!$A$1:$D$43729,4,FALSE)=基本情報!$D$6,O7475,"")),"")</f>
        <v/>
      </c>
    </row>
    <row r="7476" spans="15:16" x14ac:dyDescent="0.15">
      <c r="O7476">
        <v>7475</v>
      </c>
      <c r="P7476" t="str">
        <f>IFERROR(IF(COUNTIF(個人情報!$BB$5:$BB$401,"登録番号" &amp; リスト!O7476)&gt;=1,"",IF(VLOOKUP(O7476,登録者リスト!$A$1:$D$43729,4,FALSE)=基本情報!$D$6,O7476,"")),"")</f>
        <v/>
      </c>
    </row>
    <row r="7477" spans="15:16" x14ac:dyDescent="0.15">
      <c r="O7477">
        <v>7476</v>
      </c>
      <c r="P7477" t="str">
        <f>IFERROR(IF(COUNTIF(個人情報!$BB$5:$BB$401,"登録番号" &amp; リスト!O7477)&gt;=1,"",IF(VLOOKUP(O7477,登録者リスト!$A$1:$D$43729,4,FALSE)=基本情報!$D$6,O7477,"")),"")</f>
        <v/>
      </c>
    </row>
    <row r="7478" spans="15:16" x14ac:dyDescent="0.15">
      <c r="O7478">
        <v>7477</v>
      </c>
      <c r="P7478" t="str">
        <f>IFERROR(IF(COUNTIF(個人情報!$BB$5:$BB$401,"登録番号" &amp; リスト!O7478)&gt;=1,"",IF(VLOOKUP(O7478,登録者リスト!$A$1:$D$43729,4,FALSE)=基本情報!$D$6,O7478,"")),"")</f>
        <v/>
      </c>
    </row>
    <row r="7479" spans="15:16" x14ac:dyDescent="0.15">
      <c r="O7479">
        <v>7478</v>
      </c>
      <c r="P7479" t="str">
        <f>IFERROR(IF(COUNTIF(個人情報!$BB$5:$BB$401,"登録番号" &amp; リスト!O7479)&gt;=1,"",IF(VLOOKUP(O7479,登録者リスト!$A$1:$D$43729,4,FALSE)=基本情報!$D$6,O7479,"")),"")</f>
        <v/>
      </c>
    </row>
    <row r="7480" spans="15:16" x14ac:dyDescent="0.15">
      <c r="O7480">
        <v>7479</v>
      </c>
      <c r="P7480" t="str">
        <f>IFERROR(IF(COUNTIF(個人情報!$BB$5:$BB$401,"登録番号" &amp; リスト!O7480)&gt;=1,"",IF(VLOOKUP(O7480,登録者リスト!$A$1:$D$43729,4,FALSE)=基本情報!$D$6,O7480,"")),"")</f>
        <v/>
      </c>
    </row>
    <row r="7481" spans="15:16" x14ac:dyDescent="0.15">
      <c r="O7481">
        <v>7480</v>
      </c>
      <c r="P7481" t="str">
        <f>IFERROR(IF(COUNTIF(個人情報!$BB$5:$BB$401,"登録番号" &amp; リスト!O7481)&gt;=1,"",IF(VLOOKUP(O7481,登録者リスト!$A$1:$D$43729,4,FALSE)=基本情報!$D$6,O7481,"")),"")</f>
        <v/>
      </c>
    </row>
    <row r="7482" spans="15:16" x14ac:dyDescent="0.15">
      <c r="O7482">
        <v>7481</v>
      </c>
      <c r="P7482" t="str">
        <f>IFERROR(IF(COUNTIF(個人情報!$BB$5:$BB$401,"登録番号" &amp; リスト!O7482)&gt;=1,"",IF(VLOOKUP(O7482,登録者リスト!$A$1:$D$43729,4,FALSE)=基本情報!$D$6,O7482,"")),"")</f>
        <v/>
      </c>
    </row>
    <row r="7483" spans="15:16" x14ac:dyDescent="0.15">
      <c r="O7483">
        <v>7482</v>
      </c>
      <c r="P7483" t="str">
        <f>IFERROR(IF(COUNTIF(個人情報!$BB$5:$BB$401,"登録番号" &amp; リスト!O7483)&gt;=1,"",IF(VLOOKUP(O7483,登録者リスト!$A$1:$D$43729,4,FALSE)=基本情報!$D$6,O7483,"")),"")</f>
        <v/>
      </c>
    </row>
    <row r="7484" spans="15:16" x14ac:dyDescent="0.15">
      <c r="O7484">
        <v>7483</v>
      </c>
      <c r="P7484" t="str">
        <f>IFERROR(IF(COUNTIF(個人情報!$BB$5:$BB$401,"登録番号" &amp; リスト!O7484)&gt;=1,"",IF(VLOOKUP(O7484,登録者リスト!$A$1:$D$43729,4,FALSE)=基本情報!$D$6,O7484,"")),"")</f>
        <v/>
      </c>
    </row>
    <row r="7485" spans="15:16" x14ac:dyDescent="0.15">
      <c r="O7485">
        <v>7484</v>
      </c>
      <c r="P7485" t="str">
        <f>IFERROR(IF(COUNTIF(個人情報!$BB$5:$BB$401,"登録番号" &amp; リスト!O7485)&gt;=1,"",IF(VLOOKUP(O7485,登録者リスト!$A$1:$D$43729,4,FALSE)=基本情報!$D$6,O7485,"")),"")</f>
        <v/>
      </c>
    </row>
    <row r="7486" spans="15:16" x14ac:dyDescent="0.15">
      <c r="O7486">
        <v>7485</v>
      </c>
      <c r="P7486" t="str">
        <f>IFERROR(IF(COUNTIF(個人情報!$BB$5:$BB$401,"登録番号" &amp; リスト!O7486)&gt;=1,"",IF(VLOOKUP(O7486,登録者リスト!$A$1:$D$43729,4,FALSE)=基本情報!$D$6,O7486,"")),"")</f>
        <v/>
      </c>
    </row>
    <row r="7487" spans="15:16" x14ac:dyDescent="0.15">
      <c r="O7487">
        <v>7486</v>
      </c>
      <c r="P7487" t="str">
        <f>IFERROR(IF(COUNTIF(個人情報!$BB$5:$BB$401,"登録番号" &amp; リスト!O7487)&gt;=1,"",IF(VLOOKUP(O7487,登録者リスト!$A$1:$D$43729,4,FALSE)=基本情報!$D$6,O7487,"")),"")</f>
        <v/>
      </c>
    </row>
    <row r="7488" spans="15:16" x14ac:dyDescent="0.15">
      <c r="O7488">
        <v>7487</v>
      </c>
      <c r="P7488" t="str">
        <f>IFERROR(IF(COUNTIF(個人情報!$BB$5:$BB$401,"登録番号" &amp; リスト!O7488)&gt;=1,"",IF(VLOOKUP(O7488,登録者リスト!$A$1:$D$43729,4,FALSE)=基本情報!$D$6,O7488,"")),"")</f>
        <v/>
      </c>
    </row>
    <row r="7489" spans="15:16" x14ac:dyDescent="0.15">
      <c r="O7489">
        <v>7488</v>
      </c>
      <c r="P7489" t="str">
        <f>IFERROR(IF(COUNTIF(個人情報!$BB$5:$BB$401,"登録番号" &amp; リスト!O7489)&gt;=1,"",IF(VLOOKUP(O7489,登録者リスト!$A$1:$D$43729,4,FALSE)=基本情報!$D$6,O7489,"")),"")</f>
        <v/>
      </c>
    </row>
    <row r="7490" spans="15:16" x14ac:dyDescent="0.15">
      <c r="O7490">
        <v>7489</v>
      </c>
      <c r="P7490" t="str">
        <f>IFERROR(IF(COUNTIF(個人情報!$BB$5:$BB$401,"登録番号" &amp; リスト!O7490)&gt;=1,"",IF(VLOOKUP(O7490,登録者リスト!$A$1:$D$43729,4,FALSE)=基本情報!$D$6,O7490,"")),"")</f>
        <v/>
      </c>
    </row>
    <row r="7491" spans="15:16" x14ac:dyDescent="0.15">
      <c r="O7491">
        <v>7490</v>
      </c>
      <c r="P7491" t="str">
        <f>IFERROR(IF(COUNTIF(個人情報!$BB$5:$BB$401,"登録番号" &amp; リスト!O7491)&gt;=1,"",IF(VLOOKUP(O7491,登録者リスト!$A$1:$D$43729,4,FALSE)=基本情報!$D$6,O7491,"")),"")</f>
        <v/>
      </c>
    </row>
    <row r="7492" spans="15:16" x14ac:dyDescent="0.15">
      <c r="O7492">
        <v>7491</v>
      </c>
      <c r="P7492" t="str">
        <f>IFERROR(IF(COUNTIF(個人情報!$BB$5:$BB$401,"登録番号" &amp; リスト!O7492)&gt;=1,"",IF(VLOOKUP(O7492,登録者リスト!$A$1:$D$43729,4,FALSE)=基本情報!$D$6,O7492,"")),"")</f>
        <v/>
      </c>
    </row>
    <row r="7493" spans="15:16" x14ac:dyDescent="0.15">
      <c r="O7493">
        <v>7492</v>
      </c>
      <c r="P7493" t="str">
        <f>IFERROR(IF(COUNTIF(個人情報!$BB$5:$BB$401,"登録番号" &amp; リスト!O7493)&gt;=1,"",IF(VLOOKUP(O7493,登録者リスト!$A$1:$D$43729,4,FALSE)=基本情報!$D$6,O7493,"")),"")</f>
        <v/>
      </c>
    </row>
    <row r="7494" spans="15:16" x14ac:dyDescent="0.15">
      <c r="O7494">
        <v>7493</v>
      </c>
      <c r="P7494" t="str">
        <f>IFERROR(IF(COUNTIF(個人情報!$BB$5:$BB$401,"登録番号" &amp; リスト!O7494)&gt;=1,"",IF(VLOOKUP(O7494,登録者リスト!$A$1:$D$43729,4,FALSE)=基本情報!$D$6,O7494,"")),"")</f>
        <v/>
      </c>
    </row>
    <row r="7495" spans="15:16" x14ac:dyDescent="0.15">
      <c r="O7495">
        <v>7494</v>
      </c>
      <c r="P7495" t="str">
        <f>IFERROR(IF(COUNTIF(個人情報!$BB$5:$BB$401,"登録番号" &amp; リスト!O7495)&gt;=1,"",IF(VLOOKUP(O7495,登録者リスト!$A$1:$D$43729,4,FALSE)=基本情報!$D$6,O7495,"")),"")</f>
        <v/>
      </c>
    </row>
    <row r="7496" spans="15:16" x14ac:dyDescent="0.15">
      <c r="O7496">
        <v>7495</v>
      </c>
      <c r="P7496" t="str">
        <f>IFERROR(IF(COUNTIF(個人情報!$BB$5:$BB$401,"登録番号" &amp; リスト!O7496)&gt;=1,"",IF(VLOOKUP(O7496,登録者リスト!$A$1:$D$43729,4,FALSE)=基本情報!$D$6,O7496,"")),"")</f>
        <v/>
      </c>
    </row>
    <row r="7497" spans="15:16" x14ac:dyDescent="0.15">
      <c r="O7497">
        <v>7496</v>
      </c>
      <c r="P7497" t="str">
        <f>IFERROR(IF(COUNTIF(個人情報!$BB$5:$BB$401,"登録番号" &amp; リスト!O7497)&gt;=1,"",IF(VLOOKUP(O7497,登録者リスト!$A$1:$D$43729,4,FALSE)=基本情報!$D$6,O7497,"")),"")</f>
        <v/>
      </c>
    </row>
    <row r="7498" spans="15:16" x14ac:dyDescent="0.15">
      <c r="O7498">
        <v>7497</v>
      </c>
      <c r="P7498" t="str">
        <f>IFERROR(IF(COUNTIF(個人情報!$BB$5:$BB$401,"登録番号" &amp; リスト!O7498)&gt;=1,"",IF(VLOOKUP(O7498,登録者リスト!$A$1:$D$43729,4,FALSE)=基本情報!$D$6,O7498,"")),"")</f>
        <v/>
      </c>
    </row>
    <row r="7499" spans="15:16" x14ac:dyDescent="0.15">
      <c r="O7499">
        <v>7498</v>
      </c>
      <c r="P7499" t="str">
        <f>IFERROR(IF(COUNTIF(個人情報!$BB$5:$BB$401,"登録番号" &amp; リスト!O7499)&gt;=1,"",IF(VLOOKUP(O7499,登録者リスト!$A$1:$D$43729,4,FALSE)=基本情報!$D$6,O7499,"")),"")</f>
        <v/>
      </c>
    </row>
    <row r="7500" spans="15:16" x14ac:dyDescent="0.15">
      <c r="O7500">
        <v>7499</v>
      </c>
      <c r="P7500" t="str">
        <f>IFERROR(IF(COUNTIF(個人情報!$BB$5:$BB$401,"登録番号" &amp; リスト!O7500)&gt;=1,"",IF(VLOOKUP(O7500,登録者リスト!$A$1:$D$43729,4,FALSE)=基本情報!$D$6,O7500,"")),"")</f>
        <v/>
      </c>
    </row>
    <row r="7501" spans="15:16" x14ac:dyDescent="0.15">
      <c r="O7501">
        <v>7500</v>
      </c>
      <c r="P7501" t="str">
        <f>IFERROR(IF(COUNTIF(個人情報!$BB$5:$BB$401,"登録番号" &amp; リスト!O7501)&gt;=1,"",IF(VLOOKUP(O7501,登録者リスト!$A$1:$D$43729,4,FALSE)=基本情報!$D$6,O7501,"")),"")</f>
        <v/>
      </c>
    </row>
    <row r="7502" spans="15:16" x14ac:dyDescent="0.15">
      <c r="O7502">
        <v>7501</v>
      </c>
      <c r="P7502" t="str">
        <f>IFERROR(IF(COUNTIF(個人情報!$BB$5:$BB$401,"登録番号" &amp; リスト!O7502)&gt;=1,"",IF(VLOOKUP(O7502,登録者リスト!$A$1:$D$43729,4,FALSE)=基本情報!$D$6,O7502,"")),"")</f>
        <v/>
      </c>
    </row>
    <row r="7503" spans="15:16" x14ac:dyDescent="0.15">
      <c r="O7503">
        <v>7502</v>
      </c>
      <c r="P7503" t="str">
        <f>IFERROR(IF(COUNTIF(個人情報!$BB$5:$BB$401,"登録番号" &amp; リスト!O7503)&gt;=1,"",IF(VLOOKUP(O7503,登録者リスト!$A$1:$D$43729,4,FALSE)=基本情報!$D$6,O7503,"")),"")</f>
        <v/>
      </c>
    </row>
    <row r="7504" spans="15:16" x14ac:dyDescent="0.15">
      <c r="O7504">
        <v>7503</v>
      </c>
      <c r="P7504" t="str">
        <f>IFERROR(IF(COUNTIF(個人情報!$BB$5:$BB$401,"登録番号" &amp; リスト!O7504)&gt;=1,"",IF(VLOOKUP(O7504,登録者リスト!$A$1:$D$43729,4,FALSE)=基本情報!$D$6,O7504,"")),"")</f>
        <v/>
      </c>
    </row>
    <row r="7505" spans="15:16" x14ac:dyDescent="0.15">
      <c r="O7505">
        <v>7504</v>
      </c>
      <c r="P7505" t="str">
        <f>IFERROR(IF(COUNTIF(個人情報!$BB$5:$BB$401,"登録番号" &amp; リスト!O7505)&gt;=1,"",IF(VLOOKUP(O7505,登録者リスト!$A$1:$D$43729,4,FALSE)=基本情報!$D$6,O7505,"")),"")</f>
        <v/>
      </c>
    </row>
    <row r="7506" spans="15:16" x14ac:dyDescent="0.15">
      <c r="O7506">
        <v>7505</v>
      </c>
      <c r="P7506" t="str">
        <f>IFERROR(IF(COUNTIF(個人情報!$BB$5:$BB$401,"登録番号" &amp; リスト!O7506)&gt;=1,"",IF(VLOOKUP(O7506,登録者リスト!$A$1:$D$43729,4,FALSE)=基本情報!$D$6,O7506,"")),"")</f>
        <v/>
      </c>
    </row>
    <row r="7507" spans="15:16" x14ac:dyDescent="0.15">
      <c r="O7507">
        <v>7506</v>
      </c>
      <c r="P7507" t="str">
        <f>IFERROR(IF(COUNTIF(個人情報!$BB$5:$BB$401,"登録番号" &amp; リスト!O7507)&gt;=1,"",IF(VLOOKUP(O7507,登録者リスト!$A$1:$D$43729,4,FALSE)=基本情報!$D$6,O7507,"")),"")</f>
        <v/>
      </c>
    </row>
    <row r="7508" spans="15:16" x14ac:dyDescent="0.15">
      <c r="O7508">
        <v>7507</v>
      </c>
      <c r="P7508" t="str">
        <f>IFERROR(IF(COUNTIF(個人情報!$BB$5:$BB$401,"登録番号" &amp; リスト!O7508)&gt;=1,"",IF(VLOOKUP(O7508,登録者リスト!$A$1:$D$43729,4,FALSE)=基本情報!$D$6,O7508,"")),"")</f>
        <v/>
      </c>
    </row>
    <row r="7509" spans="15:16" x14ac:dyDescent="0.15">
      <c r="O7509">
        <v>7508</v>
      </c>
      <c r="P7509" t="str">
        <f>IFERROR(IF(COUNTIF(個人情報!$BB$5:$BB$401,"登録番号" &amp; リスト!O7509)&gt;=1,"",IF(VLOOKUP(O7509,登録者リスト!$A$1:$D$43729,4,FALSE)=基本情報!$D$6,O7509,"")),"")</f>
        <v/>
      </c>
    </row>
    <row r="7510" spans="15:16" x14ac:dyDescent="0.15">
      <c r="O7510">
        <v>7509</v>
      </c>
      <c r="P7510" t="str">
        <f>IFERROR(IF(COUNTIF(個人情報!$BB$5:$BB$401,"登録番号" &amp; リスト!O7510)&gt;=1,"",IF(VLOOKUP(O7510,登録者リスト!$A$1:$D$43729,4,FALSE)=基本情報!$D$6,O7510,"")),"")</f>
        <v/>
      </c>
    </row>
    <row r="7511" spans="15:16" x14ac:dyDescent="0.15">
      <c r="O7511">
        <v>7510</v>
      </c>
      <c r="P7511" t="str">
        <f>IFERROR(IF(COUNTIF(個人情報!$BB$5:$BB$401,"登録番号" &amp; リスト!O7511)&gt;=1,"",IF(VLOOKUP(O7511,登録者リスト!$A$1:$D$43729,4,FALSE)=基本情報!$D$6,O7511,"")),"")</f>
        <v/>
      </c>
    </row>
    <row r="7512" spans="15:16" x14ac:dyDescent="0.15">
      <c r="O7512">
        <v>7511</v>
      </c>
      <c r="P7512" t="str">
        <f>IFERROR(IF(COUNTIF(個人情報!$BB$5:$BB$401,"登録番号" &amp; リスト!O7512)&gt;=1,"",IF(VLOOKUP(O7512,登録者リスト!$A$1:$D$43729,4,FALSE)=基本情報!$D$6,O7512,"")),"")</f>
        <v/>
      </c>
    </row>
    <row r="7513" spans="15:16" x14ac:dyDescent="0.15">
      <c r="O7513">
        <v>7512</v>
      </c>
      <c r="P7513" t="str">
        <f>IFERROR(IF(COUNTIF(個人情報!$BB$5:$BB$401,"登録番号" &amp; リスト!O7513)&gt;=1,"",IF(VLOOKUP(O7513,登録者リスト!$A$1:$D$43729,4,FALSE)=基本情報!$D$6,O7513,"")),"")</f>
        <v/>
      </c>
    </row>
    <row r="7514" spans="15:16" x14ac:dyDescent="0.15">
      <c r="O7514">
        <v>7513</v>
      </c>
      <c r="P7514" t="str">
        <f>IFERROR(IF(COUNTIF(個人情報!$BB$5:$BB$401,"登録番号" &amp; リスト!O7514)&gt;=1,"",IF(VLOOKUP(O7514,登録者リスト!$A$1:$D$43729,4,FALSE)=基本情報!$D$6,O7514,"")),"")</f>
        <v/>
      </c>
    </row>
    <row r="7515" spans="15:16" x14ac:dyDescent="0.15">
      <c r="O7515">
        <v>7514</v>
      </c>
      <c r="P7515" t="str">
        <f>IFERROR(IF(COUNTIF(個人情報!$BB$5:$BB$401,"登録番号" &amp; リスト!O7515)&gt;=1,"",IF(VLOOKUP(O7515,登録者リスト!$A$1:$D$43729,4,FALSE)=基本情報!$D$6,O7515,"")),"")</f>
        <v/>
      </c>
    </row>
    <row r="7516" spans="15:16" x14ac:dyDescent="0.15">
      <c r="O7516">
        <v>7515</v>
      </c>
      <c r="P7516" t="str">
        <f>IFERROR(IF(COUNTIF(個人情報!$BB$5:$BB$401,"登録番号" &amp; リスト!O7516)&gt;=1,"",IF(VLOOKUP(O7516,登録者リスト!$A$1:$D$43729,4,FALSE)=基本情報!$D$6,O7516,"")),"")</f>
        <v/>
      </c>
    </row>
    <row r="7517" spans="15:16" x14ac:dyDescent="0.15">
      <c r="O7517">
        <v>7516</v>
      </c>
      <c r="P7517" t="str">
        <f>IFERROR(IF(COUNTIF(個人情報!$BB$5:$BB$401,"登録番号" &amp; リスト!O7517)&gt;=1,"",IF(VLOOKUP(O7517,登録者リスト!$A$1:$D$43729,4,FALSE)=基本情報!$D$6,O7517,"")),"")</f>
        <v/>
      </c>
    </row>
    <row r="7518" spans="15:16" x14ac:dyDescent="0.15">
      <c r="O7518">
        <v>7517</v>
      </c>
      <c r="P7518" t="str">
        <f>IFERROR(IF(COUNTIF(個人情報!$BB$5:$BB$401,"登録番号" &amp; リスト!O7518)&gt;=1,"",IF(VLOOKUP(O7518,登録者リスト!$A$1:$D$43729,4,FALSE)=基本情報!$D$6,O7518,"")),"")</f>
        <v/>
      </c>
    </row>
    <row r="7519" spans="15:16" x14ac:dyDescent="0.15">
      <c r="O7519">
        <v>7518</v>
      </c>
      <c r="P7519" t="str">
        <f>IFERROR(IF(COUNTIF(個人情報!$BB$5:$BB$401,"登録番号" &amp; リスト!O7519)&gt;=1,"",IF(VLOOKUP(O7519,登録者リスト!$A$1:$D$43729,4,FALSE)=基本情報!$D$6,O7519,"")),"")</f>
        <v/>
      </c>
    </row>
    <row r="7520" spans="15:16" x14ac:dyDescent="0.15">
      <c r="O7520">
        <v>7519</v>
      </c>
      <c r="P7520" t="str">
        <f>IFERROR(IF(COUNTIF(個人情報!$BB$5:$BB$401,"登録番号" &amp; リスト!O7520)&gt;=1,"",IF(VLOOKUP(O7520,登録者リスト!$A$1:$D$43729,4,FALSE)=基本情報!$D$6,O7520,"")),"")</f>
        <v/>
      </c>
    </row>
    <row r="7521" spans="15:16" x14ac:dyDescent="0.15">
      <c r="O7521">
        <v>7520</v>
      </c>
      <c r="P7521" t="str">
        <f>IFERROR(IF(COUNTIF(個人情報!$BB$5:$BB$401,"登録番号" &amp; リスト!O7521)&gt;=1,"",IF(VLOOKUP(O7521,登録者リスト!$A$1:$D$43729,4,FALSE)=基本情報!$D$6,O7521,"")),"")</f>
        <v/>
      </c>
    </row>
    <row r="7522" spans="15:16" x14ac:dyDescent="0.15">
      <c r="O7522">
        <v>7521</v>
      </c>
      <c r="P7522" t="str">
        <f>IFERROR(IF(COUNTIF(個人情報!$BB$5:$BB$401,"登録番号" &amp; リスト!O7522)&gt;=1,"",IF(VLOOKUP(O7522,登録者リスト!$A$1:$D$43729,4,FALSE)=基本情報!$D$6,O7522,"")),"")</f>
        <v/>
      </c>
    </row>
    <row r="7523" spans="15:16" x14ac:dyDescent="0.15">
      <c r="O7523">
        <v>7522</v>
      </c>
      <c r="P7523" t="str">
        <f>IFERROR(IF(COUNTIF(個人情報!$BB$5:$BB$401,"登録番号" &amp; リスト!O7523)&gt;=1,"",IF(VLOOKUP(O7523,登録者リスト!$A$1:$D$43729,4,FALSE)=基本情報!$D$6,O7523,"")),"")</f>
        <v/>
      </c>
    </row>
    <row r="7524" spans="15:16" x14ac:dyDescent="0.15">
      <c r="O7524">
        <v>7523</v>
      </c>
      <c r="P7524" t="str">
        <f>IFERROR(IF(COUNTIF(個人情報!$BB$5:$BB$401,"登録番号" &amp; リスト!O7524)&gt;=1,"",IF(VLOOKUP(O7524,登録者リスト!$A$1:$D$43729,4,FALSE)=基本情報!$D$6,O7524,"")),"")</f>
        <v/>
      </c>
    </row>
    <row r="7525" spans="15:16" x14ac:dyDescent="0.15">
      <c r="O7525">
        <v>7524</v>
      </c>
      <c r="P7525" t="str">
        <f>IFERROR(IF(COUNTIF(個人情報!$BB$5:$BB$401,"登録番号" &amp; リスト!O7525)&gt;=1,"",IF(VLOOKUP(O7525,登録者リスト!$A$1:$D$43729,4,FALSE)=基本情報!$D$6,O7525,"")),"")</f>
        <v/>
      </c>
    </row>
    <row r="7526" spans="15:16" x14ac:dyDescent="0.15">
      <c r="O7526">
        <v>7525</v>
      </c>
      <c r="P7526" t="str">
        <f>IFERROR(IF(COUNTIF(個人情報!$BB$5:$BB$401,"登録番号" &amp; リスト!O7526)&gt;=1,"",IF(VLOOKUP(O7526,登録者リスト!$A$1:$D$43729,4,FALSE)=基本情報!$D$6,O7526,"")),"")</f>
        <v/>
      </c>
    </row>
    <row r="7527" spans="15:16" x14ac:dyDescent="0.15">
      <c r="O7527">
        <v>7526</v>
      </c>
      <c r="P7527" t="str">
        <f>IFERROR(IF(COUNTIF(個人情報!$BB$5:$BB$401,"登録番号" &amp; リスト!O7527)&gt;=1,"",IF(VLOOKUP(O7527,登録者リスト!$A$1:$D$43729,4,FALSE)=基本情報!$D$6,O7527,"")),"")</f>
        <v/>
      </c>
    </row>
    <row r="7528" spans="15:16" x14ac:dyDescent="0.15">
      <c r="O7528">
        <v>7527</v>
      </c>
      <c r="P7528" t="str">
        <f>IFERROR(IF(COUNTIF(個人情報!$BB$5:$BB$401,"登録番号" &amp; リスト!O7528)&gt;=1,"",IF(VLOOKUP(O7528,登録者リスト!$A$1:$D$43729,4,FALSE)=基本情報!$D$6,O7528,"")),"")</f>
        <v/>
      </c>
    </row>
    <row r="7529" spans="15:16" x14ac:dyDescent="0.15">
      <c r="O7529">
        <v>7528</v>
      </c>
      <c r="P7529" t="str">
        <f>IFERROR(IF(COUNTIF(個人情報!$BB$5:$BB$401,"登録番号" &amp; リスト!O7529)&gt;=1,"",IF(VLOOKUP(O7529,登録者リスト!$A$1:$D$43729,4,FALSE)=基本情報!$D$6,O7529,"")),"")</f>
        <v/>
      </c>
    </row>
    <row r="7530" spans="15:16" x14ac:dyDescent="0.15">
      <c r="O7530">
        <v>7529</v>
      </c>
      <c r="P7530" t="str">
        <f>IFERROR(IF(COUNTIF(個人情報!$BB$5:$BB$401,"登録番号" &amp; リスト!O7530)&gt;=1,"",IF(VLOOKUP(O7530,登録者リスト!$A$1:$D$43729,4,FALSE)=基本情報!$D$6,O7530,"")),"")</f>
        <v/>
      </c>
    </row>
    <row r="7531" spans="15:16" x14ac:dyDescent="0.15">
      <c r="O7531">
        <v>7530</v>
      </c>
      <c r="P7531" t="str">
        <f>IFERROR(IF(COUNTIF(個人情報!$BB$5:$BB$401,"登録番号" &amp; リスト!O7531)&gt;=1,"",IF(VLOOKUP(O7531,登録者リスト!$A$1:$D$43729,4,FALSE)=基本情報!$D$6,O7531,"")),"")</f>
        <v/>
      </c>
    </row>
    <row r="7532" spans="15:16" x14ac:dyDescent="0.15">
      <c r="O7532">
        <v>7531</v>
      </c>
      <c r="P7532" t="str">
        <f>IFERROR(IF(COUNTIF(個人情報!$BB$5:$BB$401,"登録番号" &amp; リスト!O7532)&gt;=1,"",IF(VLOOKUP(O7532,登録者リスト!$A$1:$D$43729,4,FALSE)=基本情報!$D$6,O7532,"")),"")</f>
        <v/>
      </c>
    </row>
    <row r="7533" spans="15:16" x14ac:dyDescent="0.15">
      <c r="O7533">
        <v>7532</v>
      </c>
      <c r="P7533" t="str">
        <f>IFERROR(IF(COUNTIF(個人情報!$BB$5:$BB$401,"登録番号" &amp; リスト!O7533)&gt;=1,"",IF(VLOOKUP(O7533,登録者リスト!$A$1:$D$43729,4,FALSE)=基本情報!$D$6,O7533,"")),"")</f>
        <v/>
      </c>
    </row>
    <row r="7534" spans="15:16" x14ac:dyDescent="0.15">
      <c r="O7534">
        <v>7533</v>
      </c>
      <c r="P7534" t="str">
        <f>IFERROR(IF(COUNTIF(個人情報!$BB$5:$BB$401,"登録番号" &amp; リスト!O7534)&gt;=1,"",IF(VLOOKUP(O7534,登録者リスト!$A$1:$D$43729,4,FALSE)=基本情報!$D$6,O7534,"")),"")</f>
        <v/>
      </c>
    </row>
    <row r="7535" spans="15:16" x14ac:dyDescent="0.15">
      <c r="O7535">
        <v>7534</v>
      </c>
      <c r="P7535" t="str">
        <f>IFERROR(IF(COUNTIF(個人情報!$BB$5:$BB$401,"登録番号" &amp; リスト!O7535)&gt;=1,"",IF(VLOOKUP(O7535,登録者リスト!$A$1:$D$43729,4,FALSE)=基本情報!$D$6,O7535,"")),"")</f>
        <v/>
      </c>
    </row>
    <row r="7536" spans="15:16" x14ac:dyDescent="0.15">
      <c r="O7536">
        <v>7535</v>
      </c>
      <c r="P7536" t="str">
        <f>IFERROR(IF(COUNTIF(個人情報!$BB$5:$BB$401,"登録番号" &amp; リスト!O7536)&gt;=1,"",IF(VLOOKUP(O7536,登録者リスト!$A$1:$D$43729,4,FALSE)=基本情報!$D$6,O7536,"")),"")</f>
        <v/>
      </c>
    </row>
    <row r="7537" spans="15:16" x14ac:dyDescent="0.15">
      <c r="O7537">
        <v>7536</v>
      </c>
      <c r="P7537" t="str">
        <f>IFERROR(IF(COUNTIF(個人情報!$BB$5:$BB$401,"登録番号" &amp; リスト!O7537)&gt;=1,"",IF(VLOOKUP(O7537,登録者リスト!$A$1:$D$43729,4,FALSE)=基本情報!$D$6,O7537,"")),"")</f>
        <v/>
      </c>
    </row>
    <row r="7538" spans="15:16" x14ac:dyDescent="0.15">
      <c r="O7538">
        <v>7537</v>
      </c>
      <c r="P7538" t="str">
        <f>IFERROR(IF(COUNTIF(個人情報!$BB$5:$BB$401,"登録番号" &amp; リスト!O7538)&gt;=1,"",IF(VLOOKUP(O7538,登録者リスト!$A$1:$D$43729,4,FALSE)=基本情報!$D$6,O7538,"")),"")</f>
        <v/>
      </c>
    </row>
    <row r="7539" spans="15:16" x14ac:dyDescent="0.15">
      <c r="O7539">
        <v>7538</v>
      </c>
      <c r="P7539" t="str">
        <f>IFERROR(IF(COUNTIF(個人情報!$BB$5:$BB$401,"登録番号" &amp; リスト!O7539)&gt;=1,"",IF(VLOOKUP(O7539,登録者リスト!$A$1:$D$43729,4,FALSE)=基本情報!$D$6,O7539,"")),"")</f>
        <v/>
      </c>
    </row>
    <row r="7540" spans="15:16" x14ac:dyDescent="0.15">
      <c r="O7540">
        <v>7539</v>
      </c>
      <c r="P7540" t="str">
        <f>IFERROR(IF(COUNTIF(個人情報!$BB$5:$BB$401,"登録番号" &amp; リスト!O7540)&gt;=1,"",IF(VLOOKUP(O7540,登録者リスト!$A$1:$D$43729,4,FALSE)=基本情報!$D$6,O7540,"")),"")</f>
        <v/>
      </c>
    </row>
    <row r="7541" spans="15:16" x14ac:dyDescent="0.15">
      <c r="O7541">
        <v>7540</v>
      </c>
      <c r="P7541" t="str">
        <f>IFERROR(IF(COUNTIF(個人情報!$BB$5:$BB$401,"登録番号" &amp; リスト!O7541)&gt;=1,"",IF(VLOOKUP(O7541,登録者リスト!$A$1:$D$43729,4,FALSE)=基本情報!$D$6,O7541,"")),"")</f>
        <v/>
      </c>
    </row>
    <row r="7542" spans="15:16" x14ac:dyDescent="0.15">
      <c r="O7542">
        <v>7541</v>
      </c>
      <c r="P7542" t="str">
        <f>IFERROR(IF(COUNTIF(個人情報!$BB$5:$BB$401,"登録番号" &amp; リスト!O7542)&gt;=1,"",IF(VLOOKUP(O7542,登録者リスト!$A$1:$D$43729,4,FALSE)=基本情報!$D$6,O7542,"")),"")</f>
        <v/>
      </c>
    </row>
    <row r="7543" spans="15:16" x14ac:dyDescent="0.15">
      <c r="O7543">
        <v>7542</v>
      </c>
      <c r="P7543" t="str">
        <f>IFERROR(IF(COUNTIF(個人情報!$BB$5:$BB$401,"登録番号" &amp; リスト!O7543)&gt;=1,"",IF(VLOOKUP(O7543,登録者リスト!$A$1:$D$43729,4,FALSE)=基本情報!$D$6,O7543,"")),"")</f>
        <v/>
      </c>
    </row>
    <row r="7544" spans="15:16" x14ac:dyDescent="0.15">
      <c r="O7544">
        <v>7543</v>
      </c>
      <c r="P7544" t="str">
        <f>IFERROR(IF(COUNTIF(個人情報!$BB$5:$BB$401,"登録番号" &amp; リスト!O7544)&gt;=1,"",IF(VLOOKUP(O7544,登録者リスト!$A$1:$D$43729,4,FALSE)=基本情報!$D$6,O7544,"")),"")</f>
        <v/>
      </c>
    </row>
    <row r="7545" spans="15:16" x14ac:dyDescent="0.15">
      <c r="O7545">
        <v>7544</v>
      </c>
      <c r="P7545" t="str">
        <f>IFERROR(IF(COUNTIF(個人情報!$BB$5:$BB$401,"登録番号" &amp; リスト!O7545)&gt;=1,"",IF(VLOOKUP(O7545,登録者リスト!$A$1:$D$43729,4,FALSE)=基本情報!$D$6,O7545,"")),"")</f>
        <v/>
      </c>
    </row>
    <row r="7546" spans="15:16" x14ac:dyDescent="0.15">
      <c r="O7546">
        <v>7545</v>
      </c>
      <c r="P7546" t="str">
        <f>IFERROR(IF(COUNTIF(個人情報!$BB$5:$BB$401,"登録番号" &amp; リスト!O7546)&gt;=1,"",IF(VLOOKUP(O7546,登録者リスト!$A$1:$D$43729,4,FALSE)=基本情報!$D$6,O7546,"")),"")</f>
        <v/>
      </c>
    </row>
    <row r="7547" spans="15:16" x14ac:dyDescent="0.15">
      <c r="O7547">
        <v>7546</v>
      </c>
      <c r="P7547" t="str">
        <f>IFERROR(IF(COUNTIF(個人情報!$BB$5:$BB$401,"登録番号" &amp; リスト!O7547)&gt;=1,"",IF(VLOOKUP(O7547,登録者リスト!$A$1:$D$43729,4,FALSE)=基本情報!$D$6,O7547,"")),"")</f>
        <v/>
      </c>
    </row>
    <row r="7548" spans="15:16" x14ac:dyDescent="0.15">
      <c r="O7548">
        <v>7547</v>
      </c>
      <c r="P7548" t="str">
        <f>IFERROR(IF(COUNTIF(個人情報!$BB$5:$BB$401,"登録番号" &amp; リスト!O7548)&gt;=1,"",IF(VLOOKUP(O7548,登録者リスト!$A$1:$D$43729,4,FALSE)=基本情報!$D$6,O7548,"")),"")</f>
        <v/>
      </c>
    </row>
    <row r="7549" spans="15:16" x14ac:dyDescent="0.15">
      <c r="O7549">
        <v>7548</v>
      </c>
      <c r="P7549" t="str">
        <f>IFERROR(IF(COUNTIF(個人情報!$BB$5:$BB$401,"登録番号" &amp; リスト!O7549)&gt;=1,"",IF(VLOOKUP(O7549,登録者リスト!$A$1:$D$43729,4,FALSE)=基本情報!$D$6,O7549,"")),"")</f>
        <v/>
      </c>
    </row>
    <row r="7550" spans="15:16" x14ac:dyDescent="0.15">
      <c r="O7550">
        <v>7549</v>
      </c>
      <c r="P7550" t="str">
        <f>IFERROR(IF(COUNTIF(個人情報!$BB$5:$BB$401,"登録番号" &amp; リスト!O7550)&gt;=1,"",IF(VLOOKUP(O7550,登録者リスト!$A$1:$D$43729,4,FALSE)=基本情報!$D$6,O7550,"")),"")</f>
        <v/>
      </c>
    </row>
    <row r="7551" spans="15:16" x14ac:dyDescent="0.15">
      <c r="O7551">
        <v>7550</v>
      </c>
      <c r="P7551" t="str">
        <f>IFERROR(IF(COUNTIF(個人情報!$BB$5:$BB$401,"登録番号" &amp; リスト!O7551)&gt;=1,"",IF(VLOOKUP(O7551,登録者リスト!$A$1:$D$43729,4,FALSE)=基本情報!$D$6,O7551,"")),"")</f>
        <v/>
      </c>
    </row>
    <row r="7552" spans="15:16" x14ac:dyDescent="0.15">
      <c r="O7552">
        <v>7551</v>
      </c>
      <c r="P7552" t="str">
        <f>IFERROR(IF(COUNTIF(個人情報!$BB$5:$BB$401,"登録番号" &amp; リスト!O7552)&gt;=1,"",IF(VLOOKUP(O7552,登録者リスト!$A$1:$D$43729,4,FALSE)=基本情報!$D$6,O7552,"")),"")</f>
        <v/>
      </c>
    </row>
    <row r="7553" spans="15:16" x14ac:dyDescent="0.15">
      <c r="O7553">
        <v>7552</v>
      </c>
      <c r="P7553" t="str">
        <f>IFERROR(IF(COUNTIF(個人情報!$BB$5:$BB$401,"登録番号" &amp; リスト!O7553)&gt;=1,"",IF(VLOOKUP(O7553,登録者リスト!$A$1:$D$43729,4,FALSE)=基本情報!$D$6,O7553,"")),"")</f>
        <v/>
      </c>
    </row>
    <row r="7554" spans="15:16" x14ac:dyDescent="0.15">
      <c r="O7554">
        <v>7553</v>
      </c>
      <c r="P7554" t="str">
        <f>IFERROR(IF(COUNTIF(個人情報!$BB$5:$BB$401,"登録番号" &amp; リスト!O7554)&gt;=1,"",IF(VLOOKUP(O7554,登録者リスト!$A$1:$D$43729,4,FALSE)=基本情報!$D$6,O7554,"")),"")</f>
        <v/>
      </c>
    </row>
    <row r="7555" spans="15:16" x14ac:dyDescent="0.15">
      <c r="O7555">
        <v>7554</v>
      </c>
      <c r="P7555" t="str">
        <f>IFERROR(IF(COUNTIF(個人情報!$BB$5:$BB$401,"登録番号" &amp; リスト!O7555)&gt;=1,"",IF(VLOOKUP(O7555,登録者リスト!$A$1:$D$43729,4,FALSE)=基本情報!$D$6,O7555,"")),"")</f>
        <v/>
      </c>
    </row>
    <row r="7556" spans="15:16" x14ac:dyDescent="0.15">
      <c r="O7556">
        <v>7555</v>
      </c>
      <c r="P7556" t="str">
        <f>IFERROR(IF(COUNTIF(個人情報!$BB$5:$BB$401,"登録番号" &amp; リスト!O7556)&gt;=1,"",IF(VLOOKUP(O7556,登録者リスト!$A$1:$D$43729,4,FALSE)=基本情報!$D$6,O7556,"")),"")</f>
        <v/>
      </c>
    </row>
    <row r="7557" spans="15:16" x14ac:dyDescent="0.15">
      <c r="O7557">
        <v>7556</v>
      </c>
      <c r="P7557" t="str">
        <f>IFERROR(IF(COUNTIF(個人情報!$BB$5:$BB$401,"登録番号" &amp; リスト!O7557)&gt;=1,"",IF(VLOOKUP(O7557,登録者リスト!$A$1:$D$43729,4,FALSE)=基本情報!$D$6,O7557,"")),"")</f>
        <v/>
      </c>
    </row>
    <row r="7558" spans="15:16" x14ac:dyDescent="0.15">
      <c r="O7558">
        <v>7557</v>
      </c>
      <c r="P7558" t="str">
        <f>IFERROR(IF(COUNTIF(個人情報!$BB$5:$BB$401,"登録番号" &amp; リスト!O7558)&gt;=1,"",IF(VLOOKUP(O7558,登録者リスト!$A$1:$D$43729,4,FALSE)=基本情報!$D$6,O7558,"")),"")</f>
        <v/>
      </c>
    </row>
    <row r="7559" spans="15:16" x14ac:dyDescent="0.15">
      <c r="O7559">
        <v>7558</v>
      </c>
      <c r="P7559" t="str">
        <f>IFERROR(IF(COUNTIF(個人情報!$BB$5:$BB$401,"登録番号" &amp; リスト!O7559)&gt;=1,"",IF(VLOOKUP(O7559,登録者リスト!$A$1:$D$43729,4,FALSE)=基本情報!$D$6,O7559,"")),"")</f>
        <v/>
      </c>
    </row>
    <row r="7560" spans="15:16" x14ac:dyDescent="0.15">
      <c r="O7560">
        <v>7559</v>
      </c>
      <c r="P7560" t="str">
        <f>IFERROR(IF(COUNTIF(個人情報!$BB$5:$BB$401,"登録番号" &amp; リスト!O7560)&gt;=1,"",IF(VLOOKUP(O7560,登録者リスト!$A$1:$D$43729,4,FALSE)=基本情報!$D$6,O7560,"")),"")</f>
        <v/>
      </c>
    </row>
    <row r="7561" spans="15:16" x14ac:dyDescent="0.15">
      <c r="O7561">
        <v>7560</v>
      </c>
      <c r="P7561" t="str">
        <f>IFERROR(IF(COUNTIF(個人情報!$BB$5:$BB$401,"登録番号" &amp; リスト!O7561)&gt;=1,"",IF(VLOOKUP(O7561,登録者リスト!$A$1:$D$43729,4,FALSE)=基本情報!$D$6,O7561,"")),"")</f>
        <v/>
      </c>
    </row>
    <row r="7562" spans="15:16" x14ac:dyDescent="0.15">
      <c r="O7562">
        <v>7561</v>
      </c>
      <c r="P7562" t="str">
        <f>IFERROR(IF(COUNTIF(個人情報!$BB$5:$BB$401,"登録番号" &amp; リスト!O7562)&gt;=1,"",IF(VLOOKUP(O7562,登録者リスト!$A$1:$D$43729,4,FALSE)=基本情報!$D$6,O7562,"")),"")</f>
        <v/>
      </c>
    </row>
    <row r="7563" spans="15:16" x14ac:dyDescent="0.15">
      <c r="O7563">
        <v>7562</v>
      </c>
      <c r="P7563" t="str">
        <f>IFERROR(IF(COUNTIF(個人情報!$BB$5:$BB$401,"登録番号" &amp; リスト!O7563)&gt;=1,"",IF(VLOOKUP(O7563,登録者リスト!$A$1:$D$43729,4,FALSE)=基本情報!$D$6,O7563,"")),"")</f>
        <v/>
      </c>
    </row>
    <row r="7564" spans="15:16" x14ac:dyDescent="0.15">
      <c r="O7564">
        <v>7563</v>
      </c>
      <c r="P7564" t="str">
        <f>IFERROR(IF(COUNTIF(個人情報!$BB$5:$BB$401,"登録番号" &amp; リスト!O7564)&gt;=1,"",IF(VLOOKUP(O7564,登録者リスト!$A$1:$D$43729,4,FALSE)=基本情報!$D$6,O7564,"")),"")</f>
        <v/>
      </c>
    </row>
    <row r="7565" spans="15:16" x14ac:dyDescent="0.15">
      <c r="O7565">
        <v>7564</v>
      </c>
      <c r="P7565" t="str">
        <f>IFERROR(IF(COUNTIF(個人情報!$BB$5:$BB$401,"登録番号" &amp; リスト!O7565)&gt;=1,"",IF(VLOOKUP(O7565,登録者リスト!$A$1:$D$43729,4,FALSE)=基本情報!$D$6,O7565,"")),"")</f>
        <v/>
      </c>
    </row>
    <row r="7566" spans="15:16" x14ac:dyDescent="0.15">
      <c r="O7566">
        <v>7565</v>
      </c>
      <c r="P7566" t="str">
        <f>IFERROR(IF(COUNTIF(個人情報!$BB$5:$BB$401,"登録番号" &amp; リスト!O7566)&gt;=1,"",IF(VLOOKUP(O7566,登録者リスト!$A$1:$D$43729,4,FALSE)=基本情報!$D$6,O7566,"")),"")</f>
        <v/>
      </c>
    </row>
    <row r="7567" spans="15:16" x14ac:dyDescent="0.15">
      <c r="O7567">
        <v>7566</v>
      </c>
      <c r="P7567" t="str">
        <f>IFERROR(IF(COUNTIF(個人情報!$BB$5:$BB$401,"登録番号" &amp; リスト!O7567)&gt;=1,"",IF(VLOOKUP(O7567,登録者リスト!$A$1:$D$43729,4,FALSE)=基本情報!$D$6,O7567,"")),"")</f>
        <v/>
      </c>
    </row>
    <row r="7568" spans="15:16" x14ac:dyDescent="0.15">
      <c r="O7568">
        <v>7567</v>
      </c>
      <c r="P7568" t="str">
        <f>IFERROR(IF(COUNTIF(個人情報!$BB$5:$BB$401,"登録番号" &amp; リスト!O7568)&gt;=1,"",IF(VLOOKUP(O7568,登録者リスト!$A$1:$D$43729,4,FALSE)=基本情報!$D$6,O7568,"")),"")</f>
        <v/>
      </c>
    </row>
    <row r="7569" spans="15:16" x14ac:dyDescent="0.15">
      <c r="O7569">
        <v>7568</v>
      </c>
      <c r="P7569" t="str">
        <f>IFERROR(IF(COUNTIF(個人情報!$BB$5:$BB$401,"登録番号" &amp; リスト!O7569)&gt;=1,"",IF(VLOOKUP(O7569,登録者リスト!$A$1:$D$43729,4,FALSE)=基本情報!$D$6,O7569,"")),"")</f>
        <v/>
      </c>
    </row>
    <row r="7570" spans="15:16" x14ac:dyDescent="0.15">
      <c r="O7570">
        <v>7569</v>
      </c>
      <c r="P7570" t="str">
        <f>IFERROR(IF(COUNTIF(個人情報!$BB$5:$BB$401,"登録番号" &amp; リスト!O7570)&gt;=1,"",IF(VLOOKUP(O7570,登録者リスト!$A$1:$D$43729,4,FALSE)=基本情報!$D$6,O7570,"")),"")</f>
        <v/>
      </c>
    </row>
    <row r="7571" spans="15:16" x14ac:dyDescent="0.15">
      <c r="O7571">
        <v>7570</v>
      </c>
      <c r="P7571" t="str">
        <f>IFERROR(IF(COUNTIF(個人情報!$BB$5:$BB$401,"登録番号" &amp; リスト!O7571)&gt;=1,"",IF(VLOOKUP(O7571,登録者リスト!$A$1:$D$43729,4,FALSE)=基本情報!$D$6,O7571,"")),"")</f>
        <v/>
      </c>
    </row>
    <row r="7572" spans="15:16" x14ac:dyDescent="0.15">
      <c r="O7572">
        <v>7571</v>
      </c>
      <c r="P7572" t="str">
        <f>IFERROR(IF(COUNTIF(個人情報!$BB$5:$BB$401,"登録番号" &amp; リスト!O7572)&gt;=1,"",IF(VLOOKUP(O7572,登録者リスト!$A$1:$D$43729,4,FALSE)=基本情報!$D$6,O7572,"")),"")</f>
        <v/>
      </c>
    </row>
    <row r="7573" spans="15:16" x14ac:dyDescent="0.15">
      <c r="O7573">
        <v>7572</v>
      </c>
      <c r="P7573" t="str">
        <f>IFERROR(IF(COUNTIF(個人情報!$BB$5:$BB$401,"登録番号" &amp; リスト!O7573)&gt;=1,"",IF(VLOOKUP(O7573,登録者リスト!$A$1:$D$43729,4,FALSE)=基本情報!$D$6,O7573,"")),"")</f>
        <v/>
      </c>
    </row>
    <row r="7574" spans="15:16" x14ac:dyDescent="0.15">
      <c r="O7574">
        <v>7573</v>
      </c>
      <c r="P7574" t="str">
        <f>IFERROR(IF(COUNTIF(個人情報!$BB$5:$BB$401,"登録番号" &amp; リスト!O7574)&gt;=1,"",IF(VLOOKUP(O7574,登録者リスト!$A$1:$D$43729,4,FALSE)=基本情報!$D$6,O7574,"")),"")</f>
        <v/>
      </c>
    </row>
    <row r="7575" spans="15:16" x14ac:dyDescent="0.15">
      <c r="O7575">
        <v>7574</v>
      </c>
      <c r="P7575" t="str">
        <f>IFERROR(IF(COUNTIF(個人情報!$BB$5:$BB$401,"登録番号" &amp; リスト!O7575)&gt;=1,"",IF(VLOOKUP(O7575,登録者リスト!$A$1:$D$43729,4,FALSE)=基本情報!$D$6,O7575,"")),"")</f>
        <v/>
      </c>
    </row>
    <row r="7576" spans="15:16" x14ac:dyDescent="0.15">
      <c r="O7576">
        <v>7575</v>
      </c>
      <c r="P7576" t="str">
        <f>IFERROR(IF(COUNTIF(個人情報!$BB$5:$BB$401,"登録番号" &amp; リスト!O7576)&gt;=1,"",IF(VLOOKUP(O7576,登録者リスト!$A$1:$D$43729,4,FALSE)=基本情報!$D$6,O7576,"")),"")</f>
        <v/>
      </c>
    </row>
    <row r="7577" spans="15:16" x14ac:dyDescent="0.15">
      <c r="O7577">
        <v>7576</v>
      </c>
      <c r="P7577" t="str">
        <f>IFERROR(IF(COUNTIF(個人情報!$BB$5:$BB$401,"登録番号" &amp; リスト!O7577)&gt;=1,"",IF(VLOOKUP(O7577,登録者リスト!$A$1:$D$43729,4,FALSE)=基本情報!$D$6,O7577,"")),"")</f>
        <v/>
      </c>
    </row>
    <row r="7578" spans="15:16" x14ac:dyDescent="0.15">
      <c r="O7578">
        <v>7577</v>
      </c>
      <c r="P7578" t="str">
        <f>IFERROR(IF(COUNTIF(個人情報!$BB$5:$BB$401,"登録番号" &amp; リスト!O7578)&gt;=1,"",IF(VLOOKUP(O7578,登録者リスト!$A$1:$D$43729,4,FALSE)=基本情報!$D$6,O7578,"")),"")</f>
        <v/>
      </c>
    </row>
    <row r="7579" spans="15:16" x14ac:dyDescent="0.15">
      <c r="O7579">
        <v>7578</v>
      </c>
      <c r="P7579" t="str">
        <f>IFERROR(IF(COUNTIF(個人情報!$BB$5:$BB$401,"登録番号" &amp; リスト!O7579)&gt;=1,"",IF(VLOOKUP(O7579,登録者リスト!$A$1:$D$43729,4,FALSE)=基本情報!$D$6,O7579,"")),"")</f>
        <v/>
      </c>
    </row>
    <row r="7580" spans="15:16" x14ac:dyDescent="0.15">
      <c r="O7580">
        <v>7579</v>
      </c>
      <c r="P7580" t="str">
        <f>IFERROR(IF(COUNTIF(個人情報!$BB$5:$BB$401,"登録番号" &amp; リスト!O7580)&gt;=1,"",IF(VLOOKUP(O7580,登録者リスト!$A$1:$D$43729,4,FALSE)=基本情報!$D$6,O7580,"")),"")</f>
        <v/>
      </c>
    </row>
    <row r="7581" spans="15:16" x14ac:dyDescent="0.15">
      <c r="O7581">
        <v>7580</v>
      </c>
      <c r="P7581" t="str">
        <f>IFERROR(IF(COUNTIF(個人情報!$BB$5:$BB$401,"登録番号" &amp; リスト!O7581)&gt;=1,"",IF(VLOOKUP(O7581,登録者リスト!$A$1:$D$43729,4,FALSE)=基本情報!$D$6,O7581,"")),"")</f>
        <v/>
      </c>
    </row>
    <row r="7582" spans="15:16" x14ac:dyDescent="0.15">
      <c r="O7582">
        <v>7581</v>
      </c>
      <c r="P7582" t="str">
        <f>IFERROR(IF(COUNTIF(個人情報!$BB$5:$BB$401,"登録番号" &amp; リスト!O7582)&gt;=1,"",IF(VLOOKUP(O7582,登録者リスト!$A$1:$D$43729,4,FALSE)=基本情報!$D$6,O7582,"")),"")</f>
        <v/>
      </c>
    </row>
    <row r="7583" spans="15:16" x14ac:dyDescent="0.15">
      <c r="O7583">
        <v>7582</v>
      </c>
      <c r="P7583" t="str">
        <f>IFERROR(IF(COUNTIF(個人情報!$BB$5:$BB$401,"登録番号" &amp; リスト!O7583)&gt;=1,"",IF(VLOOKUP(O7583,登録者リスト!$A$1:$D$43729,4,FALSE)=基本情報!$D$6,O7583,"")),"")</f>
        <v/>
      </c>
    </row>
    <row r="7584" spans="15:16" x14ac:dyDescent="0.15">
      <c r="O7584">
        <v>7583</v>
      </c>
      <c r="P7584" t="str">
        <f>IFERROR(IF(COUNTIF(個人情報!$BB$5:$BB$401,"登録番号" &amp; リスト!O7584)&gt;=1,"",IF(VLOOKUP(O7584,登録者リスト!$A$1:$D$43729,4,FALSE)=基本情報!$D$6,O7584,"")),"")</f>
        <v/>
      </c>
    </row>
    <row r="7585" spans="15:16" x14ac:dyDescent="0.15">
      <c r="O7585">
        <v>7584</v>
      </c>
      <c r="P7585" t="str">
        <f>IFERROR(IF(COUNTIF(個人情報!$BB$5:$BB$401,"登録番号" &amp; リスト!O7585)&gt;=1,"",IF(VLOOKUP(O7585,登録者リスト!$A$1:$D$43729,4,FALSE)=基本情報!$D$6,O7585,"")),"")</f>
        <v/>
      </c>
    </row>
    <row r="7586" spans="15:16" x14ac:dyDescent="0.15">
      <c r="O7586">
        <v>7585</v>
      </c>
      <c r="P7586" t="str">
        <f>IFERROR(IF(COUNTIF(個人情報!$BB$5:$BB$401,"登録番号" &amp; リスト!O7586)&gt;=1,"",IF(VLOOKUP(O7586,登録者リスト!$A$1:$D$43729,4,FALSE)=基本情報!$D$6,O7586,"")),"")</f>
        <v/>
      </c>
    </row>
    <row r="7587" spans="15:16" x14ac:dyDescent="0.15">
      <c r="O7587">
        <v>7586</v>
      </c>
      <c r="P7587" t="str">
        <f>IFERROR(IF(COUNTIF(個人情報!$BB$5:$BB$401,"登録番号" &amp; リスト!O7587)&gt;=1,"",IF(VLOOKUP(O7587,登録者リスト!$A$1:$D$43729,4,FALSE)=基本情報!$D$6,O7587,"")),"")</f>
        <v/>
      </c>
    </row>
    <row r="7588" spans="15:16" x14ac:dyDescent="0.15">
      <c r="O7588">
        <v>7587</v>
      </c>
      <c r="P7588" t="str">
        <f>IFERROR(IF(COUNTIF(個人情報!$BB$5:$BB$401,"登録番号" &amp; リスト!O7588)&gt;=1,"",IF(VLOOKUP(O7588,登録者リスト!$A$1:$D$43729,4,FALSE)=基本情報!$D$6,O7588,"")),"")</f>
        <v/>
      </c>
    </row>
    <row r="7589" spans="15:16" x14ac:dyDescent="0.15">
      <c r="O7589">
        <v>7588</v>
      </c>
      <c r="P7589" t="str">
        <f>IFERROR(IF(COUNTIF(個人情報!$BB$5:$BB$401,"登録番号" &amp; リスト!O7589)&gt;=1,"",IF(VLOOKUP(O7589,登録者リスト!$A$1:$D$43729,4,FALSE)=基本情報!$D$6,O7589,"")),"")</f>
        <v/>
      </c>
    </row>
    <row r="7590" spans="15:16" x14ac:dyDescent="0.15">
      <c r="O7590">
        <v>7589</v>
      </c>
      <c r="P7590" t="str">
        <f>IFERROR(IF(COUNTIF(個人情報!$BB$5:$BB$401,"登録番号" &amp; リスト!O7590)&gt;=1,"",IF(VLOOKUP(O7590,登録者リスト!$A$1:$D$43729,4,FALSE)=基本情報!$D$6,O7590,"")),"")</f>
        <v/>
      </c>
    </row>
    <row r="7591" spans="15:16" x14ac:dyDescent="0.15">
      <c r="O7591">
        <v>7590</v>
      </c>
      <c r="P7591" t="str">
        <f>IFERROR(IF(COUNTIF(個人情報!$BB$5:$BB$401,"登録番号" &amp; リスト!O7591)&gt;=1,"",IF(VLOOKUP(O7591,登録者リスト!$A$1:$D$43729,4,FALSE)=基本情報!$D$6,O7591,"")),"")</f>
        <v/>
      </c>
    </row>
    <row r="7592" spans="15:16" x14ac:dyDescent="0.15">
      <c r="O7592">
        <v>7591</v>
      </c>
      <c r="P7592" t="str">
        <f>IFERROR(IF(COUNTIF(個人情報!$BB$5:$BB$401,"登録番号" &amp; リスト!O7592)&gt;=1,"",IF(VLOOKUP(O7592,登録者リスト!$A$1:$D$43729,4,FALSE)=基本情報!$D$6,O7592,"")),"")</f>
        <v/>
      </c>
    </row>
    <row r="7593" spans="15:16" x14ac:dyDescent="0.15">
      <c r="O7593">
        <v>7592</v>
      </c>
      <c r="P7593" t="str">
        <f>IFERROR(IF(COUNTIF(個人情報!$BB$5:$BB$401,"登録番号" &amp; リスト!O7593)&gt;=1,"",IF(VLOOKUP(O7593,登録者リスト!$A$1:$D$43729,4,FALSE)=基本情報!$D$6,O7593,"")),"")</f>
        <v/>
      </c>
    </row>
    <row r="7594" spans="15:16" x14ac:dyDescent="0.15">
      <c r="O7594">
        <v>7593</v>
      </c>
      <c r="P7594" t="str">
        <f>IFERROR(IF(COUNTIF(個人情報!$BB$5:$BB$401,"登録番号" &amp; リスト!O7594)&gt;=1,"",IF(VLOOKUP(O7594,登録者リスト!$A$1:$D$43729,4,FALSE)=基本情報!$D$6,O7594,"")),"")</f>
        <v/>
      </c>
    </row>
    <row r="7595" spans="15:16" x14ac:dyDescent="0.15">
      <c r="O7595">
        <v>7594</v>
      </c>
      <c r="P7595" t="str">
        <f>IFERROR(IF(COUNTIF(個人情報!$BB$5:$BB$401,"登録番号" &amp; リスト!O7595)&gt;=1,"",IF(VLOOKUP(O7595,登録者リスト!$A$1:$D$43729,4,FALSE)=基本情報!$D$6,O7595,"")),"")</f>
        <v/>
      </c>
    </row>
    <row r="7596" spans="15:16" x14ac:dyDescent="0.15">
      <c r="O7596">
        <v>7595</v>
      </c>
      <c r="P7596" t="str">
        <f>IFERROR(IF(COUNTIF(個人情報!$BB$5:$BB$401,"登録番号" &amp; リスト!O7596)&gt;=1,"",IF(VLOOKUP(O7596,登録者リスト!$A$1:$D$43729,4,FALSE)=基本情報!$D$6,O7596,"")),"")</f>
        <v/>
      </c>
    </row>
    <row r="7597" spans="15:16" x14ac:dyDescent="0.15">
      <c r="O7597">
        <v>7596</v>
      </c>
      <c r="P7597" t="str">
        <f>IFERROR(IF(COUNTIF(個人情報!$BB$5:$BB$401,"登録番号" &amp; リスト!O7597)&gt;=1,"",IF(VLOOKUP(O7597,登録者リスト!$A$1:$D$43729,4,FALSE)=基本情報!$D$6,O7597,"")),"")</f>
        <v/>
      </c>
    </row>
    <row r="7598" spans="15:16" x14ac:dyDescent="0.15">
      <c r="O7598">
        <v>7597</v>
      </c>
      <c r="P7598" t="str">
        <f>IFERROR(IF(COUNTIF(個人情報!$BB$5:$BB$401,"登録番号" &amp; リスト!O7598)&gt;=1,"",IF(VLOOKUP(O7598,登録者リスト!$A$1:$D$43729,4,FALSE)=基本情報!$D$6,O7598,"")),"")</f>
        <v/>
      </c>
    </row>
    <row r="7599" spans="15:16" x14ac:dyDescent="0.15">
      <c r="O7599">
        <v>7598</v>
      </c>
      <c r="P7599" t="str">
        <f>IFERROR(IF(COUNTIF(個人情報!$BB$5:$BB$401,"登録番号" &amp; リスト!O7599)&gt;=1,"",IF(VLOOKUP(O7599,登録者リスト!$A$1:$D$43729,4,FALSE)=基本情報!$D$6,O7599,"")),"")</f>
        <v/>
      </c>
    </row>
    <row r="7600" spans="15:16" x14ac:dyDescent="0.15">
      <c r="O7600">
        <v>7599</v>
      </c>
      <c r="P7600" t="str">
        <f>IFERROR(IF(COUNTIF(個人情報!$BB$5:$BB$401,"登録番号" &amp; リスト!O7600)&gt;=1,"",IF(VLOOKUP(O7600,登録者リスト!$A$1:$D$43729,4,FALSE)=基本情報!$D$6,O7600,"")),"")</f>
        <v/>
      </c>
    </row>
    <row r="7601" spans="15:16" x14ac:dyDescent="0.15">
      <c r="O7601">
        <v>7600</v>
      </c>
      <c r="P7601" t="str">
        <f>IFERROR(IF(COUNTIF(個人情報!$BB$5:$BB$401,"登録番号" &amp; リスト!O7601)&gt;=1,"",IF(VLOOKUP(O7601,登録者リスト!$A$1:$D$43729,4,FALSE)=基本情報!$D$6,O7601,"")),"")</f>
        <v/>
      </c>
    </row>
    <row r="7602" spans="15:16" x14ac:dyDescent="0.15">
      <c r="O7602">
        <v>7601</v>
      </c>
      <c r="P7602" t="str">
        <f>IFERROR(IF(COUNTIF(個人情報!$BB$5:$BB$401,"登録番号" &amp; リスト!O7602)&gt;=1,"",IF(VLOOKUP(O7602,登録者リスト!$A$1:$D$43729,4,FALSE)=基本情報!$D$6,O7602,"")),"")</f>
        <v/>
      </c>
    </row>
    <row r="7603" spans="15:16" x14ac:dyDescent="0.15">
      <c r="O7603">
        <v>7602</v>
      </c>
      <c r="P7603" t="str">
        <f>IFERROR(IF(COUNTIF(個人情報!$BB$5:$BB$401,"登録番号" &amp; リスト!O7603)&gt;=1,"",IF(VLOOKUP(O7603,登録者リスト!$A$1:$D$43729,4,FALSE)=基本情報!$D$6,O7603,"")),"")</f>
        <v/>
      </c>
    </row>
    <row r="7604" spans="15:16" x14ac:dyDescent="0.15">
      <c r="O7604">
        <v>7603</v>
      </c>
      <c r="P7604" t="str">
        <f>IFERROR(IF(COUNTIF(個人情報!$BB$5:$BB$401,"登録番号" &amp; リスト!O7604)&gt;=1,"",IF(VLOOKUP(O7604,登録者リスト!$A$1:$D$43729,4,FALSE)=基本情報!$D$6,O7604,"")),"")</f>
        <v/>
      </c>
    </row>
    <row r="7605" spans="15:16" x14ac:dyDescent="0.15">
      <c r="O7605">
        <v>7604</v>
      </c>
      <c r="P7605" t="str">
        <f>IFERROR(IF(COUNTIF(個人情報!$BB$5:$BB$401,"登録番号" &amp; リスト!O7605)&gt;=1,"",IF(VLOOKUP(O7605,登録者リスト!$A$1:$D$43729,4,FALSE)=基本情報!$D$6,O7605,"")),"")</f>
        <v/>
      </c>
    </row>
    <row r="7606" spans="15:16" x14ac:dyDescent="0.15">
      <c r="O7606">
        <v>7605</v>
      </c>
      <c r="P7606" t="str">
        <f>IFERROR(IF(COUNTIF(個人情報!$BB$5:$BB$401,"登録番号" &amp; リスト!O7606)&gt;=1,"",IF(VLOOKUP(O7606,登録者リスト!$A$1:$D$43729,4,FALSE)=基本情報!$D$6,O7606,"")),"")</f>
        <v/>
      </c>
    </row>
    <row r="7607" spans="15:16" x14ac:dyDescent="0.15">
      <c r="O7607">
        <v>7606</v>
      </c>
      <c r="P7607" t="str">
        <f>IFERROR(IF(COUNTIF(個人情報!$BB$5:$BB$401,"登録番号" &amp; リスト!O7607)&gt;=1,"",IF(VLOOKUP(O7607,登録者リスト!$A$1:$D$43729,4,FALSE)=基本情報!$D$6,O7607,"")),"")</f>
        <v/>
      </c>
    </row>
    <row r="7608" spans="15:16" x14ac:dyDescent="0.15">
      <c r="O7608">
        <v>7607</v>
      </c>
      <c r="P7608" t="str">
        <f>IFERROR(IF(COUNTIF(個人情報!$BB$5:$BB$401,"登録番号" &amp; リスト!O7608)&gt;=1,"",IF(VLOOKUP(O7608,登録者リスト!$A$1:$D$43729,4,FALSE)=基本情報!$D$6,O7608,"")),"")</f>
        <v/>
      </c>
    </row>
    <row r="7609" spans="15:16" x14ac:dyDescent="0.15">
      <c r="O7609">
        <v>7608</v>
      </c>
      <c r="P7609" t="str">
        <f>IFERROR(IF(COUNTIF(個人情報!$BB$5:$BB$401,"登録番号" &amp; リスト!O7609)&gt;=1,"",IF(VLOOKUP(O7609,登録者リスト!$A$1:$D$43729,4,FALSE)=基本情報!$D$6,O7609,"")),"")</f>
        <v/>
      </c>
    </row>
    <row r="7610" spans="15:16" x14ac:dyDescent="0.15">
      <c r="O7610">
        <v>7609</v>
      </c>
      <c r="P7610" t="str">
        <f>IFERROR(IF(COUNTIF(個人情報!$BB$5:$BB$401,"登録番号" &amp; リスト!O7610)&gt;=1,"",IF(VLOOKUP(O7610,登録者リスト!$A$1:$D$43729,4,FALSE)=基本情報!$D$6,O7610,"")),"")</f>
        <v/>
      </c>
    </row>
    <row r="7611" spans="15:16" x14ac:dyDescent="0.15">
      <c r="O7611">
        <v>7610</v>
      </c>
      <c r="P7611" t="str">
        <f>IFERROR(IF(COUNTIF(個人情報!$BB$5:$BB$401,"登録番号" &amp; リスト!O7611)&gt;=1,"",IF(VLOOKUP(O7611,登録者リスト!$A$1:$D$43729,4,FALSE)=基本情報!$D$6,O7611,"")),"")</f>
        <v/>
      </c>
    </row>
    <row r="7612" spans="15:16" x14ac:dyDescent="0.15">
      <c r="O7612">
        <v>7611</v>
      </c>
      <c r="P7612" t="str">
        <f>IFERROR(IF(COUNTIF(個人情報!$BB$5:$BB$401,"登録番号" &amp; リスト!O7612)&gt;=1,"",IF(VLOOKUP(O7612,登録者リスト!$A$1:$D$43729,4,FALSE)=基本情報!$D$6,O7612,"")),"")</f>
        <v/>
      </c>
    </row>
    <row r="7613" spans="15:16" x14ac:dyDescent="0.15">
      <c r="O7613">
        <v>7612</v>
      </c>
      <c r="P7613" t="str">
        <f>IFERROR(IF(COUNTIF(個人情報!$BB$5:$BB$401,"登録番号" &amp; リスト!O7613)&gt;=1,"",IF(VLOOKUP(O7613,登録者リスト!$A$1:$D$43729,4,FALSE)=基本情報!$D$6,O7613,"")),"")</f>
        <v/>
      </c>
    </row>
    <row r="7614" spans="15:16" x14ac:dyDescent="0.15">
      <c r="O7614">
        <v>7613</v>
      </c>
      <c r="P7614" t="str">
        <f>IFERROR(IF(COUNTIF(個人情報!$BB$5:$BB$401,"登録番号" &amp; リスト!O7614)&gt;=1,"",IF(VLOOKUP(O7614,登録者リスト!$A$1:$D$43729,4,FALSE)=基本情報!$D$6,O7614,"")),"")</f>
        <v/>
      </c>
    </row>
    <row r="7615" spans="15:16" x14ac:dyDescent="0.15">
      <c r="O7615">
        <v>7614</v>
      </c>
      <c r="P7615" t="str">
        <f>IFERROR(IF(COUNTIF(個人情報!$BB$5:$BB$401,"登録番号" &amp; リスト!O7615)&gt;=1,"",IF(VLOOKUP(O7615,登録者リスト!$A$1:$D$43729,4,FALSE)=基本情報!$D$6,O7615,"")),"")</f>
        <v/>
      </c>
    </row>
    <row r="7616" spans="15:16" x14ac:dyDescent="0.15">
      <c r="O7616">
        <v>7615</v>
      </c>
      <c r="P7616" t="str">
        <f>IFERROR(IF(COUNTIF(個人情報!$BB$5:$BB$401,"登録番号" &amp; リスト!O7616)&gt;=1,"",IF(VLOOKUP(O7616,登録者リスト!$A$1:$D$43729,4,FALSE)=基本情報!$D$6,O7616,"")),"")</f>
        <v/>
      </c>
    </row>
    <row r="7617" spans="15:16" x14ac:dyDescent="0.15">
      <c r="O7617">
        <v>7616</v>
      </c>
      <c r="P7617" t="str">
        <f>IFERROR(IF(COUNTIF(個人情報!$BB$5:$BB$401,"登録番号" &amp; リスト!O7617)&gt;=1,"",IF(VLOOKUP(O7617,登録者リスト!$A$1:$D$43729,4,FALSE)=基本情報!$D$6,O7617,"")),"")</f>
        <v/>
      </c>
    </row>
    <row r="7618" spans="15:16" x14ac:dyDescent="0.15">
      <c r="O7618">
        <v>7617</v>
      </c>
      <c r="P7618" t="str">
        <f>IFERROR(IF(COUNTIF(個人情報!$BB$5:$BB$401,"登録番号" &amp; リスト!O7618)&gt;=1,"",IF(VLOOKUP(O7618,登録者リスト!$A$1:$D$43729,4,FALSE)=基本情報!$D$6,O7618,"")),"")</f>
        <v/>
      </c>
    </row>
    <row r="7619" spans="15:16" x14ac:dyDescent="0.15">
      <c r="O7619">
        <v>7618</v>
      </c>
      <c r="P7619" t="str">
        <f>IFERROR(IF(COUNTIF(個人情報!$BB$5:$BB$401,"登録番号" &amp; リスト!O7619)&gt;=1,"",IF(VLOOKUP(O7619,登録者リスト!$A$1:$D$43729,4,FALSE)=基本情報!$D$6,O7619,"")),"")</f>
        <v/>
      </c>
    </row>
    <row r="7620" spans="15:16" x14ac:dyDescent="0.15">
      <c r="O7620">
        <v>7619</v>
      </c>
      <c r="P7620" t="str">
        <f>IFERROR(IF(COUNTIF(個人情報!$BB$5:$BB$401,"登録番号" &amp; リスト!O7620)&gt;=1,"",IF(VLOOKUP(O7620,登録者リスト!$A$1:$D$43729,4,FALSE)=基本情報!$D$6,O7620,"")),"")</f>
        <v/>
      </c>
    </row>
    <row r="7621" spans="15:16" x14ac:dyDescent="0.15">
      <c r="O7621">
        <v>7620</v>
      </c>
      <c r="P7621" t="str">
        <f>IFERROR(IF(COUNTIF(個人情報!$BB$5:$BB$401,"登録番号" &amp; リスト!O7621)&gt;=1,"",IF(VLOOKUP(O7621,登録者リスト!$A$1:$D$43729,4,FALSE)=基本情報!$D$6,O7621,"")),"")</f>
        <v/>
      </c>
    </row>
    <row r="7622" spans="15:16" x14ac:dyDescent="0.15">
      <c r="O7622">
        <v>7621</v>
      </c>
      <c r="P7622" t="str">
        <f>IFERROR(IF(COUNTIF(個人情報!$BB$5:$BB$401,"登録番号" &amp; リスト!O7622)&gt;=1,"",IF(VLOOKUP(O7622,登録者リスト!$A$1:$D$43729,4,FALSE)=基本情報!$D$6,O7622,"")),"")</f>
        <v/>
      </c>
    </row>
    <row r="7623" spans="15:16" x14ac:dyDescent="0.15">
      <c r="O7623">
        <v>7622</v>
      </c>
      <c r="P7623" t="str">
        <f>IFERROR(IF(COUNTIF(個人情報!$BB$5:$BB$401,"登録番号" &amp; リスト!O7623)&gt;=1,"",IF(VLOOKUP(O7623,登録者リスト!$A$1:$D$43729,4,FALSE)=基本情報!$D$6,O7623,"")),"")</f>
        <v/>
      </c>
    </row>
    <row r="7624" spans="15:16" x14ac:dyDescent="0.15">
      <c r="O7624">
        <v>7623</v>
      </c>
      <c r="P7624" t="str">
        <f>IFERROR(IF(COUNTIF(個人情報!$BB$5:$BB$401,"登録番号" &amp; リスト!O7624)&gt;=1,"",IF(VLOOKUP(O7624,登録者リスト!$A$1:$D$43729,4,FALSE)=基本情報!$D$6,O7624,"")),"")</f>
        <v/>
      </c>
    </row>
    <row r="7625" spans="15:16" x14ac:dyDescent="0.15">
      <c r="O7625">
        <v>7624</v>
      </c>
      <c r="P7625" t="str">
        <f>IFERROR(IF(COUNTIF(個人情報!$BB$5:$BB$401,"登録番号" &amp; リスト!O7625)&gt;=1,"",IF(VLOOKUP(O7625,登録者リスト!$A$1:$D$43729,4,FALSE)=基本情報!$D$6,O7625,"")),"")</f>
        <v/>
      </c>
    </row>
    <row r="7626" spans="15:16" x14ac:dyDescent="0.15">
      <c r="O7626">
        <v>7625</v>
      </c>
      <c r="P7626" t="str">
        <f>IFERROR(IF(COUNTIF(個人情報!$BB$5:$BB$401,"登録番号" &amp; リスト!O7626)&gt;=1,"",IF(VLOOKUP(O7626,登録者リスト!$A$1:$D$43729,4,FALSE)=基本情報!$D$6,O7626,"")),"")</f>
        <v/>
      </c>
    </row>
    <row r="7627" spans="15:16" x14ac:dyDescent="0.15">
      <c r="O7627">
        <v>7626</v>
      </c>
      <c r="P7627" t="str">
        <f>IFERROR(IF(COUNTIF(個人情報!$BB$5:$BB$401,"登録番号" &amp; リスト!O7627)&gt;=1,"",IF(VLOOKUP(O7627,登録者リスト!$A$1:$D$43729,4,FALSE)=基本情報!$D$6,O7627,"")),"")</f>
        <v/>
      </c>
    </row>
    <row r="7628" spans="15:16" x14ac:dyDescent="0.15">
      <c r="O7628">
        <v>7627</v>
      </c>
      <c r="P7628" t="str">
        <f>IFERROR(IF(COUNTIF(個人情報!$BB$5:$BB$401,"登録番号" &amp; リスト!O7628)&gt;=1,"",IF(VLOOKUP(O7628,登録者リスト!$A$1:$D$43729,4,FALSE)=基本情報!$D$6,O7628,"")),"")</f>
        <v/>
      </c>
    </row>
    <row r="7629" spans="15:16" x14ac:dyDescent="0.15">
      <c r="O7629">
        <v>7628</v>
      </c>
      <c r="P7629" t="str">
        <f>IFERROR(IF(COUNTIF(個人情報!$BB$5:$BB$401,"登録番号" &amp; リスト!O7629)&gt;=1,"",IF(VLOOKUP(O7629,登録者リスト!$A$1:$D$43729,4,FALSE)=基本情報!$D$6,O7629,"")),"")</f>
        <v/>
      </c>
    </row>
    <row r="7630" spans="15:16" x14ac:dyDescent="0.15">
      <c r="O7630">
        <v>7629</v>
      </c>
      <c r="P7630" t="str">
        <f>IFERROR(IF(COUNTIF(個人情報!$BB$5:$BB$401,"登録番号" &amp; リスト!O7630)&gt;=1,"",IF(VLOOKUP(O7630,登録者リスト!$A$1:$D$43729,4,FALSE)=基本情報!$D$6,O7630,"")),"")</f>
        <v/>
      </c>
    </row>
    <row r="7631" spans="15:16" x14ac:dyDescent="0.15">
      <c r="O7631">
        <v>7630</v>
      </c>
      <c r="P7631" t="str">
        <f>IFERROR(IF(COUNTIF(個人情報!$BB$5:$BB$401,"登録番号" &amp; リスト!O7631)&gt;=1,"",IF(VLOOKUP(O7631,登録者リスト!$A$1:$D$43729,4,FALSE)=基本情報!$D$6,O7631,"")),"")</f>
        <v/>
      </c>
    </row>
    <row r="7632" spans="15:16" x14ac:dyDescent="0.15">
      <c r="O7632">
        <v>7631</v>
      </c>
      <c r="P7632" t="str">
        <f>IFERROR(IF(COUNTIF(個人情報!$BB$5:$BB$401,"登録番号" &amp; リスト!O7632)&gt;=1,"",IF(VLOOKUP(O7632,登録者リスト!$A$1:$D$43729,4,FALSE)=基本情報!$D$6,O7632,"")),"")</f>
        <v/>
      </c>
    </row>
    <row r="7633" spans="15:16" x14ac:dyDescent="0.15">
      <c r="O7633">
        <v>7632</v>
      </c>
      <c r="P7633" t="str">
        <f>IFERROR(IF(COUNTIF(個人情報!$BB$5:$BB$401,"登録番号" &amp; リスト!O7633)&gt;=1,"",IF(VLOOKUP(O7633,登録者リスト!$A$1:$D$43729,4,FALSE)=基本情報!$D$6,O7633,"")),"")</f>
        <v/>
      </c>
    </row>
    <row r="7634" spans="15:16" x14ac:dyDescent="0.15">
      <c r="O7634">
        <v>7633</v>
      </c>
      <c r="P7634" t="str">
        <f>IFERROR(IF(COUNTIF(個人情報!$BB$5:$BB$401,"登録番号" &amp; リスト!O7634)&gt;=1,"",IF(VLOOKUP(O7634,登録者リスト!$A$1:$D$43729,4,FALSE)=基本情報!$D$6,O7634,"")),"")</f>
        <v/>
      </c>
    </row>
    <row r="7635" spans="15:16" x14ac:dyDescent="0.15">
      <c r="O7635">
        <v>7634</v>
      </c>
      <c r="P7635" t="str">
        <f>IFERROR(IF(COUNTIF(個人情報!$BB$5:$BB$401,"登録番号" &amp; リスト!O7635)&gt;=1,"",IF(VLOOKUP(O7635,登録者リスト!$A$1:$D$43729,4,FALSE)=基本情報!$D$6,O7635,"")),"")</f>
        <v/>
      </c>
    </row>
    <row r="7636" spans="15:16" x14ac:dyDescent="0.15">
      <c r="O7636">
        <v>7635</v>
      </c>
      <c r="P7636" t="str">
        <f>IFERROR(IF(COUNTIF(個人情報!$BB$5:$BB$401,"登録番号" &amp; リスト!O7636)&gt;=1,"",IF(VLOOKUP(O7636,登録者リスト!$A$1:$D$43729,4,FALSE)=基本情報!$D$6,O7636,"")),"")</f>
        <v/>
      </c>
    </row>
    <row r="7637" spans="15:16" x14ac:dyDescent="0.15">
      <c r="O7637">
        <v>7636</v>
      </c>
      <c r="P7637" t="str">
        <f>IFERROR(IF(COUNTIF(個人情報!$BB$5:$BB$401,"登録番号" &amp; リスト!O7637)&gt;=1,"",IF(VLOOKUP(O7637,登録者リスト!$A$1:$D$43729,4,FALSE)=基本情報!$D$6,O7637,"")),"")</f>
        <v/>
      </c>
    </row>
    <row r="7638" spans="15:16" x14ac:dyDescent="0.15">
      <c r="O7638">
        <v>7637</v>
      </c>
      <c r="P7638" t="str">
        <f>IFERROR(IF(COUNTIF(個人情報!$BB$5:$BB$401,"登録番号" &amp; リスト!O7638)&gt;=1,"",IF(VLOOKUP(O7638,登録者リスト!$A$1:$D$43729,4,FALSE)=基本情報!$D$6,O7638,"")),"")</f>
        <v/>
      </c>
    </row>
    <row r="7639" spans="15:16" x14ac:dyDescent="0.15">
      <c r="O7639">
        <v>7638</v>
      </c>
      <c r="P7639" t="str">
        <f>IFERROR(IF(COUNTIF(個人情報!$BB$5:$BB$401,"登録番号" &amp; リスト!O7639)&gt;=1,"",IF(VLOOKUP(O7639,登録者リスト!$A$1:$D$43729,4,FALSE)=基本情報!$D$6,O7639,"")),"")</f>
        <v/>
      </c>
    </row>
    <row r="7640" spans="15:16" x14ac:dyDescent="0.15">
      <c r="O7640">
        <v>7639</v>
      </c>
      <c r="P7640" t="str">
        <f>IFERROR(IF(COUNTIF(個人情報!$BB$5:$BB$401,"登録番号" &amp; リスト!O7640)&gt;=1,"",IF(VLOOKUP(O7640,登録者リスト!$A$1:$D$43729,4,FALSE)=基本情報!$D$6,O7640,"")),"")</f>
        <v/>
      </c>
    </row>
    <row r="7641" spans="15:16" x14ac:dyDescent="0.15">
      <c r="O7641">
        <v>7640</v>
      </c>
      <c r="P7641" t="str">
        <f>IFERROR(IF(COUNTIF(個人情報!$BB$5:$BB$401,"登録番号" &amp; リスト!O7641)&gt;=1,"",IF(VLOOKUP(O7641,登録者リスト!$A$1:$D$43729,4,FALSE)=基本情報!$D$6,O7641,"")),"")</f>
        <v/>
      </c>
    </row>
    <row r="7642" spans="15:16" x14ac:dyDescent="0.15">
      <c r="O7642">
        <v>7641</v>
      </c>
      <c r="P7642" t="str">
        <f>IFERROR(IF(COUNTIF(個人情報!$BB$5:$BB$401,"登録番号" &amp; リスト!O7642)&gt;=1,"",IF(VLOOKUP(O7642,登録者リスト!$A$1:$D$43729,4,FALSE)=基本情報!$D$6,O7642,"")),"")</f>
        <v/>
      </c>
    </row>
    <row r="7643" spans="15:16" x14ac:dyDescent="0.15">
      <c r="O7643">
        <v>7642</v>
      </c>
      <c r="P7643" t="str">
        <f>IFERROR(IF(COUNTIF(個人情報!$BB$5:$BB$401,"登録番号" &amp; リスト!O7643)&gt;=1,"",IF(VLOOKUP(O7643,登録者リスト!$A$1:$D$43729,4,FALSE)=基本情報!$D$6,O7643,"")),"")</f>
        <v/>
      </c>
    </row>
    <row r="7644" spans="15:16" x14ac:dyDescent="0.15">
      <c r="O7644">
        <v>7643</v>
      </c>
      <c r="P7644" t="str">
        <f>IFERROR(IF(COUNTIF(個人情報!$BB$5:$BB$401,"登録番号" &amp; リスト!O7644)&gt;=1,"",IF(VLOOKUP(O7644,登録者リスト!$A$1:$D$43729,4,FALSE)=基本情報!$D$6,O7644,"")),"")</f>
        <v/>
      </c>
    </row>
    <row r="7645" spans="15:16" x14ac:dyDescent="0.15">
      <c r="O7645">
        <v>7644</v>
      </c>
      <c r="P7645" t="str">
        <f>IFERROR(IF(COUNTIF(個人情報!$BB$5:$BB$401,"登録番号" &amp; リスト!O7645)&gt;=1,"",IF(VLOOKUP(O7645,登録者リスト!$A$1:$D$43729,4,FALSE)=基本情報!$D$6,O7645,"")),"")</f>
        <v/>
      </c>
    </row>
    <row r="7646" spans="15:16" x14ac:dyDescent="0.15">
      <c r="O7646">
        <v>7645</v>
      </c>
      <c r="P7646" t="str">
        <f>IFERROR(IF(COUNTIF(個人情報!$BB$5:$BB$401,"登録番号" &amp; リスト!O7646)&gt;=1,"",IF(VLOOKUP(O7646,登録者リスト!$A$1:$D$43729,4,FALSE)=基本情報!$D$6,O7646,"")),"")</f>
        <v/>
      </c>
    </row>
    <row r="7647" spans="15:16" x14ac:dyDescent="0.15">
      <c r="O7647">
        <v>7646</v>
      </c>
      <c r="P7647" t="str">
        <f>IFERROR(IF(COUNTIF(個人情報!$BB$5:$BB$401,"登録番号" &amp; リスト!O7647)&gt;=1,"",IF(VLOOKUP(O7647,登録者リスト!$A$1:$D$43729,4,FALSE)=基本情報!$D$6,O7647,"")),"")</f>
        <v/>
      </c>
    </row>
    <row r="7648" spans="15:16" x14ac:dyDescent="0.15">
      <c r="O7648">
        <v>7647</v>
      </c>
      <c r="P7648" t="str">
        <f>IFERROR(IF(COUNTIF(個人情報!$BB$5:$BB$401,"登録番号" &amp; リスト!O7648)&gt;=1,"",IF(VLOOKUP(O7648,登録者リスト!$A$1:$D$43729,4,FALSE)=基本情報!$D$6,O7648,"")),"")</f>
        <v/>
      </c>
    </row>
    <row r="7649" spans="15:16" x14ac:dyDescent="0.15">
      <c r="O7649">
        <v>7648</v>
      </c>
      <c r="P7649" t="str">
        <f>IFERROR(IF(COUNTIF(個人情報!$BB$5:$BB$401,"登録番号" &amp; リスト!O7649)&gt;=1,"",IF(VLOOKUP(O7649,登録者リスト!$A$1:$D$43729,4,FALSE)=基本情報!$D$6,O7649,"")),"")</f>
        <v/>
      </c>
    </row>
    <row r="7650" spans="15:16" x14ac:dyDescent="0.15">
      <c r="O7650">
        <v>7649</v>
      </c>
      <c r="P7650" t="str">
        <f>IFERROR(IF(COUNTIF(個人情報!$BB$5:$BB$401,"登録番号" &amp; リスト!O7650)&gt;=1,"",IF(VLOOKUP(O7650,登録者リスト!$A$1:$D$43729,4,FALSE)=基本情報!$D$6,O7650,"")),"")</f>
        <v/>
      </c>
    </row>
    <row r="7651" spans="15:16" x14ac:dyDescent="0.15">
      <c r="O7651">
        <v>7650</v>
      </c>
      <c r="P7651" t="str">
        <f>IFERROR(IF(COUNTIF(個人情報!$BB$5:$BB$401,"登録番号" &amp; リスト!O7651)&gt;=1,"",IF(VLOOKUP(O7651,登録者リスト!$A$1:$D$43729,4,FALSE)=基本情報!$D$6,O7651,"")),"")</f>
        <v/>
      </c>
    </row>
    <row r="7652" spans="15:16" x14ac:dyDescent="0.15">
      <c r="O7652">
        <v>7651</v>
      </c>
      <c r="P7652" t="str">
        <f>IFERROR(IF(COUNTIF(個人情報!$BB$5:$BB$401,"登録番号" &amp; リスト!O7652)&gt;=1,"",IF(VLOOKUP(O7652,登録者リスト!$A$1:$D$43729,4,FALSE)=基本情報!$D$6,O7652,"")),"")</f>
        <v/>
      </c>
    </row>
    <row r="7653" spans="15:16" x14ac:dyDescent="0.15">
      <c r="O7653">
        <v>7652</v>
      </c>
      <c r="P7653" t="str">
        <f>IFERROR(IF(COUNTIF(個人情報!$BB$5:$BB$401,"登録番号" &amp; リスト!O7653)&gt;=1,"",IF(VLOOKUP(O7653,登録者リスト!$A$1:$D$43729,4,FALSE)=基本情報!$D$6,O7653,"")),"")</f>
        <v/>
      </c>
    </row>
    <row r="7654" spans="15:16" x14ac:dyDescent="0.15">
      <c r="O7654">
        <v>7653</v>
      </c>
      <c r="P7654" t="str">
        <f>IFERROR(IF(COUNTIF(個人情報!$BB$5:$BB$401,"登録番号" &amp; リスト!O7654)&gt;=1,"",IF(VLOOKUP(O7654,登録者リスト!$A$1:$D$43729,4,FALSE)=基本情報!$D$6,O7654,"")),"")</f>
        <v/>
      </c>
    </row>
    <row r="7655" spans="15:16" x14ac:dyDescent="0.15">
      <c r="O7655">
        <v>7654</v>
      </c>
      <c r="P7655" t="str">
        <f>IFERROR(IF(COUNTIF(個人情報!$BB$5:$BB$401,"登録番号" &amp; リスト!O7655)&gt;=1,"",IF(VLOOKUP(O7655,登録者リスト!$A$1:$D$43729,4,FALSE)=基本情報!$D$6,O7655,"")),"")</f>
        <v/>
      </c>
    </row>
    <row r="7656" spans="15:16" x14ac:dyDescent="0.15">
      <c r="O7656">
        <v>7655</v>
      </c>
      <c r="P7656" t="str">
        <f>IFERROR(IF(COUNTIF(個人情報!$BB$5:$BB$401,"登録番号" &amp; リスト!O7656)&gt;=1,"",IF(VLOOKUP(O7656,登録者リスト!$A$1:$D$43729,4,FALSE)=基本情報!$D$6,O7656,"")),"")</f>
        <v/>
      </c>
    </row>
    <row r="7657" spans="15:16" x14ac:dyDescent="0.15">
      <c r="O7657">
        <v>7656</v>
      </c>
      <c r="P7657" t="str">
        <f>IFERROR(IF(COUNTIF(個人情報!$BB$5:$BB$401,"登録番号" &amp; リスト!O7657)&gt;=1,"",IF(VLOOKUP(O7657,登録者リスト!$A$1:$D$43729,4,FALSE)=基本情報!$D$6,O7657,"")),"")</f>
        <v/>
      </c>
    </row>
    <row r="7658" spans="15:16" x14ac:dyDescent="0.15">
      <c r="O7658">
        <v>7657</v>
      </c>
      <c r="P7658" t="str">
        <f>IFERROR(IF(COUNTIF(個人情報!$BB$5:$BB$401,"登録番号" &amp; リスト!O7658)&gt;=1,"",IF(VLOOKUP(O7658,登録者リスト!$A$1:$D$43729,4,FALSE)=基本情報!$D$6,O7658,"")),"")</f>
        <v/>
      </c>
    </row>
    <row r="7659" spans="15:16" x14ac:dyDescent="0.15">
      <c r="O7659">
        <v>7658</v>
      </c>
      <c r="P7659" t="str">
        <f>IFERROR(IF(COUNTIF(個人情報!$BB$5:$BB$401,"登録番号" &amp; リスト!O7659)&gt;=1,"",IF(VLOOKUP(O7659,登録者リスト!$A$1:$D$43729,4,FALSE)=基本情報!$D$6,O7659,"")),"")</f>
        <v/>
      </c>
    </row>
    <row r="7660" spans="15:16" x14ac:dyDescent="0.15">
      <c r="O7660">
        <v>7659</v>
      </c>
      <c r="P7660" t="str">
        <f>IFERROR(IF(COUNTIF(個人情報!$BB$5:$BB$401,"登録番号" &amp; リスト!O7660)&gt;=1,"",IF(VLOOKUP(O7660,登録者リスト!$A$1:$D$43729,4,FALSE)=基本情報!$D$6,O7660,"")),"")</f>
        <v/>
      </c>
    </row>
    <row r="7661" spans="15:16" x14ac:dyDescent="0.15">
      <c r="O7661">
        <v>7660</v>
      </c>
      <c r="P7661" t="str">
        <f>IFERROR(IF(COUNTIF(個人情報!$BB$5:$BB$401,"登録番号" &amp; リスト!O7661)&gt;=1,"",IF(VLOOKUP(O7661,登録者リスト!$A$1:$D$43729,4,FALSE)=基本情報!$D$6,O7661,"")),"")</f>
        <v/>
      </c>
    </row>
    <row r="7662" spans="15:16" x14ac:dyDescent="0.15">
      <c r="O7662">
        <v>7661</v>
      </c>
      <c r="P7662" t="str">
        <f>IFERROR(IF(COUNTIF(個人情報!$BB$5:$BB$401,"登録番号" &amp; リスト!O7662)&gt;=1,"",IF(VLOOKUP(O7662,登録者リスト!$A$1:$D$43729,4,FALSE)=基本情報!$D$6,O7662,"")),"")</f>
        <v/>
      </c>
    </row>
    <row r="7663" spans="15:16" x14ac:dyDescent="0.15">
      <c r="O7663">
        <v>7662</v>
      </c>
      <c r="P7663" t="str">
        <f>IFERROR(IF(COUNTIF(個人情報!$BB$5:$BB$401,"登録番号" &amp; リスト!O7663)&gt;=1,"",IF(VLOOKUP(O7663,登録者リスト!$A$1:$D$43729,4,FALSE)=基本情報!$D$6,O7663,"")),"")</f>
        <v/>
      </c>
    </row>
    <row r="7664" spans="15:16" x14ac:dyDescent="0.15">
      <c r="O7664">
        <v>7663</v>
      </c>
      <c r="P7664" t="str">
        <f>IFERROR(IF(COUNTIF(個人情報!$BB$5:$BB$401,"登録番号" &amp; リスト!O7664)&gt;=1,"",IF(VLOOKUP(O7664,登録者リスト!$A$1:$D$43729,4,FALSE)=基本情報!$D$6,O7664,"")),"")</f>
        <v/>
      </c>
    </row>
    <row r="7665" spans="15:16" x14ac:dyDescent="0.15">
      <c r="O7665">
        <v>7664</v>
      </c>
      <c r="P7665" t="str">
        <f>IFERROR(IF(COUNTIF(個人情報!$BB$5:$BB$401,"登録番号" &amp; リスト!O7665)&gt;=1,"",IF(VLOOKUP(O7665,登録者リスト!$A$1:$D$43729,4,FALSE)=基本情報!$D$6,O7665,"")),"")</f>
        <v/>
      </c>
    </row>
    <row r="7666" spans="15:16" x14ac:dyDescent="0.15">
      <c r="O7666">
        <v>7665</v>
      </c>
      <c r="P7666" t="str">
        <f>IFERROR(IF(COUNTIF(個人情報!$BB$5:$BB$401,"登録番号" &amp; リスト!O7666)&gt;=1,"",IF(VLOOKUP(O7666,登録者リスト!$A$1:$D$43729,4,FALSE)=基本情報!$D$6,O7666,"")),"")</f>
        <v/>
      </c>
    </row>
    <row r="7667" spans="15:16" x14ac:dyDescent="0.15">
      <c r="O7667">
        <v>7666</v>
      </c>
      <c r="P7667" t="str">
        <f>IFERROR(IF(COUNTIF(個人情報!$BB$5:$BB$401,"登録番号" &amp; リスト!O7667)&gt;=1,"",IF(VLOOKUP(O7667,登録者リスト!$A$1:$D$43729,4,FALSE)=基本情報!$D$6,O7667,"")),"")</f>
        <v/>
      </c>
    </row>
    <row r="7668" spans="15:16" x14ac:dyDescent="0.15">
      <c r="O7668">
        <v>7667</v>
      </c>
      <c r="P7668" t="str">
        <f>IFERROR(IF(COUNTIF(個人情報!$BB$5:$BB$401,"登録番号" &amp; リスト!O7668)&gt;=1,"",IF(VLOOKUP(O7668,登録者リスト!$A$1:$D$43729,4,FALSE)=基本情報!$D$6,O7668,"")),"")</f>
        <v/>
      </c>
    </row>
    <row r="7669" spans="15:16" x14ac:dyDescent="0.15">
      <c r="O7669">
        <v>7668</v>
      </c>
      <c r="P7669" t="str">
        <f>IFERROR(IF(COUNTIF(個人情報!$BB$5:$BB$401,"登録番号" &amp; リスト!O7669)&gt;=1,"",IF(VLOOKUP(O7669,登録者リスト!$A$1:$D$43729,4,FALSE)=基本情報!$D$6,O7669,"")),"")</f>
        <v/>
      </c>
    </row>
    <row r="7670" spans="15:16" x14ac:dyDescent="0.15">
      <c r="O7670">
        <v>7669</v>
      </c>
      <c r="P7670" t="str">
        <f>IFERROR(IF(COUNTIF(個人情報!$BB$5:$BB$401,"登録番号" &amp; リスト!O7670)&gt;=1,"",IF(VLOOKUP(O7670,登録者リスト!$A$1:$D$43729,4,FALSE)=基本情報!$D$6,O7670,"")),"")</f>
        <v/>
      </c>
    </row>
    <row r="7671" spans="15:16" x14ac:dyDescent="0.15">
      <c r="O7671">
        <v>7670</v>
      </c>
      <c r="P7671" t="str">
        <f>IFERROR(IF(COUNTIF(個人情報!$BB$5:$BB$401,"登録番号" &amp; リスト!O7671)&gt;=1,"",IF(VLOOKUP(O7671,登録者リスト!$A$1:$D$43729,4,FALSE)=基本情報!$D$6,O7671,"")),"")</f>
        <v/>
      </c>
    </row>
    <row r="7672" spans="15:16" x14ac:dyDescent="0.15">
      <c r="O7672">
        <v>7671</v>
      </c>
      <c r="P7672" t="str">
        <f>IFERROR(IF(COUNTIF(個人情報!$BB$5:$BB$401,"登録番号" &amp; リスト!O7672)&gt;=1,"",IF(VLOOKUP(O7672,登録者リスト!$A$1:$D$43729,4,FALSE)=基本情報!$D$6,O7672,"")),"")</f>
        <v/>
      </c>
    </row>
    <row r="7673" spans="15:16" x14ac:dyDescent="0.15">
      <c r="O7673">
        <v>7672</v>
      </c>
      <c r="P7673" t="str">
        <f>IFERROR(IF(COUNTIF(個人情報!$BB$5:$BB$401,"登録番号" &amp; リスト!O7673)&gt;=1,"",IF(VLOOKUP(O7673,登録者リスト!$A$1:$D$43729,4,FALSE)=基本情報!$D$6,O7673,"")),"")</f>
        <v/>
      </c>
    </row>
    <row r="7674" spans="15:16" x14ac:dyDescent="0.15">
      <c r="O7674">
        <v>7673</v>
      </c>
      <c r="P7674" t="str">
        <f>IFERROR(IF(COUNTIF(個人情報!$BB$5:$BB$401,"登録番号" &amp; リスト!O7674)&gt;=1,"",IF(VLOOKUP(O7674,登録者リスト!$A$1:$D$43729,4,FALSE)=基本情報!$D$6,O7674,"")),"")</f>
        <v/>
      </c>
    </row>
    <row r="7675" spans="15:16" x14ac:dyDescent="0.15">
      <c r="O7675">
        <v>7674</v>
      </c>
      <c r="P7675" t="str">
        <f>IFERROR(IF(COUNTIF(個人情報!$BB$5:$BB$401,"登録番号" &amp; リスト!O7675)&gt;=1,"",IF(VLOOKUP(O7675,登録者リスト!$A$1:$D$43729,4,FALSE)=基本情報!$D$6,O7675,"")),"")</f>
        <v/>
      </c>
    </row>
    <row r="7676" spans="15:16" x14ac:dyDescent="0.15">
      <c r="O7676">
        <v>7675</v>
      </c>
      <c r="P7676" t="str">
        <f>IFERROR(IF(COUNTIF(個人情報!$BB$5:$BB$401,"登録番号" &amp; リスト!O7676)&gt;=1,"",IF(VLOOKUP(O7676,登録者リスト!$A$1:$D$43729,4,FALSE)=基本情報!$D$6,O7676,"")),"")</f>
        <v/>
      </c>
    </row>
    <row r="7677" spans="15:16" x14ac:dyDescent="0.15">
      <c r="O7677">
        <v>7676</v>
      </c>
      <c r="P7677" t="str">
        <f>IFERROR(IF(COUNTIF(個人情報!$BB$5:$BB$401,"登録番号" &amp; リスト!O7677)&gt;=1,"",IF(VLOOKUP(O7677,登録者リスト!$A$1:$D$43729,4,FALSE)=基本情報!$D$6,O7677,"")),"")</f>
        <v/>
      </c>
    </row>
    <row r="7678" spans="15:16" x14ac:dyDescent="0.15">
      <c r="O7678">
        <v>7677</v>
      </c>
      <c r="P7678" t="str">
        <f>IFERROR(IF(COUNTIF(個人情報!$BB$5:$BB$401,"登録番号" &amp; リスト!O7678)&gt;=1,"",IF(VLOOKUP(O7678,登録者リスト!$A$1:$D$43729,4,FALSE)=基本情報!$D$6,O7678,"")),"")</f>
        <v/>
      </c>
    </row>
    <row r="7679" spans="15:16" x14ac:dyDescent="0.15">
      <c r="O7679">
        <v>7678</v>
      </c>
      <c r="P7679" t="str">
        <f>IFERROR(IF(COUNTIF(個人情報!$BB$5:$BB$401,"登録番号" &amp; リスト!O7679)&gt;=1,"",IF(VLOOKUP(O7679,登録者リスト!$A$1:$D$43729,4,FALSE)=基本情報!$D$6,O7679,"")),"")</f>
        <v/>
      </c>
    </row>
    <row r="7680" spans="15:16" x14ac:dyDescent="0.15">
      <c r="O7680">
        <v>7679</v>
      </c>
      <c r="P7680" t="str">
        <f>IFERROR(IF(COUNTIF(個人情報!$BB$5:$BB$401,"登録番号" &amp; リスト!O7680)&gt;=1,"",IF(VLOOKUP(O7680,登録者リスト!$A$1:$D$43729,4,FALSE)=基本情報!$D$6,O7680,"")),"")</f>
        <v/>
      </c>
    </row>
    <row r="7681" spans="15:16" x14ac:dyDescent="0.15">
      <c r="O7681">
        <v>7680</v>
      </c>
      <c r="P7681" t="str">
        <f>IFERROR(IF(COUNTIF(個人情報!$BB$5:$BB$401,"登録番号" &amp; リスト!O7681)&gt;=1,"",IF(VLOOKUP(O7681,登録者リスト!$A$1:$D$43729,4,FALSE)=基本情報!$D$6,O7681,"")),"")</f>
        <v/>
      </c>
    </row>
    <row r="7682" spans="15:16" x14ac:dyDescent="0.15">
      <c r="O7682">
        <v>7681</v>
      </c>
      <c r="P7682" t="str">
        <f>IFERROR(IF(COUNTIF(個人情報!$BB$5:$BB$401,"登録番号" &amp; リスト!O7682)&gt;=1,"",IF(VLOOKUP(O7682,登録者リスト!$A$1:$D$43729,4,FALSE)=基本情報!$D$6,O7682,"")),"")</f>
        <v/>
      </c>
    </row>
    <row r="7683" spans="15:16" x14ac:dyDescent="0.15">
      <c r="O7683">
        <v>7682</v>
      </c>
      <c r="P7683" t="str">
        <f>IFERROR(IF(COUNTIF(個人情報!$BB$5:$BB$401,"登録番号" &amp; リスト!O7683)&gt;=1,"",IF(VLOOKUP(O7683,登録者リスト!$A$1:$D$43729,4,FALSE)=基本情報!$D$6,O7683,"")),"")</f>
        <v/>
      </c>
    </row>
    <row r="7684" spans="15:16" x14ac:dyDescent="0.15">
      <c r="O7684">
        <v>7683</v>
      </c>
      <c r="P7684" t="str">
        <f>IFERROR(IF(COUNTIF(個人情報!$BB$5:$BB$401,"登録番号" &amp; リスト!O7684)&gt;=1,"",IF(VLOOKUP(O7684,登録者リスト!$A$1:$D$43729,4,FALSE)=基本情報!$D$6,O7684,"")),"")</f>
        <v/>
      </c>
    </row>
    <row r="7685" spans="15:16" x14ac:dyDescent="0.15">
      <c r="O7685">
        <v>7684</v>
      </c>
      <c r="P7685" t="str">
        <f>IFERROR(IF(COUNTIF(個人情報!$BB$5:$BB$401,"登録番号" &amp; リスト!O7685)&gt;=1,"",IF(VLOOKUP(O7685,登録者リスト!$A$1:$D$43729,4,FALSE)=基本情報!$D$6,O7685,"")),"")</f>
        <v/>
      </c>
    </row>
    <row r="7686" spans="15:16" x14ac:dyDescent="0.15">
      <c r="O7686">
        <v>7685</v>
      </c>
      <c r="P7686" t="str">
        <f>IFERROR(IF(COUNTIF(個人情報!$BB$5:$BB$401,"登録番号" &amp; リスト!O7686)&gt;=1,"",IF(VLOOKUP(O7686,登録者リスト!$A$1:$D$43729,4,FALSE)=基本情報!$D$6,O7686,"")),"")</f>
        <v/>
      </c>
    </row>
    <row r="7687" spans="15:16" x14ac:dyDescent="0.15">
      <c r="O7687">
        <v>7686</v>
      </c>
      <c r="P7687" t="str">
        <f>IFERROR(IF(COUNTIF(個人情報!$BB$5:$BB$401,"登録番号" &amp; リスト!O7687)&gt;=1,"",IF(VLOOKUP(O7687,登録者リスト!$A$1:$D$43729,4,FALSE)=基本情報!$D$6,O7687,"")),"")</f>
        <v/>
      </c>
    </row>
    <row r="7688" spans="15:16" x14ac:dyDescent="0.15">
      <c r="O7688">
        <v>7687</v>
      </c>
      <c r="P7688" t="str">
        <f>IFERROR(IF(COUNTIF(個人情報!$BB$5:$BB$401,"登録番号" &amp; リスト!O7688)&gt;=1,"",IF(VLOOKUP(O7688,登録者リスト!$A$1:$D$43729,4,FALSE)=基本情報!$D$6,O7688,"")),"")</f>
        <v/>
      </c>
    </row>
    <row r="7689" spans="15:16" x14ac:dyDescent="0.15">
      <c r="O7689">
        <v>7688</v>
      </c>
      <c r="P7689" t="str">
        <f>IFERROR(IF(COUNTIF(個人情報!$BB$5:$BB$401,"登録番号" &amp; リスト!O7689)&gt;=1,"",IF(VLOOKUP(O7689,登録者リスト!$A$1:$D$43729,4,FALSE)=基本情報!$D$6,O7689,"")),"")</f>
        <v/>
      </c>
    </row>
    <row r="7690" spans="15:16" x14ac:dyDescent="0.15">
      <c r="O7690">
        <v>7689</v>
      </c>
      <c r="P7690" t="str">
        <f>IFERROR(IF(COUNTIF(個人情報!$BB$5:$BB$401,"登録番号" &amp; リスト!O7690)&gt;=1,"",IF(VLOOKUP(O7690,登録者リスト!$A$1:$D$43729,4,FALSE)=基本情報!$D$6,O7690,"")),"")</f>
        <v/>
      </c>
    </row>
    <row r="7691" spans="15:16" x14ac:dyDescent="0.15">
      <c r="O7691">
        <v>7690</v>
      </c>
      <c r="P7691" t="str">
        <f>IFERROR(IF(COUNTIF(個人情報!$BB$5:$BB$401,"登録番号" &amp; リスト!O7691)&gt;=1,"",IF(VLOOKUP(O7691,登録者リスト!$A$1:$D$43729,4,FALSE)=基本情報!$D$6,O7691,"")),"")</f>
        <v/>
      </c>
    </row>
    <row r="7692" spans="15:16" x14ac:dyDescent="0.15">
      <c r="O7692">
        <v>7691</v>
      </c>
      <c r="P7692" t="str">
        <f>IFERROR(IF(COUNTIF(個人情報!$BB$5:$BB$401,"登録番号" &amp; リスト!O7692)&gt;=1,"",IF(VLOOKUP(O7692,登録者リスト!$A$1:$D$43729,4,FALSE)=基本情報!$D$6,O7692,"")),"")</f>
        <v/>
      </c>
    </row>
    <row r="7693" spans="15:16" x14ac:dyDescent="0.15">
      <c r="O7693">
        <v>7692</v>
      </c>
      <c r="P7693" t="str">
        <f>IFERROR(IF(COUNTIF(個人情報!$BB$5:$BB$401,"登録番号" &amp; リスト!O7693)&gt;=1,"",IF(VLOOKUP(O7693,登録者リスト!$A$1:$D$43729,4,FALSE)=基本情報!$D$6,O7693,"")),"")</f>
        <v/>
      </c>
    </row>
    <row r="7694" spans="15:16" x14ac:dyDescent="0.15">
      <c r="O7694">
        <v>7693</v>
      </c>
      <c r="P7694" t="str">
        <f>IFERROR(IF(COUNTIF(個人情報!$BB$5:$BB$401,"登録番号" &amp; リスト!O7694)&gt;=1,"",IF(VLOOKUP(O7694,登録者リスト!$A$1:$D$43729,4,FALSE)=基本情報!$D$6,O7694,"")),"")</f>
        <v/>
      </c>
    </row>
    <row r="7695" spans="15:16" x14ac:dyDescent="0.15">
      <c r="O7695">
        <v>7694</v>
      </c>
      <c r="P7695" t="str">
        <f>IFERROR(IF(COUNTIF(個人情報!$BB$5:$BB$401,"登録番号" &amp; リスト!O7695)&gt;=1,"",IF(VLOOKUP(O7695,登録者リスト!$A$1:$D$43729,4,FALSE)=基本情報!$D$6,O7695,"")),"")</f>
        <v/>
      </c>
    </row>
    <row r="7696" spans="15:16" x14ac:dyDescent="0.15">
      <c r="O7696">
        <v>7695</v>
      </c>
      <c r="P7696" t="str">
        <f>IFERROR(IF(COUNTIF(個人情報!$BB$5:$BB$401,"登録番号" &amp; リスト!O7696)&gt;=1,"",IF(VLOOKUP(O7696,登録者リスト!$A$1:$D$43729,4,FALSE)=基本情報!$D$6,O7696,"")),"")</f>
        <v/>
      </c>
    </row>
    <row r="7697" spans="15:16" x14ac:dyDescent="0.15">
      <c r="O7697">
        <v>7696</v>
      </c>
      <c r="P7697" t="str">
        <f>IFERROR(IF(COUNTIF(個人情報!$BB$5:$BB$401,"登録番号" &amp; リスト!O7697)&gt;=1,"",IF(VLOOKUP(O7697,登録者リスト!$A$1:$D$43729,4,FALSE)=基本情報!$D$6,O7697,"")),"")</f>
        <v/>
      </c>
    </row>
    <row r="7698" spans="15:16" x14ac:dyDescent="0.15">
      <c r="O7698">
        <v>7697</v>
      </c>
      <c r="P7698" t="str">
        <f>IFERROR(IF(COUNTIF(個人情報!$BB$5:$BB$401,"登録番号" &amp; リスト!O7698)&gt;=1,"",IF(VLOOKUP(O7698,登録者リスト!$A$1:$D$43729,4,FALSE)=基本情報!$D$6,O7698,"")),"")</f>
        <v/>
      </c>
    </row>
    <row r="7699" spans="15:16" x14ac:dyDescent="0.15">
      <c r="O7699">
        <v>7698</v>
      </c>
      <c r="P7699" t="str">
        <f>IFERROR(IF(COUNTIF(個人情報!$BB$5:$BB$401,"登録番号" &amp; リスト!O7699)&gt;=1,"",IF(VLOOKUP(O7699,登録者リスト!$A$1:$D$43729,4,FALSE)=基本情報!$D$6,O7699,"")),"")</f>
        <v/>
      </c>
    </row>
    <row r="7700" spans="15:16" x14ac:dyDescent="0.15">
      <c r="O7700">
        <v>7699</v>
      </c>
      <c r="P7700" t="str">
        <f>IFERROR(IF(COUNTIF(個人情報!$BB$5:$BB$401,"登録番号" &amp; リスト!O7700)&gt;=1,"",IF(VLOOKUP(O7700,登録者リスト!$A$1:$D$43729,4,FALSE)=基本情報!$D$6,O7700,"")),"")</f>
        <v/>
      </c>
    </row>
    <row r="7701" spans="15:16" x14ac:dyDescent="0.15">
      <c r="O7701">
        <v>7700</v>
      </c>
      <c r="P7701" t="str">
        <f>IFERROR(IF(COUNTIF(個人情報!$BB$5:$BB$401,"登録番号" &amp; リスト!O7701)&gt;=1,"",IF(VLOOKUP(O7701,登録者リスト!$A$1:$D$43729,4,FALSE)=基本情報!$D$6,O7701,"")),"")</f>
        <v/>
      </c>
    </row>
    <row r="7702" spans="15:16" x14ac:dyDescent="0.15">
      <c r="O7702">
        <v>7701</v>
      </c>
      <c r="P7702" t="str">
        <f>IFERROR(IF(COUNTIF(個人情報!$BB$5:$BB$401,"登録番号" &amp; リスト!O7702)&gt;=1,"",IF(VLOOKUP(O7702,登録者リスト!$A$1:$D$43729,4,FALSE)=基本情報!$D$6,O7702,"")),"")</f>
        <v/>
      </c>
    </row>
    <row r="7703" spans="15:16" x14ac:dyDescent="0.15">
      <c r="O7703">
        <v>7702</v>
      </c>
      <c r="P7703" t="str">
        <f>IFERROR(IF(COUNTIF(個人情報!$BB$5:$BB$401,"登録番号" &amp; リスト!O7703)&gt;=1,"",IF(VLOOKUP(O7703,登録者リスト!$A$1:$D$43729,4,FALSE)=基本情報!$D$6,O7703,"")),"")</f>
        <v/>
      </c>
    </row>
    <row r="7704" spans="15:16" x14ac:dyDescent="0.15">
      <c r="O7704">
        <v>7703</v>
      </c>
      <c r="P7704" t="str">
        <f>IFERROR(IF(COUNTIF(個人情報!$BB$5:$BB$401,"登録番号" &amp; リスト!O7704)&gt;=1,"",IF(VLOOKUP(O7704,登録者リスト!$A$1:$D$43729,4,FALSE)=基本情報!$D$6,O7704,"")),"")</f>
        <v/>
      </c>
    </row>
    <row r="7705" spans="15:16" x14ac:dyDescent="0.15">
      <c r="O7705">
        <v>7704</v>
      </c>
      <c r="P7705" t="str">
        <f>IFERROR(IF(COUNTIF(個人情報!$BB$5:$BB$401,"登録番号" &amp; リスト!O7705)&gt;=1,"",IF(VLOOKUP(O7705,登録者リスト!$A$1:$D$43729,4,FALSE)=基本情報!$D$6,O7705,"")),"")</f>
        <v/>
      </c>
    </row>
    <row r="7706" spans="15:16" x14ac:dyDescent="0.15">
      <c r="O7706">
        <v>7705</v>
      </c>
      <c r="P7706" t="str">
        <f>IFERROR(IF(COUNTIF(個人情報!$BB$5:$BB$401,"登録番号" &amp; リスト!O7706)&gt;=1,"",IF(VLOOKUP(O7706,登録者リスト!$A$1:$D$43729,4,FALSE)=基本情報!$D$6,O7706,"")),"")</f>
        <v/>
      </c>
    </row>
    <row r="7707" spans="15:16" x14ac:dyDescent="0.15">
      <c r="O7707">
        <v>7706</v>
      </c>
      <c r="P7707" t="str">
        <f>IFERROR(IF(COUNTIF(個人情報!$BB$5:$BB$401,"登録番号" &amp; リスト!O7707)&gt;=1,"",IF(VLOOKUP(O7707,登録者リスト!$A$1:$D$43729,4,FALSE)=基本情報!$D$6,O7707,"")),"")</f>
        <v/>
      </c>
    </row>
    <row r="7708" spans="15:16" x14ac:dyDescent="0.15">
      <c r="O7708">
        <v>7707</v>
      </c>
      <c r="P7708" t="str">
        <f>IFERROR(IF(COUNTIF(個人情報!$BB$5:$BB$401,"登録番号" &amp; リスト!O7708)&gt;=1,"",IF(VLOOKUP(O7708,登録者リスト!$A$1:$D$43729,4,FALSE)=基本情報!$D$6,O7708,"")),"")</f>
        <v/>
      </c>
    </row>
    <row r="7709" spans="15:16" x14ac:dyDescent="0.15">
      <c r="O7709">
        <v>7708</v>
      </c>
      <c r="P7709" t="str">
        <f>IFERROR(IF(COUNTIF(個人情報!$BB$5:$BB$401,"登録番号" &amp; リスト!O7709)&gt;=1,"",IF(VLOOKUP(O7709,登録者リスト!$A$1:$D$43729,4,FALSE)=基本情報!$D$6,O7709,"")),"")</f>
        <v/>
      </c>
    </row>
    <row r="7710" spans="15:16" x14ac:dyDescent="0.15">
      <c r="O7710">
        <v>7709</v>
      </c>
      <c r="P7710" t="str">
        <f>IFERROR(IF(COUNTIF(個人情報!$BB$5:$BB$401,"登録番号" &amp; リスト!O7710)&gt;=1,"",IF(VLOOKUP(O7710,登録者リスト!$A$1:$D$43729,4,FALSE)=基本情報!$D$6,O7710,"")),"")</f>
        <v/>
      </c>
    </row>
    <row r="7711" spans="15:16" x14ac:dyDescent="0.15">
      <c r="O7711">
        <v>7710</v>
      </c>
      <c r="P7711" t="str">
        <f>IFERROR(IF(COUNTIF(個人情報!$BB$5:$BB$401,"登録番号" &amp; リスト!O7711)&gt;=1,"",IF(VLOOKUP(O7711,登録者リスト!$A$1:$D$43729,4,FALSE)=基本情報!$D$6,O7711,"")),"")</f>
        <v/>
      </c>
    </row>
    <row r="7712" spans="15:16" x14ac:dyDescent="0.15">
      <c r="O7712">
        <v>7711</v>
      </c>
      <c r="P7712" t="str">
        <f>IFERROR(IF(COUNTIF(個人情報!$BB$5:$BB$401,"登録番号" &amp; リスト!O7712)&gt;=1,"",IF(VLOOKUP(O7712,登録者リスト!$A$1:$D$43729,4,FALSE)=基本情報!$D$6,O7712,"")),"")</f>
        <v/>
      </c>
    </row>
    <row r="7713" spans="15:16" x14ac:dyDescent="0.15">
      <c r="O7713">
        <v>7712</v>
      </c>
      <c r="P7713" t="str">
        <f>IFERROR(IF(COUNTIF(個人情報!$BB$5:$BB$401,"登録番号" &amp; リスト!O7713)&gt;=1,"",IF(VLOOKUP(O7713,登録者リスト!$A$1:$D$43729,4,FALSE)=基本情報!$D$6,O7713,"")),"")</f>
        <v/>
      </c>
    </row>
    <row r="7714" spans="15:16" x14ac:dyDescent="0.15">
      <c r="O7714">
        <v>7713</v>
      </c>
      <c r="P7714" t="str">
        <f>IFERROR(IF(COUNTIF(個人情報!$BB$5:$BB$401,"登録番号" &amp; リスト!O7714)&gt;=1,"",IF(VLOOKUP(O7714,登録者リスト!$A$1:$D$43729,4,FALSE)=基本情報!$D$6,O7714,"")),"")</f>
        <v/>
      </c>
    </row>
    <row r="7715" spans="15:16" x14ac:dyDescent="0.15">
      <c r="O7715">
        <v>7714</v>
      </c>
      <c r="P7715" t="str">
        <f>IFERROR(IF(COUNTIF(個人情報!$BB$5:$BB$401,"登録番号" &amp; リスト!O7715)&gt;=1,"",IF(VLOOKUP(O7715,登録者リスト!$A$1:$D$43729,4,FALSE)=基本情報!$D$6,O7715,"")),"")</f>
        <v/>
      </c>
    </row>
    <row r="7716" spans="15:16" x14ac:dyDescent="0.15">
      <c r="O7716">
        <v>7715</v>
      </c>
      <c r="P7716" t="str">
        <f>IFERROR(IF(COUNTIF(個人情報!$BB$5:$BB$401,"登録番号" &amp; リスト!O7716)&gt;=1,"",IF(VLOOKUP(O7716,登録者リスト!$A$1:$D$43729,4,FALSE)=基本情報!$D$6,O7716,"")),"")</f>
        <v/>
      </c>
    </row>
    <row r="7717" spans="15:16" x14ac:dyDescent="0.15">
      <c r="O7717">
        <v>7716</v>
      </c>
      <c r="P7717" t="str">
        <f>IFERROR(IF(COUNTIF(個人情報!$BB$5:$BB$401,"登録番号" &amp; リスト!O7717)&gt;=1,"",IF(VLOOKUP(O7717,登録者リスト!$A$1:$D$43729,4,FALSE)=基本情報!$D$6,O7717,"")),"")</f>
        <v/>
      </c>
    </row>
    <row r="7718" spans="15:16" x14ac:dyDescent="0.15">
      <c r="O7718">
        <v>7717</v>
      </c>
      <c r="P7718" t="str">
        <f>IFERROR(IF(COUNTIF(個人情報!$BB$5:$BB$401,"登録番号" &amp; リスト!O7718)&gt;=1,"",IF(VLOOKUP(O7718,登録者リスト!$A$1:$D$43729,4,FALSE)=基本情報!$D$6,O7718,"")),"")</f>
        <v/>
      </c>
    </row>
    <row r="7719" spans="15:16" x14ac:dyDescent="0.15">
      <c r="O7719">
        <v>7718</v>
      </c>
      <c r="P7719" t="str">
        <f>IFERROR(IF(COUNTIF(個人情報!$BB$5:$BB$401,"登録番号" &amp; リスト!O7719)&gt;=1,"",IF(VLOOKUP(O7719,登録者リスト!$A$1:$D$43729,4,FALSE)=基本情報!$D$6,O7719,"")),"")</f>
        <v/>
      </c>
    </row>
    <row r="7720" spans="15:16" x14ac:dyDescent="0.15">
      <c r="O7720">
        <v>7719</v>
      </c>
      <c r="P7720" t="str">
        <f>IFERROR(IF(COUNTIF(個人情報!$BB$5:$BB$401,"登録番号" &amp; リスト!O7720)&gt;=1,"",IF(VLOOKUP(O7720,登録者リスト!$A$1:$D$43729,4,FALSE)=基本情報!$D$6,O7720,"")),"")</f>
        <v/>
      </c>
    </row>
    <row r="7721" spans="15:16" x14ac:dyDescent="0.15">
      <c r="O7721">
        <v>7720</v>
      </c>
      <c r="P7721" t="str">
        <f>IFERROR(IF(COUNTIF(個人情報!$BB$5:$BB$401,"登録番号" &amp; リスト!O7721)&gt;=1,"",IF(VLOOKUP(O7721,登録者リスト!$A$1:$D$43729,4,FALSE)=基本情報!$D$6,O7721,"")),"")</f>
        <v/>
      </c>
    </row>
    <row r="7722" spans="15:16" x14ac:dyDescent="0.15">
      <c r="O7722">
        <v>7721</v>
      </c>
      <c r="P7722" t="str">
        <f>IFERROR(IF(COUNTIF(個人情報!$BB$5:$BB$401,"登録番号" &amp; リスト!O7722)&gt;=1,"",IF(VLOOKUP(O7722,登録者リスト!$A$1:$D$43729,4,FALSE)=基本情報!$D$6,O7722,"")),"")</f>
        <v/>
      </c>
    </row>
    <row r="7723" spans="15:16" x14ac:dyDescent="0.15">
      <c r="O7723">
        <v>7722</v>
      </c>
      <c r="P7723" t="str">
        <f>IFERROR(IF(COUNTIF(個人情報!$BB$5:$BB$401,"登録番号" &amp; リスト!O7723)&gt;=1,"",IF(VLOOKUP(O7723,登録者リスト!$A$1:$D$43729,4,FALSE)=基本情報!$D$6,O7723,"")),"")</f>
        <v/>
      </c>
    </row>
    <row r="7724" spans="15:16" x14ac:dyDescent="0.15">
      <c r="O7724">
        <v>7723</v>
      </c>
      <c r="P7724" t="str">
        <f>IFERROR(IF(COUNTIF(個人情報!$BB$5:$BB$401,"登録番号" &amp; リスト!O7724)&gt;=1,"",IF(VLOOKUP(O7724,登録者リスト!$A$1:$D$43729,4,FALSE)=基本情報!$D$6,O7724,"")),"")</f>
        <v/>
      </c>
    </row>
    <row r="7725" spans="15:16" x14ac:dyDescent="0.15">
      <c r="O7725">
        <v>7724</v>
      </c>
      <c r="P7725" t="str">
        <f>IFERROR(IF(COUNTIF(個人情報!$BB$5:$BB$401,"登録番号" &amp; リスト!O7725)&gt;=1,"",IF(VLOOKUP(O7725,登録者リスト!$A$1:$D$43729,4,FALSE)=基本情報!$D$6,O7725,"")),"")</f>
        <v/>
      </c>
    </row>
    <row r="7726" spans="15:16" x14ac:dyDescent="0.15">
      <c r="O7726">
        <v>7725</v>
      </c>
      <c r="P7726" t="str">
        <f>IFERROR(IF(COUNTIF(個人情報!$BB$5:$BB$401,"登録番号" &amp; リスト!O7726)&gt;=1,"",IF(VLOOKUP(O7726,登録者リスト!$A$1:$D$43729,4,FALSE)=基本情報!$D$6,O7726,"")),"")</f>
        <v/>
      </c>
    </row>
    <row r="7727" spans="15:16" x14ac:dyDescent="0.15">
      <c r="O7727">
        <v>7726</v>
      </c>
      <c r="P7727" t="str">
        <f>IFERROR(IF(COUNTIF(個人情報!$BB$5:$BB$401,"登録番号" &amp; リスト!O7727)&gt;=1,"",IF(VLOOKUP(O7727,登録者リスト!$A$1:$D$43729,4,FALSE)=基本情報!$D$6,O7727,"")),"")</f>
        <v/>
      </c>
    </row>
    <row r="7728" spans="15:16" x14ac:dyDescent="0.15">
      <c r="O7728">
        <v>7727</v>
      </c>
      <c r="P7728" t="str">
        <f>IFERROR(IF(COUNTIF(個人情報!$BB$5:$BB$401,"登録番号" &amp; リスト!O7728)&gt;=1,"",IF(VLOOKUP(O7728,登録者リスト!$A$1:$D$43729,4,FALSE)=基本情報!$D$6,O7728,"")),"")</f>
        <v/>
      </c>
    </row>
    <row r="7729" spans="15:16" x14ac:dyDescent="0.15">
      <c r="O7729">
        <v>7728</v>
      </c>
      <c r="P7729" t="str">
        <f>IFERROR(IF(COUNTIF(個人情報!$BB$5:$BB$401,"登録番号" &amp; リスト!O7729)&gt;=1,"",IF(VLOOKUP(O7729,登録者リスト!$A$1:$D$43729,4,FALSE)=基本情報!$D$6,O7729,"")),"")</f>
        <v/>
      </c>
    </row>
    <row r="7730" spans="15:16" x14ac:dyDescent="0.15">
      <c r="O7730">
        <v>7729</v>
      </c>
      <c r="P7730" t="str">
        <f>IFERROR(IF(COUNTIF(個人情報!$BB$5:$BB$401,"登録番号" &amp; リスト!O7730)&gt;=1,"",IF(VLOOKUP(O7730,登録者リスト!$A$1:$D$43729,4,FALSE)=基本情報!$D$6,O7730,"")),"")</f>
        <v/>
      </c>
    </row>
    <row r="7731" spans="15:16" x14ac:dyDescent="0.15">
      <c r="O7731">
        <v>7730</v>
      </c>
      <c r="P7731" t="str">
        <f>IFERROR(IF(COUNTIF(個人情報!$BB$5:$BB$401,"登録番号" &amp; リスト!O7731)&gt;=1,"",IF(VLOOKUP(O7731,登録者リスト!$A$1:$D$43729,4,FALSE)=基本情報!$D$6,O7731,"")),"")</f>
        <v/>
      </c>
    </row>
    <row r="7732" spans="15:16" x14ac:dyDescent="0.15">
      <c r="O7732">
        <v>7731</v>
      </c>
      <c r="P7732" t="str">
        <f>IFERROR(IF(COUNTIF(個人情報!$BB$5:$BB$401,"登録番号" &amp; リスト!O7732)&gt;=1,"",IF(VLOOKUP(O7732,登録者リスト!$A$1:$D$43729,4,FALSE)=基本情報!$D$6,O7732,"")),"")</f>
        <v/>
      </c>
    </row>
    <row r="7733" spans="15:16" x14ac:dyDescent="0.15">
      <c r="O7733">
        <v>7732</v>
      </c>
      <c r="P7733" t="str">
        <f>IFERROR(IF(COUNTIF(個人情報!$BB$5:$BB$401,"登録番号" &amp; リスト!O7733)&gt;=1,"",IF(VLOOKUP(O7733,登録者リスト!$A$1:$D$43729,4,FALSE)=基本情報!$D$6,O7733,"")),"")</f>
        <v/>
      </c>
    </row>
    <row r="7734" spans="15:16" x14ac:dyDescent="0.15">
      <c r="O7734">
        <v>7733</v>
      </c>
      <c r="P7734" t="str">
        <f>IFERROR(IF(COUNTIF(個人情報!$BB$5:$BB$401,"登録番号" &amp; リスト!O7734)&gt;=1,"",IF(VLOOKUP(O7734,登録者リスト!$A$1:$D$43729,4,FALSE)=基本情報!$D$6,O7734,"")),"")</f>
        <v/>
      </c>
    </row>
    <row r="7735" spans="15:16" x14ac:dyDescent="0.15">
      <c r="O7735">
        <v>7734</v>
      </c>
      <c r="P7735" t="str">
        <f>IFERROR(IF(COUNTIF(個人情報!$BB$5:$BB$401,"登録番号" &amp; リスト!O7735)&gt;=1,"",IF(VLOOKUP(O7735,登録者リスト!$A$1:$D$43729,4,FALSE)=基本情報!$D$6,O7735,"")),"")</f>
        <v/>
      </c>
    </row>
    <row r="7736" spans="15:16" x14ac:dyDescent="0.15">
      <c r="O7736">
        <v>7735</v>
      </c>
      <c r="P7736" t="str">
        <f>IFERROR(IF(COUNTIF(個人情報!$BB$5:$BB$401,"登録番号" &amp; リスト!O7736)&gt;=1,"",IF(VLOOKUP(O7736,登録者リスト!$A$1:$D$43729,4,FALSE)=基本情報!$D$6,O7736,"")),"")</f>
        <v/>
      </c>
    </row>
    <row r="7737" spans="15:16" x14ac:dyDescent="0.15">
      <c r="O7737">
        <v>7736</v>
      </c>
      <c r="P7737" t="str">
        <f>IFERROR(IF(COUNTIF(個人情報!$BB$5:$BB$401,"登録番号" &amp; リスト!O7737)&gt;=1,"",IF(VLOOKUP(O7737,登録者リスト!$A$1:$D$43729,4,FALSE)=基本情報!$D$6,O7737,"")),"")</f>
        <v/>
      </c>
    </row>
    <row r="7738" spans="15:16" x14ac:dyDescent="0.15">
      <c r="O7738">
        <v>7737</v>
      </c>
      <c r="P7738" t="str">
        <f>IFERROR(IF(COUNTIF(個人情報!$BB$5:$BB$401,"登録番号" &amp; リスト!O7738)&gt;=1,"",IF(VLOOKUP(O7738,登録者リスト!$A$1:$D$43729,4,FALSE)=基本情報!$D$6,O7738,"")),"")</f>
        <v/>
      </c>
    </row>
    <row r="7739" spans="15:16" x14ac:dyDescent="0.15">
      <c r="O7739">
        <v>7738</v>
      </c>
      <c r="P7739" t="str">
        <f>IFERROR(IF(COUNTIF(個人情報!$BB$5:$BB$401,"登録番号" &amp; リスト!O7739)&gt;=1,"",IF(VLOOKUP(O7739,登録者リスト!$A$1:$D$43729,4,FALSE)=基本情報!$D$6,O7739,"")),"")</f>
        <v/>
      </c>
    </row>
    <row r="7740" spans="15:16" x14ac:dyDescent="0.15">
      <c r="O7740">
        <v>7739</v>
      </c>
      <c r="P7740" t="str">
        <f>IFERROR(IF(COUNTIF(個人情報!$BB$5:$BB$401,"登録番号" &amp; リスト!O7740)&gt;=1,"",IF(VLOOKUP(O7740,登録者リスト!$A$1:$D$43729,4,FALSE)=基本情報!$D$6,O7740,"")),"")</f>
        <v/>
      </c>
    </row>
    <row r="7741" spans="15:16" x14ac:dyDescent="0.15">
      <c r="O7741">
        <v>7740</v>
      </c>
      <c r="P7741" t="str">
        <f>IFERROR(IF(COUNTIF(個人情報!$BB$5:$BB$401,"登録番号" &amp; リスト!O7741)&gt;=1,"",IF(VLOOKUP(O7741,登録者リスト!$A$1:$D$43729,4,FALSE)=基本情報!$D$6,O7741,"")),"")</f>
        <v/>
      </c>
    </row>
    <row r="7742" spans="15:16" x14ac:dyDescent="0.15">
      <c r="O7742">
        <v>7741</v>
      </c>
      <c r="P7742" t="str">
        <f>IFERROR(IF(COUNTIF(個人情報!$BB$5:$BB$401,"登録番号" &amp; リスト!O7742)&gt;=1,"",IF(VLOOKUP(O7742,登録者リスト!$A$1:$D$43729,4,FALSE)=基本情報!$D$6,O7742,"")),"")</f>
        <v/>
      </c>
    </row>
    <row r="7743" spans="15:16" x14ac:dyDescent="0.15">
      <c r="O7743">
        <v>7742</v>
      </c>
      <c r="P7743" t="str">
        <f>IFERROR(IF(COUNTIF(個人情報!$BB$5:$BB$401,"登録番号" &amp; リスト!O7743)&gt;=1,"",IF(VLOOKUP(O7743,登録者リスト!$A$1:$D$43729,4,FALSE)=基本情報!$D$6,O7743,"")),"")</f>
        <v/>
      </c>
    </row>
    <row r="7744" spans="15:16" x14ac:dyDescent="0.15">
      <c r="O7744">
        <v>7743</v>
      </c>
      <c r="P7744" t="str">
        <f>IFERROR(IF(COUNTIF(個人情報!$BB$5:$BB$401,"登録番号" &amp; リスト!O7744)&gt;=1,"",IF(VLOOKUP(O7744,登録者リスト!$A$1:$D$43729,4,FALSE)=基本情報!$D$6,O7744,"")),"")</f>
        <v/>
      </c>
    </row>
    <row r="7745" spans="15:16" x14ac:dyDescent="0.15">
      <c r="O7745">
        <v>7744</v>
      </c>
      <c r="P7745" t="str">
        <f>IFERROR(IF(COUNTIF(個人情報!$BB$5:$BB$401,"登録番号" &amp; リスト!O7745)&gt;=1,"",IF(VLOOKUP(O7745,登録者リスト!$A$1:$D$43729,4,FALSE)=基本情報!$D$6,O7745,"")),"")</f>
        <v/>
      </c>
    </row>
    <row r="7746" spans="15:16" x14ac:dyDescent="0.15">
      <c r="O7746">
        <v>7745</v>
      </c>
      <c r="P7746" t="str">
        <f>IFERROR(IF(COUNTIF(個人情報!$BB$5:$BB$401,"登録番号" &amp; リスト!O7746)&gt;=1,"",IF(VLOOKUP(O7746,登録者リスト!$A$1:$D$43729,4,FALSE)=基本情報!$D$6,O7746,"")),"")</f>
        <v/>
      </c>
    </row>
    <row r="7747" spans="15:16" x14ac:dyDescent="0.15">
      <c r="O7747">
        <v>7746</v>
      </c>
      <c r="P7747" t="str">
        <f>IFERROR(IF(COUNTIF(個人情報!$BB$5:$BB$401,"登録番号" &amp; リスト!O7747)&gt;=1,"",IF(VLOOKUP(O7747,登録者リスト!$A$1:$D$43729,4,FALSE)=基本情報!$D$6,O7747,"")),"")</f>
        <v/>
      </c>
    </row>
    <row r="7748" spans="15:16" x14ac:dyDescent="0.15">
      <c r="O7748">
        <v>7747</v>
      </c>
      <c r="P7748" t="str">
        <f>IFERROR(IF(COUNTIF(個人情報!$BB$5:$BB$401,"登録番号" &amp; リスト!O7748)&gt;=1,"",IF(VLOOKUP(O7748,登録者リスト!$A$1:$D$43729,4,FALSE)=基本情報!$D$6,O7748,"")),"")</f>
        <v/>
      </c>
    </row>
    <row r="7749" spans="15:16" x14ac:dyDescent="0.15">
      <c r="O7749">
        <v>7748</v>
      </c>
      <c r="P7749" t="str">
        <f>IFERROR(IF(COUNTIF(個人情報!$BB$5:$BB$401,"登録番号" &amp; リスト!O7749)&gt;=1,"",IF(VLOOKUP(O7749,登録者リスト!$A$1:$D$43729,4,FALSE)=基本情報!$D$6,O7749,"")),"")</f>
        <v/>
      </c>
    </row>
    <row r="7750" spans="15:16" x14ac:dyDescent="0.15">
      <c r="O7750">
        <v>7749</v>
      </c>
      <c r="P7750" t="str">
        <f>IFERROR(IF(COUNTIF(個人情報!$BB$5:$BB$401,"登録番号" &amp; リスト!O7750)&gt;=1,"",IF(VLOOKUP(O7750,登録者リスト!$A$1:$D$43729,4,FALSE)=基本情報!$D$6,O7750,"")),"")</f>
        <v/>
      </c>
    </row>
    <row r="7751" spans="15:16" x14ac:dyDescent="0.15">
      <c r="O7751">
        <v>7750</v>
      </c>
      <c r="P7751" t="str">
        <f>IFERROR(IF(COUNTIF(個人情報!$BB$5:$BB$401,"登録番号" &amp; リスト!O7751)&gt;=1,"",IF(VLOOKUP(O7751,登録者リスト!$A$1:$D$43729,4,FALSE)=基本情報!$D$6,O7751,"")),"")</f>
        <v/>
      </c>
    </row>
    <row r="7752" spans="15:16" x14ac:dyDescent="0.15">
      <c r="O7752">
        <v>7751</v>
      </c>
      <c r="P7752" t="str">
        <f>IFERROR(IF(COUNTIF(個人情報!$BB$5:$BB$401,"登録番号" &amp; リスト!O7752)&gt;=1,"",IF(VLOOKUP(O7752,登録者リスト!$A$1:$D$43729,4,FALSE)=基本情報!$D$6,O7752,"")),"")</f>
        <v/>
      </c>
    </row>
    <row r="7753" spans="15:16" x14ac:dyDescent="0.15">
      <c r="O7753">
        <v>7752</v>
      </c>
      <c r="P7753" t="str">
        <f>IFERROR(IF(COUNTIF(個人情報!$BB$5:$BB$401,"登録番号" &amp; リスト!O7753)&gt;=1,"",IF(VLOOKUP(O7753,登録者リスト!$A$1:$D$43729,4,FALSE)=基本情報!$D$6,O7753,"")),"")</f>
        <v/>
      </c>
    </row>
    <row r="7754" spans="15:16" x14ac:dyDescent="0.15">
      <c r="O7754">
        <v>7753</v>
      </c>
      <c r="P7754" t="str">
        <f>IFERROR(IF(COUNTIF(個人情報!$BB$5:$BB$401,"登録番号" &amp; リスト!O7754)&gt;=1,"",IF(VLOOKUP(O7754,登録者リスト!$A$1:$D$43729,4,FALSE)=基本情報!$D$6,O7754,"")),"")</f>
        <v/>
      </c>
    </row>
    <row r="7755" spans="15:16" x14ac:dyDescent="0.15">
      <c r="O7755">
        <v>7754</v>
      </c>
      <c r="P7755" t="str">
        <f>IFERROR(IF(COUNTIF(個人情報!$BB$5:$BB$401,"登録番号" &amp; リスト!O7755)&gt;=1,"",IF(VLOOKUP(O7755,登録者リスト!$A$1:$D$43729,4,FALSE)=基本情報!$D$6,O7755,"")),"")</f>
        <v/>
      </c>
    </row>
    <row r="7756" spans="15:16" x14ac:dyDescent="0.15">
      <c r="O7756">
        <v>7755</v>
      </c>
      <c r="P7756" t="str">
        <f>IFERROR(IF(COUNTIF(個人情報!$BB$5:$BB$401,"登録番号" &amp; リスト!O7756)&gt;=1,"",IF(VLOOKUP(O7756,登録者リスト!$A$1:$D$43729,4,FALSE)=基本情報!$D$6,O7756,"")),"")</f>
        <v/>
      </c>
    </row>
    <row r="7757" spans="15:16" x14ac:dyDescent="0.15">
      <c r="O7757">
        <v>7756</v>
      </c>
      <c r="P7757" t="str">
        <f>IFERROR(IF(COUNTIF(個人情報!$BB$5:$BB$401,"登録番号" &amp; リスト!O7757)&gt;=1,"",IF(VLOOKUP(O7757,登録者リスト!$A$1:$D$43729,4,FALSE)=基本情報!$D$6,O7757,"")),"")</f>
        <v/>
      </c>
    </row>
    <row r="7758" spans="15:16" x14ac:dyDescent="0.15">
      <c r="O7758">
        <v>7757</v>
      </c>
      <c r="P7758" t="str">
        <f>IFERROR(IF(COUNTIF(個人情報!$BB$5:$BB$401,"登録番号" &amp; リスト!O7758)&gt;=1,"",IF(VLOOKUP(O7758,登録者リスト!$A$1:$D$43729,4,FALSE)=基本情報!$D$6,O7758,"")),"")</f>
        <v/>
      </c>
    </row>
    <row r="7759" spans="15:16" x14ac:dyDescent="0.15">
      <c r="O7759">
        <v>7758</v>
      </c>
      <c r="P7759" t="str">
        <f>IFERROR(IF(COUNTIF(個人情報!$BB$5:$BB$401,"登録番号" &amp; リスト!O7759)&gt;=1,"",IF(VLOOKUP(O7759,登録者リスト!$A$1:$D$43729,4,FALSE)=基本情報!$D$6,O7759,"")),"")</f>
        <v/>
      </c>
    </row>
    <row r="7760" spans="15:16" x14ac:dyDescent="0.15">
      <c r="O7760">
        <v>7759</v>
      </c>
      <c r="P7760" t="str">
        <f>IFERROR(IF(COUNTIF(個人情報!$BB$5:$BB$401,"登録番号" &amp; リスト!O7760)&gt;=1,"",IF(VLOOKUP(O7760,登録者リスト!$A$1:$D$43729,4,FALSE)=基本情報!$D$6,O7760,"")),"")</f>
        <v/>
      </c>
    </row>
    <row r="7761" spans="15:16" x14ac:dyDescent="0.15">
      <c r="O7761">
        <v>7760</v>
      </c>
      <c r="P7761" t="str">
        <f>IFERROR(IF(COUNTIF(個人情報!$BB$5:$BB$401,"登録番号" &amp; リスト!O7761)&gt;=1,"",IF(VLOOKUP(O7761,登録者リスト!$A$1:$D$43729,4,FALSE)=基本情報!$D$6,O7761,"")),"")</f>
        <v/>
      </c>
    </row>
    <row r="7762" spans="15:16" x14ac:dyDescent="0.15">
      <c r="O7762">
        <v>7761</v>
      </c>
      <c r="P7762" t="str">
        <f>IFERROR(IF(COUNTIF(個人情報!$BB$5:$BB$401,"登録番号" &amp; リスト!O7762)&gt;=1,"",IF(VLOOKUP(O7762,登録者リスト!$A$1:$D$43729,4,FALSE)=基本情報!$D$6,O7762,"")),"")</f>
        <v/>
      </c>
    </row>
    <row r="7763" spans="15:16" x14ac:dyDescent="0.15">
      <c r="O7763">
        <v>7762</v>
      </c>
      <c r="P7763" t="str">
        <f>IFERROR(IF(COUNTIF(個人情報!$BB$5:$BB$401,"登録番号" &amp; リスト!O7763)&gt;=1,"",IF(VLOOKUP(O7763,登録者リスト!$A$1:$D$43729,4,FALSE)=基本情報!$D$6,O7763,"")),"")</f>
        <v/>
      </c>
    </row>
    <row r="7764" spans="15:16" x14ac:dyDescent="0.15">
      <c r="O7764">
        <v>7763</v>
      </c>
      <c r="P7764" t="str">
        <f>IFERROR(IF(COUNTIF(個人情報!$BB$5:$BB$401,"登録番号" &amp; リスト!O7764)&gt;=1,"",IF(VLOOKUP(O7764,登録者リスト!$A$1:$D$43729,4,FALSE)=基本情報!$D$6,O7764,"")),"")</f>
        <v/>
      </c>
    </row>
    <row r="7765" spans="15:16" x14ac:dyDescent="0.15">
      <c r="O7765">
        <v>7764</v>
      </c>
      <c r="P7765" t="str">
        <f>IFERROR(IF(COUNTIF(個人情報!$BB$5:$BB$401,"登録番号" &amp; リスト!O7765)&gt;=1,"",IF(VLOOKUP(O7765,登録者リスト!$A$1:$D$43729,4,FALSE)=基本情報!$D$6,O7765,"")),"")</f>
        <v/>
      </c>
    </row>
    <row r="7766" spans="15:16" x14ac:dyDescent="0.15">
      <c r="O7766">
        <v>7765</v>
      </c>
      <c r="P7766" t="str">
        <f>IFERROR(IF(COUNTIF(個人情報!$BB$5:$BB$401,"登録番号" &amp; リスト!O7766)&gt;=1,"",IF(VLOOKUP(O7766,登録者リスト!$A$1:$D$43729,4,FALSE)=基本情報!$D$6,O7766,"")),"")</f>
        <v/>
      </c>
    </row>
    <row r="7767" spans="15:16" x14ac:dyDescent="0.15">
      <c r="O7767">
        <v>7766</v>
      </c>
      <c r="P7767" t="str">
        <f>IFERROR(IF(COUNTIF(個人情報!$BB$5:$BB$401,"登録番号" &amp; リスト!O7767)&gt;=1,"",IF(VLOOKUP(O7767,登録者リスト!$A$1:$D$43729,4,FALSE)=基本情報!$D$6,O7767,"")),"")</f>
        <v/>
      </c>
    </row>
    <row r="7768" spans="15:16" x14ac:dyDescent="0.15">
      <c r="O7768">
        <v>7767</v>
      </c>
      <c r="P7768" t="str">
        <f>IFERROR(IF(COUNTIF(個人情報!$BB$5:$BB$401,"登録番号" &amp; リスト!O7768)&gt;=1,"",IF(VLOOKUP(O7768,登録者リスト!$A$1:$D$43729,4,FALSE)=基本情報!$D$6,O7768,"")),"")</f>
        <v/>
      </c>
    </row>
    <row r="7769" spans="15:16" x14ac:dyDescent="0.15">
      <c r="O7769">
        <v>7768</v>
      </c>
      <c r="P7769" t="str">
        <f>IFERROR(IF(COUNTIF(個人情報!$BB$5:$BB$401,"登録番号" &amp; リスト!O7769)&gt;=1,"",IF(VLOOKUP(O7769,登録者リスト!$A$1:$D$43729,4,FALSE)=基本情報!$D$6,O7769,"")),"")</f>
        <v/>
      </c>
    </row>
    <row r="7770" spans="15:16" x14ac:dyDescent="0.15">
      <c r="O7770">
        <v>7769</v>
      </c>
      <c r="P7770" t="str">
        <f>IFERROR(IF(COUNTIF(個人情報!$BB$5:$BB$401,"登録番号" &amp; リスト!O7770)&gt;=1,"",IF(VLOOKUP(O7770,登録者リスト!$A$1:$D$43729,4,FALSE)=基本情報!$D$6,O7770,"")),"")</f>
        <v/>
      </c>
    </row>
    <row r="7771" spans="15:16" x14ac:dyDescent="0.15">
      <c r="O7771">
        <v>7770</v>
      </c>
      <c r="P7771" t="str">
        <f>IFERROR(IF(COUNTIF(個人情報!$BB$5:$BB$401,"登録番号" &amp; リスト!O7771)&gt;=1,"",IF(VLOOKUP(O7771,登録者リスト!$A$1:$D$43729,4,FALSE)=基本情報!$D$6,O7771,"")),"")</f>
        <v/>
      </c>
    </row>
    <row r="7772" spans="15:16" x14ac:dyDescent="0.15">
      <c r="O7772">
        <v>7771</v>
      </c>
      <c r="P7772" t="str">
        <f>IFERROR(IF(COUNTIF(個人情報!$BB$5:$BB$401,"登録番号" &amp; リスト!O7772)&gt;=1,"",IF(VLOOKUP(O7772,登録者リスト!$A$1:$D$43729,4,FALSE)=基本情報!$D$6,O7772,"")),"")</f>
        <v/>
      </c>
    </row>
    <row r="7773" spans="15:16" x14ac:dyDescent="0.15">
      <c r="O7773">
        <v>7772</v>
      </c>
      <c r="P7773" t="str">
        <f>IFERROR(IF(COUNTIF(個人情報!$BB$5:$BB$401,"登録番号" &amp; リスト!O7773)&gt;=1,"",IF(VLOOKUP(O7773,登録者リスト!$A$1:$D$43729,4,FALSE)=基本情報!$D$6,O7773,"")),"")</f>
        <v/>
      </c>
    </row>
    <row r="7774" spans="15:16" x14ac:dyDescent="0.15">
      <c r="O7774">
        <v>7773</v>
      </c>
      <c r="P7774" t="str">
        <f>IFERROR(IF(COUNTIF(個人情報!$BB$5:$BB$401,"登録番号" &amp; リスト!O7774)&gt;=1,"",IF(VLOOKUP(O7774,登録者リスト!$A$1:$D$43729,4,FALSE)=基本情報!$D$6,O7774,"")),"")</f>
        <v/>
      </c>
    </row>
    <row r="7775" spans="15:16" x14ac:dyDescent="0.15">
      <c r="O7775">
        <v>7774</v>
      </c>
      <c r="P7775" t="str">
        <f>IFERROR(IF(COUNTIF(個人情報!$BB$5:$BB$401,"登録番号" &amp; リスト!O7775)&gt;=1,"",IF(VLOOKUP(O7775,登録者リスト!$A$1:$D$43729,4,FALSE)=基本情報!$D$6,O7775,"")),"")</f>
        <v/>
      </c>
    </row>
    <row r="7776" spans="15:16" x14ac:dyDescent="0.15">
      <c r="O7776">
        <v>7775</v>
      </c>
      <c r="P7776" t="str">
        <f>IFERROR(IF(COUNTIF(個人情報!$BB$5:$BB$401,"登録番号" &amp; リスト!O7776)&gt;=1,"",IF(VLOOKUP(O7776,登録者リスト!$A$1:$D$43729,4,FALSE)=基本情報!$D$6,O7776,"")),"")</f>
        <v/>
      </c>
    </row>
    <row r="7777" spans="15:16" x14ac:dyDescent="0.15">
      <c r="O7777">
        <v>7776</v>
      </c>
      <c r="P7777" t="str">
        <f>IFERROR(IF(COUNTIF(個人情報!$BB$5:$BB$401,"登録番号" &amp; リスト!O7777)&gt;=1,"",IF(VLOOKUP(O7777,登録者リスト!$A$1:$D$43729,4,FALSE)=基本情報!$D$6,O7777,"")),"")</f>
        <v/>
      </c>
    </row>
    <row r="7778" spans="15:16" x14ac:dyDescent="0.15">
      <c r="O7778">
        <v>7777</v>
      </c>
      <c r="P7778" t="str">
        <f>IFERROR(IF(COUNTIF(個人情報!$BB$5:$BB$401,"登録番号" &amp; リスト!O7778)&gt;=1,"",IF(VLOOKUP(O7778,登録者リスト!$A$1:$D$43729,4,FALSE)=基本情報!$D$6,O7778,"")),"")</f>
        <v/>
      </c>
    </row>
    <row r="7779" spans="15:16" x14ac:dyDescent="0.15">
      <c r="O7779">
        <v>7778</v>
      </c>
      <c r="P7779" t="str">
        <f>IFERROR(IF(COUNTIF(個人情報!$BB$5:$BB$401,"登録番号" &amp; リスト!O7779)&gt;=1,"",IF(VLOOKUP(O7779,登録者リスト!$A$1:$D$43729,4,FALSE)=基本情報!$D$6,O7779,"")),"")</f>
        <v/>
      </c>
    </row>
    <row r="7780" spans="15:16" x14ac:dyDescent="0.15">
      <c r="O7780">
        <v>7779</v>
      </c>
      <c r="P7780" t="str">
        <f>IFERROR(IF(COUNTIF(個人情報!$BB$5:$BB$401,"登録番号" &amp; リスト!O7780)&gt;=1,"",IF(VLOOKUP(O7780,登録者リスト!$A$1:$D$43729,4,FALSE)=基本情報!$D$6,O7780,"")),"")</f>
        <v/>
      </c>
    </row>
    <row r="7781" spans="15:16" x14ac:dyDescent="0.15">
      <c r="O7781">
        <v>7780</v>
      </c>
      <c r="P7781" t="str">
        <f>IFERROR(IF(COUNTIF(個人情報!$BB$5:$BB$401,"登録番号" &amp; リスト!O7781)&gt;=1,"",IF(VLOOKUP(O7781,登録者リスト!$A$1:$D$43729,4,FALSE)=基本情報!$D$6,O7781,"")),"")</f>
        <v/>
      </c>
    </row>
    <row r="7782" spans="15:16" x14ac:dyDescent="0.15">
      <c r="O7782">
        <v>7781</v>
      </c>
      <c r="P7782" t="str">
        <f>IFERROR(IF(COUNTIF(個人情報!$BB$5:$BB$401,"登録番号" &amp; リスト!O7782)&gt;=1,"",IF(VLOOKUP(O7782,登録者リスト!$A$1:$D$43729,4,FALSE)=基本情報!$D$6,O7782,"")),"")</f>
        <v/>
      </c>
    </row>
    <row r="7783" spans="15:16" x14ac:dyDescent="0.15">
      <c r="O7783">
        <v>7782</v>
      </c>
      <c r="P7783" t="str">
        <f>IFERROR(IF(COUNTIF(個人情報!$BB$5:$BB$401,"登録番号" &amp; リスト!O7783)&gt;=1,"",IF(VLOOKUP(O7783,登録者リスト!$A$1:$D$43729,4,FALSE)=基本情報!$D$6,O7783,"")),"")</f>
        <v/>
      </c>
    </row>
    <row r="7784" spans="15:16" x14ac:dyDescent="0.15">
      <c r="O7784">
        <v>7783</v>
      </c>
      <c r="P7784" t="str">
        <f>IFERROR(IF(COUNTIF(個人情報!$BB$5:$BB$401,"登録番号" &amp; リスト!O7784)&gt;=1,"",IF(VLOOKUP(O7784,登録者リスト!$A$1:$D$43729,4,FALSE)=基本情報!$D$6,O7784,"")),"")</f>
        <v/>
      </c>
    </row>
    <row r="7785" spans="15:16" x14ac:dyDescent="0.15">
      <c r="O7785">
        <v>7784</v>
      </c>
      <c r="P7785" t="str">
        <f>IFERROR(IF(COUNTIF(個人情報!$BB$5:$BB$401,"登録番号" &amp; リスト!O7785)&gt;=1,"",IF(VLOOKUP(O7785,登録者リスト!$A$1:$D$43729,4,FALSE)=基本情報!$D$6,O7785,"")),"")</f>
        <v/>
      </c>
    </row>
    <row r="7786" spans="15:16" x14ac:dyDescent="0.15">
      <c r="O7786">
        <v>7785</v>
      </c>
      <c r="P7786" t="str">
        <f>IFERROR(IF(COUNTIF(個人情報!$BB$5:$BB$401,"登録番号" &amp; リスト!O7786)&gt;=1,"",IF(VLOOKUP(O7786,登録者リスト!$A$1:$D$43729,4,FALSE)=基本情報!$D$6,O7786,"")),"")</f>
        <v/>
      </c>
    </row>
    <row r="7787" spans="15:16" x14ac:dyDescent="0.15">
      <c r="O7787">
        <v>7786</v>
      </c>
      <c r="P7787" t="str">
        <f>IFERROR(IF(COUNTIF(個人情報!$BB$5:$BB$401,"登録番号" &amp; リスト!O7787)&gt;=1,"",IF(VLOOKUP(O7787,登録者リスト!$A$1:$D$43729,4,FALSE)=基本情報!$D$6,O7787,"")),"")</f>
        <v/>
      </c>
    </row>
    <row r="7788" spans="15:16" x14ac:dyDescent="0.15">
      <c r="O7788">
        <v>7787</v>
      </c>
      <c r="P7788" t="str">
        <f>IFERROR(IF(COUNTIF(個人情報!$BB$5:$BB$401,"登録番号" &amp; リスト!O7788)&gt;=1,"",IF(VLOOKUP(O7788,登録者リスト!$A$1:$D$43729,4,FALSE)=基本情報!$D$6,O7788,"")),"")</f>
        <v/>
      </c>
    </row>
    <row r="7789" spans="15:16" x14ac:dyDescent="0.15">
      <c r="O7789">
        <v>7788</v>
      </c>
      <c r="P7789" t="str">
        <f>IFERROR(IF(COUNTIF(個人情報!$BB$5:$BB$401,"登録番号" &amp; リスト!O7789)&gt;=1,"",IF(VLOOKUP(O7789,登録者リスト!$A$1:$D$43729,4,FALSE)=基本情報!$D$6,O7789,"")),"")</f>
        <v/>
      </c>
    </row>
    <row r="7790" spans="15:16" x14ac:dyDescent="0.15">
      <c r="O7790">
        <v>7789</v>
      </c>
      <c r="P7790" t="str">
        <f>IFERROR(IF(COUNTIF(個人情報!$BB$5:$BB$401,"登録番号" &amp; リスト!O7790)&gt;=1,"",IF(VLOOKUP(O7790,登録者リスト!$A$1:$D$43729,4,FALSE)=基本情報!$D$6,O7790,"")),"")</f>
        <v/>
      </c>
    </row>
    <row r="7791" spans="15:16" x14ac:dyDescent="0.15">
      <c r="O7791">
        <v>7790</v>
      </c>
      <c r="P7791" t="str">
        <f>IFERROR(IF(COUNTIF(個人情報!$BB$5:$BB$401,"登録番号" &amp; リスト!O7791)&gt;=1,"",IF(VLOOKUP(O7791,登録者リスト!$A$1:$D$43729,4,FALSE)=基本情報!$D$6,O7791,"")),"")</f>
        <v/>
      </c>
    </row>
    <row r="7792" spans="15:16" x14ac:dyDescent="0.15">
      <c r="O7792">
        <v>7791</v>
      </c>
      <c r="P7792" t="str">
        <f>IFERROR(IF(COUNTIF(個人情報!$BB$5:$BB$401,"登録番号" &amp; リスト!O7792)&gt;=1,"",IF(VLOOKUP(O7792,登録者リスト!$A$1:$D$43729,4,FALSE)=基本情報!$D$6,O7792,"")),"")</f>
        <v/>
      </c>
    </row>
    <row r="7793" spans="15:16" x14ac:dyDescent="0.15">
      <c r="O7793">
        <v>7792</v>
      </c>
      <c r="P7793" t="str">
        <f>IFERROR(IF(COUNTIF(個人情報!$BB$5:$BB$401,"登録番号" &amp; リスト!O7793)&gt;=1,"",IF(VLOOKUP(O7793,登録者リスト!$A$1:$D$43729,4,FALSE)=基本情報!$D$6,O7793,"")),"")</f>
        <v/>
      </c>
    </row>
    <row r="7794" spans="15:16" x14ac:dyDescent="0.15">
      <c r="O7794">
        <v>7793</v>
      </c>
      <c r="P7794" t="str">
        <f>IFERROR(IF(COUNTIF(個人情報!$BB$5:$BB$401,"登録番号" &amp; リスト!O7794)&gt;=1,"",IF(VLOOKUP(O7794,登録者リスト!$A$1:$D$43729,4,FALSE)=基本情報!$D$6,O7794,"")),"")</f>
        <v/>
      </c>
    </row>
    <row r="7795" spans="15:16" x14ac:dyDescent="0.15">
      <c r="O7795">
        <v>7794</v>
      </c>
      <c r="P7795" t="str">
        <f>IFERROR(IF(COUNTIF(個人情報!$BB$5:$BB$401,"登録番号" &amp; リスト!O7795)&gt;=1,"",IF(VLOOKUP(O7795,登録者リスト!$A$1:$D$43729,4,FALSE)=基本情報!$D$6,O7795,"")),"")</f>
        <v/>
      </c>
    </row>
    <row r="7796" spans="15:16" x14ac:dyDescent="0.15">
      <c r="O7796">
        <v>7795</v>
      </c>
      <c r="P7796" t="str">
        <f>IFERROR(IF(COUNTIF(個人情報!$BB$5:$BB$401,"登録番号" &amp; リスト!O7796)&gt;=1,"",IF(VLOOKUP(O7796,登録者リスト!$A$1:$D$43729,4,FALSE)=基本情報!$D$6,O7796,"")),"")</f>
        <v/>
      </c>
    </row>
    <row r="7797" spans="15:16" x14ac:dyDescent="0.15">
      <c r="O7797">
        <v>7796</v>
      </c>
      <c r="P7797" t="str">
        <f>IFERROR(IF(COUNTIF(個人情報!$BB$5:$BB$401,"登録番号" &amp; リスト!O7797)&gt;=1,"",IF(VLOOKUP(O7797,登録者リスト!$A$1:$D$43729,4,FALSE)=基本情報!$D$6,O7797,"")),"")</f>
        <v/>
      </c>
    </row>
    <row r="7798" spans="15:16" x14ac:dyDescent="0.15">
      <c r="O7798">
        <v>7797</v>
      </c>
      <c r="P7798" t="str">
        <f>IFERROR(IF(COUNTIF(個人情報!$BB$5:$BB$401,"登録番号" &amp; リスト!O7798)&gt;=1,"",IF(VLOOKUP(O7798,登録者リスト!$A$1:$D$43729,4,FALSE)=基本情報!$D$6,O7798,"")),"")</f>
        <v/>
      </c>
    </row>
    <row r="7799" spans="15:16" x14ac:dyDescent="0.15">
      <c r="O7799">
        <v>7798</v>
      </c>
      <c r="P7799" t="str">
        <f>IFERROR(IF(COUNTIF(個人情報!$BB$5:$BB$401,"登録番号" &amp; リスト!O7799)&gt;=1,"",IF(VLOOKUP(O7799,登録者リスト!$A$1:$D$43729,4,FALSE)=基本情報!$D$6,O7799,"")),"")</f>
        <v/>
      </c>
    </row>
    <row r="7800" spans="15:16" x14ac:dyDescent="0.15">
      <c r="O7800">
        <v>7799</v>
      </c>
      <c r="P7800" t="str">
        <f>IFERROR(IF(COUNTIF(個人情報!$BB$5:$BB$401,"登録番号" &amp; リスト!O7800)&gt;=1,"",IF(VLOOKUP(O7800,登録者リスト!$A$1:$D$43729,4,FALSE)=基本情報!$D$6,O7800,"")),"")</f>
        <v/>
      </c>
    </row>
    <row r="7801" spans="15:16" x14ac:dyDescent="0.15">
      <c r="O7801">
        <v>7800</v>
      </c>
      <c r="P7801" t="str">
        <f>IFERROR(IF(COUNTIF(個人情報!$BB$5:$BB$401,"登録番号" &amp; リスト!O7801)&gt;=1,"",IF(VLOOKUP(O7801,登録者リスト!$A$1:$D$43729,4,FALSE)=基本情報!$D$6,O7801,"")),"")</f>
        <v/>
      </c>
    </row>
    <row r="7802" spans="15:16" x14ac:dyDescent="0.15">
      <c r="O7802">
        <v>7801</v>
      </c>
      <c r="P7802" t="str">
        <f>IFERROR(IF(COUNTIF(個人情報!$BB$5:$BB$401,"登録番号" &amp; リスト!O7802)&gt;=1,"",IF(VLOOKUP(O7802,登録者リスト!$A$1:$D$43729,4,FALSE)=基本情報!$D$6,O7802,"")),"")</f>
        <v/>
      </c>
    </row>
    <row r="7803" spans="15:16" x14ac:dyDescent="0.15">
      <c r="O7803">
        <v>7802</v>
      </c>
      <c r="P7803" t="str">
        <f>IFERROR(IF(COUNTIF(個人情報!$BB$5:$BB$401,"登録番号" &amp; リスト!O7803)&gt;=1,"",IF(VLOOKUP(O7803,登録者リスト!$A$1:$D$43729,4,FALSE)=基本情報!$D$6,O7803,"")),"")</f>
        <v/>
      </c>
    </row>
    <row r="7804" spans="15:16" x14ac:dyDescent="0.15">
      <c r="O7804">
        <v>7803</v>
      </c>
      <c r="P7804" t="str">
        <f>IFERROR(IF(COUNTIF(個人情報!$BB$5:$BB$401,"登録番号" &amp; リスト!O7804)&gt;=1,"",IF(VLOOKUP(O7804,登録者リスト!$A$1:$D$43729,4,FALSE)=基本情報!$D$6,O7804,"")),"")</f>
        <v/>
      </c>
    </row>
    <row r="7805" spans="15:16" x14ac:dyDescent="0.15">
      <c r="O7805">
        <v>7804</v>
      </c>
      <c r="P7805" t="str">
        <f>IFERROR(IF(COUNTIF(個人情報!$BB$5:$BB$401,"登録番号" &amp; リスト!O7805)&gt;=1,"",IF(VLOOKUP(O7805,登録者リスト!$A$1:$D$43729,4,FALSE)=基本情報!$D$6,O7805,"")),"")</f>
        <v/>
      </c>
    </row>
    <row r="7806" spans="15:16" x14ac:dyDescent="0.15">
      <c r="O7806">
        <v>7805</v>
      </c>
      <c r="P7806" t="str">
        <f>IFERROR(IF(COUNTIF(個人情報!$BB$5:$BB$401,"登録番号" &amp; リスト!O7806)&gt;=1,"",IF(VLOOKUP(O7806,登録者リスト!$A$1:$D$43729,4,FALSE)=基本情報!$D$6,O7806,"")),"")</f>
        <v/>
      </c>
    </row>
    <row r="7807" spans="15:16" x14ac:dyDescent="0.15">
      <c r="O7807">
        <v>7806</v>
      </c>
      <c r="P7807" t="str">
        <f>IFERROR(IF(COUNTIF(個人情報!$BB$5:$BB$401,"登録番号" &amp; リスト!O7807)&gt;=1,"",IF(VLOOKUP(O7807,登録者リスト!$A$1:$D$43729,4,FALSE)=基本情報!$D$6,O7807,"")),"")</f>
        <v/>
      </c>
    </row>
    <row r="7808" spans="15:16" x14ac:dyDescent="0.15">
      <c r="O7808">
        <v>7807</v>
      </c>
      <c r="P7808" t="str">
        <f>IFERROR(IF(COUNTIF(個人情報!$BB$5:$BB$401,"登録番号" &amp; リスト!O7808)&gt;=1,"",IF(VLOOKUP(O7808,登録者リスト!$A$1:$D$43729,4,FALSE)=基本情報!$D$6,O7808,"")),"")</f>
        <v/>
      </c>
    </row>
    <row r="7809" spans="15:16" x14ac:dyDescent="0.15">
      <c r="O7809">
        <v>7808</v>
      </c>
      <c r="P7809" t="str">
        <f>IFERROR(IF(COUNTIF(個人情報!$BB$5:$BB$401,"登録番号" &amp; リスト!O7809)&gt;=1,"",IF(VLOOKUP(O7809,登録者リスト!$A$1:$D$43729,4,FALSE)=基本情報!$D$6,O7809,"")),"")</f>
        <v/>
      </c>
    </row>
    <row r="7810" spans="15:16" x14ac:dyDescent="0.15">
      <c r="O7810">
        <v>7809</v>
      </c>
      <c r="P7810" t="str">
        <f>IFERROR(IF(COUNTIF(個人情報!$BB$5:$BB$401,"登録番号" &amp; リスト!O7810)&gt;=1,"",IF(VLOOKUP(O7810,登録者リスト!$A$1:$D$43729,4,FALSE)=基本情報!$D$6,O7810,"")),"")</f>
        <v/>
      </c>
    </row>
    <row r="7811" spans="15:16" x14ac:dyDescent="0.15">
      <c r="O7811">
        <v>7810</v>
      </c>
      <c r="P7811" t="str">
        <f>IFERROR(IF(COUNTIF(個人情報!$BB$5:$BB$401,"登録番号" &amp; リスト!O7811)&gt;=1,"",IF(VLOOKUP(O7811,登録者リスト!$A$1:$D$43729,4,FALSE)=基本情報!$D$6,O7811,"")),"")</f>
        <v/>
      </c>
    </row>
    <row r="7812" spans="15:16" x14ac:dyDescent="0.15">
      <c r="O7812">
        <v>7811</v>
      </c>
      <c r="P7812" t="str">
        <f>IFERROR(IF(COUNTIF(個人情報!$BB$5:$BB$401,"登録番号" &amp; リスト!O7812)&gt;=1,"",IF(VLOOKUP(O7812,登録者リスト!$A$1:$D$43729,4,FALSE)=基本情報!$D$6,O7812,"")),"")</f>
        <v/>
      </c>
    </row>
    <row r="7813" spans="15:16" x14ac:dyDescent="0.15">
      <c r="O7813">
        <v>7812</v>
      </c>
      <c r="P7813" t="str">
        <f>IFERROR(IF(COUNTIF(個人情報!$BB$5:$BB$401,"登録番号" &amp; リスト!O7813)&gt;=1,"",IF(VLOOKUP(O7813,登録者リスト!$A$1:$D$43729,4,FALSE)=基本情報!$D$6,O7813,"")),"")</f>
        <v/>
      </c>
    </row>
    <row r="7814" spans="15:16" x14ac:dyDescent="0.15">
      <c r="O7814">
        <v>7813</v>
      </c>
      <c r="P7814" t="str">
        <f>IFERROR(IF(COUNTIF(個人情報!$BB$5:$BB$401,"登録番号" &amp; リスト!O7814)&gt;=1,"",IF(VLOOKUP(O7814,登録者リスト!$A$1:$D$43729,4,FALSE)=基本情報!$D$6,O7814,"")),"")</f>
        <v/>
      </c>
    </row>
    <row r="7815" spans="15:16" x14ac:dyDescent="0.15">
      <c r="O7815">
        <v>7814</v>
      </c>
      <c r="P7815" t="str">
        <f>IFERROR(IF(COUNTIF(個人情報!$BB$5:$BB$401,"登録番号" &amp; リスト!O7815)&gt;=1,"",IF(VLOOKUP(O7815,登録者リスト!$A$1:$D$43729,4,FALSE)=基本情報!$D$6,O7815,"")),"")</f>
        <v/>
      </c>
    </row>
    <row r="7816" spans="15:16" x14ac:dyDescent="0.15">
      <c r="O7816">
        <v>7815</v>
      </c>
      <c r="P7816" t="str">
        <f>IFERROR(IF(COUNTIF(個人情報!$BB$5:$BB$401,"登録番号" &amp; リスト!O7816)&gt;=1,"",IF(VLOOKUP(O7816,登録者リスト!$A$1:$D$43729,4,FALSE)=基本情報!$D$6,O7816,"")),"")</f>
        <v/>
      </c>
    </row>
    <row r="7817" spans="15:16" x14ac:dyDescent="0.15">
      <c r="O7817">
        <v>7816</v>
      </c>
      <c r="P7817" t="str">
        <f>IFERROR(IF(COUNTIF(個人情報!$BB$5:$BB$401,"登録番号" &amp; リスト!O7817)&gt;=1,"",IF(VLOOKUP(O7817,登録者リスト!$A$1:$D$43729,4,FALSE)=基本情報!$D$6,O7817,"")),"")</f>
        <v/>
      </c>
    </row>
    <row r="7818" spans="15:16" x14ac:dyDescent="0.15">
      <c r="O7818">
        <v>7817</v>
      </c>
      <c r="P7818" t="str">
        <f>IFERROR(IF(COUNTIF(個人情報!$BB$5:$BB$401,"登録番号" &amp; リスト!O7818)&gt;=1,"",IF(VLOOKUP(O7818,登録者リスト!$A$1:$D$43729,4,FALSE)=基本情報!$D$6,O7818,"")),"")</f>
        <v/>
      </c>
    </row>
    <row r="7819" spans="15:16" x14ac:dyDescent="0.15">
      <c r="O7819">
        <v>7818</v>
      </c>
      <c r="P7819" t="str">
        <f>IFERROR(IF(COUNTIF(個人情報!$BB$5:$BB$401,"登録番号" &amp; リスト!O7819)&gt;=1,"",IF(VLOOKUP(O7819,登録者リスト!$A$1:$D$43729,4,FALSE)=基本情報!$D$6,O7819,"")),"")</f>
        <v/>
      </c>
    </row>
    <row r="7820" spans="15:16" x14ac:dyDescent="0.15">
      <c r="O7820">
        <v>7819</v>
      </c>
      <c r="P7820" t="str">
        <f>IFERROR(IF(COUNTIF(個人情報!$BB$5:$BB$401,"登録番号" &amp; リスト!O7820)&gt;=1,"",IF(VLOOKUP(O7820,登録者リスト!$A$1:$D$43729,4,FALSE)=基本情報!$D$6,O7820,"")),"")</f>
        <v/>
      </c>
    </row>
    <row r="7821" spans="15:16" x14ac:dyDescent="0.15">
      <c r="O7821">
        <v>7820</v>
      </c>
      <c r="P7821" t="str">
        <f>IFERROR(IF(COUNTIF(個人情報!$BB$5:$BB$401,"登録番号" &amp; リスト!O7821)&gt;=1,"",IF(VLOOKUP(O7821,登録者リスト!$A$1:$D$43729,4,FALSE)=基本情報!$D$6,O7821,"")),"")</f>
        <v/>
      </c>
    </row>
    <row r="7822" spans="15:16" x14ac:dyDescent="0.15">
      <c r="O7822">
        <v>7821</v>
      </c>
      <c r="P7822" t="str">
        <f>IFERROR(IF(COUNTIF(個人情報!$BB$5:$BB$401,"登録番号" &amp; リスト!O7822)&gt;=1,"",IF(VLOOKUP(O7822,登録者リスト!$A$1:$D$43729,4,FALSE)=基本情報!$D$6,O7822,"")),"")</f>
        <v/>
      </c>
    </row>
    <row r="7823" spans="15:16" x14ac:dyDescent="0.15">
      <c r="O7823">
        <v>7822</v>
      </c>
      <c r="P7823" t="str">
        <f>IFERROR(IF(COUNTIF(個人情報!$BB$5:$BB$401,"登録番号" &amp; リスト!O7823)&gt;=1,"",IF(VLOOKUP(O7823,登録者リスト!$A$1:$D$43729,4,FALSE)=基本情報!$D$6,O7823,"")),"")</f>
        <v/>
      </c>
    </row>
    <row r="7824" spans="15:16" x14ac:dyDescent="0.15">
      <c r="O7824">
        <v>7823</v>
      </c>
      <c r="P7824" t="str">
        <f>IFERROR(IF(COUNTIF(個人情報!$BB$5:$BB$401,"登録番号" &amp; リスト!O7824)&gt;=1,"",IF(VLOOKUP(O7824,登録者リスト!$A$1:$D$43729,4,FALSE)=基本情報!$D$6,O7824,"")),"")</f>
        <v/>
      </c>
    </row>
    <row r="7825" spans="15:16" x14ac:dyDescent="0.15">
      <c r="O7825">
        <v>7824</v>
      </c>
      <c r="P7825" t="str">
        <f>IFERROR(IF(COUNTIF(個人情報!$BB$5:$BB$401,"登録番号" &amp; リスト!O7825)&gt;=1,"",IF(VLOOKUP(O7825,登録者リスト!$A$1:$D$43729,4,FALSE)=基本情報!$D$6,O7825,"")),"")</f>
        <v/>
      </c>
    </row>
    <row r="7826" spans="15:16" x14ac:dyDescent="0.15">
      <c r="O7826">
        <v>7825</v>
      </c>
      <c r="P7826" t="str">
        <f>IFERROR(IF(COUNTIF(個人情報!$BB$5:$BB$401,"登録番号" &amp; リスト!O7826)&gt;=1,"",IF(VLOOKUP(O7826,登録者リスト!$A$1:$D$43729,4,FALSE)=基本情報!$D$6,O7826,"")),"")</f>
        <v/>
      </c>
    </row>
    <row r="7827" spans="15:16" x14ac:dyDescent="0.15">
      <c r="O7827">
        <v>7826</v>
      </c>
      <c r="P7827" t="str">
        <f>IFERROR(IF(COUNTIF(個人情報!$BB$5:$BB$401,"登録番号" &amp; リスト!O7827)&gt;=1,"",IF(VLOOKUP(O7827,登録者リスト!$A$1:$D$43729,4,FALSE)=基本情報!$D$6,O7827,"")),"")</f>
        <v/>
      </c>
    </row>
    <row r="7828" spans="15:16" x14ac:dyDescent="0.15">
      <c r="O7828">
        <v>7827</v>
      </c>
      <c r="P7828" t="str">
        <f>IFERROR(IF(COUNTIF(個人情報!$BB$5:$BB$401,"登録番号" &amp; リスト!O7828)&gt;=1,"",IF(VLOOKUP(O7828,登録者リスト!$A$1:$D$43729,4,FALSE)=基本情報!$D$6,O7828,"")),"")</f>
        <v/>
      </c>
    </row>
    <row r="7829" spans="15:16" x14ac:dyDescent="0.15">
      <c r="O7829">
        <v>7828</v>
      </c>
      <c r="P7829" t="str">
        <f>IFERROR(IF(COUNTIF(個人情報!$BB$5:$BB$401,"登録番号" &amp; リスト!O7829)&gt;=1,"",IF(VLOOKUP(O7829,登録者リスト!$A$1:$D$43729,4,FALSE)=基本情報!$D$6,O7829,"")),"")</f>
        <v/>
      </c>
    </row>
    <row r="7830" spans="15:16" x14ac:dyDescent="0.15">
      <c r="O7830">
        <v>7829</v>
      </c>
      <c r="P7830" t="str">
        <f>IFERROR(IF(COUNTIF(個人情報!$BB$5:$BB$401,"登録番号" &amp; リスト!O7830)&gt;=1,"",IF(VLOOKUP(O7830,登録者リスト!$A$1:$D$43729,4,FALSE)=基本情報!$D$6,O7830,"")),"")</f>
        <v/>
      </c>
    </row>
    <row r="7831" spans="15:16" x14ac:dyDescent="0.15">
      <c r="O7831">
        <v>7830</v>
      </c>
      <c r="P7831" t="str">
        <f>IFERROR(IF(COUNTIF(個人情報!$BB$5:$BB$401,"登録番号" &amp; リスト!O7831)&gt;=1,"",IF(VLOOKUP(O7831,登録者リスト!$A$1:$D$43729,4,FALSE)=基本情報!$D$6,O7831,"")),"")</f>
        <v/>
      </c>
    </row>
    <row r="7832" spans="15:16" x14ac:dyDescent="0.15">
      <c r="O7832">
        <v>7831</v>
      </c>
      <c r="P7832" t="str">
        <f>IFERROR(IF(COUNTIF(個人情報!$BB$5:$BB$401,"登録番号" &amp; リスト!O7832)&gt;=1,"",IF(VLOOKUP(O7832,登録者リスト!$A$1:$D$43729,4,FALSE)=基本情報!$D$6,O7832,"")),"")</f>
        <v/>
      </c>
    </row>
    <row r="7833" spans="15:16" x14ac:dyDescent="0.15">
      <c r="O7833">
        <v>7832</v>
      </c>
      <c r="P7833" t="str">
        <f>IFERROR(IF(COUNTIF(個人情報!$BB$5:$BB$401,"登録番号" &amp; リスト!O7833)&gt;=1,"",IF(VLOOKUP(O7833,登録者リスト!$A$1:$D$43729,4,FALSE)=基本情報!$D$6,O7833,"")),"")</f>
        <v/>
      </c>
    </row>
    <row r="7834" spans="15:16" x14ac:dyDescent="0.15">
      <c r="O7834">
        <v>7833</v>
      </c>
      <c r="P7834" t="str">
        <f>IFERROR(IF(COUNTIF(個人情報!$BB$5:$BB$401,"登録番号" &amp; リスト!O7834)&gt;=1,"",IF(VLOOKUP(O7834,登録者リスト!$A$1:$D$43729,4,FALSE)=基本情報!$D$6,O7834,"")),"")</f>
        <v/>
      </c>
    </row>
    <row r="7835" spans="15:16" x14ac:dyDescent="0.15">
      <c r="O7835">
        <v>7834</v>
      </c>
      <c r="P7835" t="str">
        <f>IFERROR(IF(COUNTIF(個人情報!$BB$5:$BB$401,"登録番号" &amp; リスト!O7835)&gt;=1,"",IF(VLOOKUP(O7835,登録者リスト!$A$1:$D$43729,4,FALSE)=基本情報!$D$6,O7835,"")),"")</f>
        <v/>
      </c>
    </row>
    <row r="7836" spans="15:16" x14ac:dyDescent="0.15">
      <c r="O7836">
        <v>7835</v>
      </c>
      <c r="P7836" t="str">
        <f>IFERROR(IF(COUNTIF(個人情報!$BB$5:$BB$401,"登録番号" &amp; リスト!O7836)&gt;=1,"",IF(VLOOKUP(O7836,登録者リスト!$A$1:$D$43729,4,FALSE)=基本情報!$D$6,O7836,"")),"")</f>
        <v/>
      </c>
    </row>
    <row r="7837" spans="15:16" x14ac:dyDescent="0.15">
      <c r="O7837">
        <v>7836</v>
      </c>
      <c r="P7837" t="str">
        <f>IFERROR(IF(COUNTIF(個人情報!$BB$5:$BB$401,"登録番号" &amp; リスト!O7837)&gt;=1,"",IF(VLOOKUP(O7837,登録者リスト!$A$1:$D$43729,4,FALSE)=基本情報!$D$6,O7837,"")),"")</f>
        <v/>
      </c>
    </row>
    <row r="7838" spans="15:16" x14ac:dyDescent="0.15">
      <c r="O7838">
        <v>7837</v>
      </c>
      <c r="P7838" t="str">
        <f>IFERROR(IF(COUNTIF(個人情報!$BB$5:$BB$401,"登録番号" &amp; リスト!O7838)&gt;=1,"",IF(VLOOKUP(O7838,登録者リスト!$A$1:$D$43729,4,FALSE)=基本情報!$D$6,O7838,"")),"")</f>
        <v/>
      </c>
    </row>
    <row r="7839" spans="15:16" x14ac:dyDescent="0.15">
      <c r="O7839">
        <v>7838</v>
      </c>
      <c r="P7839" t="str">
        <f>IFERROR(IF(COUNTIF(個人情報!$BB$5:$BB$401,"登録番号" &amp; リスト!O7839)&gt;=1,"",IF(VLOOKUP(O7839,登録者リスト!$A$1:$D$43729,4,FALSE)=基本情報!$D$6,O7839,"")),"")</f>
        <v/>
      </c>
    </row>
    <row r="7840" spans="15:16" x14ac:dyDescent="0.15">
      <c r="O7840">
        <v>7839</v>
      </c>
      <c r="P7840" t="str">
        <f>IFERROR(IF(COUNTIF(個人情報!$BB$5:$BB$401,"登録番号" &amp; リスト!O7840)&gt;=1,"",IF(VLOOKUP(O7840,登録者リスト!$A$1:$D$43729,4,FALSE)=基本情報!$D$6,O7840,"")),"")</f>
        <v/>
      </c>
    </row>
    <row r="7841" spans="15:16" x14ac:dyDescent="0.15">
      <c r="O7841">
        <v>7840</v>
      </c>
      <c r="P7841" t="str">
        <f>IFERROR(IF(COUNTIF(個人情報!$BB$5:$BB$401,"登録番号" &amp; リスト!O7841)&gt;=1,"",IF(VLOOKUP(O7841,登録者リスト!$A$1:$D$43729,4,FALSE)=基本情報!$D$6,O7841,"")),"")</f>
        <v/>
      </c>
    </row>
    <row r="7842" spans="15:16" x14ac:dyDescent="0.15">
      <c r="O7842">
        <v>7841</v>
      </c>
      <c r="P7842" t="str">
        <f>IFERROR(IF(COUNTIF(個人情報!$BB$5:$BB$401,"登録番号" &amp; リスト!O7842)&gt;=1,"",IF(VLOOKUP(O7842,登録者リスト!$A$1:$D$43729,4,FALSE)=基本情報!$D$6,O7842,"")),"")</f>
        <v/>
      </c>
    </row>
    <row r="7843" spans="15:16" x14ac:dyDescent="0.15">
      <c r="O7843">
        <v>7842</v>
      </c>
      <c r="P7843" t="str">
        <f>IFERROR(IF(COUNTIF(個人情報!$BB$5:$BB$401,"登録番号" &amp; リスト!O7843)&gt;=1,"",IF(VLOOKUP(O7843,登録者リスト!$A$1:$D$43729,4,FALSE)=基本情報!$D$6,O7843,"")),"")</f>
        <v/>
      </c>
    </row>
    <row r="7844" spans="15:16" x14ac:dyDescent="0.15">
      <c r="O7844">
        <v>7843</v>
      </c>
      <c r="P7844" t="str">
        <f>IFERROR(IF(COUNTIF(個人情報!$BB$5:$BB$401,"登録番号" &amp; リスト!O7844)&gt;=1,"",IF(VLOOKUP(O7844,登録者リスト!$A$1:$D$43729,4,FALSE)=基本情報!$D$6,O7844,"")),"")</f>
        <v/>
      </c>
    </row>
    <row r="7845" spans="15:16" x14ac:dyDescent="0.15">
      <c r="O7845">
        <v>7844</v>
      </c>
      <c r="P7845" t="str">
        <f>IFERROR(IF(COUNTIF(個人情報!$BB$5:$BB$401,"登録番号" &amp; リスト!O7845)&gt;=1,"",IF(VLOOKUP(O7845,登録者リスト!$A$1:$D$43729,4,FALSE)=基本情報!$D$6,O7845,"")),"")</f>
        <v/>
      </c>
    </row>
    <row r="7846" spans="15:16" x14ac:dyDescent="0.15">
      <c r="O7846">
        <v>7845</v>
      </c>
      <c r="P7846" t="str">
        <f>IFERROR(IF(COUNTIF(個人情報!$BB$5:$BB$401,"登録番号" &amp; リスト!O7846)&gt;=1,"",IF(VLOOKUP(O7846,登録者リスト!$A$1:$D$43729,4,FALSE)=基本情報!$D$6,O7846,"")),"")</f>
        <v/>
      </c>
    </row>
    <row r="7847" spans="15:16" x14ac:dyDescent="0.15">
      <c r="O7847">
        <v>7846</v>
      </c>
      <c r="P7847" t="str">
        <f>IFERROR(IF(COUNTIF(個人情報!$BB$5:$BB$401,"登録番号" &amp; リスト!O7847)&gt;=1,"",IF(VLOOKUP(O7847,登録者リスト!$A$1:$D$43729,4,FALSE)=基本情報!$D$6,O7847,"")),"")</f>
        <v/>
      </c>
    </row>
    <row r="7848" spans="15:16" x14ac:dyDescent="0.15">
      <c r="O7848">
        <v>7847</v>
      </c>
      <c r="P7848" t="str">
        <f>IFERROR(IF(COUNTIF(個人情報!$BB$5:$BB$401,"登録番号" &amp; リスト!O7848)&gt;=1,"",IF(VLOOKUP(O7848,登録者リスト!$A$1:$D$43729,4,FALSE)=基本情報!$D$6,O7848,"")),"")</f>
        <v/>
      </c>
    </row>
    <row r="7849" spans="15:16" x14ac:dyDescent="0.15">
      <c r="O7849">
        <v>7848</v>
      </c>
      <c r="P7849" t="str">
        <f>IFERROR(IF(COUNTIF(個人情報!$BB$5:$BB$401,"登録番号" &amp; リスト!O7849)&gt;=1,"",IF(VLOOKUP(O7849,登録者リスト!$A$1:$D$43729,4,FALSE)=基本情報!$D$6,O7849,"")),"")</f>
        <v/>
      </c>
    </row>
    <row r="7850" spans="15:16" x14ac:dyDescent="0.15">
      <c r="O7850">
        <v>7849</v>
      </c>
      <c r="P7850" t="str">
        <f>IFERROR(IF(COUNTIF(個人情報!$BB$5:$BB$401,"登録番号" &amp; リスト!O7850)&gt;=1,"",IF(VLOOKUP(O7850,登録者リスト!$A$1:$D$43729,4,FALSE)=基本情報!$D$6,O7850,"")),"")</f>
        <v/>
      </c>
    </row>
    <row r="7851" spans="15:16" x14ac:dyDescent="0.15">
      <c r="O7851">
        <v>7850</v>
      </c>
      <c r="P7851" t="str">
        <f>IFERROR(IF(COUNTIF(個人情報!$BB$5:$BB$401,"登録番号" &amp; リスト!O7851)&gt;=1,"",IF(VLOOKUP(O7851,登録者リスト!$A$1:$D$43729,4,FALSE)=基本情報!$D$6,O7851,"")),"")</f>
        <v/>
      </c>
    </row>
    <row r="7852" spans="15:16" x14ac:dyDescent="0.15">
      <c r="O7852">
        <v>7851</v>
      </c>
      <c r="P7852" t="str">
        <f>IFERROR(IF(COUNTIF(個人情報!$BB$5:$BB$401,"登録番号" &amp; リスト!O7852)&gt;=1,"",IF(VLOOKUP(O7852,登録者リスト!$A$1:$D$43729,4,FALSE)=基本情報!$D$6,O7852,"")),"")</f>
        <v/>
      </c>
    </row>
    <row r="7853" spans="15:16" x14ac:dyDescent="0.15">
      <c r="O7853">
        <v>7852</v>
      </c>
      <c r="P7853" t="str">
        <f>IFERROR(IF(COUNTIF(個人情報!$BB$5:$BB$401,"登録番号" &amp; リスト!O7853)&gt;=1,"",IF(VLOOKUP(O7853,登録者リスト!$A$1:$D$43729,4,FALSE)=基本情報!$D$6,O7853,"")),"")</f>
        <v/>
      </c>
    </row>
    <row r="7854" spans="15:16" x14ac:dyDescent="0.15">
      <c r="O7854">
        <v>7853</v>
      </c>
      <c r="P7854" t="str">
        <f>IFERROR(IF(COUNTIF(個人情報!$BB$5:$BB$401,"登録番号" &amp; リスト!O7854)&gt;=1,"",IF(VLOOKUP(O7854,登録者リスト!$A$1:$D$43729,4,FALSE)=基本情報!$D$6,O7854,"")),"")</f>
        <v/>
      </c>
    </row>
    <row r="7855" spans="15:16" x14ac:dyDescent="0.15">
      <c r="O7855">
        <v>7854</v>
      </c>
      <c r="P7855" t="str">
        <f>IFERROR(IF(COUNTIF(個人情報!$BB$5:$BB$401,"登録番号" &amp; リスト!O7855)&gt;=1,"",IF(VLOOKUP(O7855,登録者リスト!$A$1:$D$43729,4,FALSE)=基本情報!$D$6,O7855,"")),"")</f>
        <v/>
      </c>
    </row>
    <row r="7856" spans="15:16" x14ac:dyDescent="0.15">
      <c r="O7856">
        <v>7855</v>
      </c>
      <c r="P7856" t="str">
        <f>IFERROR(IF(COUNTIF(個人情報!$BB$5:$BB$401,"登録番号" &amp; リスト!O7856)&gt;=1,"",IF(VLOOKUP(O7856,登録者リスト!$A$1:$D$43729,4,FALSE)=基本情報!$D$6,O7856,"")),"")</f>
        <v/>
      </c>
    </row>
    <row r="7857" spans="15:16" x14ac:dyDescent="0.15">
      <c r="O7857">
        <v>7856</v>
      </c>
      <c r="P7857" t="str">
        <f>IFERROR(IF(COUNTIF(個人情報!$BB$5:$BB$401,"登録番号" &amp; リスト!O7857)&gt;=1,"",IF(VLOOKUP(O7857,登録者リスト!$A$1:$D$43729,4,FALSE)=基本情報!$D$6,O7857,"")),"")</f>
        <v/>
      </c>
    </row>
    <row r="7858" spans="15:16" x14ac:dyDescent="0.15">
      <c r="O7858">
        <v>7857</v>
      </c>
      <c r="P7858" t="str">
        <f>IFERROR(IF(COUNTIF(個人情報!$BB$5:$BB$401,"登録番号" &amp; リスト!O7858)&gt;=1,"",IF(VLOOKUP(O7858,登録者リスト!$A$1:$D$43729,4,FALSE)=基本情報!$D$6,O7858,"")),"")</f>
        <v/>
      </c>
    </row>
    <row r="7859" spans="15:16" x14ac:dyDescent="0.15">
      <c r="O7859">
        <v>7858</v>
      </c>
      <c r="P7859" t="str">
        <f>IFERROR(IF(COUNTIF(個人情報!$BB$5:$BB$401,"登録番号" &amp; リスト!O7859)&gt;=1,"",IF(VLOOKUP(O7859,登録者リスト!$A$1:$D$43729,4,FALSE)=基本情報!$D$6,O7859,"")),"")</f>
        <v/>
      </c>
    </row>
    <row r="7860" spans="15:16" x14ac:dyDescent="0.15">
      <c r="O7860">
        <v>7859</v>
      </c>
      <c r="P7860" t="str">
        <f>IFERROR(IF(COUNTIF(個人情報!$BB$5:$BB$401,"登録番号" &amp; リスト!O7860)&gt;=1,"",IF(VLOOKUP(O7860,登録者リスト!$A$1:$D$43729,4,FALSE)=基本情報!$D$6,O7860,"")),"")</f>
        <v/>
      </c>
    </row>
    <row r="7861" spans="15:16" x14ac:dyDescent="0.15">
      <c r="O7861">
        <v>7860</v>
      </c>
      <c r="P7861" t="str">
        <f>IFERROR(IF(COUNTIF(個人情報!$BB$5:$BB$401,"登録番号" &amp; リスト!O7861)&gt;=1,"",IF(VLOOKUP(O7861,登録者リスト!$A$1:$D$43729,4,FALSE)=基本情報!$D$6,O7861,"")),"")</f>
        <v/>
      </c>
    </row>
    <row r="7862" spans="15:16" x14ac:dyDescent="0.15">
      <c r="O7862">
        <v>7861</v>
      </c>
      <c r="P7862" t="str">
        <f>IFERROR(IF(COUNTIF(個人情報!$BB$5:$BB$401,"登録番号" &amp; リスト!O7862)&gt;=1,"",IF(VLOOKUP(O7862,登録者リスト!$A$1:$D$43729,4,FALSE)=基本情報!$D$6,O7862,"")),"")</f>
        <v/>
      </c>
    </row>
    <row r="7863" spans="15:16" x14ac:dyDescent="0.15">
      <c r="O7863">
        <v>7862</v>
      </c>
      <c r="P7863" t="str">
        <f>IFERROR(IF(COUNTIF(個人情報!$BB$5:$BB$401,"登録番号" &amp; リスト!O7863)&gt;=1,"",IF(VLOOKUP(O7863,登録者リスト!$A$1:$D$43729,4,FALSE)=基本情報!$D$6,O7863,"")),"")</f>
        <v/>
      </c>
    </row>
    <row r="7864" spans="15:16" x14ac:dyDescent="0.15">
      <c r="O7864">
        <v>7863</v>
      </c>
      <c r="P7864" t="str">
        <f>IFERROR(IF(COUNTIF(個人情報!$BB$5:$BB$401,"登録番号" &amp; リスト!O7864)&gt;=1,"",IF(VLOOKUP(O7864,登録者リスト!$A$1:$D$43729,4,FALSE)=基本情報!$D$6,O7864,"")),"")</f>
        <v/>
      </c>
    </row>
    <row r="7865" spans="15:16" x14ac:dyDescent="0.15">
      <c r="O7865">
        <v>7864</v>
      </c>
      <c r="P7865" t="str">
        <f>IFERROR(IF(COUNTIF(個人情報!$BB$5:$BB$401,"登録番号" &amp; リスト!O7865)&gt;=1,"",IF(VLOOKUP(O7865,登録者リスト!$A$1:$D$43729,4,FALSE)=基本情報!$D$6,O7865,"")),"")</f>
        <v/>
      </c>
    </row>
    <row r="7866" spans="15:16" x14ac:dyDescent="0.15">
      <c r="O7866">
        <v>7865</v>
      </c>
      <c r="P7866" t="str">
        <f>IFERROR(IF(COUNTIF(個人情報!$BB$5:$BB$401,"登録番号" &amp; リスト!O7866)&gt;=1,"",IF(VLOOKUP(O7866,登録者リスト!$A$1:$D$43729,4,FALSE)=基本情報!$D$6,O7866,"")),"")</f>
        <v/>
      </c>
    </row>
    <row r="7867" spans="15:16" x14ac:dyDescent="0.15">
      <c r="O7867">
        <v>7866</v>
      </c>
      <c r="P7867" t="str">
        <f>IFERROR(IF(COUNTIF(個人情報!$BB$5:$BB$401,"登録番号" &amp; リスト!O7867)&gt;=1,"",IF(VLOOKUP(O7867,登録者リスト!$A$1:$D$43729,4,FALSE)=基本情報!$D$6,O7867,"")),"")</f>
        <v/>
      </c>
    </row>
    <row r="7868" spans="15:16" x14ac:dyDescent="0.15">
      <c r="O7868">
        <v>7867</v>
      </c>
      <c r="P7868" t="str">
        <f>IFERROR(IF(COUNTIF(個人情報!$BB$5:$BB$401,"登録番号" &amp; リスト!O7868)&gt;=1,"",IF(VLOOKUP(O7868,登録者リスト!$A$1:$D$43729,4,FALSE)=基本情報!$D$6,O7868,"")),"")</f>
        <v/>
      </c>
    </row>
    <row r="7869" spans="15:16" x14ac:dyDescent="0.15">
      <c r="O7869">
        <v>7868</v>
      </c>
      <c r="P7869" t="str">
        <f>IFERROR(IF(COUNTIF(個人情報!$BB$5:$BB$401,"登録番号" &amp; リスト!O7869)&gt;=1,"",IF(VLOOKUP(O7869,登録者リスト!$A$1:$D$43729,4,FALSE)=基本情報!$D$6,O7869,"")),"")</f>
        <v/>
      </c>
    </row>
    <row r="7870" spans="15:16" x14ac:dyDescent="0.15">
      <c r="O7870">
        <v>7869</v>
      </c>
      <c r="P7870" t="str">
        <f>IFERROR(IF(COUNTIF(個人情報!$BB$5:$BB$401,"登録番号" &amp; リスト!O7870)&gt;=1,"",IF(VLOOKUP(O7870,登録者リスト!$A$1:$D$43729,4,FALSE)=基本情報!$D$6,O7870,"")),"")</f>
        <v/>
      </c>
    </row>
    <row r="7871" spans="15:16" x14ac:dyDescent="0.15">
      <c r="O7871">
        <v>7870</v>
      </c>
      <c r="P7871" t="str">
        <f>IFERROR(IF(COUNTIF(個人情報!$BB$5:$BB$401,"登録番号" &amp; リスト!O7871)&gt;=1,"",IF(VLOOKUP(O7871,登録者リスト!$A$1:$D$43729,4,FALSE)=基本情報!$D$6,O7871,"")),"")</f>
        <v/>
      </c>
    </row>
    <row r="7872" spans="15:16" x14ac:dyDescent="0.15">
      <c r="O7872">
        <v>7871</v>
      </c>
      <c r="P7872" t="str">
        <f>IFERROR(IF(COUNTIF(個人情報!$BB$5:$BB$401,"登録番号" &amp; リスト!O7872)&gt;=1,"",IF(VLOOKUP(O7872,登録者リスト!$A$1:$D$43729,4,FALSE)=基本情報!$D$6,O7872,"")),"")</f>
        <v/>
      </c>
    </row>
    <row r="7873" spans="15:16" x14ac:dyDescent="0.15">
      <c r="O7873">
        <v>7872</v>
      </c>
      <c r="P7873" t="str">
        <f>IFERROR(IF(COUNTIF(個人情報!$BB$5:$BB$401,"登録番号" &amp; リスト!O7873)&gt;=1,"",IF(VLOOKUP(O7873,登録者リスト!$A$1:$D$43729,4,FALSE)=基本情報!$D$6,O7873,"")),"")</f>
        <v/>
      </c>
    </row>
    <row r="7874" spans="15:16" x14ac:dyDescent="0.15">
      <c r="O7874">
        <v>7873</v>
      </c>
      <c r="P7874" t="str">
        <f>IFERROR(IF(COUNTIF(個人情報!$BB$5:$BB$401,"登録番号" &amp; リスト!O7874)&gt;=1,"",IF(VLOOKUP(O7874,登録者リスト!$A$1:$D$43729,4,FALSE)=基本情報!$D$6,O7874,"")),"")</f>
        <v/>
      </c>
    </row>
    <row r="7875" spans="15:16" x14ac:dyDescent="0.15">
      <c r="O7875">
        <v>7874</v>
      </c>
      <c r="P7875" t="str">
        <f>IFERROR(IF(COUNTIF(個人情報!$BB$5:$BB$401,"登録番号" &amp; リスト!O7875)&gt;=1,"",IF(VLOOKUP(O7875,登録者リスト!$A$1:$D$43729,4,FALSE)=基本情報!$D$6,O7875,"")),"")</f>
        <v/>
      </c>
    </row>
    <row r="7876" spans="15:16" x14ac:dyDescent="0.15">
      <c r="O7876">
        <v>7875</v>
      </c>
      <c r="P7876" t="str">
        <f>IFERROR(IF(COUNTIF(個人情報!$BB$5:$BB$401,"登録番号" &amp; リスト!O7876)&gt;=1,"",IF(VLOOKUP(O7876,登録者リスト!$A$1:$D$43729,4,FALSE)=基本情報!$D$6,O7876,"")),"")</f>
        <v/>
      </c>
    </row>
    <row r="7877" spans="15:16" x14ac:dyDescent="0.15">
      <c r="O7877">
        <v>7876</v>
      </c>
      <c r="P7877" t="str">
        <f>IFERROR(IF(COUNTIF(個人情報!$BB$5:$BB$401,"登録番号" &amp; リスト!O7877)&gt;=1,"",IF(VLOOKUP(O7877,登録者リスト!$A$1:$D$43729,4,FALSE)=基本情報!$D$6,O7877,"")),"")</f>
        <v/>
      </c>
    </row>
    <row r="7878" spans="15:16" x14ac:dyDescent="0.15">
      <c r="O7878">
        <v>7877</v>
      </c>
      <c r="P7878" t="str">
        <f>IFERROR(IF(COUNTIF(個人情報!$BB$5:$BB$401,"登録番号" &amp; リスト!O7878)&gt;=1,"",IF(VLOOKUP(O7878,登録者リスト!$A$1:$D$43729,4,FALSE)=基本情報!$D$6,O7878,"")),"")</f>
        <v/>
      </c>
    </row>
    <row r="7879" spans="15:16" x14ac:dyDescent="0.15">
      <c r="O7879">
        <v>7878</v>
      </c>
      <c r="P7879" t="str">
        <f>IFERROR(IF(COUNTIF(個人情報!$BB$5:$BB$401,"登録番号" &amp; リスト!O7879)&gt;=1,"",IF(VLOOKUP(O7879,登録者リスト!$A$1:$D$43729,4,FALSE)=基本情報!$D$6,O7879,"")),"")</f>
        <v/>
      </c>
    </row>
    <row r="7880" spans="15:16" x14ac:dyDescent="0.15">
      <c r="O7880">
        <v>7879</v>
      </c>
      <c r="P7880" t="str">
        <f>IFERROR(IF(COUNTIF(個人情報!$BB$5:$BB$401,"登録番号" &amp; リスト!O7880)&gt;=1,"",IF(VLOOKUP(O7880,登録者リスト!$A$1:$D$43729,4,FALSE)=基本情報!$D$6,O7880,"")),"")</f>
        <v/>
      </c>
    </row>
    <row r="7881" spans="15:16" x14ac:dyDescent="0.15">
      <c r="O7881">
        <v>7880</v>
      </c>
      <c r="P7881" t="str">
        <f>IFERROR(IF(COUNTIF(個人情報!$BB$5:$BB$401,"登録番号" &amp; リスト!O7881)&gt;=1,"",IF(VLOOKUP(O7881,登録者リスト!$A$1:$D$43729,4,FALSE)=基本情報!$D$6,O7881,"")),"")</f>
        <v/>
      </c>
    </row>
    <row r="7882" spans="15:16" x14ac:dyDescent="0.15">
      <c r="O7882">
        <v>7881</v>
      </c>
      <c r="P7882" t="str">
        <f>IFERROR(IF(COUNTIF(個人情報!$BB$5:$BB$401,"登録番号" &amp; リスト!O7882)&gt;=1,"",IF(VLOOKUP(O7882,登録者リスト!$A$1:$D$43729,4,FALSE)=基本情報!$D$6,O7882,"")),"")</f>
        <v/>
      </c>
    </row>
    <row r="7883" spans="15:16" x14ac:dyDescent="0.15">
      <c r="O7883">
        <v>7882</v>
      </c>
      <c r="P7883" t="str">
        <f>IFERROR(IF(COUNTIF(個人情報!$BB$5:$BB$401,"登録番号" &amp; リスト!O7883)&gt;=1,"",IF(VLOOKUP(O7883,登録者リスト!$A$1:$D$43729,4,FALSE)=基本情報!$D$6,O7883,"")),"")</f>
        <v/>
      </c>
    </row>
    <row r="7884" spans="15:16" x14ac:dyDescent="0.15">
      <c r="O7884">
        <v>7883</v>
      </c>
      <c r="P7884" t="str">
        <f>IFERROR(IF(COUNTIF(個人情報!$BB$5:$BB$401,"登録番号" &amp; リスト!O7884)&gt;=1,"",IF(VLOOKUP(O7884,登録者リスト!$A$1:$D$43729,4,FALSE)=基本情報!$D$6,O7884,"")),"")</f>
        <v/>
      </c>
    </row>
    <row r="7885" spans="15:16" x14ac:dyDescent="0.15">
      <c r="O7885">
        <v>7884</v>
      </c>
      <c r="P7885" t="str">
        <f>IFERROR(IF(COUNTIF(個人情報!$BB$5:$BB$401,"登録番号" &amp; リスト!O7885)&gt;=1,"",IF(VLOOKUP(O7885,登録者リスト!$A$1:$D$43729,4,FALSE)=基本情報!$D$6,O7885,"")),"")</f>
        <v/>
      </c>
    </row>
    <row r="7886" spans="15:16" x14ac:dyDescent="0.15">
      <c r="O7886">
        <v>7885</v>
      </c>
      <c r="P7886" t="str">
        <f>IFERROR(IF(COUNTIF(個人情報!$BB$5:$BB$401,"登録番号" &amp; リスト!O7886)&gt;=1,"",IF(VLOOKUP(O7886,登録者リスト!$A$1:$D$43729,4,FALSE)=基本情報!$D$6,O7886,"")),"")</f>
        <v/>
      </c>
    </row>
    <row r="7887" spans="15:16" x14ac:dyDescent="0.15">
      <c r="O7887">
        <v>7886</v>
      </c>
      <c r="P7887" t="str">
        <f>IFERROR(IF(COUNTIF(個人情報!$BB$5:$BB$401,"登録番号" &amp; リスト!O7887)&gt;=1,"",IF(VLOOKUP(O7887,登録者リスト!$A$1:$D$43729,4,FALSE)=基本情報!$D$6,O7887,"")),"")</f>
        <v/>
      </c>
    </row>
    <row r="7888" spans="15:16" x14ac:dyDescent="0.15">
      <c r="O7888">
        <v>7887</v>
      </c>
      <c r="P7888" t="str">
        <f>IFERROR(IF(COUNTIF(個人情報!$BB$5:$BB$401,"登録番号" &amp; リスト!O7888)&gt;=1,"",IF(VLOOKUP(O7888,登録者リスト!$A$1:$D$43729,4,FALSE)=基本情報!$D$6,O7888,"")),"")</f>
        <v/>
      </c>
    </row>
    <row r="7889" spans="15:16" x14ac:dyDescent="0.15">
      <c r="O7889">
        <v>7888</v>
      </c>
      <c r="P7889" t="str">
        <f>IFERROR(IF(COUNTIF(個人情報!$BB$5:$BB$401,"登録番号" &amp; リスト!O7889)&gt;=1,"",IF(VLOOKUP(O7889,登録者リスト!$A$1:$D$43729,4,FALSE)=基本情報!$D$6,O7889,"")),"")</f>
        <v/>
      </c>
    </row>
    <row r="7890" spans="15:16" x14ac:dyDescent="0.15">
      <c r="O7890">
        <v>7889</v>
      </c>
      <c r="P7890" t="str">
        <f>IFERROR(IF(COUNTIF(個人情報!$BB$5:$BB$401,"登録番号" &amp; リスト!O7890)&gt;=1,"",IF(VLOOKUP(O7890,登録者リスト!$A$1:$D$43729,4,FALSE)=基本情報!$D$6,O7890,"")),"")</f>
        <v/>
      </c>
    </row>
    <row r="7891" spans="15:16" x14ac:dyDescent="0.15">
      <c r="O7891">
        <v>7890</v>
      </c>
      <c r="P7891" t="str">
        <f>IFERROR(IF(COUNTIF(個人情報!$BB$5:$BB$401,"登録番号" &amp; リスト!O7891)&gt;=1,"",IF(VLOOKUP(O7891,登録者リスト!$A$1:$D$43729,4,FALSE)=基本情報!$D$6,O7891,"")),"")</f>
        <v/>
      </c>
    </row>
    <row r="7892" spans="15:16" x14ac:dyDescent="0.15">
      <c r="O7892">
        <v>7891</v>
      </c>
      <c r="P7892" t="str">
        <f>IFERROR(IF(COUNTIF(個人情報!$BB$5:$BB$401,"登録番号" &amp; リスト!O7892)&gt;=1,"",IF(VLOOKUP(O7892,登録者リスト!$A$1:$D$43729,4,FALSE)=基本情報!$D$6,O7892,"")),"")</f>
        <v/>
      </c>
    </row>
    <row r="7893" spans="15:16" x14ac:dyDescent="0.15">
      <c r="O7893">
        <v>7892</v>
      </c>
      <c r="P7893" t="str">
        <f>IFERROR(IF(COUNTIF(個人情報!$BB$5:$BB$401,"登録番号" &amp; リスト!O7893)&gt;=1,"",IF(VLOOKUP(O7893,登録者リスト!$A$1:$D$43729,4,FALSE)=基本情報!$D$6,O7893,"")),"")</f>
        <v/>
      </c>
    </row>
    <row r="7894" spans="15:16" x14ac:dyDescent="0.15">
      <c r="O7894">
        <v>7893</v>
      </c>
      <c r="P7894" t="str">
        <f>IFERROR(IF(COUNTIF(個人情報!$BB$5:$BB$401,"登録番号" &amp; リスト!O7894)&gt;=1,"",IF(VLOOKUP(O7894,登録者リスト!$A$1:$D$43729,4,FALSE)=基本情報!$D$6,O7894,"")),"")</f>
        <v/>
      </c>
    </row>
    <row r="7895" spans="15:16" x14ac:dyDescent="0.15">
      <c r="O7895">
        <v>7894</v>
      </c>
      <c r="P7895" t="str">
        <f>IFERROR(IF(COUNTIF(個人情報!$BB$5:$BB$401,"登録番号" &amp; リスト!O7895)&gt;=1,"",IF(VLOOKUP(O7895,登録者リスト!$A$1:$D$43729,4,FALSE)=基本情報!$D$6,O7895,"")),"")</f>
        <v/>
      </c>
    </row>
    <row r="7896" spans="15:16" x14ac:dyDescent="0.15">
      <c r="O7896">
        <v>7895</v>
      </c>
      <c r="P7896" t="str">
        <f>IFERROR(IF(COUNTIF(個人情報!$BB$5:$BB$401,"登録番号" &amp; リスト!O7896)&gt;=1,"",IF(VLOOKUP(O7896,登録者リスト!$A$1:$D$43729,4,FALSE)=基本情報!$D$6,O7896,"")),"")</f>
        <v/>
      </c>
    </row>
    <row r="7897" spans="15:16" x14ac:dyDescent="0.15">
      <c r="O7897">
        <v>7896</v>
      </c>
      <c r="P7897" t="str">
        <f>IFERROR(IF(COUNTIF(個人情報!$BB$5:$BB$401,"登録番号" &amp; リスト!O7897)&gt;=1,"",IF(VLOOKUP(O7897,登録者リスト!$A$1:$D$43729,4,FALSE)=基本情報!$D$6,O7897,"")),"")</f>
        <v/>
      </c>
    </row>
    <row r="7898" spans="15:16" x14ac:dyDescent="0.15">
      <c r="O7898">
        <v>7897</v>
      </c>
      <c r="P7898" t="str">
        <f>IFERROR(IF(COUNTIF(個人情報!$BB$5:$BB$401,"登録番号" &amp; リスト!O7898)&gt;=1,"",IF(VLOOKUP(O7898,登録者リスト!$A$1:$D$43729,4,FALSE)=基本情報!$D$6,O7898,"")),"")</f>
        <v/>
      </c>
    </row>
    <row r="7899" spans="15:16" x14ac:dyDescent="0.15">
      <c r="O7899">
        <v>7898</v>
      </c>
      <c r="P7899" t="str">
        <f>IFERROR(IF(COUNTIF(個人情報!$BB$5:$BB$401,"登録番号" &amp; リスト!O7899)&gt;=1,"",IF(VLOOKUP(O7899,登録者リスト!$A$1:$D$43729,4,FALSE)=基本情報!$D$6,O7899,"")),"")</f>
        <v/>
      </c>
    </row>
    <row r="7900" spans="15:16" x14ac:dyDescent="0.15">
      <c r="O7900">
        <v>7899</v>
      </c>
      <c r="P7900" t="str">
        <f>IFERROR(IF(COUNTIF(個人情報!$BB$5:$BB$401,"登録番号" &amp; リスト!O7900)&gt;=1,"",IF(VLOOKUP(O7900,登録者リスト!$A$1:$D$43729,4,FALSE)=基本情報!$D$6,O7900,"")),"")</f>
        <v/>
      </c>
    </row>
    <row r="7901" spans="15:16" x14ac:dyDescent="0.15">
      <c r="O7901">
        <v>7900</v>
      </c>
      <c r="P7901" t="str">
        <f>IFERROR(IF(COUNTIF(個人情報!$BB$5:$BB$401,"登録番号" &amp; リスト!O7901)&gt;=1,"",IF(VLOOKUP(O7901,登録者リスト!$A$1:$D$43729,4,FALSE)=基本情報!$D$6,O7901,"")),"")</f>
        <v/>
      </c>
    </row>
    <row r="7902" spans="15:16" x14ac:dyDescent="0.15">
      <c r="O7902">
        <v>7901</v>
      </c>
      <c r="P7902" t="str">
        <f>IFERROR(IF(COUNTIF(個人情報!$BB$5:$BB$401,"登録番号" &amp; リスト!O7902)&gt;=1,"",IF(VLOOKUP(O7902,登録者リスト!$A$1:$D$43729,4,FALSE)=基本情報!$D$6,O7902,"")),"")</f>
        <v/>
      </c>
    </row>
    <row r="7903" spans="15:16" x14ac:dyDescent="0.15">
      <c r="O7903">
        <v>7902</v>
      </c>
      <c r="P7903" t="str">
        <f>IFERROR(IF(COUNTIF(個人情報!$BB$5:$BB$401,"登録番号" &amp; リスト!O7903)&gt;=1,"",IF(VLOOKUP(O7903,登録者リスト!$A$1:$D$43729,4,FALSE)=基本情報!$D$6,O7903,"")),"")</f>
        <v/>
      </c>
    </row>
    <row r="7904" spans="15:16" x14ac:dyDescent="0.15">
      <c r="O7904">
        <v>7903</v>
      </c>
      <c r="P7904" t="str">
        <f>IFERROR(IF(COUNTIF(個人情報!$BB$5:$BB$401,"登録番号" &amp; リスト!O7904)&gt;=1,"",IF(VLOOKUP(O7904,登録者リスト!$A$1:$D$43729,4,FALSE)=基本情報!$D$6,O7904,"")),"")</f>
        <v/>
      </c>
    </row>
    <row r="7905" spans="15:16" x14ac:dyDescent="0.15">
      <c r="O7905">
        <v>7904</v>
      </c>
      <c r="P7905" t="str">
        <f>IFERROR(IF(COUNTIF(個人情報!$BB$5:$BB$401,"登録番号" &amp; リスト!O7905)&gt;=1,"",IF(VLOOKUP(O7905,登録者リスト!$A$1:$D$43729,4,FALSE)=基本情報!$D$6,O7905,"")),"")</f>
        <v/>
      </c>
    </row>
    <row r="7906" spans="15:16" x14ac:dyDescent="0.15">
      <c r="O7906">
        <v>7905</v>
      </c>
      <c r="P7906" t="str">
        <f>IFERROR(IF(COUNTIF(個人情報!$BB$5:$BB$401,"登録番号" &amp; リスト!O7906)&gt;=1,"",IF(VLOOKUP(O7906,登録者リスト!$A$1:$D$43729,4,FALSE)=基本情報!$D$6,O7906,"")),"")</f>
        <v/>
      </c>
    </row>
    <row r="7907" spans="15:16" x14ac:dyDescent="0.15">
      <c r="O7907">
        <v>7906</v>
      </c>
      <c r="P7907" t="str">
        <f>IFERROR(IF(COUNTIF(個人情報!$BB$5:$BB$401,"登録番号" &amp; リスト!O7907)&gt;=1,"",IF(VLOOKUP(O7907,登録者リスト!$A$1:$D$43729,4,FALSE)=基本情報!$D$6,O7907,"")),"")</f>
        <v/>
      </c>
    </row>
    <row r="7908" spans="15:16" x14ac:dyDescent="0.15">
      <c r="O7908">
        <v>7907</v>
      </c>
      <c r="P7908" t="str">
        <f>IFERROR(IF(COUNTIF(個人情報!$BB$5:$BB$401,"登録番号" &amp; リスト!O7908)&gt;=1,"",IF(VLOOKUP(O7908,登録者リスト!$A$1:$D$43729,4,FALSE)=基本情報!$D$6,O7908,"")),"")</f>
        <v/>
      </c>
    </row>
    <row r="7909" spans="15:16" x14ac:dyDescent="0.15">
      <c r="O7909">
        <v>7908</v>
      </c>
      <c r="P7909" t="str">
        <f>IFERROR(IF(COUNTIF(個人情報!$BB$5:$BB$401,"登録番号" &amp; リスト!O7909)&gt;=1,"",IF(VLOOKUP(O7909,登録者リスト!$A$1:$D$43729,4,FALSE)=基本情報!$D$6,O7909,"")),"")</f>
        <v/>
      </c>
    </row>
    <row r="7910" spans="15:16" x14ac:dyDescent="0.15">
      <c r="O7910">
        <v>7909</v>
      </c>
      <c r="P7910" t="str">
        <f>IFERROR(IF(COUNTIF(個人情報!$BB$5:$BB$401,"登録番号" &amp; リスト!O7910)&gt;=1,"",IF(VLOOKUP(O7910,登録者リスト!$A$1:$D$43729,4,FALSE)=基本情報!$D$6,O7910,"")),"")</f>
        <v/>
      </c>
    </row>
    <row r="7911" spans="15:16" x14ac:dyDescent="0.15">
      <c r="O7911">
        <v>7910</v>
      </c>
      <c r="P7911" t="str">
        <f>IFERROR(IF(COUNTIF(個人情報!$BB$5:$BB$401,"登録番号" &amp; リスト!O7911)&gt;=1,"",IF(VLOOKUP(O7911,登録者リスト!$A$1:$D$43729,4,FALSE)=基本情報!$D$6,O7911,"")),"")</f>
        <v/>
      </c>
    </row>
    <row r="7912" spans="15:16" x14ac:dyDescent="0.15">
      <c r="O7912">
        <v>7911</v>
      </c>
      <c r="P7912" t="str">
        <f>IFERROR(IF(COUNTIF(個人情報!$BB$5:$BB$401,"登録番号" &amp; リスト!O7912)&gt;=1,"",IF(VLOOKUP(O7912,登録者リスト!$A$1:$D$43729,4,FALSE)=基本情報!$D$6,O7912,"")),"")</f>
        <v/>
      </c>
    </row>
    <row r="7913" spans="15:16" x14ac:dyDescent="0.15">
      <c r="O7913">
        <v>7912</v>
      </c>
      <c r="P7913" t="str">
        <f>IFERROR(IF(COUNTIF(個人情報!$BB$5:$BB$401,"登録番号" &amp; リスト!O7913)&gt;=1,"",IF(VLOOKUP(O7913,登録者リスト!$A$1:$D$43729,4,FALSE)=基本情報!$D$6,O7913,"")),"")</f>
        <v/>
      </c>
    </row>
    <row r="7914" spans="15:16" x14ac:dyDescent="0.15">
      <c r="O7914">
        <v>7913</v>
      </c>
      <c r="P7914" t="str">
        <f>IFERROR(IF(COUNTIF(個人情報!$BB$5:$BB$401,"登録番号" &amp; リスト!O7914)&gt;=1,"",IF(VLOOKUP(O7914,登録者リスト!$A$1:$D$43729,4,FALSE)=基本情報!$D$6,O7914,"")),"")</f>
        <v/>
      </c>
    </row>
    <row r="7915" spans="15:16" x14ac:dyDescent="0.15">
      <c r="O7915">
        <v>7914</v>
      </c>
      <c r="P7915" t="str">
        <f>IFERROR(IF(COUNTIF(個人情報!$BB$5:$BB$401,"登録番号" &amp; リスト!O7915)&gt;=1,"",IF(VLOOKUP(O7915,登録者リスト!$A$1:$D$43729,4,FALSE)=基本情報!$D$6,O7915,"")),"")</f>
        <v/>
      </c>
    </row>
    <row r="7916" spans="15:16" x14ac:dyDescent="0.15">
      <c r="O7916">
        <v>7915</v>
      </c>
      <c r="P7916" t="str">
        <f>IFERROR(IF(COUNTIF(個人情報!$BB$5:$BB$401,"登録番号" &amp; リスト!O7916)&gt;=1,"",IF(VLOOKUP(O7916,登録者リスト!$A$1:$D$43729,4,FALSE)=基本情報!$D$6,O7916,"")),"")</f>
        <v/>
      </c>
    </row>
    <row r="7917" spans="15:16" x14ac:dyDescent="0.15">
      <c r="O7917">
        <v>7916</v>
      </c>
      <c r="P7917" t="str">
        <f>IFERROR(IF(COUNTIF(個人情報!$BB$5:$BB$401,"登録番号" &amp; リスト!O7917)&gt;=1,"",IF(VLOOKUP(O7917,登録者リスト!$A$1:$D$43729,4,FALSE)=基本情報!$D$6,O7917,"")),"")</f>
        <v/>
      </c>
    </row>
    <row r="7918" spans="15:16" x14ac:dyDescent="0.15">
      <c r="O7918">
        <v>7917</v>
      </c>
      <c r="P7918" t="str">
        <f>IFERROR(IF(COUNTIF(個人情報!$BB$5:$BB$401,"登録番号" &amp; リスト!O7918)&gt;=1,"",IF(VLOOKUP(O7918,登録者リスト!$A$1:$D$43729,4,FALSE)=基本情報!$D$6,O7918,"")),"")</f>
        <v/>
      </c>
    </row>
    <row r="7919" spans="15:16" x14ac:dyDescent="0.15">
      <c r="O7919">
        <v>7918</v>
      </c>
      <c r="P7919" t="str">
        <f>IFERROR(IF(COUNTIF(個人情報!$BB$5:$BB$401,"登録番号" &amp; リスト!O7919)&gt;=1,"",IF(VLOOKUP(O7919,登録者リスト!$A$1:$D$43729,4,FALSE)=基本情報!$D$6,O7919,"")),"")</f>
        <v/>
      </c>
    </row>
    <row r="7920" spans="15:16" x14ac:dyDescent="0.15">
      <c r="O7920">
        <v>7919</v>
      </c>
      <c r="P7920" t="str">
        <f>IFERROR(IF(COUNTIF(個人情報!$BB$5:$BB$401,"登録番号" &amp; リスト!O7920)&gt;=1,"",IF(VLOOKUP(O7920,登録者リスト!$A$1:$D$43729,4,FALSE)=基本情報!$D$6,O7920,"")),"")</f>
        <v/>
      </c>
    </row>
    <row r="7921" spans="15:16" x14ac:dyDescent="0.15">
      <c r="O7921">
        <v>7920</v>
      </c>
      <c r="P7921" t="str">
        <f>IFERROR(IF(COUNTIF(個人情報!$BB$5:$BB$401,"登録番号" &amp; リスト!O7921)&gt;=1,"",IF(VLOOKUP(O7921,登録者リスト!$A$1:$D$43729,4,FALSE)=基本情報!$D$6,O7921,"")),"")</f>
        <v/>
      </c>
    </row>
    <row r="7922" spans="15:16" x14ac:dyDescent="0.15">
      <c r="O7922">
        <v>7921</v>
      </c>
      <c r="P7922" t="str">
        <f>IFERROR(IF(COUNTIF(個人情報!$BB$5:$BB$401,"登録番号" &amp; リスト!O7922)&gt;=1,"",IF(VLOOKUP(O7922,登録者リスト!$A$1:$D$43729,4,FALSE)=基本情報!$D$6,O7922,"")),"")</f>
        <v/>
      </c>
    </row>
    <row r="7923" spans="15:16" x14ac:dyDescent="0.15">
      <c r="O7923">
        <v>7922</v>
      </c>
      <c r="P7923" t="str">
        <f>IFERROR(IF(COUNTIF(個人情報!$BB$5:$BB$401,"登録番号" &amp; リスト!O7923)&gt;=1,"",IF(VLOOKUP(O7923,登録者リスト!$A$1:$D$43729,4,FALSE)=基本情報!$D$6,O7923,"")),"")</f>
        <v/>
      </c>
    </row>
    <row r="7924" spans="15:16" x14ac:dyDescent="0.15">
      <c r="O7924">
        <v>7923</v>
      </c>
      <c r="P7924" t="str">
        <f>IFERROR(IF(COUNTIF(個人情報!$BB$5:$BB$401,"登録番号" &amp; リスト!O7924)&gt;=1,"",IF(VLOOKUP(O7924,登録者リスト!$A$1:$D$43729,4,FALSE)=基本情報!$D$6,O7924,"")),"")</f>
        <v/>
      </c>
    </row>
    <row r="7925" spans="15:16" x14ac:dyDescent="0.15">
      <c r="O7925">
        <v>7924</v>
      </c>
      <c r="P7925" t="str">
        <f>IFERROR(IF(COUNTIF(個人情報!$BB$5:$BB$401,"登録番号" &amp; リスト!O7925)&gt;=1,"",IF(VLOOKUP(O7925,登録者リスト!$A$1:$D$43729,4,FALSE)=基本情報!$D$6,O7925,"")),"")</f>
        <v/>
      </c>
    </row>
    <row r="7926" spans="15:16" x14ac:dyDescent="0.15">
      <c r="O7926">
        <v>7925</v>
      </c>
      <c r="P7926" t="str">
        <f>IFERROR(IF(COUNTIF(個人情報!$BB$5:$BB$401,"登録番号" &amp; リスト!O7926)&gt;=1,"",IF(VLOOKUP(O7926,登録者リスト!$A$1:$D$43729,4,FALSE)=基本情報!$D$6,O7926,"")),"")</f>
        <v/>
      </c>
    </row>
    <row r="7927" spans="15:16" x14ac:dyDescent="0.15">
      <c r="O7927">
        <v>7926</v>
      </c>
      <c r="P7927" t="str">
        <f>IFERROR(IF(COUNTIF(個人情報!$BB$5:$BB$401,"登録番号" &amp; リスト!O7927)&gt;=1,"",IF(VLOOKUP(O7927,登録者リスト!$A$1:$D$43729,4,FALSE)=基本情報!$D$6,O7927,"")),"")</f>
        <v/>
      </c>
    </row>
    <row r="7928" spans="15:16" x14ac:dyDescent="0.15">
      <c r="O7928">
        <v>7927</v>
      </c>
      <c r="P7928" t="str">
        <f>IFERROR(IF(COUNTIF(個人情報!$BB$5:$BB$401,"登録番号" &amp; リスト!O7928)&gt;=1,"",IF(VLOOKUP(O7928,登録者リスト!$A$1:$D$43729,4,FALSE)=基本情報!$D$6,O7928,"")),"")</f>
        <v/>
      </c>
    </row>
    <row r="7929" spans="15:16" x14ac:dyDescent="0.15">
      <c r="O7929">
        <v>7928</v>
      </c>
      <c r="P7929" t="str">
        <f>IFERROR(IF(COUNTIF(個人情報!$BB$5:$BB$401,"登録番号" &amp; リスト!O7929)&gt;=1,"",IF(VLOOKUP(O7929,登録者リスト!$A$1:$D$43729,4,FALSE)=基本情報!$D$6,O7929,"")),"")</f>
        <v/>
      </c>
    </row>
    <row r="7930" spans="15:16" x14ac:dyDescent="0.15">
      <c r="O7930">
        <v>7929</v>
      </c>
      <c r="P7930" t="str">
        <f>IFERROR(IF(COUNTIF(個人情報!$BB$5:$BB$401,"登録番号" &amp; リスト!O7930)&gt;=1,"",IF(VLOOKUP(O7930,登録者リスト!$A$1:$D$43729,4,FALSE)=基本情報!$D$6,O7930,"")),"")</f>
        <v/>
      </c>
    </row>
    <row r="7931" spans="15:16" x14ac:dyDescent="0.15">
      <c r="O7931">
        <v>7930</v>
      </c>
      <c r="P7931" t="str">
        <f>IFERROR(IF(COUNTIF(個人情報!$BB$5:$BB$401,"登録番号" &amp; リスト!O7931)&gt;=1,"",IF(VLOOKUP(O7931,登録者リスト!$A$1:$D$43729,4,FALSE)=基本情報!$D$6,O7931,"")),"")</f>
        <v/>
      </c>
    </row>
    <row r="7932" spans="15:16" x14ac:dyDescent="0.15">
      <c r="O7932">
        <v>7931</v>
      </c>
      <c r="P7932" t="str">
        <f>IFERROR(IF(COUNTIF(個人情報!$BB$5:$BB$401,"登録番号" &amp; リスト!O7932)&gt;=1,"",IF(VLOOKUP(O7932,登録者リスト!$A$1:$D$43729,4,FALSE)=基本情報!$D$6,O7932,"")),"")</f>
        <v/>
      </c>
    </row>
    <row r="7933" spans="15:16" x14ac:dyDescent="0.15">
      <c r="O7933">
        <v>7932</v>
      </c>
      <c r="P7933" t="str">
        <f>IFERROR(IF(COUNTIF(個人情報!$BB$5:$BB$401,"登録番号" &amp; リスト!O7933)&gt;=1,"",IF(VLOOKUP(O7933,登録者リスト!$A$1:$D$43729,4,FALSE)=基本情報!$D$6,O7933,"")),"")</f>
        <v/>
      </c>
    </row>
    <row r="7934" spans="15:16" x14ac:dyDescent="0.15">
      <c r="O7934">
        <v>7933</v>
      </c>
      <c r="P7934" t="str">
        <f>IFERROR(IF(COUNTIF(個人情報!$BB$5:$BB$401,"登録番号" &amp; リスト!O7934)&gt;=1,"",IF(VLOOKUP(O7934,登録者リスト!$A$1:$D$43729,4,FALSE)=基本情報!$D$6,O7934,"")),"")</f>
        <v/>
      </c>
    </row>
    <row r="7935" spans="15:16" x14ac:dyDescent="0.15">
      <c r="O7935">
        <v>7934</v>
      </c>
      <c r="P7935" t="str">
        <f>IFERROR(IF(COUNTIF(個人情報!$BB$5:$BB$401,"登録番号" &amp; リスト!O7935)&gt;=1,"",IF(VLOOKUP(O7935,登録者リスト!$A$1:$D$43729,4,FALSE)=基本情報!$D$6,O7935,"")),"")</f>
        <v/>
      </c>
    </row>
    <row r="7936" spans="15:16" x14ac:dyDescent="0.15">
      <c r="O7936">
        <v>7935</v>
      </c>
      <c r="P7936" t="str">
        <f>IFERROR(IF(COUNTIF(個人情報!$BB$5:$BB$401,"登録番号" &amp; リスト!O7936)&gt;=1,"",IF(VLOOKUP(O7936,登録者リスト!$A$1:$D$43729,4,FALSE)=基本情報!$D$6,O7936,"")),"")</f>
        <v/>
      </c>
    </row>
    <row r="7937" spans="15:16" x14ac:dyDescent="0.15">
      <c r="O7937">
        <v>7936</v>
      </c>
      <c r="P7937" t="str">
        <f>IFERROR(IF(COUNTIF(個人情報!$BB$5:$BB$401,"登録番号" &amp; リスト!O7937)&gt;=1,"",IF(VLOOKUP(O7937,登録者リスト!$A$1:$D$43729,4,FALSE)=基本情報!$D$6,O7937,"")),"")</f>
        <v/>
      </c>
    </row>
    <row r="7938" spans="15:16" x14ac:dyDescent="0.15">
      <c r="O7938">
        <v>7937</v>
      </c>
      <c r="P7938" t="str">
        <f>IFERROR(IF(COUNTIF(個人情報!$BB$5:$BB$401,"登録番号" &amp; リスト!O7938)&gt;=1,"",IF(VLOOKUP(O7938,登録者リスト!$A$1:$D$43729,4,FALSE)=基本情報!$D$6,O7938,"")),"")</f>
        <v/>
      </c>
    </row>
    <row r="7939" spans="15:16" x14ac:dyDescent="0.15">
      <c r="O7939">
        <v>7938</v>
      </c>
      <c r="P7939" t="str">
        <f>IFERROR(IF(COUNTIF(個人情報!$BB$5:$BB$401,"登録番号" &amp; リスト!O7939)&gt;=1,"",IF(VLOOKUP(O7939,登録者リスト!$A$1:$D$43729,4,FALSE)=基本情報!$D$6,O7939,"")),"")</f>
        <v/>
      </c>
    </row>
    <row r="7940" spans="15:16" x14ac:dyDescent="0.15">
      <c r="O7940">
        <v>7939</v>
      </c>
      <c r="P7940" t="str">
        <f>IFERROR(IF(COUNTIF(個人情報!$BB$5:$BB$401,"登録番号" &amp; リスト!O7940)&gt;=1,"",IF(VLOOKUP(O7940,登録者リスト!$A$1:$D$43729,4,FALSE)=基本情報!$D$6,O7940,"")),"")</f>
        <v/>
      </c>
    </row>
    <row r="7941" spans="15:16" x14ac:dyDescent="0.15">
      <c r="O7941">
        <v>7940</v>
      </c>
      <c r="P7941" t="str">
        <f>IFERROR(IF(COUNTIF(個人情報!$BB$5:$BB$401,"登録番号" &amp; リスト!O7941)&gt;=1,"",IF(VLOOKUP(O7941,登録者リスト!$A$1:$D$43729,4,FALSE)=基本情報!$D$6,O7941,"")),"")</f>
        <v/>
      </c>
    </row>
    <row r="7942" spans="15:16" x14ac:dyDescent="0.15">
      <c r="O7942">
        <v>7941</v>
      </c>
      <c r="P7942" t="str">
        <f>IFERROR(IF(COUNTIF(個人情報!$BB$5:$BB$401,"登録番号" &amp; リスト!O7942)&gt;=1,"",IF(VLOOKUP(O7942,登録者リスト!$A$1:$D$43729,4,FALSE)=基本情報!$D$6,O7942,"")),"")</f>
        <v/>
      </c>
    </row>
    <row r="7943" spans="15:16" x14ac:dyDescent="0.15">
      <c r="O7943">
        <v>7942</v>
      </c>
      <c r="P7943" t="str">
        <f>IFERROR(IF(COUNTIF(個人情報!$BB$5:$BB$401,"登録番号" &amp; リスト!O7943)&gt;=1,"",IF(VLOOKUP(O7943,登録者リスト!$A$1:$D$43729,4,FALSE)=基本情報!$D$6,O7943,"")),"")</f>
        <v/>
      </c>
    </row>
    <row r="7944" spans="15:16" x14ac:dyDescent="0.15">
      <c r="O7944">
        <v>7943</v>
      </c>
      <c r="P7944" t="str">
        <f>IFERROR(IF(COUNTIF(個人情報!$BB$5:$BB$401,"登録番号" &amp; リスト!O7944)&gt;=1,"",IF(VLOOKUP(O7944,登録者リスト!$A$1:$D$43729,4,FALSE)=基本情報!$D$6,O7944,"")),"")</f>
        <v/>
      </c>
    </row>
    <row r="7945" spans="15:16" x14ac:dyDescent="0.15">
      <c r="O7945">
        <v>7944</v>
      </c>
      <c r="P7945" t="str">
        <f>IFERROR(IF(COUNTIF(個人情報!$BB$5:$BB$401,"登録番号" &amp; リスト!O7945)&gt;=1,"",IF(VLOOKUP(O7945,登録者リスト!$A$1:$D$43729,4,FALSE)=基本情報!$D$6,O7945,"")),"")</f>
        <v/>
      </c>
    </row>
    <row r="7946" spans="15:16" x14ac:dyDescent="0.15">
      <c r="O7946">
        <v>7945</v>
      </c>
      <c r="P7946" t="str">
        <f>IFERROR(IF(COUNTIF(個人情報!$BB$5:$BB$401,"登録番号" &amp; リスト!O7946)&gt;=1,"",IF(VLOOKUP(O7946,登録者リスト!$A$1:$D$43729,4,FALSE)=基本情報!$D$6,O7946,"")),"")</f>
        <v/>
      </c>
    </row>
    <row r="7947" spans="15:16" x14ac:dyDescent="0.15">
      <c r="O7947">
        <v>7946</v>
      </c>
      <c r="P7947" t="str">
        <f>IFERROR(IF(COUNTIF(個人情報!$BB$5:$BB$401,"登録番号" &amp; リスト!O7947)&gt;=1,"",IF(VLOOKUP(O7947,登録者リスト!$A$1:$D$43729,4,FALSE)=基本情報!$D$6,O7947,"")),"")</f>
        <v/>
      </c>
    </row>
    <row r="7948" spans="15:16" x14ac:dyDescent="0.15">
      <c r="O7948">
        <v>7947</v>
      </c>
      <c r="P7948" t="str">
        <f>IFERROR(IF(COUNTIF(個人情報!$BB$5:$BB$401,"登録番号" &amp; リスト!O7948)&gt;=1,"",IF(VLOOKUP(O7948,登録者リスト!$A$1:$D$43729,4,FALSE)=基本情報!$D$6,O7948,"")),"")</f>
        <v/>
      </c>
    </row>
    <row r="7949" spans="15:16" x14ac:dyDescent="0.15">
      <c r="O7949">
        <v>7948</v>
      </c>
      <c r="P7949" t="str">
        <f>IFERROR(IF(COUNTIF(個人情報!$BB$5:$BB$401,"登録番号" &amp; リスト!O7949)&gt;=1,"",IF(VLOOKUP(O7949,登録者リスト!$A$1:$D$43729,4,FALSE)=基本情報!$D$6,O7949,"")),"")</f>
        <v/>
      </c>
    </row>
    <row r="7950" spans="15:16" x14ac:dyDescent="0.15">
      <c r="O7950">
        <v>7949</v>
      </c>
      <c r="P7950" t="str">
        <f>IFERROR(IF(COUNTIF(個人情報!$BB$5:$BB$401,"登録番号" &amp; リスト!O7950)&gt;=1,"",IF(VLOOKUP(O7950,登録者リスト!$A$1:$D$43729,4,FALSE)=基本情報!$D$6,O7950,"")),"")</f>
        <v/>
      </c>
    </row>
    <row r="7951" spans="15:16" x14ac:dyDescent="0.15">
      <c r="O7951">
        <v>7950</v>
      </c>
      <c r="P7951" t="str">
        <f>IFERROR(IF(COUNTIF(個人情報!$BB$5:$BB$401,"登録番号" &amp; リスト!O7951)&gt;=1,"",IF(VLOOKUP(O7951,登録者リスト!$A$1:$D$43729,4,FALSE)=基本情報!$D$6,O7951,"")),"")</f>
        <v/>
      </c>
    </row>
    <row r="7952" spans="15:16" x14ac:dyDescent="0.15">
      <c r="O7952">
        <v>7951</v>
      </c>
      <c r="P7952" t="str">
        <f>IFERROR(IF(COUNTIF(個人情報!$BB$5:$BB$401,"登録番号" &amp; リスト!O7952)&gt;=1,"",IF(VLOOKUP(O7952,登録者リスト!$A$1:$D$43729,4,FALSE)=基本情報!$D$6,O7952,"")),"")</f>
        <v/>
      </c>
    </row>
    <row r="7953" spans="15:16" x14ac:dyDescent="0.15">
      <c r="O7953">
        <v>7952</v>
      </c>
      <c r="P7953" t="str">
        <f>IFERROR(IF(COUNTIF(個人情報!$BB$5:$BB$401,"登録番号" &amp; リスト!O7953)&gt;=1,"",IF(VLOOKUP(O7953,登録者リスト!$A$1:$D$43729,4,FALSE)=基本情報!$D$6,O7953,"")),"")</f>
        <v/>
      </c>
    </row>
    <row r="7954" spans="15:16" x14ac:dyDescent="0.15">
      <c r="O7954">
        <v>7953</v>
      </c>
      <c r="P7954" t="str">
        <f>IFERROR(IF(COUNTIF(個人情報!$BB$5:$BB$401,"登録番号" &amp; リスト!O7954)&gt;=1,"",IF(VLOOKUP(O7954,登録者リスト!$A$1:$D$43729,4,FALSE)=基本情報!$D$6,O7954,"")),"")</f>
        <v/>
      </c>
    </row>
    <row r="7955" spans="15:16" x14ac:dyDescent="0.15">
      <c r="O7955">
        <v>7954</v>
      </c>
      <c r="P7955" t="str">
        <f>IFERROR(IF(COUNTIF(個人情報!$BB$5:$BB$401,"登録番号" &amp; リスト!O7955)&gt;=1,"",IF(VLOOKUP(O7955,登録者リスト!$A$1:$D$43729,4,FALSE)=基本情報!$D$6,O7955,"")),"")</f>
        <v/>
      </c>
    </row>
    <row r="7956" spans="15:16" x14ac:dyDescent="0.15">
      <c r="O7956">
        <v>7955</v>
      </c>
      <c r="P7956" t="str">
        <f>IFERROR(IF(COUNTIF(個人情報!$BB$5:$BB$401,"登録番号" &amp; リスト!O7956)&gt;=1,"",IF(VLOOKUP(O7956,登録者リスト!$A$1:$D$43729,4,FALSE)=基本情報!$D$6,O7956,"")),"")</f>
        <v/>
      </c>
    </row>
    <row r="7957" spans="15:16" x14ac:dyDescent="0.15">
      <c r="O7957">
        <v>7956</v>
      </c>
      <c r="P7957" t="str">
        <f>IFERROR(IF(COUNTIF(個人情報!$BB$5:$BB$401,"登録番号" &amp; リスト!O7957)&gt;=1,"",IF(VLOOKUP(O7957,登録者リスト!$A$1:$D$43729,4,FALSE)=基本情報!$D$6,O7957,"")),"")</f>
        <v/>
      </c>
    </row>
    <row r="7958" spans="15:16" x14ac:dyDescent="0.15">
      <c r="O7958">
        <v>7957</v>
      </c>
      <c r="P7958" t="str">
        <f>IFERROR(IF(COUNTIF(個人情報!$BB$5:$BB$401,"登録番号" &amp; リスト!O7958)&gt;=1,"",IF(VLOOKUP(O7958,登録者リスト!$A$1:$D$43729,4,FALSE)=基本情報!$D$6,O7958,"")),"")</f>
        <v/>
      </c>
    </row>
    <row r="7959" spans="15:16" x14ac:dyDescent="0.15">
      <c r="O7959">
        <v>7958</v>
      </c>
      <c r="P7959" t="str">
        <f>IFERROR(IF(COUNTIF(個人情報!$BB$5:$BB$401,"登録番号" &amp; リスト!O7959)&gt;=1,"",IF(VLOOKUP(O7959,登録者リスト!$A$1:$D$43729,4,FALSE)=基本情報!$D$6,O7959,"")),"")</f>
        <v/>
      </c>
    </row>
    <row r="7960" spans="15:16" x14ac:dyDescent="0.15">
      <c r="O7960">
        <v>7959</v>
      </c>
      <c r="P7960" t="str">
        <f>IFERROR(IF(COUNTIF(個人情報!$BB$5:$BB$401,"登録番号" &amp; リスト!O7960)&gt;=1,"",IF(VLOOKUP(O7960,登録者リスト!$A$1:$D$43729,4,FALSE)=基本情報!$D$6,O7960,"")),"")</f>
        <v/>
      </c>
    </row>
    <row r="7961" spans="15:16" x14ac:dyDescent="0.15">
      <c r="O7961">
        <v>7960</v>
      </c>
      <c r="P7961" t="str">
        <f>IFERROR(IF(COUNTIF(個人情報!$BB$5:$BB$401,"登録番号" &amp; リスト!O7961)&gt;=1,"",IF(VLOOKUP(O7961,登録者リスト!$A$1:$D$43729,4,FALSE)=基本情報!$D$6,O7961,"")),"")</f>
        <v/>
      </c>
    </row>
    <row r="7962" spans="15:16" x14ac:dyDescent="0.15">
      <c r="O7962">
        <v>7961</v>
      </c>
      <c r="P7962" t="str">
        <f>IFERROR(IF(COUNTIF(個人情報!$BB$5:$BB$401,"登録番号" &amp; リスト!O7962)&gt;=1,"",IF(VLOOKUP(O7962,登録者リスト!$A$1:$D$43729,4,FALSE)=基本情報!$D$6,O7962,"")),"")</f>
        <v/>
      </c>
    </row>
    <row r="7963" spans="15:16" x14ac:dyDescent="0.15">
      <c r="O7963">
        <v>7962</v>
      </c>
      <c r="P7963" t="str">
        <f>IFERROR(IF(COUNTIF(個人情報!$BB$5:$BB$401,"登録番号" &amp; リスト!O7963)&gt;=1,"",IF(VLOOKUP(O7963,登録者リスト!$A$1:$D$43729,4,FALSE)=基本情報!$D$6,O7963,"")),"")</f>
        <v/>
      </c>
    </row>
    <row r="7964" spans="15:16" x14ac:dyDescent="0.15">
      <c r="O7964">
        <v>7963</v>
      </c>
      <c r="P7964" t="str">
        <f>IFERROR(IF(COUNTIF(個人情報!$BB$5:$BB$401,"登録番号" &amp; リスト!O7964)&gt;=1,"",IF(VLOOKUP(O7964,登録者リスト!$A$1:$D$43729,4,FALSE)=基本情報!$D$6,O7964,"")),"")</f>
        <v/>
      </c>
    </row>
    <row r="7965" spans="15:16" x14ac:dyDescent="0.15">
      <c r="O7965">
        <v>7964</v>
      </c>
      <c r="P7965" t="str">
        <f>IFERROR(IF(COUNTIF(個人情報!$BB$5:$BB$401,"登録番号" &amp; リスト!O7965)&gt;=1,"",IF(VLOOKUP(O7965,登録者リスト!$A$1:$D$43729,4,FALSE)=基本情報!$D$6,O7965,"")),"")</f>
        <v/>
      </c>
    </row>
    <row r="7966" spans="15:16" x14ac:dyDescent="0.15">
      <c r="O7966">
        <v>7965</v>
      </c>
      <c r="P7966" t="str">
        <f>IFERROR(IF(COUNTIF(個人情報!$BB$5:$BB$401,"登録番号" &amp; リスト!O7966)&gt;=1,"",IF(VLOOKUP(O7966,登録者リスト!$A$1:$D$43729,4,FALSE)=基本情報!$D$6,O7966,"")),"")</f>
        <v/>
      </c>
    </row>
    <row r="7967" spans="15:16" x14ac:dyDescent="0.15">
      <c r="O7967">
        <v>7966</v>
      </c>
      <c r="P7967" t="str">
        <f>IFERROR(IF(COUNTIF(個人情報!$BB$5:$BB$401,"登録番号" &amp; リスト!O7967)&gt;=1,"",IF(VLOOKUP(O7967,登録者リスト!$A$1:$D$43729,4,FALSE)=基本情報!$D$6,O7967,"")),"")</f>
        <v/>
      </c>
    </row>
    <row r="7968" spans="15:16" x14ac:dyDescent="0.15">
      <c r="O7968">
        <v>7967</v>
      </c>
      <c r="P7968" t="str">
        <f>IFERROR(IF(COUNTIF(個人情報!$BB$5:$BB$401,"登録番号" &amp; リスト!O7968)&gt;=1,"",IF(VLOOKUP(O7968,登録者リスト!$A$1:$D$43729,4,FALSE)=基本情報!$D$6,O7968,"")),"")</f>
        <v/>
      </c>
    </row>
    <row r="7969" spans="15:16" x14ac:dyDescent="0.15">
      <c r="O7969">
        <v>7968</v>
      </c>
      <c r="P7969" t="str">
        <f>IFERROR(IF(COUNTIF(個人情報!$BB$5:$BB$401,"登録番号" &amp; リスト!O7969)&gt;=1,"",IF(VLOOKUP(O7969,登録者リスト!$A$1:$D$43729,4,FALSE)=基本情報!$D$6,O7969,"")),"")</f>
        <v/>
      </c>
    </row>
    <row r="7970" spans="15:16" x14ac:dyDescent="0.15">
      <c r="O7970">
        <v>7969</v>
      </c>
      <c r="P7970" t="str">
        <f>IFERROR(IF(COUNTIF(個人情報!$BB$5:$BB$401,"登録番号" &amp; リスト!O7970)&gt;=1,"",IF(VLOOKUP(O7970,登録者リスト!$A$1:$D$43729,4,FALSE)=基本情報!$D$6,O7970,"")),"")</f>
        <v/>
      </c>
    </row>
    <row r="7971" spans="15:16" x14ac:dyDescent="0.15">
      <c r="O7971">
        <v>7970</v>
      </c>
      <c r="P7971" t="str">
        <f>IFERROR(IF(COUNTIF(個人情報!$BB$5:$BB$401,"登録番号" &amp; リスト!O7971)&gt;=1,"",IF(VLOOKUP(O7971,登録者リスト!$A$1:$D$43729,4,FALSE)=基本情報!$D$6,O7971,"")),"")</f>
        <v/>
      </c>
    </row>
    <row r="7972" spans="15:16" x14ac:dyDescent="0.15">
      <c r="O7972">
        <v>7971</v>
      </c>
      <c r="P7972" t="str">
        <f>IFERROR(IF(COUNTIF(個人情報!$BB$5:$BB$401,"登録番号" &amp; リスト!O7972)&gt;=1,"",IF(VLOOKUP(O7972,登録者リスト!$A$1:$D$43729,4,FALSE)=基本情報!$D$6,O7972,"")),"")</f>
        <v/>
      </c>
    </row>
    <row r="7973" spans="15:16" x14ac:dyDescent="0.15">
      <c r="O7973">
        <v>7972</v>
      </c>
      <c r="P7973" t="str">
        <f>IFERROR(IF(COUNTIF(個人情報!$BB$5:$BB$401,"登録番号" &amp; リスト!O7973)&gt;=1,"",IF(VLOOKUP(O7973,登録者リスト!$A$1:$D$43729,4,FALSE)=基本情報!$D$6,O7973,"")),"")</f>
        <v/>
      </c>
    </row>
    <row r="7974" spans="15:16" x14ac:dyDescent="0.15">
      <c r="O7974">
        <v>7973</v>
      </c>
      <c r="P7974" t="str">
        <f>IFERROR(IF(COUNTIF(個人情報!$BB$5:$BB$401,"登録番号" &amp; リスト!O7974)&gt;=1,"",IF(VLOOKUP(O7974,登録者リスト!$A$1:$D$43729,4,FALSE)=基本情報!$D$6,O7974,"")),"")</f>
        <v/>
      </c>
    </row>
    <row r="7975" spans="15:16" x14ac:dyDescent="0.15">
      <c r="O7975">
        <v>7974</v>
      </c>
      <c r="P7975" t="str">
        <f>IFERROR(IF(COUNTIF(個人情報!$BB$5:$BB$401,"登録番号" &amp; リスト!O7975)&gt;=1,"",IF(VLOOKUP(O7975,登録者リスト!$A$1:$D$43729,4,FALSE)=基本情報!$D$6,O7975,"")),"")</f>
        <v/>
      </c>
    </row>
    <row r="7976" spans="15:16" x14ac:dyDescent="0.15">
      <c r="O7976">
        <v>7975</v>
      </c>
      <c r="P7976" t="str">
        <f>IFERROR(IF(COUNTIF(個人情報!$BB$5:$BB$401,"登録番号" &amp; リスト!O7976)&gt;=1,"",IF(VLOOKUP(O7976,登録者リスト!$A$1:$D$43729,4,FALSE)=基本情報!$D$6,O7976,"")),"")</f>
        <v/>
      </c>
    </row>
    <row r="7977" spans="15:16" x14ac:dyDescent="0.15">
      <c r="O7977">
        <v>7976</v>
      </c>
      <c r="P7977" t="str">
        <f>IFERROR(IF(COUNTIF(個人情報!$BB$5:$BB$401,"登録番号" &amp; リスト!O7977)&gt;=1,"",IF(VLOOKUP(O7977,登録者リスト!$A$1:$D$43729,4,FALSE)=基本情報!$D$6,O7977,"")),"")</f>
        <v/>
      </c>
    </row>
    <row r="7978" spans="15:16" x14ac:dyDescent="0.15">
      <c r="O7978">
        <v>7977</v>
      </c>
      <c r="P7978" t="str">
        <f>IFERROR(IF(COUNTIF(個人情報!$BB$5:$BB$401,"登録番号" &amp; リスト!O7978)&gt;=1,"",IF(VLOOKUP(O7978,登録者リスト!$A$1:$D$43729,4,FALSE)=基本情報!$D$6,O7978,"")),"")</f>
        <v/>
      </c>
    </row>
    <row r="7979" spans="15:16" x14ac:dyDescent="0.15">
      <c r="O7979">
        <v>7978</v>
      </c>
      <c r="P7979" t="str">
        <f>IFERROR(IF(COUNTIF(個人情報!$BB$5:$BB$401,"登録番号" &amp; リスト!O7979)&gt;=1,"",IF(VLOOKUP(O7979,登録者リスト!$A$1:$D$43729,4,FALSE)=基本情報!$D$6,O7979,"")),"")</f>
        <v/>
      </c>
    </row>
    <row r="7980" spans="15:16" x14ac:dyDescent="0.15">
      <c r="O7980">
        <v>7979</v>
      </c>
      <c r="P7980" t="str">
        <f>IFERROR(IF(COUNTIF(個人情報!$BB$5:$BB$401,"登録番号" &amp; リスト!O7980)&gt;=1,"",IF(VLOOKUP(O7980,登録者リスト!$A$1:$D$43729,4,FALSE)=基本情報!$D$6,O7980,"")),"")</f>
        <v/>
      </c>
    </row>
    <row r="7981" spans="15:16" x14ac:dyDescent="0.15">
      <c r="O7981">
        <v>7980</v>
      </c>
      <c r="P7981" t="str">
        <f>IFERROR(IF(COUNTIF(個人情報!$BB$5:$BB$401,"登録番号" &amp; リスト!O7981)&gt;=1,"",IF(VLOOKUP(O7981,登録者リスト!$A$1:$D$43729,4,FALSE)=基本情報!$D$6,O7981,"")),"")</f>
        <v/>
      </c>
    </row>
    <row r="7982" spans="15:16" x14ac:dyDescent="0.15">
      <c r="O7982">
        <v>7981</v>
      </c>
      <c r="P7982" t="str">
        <f>IFERROR(IF(COUNTIF(個人情報!$BB$5:$BB$401,"登録番号" &amp; リスト!O7982)&gt;=1,"",IF(VLOOKUP(O7982,登録者リスト!$A$1:$D$43729,4,FALSE)=基本情報!$D$6,O7982,"")),"")</f>
        <v/>
      </c>
    </row>
    <row r="7983" spans="15:16" x14ac:dyDescent="0.15">
      <c r="O7983">
        <v>7982</v>
      </c>
      <c r="P7983" t="str">
        <f>IFERROR(IF(COUNTIF(個人情報!$BB$5:$BB$401,"登録番号" &amp; リスト!O7983)&gt;=1,"",IF(VLOOKUP(O7983,登録者リスト!$A$1:$D$43729,4,FALSE)=基本情報!$D$6,O7983,"")),"")</f>
        <v/>
      </c>
    </row>
    <row r="7984" spans="15:16" x14ac:dyDescent="0.15">
      <c r="O7984">
        <v>7983</v>
      </c>
      <c r="P7984" t="str">
        <f>IFERROR(IF(COUNTIF(個人情報!$BB$5:$BB$401,"登録番号" &amp; リスト!O7984)&gt;=1,"",IF(VLOOKUP(O7984,登録者リスト!$A$1:$D$43729,4,FALSE)=基本情報!$D$6,O7984,"")),"")</f>
        <v/>
      </c>
    </row>
    <row r="7985" spans="15:16" x14ac:dyDescent="0.15">
      <c r="O7985">
        <v>7984</v>
      </c>
      <c r="P7985" t="str">
        <f>IFERROR(IF(COUNTIF(個人情報!$BB$5:$BB$401,"登録番号" &amp; リスト!O7985)&gt;=1,"",IF(VLOOKUP(O7985,登録者リスト!$A$1:$D$43729,4,FALSE)=基本情報!$D$6,O7985,"")),"")</f>
        <v/>
      </c>
    </row>
    <row r="7986" spans="15:16" x14ac:dyDescent="0.15">
      <c r="O7986">
        <v>7985</v>
      </c>
      <c r="P7986" t="str">
        <f>IFERROR(IF(COUNTIF(個人情報!$BB$5:$BB$401,"登録番号" &amp; リスト!O7986)&gt;=1,"",IF(VLOOKUP(O7986,登録者リスト!$A$1:$D$43729,4,FALSE)=基本情報!$D$6,O7986,"")),"")</f>
        <v/>
      </c>
    </row>
    <row r="7987" spans="15:16" x14ac:dyDescent="0.15">
      <c r="O7987">
        <v>7986</v>
      </c>
      <c r="P7987" t="str">
        <f>IFERROR(IF(COUNTIF(個人情報!$BB$5:$BB$401,"登録番号" &amp; リスト!O7987)&gt;=1,"",IF(VLOOKUP(O7987,登録者リスト!$A$1:$D$43729,4,FALSE)=基本情報!$D$6,O7987,"")),"")</f>
        <v/>
      </c>
    </row>
    <row r="7988" spans="15:16" x14ac:dyDescent="0.15">
      <c r="O7988">
        <v>7987</v>
      </c>
      <c r="P7988" t="str">
        <f>IFERROR(IF(COUNTIF(個人情報!$BB$5:$BB$401,"登録番号" &amp; リスト!O7988)&gt;=1,"",IF(VLOOKUP(O7988,登録者リスト!$A$1:$D$43729,4,FALSE)=基本情報!$D$6,O7988,"")),"")</f>
        <v/>
      </c>
    </row>
    <row r="7989" spans="15:16" x14ac:dyDescent="0.15">
      <c r="O7989">
        <v>7988</v>
      </c>
      <c r="P7989" t="str">
        <f>IFERROR(IF(COUNTIF(個人情報!$BB$5:$BB$401,"登録番号" &amp; リスト!O7989)&gt;=1,"",IF(VLOOKUP(O7989,登録者リスト!$A$1:$D$43729,4,FALSE)=基本情報!$D$6,O7989,"")),"")</f>
        <v/>
      </c>
    </row>
    <row r="7990" spans="15:16" x14ac:dyDescent="0.15">
      <c r="O7990">
        <v>7989</v>
      </c>
      <c r="P7990" t="str">
        <f>IFERROR(IF(COUNTIF(個人情報!$BB$5:$BB$401,"登録番号" &amp; リスト!O7990)&gt;=1,"",IF(VLOOKUP(O7990,登録者リスト!$A$1:$D$43729,4,FALSE)=基本情報!$D$6,O7990,"")),"")</f>
        <v/>
      </c>
    </row>
    <row r="7991" spans="15:16" x14ac:dyDescent="0.15">
      <c r="O7991">
        <v>7990</v>
      </c>
      <c r="P7991" t="str">
        <f>IFERROR(IF(COUNTIF(個人情報!$BB$5:$BB$401,"登録番号" &amp; リスト!O7991)&gt;=1,"",IF(VLOOKUP(O7991,登録者リスト!$A$1:$D$43729,4,FALSE)=基本情報!$D$6,O7991,"")),"")</f>
        <v/>
      </c>
    </row>
    <row r="7992" spans="15:16" x14ac:dyDescent="0.15">
      <c r="O7992">
        <v>7991</v>
      </c>
      <c r="P7992" t="str">
        <f>IFERROR(IF(COUNTIF(個人情報!$BB$5:$BB$401,"登録番号" &amp; リスト!O7992)&gt;=1,"",IF(VLOOKUP(O7992,登録者リスト!$A$1:$D$43729,4,FALSE)=基本情報!$D$6,O7992,"")),"")</f>
        <v/>
      </c>
    </row>
    <row r="7993" spans="15:16" x14ac:dyDescent="0.15">
      <c r="O7993">
        <v>7992</v>
      </c>
      <c r="P7993" t="str">
        <f>IFERROR(IF(COUNTIF(個人情報!$BB$5:$BB$401,"登録番号" &amp; リスト!O7993)&gt;=1,"",IF(VLOOKUP(O7993,登録者リスト!$A$1:$D$43729,4,FALSE)=基本情報!$D$6,O7993,"")),"")</f>
        <v/>
      </c>
    </row>
    <row r="7994" spans="15:16" x14ac:dyDescent="0.15">
      <c r="O7994">
        <v>7993</v>
      </c>
      <c r="P7994" t="str">
        <f>IFERROR(IF(COUNTIF(個人情報!$BB$5:$BB$401,"登録番号" &amp; リスト!O7994)&gt;=1,"",IF(VLOOKUP(O7994,登録者リスト!$A$1:$D$43729,4,FALSE)=基本情報!$D$6,O7994,"")),"")</f>
        <v/>
      </c>
    </row>
    <row r="7995" spans="15:16" x14ac:dyDescent="0.15">
      <c r="O7995">
        <v>7994</v>
      </c>
      <c r="P7995" t="str">
        <f>IFERROR(IF(COUNTIF(個人情報!$BB$5:$BB$401,"登録番号" &amp; リスト!O7995)&gt;=1,"",IF(VLOOKUP(O7995,登録者リスト!$A$1:$D$43729,4,FALSE)=基本情報!$D$6,O7995,"")),"")</f>
        <v/>
      </c>
    </row>
    <row r="7996" spans="15:16" x14ac:dyDescent="0.15">
      <c r="O7996">
        <v>7995</v>
      </c>
      <c r="P7996" t="str">
        <f>IFERROR(IF(COUNTIF(個人情報!$BB$5:$BB$401,"登録番号" &amp; リスト!O7996)&gt;=1,"",IF(VLOOKUP(O7996,登録者リスト!$A$1:$D$43729,4,FALSE)=基本情報!$D$6,O7996,"")),"")</f>
        <v/>
      </c>
    </row>
    <row r="7997" spans="15:16" x14ac:dyDescent="0.15">
      <c r="O7997">
        <v>7996</v>
      </c>
      <c r="P7997" t="str">
        <f>IFERROR(IF(COUNTIF(個人情報!$BB$5:$BB$401,"登録番号" &amp; リスト!O7997)&gt;=1,"",IF(VLOOKUP(O7997,登録者リスト!$A$1:$D$43729,4,FALSE)=基本情報!$D$6,O7997,"")),"")</f>
        <v/>
      </c>
    </row>
    <row r="7998" spans="15:16" x14ac:dyDescent="0.15">
      <c r="O7998">
        <v>7997</v>
      </c>
      <c r="P7998" t="str">
        <f>IFERROR(IF(COUNTIF(個人情報!$BB$5:$BB$401,"登録番号" &amp; リスト!O7998)&gt;=1,"",IF(VLOOKUP(O7998,登録者リスト!$A$1:$D$43729,4,FALSE)=基本情報!$D$6,O7998,"")),"")</f>
        <v/>
      </c>
    </row>
    <row r="7999" spans="15:16" x14ac:dyDescent="0.15">
      <c r="O7999">
        <v>7998</v>
      </c>
      <c r="P7999" t="str">
        <f>IFERROR(IF(COUNTIF(個人情報!$BB$5:$BB$401,"登録番号" &amp; リスト!O7999)&gt;=1,"",IF(VLOOKUP(O7999,登録者リスト!$A$1:$D$43729,4,FALSE)=基本情報!$D$6,O7999,"")),"")</f>
        <v/>
      </c>
    </row>
    <row r="8000" spans="15:16" x14ac:dyDescent="0.15">
      <c r="O8000">
        <v>7999</v>
      </c>
      <c r="P8000" t="str">
        <f>IFERROR(IF(COUNTIF(個人情報!$BB$5:$BB$401,"登録番号" &amp; リスト!O8000)&gt;=1,"",IF(VLOOKUP(O8000,登録者リスト!$A$1:$D$43729,4,FALSE)=基本情報!$D$6,O8000,"")),"")</f>
        <v/>
      </c>
    </row>
    <row r="8001" spans="15:16" x14ac:dyDescent="0.15">
      <c r="O8001">
        <v>8000</v>
      </c>
      <c r="P8001" t="str">
        <f>IFERROR(IF(COUNTIF(個人情報!$BB$5:$BB$401,"登録番号" &amp; リスト!O8001)&gt;=1,"",IF(VLOOKUP(O8001,登録者リスト!$A$1:$D$43729,4,FALSE)=基本情報!$D$6,O8001,"")),"")</f>
        <v/>
      </c>
    </row>
    <row r="8002" spans="15:16" x14ac:dyDescent="0.15">
      <c r="O8002">
        <v>8001</v>
      </c>
      <c r="P8002" t="str">
        <f>IFERROR(IF(COUNTIF(個人情報!$BB$5:$BB$401,"登録番号" &amp; リスト!O8002)&gt;=1,"",IF(VLOOKUP(O8002,登録者リスト!$A$1:$D$43729,4,FALSE)=基本情報!$D$6,O8002,"")),"")</f>
        <v/>
      </c>
    </row>
    <row r="8003" spans="15:16" x14ac:dyDescent="0.15">
      <c r="O8003">
        <v>8002</v>
      </c>
      <c r="P8003" t="str">
        <f>IFERROR(IF(COUNTIF(個人情報!$BB$5:$BB$401,"登録番号" &amp; リスト!O8003)&gt;=1,"",IF(VLOOKUP(O8003,登録者リスト!$A$1:$D$43729,4,FALSE)=基本情報!$D$6,O8003,"")),"")</f>
        <v/>
      </c>
    </row>
    <row r="8004" spans="15:16" x14ac:dyDescent="0.15">
      <c r="O8004">
        <v>8003</v>
      </c>
      <c r="P8004" t="str">
        <f>IFERROR(IF(COUNTIF(個人情報!$BB$5:$BB$401,"登録番号" &amp; リスト!O8004)&gt;=1,"",IF(VLOOKUP(O8004,登録者リスト!$A$1:$D$43729,4,FALSE)=基本情報!$D$6,O8004,"")),"")</f>
        <v/>
      </c>
    </row>
    <row r="8005" spans="15:16" x14ac:dyDescent="0.15">
      <c r="O8005">
        <v>8004</v>
      </c>
      <c r="P8005" t="str">
        <f>IFERROR(IF(COUNTIF(個人情報!$BB$5:$BB$401,"登録番号" &amp; リスト!O8005)&gt;=1,"",IF(VLOOKUP(O8005,登録者リスト!$A$1:$D$43729,4,FALSE)=基本情報!$D$6,O8005,"")),"")</f>
        <v/>
      </c>
    </row>
    <row r="8006" spans="15:16" x14ac:dyDescent="0.15">
      <c r="O8006">
        <v>8005</v>
      </c>
      <c r="P8006" t="str">
        <f>IFERROR(IF(COUNTIF(個人情報!$BB$5:$BB$401,"登録番号" &amp; リスト!O8006)&gt;=1,"",IF(VLOOKUP(O8006,登録者リスト!$A$1:$D$43729,4,FALSE)=基本情報!$D$6,O8006,"")),"")</f>
        <v/>
      </c>
    </row>
    <row r="8007" spans="15:16" x14ac:dyDescent="0.15">
      <c r="O8007">
        <v>8006</v>
      </c>
      <c r="P8007" t="str">
        <f>IFERROR(IF(COUNTIF(個人情報!$BB$5:$BB$401,"登録番号" &amp; リスト!O8007)&gt;=1,"",IF(VLOOKUP(O8007,登録者リスト!$A$1:$D$43729,4,FALSE)=基本情報!$D$6,O8007,"")),"")</f>
        <v/>
      </c>
    </row>
    <row r="8008" spans="15:16" x14ac:dyDescent="0.15">
      <c r="O8008">
        <v>8007</v>
      </c>
      <c r="P8008" t="str">
        <f>IFERROR(IF(COUNTIF(個人情報!$BB$5:$BB$401,"登録番号" &amp; リスト!O8008)&gt;=1,"",IF(VLOOKUP(O8008,登録者リスト!$A$1:$D$43729,4,FALSE)=基本情報!$D$6,O8008,"")),"")</f>
        <v/>
      </c>
    </row>
    <row r="8009" spans="15:16" x14ac:dyDescent="0.15">
      <c r="O8009">
        <v>8008</v>
      </c>
      <c r="P8009" t="str">
        <f>IFERROR(IF(COUNTIF(個人情報!$BB$5:$BB$401,"登録番号" &amp; リスト!O8009)&gt;=1,"",IF(VLOOKUP(O8009,登録者リスト!$A$1:$D$43729,4,FALSE)=基本情報!$D$6,O8009,"")),"")</f>
        <v/>
      </c>
    </row>
    <row r="8010" spans="15:16" x14ac:dyDescent="0.15">
      <c r="O8010">
        <v>8009</v>
      </c>
      <c r="P8010" t="str">
        <f>IFERROR(IF(COUNTIF(個人情報!$BB$5:$BB$401,"登録番号" &amp; リスト!O8010)&gt;=1,"",IF(VLOOKUP(O8010,登録者リスト!$A$1:$D$43729,4,FALSE)=基本情報!$D$6,O8010,"")),"")</f>
        <v/>
      </c>
    </row>
    <row r="8011" spans="15:16" x14ac:dyDescent="0.15">
      <c r="O8011">
        <v>8010</v>
      </c>
      <c r="P8011" t="str">
        <f>IFERROR(IF(COUNTIF(個人情報!$BB$5:$BB$401,"登録番号" &amp; リスト!O8011)&gt;=1,"",IF(VLOOKUP(O8011,登録者リスト!$A$1:$D$43729,4,FALSE)=基本情報!$D$6,O8011,"")),"")</f>
        <v/>
      </c>
    </row>
    <row r="8012" spans="15:16" x14ac:dyDescent="0.15">
      <c r="O8012">
        <v>8011</v>
      </c>
      <c r="P8012" t="str">
        <f>IFERROR(IF(COUNTIF(個人情報!$BB$5:$BB$401,"登録番号" &amp; リスト!O8012)&gt;=1,"",IF(VLOOKUP(O8012,登録者リスト!$A$1:$D$43729,4,FALSE)=基本情報!$D$6,O8012,"")),"")</f>
        <v/>
      </c>
    </row>
    <row r="8013" spans="15:16" x14ac:dyDescent="0.15">
      <c r="O8013">
        <v>8012</v>
      </c>
      <c r="P8013" t="str">
        <f>IFERROR(IF(COUNTIF(個人情報!$BB$5:$BB$401,"登録番号" &amp; リスト!O8013)&gt;=1,"",IF(VLOOKUP(O8013,登録者リスト!$A$1:$D$43729,4,FALSE)=基本情報!$D$6,O8013,"")),"")</f>
        <v/>
      </c>
    </row>
    <row r="8014" spans="15:16" x14ac:dyDescent="0.15">
      <c r="O8014">
        <v>8013</v>
      </c>
      <c r="P8014" t="str">
        <f>IFERROR(IF(COUNTIF(個人情報!$BB$5:$BB$401,"登録番号" &amp; リスト!O8014)&gt;=1,"",IF(VLOOKUP(O8014,登録者リスト!$A$1:$D$43729,4,FALSE)=基本情報!$D$6,O8014,"")),"")</f>
        <v/>
      </c>
    </row>
    <row r="8015" spans="15:16" x14ac:dyDescent="0.15">
      <c r="O8015">
        <v>8014</v>
      </c>
      <c r="P8015" t="str">
        <f>IFERROR(IF(COUNTIF(個人情報!$BB$5:$BB$401,"登録番号" &amp; リスト!O8015)&gt;=1,"",IF(VLOOKUP(O8015,登録者リスト!$A$1:$D$43729,4,FALSE)=基本情報!$D$6,O8015,"")),"")</f>
        <v/>
      </c>
    </row>
    <row r="8016" spans="15:16" x14ac:dyDescent="0.15">
      <c r="O8016">
        <v>8015</v>
      </c>
      <c r="P8016" t="str">
        <f>IFERROR(IF(COUNTIF(個人情報!$BB$5:$BB$401,"登録番号" &amp; リスト!O8016)&gt;=1,"",IF(VLOOKUP(O8016,登録者リスト!$A$1:$D$43729,4,FALSE)=基本情報!$D$6,O8016,"")),"")</f>
        <v/>
      </c>
    </row>
    <row r="8017" spans="15:16" x14ac:dyDescent="0.15">
      <c r="O8017">
        <v>8016</v>
      </c>
      <c r="P8017" t="str">
        <f>IFERROR(IF(COUNTIF(個人情報!$BB$5:$BB$401,"登録番号" &amp; リスト!O8017)&gt;=1,"",IF(VLOOKUP(O8017,登録者リスト!$A$1:$D$43729,4,FALSE)=基本情報!$D$6,O8017,"")),"")</f>
        <v/>
      </c>
    </row>
    <row r="8018" spans="15:16" x14ac:dyDescent="0.15">
      <c r="O8018">
        <v>8017</v>
      </c>
      <c r="P8018" t="str">
        <f>IFERROR(IF(COUNTIF(個人情報!$BB$5:$BB$401,"登録番号" &amp; リスト!O8018)&gt;=1,"",IF(VLOOKUP(O8018,登録者リスト!$A$1:$D$43729,4,FALSE)=基本情報!$D$6,O8018,"")),"")</f>
        <v/>
      </c>
    </row>
    <row r="8019" spans="15:16" x14ac:dyDescent="0.15">
      <c r="O8019">
        <v>8018</v>
      </c>
      <c r="P8019" t="str">
        <f>IFERROR(IF(COUNTIF(個人情報!$BB$5:$BB$401,"登録番号" &amp; リスト!O8019)&gt;=1,"",IF(VLOOKUP(O8019,登録者リスト!$A$1:$D$43729,4,FALSE)=基本情報!$D$6,O8019,"")),"")</f>
        <v/>
      </c>
    </row>
    <row r="8020" spans="15:16" x14ac:dyDescent="0.15">
      <c r="O8020">
        <v>8019</v>
      </c>
      <c r="P8020" t="str">
        <f>IFERROR(IF(COUNTIF(個人情報!$BB$5:$BB$401,"登録番号" &amp; リスト!O8020)&gt;=1,"",IF(VLOOKUP(O8020,登録者リスト!$A$1:$D$43729,4,FALSE)=基本情報!$D$6,O8020,"")),"")</f>
        <v/>
      </c>
    </row>
    <row r="8021" spans="15:16" x14ac:dyDescent="0.15">
      <c r="O8021">
        <v>8020</v>
      </c>
      <c r="P8021" t="str">
        <f>IFERROR(IF(COUNTIF(個人情報!$BB$5:$BB$401,"登録番号" &amp; リスト!O8021)&gt;=1,"",IF(VLOOKUP(O8021,登録者リスト!$A$1:$D$43729,4,FALSE)=基本情報!$D$6,O8021,"")),"")</f>
        <v/>
      </c>
    </row>
    <row r="8022" spans="15:16" x14ac:dyDescent="0.15">
      <c r="O8022">
        <v>8021</v>
      </c>
      <c r="P8022" t="str">
        <f>IFERROR(IF(COUNTIF(個人情報!$BB$5:$BB$401,"登録番号" &amp; リスト!O8022)&gt;=1,"",IF(VLOOKUP(O8022,登録者リスト!$A$1:$D$43729,4,FALSE)=基本情報!$D$6,O8022,"")),"")</f>
        <v/>
      </c>
    </row>
    <row r="8023" spans="15:16" x14ac:dyDescent="0.15">
      <c r="O8023">
        <v>8022</v>
      </c>
      <c r="P8023" t="str">
        <f>IFERROR(IF(COUNTIF(個人情報!$BB$5:$BB$401,"登録番号" &amp; リスト!O8023)&gt;=1,"",IF(VLOOKUP(O8023,登録者リスト!$A$1:$D$43729,4,FALSE)=基本情報!$D$6,O8023,"")),"")</f>
        <v/>
      </c>
    </row>
    <row r="8024" spans="15:16" x14ac:dyDescent="0.15">
      <c r="O8024">
        <v>8023</v>
      </c>
      <c r="P8024" t="str">
        <f>IFERROR(IF(COUNTIF(個人情報!$BB$5:$BB$401,"登録番号" &amp; リスト!O8024)&gt;=1,"",IF(VLOOKUP(O8024,登録者リスト!$A$1:$D$43729,4,FALSE)=基本情報!$D$6,O8024,"")),"")</f>
        <v/>
      </c>
    </row>
    <row r="8025" spans="15:16" x14ac:dyDescent="0.15">
      <c r="O8025">
        <v>8024</v>
      </c>
      <c r="P8025" t="str">
        <f>IFERROR(IF(COUNTIF(個人情報!$BB$5:$BB$401,"登録番号" &amp; リスト!O8025)&gt;=1,"",IF(VLOOKUP(O8025,登録者リスト!$A$1:$D$43729,4,FALSE)=基本情報!$D$6,O8025,"")),"")</f>
        <v/>
      </c>
    </row>
    <row r="8026" spans="15:16" x14ac:dyDescent="0.15">
      <c r="O8026">
        <v>8025</v>
      </c>
      <c r="P8026" t="str">
        <f>IFERROR(IF(COUNTIF(個人情報!$BB$5:$BB$401,"登録番号" &amp; リスト!O8026)&gt;=1,"",IF(VLOOKUP(O8026,登録者リスト!$A$1:$D$43729,4,FALSE)=基本情報!$D$6,O8026,"")),"")</f>
        <v/>
      </c>
    </row>
    <row r="8027" spans="15:16" x14ac:dyDescent="0.15">
      <c r="O8027">
        <v>8026</v>
      </c>
      <c r="P8027" t="str">
        <f>IFERROR(IF(COUNTIF(個人情報!$BB$5:$BB$401,"登録番号" &amp; リスト!O8027)&gt;=1,"",IF(VLOOKUP(O8027,登録者リスト!$A$1:$D$43729,4,FALSE)=基本情報!$D$6,O8027,"")),"")</f>
        <v/>
      </c>
    </row>
    <row r="8028" spans="15:16" x14ac:dyDescent="0.15">
      <c r="O8028">
        <v>8027</v>
      </c>
      <c r="P8028" t="str">
        <f>IFERROR(IF(COUNTIF(個人情報!$BB$5:$BB$401,"登録番号" &amp; リスト!O8028)&gt;=1,"",IF(VLOOKUP(O8028,登録者リスト!$A$1:$D$43729,4,FALSE)=基本情報!$D$6,O8028,"")),"")</f>
        <v/>
      </c>
    </row>
    <row r="8029" spans="15:16" x14ac:dyDescent="0.15">
      <c r="O8029">
        <v>8028</v>
      </c>
      <c r="P8029" t="str">
        <f>IFERROR(IF(COUNTIF(個人情報!$BB$5:$BB$401,"登録番号" &amp; リスト!O8029)&gt;=1,"",IF(VLOOKUP(O8029,登録者リスト!$A$1:$D$43729,4,FALSE)=基本情報!$D$6,O8029,"")),"")</f>
        <v/>
      </c>
    </row>
    <row r="8030" spans="15:16" x14ac:dyDescent="0.15">
      <c r="O8030">
        <v>8029</v>
      </c>
      <c r="P8030" t="str">
        <f>IFERROR(IF(COUNTIF(個人情報!$BB$5:$BB$401,"登録番号" &amp; リスト!O8030)&gt;=1,"",IF(VLOOKUP(O8030,登録者リスト!$A$1:$D$43729,4,FALSE)=基本情報!$D$6,O8030,"")),"")</f>
        <v/>
      </c>
    </row>
    <row r="8031" spans="15:16" x14ac:dyDescent="0.15">
      <c r="O8031">
        <v>8030</v>
      </c>
      <c r="P8031" t="str">
        <f>IFERROR(IF(COUNTIF(個人情報!$BB$5:$BB$401,"登録番号" &amp; リスト!O8031)&gt;=1,"",IF(VLOOKUP(O8031,登録者リスト!$A$1:$D$43729,4,FALSE)=基本情報!$D$6,O8031,"")),"")</f>
        <v/>
      </c>
    </row>
    <row r="8032" spans="15:16" x14ac:dyDescent="0.15">
      <c r="O8032">
        <v>8031</v>
      </c>
      <c r="P8032" t="str">
        <f>IFERROR(IF(COUNTIF(個人情報!$BB$5:$BB$401,"登録番号" &amp; リスト!O8032)&gt;=1,"",IF(VLOOKUP(O8032,登録者リスト!$A$1:$D$43729,4,FALSE)=基本情報!$D$6,O8032,"")),"")</f>
        <v/>
      </c>
    </row>
    <row r="8033" spans="15:16" x14ac:dyDescent="0.15">
      <c r="O8033">
        <v>8032</v>
      </c>
      <c r="P8033" t="str">
        <f>IFERROR(IF(COUNTIF(個人情報!$BB$5:$BB$401,"登録番号" &amp; リスト!O8033)&gt;=1,"",IF(VLOOKUP(O8033,登録者リスト!$A$1:$D$43729,4,FALSE)=基本情報!$D$6,O8033,"")),"")</f>
        <v/>
      </c>
    </row>
    <row r="8034" spans="15:16" x14ac:dyDescent="0.15">
      <c r="O8034">
        <v>8033</v>
      </c>
      <c r="P8034" t="str">
        <f>IFERROR(IF(COUNTIF(個人情報!$BB$5:$BB$401,"登録番号" &amp; リスト!O8034)&gt;=1,"",IF(VLOOKUP(O8034,登録者リスト!$A$1:$D$43729,4,FALSE)=基本情報!$D$6,O8034,"")),"")</f>
        <v/>
      </c>
    </row>
    <row r="8035" spans="15:16" x14ac:dyDescent="0.15">
      <c r="O8035">
        <v>8034</v>
      </c>
      <c r="P8035" t="str">
        <f>IFERROR(IF(COUNTIF(個人情報!$BB$5:$BB$401,"登録番号" &amp; リスト!O8035)&gt;=1,"",IF(VLOOKUP(O8035,登録者リスト!$A$1:$D$43729,4,FALSE)=基本情報!$D$6,O8035,"")),"")</f>
        <v/>
      </c>
    </row>
    <row r="8036" spans="15:16" x14ac:dyDescent="0.15">
      <c r="O8036">
        <v>8035</v>
      </c>
      <c r="P8036" t="str">
        <f>IFERROR(IF(COUNTIF(個人情報!$BB$5:$BB$401,"登録番号" &amp; リスト!O8036)&gt;=1,"",IF(VLOOKUP(O8036,登録者リスト!$A$1:$D$43729,4,FALSE)=基本情報!$D$6,O8036,"")),"")</f>
        <v/>
      </c>
    </row>
    <row r="8037" spans="15:16" x14ac:dyDescent="0.15">
      <c r="O8037">
        <v>8036</v>
      </c>
      <c r="P8037" t="str">
        <f>IFERROR(IF(COUNTIF(個人情報!$BB$5:$BB$401,"登録番号" &amp; リスト!O8037)&gt;=1,"",IF(VLOOKUP(O8037,登録者リスト!$A$1:$D$43729,4,FALSE)=基本情報!$D$6,O8037,"")),"")</f>
        <v/>
      </c>
    </row>
    <row r="8038" spans="15:16" x14ac:dyDescent="0.15">
      <c r="O8038">
        <v>8037</v>
      </c>
      <c r="P8038" t="str">
        <f>IFERROR(IF(COUNTIF(個人情報!$BB$5:$BB$401,"登録番号" &amp; リスト!O8038)&gt;=1,"",IF(VLOOKUP(O8038,登録者リスト!$A$1:$D$43729,4,FALSE)=基本情報!$D$6,O8038,"")),"")</f>
        <v/>
      </c>
    </row>
    <row r="8039" spans="15:16" x14ac:dyDescent="0.15">
      <c r="O8039">
        <v>8038</v>
      </c>
      <c r="P8039" t="str">
        <f>IFERROR(IF(COUNTIF(個人情報!$BB$5:$BB$401,"登録番号" &amp; リスト!O8039)&gt;=1,"",IF(VLOOKUP(O8039,登録者リスト!$A$1:$D$43729,4,FALSE)=基本情報!$D$6,O8039,"")),"")</f>
        <v/>
      </c>
    </row>
    <row r="8040" spans="15:16" x14ac:dyDescent="0.15">
      <c r="O8040">
        <v>8039</v>
      </c>
      <c r="P8040" t="str">
        <f>IFERROR(IF(COUNTIF(個人情報!$BB$5:$BB$401,"登録番号" &amp; リスト!O8040)&gt;=1,"",IF(VLOOKUP(O8040,登録者リスト!$A$1:$D$43729,4,FALSE)=基本情報!$D$6,O8040,"")),"")</f>
        <v/>
      </c>
    </row>
    <row r="8041" spans="15:16" x14ac:dyDescent="0.15">
      <c r="O8041">
        <v>8040</v>
      </c>
      <c r="P8041" t="str">
        <f>IFERROR(IF(COUNTIF(個人情報!$BB$5:$BB$401,"登録番号" &amp; リスト!O8041)&gt;=1,"",IF(VLOOKUP(O8041,登録者リスト!$A$1:$D$43729,4,FALSE)=基本情報!$D$6,O8041,"")),"")</f>
        <v/>
      </c>
    </row>
    <row r="8042" spans="15:16" x14ac:dyDescent="0.15">
      <c r="O8042">
        <v>8041</v>
      </c>
      <c r="P8042" t="str">
        <f>IFERROR(IF(COUNTIF(個人情報!$BB$5:$BB$401,"登録番号" &amp; リスト!O8042)&gt;=1,"",IF(VLOOKUP(O8042,登録者リスト!$A$1:$D$43729,4,FALSE)=基本情報!$D$6,O8042,"")),"")</f>
        <v/>
      </c>
    </row>
    <row r="8043" spans="15:16" x14ac:dyDescent="0.15">
      <c r="O8043">
        <v>8042</v>
      </c>
      <c r="P8043" t="str">
        <f>IFERROR(IF(COUNTIF(個人情報!$BB$5:$BB$401,"登録番号" &amp; リスト!O8043)&gt;=1,"",IF(VLOOKUP(O8043,登録者リスト!$A$1:$D$43729,4,FALSE)=基本情報!$D$6,O8043,"")),"")</f>
        <v/>
      </c>
    </row>
    <row r="8044" spans="15:16" x14ac:dyDescent="0.15">
      <c r="O8044">
        <v>8043</v>
      </c>
      <c r="P8044" t="str">
        <f>IFERROR(IF(COUNTIF(個人情報!$BB$5:$BB$401,"登録番号" &amp; リスト!O8044)&gt;=1,"",IF(VLOOKUP(O8044,登録者リスト!$A$1:$D$43729,4,FALSE)=基本情報!$D$6,O8044,"")),"")</f>
        <v/>
      </c>
    </row>
    <row r="8045" spans="15:16" x14ac:dyDescent="0.15">
      <c r="O8045">
        <v>8044</v>
      </c>
      <c r="P8045" t="str">
        <f>IFERROR(IF(COUNTIF(個人情報!$BB$5:$BB$401,"登録番号" &amp; リスト!O8045)&gt;=1,"",IF(VLOOKUP(O8045,登録者リスト!$A$1:$D$43729,4,FALSE)=基本情報!$D$6,O8045,"")),"")</f>
        <v/>
      </c>
    </row>
    <row r="8046" spans="15:16" x14ac:dyDescent="0.15">
      <c r="O8046">
        <v>8045</v>
      </c>
      <c r="P8046" t="str">
        <f>IFERROR(IF(COUNTIF(個人情報!$BB$5:$BB$401,"登録番号" &amp; リスト!O8046)&gt;=1,"",IF(VLOOKUP(O8046,登録者リスト!$A$1:$D$43729,4,FALSE)=基本情報!$D$6,O8046,"")),"")</f>
        <v/>
      </c>
    </row>
    <row r="8047" spans="15:16" x14ac:dyDescent="0.15">
      <c r="O8047">
        <v>8046</v>
      </c>
      <c r="P8047" t="str">
        <f>IFERROR(IF(COUNTIF(個人情報!$BB$5:$BB$401,"登録番号" &amp; リスト!O8047)&gt;=1,"",IF(VLOOKUP(O8047,登録者リスト!$A$1:$D$43729,4,FALSE)=基本情報!$D$6,O8047,"")),"")</f>
        <v/>
      </c>
    </row>
    <row r="8048" spans="15:16" x14ac:dyDescent="0.15">
      <c r="O8048">
        <v>8047</v>
      </c>
      <c r="P8048" t="str">
        <f>IFERROR(IF(COUNTIF(個人情報!$BB$5:$BB$401,"登録番号" &amp; リスト!O8048)&gt;=1,"",IF(VLOOKUP(O8048,登録者リスト!$A$1:$D$43729,4,FALSE)=基本情報!$D$6,O8048,"")),"")</f>
        <v/>
      </c>
    </row>
    <row r="8049" spans="15:16" x14ac:dyDescent="0.15">
      <c r="O8049">
        <v>8048</v>
      </c>
      <c r="P8049" t="str">
        <f>IFERROR(IF(COUNTIF(個人情報!$BB$5:$BB$401,"登録番号" &amp; リスト!O8049)&gt;=1,"",IF(VLOOKUP(O8049,登録者リスト!$A$1:$D$43729,4,FALSE)=基本情報!$D$6,O8049,"")),"")</f>
        <v/>
      </c>
    </row>
    <row r="8050" spans="15:16" x14ac:dyDescent="0.15">
      <c r="O8050">
        <v>8049</v>
      </c>
      <c r="P8050" t="str">
        <f>IFERROR(IF(COUNTIF(個人情報!$BB$5:$BB$401,"登録番号" &amp; リスト!O8050)&gt;=1,"",IF(VLOOKUP(O8050,登録者リスト!$A$1:$D$43729,4,FALSE)=基本情報!$D$6,O8050,"")),"")</f>
        <v/>
      </c>
    </row>
    <row r="8051" spans="15:16" x14ac:dyDescent="0.15">
      <c r="O8051">
        <v>8050</v>
      </c>
      <c r="P8051" t="str">
        <f>IFERROR(IF(COUNTIF(個人情報!$BB$5:$BB$401,"登録番号" &amp; リスト!O8051)&gt;=1,"",IF(VLOOKUP(O8051,登録者リスト!$A$1:$D$43729,4,FALSE)=基本情報!$D$6,O8051,"")),"")</f>
        <v/>
      </c>
    </row>
    <row r="8052" spans="15:16" x14ac:dyDescent="0.15">
      <c r="O8052">
        <v>8051</v>
      </c>
      <c r="P8052" t="str">
        <f>IFERROR(IF(COUNTIF(個人情報!$BB$5:$BB$401,"登録番号" &amp; リスト!O8052)&gt;=1,"",IF(VLOOKUP(O8052,登録者リスト!$A$1:$D$43729,4,FALSE)=基本情報!$D$6,O8052,"")),"")</f>
        <v/>
      </c>
    </row>
    <row r="8053" spans="15:16" x14ac:dyDescent="0.15">
      <c r="O8053">
        <v>8052</v>
      </c>
      <c r="P8053" t="str">
        <f>IFERROR(IF(COUNTIF(個人情報!$BB$5:$BB$401,"登録番号" &amp; リスト!O8053)&gt;=1,"",IF(VLOOKUP(O8053,登録者リスト!$A$1:$D$43729,4,FALSE)=基本情報!$D$6,O8053,"")),"")</f>
        <v/>
      </c>
    </row>
    <row r="8054" spans="15:16" x14ac:dyDescent="0.15">
      <c r="O8054">
        <v>8053</v>
      </c>
      <c r="P8054" t="str">
        <f>IFERROR(IF(COUNTIF(個人情報!$BB$5:$BB$401,"登録番号" &amp; リスト!O8054)&gt;=1,"",IF(VLOOKUP(O8054,登録者リスト!$A$1:$D$43729,4,FALSE)=基本情報!$D$6,O8054,"")),"")</f>
        <v/>
      </c>
    </row>
    <row r="8055" spans="15:16" x14ac:dyDescent="0.15">
      <c r="O8055">
        <v>8054</v>
      </c>
      <c r="P8055" t="str">
        <f>IFERROR(IF(COUNTIF(個人情報!$BB$5:$BB$401,"登録番号" &amp; リスト!O8055)&gt;=1,"",IF(VLOOKUP(O8055,登録者リスト!$A$1:$D$43729,4,FALSE)=基本情報!$D$6,O8055,"")),"")</f>
        <v/>
      </c>
    </row>
    <row r="8056" spans="15:16" x14ac:dyDescent="0.15">
      <c r="O8056">
        <v>8055</v>
      </c>
      <c r="P8056" t="str">
        <f>IFERROR(IF(COUNTIF(個人情報!$BB$5:$BB$401,"登録番号" &amp; リスト!O8056)&gt;=1,"",IF(VLOOKUP(O8056,登録者リスト!$A$1:$D$43729,4,FALSE)=基本情報!$D$6,O8056,"")),"")</f>
        <v/>
      </c>
    </row>
    <row r="8057" spans="15:16" x14ac:dyDescent="0.15">
      <c r="O8057">
        <v>8056</v>
      </c>
      <c r="P8057" t="str">
        <f>IFERROR(IF(COUNTIF(個人情報!$BB$5:$BB$401,"登録番号" &amp; リスト!O8057)&gt;=1,"",IF(VLOOKUP(O8057,登録者リスト!$A$1:$D$43729,4,FALSE)=基本情報!$D$6,O8057,"")),"")</f>
        <v/>
      </c>
    </row>
    <row r="8058" spans="15:16" x14ac:dyDescent="0.15">
      <c r="O8058">
        <v>8057</v>
      </c>
      <c r="P8058" t="str">
        <f>IFERROR(IF(COUNTIF(個人情報!$BB$5:$BB$401,"登録番号" &amp; リスト!O8058)&gt;=1,"",IF(VLOOKUP(O8058,登録者リスト!$A$1:$D$43729,4,FALSE)=基本情報!$D$6,O8058,"")),"")</f>
        <v/>
      </c>
    </row>
    <row r="8059" spans="15:16" x14ac:dyDescent="0.15">
      <c r="O8059">
        <v>8058</v>
      </c>
      <c r="P8059" t="str">
        <f>IFERROR(IF(COUNTIF(個人情報!$BB$5:$BB$401,"登録番号" &amp; リスト!O8059)&gt;=1,"",IF(VLOOKUP(O8059,登録者リスト!$A$1:$D$43729,4,FALSE)=基本情報!$D$6,O8059,"")),"")</f>
        <v/>
      </c>
    </row>
    <row r="8060" spans="15:16" x14ac:dyDescent="0.15">
      <c r="O8060">
        <v>8059</v>
      </c>
      <c r="P8060" t="str">
        <f>IFERROR(IF(COUNTIF(個人情報!$BB$5:$BB$401,"登録番号" &amp; リスト!O8060)&gt;=1,"",IF(VLOOKUP(O8060,登録者リスト!$A$1:$D$43729,4,FALSE)=基本情報!$D$6,O8060,"")),"")</f>
        <v/>
      </c>
    </row>
    <row r="8061" spans="15:16" x14ac:dyDescent="0.15">
      <c r="O8061">
        <v>8060</v>
      </c>
      <c r="P8061" t="str">
        <f>IFERROR(IF(COUNTIF(個人情報!$BB$5:$BB$401,"登録番号" &amp; リスト!O8061)&gt;=1,"",IF(VLOOKUP(O8061,登録者リスト!$A$1:$D$43729,4,FALSE)=基本情報!$D$6,O8061,"")),"")</f>
        <v/>
      </c>
    </row>
    <row r="8062" spans="15:16" x14ac:dyDescent="0.15">
      <c r="O8062">
        <v>8061</v>
      </c>
      <c r="P8062" t="str">
        <f>IFERROR(IF(COUNTIF(個人情報!$BB$5:$BB$401,"登録番号" &amp; リスト!O8062)&gt;=1,"",IF(VLOOKUP(O8062,登録者リスト!$A$1:$D$43729,4,FALSE)=基本情報!$D$6,O8062,"")),"")</f>
        <v/>
      </c>
    </row>
    <row r="8063" spans="15:16" x14ac:dyDescent="0.15">
      <c r="O8063">
        <v>8062</v>
      </c>
      <c r="P8063" t="str">
        <f>IFERROR(IF(COUNTIF(個人情報!$BB$5:$BB$401,"登録番号" &amp; リスト!O8063)&gt;=1,"",IF(VLOOKUP(O8063,登録者リスト!$A$1:$D$43729,4,FALSE)=基本情報!$D$6,O8063,"")),"")</f>
        <v/>
      </c>
    </row>
    <row r="8064" spans="15:16" x14ac:dyDescent="0.15">
      <c r="O8064">
        <v>8063</v>
      </c>
      <c r="P8064" t="str">
        <f>IFERROR(IF(COUNTIF(個人情報!$BB$5:$BB$401,"登録番号" &amp; リスト!O8064)&gt;=1,"",IF(VLOOKUP(O8064,登録者リスト!$A$1:$D$43729,4,FALSE)=基本情報!$D$6,O8064,"")),"")</f>
        <v/>
      </c>
    </row>
    <row r="8065" spans="15:16" x14ac:dyDescent="0.15">
      <c r="O8065">
        <v>8064</v>
      </c>
      <c r="P8065" t="str">
        <f>IFERROR(IF(COUNTIF(個人情報!$BB$5:$BB$401,"登録番号" &amp; リスト!O8065)&gt;=1,"",IF(VLOOKUP(O8065,登録者リスト!$A$1:$D$43729,4,FALSE)=基本情報!$D$6,O8065,"")),"")</f>
        <v/>
      </c>
    </row>
    <row r="8066" spans="15:16" x14ac:dyDescent="0.15">
      <c r="O8066">
        <v>8065</v>
      </c>
      <c r="P8066" t="str">
        <f>IFERROR(IF(COUNTIF(個人情報!$BB$5:$BB$401,"登録番号" &amp; リスト!O8066)&gt;=1,"",IF(VLOOKUP(O8066,登録者リスト!$A$1:$D$43729,4,FALSE)=基本情報!$D$6,O8066,"")),"")</f>
        <v/>
      </c>
    </row>
    <row r="8067" spans="15:16" x14ac:dyDescent="0.15">
      <c r="O8067">
        <v>8066</v>
      </c>
      <c r="P8067" t="str">
        <f>IFERROR(IF(COUNTIF(個人情報!$BB$5:$BB$401,"登録番号" &amp; リスト!O8067)&gt;=1,"",IF(VLOOKUP(O8067,登録者リスト!$A$1:$D$43729,4,FALSE)=基本情報!$D$6,O8067,"")),"")</f>
        <v/>
      </c>
    </row>
    <row r="8068" spans="15:16" x14ac:dyDescent="0.15">
      <c r="O8068">
        <v>8067</v>
      </c>
      <c r="P8068" t="str">
        <f>IFERROR(IF(COUNTIF(個人情報!$BB$5:$BB$401,"登録番号" &amp; リスト!O8068)&gt;=1,"",IF(VLOOKUP(O8068,登録者リスト!$A$1:$D$43729,4,FALSE)=基本情報!$D$6,O8068,"")),"")</f>
        <v/>
      </c>
    </row>
    <row r="8069" spans="15:16" x14ac:dyDescent="0.15">
      <c r="O8069">
        <v>8068</v>
      </c>
      <c r="P8069" t="str">
        <f>IFERROR(IF(COUNTIF(個人情報!$BB$5:$BB$401,"登録番号" &amp; リスト!O8069)&gt;=1,"",IF(VLOOKUP(O8069,登録者リスト!$A$1:$D$43729,4,FALSE)=基本情報!$D$6,O8069,"")),"")</f>
        <v/>
      </c>
    </row>
    <row r="8070" spans="15:16" x14ac:dyDescent="0.15">
      <c r="O8070">
        <v>8069</v>
      </c>
      <c r="P8070" t="str">
        <f>IFERROR(IF(COUNTIF(個人情報!$BB$5:$BB$401,"登録番号" &amp; リスト!O8070)&gt;=1,"",IF(VLOOKUP(O8070,登録者リスト!$A$1:$D$43729,4,FALSE)=基本情報!$D$6,O8070,"")),"")</f>
        <v/>
      </c>
    </row>
    <row r="8071" spans="15:16" x14ac:dyDescent="0.15">
      <c r="O8071">
        <v>8070</v>
      </c>
      <c r="P8071" t="str">
        <f>IFERROR(IF(COUNTIF(個人情報!$BB$5:$BB$401,"登録番号" &amp; リスト!O8071)&gt;=1,"",IF(VLOOKUP(O8071,登録者リスト!$A$1:$D$43729,4,FALSE)=基本情報!$D$6,O8071,"")),"")</f>
        <v/>
      </c>
    </row>
    <row r="8072" spans="15:16" x14ac:dyDescent="0.15">
      <c r="O8072">
        <v>8071</v>
      </c>
      <c r="P8072" t="str">
        <f>IFERROR(IF(COUNTIF(個人情報!$BB$5:$BB$401,"登録番号" &amp; リスト!O8072)&gt;=1,"",IF(VLOOKUP(O8072,登録者リスト!$A$1:$D$43729,4,FALSE)=基本情報!$D$6,O8072,"")),"")</f>
        <v/>
      </c>
    </row>
    <row r="8073" spans="15:16" x14ac:dyDescent="0.15">
      <c r="O8073">
        <v>8072</v>
      </c>
      <c r="P8073" t="str">
        <f>IFERROR(IF(COUNTIF(個人情報!$BB$5:$BB$401,"登録番号" &amp; リスト!O8073)&gt;=1,"",IF(VLOOKUP(O8073,登録者リスト!$A$1:$D$43729,4,FALSE)=基本情報!$D$6,O8073,"")),"")</f>
        <v/>
      </c>
    </row>
    <row r="8074" spans="15:16" x14ac:dyDescent="0.15">
      <c r="O8074">
        <v>8073</v>
      </c>
      <c r="P8074" t="str">
        <f>IFERROR(IF(COUNTIF(個人情報!$BB$5:$BB$401,"登録番号" &amp; リスト!O8074)&gt;=1,"",IF(VLOOKUP(O8074,登録者リスト!$A$1:$D$43729,4,FALSE)=基本情報!$D$6,O8074,"")),"")</f>
        <v/>
      </c>
    </row>
    <row r="8075" spans="15:16" x14ac:dyDescent="0.15">
      <c r="O8075">
        <v>8074</v>
      </c>
      <c r="P8075" t="str">
        <f>IFERROR(IF(COUNTIF(個人情報!$BB$5:$BB$401,"登録番号" &amp; リスト!O8075)&gt;=1,"",IF(VLOOKUP(O8075,登録者リスト!$A$1:$D$43729,4,FALSE)=基本情報!$D$6,O8075,"")),"")</f>
        <v/>
      </c>
    </row>
    <row r="8076" spans="15:16" x14ac:dyDescent="0.15">
      <c r="O8076">
        <v>8075</v>
      </c>
      <c r="P8076" t="str">
        <f>IFERROR(IF(COUNTIF(個人情報!$BB$5:$BB$401,"登録番号" &amp; リスト!O8076)&gt;=1,"",IF(VLOOKUP(O8076,登録者リスト!$A$1:$D$43729,4,FALSE)=基本情報!$D$6,O8076,"")),"")</f>
        <v/>
      </c>
    </row>
    <row r="8077" spans="15:16" x14ac:dyDescent="0.15">
      <c r="O8077">
        <v>8076</v>
      </c>
      <c r="P8077" t="str">
        <f>IFERROR(IF(COUNTIF(個人情報!$BB$5:$BB$401,"登録番号" &amp; リスト!O8077)&gt;=1,"",IF(VLOOKUP(O8077,登録者リスト!$A$1:$D$43729,4,FALSE)=基本情報!$D$6,O8077,"")),"")</f>
        <v/>
      </c>
    </row>
    <row r="8078" spans="15:16" x14ac:dyDescent="0.15">
      <c r="O8078">
        <v>8077</v>
      </c>
      <c r="P8078" t="str">
        <f>IFERROR(IF(COUNTIF(個人情報!$BB$5:$BB$401,"登録番号" &amp; リスト!O8078)&gt;=1,"",IF(VLOOKUP(O8078,登録者リスト!$A$1:$D$43729,4,FALSE)=基本情報!$D$6,O8078,"")),"")</f>
        <v/>
      </c>
    </row>
    <row r="8079" spans="15:16" x14ac:dyDescent="0.15">
      <c r="O8079">
        <v>8078</v>
      </c>
      <c r="P8079" t="str">
        <f>IFERROR(IF(COUNTIF(個人情報!$BB$5:$BB$401,"登録番号" &amp; リスト!O8079)&gt;=1,"",IF(VLOOKUP(O8079,登録者リスト!$A$1:$D$43729,4,FALSE)=基本情報!$D$6,O8079,"")),"")</f>
        <v/>
      </c>
    </row>
    <row r="8080" spans="15:16" x14ac:dyDescent="0.15">
      <c r="O8080">
        <v>8079</v>
      </c>
      <c r="P8080" t="str">
        <f>IFERROR(IF(COUNTIF(個人情報!$BB$5:$BB$401,"登録番号" &amp; リスト!O8080)&gt;=1,"",IF(VLOOKUP(O8080,登録者リスト!$A$1:$D$43729,4,FALSE)=基本情報!$D$6,O8080,"")),"")</f>
        <v/>
      </c>
    </row>
    <row r="8081" spans="15:16" x14ac:dyDescent="0.15">
      <c r="O8081">
        <v>8080</v>
      </c>
      <c r="P8081" t="str">
        <f>IFERROR(IF(COUNTIF(個人情報!$BB$5:$BB$401,"登録番号" &amp; リスト!O8081)&gt;=1,"",IF(VLOOKUP(O8081,登録者リスト!$A$1:$D$43729,4,FALSE)=基本情報!$D$6,O8081,"")),"")</f>
        <v/>
      </c>
    </row>
    <row r="8082" spans="15:16" x14ac:dyDescent="0.15">
      <c r="O8082">
        <v>8081</v>
      </c>
      <c r="P8082" t="str">
        <f>IFERROR(IF(COUNTIF(個人情報!$BB$5:$BB$401,"登録番号" &amp; リスト!O8082)&gt;=1,"",IF(VLOOKUP(O8082,登録者リスト!$A$1:$D$43729,4,FALSE)=基本情報!$D$6,O8082,"")),"")</f>
        <v/>
      </c>
    </row>
    <row r="8083" spans="15:16" x14ac:dyDescent="0.15">
      <c r="O8083">
        <v>8082</v>
      </c>
      <c r="P8083" t="str">
        <f>IFERROR(IF(COUNTIF(個人情報!$BB$5:$BB$401,"登録番号" &amp; リスト!O8083)&gt;=1,"",IF(VLOOKUP(O8083,登録者リスト!$A$1:$D$43729,4,FALSE)=基本情報!$D$6,O8083,"")),"")</f>
        <v/>
      </c>
    </row>
    <row r="8084" spans="15:16" x14ac:dyDescent="0.15">
      <c r="O8084">
        <v>8083</v>
      </c>
      <c r="P8084" t="str">
        <f>IFERROR(IF(COUNTIF(個人情報!$BB$5:$BB$401,"登録番号" &amp; リスト!O8084)&gt;=1,"",IF(VLOOKUP(O8084,登録者リスト!$A$1:$D$43729,4,FALSE)=基本情報!$D$6,O8084,"")),"")</f>
        <v/>
      </c>
    </row>
    <row r="8085" spans="15:16" x14ac:dyDescent="0.15">
      <c r="O8085">
        <v>8084</v>
      </c>
      <c r="P8085" t="str">
        <f>IFERROR(IF(COUNTIF(個人情報!$BB$5:$BB$401,"登録番号" &amp; リスト!O8085)&gt;=1,"",IF(VLOOKUP(O8085,登録者リスト!$A$1:$D$43729,4,FALSE)=基本情報!$D$6,O8085,"")),"")</f>
        <v/>
      </c>
    </row>
    <row r="8086" spans="15:16" x14ac:dyDescent="0.15">
      <c r="O8086">
        <v>8085</v>
      </c>
      <c r="P8086" t="str">
        <f>IFERROR(IF(COUNTIF(個人情報!$BB$5:$BB$401,"登録番号" &amp; リスト!O8086)&gt;=1,"",IF(VLOOKUP(O8086,登録者リスト!$A$1:$D$43729,4,FALSE)=基本情報!$D$6,O8086,"")),"")</f>
        <v/>
      </c>
    </row>
    <row r="8087" spans="15:16" x14ac:dyDescent="0.15">
      <c r="O8087">
        <v>8086</v>
      </c>
      <c r="P8087" t="str">
        <f>IFERROR(IF(COUNTIF(個人情報!$BB$5:$BB$401,"登録番号" &amp; リスト!O8087)&gt;=1,"",IF(VLOOKUP(O8087,登録者リスト!$A$1:$D$43729,4,FALSE)=基本情報!$D$6,O8087,"")),"")</f>
        <v/>
      </c>
    </row>
    <row r="8088" spans="15:16" x14ac:dyDescent="0.15">
      <c r="O8088">
        <v>8087</v>
      </c>
      <c r="P8088" t="str">
        <f>IFERROR(IF(COUNTIF(個人情報!$BB$5:$BB$401,"登録番号" &amp; リスト!O8088)&gt;=1,"",IF(VLOOKUP(O8088,登録者リスト!$A$1:$D$43729,4,FALSE)=基本情報!$D$6,O8088,"")),"")</f>
        <v/>
      </c>
    </row>
    <row r="8089" spans="15:16" x14ac:dyDescent="0.15">
      <c r="O8089">
        <v>8088</v>
      </c>
      <c r="P8089" t="str">
        <f>IFERROR(IF(COUNTIF(個人情報!$BB$5:$BB$401,"登録番号" &amp; リスト!O8089)&gt;=1,"",IF(VLOOKUP(O8089,登録者リスト!$A$1:$D$43729,4,FALSE)=基本情報!$D$6,O8089,"")),"")</f>
        <v/>
      </c>
    </row>
    <row r="8090" spans="15:16" x14ac:dyDescent="0.15">
      <c r="O8090">
        <v>8089</v>
      </c>
      <c r="P8090" t="str">
        <f>IFERROR(IF(COUNTIF(個人情報!$BB$5:$BB$401,"登録番号" &amp; リスト!O8090)&gt;=1,"",IF(VLOOKUP(O8090,登録者リスト!$A$1:$D$43729,4,FALSE)=基本情報!$D$6,O8090,"")),"")</f>
        <v/>
      </c>
    </row>
    <row r="8091" spans="15:16" x14ac:dyDescent="0.15">
      <c r="O8091">
        <v>8090</v>
      </c>
      <c r="P8091" t="str">
        <f>IFERROR(IF(COUNTIF(個人情報!$BB$5:$BB$401,"登録番号" &amp; リスト!O8091)&gt;=1,"",IF(VLOOKUP(O8091,登録者リスト!$A$1:$D$43729,4,FALSE)=基本情報!$D$6,O8091,"")),"")</f>
        <v/>
      </c>
    </row>
    <row r="8092" spans="15:16" x14ac:dyDescent="0.15">
      <c r="O8092">
        <v>8091</v>
      </c>
      <c r="P8092" t="str">
        <f>IFERROR(IF(COUNTIF(個人情報!$BB$5:$BB$401,"登録番号" &amp; リスト!O8092)&gt;=1,"",IF(VLOOKUP(O8092,登録者リスト!$A$1:$D$43729,4,FALSE)=基本情報!$D$6,O8092,"")),"")</f>
        <v/>
      </c>
    </row>
    <row r="8093" spans="15:16" x14ac:dyDescent="0.15">
      <c r="O8093">
        <v>8092</v>
      </c>
      <c r="P8093" t="str">
        <f>IFERROR(IF(COUNTIF(個人情報!$BB$5:$BB$401,"登録番号" &amp; リスト!O8093)&gt;=1,"",IF(VLOOKUP(O8093,登録者リスト!$A$1:$D$43729,4,FALSE)=基本情報!$D$6,O8093,"")),"")</f>
        <v/>
      </c>
    </row>
    <row r="8094" spans="15:16" x14ac:dyDescent="0.15">
      <c r="O8094">
        <v>8093</v>
      </c>
      <c r="P8094" t="str">
        <f>IFERROR(IF(COUNTIF(個人情報!$BB$5:$BB$401,"登録番号" &amp; リスト!O8094)&gt;=1,"",IF(VLOOKUP(O8094,登録者リスト!$A$1:$D$43729,4,FALSE)=基本情報!$D$6,O8094,"")),"")</f>
        <v/>
      </c>
    </row>
    <row r="8095" spans="15:16" x14ac:dyDescent="0.15">
      <c r="O8095">
        <v>8094</v>
      </c>
      <c r="P8095" t="str">
        <f>IFERROR(IF(COUNTIF(個人情報!$BB$5:$BB$401,"登録番号" &amp; リスト!O8095)&gt;=1,"",IF(VLOOKUP(O8095,登録者リスト!$A$1:$D$43729,4,FALSE)=基本情報!$D$6,O8095,"")),"")</f>
        <v/>
      </c>
    </row>
    <row r="8096" spans="15:16" x14ac:dyDescent="0.15">
      <c r="O8096">
        <v>8095</v>
      </c>
      <c r="P8096" t="str">
        <f>IFERROR(IF(COUNTIF(個人情報!$BB$5:$BB$401,"登録番号" &amp; リスト!O8096)&gt;=1,"",IF(VLOOKUP(O8096,登録者リスト!$A$1:$D$43729,4,FALSE)=基本情報!$D$6,O8096,"")),"")</f>
        <v/>
      </c>
    </row>
    <row r="8097" spans="15:16" x14ac:dyDescent="0.15">
      <c r="O8097">
        <v>8096</v>
      </c>
      <c r="P8097" t="str">
        <f>IFERROR(IF(COUNTIF(個人情報!$BB$5:$BB$401,"登録番号" &amp; リスト!O8097)&gt;=1,"",IF(VLOOKUP(O8097,登録者リスト!$A$1:$D$43729,4,FALSE)=基本情報!$D$6,O8097,"")),"")</f>
        <v/>
      </c>
    </row>
    <row r="8098" spans="15:16" x14ac:dyDescent="0.15">
      <c r="O8098">
        <v>8097</v>
      </c>
      <c r="P8098" t="str">
        <f>IFERROR(IF(COUNTIF(個人情報!$BB$5:$BB$401,"登録番号" &amp; リスト!O8098)&gt;=1,"",IF(VLOOKUP(O8098,登録者リスト!$A$1:$D$43729,4,FALSE)=基本情報!$D$6,O8098,"")),"")</f>
        <v/>
      </c>
    </row>
    <row r="8099" spans="15:16" x14ac:dyDescent="0.15">
      <c r="O8099">
        <v>8098</v>
      </c>
      <c r="P8099" t="str">
        <f>IFERROR(IF(COUNTIF(個人情報!$BB$5:$BB$401,"登録番号" &amp; リスト!O8099)&gt;=1,"",IF(VLOOKUP(O8099,登録者リスト!$A$1:$D$43729,4,FALSE)=基本情報!$D$6,O8099,"")),"")</f>
        <v/>
      </c>
    </row>
    <row r="8100" spans="15:16" x14ac:dyDescent="0.15">
      <c r="O8100">
        <v>8099</v>
      </c>
      <c r="P8100" t="str">
        <f>IFERROR(IF(COUNTIF(個人情報!$BB$5:$BB$401,"登録番号" &amp; リスト!O8100)&gt;=1,"",IF(VLOOKUP(O8100,登録者リスト!$A$1:$D$43729,4,FALSE)=基本情報!$D$6,O8100,"")),"")</f>
        <v/>
      </c>
    </row>
    <row r="8101" spans="15:16" x14ac:dyDescent="0.15">
      <c r="O8101">
        <v>8100</v>
      </c>
      <c r="P8101" t="str">
        <f>IFERROR(IF(COUNTIF(個人情報!$BB$5:$BB$401,"登録番号" &amp; リスト!O8101)&gt;=1,"",IF(VLOOKUP(O8101,登録者リスト!$A$1:$D$43729,4,FALSE)=基本情報!$D$6,O8101,"")),"")</f>
        <v/>
      </c>
    </row>
    <row r="8102" spans="15:16" x14ac:dyDescent="0.15">
      <c r="O8102">
        <v>8101</v>
      </c>
      <c r="P8102" t="str">
        <f>IFERROR(IF(COUNTIF(個人情報!$BB$5:$BB$401,"登録番号" &amp; リスト!O8102)&gt;=1,"",IF(VLOOKUP(O8102,登録者リスト!$A$1:$D$43729,4,FALSE)=基本情報!$D$6,O8102,"")),"")</f>
        <v/>
      </c>
    </row>
    <row r="8103" spans="15:16" x14ac:dyDescent="0.15">
      <c r="O8103">
        <v>8102</v>
      </c>
      <c r="P8103" t="str">
        <f>IFERROR(IF(COUNTIF(個人情報!$BB$5:$BB$401,"登録番号" &amp; リスト!O8103)&gt;=1,"",IF(VLOOKUP(O8103,登録者リスト!$A$1:$D$43729,4,FALSE)=基本情報!$D$6,O8103,"")),"")</f>
        <v/>
      </c>
    </row>
    <row r="8104" spans="15:16" x14ac:dyDescent="0.15">
      <c r="O8104">
        <v>8103</v>
      </c>
      <c r="P8104" t="str">
        <f>IFERROR(IF(COUNTIF(個人情報!$BB$5:$BB$401,"登録番号" &amp; リスト!O8104)&gt;=1,"",IF(VLOOKUP(O8104,登録者リスト!$A$1:$D$43729,4,FALSE)=基本情報!$D$6,O8104,"")),"")</f>
        <v/>
      </c>
    </row>
    <row r="8105" spans="15:16" x14ac:dyDescent="0.15">
      <c r="O8105">
        <v>8104</v>
      </c>
      <c r="P8105" t="str">
        <f>IFERROR(IF(COUNTIF(個人情報!$BB$5:$BB$401,"登録番号" &amp; リスト!O8105)&gt;=1,"",IF(VLOOKUP(O8105,登録者リスト!$A$1:$D$43729,4,FALSE)=基本情報!$D$6,O8105,"")),"")</f>
        <v/>
      </c>
    </row>
    <row r="8106" spans="15:16" x14ac:dyDescent="0.15">
      <c r="O8106">
        <v>8105</v>
      </c>
      <c r="P8106" t="str">
        <f>IFERROR(IF(COUNTIF(個人情報!$BB$5:$BB$401,"登録番号" &amp; リスト!O8106)&gt;=1,"",IF(VLOOKUP(O8106,登録者リスト!$A$1:$D$43729,4,FALSE)=基本情報!$D$6,O8106,"")),"")</f>
        <v/>
      </c>
    </row>
    <row r="8107" spans="15:16" x14ac:dyDescent="0.15">
      <c r="O8107">
        <v>8106</v>
      </c>
      <c r="P8107" t="str">
        <f>IFERROR(IF(COUNTIF(個人情報!$BB$5:$BB$401,"登録番号" &amp; リスト!O8107)&gt;=1,"",IF(VLOOKUP(O8107,登録者リスト!$A$1:$D$43729,4,FALSE)=基本情報!$D$6,O8107,"")),"")</f>
        <v/>
      </c>
    </row>
    <row r="8108" spans="15:16" x14ac:dyDescent="0.15">
      <c r="O8108">
        <v>8107</v>
      </c>
      <c r="P8108" t="str">
        <f>IFERROR(IF(COUNTIF(個人情報!$BB$5:$BB$401,"登録番号" &amp; リスト!O8108)&gt;=1,"",IF(VLOOKUP(O8108,登録者リスト!$A$1:$D$43729,4,FALSE)=基本情報!$D$6,O8108,"")),"")</f>
        <v/>
      </c>
    </row>
    <row r="8109" spans="15:16" x14ac:dyDescent="0.15">
      <c r="O8109">
        <v>8108</v>
      </c>
      <c r="P8109" t="str">
        <f>IFERROR(IF(COUNTIF(個人情報!$BB$5:$BB$401,"登録番号" &amp; リスト!O8109)&gt;=1,"",IF(VLOOKUP(O8109,登録者リスト!$A$1:$D$43729,4,FALSE)=基本情報!$D$6,O8109,"")),"")</f>
        <v/>
      </c>
    </row>
    <row r="8110" spans="15:16" x14ac:dyDescent="0.15">
      <c r="O8110">
        <v>8109</v>
      </c>
      <c r="P8110" t="str">
        <f>IFERROR(IF(COUNTIF(個人情報!$BB$5:$BB$401,"登録番号" &amp; リスト!O8110)&gt;=1,"",IF(VLOOKUP(O8110,登録者リスト!$A$1:$D$43729,4,FALSE)=基本情報!$D$6,O8110,"")),"")</f>
        <v/>
      </c>
    </row>
    <row r="8111" spans="15:16" x14ac:dyDescent="0.15">
      <c r="O8111">
        <v>8110</v>
      </c>
      <c r="P8111" t="str">
        <f>IFERROR(IF(COUNTIF(個人情報!$BB$5:$BB$401,"登録番号" &amp; リスト!O8111)&gt;=1,"",IF(VLOOKUP(O8111,登録者リスト!$A$1:$D$43729,4,FALSE)=基本情報!$D$6,O8111,"")),"")</f>
        <v/>
      </c>
    </row>
    <row r="8112" spans="15:16" x14ac:dyDescent="0.15">
      <c r="O8112">
        <v>8111</v>
      </c>
      <c r="P8112" t="str">
        <f>IFERROR(IF(COUNTIF(個人情報!$BB$5:$BB$401,"登録番号" &amp; リスト!O8112)&gt;=1,"",IF(VLOOKUP(O8112,登録者リスト!$A$1:$D$43729,4,FALSE)=基本情報!$D$6,O8112,"")),"")</f>
        <v/>
      </c>
    </row>
    <row r="8113" spans="15:16" x14ac:dyDescent="0.15">
      <c r="O8113">
        <v>8112</v>
      </c>
      <c r="P8113" t="str">
        <f>IFERROR(IF(COUNTIF(個人情報!$BB$5:$BB$401,"登録番号" &amp; リスト!O8113)&gt;=1,"",IF(VLOOKUP(O8113,登録者リスト!$A$1:$D$43729,4,FALSE)=基本情報!$D$6,O8113,"")),"")</f>
        <v/>
      </c>
    </row>
    <row r="8114" spans="15:16" x14ac:dyDescent="0.15">
      <c r="O8114">
        <v>8113</v>
      </c>
      <c r="P8114" t="str">
        <f>IFERROR(IF(COUNTIF(個人情報!$BB$5:$BB$401,"登録番号" &amp; リスト!O8114)&gt;=1,"",IF(VLOOKUP(O8114,登録者リスト!$A$1:$D$43729,4,FALSE)=基本情報!$D$6,O8114,"")),"")</f>
        <v/>
      </c>
    </row>
    <row r="8115" spans="15:16" x14ac:dyDescent="0.15">
      <c r="O8115">
        <v>8114</v>
      </c>
      <c r="P8115" t="str">
        <f>IFERROR(IF(COUNTIF(個人情報!$BB$5:$BB$401,"登録番号" &amp; リスト!O8115)&gt;=1,"",IF(VLOOKUP(O8115,登録者リスト!$A$1:$D$43729,4,FALSE)=基本情報!$D$6,O8115,"")),"")</f>
        <v/>
      </c>
    </row>
    <row r="8116" spans="15:16" x14ac:dyDescent="0.15">
      <c r="O8116">
        <v>8115</v>
      </c>
      <c r="P8116" t="str">
        <f>IFERROR(IF(COUNTIF(個人情報!$BB$5:$BB$401,"登録番号" &amp; リスト!O8116)&gt;=1,"",IF(VLOOKUP(O8116,登録者リスト!$A$1:$D$43729,4,FALSE)=基本情報!$D$6,O8116,"")),"")</f>
        <v/>
      </c>
    </row>
    <row r="8117" spans="15:16" x14ac:dyDescent="0.15">
      <c r="O8117">
        <v>8116</v>
      </c>
      <c r="P8117" t="str">
        <f>IFERROR(IF(COUNTIF(個人情報!$BB$5:$BB$401,"登録番号" &amp; リスト!O8117)&gt;=1,"",IF(VLOOKUP(O8117,登録者リスト!$A$1:$D$43729,4,FALSE)=基本情報!$D$6,O8117,"")),"")</f>
        <v/>
      </c>
    </row>
    <row r="8118" spans="15:16" x14ac:dyDescent="0.15">
      <c r="O8118">
        <v>8117</v>
      </c>
      <c r="P8118" t="str">
        <f>IFERROR(IF(COUNTIF(個人情報!$BB$5:$BB$401,"登録番号" &amp; リスト!O8118)&gt;=1,"",IF(VLOOKUP(O8118,登録者リスト!$A$1:$D$43729,4,FALSE)=基本情報!$D$6,O8118,"")),"")</f>
        <v/>
      </c>
    </row>
    <row r="8119" spans="15:16" x14ac:dyDescent="0.15">
      <c r="O8119">
        <v>8118</v>
      </c>
      <c r="P8119" t="str">
        <f>IFERROR(IF(COUNTIF(個人情報!$BB$5:$BB$401,"登録番号" &amp; リスト!O8119)&gt;=1,"",IF(VLOOKUP(O8119,登録者リスト!$A$1:$D$43729,4,FALSE)=基本情報!$D$6,O8119,"")),"")</f>
        <v/>
      </c>
    </row>
    <row r="8120" spans="15:16" x14ac:dyDescent="0.15">
      <c r="O8120">
        <v>8119</v>
      </c>
      <c r="P8120" t="str">
        <f>IFERROR(IF(COUNTIF(個人情報!$BB$5:$BB$401,"登録番号" &amp; リスト!O8120)&gt;=1,"",IF(VLOOKUP(O8120,登録者リスト!$A$1:$D$43729,4,FALSE)=基本情報!$D$6,O8120,"")),"")</f>
        <v/>
      </c>
    </row>
    <row r="8121" spans="15:16" x14ac:dyDescent="0.15">
      <c r="O8121">
        <v>8120</v>
      </c>
      <c r="P8121" t="str">
        <f>IFERROR(IF(COUNTIF(個人情報!$BB$5:$BB$401,"登録番号" &amp; リスト!O8121)&gt;=1,"",IF(VLOOKUP(O8121,登録者リスト!$A$1:$D$43729,4,FALSE)=基本情報!$D$6,O8121,"")),"")</f>
        <v/>
      </c>
    </row>
    <row r="8122" spans="15:16" x14ac:dyDescent="0.15">
      <c r="O8122">
        <v>8121</v>
      </c>
      <c r="P8122" t="str">
        <f>IFERROR(IF(COUNTIF(個人情報!$BB$5:$BB$401,"登録番号" &amp; リスト!O8122)&gt;=1,"",IF(VLOOKUP(O8122,登録者リスト!$A$1:$D$43729,4,FALSE)=基本情報!$D$6,O8122,"")),"")</f>
        <v/>
      </c>
    </row>
    <row r="8123" spans="15:16" x14ac:dyDescent="0.15">
      <c r="O8123">
        <v>8122</v>
      </c>
      <c r="P8123" t="str">
        <f>IFERROR(IF(COUNTIF(個人情報!$BB$5:$BB$401,"登録番号" &amp; リスト!O8123)&gt;=1,"",IF(VLOOKUP(O8123,登録者リスト!$A$1:$D$43729,4,FALSE)=基本情報!$D$6,O8123,"")),"")</f>
        <v/>
      </c>
    </row>
    <row r="8124" spans="15:16" x14ac:dyDescent="0.15">
      <c r="O8124">
        <v>8123</v>
      </c>
      <c r="P8124" t="str">
        <f>IFERROR(IF(COUNTIF(個人情報!$BB$5:$BB$401,"登録番号" &amp; リスト!O8124)&gt;=1,"",IF(VLOOKUP(O8124,登録者リスト!$A$1:$D$43729,4,FALSE)=基本情報!$D$6,O8124,"")),"")</f>
        <v/>
      </c>
    </row>
    <row r="8125" spans="15:16" x14ac:dyDescent="0.15">
      <c r="O8125">
        <v>8124</v>
      </c>
      <c r="P8125" t="str">
        <f>IFERROR(IF(COUNTIF(個人情報!$BB$5:$BB$401,"登録番号" &amp; リスト!O8125)&gt;=1,"",IF(VLOOKUP(O8125,登録者リスト!$A$1:$D$43729,4,FALSE)=基本情報!$D$6,O8125,"")),"")</f>
        <v/>
      </c>
    </row>
    <row r="8126" spans="15:16" x14ac:dyDescent="0.15">
      <c r="O8126">
        <v>8125</v>
      </c>
      <c r="P8126" t="str">
        <f>IFERROR(IF(COUNTIF(個人情報!$BB$5:$BB$401,"登録番号" &amp; リスト!O8126)&gt;=1,"",IF(VLOOKUP(O8126,登録者リスト!$A$1:$D$43729,4,FALSE)=基本情報!$D$6,O8126,"")),"")</f>
        <v/>
      </c>
    </row>
    <row r="8127" spans="15:16" x14ac:dyDescent="0.15">
      <c r="O8127">
        <v>8126</v>
      </c>
      <c r="P8127" t="str">
        <f>IFERROR(IF(COUNTIF(個人情報!$BB$5:$BB$401,"登録番号" &amp; リスト!O8127)&gt;=1,"",IF(VLOOKUP(O8127,登録者リスト!$A$1:$D$43729,4,FALSE)=基本情報!$D$6,O8127,"")),"")</f>
        <v/>
      </c>
    </row>
    <row r="8128" spans="15:16" x14ac:dyDescent="0.15">
      <c r="O8128">
        <v>8127</v>
      </c>
      <c r="P8128" t="str">
        <f>IFERROR(IF(COUNTIF(個人情報!$BB$5:$BB$401,"登録番号" &amp; リスト!O8128)&gt;=1,"",IF(VLOOKUP(O8128,登録者リスト!$A$1:$D$43729,4,FALSE)=基本情報!$D$6,O8128,"")),"")</f>
        <v/>
      </c>
    </row>
    <row r="8129" spans="15:16" x14ac:dyDescent="0.15">
      <c r="O8129">
        <v>8128</v>
      </c>
      <c r="P8129" t="str">
        <f>IFERROR(IF(COUNTIF(個人情報!$BB$5:$BB$401,"登録番号" &amp; リスト!O8129)&gt;=1,"",IF(VLOOKUP(O8129,登録者リスト!$A$1:$D$43729,4,FALSE)=基本情報!$D$6,O8129,"")),"")</f>
        <v/>
      </c>
    </row>
    <row r="8130" spans="15:16" x14ac:dyDescent="0.15">
      <c r="O8130">
        <v>8129</v>
      </c>
      <c r="P8130" t="str">
        <f>IFERROR(IF(COUNTIF(個人情報!$BB$5:$BB$401,"登録番号" &amp; リスト!O8130)&gt;=1,"",IF(VLOOKUP(O8130,登録者リスト!$A$1:$D$43729,4,FALSE)=基本情報!$D$6,O8130,"")),"")</f>
        <v/>
      </c>
    </row>
    <row r="8131" spans="15:16" x14ac:dyDescent="0.15">
      <c r="O8131">
        <v>8130</v>
      </c>
      <c r="P8131" t="str">
        <f>IFERROR(IF(COUNTIF(個人情報!$BB$5:$BB$401,"登録番号" &amp; リスト!O8131)&gt;=1,"",IF(VLOOKUP(O8131,登録者リスト!$A$1:$D$43729,4,FALSE)=基本情報!$D$6,O8131,"")),"")</f>
        <v/>
      </c>
    </row>
    <row r="8132" spans="15:16" x14ac:dyDescent="0.15">
      <c r="O8132">
        <v>8131</v>
      </c>
      <c r="P8132" t="str">
        <f>IFERROR(IF(COUNTIF(個人情報!$BB$5:$BB$401,"登録番号" &amp; リスト!O8132)&gt;=1,"",IF(VLOOKUP(O8132,登録者リスト!$A$1:$D$43729,4,FALSE)=基本情報!$D$6,O8132,"")),"")</f>
        <v/>
      </c>
    </row>
    <row r="8133" spans="15:16" x14ac:dyDescent="0.15">
      <c r="O8133">
        <v>8132</v>
      </c>
      <c r="P8133" t="str">
        <f>IFERROR(IF(COUNTIF(個人情報!$BB$5:$BB$401,"登録番号" &amp; リスト!O8133)&gt;=1,"",IF(VLOOKUP(O8133,登録者リスト!$A$1:$D$43729,4,FALSE)=基本情報!$D$6,O8133,"")),"")</f>
        <v/>
      </c>
    </row>
    <row r="8134" spans="15:16" x14ac:dyDescent="0.15">
      <c r="O8134">
        <v>8133</v>
      </c>
      <c r="P8134" t="str">
        <f>IFERROR(IF(COUNTIF(個人情報!$BB$5:$BB$401,"登録番号" &amp; リスト!O8134)&gt;=1,"",IF(VLOOKUP(O8134,登録者リスト!$A$1:$D$43729,4,FALSE)=基本情報!$D$6,O8134,"")),"")</f>
        <v/>
      </c>
    </row>
    <row r="8135" spans="15:16" x14ac:dyDescent="0.15">
      <c r="O8135">
        <v>8134</v>
      </c>
      <c r="P8135" t="str">
        <f>IFERROR(IF(COUNTIF(個人情報!$BB$5:$BB$401,"登録番号" &amp; リスト!O8135)&gt;=1,"",IF(VLOOKUP(O8135,登録者リスト!$A$1:$D$43729,4,FALSE)=基本情報!$D$6,O8135,"")),"")</f>
        <v/>
      </c>
    </row>
    <row r="8136" spans="15:16" x14ac:dyDescent="0.15">
      <c r="O8136">
        <v>8135</v>
      </c>
      <c r="P8136" t="str">
        <f>IFERROR(IF(COUNTIF(個人情報!$BB$5:$BB$401,"登録番号" &amp; リスト!O8136)&gt;=1,"",IF(VLOOKUP(O8136,登録者リスト!$A$1:$D$43729,4,FALSE)=基本情報!$D$6,O8136,"")),"")</f>
        <v/>
      </c>
    </row>
    <row r="8137" spans="15:16" x14ac:dyDescent="0.15">
      <c r="O8137">
        <v>8136</v>
      </c>
      <c r="P8137" t="str">
        <f>IFERROR(IF(COUNTIF(個人情報!$BB$5:$BB$401,"登録番号" &amp; リスト!O8137)&gt;=1,"",IF(VLOOKUP(O8137,登録者リスト!$A$1:$D$43729,4,FALSE)=基本情報!$D$6,O8137,"")),"")</f>
        <v/>
      </c>
    </row>
    <row r="8138" spans="15:16" x14ac:dyDescent="0.15">
      <c r="O8138">
        <v>8137</v>
      </c>
      <c r="P8138" t="str">
        <f>IFERROR(IF(COUNTIF(個人情報!$BB$5:$BB$401,"登録番号" &amp; リスト!O8138)&gt;=1,"",IF(VLOOKUP(O8138,登録者リスト!$A$1:$D$43729,4,FALSE)=基本情報!$D$6,O8138,"")),"")</f>
        <v/>
      </c>
    </row>
    <row r="8139" spans="15:16" x14ac:dyDescent="0.15">
      <c r="O8139">
        <v>8138</v>
      </c>
      <c r="P8139" t="str">
        <f>IFERROR(IF(COUNTIF(個人情報!$BB$5:$BB$401,"登録番号" &amp; リスト!O8139)&gt;=1,"",IF(VLOOKUP(O8139,登録者リスト!$A$1:$D$43729,4,FALSE)=基本情報!$D$6,O8139,"")),"")</f>
        <v/>
      </c>
    </row>
    <row r="8140" spans="15:16" x14ac:dyDescent="0.15">
      <c r="O8140">
        <v>8139</v>
      </c>
      <c r="P8140" t="str">
        <f>IFERROR(IF(COUNTIF(個人情報!$BB$5:$BB$401,"登録番号" &amp; リスト!O8140)&gt;=1,"",IF(VLOOKUP(O8140,登録者リスト!$A$1:$D$43729,4,FALSE)=基本情報!$D$6,O8140,"")),"")</f>
        <v/>
      </c>
    </row>
    <row r="8141" spans="15:16" x14ac:dyDescent="0.15">
      <c r="O8141">
        <v>8140</v>
      </c>
      <c r="P8141" t="str">
        <f>IFERROR(IF(COUNTIF(個人情報!$BB$5:$BB$401,"登録番号" &amp; リスト!O8141)&gt;=1,"",IF(VLOOKUP(O8141,登録者リスト!$A$1:$D$43729,4,FALSE)=基本情報!$D$6,O8141,"")),"")</f>
        <v/>
      </c>
    </row>
    <row r="8142" spans="15:16" x14ac:dyDescent="0.15">
      <c r="O8142">
        <v>8141</v>
      </c>
      <c r="P8142" t="str">
        <f>IFERROR(IF(COUNTIF(個人情報!$BB$5:$BB$401,"登録番号" &amp; リスト!O8142)&gt;=1,"",IF(VLOOKUP(O8142,登録者リスト!$A$1:$D$43729,4,FALSE)=基本情報!$D$6,O8142,"")),"")</f>
        <v/>
      </c>
    </row>
    <row r="8143" spans="15:16" x14ac:dyDescent="0.15">
      <c r="O8143">
        <v>8142</v>
      </c>
      <c r="P8143" t="str">
        <f>IFERROR(IF(COUNTIF(個人情報!$BB$5:$BB$401,"登録番号" &amp; リスト!O8143)&gt;=1,"",IF(VLOOKUP(O8143,登録者リスト!$A$1:$D$43729,4,FALSE)=基本情報!$D$6,O8143,"")),"")</f>
        <v/>
      </c>
    </row>
    <row r="8144" spans="15:16" x14ac:dyDescent="0.15">
      <c r="O8144">
        <v>8143</v>
      </c>
      <c r="P8144" t="str">
        <f>IFERROR(IF(COUNTIF(個人情報!$BB$5:$BB$401,"登録番号" &amp; リスト!O8144)&gt;=1,"",IF(VLOOKUP(O8144,登録者リスト!$A$1:$D$43729,4,FALSE)=基本情報!$D$6,O8144,"")),"")</f>
        <v/>
      </c>
    </row>
    <row r="8145" spans="15:16" x14ac:dyDescent="0.15">
      <c r="O8145">
        <v>8144</v>
      </c>
      <c r="P8145" t="str">
        <f>IFERROR(IF(COUNTIF(個人情報!$BB$5:$BB$401,"登録番号" &amp; リスト!O8145)&gt;=1,"",IF(VLOOKUP(O8145,登録者リスト!$A$1:$D$43729,4,FALSE)=基本情報!$D$6,O8145,"")),"")</f>
        <v/>
      </c>
    </row>
    <row r="8146" spans="15:16" x14ac:dyDescent="0.15">
      <c r="O8146">
        <v>8145</v>
      </c>
      <c r="P8146" t="str">
        <f>IFERROR(IF(COUNTIF(個人情報!$BB$5:$BB$401,"登録番号" &amp; リスト!O8146)&gt;=1,"",IF(VLOOKUP(O8146,登録者リスト!$A$1:$D$43729,4,FALSE)=基本情報!$D$6,O8146,"")),"")</f>
        <v/>
      </c>
    </row>
    <row r="8147" spans="15:16" x14ac:dyDescent="0.15">
      <c r="O8147">
        <v>8146</v>
      </c>
      <c r="P8147" t="str">
        <f>IFERROR(IF(COUNTIF(個人情報!$BB$5:$BB$401,"登録番号" &amp; リスト!O8147)&gt;=1,"",IF(VLOOKUP(O8147,登録者リスト!$A$1:$D$43729,4,FALSE)=基本情報!$D$6,O8147,"")),"")</f>
        <v/>
      </c>
    </row>
    <row r="8148" spans="15:16" x14ac:dyDescent="0.15">
      <c r="O8148">
        <v>8147</v>
      </c>
      <c r="P8148" t="str">
        <f>IFERROR(IF(COUNTIF(個人情報!$BB$5:$BB$401,"登録番号" &amp; リスト!O8148)&gt;=1,"",IF(VLOOKUP(O8148,登録者リスト!$A$1:$D$43729,4,FALSE)=基本情報!$D$6,O8148,"")),"")</f>
        <v/>
      </c>
    </row>
    <row r="8149" spans="15:16" x14ac:dyDescent="0.15">
      <c r="O8149">
        <v>8148</v>
      </c>
      <c r="P8149" t="str">
        <f>IFERROR(IF(COUNTIF(個人情報!$BB$5:$BB$401,"登録番号" &amp; リスト!O8149)&gt;=1,"",IF(VLOOKUP(O8149,登録者リスト!$A$1:$D$43729,4,FALSE)=基本情報!$D$6,O8149,"")),"")</f>
        <v/>
      </c>
    </row>
    <row r="8150" spans="15:16" x14ac:dyDescent="0.15">
      <c r="O8150">
        <v>8149</v>
      </c>
      <c r="P8150" t="str">
        <f>IFERROR(IF(COUNTIF(個人情報!$BB$5:$BB$401,"登録番号" &amp; リスト!O8150)&gt;=1,"",IF(VLOOKUP(O8150,登録者リスト!$A$1:$D$43729,4,FALSE)=基本情報!$D$6,O8150,"")),"")</f>
        <v/>
      </c>
    </row>
    <row r="8151" spans="15:16" x14ac:dyDescent="0.15">
      <c r="O8151">
        <v>8150</v>
      </c>
      <c r="P8151" t="str">
        <f>IFERROR(IF(COUNTIF(個人情報!$BB$5:$BB$401,"登録番号" &amp; リスト!O8151)&gt;=1,"",IF(VLOOKUP(O8151,登録者リスト!$A$1:$D$43729,4,FALSE)=基本情報!$D$6,O8151,"")),"")</f>
        <v/>
      </c>
    </row>
    <row r="8152" spans="15:16" x14ac:dyDescent="0.15">
      <c r="O8152">
        <v>8151</v>
      </c>
      <c r="P8152" t="str">
        <f>IFERROR(IF(COUNTIF(個人情報!$BB$5:$BB$401,"登録番号" &amp; リスト!O8152)&gt;=1,"",IF(VLOOKUP(O8152,登録者リスト!$A$1:$D$43729,4,FALSE)=基本情報!$D$6,O8152,"")),"")</f>
        <v/>
      </c>
    </row>
    <row r="8153" spans="15:16" x14ac:dyDescent="0.15">
      <c r="O8153">
        <v>8152</v>
      </c>
      <c r="P8153" t="str">
        <f>IFERROR(IF(COUNTIF(個人情報!$BB$5:$BB$401,"登録番号" &amp; リスト!O8153)&gt;=1,"",IF(VLOOKUP(O8153,登録者リスト!$A$1:$D$43729,4,FALSE)=基本情報!$D$6,O8153,"")),"")</f>
        <v/>
      </c>
    </row>
    <row r="8154" spans="15:16" x14ac:dyDescent="0.15">
      <c r="O8154">
        <v>8153</v>
      </c>
      <c r="P8154" t="str">
        <f>IFERROR(IF(COUNTIF(個人情報!$BB$5:$BB$401,"登録番号" &amp; リスト!O8154)&gt;=1,"",IF(VLOOKUP(O8154,登録者リスト!$A$1:$D$43729,4,FALSE)=基本情報!$D$6,O8154,"")),"")</f>
        <v/>
      </c>
    </row>
    <row r="8155" spans="15:16" x14ac:dyDescent="0.15">
      <c r="O8155">
        <v>8154</v>
      </c>
      <c r="P8155" t="str">
        <f>IFERROR(IF(COUNTIF(個人情報!$BB$5:$BB$401,"登録番号" &amp; リスト!O8155)&gt;=1,"",IF(VLOOKUP(O8155,登録者リスト!$A$1:$D$43729,4,FALSE)=基本情報!$D$6,O8155,"")),"")</f>
        <v/>
      </c>
    </row>
    <row r="8156" spans="15:16" x14ac:dyDescent="0.15">
      <c r="O8156">
        <v>8155</v>
      </c>
      <c r="P8156" t="str">
        <f>IFERROR(IF(COUNTIF(個人情報!$BB$5:$BB$401,"登録番号" &amp; リスト!O8156)&gt;=1,"",IF(VLOOKUP(O8156,登録者リスト!$A$1:$D$43729,4,FALSE)=基本情報!$D$6,O8156,"")),"")</f>
        <v/>
      </c>
    </row>
    <row r="8157" spans="15:16" x14ac:dyDescent="0.15">
      <c r="O8157">
        <v>8156</v>
      </c>
      <c r="P8157" t="str">
        <f>IFERROR(IF(COUNTIF(個人情報!$BB$5:$BB$401,"登録番号" &amp; リスト!O8157)&gt;=1,"",IF(VLOOKUP(O8157,登録者リスト!$A$1:$D$43729,4,FALSE)=基本情報!$D$6,O8157,"")),"")</f>
        <v/>
      </c>
    </row>
    <row r="8158" spans="15:16" x14ac:dyDescent="0.15">
      <c r="O8158">
        <v>8157</v>
      </c>
      <c r="P8158" t="str">
        <f>IFERROR(IF(COUNTIF(個人情報!$BB$5:$BB$401,"登録番号" &amp; リスト!O8158)&gt;=1,"",IF(VLOOKUP(O8158,登録者リスト!$A$1:$D$43729,4,FALSE)=基本情報!$D$6,O8158,"")),"")</f>
        <v/>
      </c>
    </row>
    <row r="8159" spans="15:16" x14ac:dyDescent="0.15">
      <c r="O8159">
        <v>8158</v>
      </c>
      <c r="P8159" t="str">
        <f>IFERROR(IF(COUNTIF(個人情報!$BB$5:$BB$401,"登録番号" &amp; リスト!O8159)&gt;=1,"",IF(VLOOKUP(O8159,登録者リスト!$A$1:$D$43729,4,FALSE)=基本情報!$D$6,O8159,"")),"")</f>
        <v/>
      </c>
    </row>
    <row r="8160" spans="15:16" x14ac:dyDescent="0.15">
      <c r="O8160">
        <v>8159</v>
      </c>
      <c r="P8160" t="str">
        <f>IFERROR(IF(COUNTIF(個人情報!$BB$5:$BB$401,"登録番号" &amp; リスト!O8160)&gt;=1,"",IF(VLOOKUP(O8160,登録者リスト!$A$1:$D$43729,4,FALSE)=基本情報!$D$6,O8160,"")),"")</f>
        <v/>
      </c>
    </row>
    <row r="8161" spans="15:16" x14ac:dyDescent="0.15">
      <c r="O8161">
        <v>8160</v>
      </c>
      <c r="P8161" t="str">
        <f>IFERROR(IF(COUNTIF(個人情報!$BB$5:$BB$401,"登録番号" &amp; リスト!O8161)&gt;=1,"",IF(VLOOKUP(O8161,登録者リスト!$A$1:$D$43729,4,FALSE)=基本情報!$D$6,O8161,"")),"")</f>
        <v/>
      </c>
    </row>
    <row r="8162" spans="15:16" x14ac:dyDescent="0.15">
      <c r="O8162">
        <v>8161</v>
      </c>
      <c r="P8162" t="str">
        <f>IFERROR(IF(COUNTIF(個人情報!$BB$5:$BB$401,"登録番号" &amp; リスト!O8162)&gt;=1,"",IF(VLOOKUP(O8162,登録者リスト!$A$1:$D$43729,4,FALSE)=基本情報!$D$6,O8162,"")),"")</f>
        <v/>
      </c>
    </row>
    <row r="8163" spans="15:16" x14ac:dyDescent="0.15">
      <c r="O8163">
        <v>8162</v>
      </c>
      <c r="P8163" t="str">
        <f>IFERROR(IF(COUNTIF(個人情報!$BB$5:$BB$401,"登録番号" &amp; リスト!O8163)&gt;=1,"",IF(VLOOKUP(O8163,登録者リスト!$A$1:$D$43729,4,FALSE)=基本情報!$D$6,O8163,"")),"")</f>
        <v/>
      </c>
    </row>
    <row r="8164" spans="15:16" x14ac:dyDescent="0.15">
      <c r="O8164">
        <v>8163</v>
      </c>
      <c r="P8164" t="str">
        <f>IFERROR(IF(COUNTIF(個人情報!$BB$5:$BB$401,"登録番号" &amp; リスト!O8164)&gt;=1,"",IF(VLOOKUP(O8164,登録者リスト!$A$1:$D$43729,4,FALSE)=基本情報!$D$6,O8164,"")),"")</f>
        <v/>
      </c>
    </row>
    <row r="8165" spans="15:16" x14ac:dyDescent="0.15">
      <c r="O8165">
        <v>8164</v>
      </c>
      <c r="P8165" t="str">
        <f>IFERROR(IF(COUNTIF(個人情報!$BB$5:$BB$401,"登録番号" &amp; リスト!O8165)&gt;=1,"",IF(VLOOKUP(O8165,登録者リスト!$A$1:$D$43729,4,FALSE)=基本情報!$D$6,O8165,"")),"")</f>
        <v/>
      </c>
    </row>
    <row r="8166" spans="15:16" x14ac:dyDescent="0.15">
      <c r="O8166">
        <v>8165</v>
      </c>
      <c r="P8166" t="str">
        <f>IFERROR(IF(COUNTIF(個人情報!$BB$5:$BB$401,"登録番号" &amp; リスト!O8166)&gt;=1,"",IF(VLOOKUP(O8166,登録者リスト!$A$1:$D$43729,4,FALSE)=基本情報!$D$6,O8166,"")),"")</f>
        <v/>
      </c>
    </row>
    <row r="8167" spans="15:16" x14ac:dyDescent="0.15">
      <c r="O8167">
        <v>8166</v>
      </c>
      <c r="P8167" t="str">
        <f>IFERROR(IF(COUNTIF(個人情報!$BB$5:$BB$401,"登録番号" &amp; リスト!O8167)&gt;=1,"",IF(VLOOKUP(O8167,登録者リスト!$A$1:$D$43729,4,FALSE)=基本情報!$D$6,O8167,"")),"")</f>
        <v/>
      </c>
    </row>
    <row r="8168" spans="15:16" x14ac:dyDescent="0.15">
      <c r="O8168">
        <v>8167</v>
      </c>
      <c r="P8168" t="str">
        <f>IFERROR(IF(COUNTIF(個人情報!$BB$5:$BB$401,"登録番号" &amp; リスト!O8168)&gt;=1,"",IF(VLOOKUP(O8168,登録者リスト!$A$1:$D$43729,4,FALSE)=基本情報!$D$6,O8168,"")),"")</f>
        <v/>
      </c>
    </row>
    <row r="8169" spans="15:16" x14ac:dyDescent="0.15">
      <c r="O8169">
        <v>8168</v>
      </c>
      <c r="P8169" t="str">
        <f>IFERROR(IF(COUNTIF(個人情報!$BB$5:$BB$401,"登録番号" &amp; リスト!O8169)&gt;=1,"",IF(VLOOKUP(O8169,登録者リスト!$A$1:$D$43729,4,FALSE)=基本情報!$D$6,O8169,"")),"")</f>
        <v/>
      </c>
    </row>
    <row r="8170" spans="15:16" x14ac:dyDescent="0.15">
      <c r="O8170">
        <v>8169</v>
      </c>
      <c r="P8170" t="str">
        <f>IFERROR(IF(COUNTIF(個人情報!$BB$5:$BB$401,"登録番号" &amp; リスト!O8170)&gt;=1,"",IF(VLOOKUP(O8170,登録者リスト!$A$1:$D$43729,4,FALSE)=基本情報!$D$6,O8170,"")),"")</f>
        <v/>
      </c>
    </row>
    <row r="8171" spans="15:16" x14ac:dyDescent="0.15">
      <c r="O8171">
        <v>8170</v>
      </c>
      <c r="P8171" t="str">
        <f>IFERROR(IF(COUNTIF(個人情報!$BB$5:$BB$401,"登録番号" &amp; リスト!O8171)&gt;=1,"",IF(VLOOKUP(O8171,登録者リスト!$A$1:$D$43729,4,FALSE)=基本情報!$D$6,O8171,"")),"")</f>
        <v/>
      </c>
    </row>
    <row r="8172" spans="15:16" x14ac:dyDescent="0.15">
      <c r="O8172">
        <v>8171</v>
      </c>
      <c r="P8172" t="str">
        <f>IFERROR(IF(COUNTIF(個人情報!$BB$5:$BB$401,"登録番号" &amp; リスト!O8172)&gt;=1,"",IF(VLOOKUP(O8172,登録者リスト!$A$1:$D$43729,4,FALSE)=基本情報!$D$6,O8172,"")),"")</f>
        <v/>
      </c>
    </row>
    <row r="8173" spans="15:16" x14ac:dyDescent="0.15">
      <c r="O8173">
        <v>8172</v>
      </c>
      <c r="P8173" t="str">
        <f>IFERROR(IF(COUNTIF(個人情報!$BB$5:$BB$401,"登録番号" &amp; リスト!O8173)&gt;=1,"",IF(VLOOKUP(O8173,登録者リスト!$A$1:$D$43729,4,FALSE)=基本情報!$D$6,O8173,"")),"")</f>
        <v/>
      </c>
    </row>
    <row r="8174" spans="15:16" x14ac:dyDescent="0.15">
      <c r="O8174">
        <v>8173</v>
      </c>
      <c r="P8174" t="str">
        <f>IFERROR(IF(COUNTIF(個人情報!$BB$5:$BB$401,"登録番号" &amp; リスト!O8174)&gt;=1,"",IF(VLOOKUP(O8174,登録者リスト!$A$1:$D$43729,4,FALSE)=基本情報!$D$6,O8174,"")),"")</f>
        <v/>
      </c>
    </row>
    <row r="8175" spans="15:16" x14ac:dyDescent="0.15">
      <c r="O8175">
        <v>8174</v>
      </c>
      <c r="P8175" t="str">
        <f>IFERROR(IF(COUNTIF(個人情報!$BB$5:$BB$401,"登録番号" &amp; リスト!O8175)&gt;=1,"",IF(VLOOKUP(O8175,登録者リスト!$A$1:$D$43729,4,FALSE)=基本情報!$D$6,O8175,"")),"")</f>
        <v/>
      </c>
    </row>
    <row r="8176" spans="15:16" x14ac:dyDescent="0.15">
      <c r="O8176">
        <v>8175</v>
      </c>
      <c r="P8176" t="str">
        <f>IFERROR(IF(COUNTIF(個人情報!$BB$5:$BB$401,"登録番号" &amp; リスト!O8176)&gt;=1,"",IF(VLOOKUP(O8176,登録者リスト!$A$1:$D$43729,4,FALSE)=基本情報!$D$6,O8176,"")),"")</f>
        <v/>
      </c>
    </row>
    <row r="8177" spans="15:16" x14ac:dyDescent="0.15">
      <c r="O8177">
        <v>8176</v>
      </c>
      <c r="P8177" t="str">
        <f>IFERROR(IF(COUNTIF(個人情報!$BB$5:$BB$401,"登録番号" &amp; リスト!O8177)&gt;=1,"",IF(VLOOKUP(O8177,登録者リスト!$A$1:$D$43729,4,FALSE)=基本情報!$D$6,O8177,"")),"")</f>
        <v/>
      </c>
    </row>
    <row r="8178" spans="15:16" x14ac:dyDescent="0.15">
      <c r="O8178">
        <v>8177</v>
      </c>
      <c r="P8178" t="str">
        <f>IFERROR(IF(COUNTIF(個人情報!$BB$5:$BB$401,"登録番号" &amp; リスト!O8178)&gt;=1,"",IF(VLOOKUP(O8178,登録者リスト!$A$1:$D$43729,4,FALSE)=基本情報!$D$6,O8178,"")),"")</f>
        <v/>
      </c>
    </row>
    <row r="8179" spans="15:16" x14ac:dyDescent="0.15">
      <c r="O8179">
        <v>8178</v>
      </c>
      <c r="P8179" t="str">
        <f>IFERROR(IF(COUNTIF(個人情報!$BB$5:$BB$401,"登録番号" &amp; リスト!O8179)&gt;=1,"",IF(VLOOKUP(O8179,登録者リスト!$A$1:$D$43729,4,FALSE)=基本情報!$D$6,O8179,"")),"")</f>
        <v/>
      </c>
    </row>
    <row r="8180" spans="15:16" x14ac:dyDescent="0.15">
      <c r="O8180">
        <v>8179</v>
      </c>
      <c r="P8180" t="str">
        <f>IFERROR(IF(COUNTIF(個人情報!$BB$5:$BB$401,"登録番号" &amp; リスト!O8180)&gt;=1,"",IF(VLOOKUP(O8180,登録者リスト!$A$1:$D$43729,4,FALSE)=基本情報!$D$6,O8180,"")),"")</f>
        <v/>
      </c>
    </row>
    <row r="8181" spans="15:16" x14ac:dyDescent="0.15">
      <c r="O8181">
        <v>8180</v>
      </c>
      <c r="P8181" t="str">
        <f>IFERROR(IF(COUNTIF(個人情報!$BB$5:$BB$401,"登録番号" &amp; リスト!O8181)&gt;=1,"",IF(VLOOKUP(O8181,登録者リスト!$A$1:$D$43729,4,FALSE)=基本情報!$D$6,O8181,"")),"")</f>
        <v/>
      </c>
    </row>
    <row r="8182" spans="15:16" x14ac:dyDescent="0.15">
      <c r="O8182">
        <v>8181</v>
      </c>
      <c r="P8182" t="str">
        <f>IFERROR(IF(COUNTIF(個人情報!$BB$5:$BB$401,"登録番号" &amp; リスト!O8182)&gt;=1,"",IF(VLOOKUP(O8182,登録者リスト!$A$1:$D$43729,4,FALSE)=基本情報!$D$6,O8182,"")),"")</f>
        <v/>
      </c>
    </row>
    <row r="8183" spans="15:16" x14ac:dyDescent="0.15">
      <c r="O8183">
        <v>8182</v>
      </c>
      <c r="P8183" t="str">
        <f>IFERROR(IF(COUNTIF(個人情報!$BB$5:$BB$401,"登録番号" &amp; リスト!O8183)&gt;=1,"",IF(VLOOKUP(O8183,登録者リスト!$A$1:$D$43729,4,FALSE)=基本情報!$D$6,O8183,"")),"")</f>
        <v/>
      </c>
    </row>
    <row r="8184" spans="15:16" x14ac:dyDescent="0.15">
      <c r="O8184">
        <v>8183</v>
      </c>
      <c r="P8184" t="str">
        <f>IFERROR(IF(COUNTIF(個人情報!$BB$5:$BB$401,"登録番号" &amp; リスト!O8184)&gt;=1,"",IF(VLOOKUP(O8184,登録者リスト!$A$1:$D$43729,4,FALSE)=基本情報!$D$6,O8184,"")),"")</f>
        <v/>
      </c>
    </row>
    <row r="8185" spans="15:16" x14ac:dyDescent="0.15">
      <c r="O8185">
        <v>8184</v>
      </c>
      <c r="P8185" t="str">
        <f>IFERROR(IF(COUNTIF(個人情報!$BB$5:$BB$401,"登録番号" &amp; リスト!O8185)&gt;=1,"",IF(VLOOKUP(O8185,登録者リスト!$A$1:$D$43729,4,FALSE)=基本情報!$D$6,O8185,"")),"")</f>
        <v/>
      </c>
    </row>
    <row r="8186" spans="15:16" x14ac:dyDescent="0.15">
      <c r="O8186">
        <v>8185</v>
      </c>
      <c r="P8186" t="str">
        <f>IFERROR(IF(COUNTIF(個人情報!$BB$5:$BB$401,"登録番号" &amp; リスト!O8186)&gt;=1,"",IF(VLOOKUP(O8186,登録者リスト!$A$1:$D$43729,4,FALSE)=基本情報!$D$6,O8186,"")),"")</f>
        <v/>
      </c>
    </row>
    <row r="8187" spans="15:16" x14ac:dyDescent="0.15">
      <c r="O8187">
        <v>8186</v>
      </c>
      <c r="P8187" t="str">
        <f>IFERROR(IF(COUNTIF(個人情報!$BB$5:$BB$401,"登録番号" &amp; リスト!O8187)&gt;=1,"",IF(VLOOKUP(O8187,登録者リスト!$A$1:$D$43729,4,FALSE)=基本情報!$D$6,O8187,"")),"")</f>
        <v/>
      </c>
    </row>
    <row r="8188" spans="15:16" x14ac:dyDescent="0.15">
      <c r="O8188">
        <v>8187</v>
      </c>
      <c r="P8188" t="str">
        <f>IFERROR(IF(COUNTIF(個人情報!$BB$5:$BB$401,"登録番号" &amp; リスト!O8188)&gt;=1,"",IF(VLOOKUP(O8188,登録者リスト!$A$1:$D$43729,4,FALSE)=基本情報!$D$6,O8188,"")),"")</f>
        <v/>
      </c>
    </row>
    <row r="8189" spans="15:16" x14ac:dyDescent="0.15">
      <c r="O8189">
        <v>8188</v>
      </c>
      <c r="P8189" t="str">
        <f>IFERROR(IF(COUNTIF(個人情報!$BB$5:$BB$401,"登録番号" &amp; リスト!O8189)&gt;=1,"",IF(VLOOKUP(O8189,登録者リスト!$A$1:$D$43729,4,FALSE)=基本情報!$D$6,O8189,"")),"")</f>
        <v/>
      </c>
    </row>
    <row r="8190" spans="15:16" x14ac:dyDescent="0.15">
      <c r="O8190">
        <v>8189</v>
      </c>
      <c r="P8190" t="str">
        <f>IFERROR(IF(COUNTIF(個人情報!$BB$5:$BB$401,"登録番号" &amp; リスト!O8190)&gt;=1,"",IF(VLOOKUP(O8190,登録者リスト!$A$1:$D$43729,4,FALSE)=基本情報!$D$6,O8190,"")),"")</f>
        <v/>
      </c>
    </row>
    <row r="8191" spans="15:16" x14ac:dyDescent="0.15">
      <c r="O8191">
        <v>8190</v>
      </c>
      <c r="P8191" t="str">
        <f>IFERROR(IF(COUNTIF(個人情報!$BB$5:$BB$401,"登録番号" &amp; リスト!O8191)&gt;=1,"",IF(VLOOKUP(O8191,登録者リスト!$A$1:$D$43729,4,FALSE)=基本情報!$D$6,O8191,"")),"")</f>
        <v/>
      </c>
    </row>
    <row r="8192" spans="15:16" x14ac:dyDescent="0.15">
      <c r="O8192">
        <v>8191</v>
      </c>
      <c r="P8192" t="str">
        <f>IFERROR(IF(COUNTIF(個人情報!$BB$5:$BB$401,"登録番号" &amp; リスト!O8192)&gt;=1,"",IF(VLOOKUP(O8192,登録者リスト!$A$1:$D$43729,4,FALSE)=基本情報!$D$6,O8192,"")),"")</f>
        <v/>
      </c>
    </row>
    <row r="8193" spans="15:16" x14ac:dyDescent="0.15">
      <c r="O8193">
        <v>8192</v>
      </c>
      <c r="P8193" t="str">
        <f>IFERROR(IF(COUNTIF(個人情報!$BB$5:$BB$401,"登録番号" &amp; リスト!O8193)&gt;=1,"",IF(VLOOKUP(O8193,登録者リスト!$A$1:$D$43729,4,FALSE)=基本情報!$D$6,O8193,"")),"")</f>
        <v/>
      </c>
    </row>
    <row r="8194" spans="15:16" x14ac:dyDescent="0.15">
      <c r="O8194">
        <v>8193</v>
      </c>
      <c r="P8194" t="str">
        <f>IFERROR(IF(COUNTIF(個人情報!$BB$5:$BB$401,"登録番号" &amp; リスト!O8194)&gt;=1,"",IF(VLOOKUP(O8194,登録者リスト!$A$1:$D$43729,4,FALSE)=基本情報!$D$6,O8194,"")),"")</f>
        <v/>
      </c>
    </row>
    <row r="8195" spans="15:16" x14ac:dyDescent="0.15">
      <c r="O8195">
        <v>8194</v>
      </c>
      <c r="P8195" t="str">
        <f>IFERROR(IF(COUNTIF(個人情報!$BB$5:$BB$401,"登録番号" &amp; リスト!O8195)&gt;=1,"",IF(VLOOKUP(O8195,登録者リスト!$A$1:$D$43729,4,FALSE)=基本情報!$D$6,O8195,"")),"")</f>
        <v/>
      </c>
    </row>
    <row r="8196" spans="15:16" x14ac:dyDescent="0.15">
      <c r="O8196">
        <v>8195</v>
      </c>
      <c r="P8196" t="str">
        <f>IFERROR(IF(COUNTIF(個人情報!$BB$5:$BB$401,"登録番号" &amp; リスト!O8196)&gt;=1,"",IF(VLOOKUP(O8196,登録者リスト!$A$1:$D$43729,4,FALSE)=基本情報!$D$6,O8196,"")),"")</f>
        <v/>
      </c>
    </row>
    <row r="8197" spans="15:16" x14ac:dyDescent="0.15">
      <c r="O8197">
        <v>8196</v>
      </c>
      <c r="P8197" t="str">
        <f>IFERROR(IF(COUNTIF(個人情報!$BB$5:$BB$401,"登録番号" &amp; リスト!O8197)&gt;=1,"",IF(VLOOKUP(O8197,登録者リスト!$A$1:$D$43729,4,FALSE)=基本情報!$D$6,O8197,"")),"")</f>
        <v/>
      </c>
    </row>
    <row r="8198" spans="15:16" x14ac:dyDescent="0.15">
      <c r="O8198">
        <v>8197</v>
      </c>
      <c r="P8198" t="str">
        <f>IFERROR(IF(COUNTIF(個人情報!$BB$5:$BB$401,"登録番号" &amp; リスト!O8198)&gt;=1,"",IF(VLOOKUP(O8198,登録者リスト!$A$1:$D$43729,4,FALSE)=基本情報!$D$6,O8198,"")),"")</f>
        <v/>
      </c>
    </row>
    <row r="8199" spans="15:16" x14ac:dyDescent="0.15">
      <c r="O8199">
        <v>8198</v>
      </c>
      <c r="P8199" t="str">
        <f>IFERROR(IF(COUNTIF(個人情報!$BB$5:$BB$401,"登録番号" &amp; リスト!O8199)&gt;=1,"",IF(VLOOKUP(O8199,登録者リスト!$A$1:$D$43729,4,FALSE)=基本情報!$D$6,O8199,"")),"")</f>
        <v/>
      </c>
    </row>
    <row r="8200" spans="15:16" x14ac:dyDescent="0.15">
      <c r="O8200">
        <v>8199</v>
      </c>
      <c r="P8200" t="str">
        <f>IFERROR(IF(COUNTIF(個人情報!$BB$5:$BB$401,"登録番号" &amp; リスト!O8200)&gt;=1,"",IF(VLOOKUP(O8200,登録者リスト!$A$1:$D$43729,4,FALSE)=基本情報!$D$6,O8200,"")),"")</f>
        <v/>
      </c>
    </row>
    <row r="8201" spans="15:16" x14ac:dyDescent="0.15">
      <c r="O8201">
        <v>8200</v>
      </c>
      <c r="P8201" t="str">
        <f>IFERROR(IF(COUNTIF(個人情報!$BB$5:$BB$401,"登録番号" &amp; リスト!O8201)&gt;=1,"",IF(VLOOKUP(O8201,登録者リスト!$A$1:$D$43729,4,FALSE)=基本情報!$D$6,O8201,"")),"")</f>
        <v/>
      </c>
    </row>
    <row r="8202" spans="15:16" x14ac:dyDescent="0.15">
      <c r="O8202">
        <v>8201</v>
      </c>
      <c r="P8202" t="str">
        <f>IFERROR(IF(COUNTIF(個人情報!$BB$5:$BB$401,"登録番号" &amp; リスト!O8202)&gt;=1,"",IF(VLOOKUP(O8202,登録者リスト!$A$1:$D$43729,4,FALSE)=基本情報!$D$6,O8202,"")),"")</f>
        <v/>
      </c>
    </row>
    <row r="8203" spans="15:16" x14ac:dyDescent="0.15">
      <c r="O8203">
        <v>8202</v>
      </c>
      <c r="P8203" t="str">
        <f>IFERROR(IF(COUNTIF(個人情報!$BB$5:$BB$401,"登録番号" &amp; リスト!O8203)&gt;=1,"",IF(VLOOKUP(O8203,登録者リスト!$A$1:$D$43729,4,FALSE)=基本情報!$D$6,O8203,"")),"")</f>
        <v/>
      </c>
    </row>
    <row r="8204" spans="15:16" x14ac:dyDescent="0.15">
      <c r="O8204">
        <v>8203</v>
      </c>
      <c r="P8204" t="str">
        <f>IFERROR(IF(COUNTIF(個人情報!$BB$5:$BB$401,"登録番号" &amp; リスト!O8204)&gt;=1,"",IF(VLOOKUP(O8204,登録者リスト!$A$1:$D$43729,4,FALSE)=基本情報!$D$6,O8204,"")),"")</f>
        <v/>
      </c>
    </row>
    <row r="8205" spans="15:16" x14ac:dyDescent="0.15">
      <c r="O8205">
        <v>8204</v>
      </c>
      <c r="P8205" t="str">
        <f>IFERROR(IF(COUNTIF(個人情報!$BB$5:$BB$401,"登録番号" &amp; リスト!O8205)&gt;=1,"",IF(VLOOKUP(O8205,登録者リスト!$A$1:$D$43729,4,FALSE)=基本情報!$D$6,O8205,"")),"")</f>
        <v/>
      </c>
    </row>
    <row r="8206" spans="15:16" x14ac:dyDescent="0.15">
      <c r="O8206">
        <v>8205</v>
      </c>
      <c r="P8206" t="str">
        <f>IFERROR(IF(COUNTIF(個人情報!$BB$5:$BB$401,"登録番号" &amp; リスト!O8206)&gt;=1,"",IF(VLOOKUP(O8206,登録者リスト!$A$1:$D$43729,4,FALSE)=基本情報!$D$6,O8206,"")),"")</f>
        <v/>
      </c>
    </row>
    <row r="8207" spans="15:16" x14ac:dyDescent="0.15">
      <c r="O8207">
        <v>8206</v>
      </c>
      <c r="P8207" t="str">
        <f>IFERROR(IF(COUNTIF(個人情報!$BB$5:$BB$401,"登録番号" &amp; リスト!O8207)&gt;=1,"",IF(VLOOKUP(O8207,登録者リスト!$A$1:$D$43729,4,FALSE)=基本情報!$D$6,O8207,"")),"")</f>
        <v/>
      </c>
    </row>
    <row r="8208" spans="15:16" x14ac:dyDescent="0.15">
      <c r="O8208">
        <v>8207</v>
      </c>
      <c r="P8208" t="str">
        <f>IFERROR(IF(COUNTIF(個人情報!$BB$5:$BB$401,"登録番号" &amp; リスト!O8208)&gt;=1,"",IF(VLOOKUP(O8208,登録者リスト!$A$1:$D$43729,4,FALSE)=基本情報!$D$6,O8208,"")),"")</f>
        <v/>
      </c>
    </row>
    <row r="8209" spans="15:16" x14ac:dyDescent="0.15">
      <c r="O8209">
        <v>8208</v>
      </c>
      <c r="P8209" t="str">
        <f>IFERROR(IF(COUNTIF(個人情報!$BB$5:$BB$401,"登録番号" &amp; リスト!O8209)&gt;=1,"",IF(VLOOKUP(O8209,登録者リスト!$A$1:$D$43729,4,FALSE)=基本情報!$D$6,O8209,"")),"")</f>
        <v/>
      </c>
    </row>
    <row r="8210" spans="15:16" x14ac:dyDescent="0.15">
      <c r="O8210">
        <v>8209</v>
      </c>
      <c r="P8210" t="str">
        <f>IFERROR(IF(COUNTIF(個人情報!$BB$5:$BB$401,"登録番号" &amp; リスト!O8210)&gt;=1,"",IF(VLOOKUP(O8210,登録者リスト!$A$1:$D$43729,4,FALSE)=基本情報!$D$6,O8210,"")),"")</f>
        <v/>
      </c>
    </row>
    <row r="8211" spans="15:16" x14ac:dyDescent="0.15">
      <c r="O8211">
        <v>8210</v>
      </c>
      <c r="P8211" t="str">
        <f>IFERROR(IF(COUNTIF(個人情報!$BB$5:$BB$401,"登録番号" &amp; リスト!O8211)&gt;=1,"",IF(VLOOKUP(O8211,登録者リスト!$A$1:$D$43729,4,FALSE)=基本情報!$D$6,O8211,"")),"")</f>
        <v/>
      </c>
    </row>
    <row r="8212" spans="15:16" x14ac:dyDescent="0.15">
      <c r="O8212">
        <v>8211</v>
      </c>
      <c r="P8212" t="str">
        <f>IFERROR(IF(COUNTIF(個人情報!$BB$5:$BB$401,"登録番号" &amp; リスト!O8212)&gt;=1,"",IF(VLOOKUP(O8212,登録者リスト!$A$1:$D$43729,4,FALSE)=基本情報!$D$6,O8212,"")),"")</f>
        <v/>
      </c>
    </row>
    <row r="8213" spans="15:16" x14ac:dyDescent="0.15">
      <c r="O8213">
        <v>8212</v>
      </c>
      <c r="P8213" t="str">
        <f>IFERROR(IF(COUNTIF(個人情報!$BB$5:$BB$401,"登録番号" &amp; リスト!O8213)&gt;=1,"",IF(VLOOKUP(O8213,登録者リスト!$A$1:$D$43729,4,FALSE)=基本情報!$D$6,O8213,"")),"")</f>
        <v/>
      </c>
    </row>
    <row r="8214" spans="15:16" x14ac:dyDescent="0.15">
      <c r="O8214">
        <v>8213</v>
      </c>
      <c r="P8214" t="str">
        <f>IFERROR(IF(COUNTIF(個人情報!$BB$5:$BB$401,"登録番号" &amp; リスト!O8214)&gt;=1,"",IF(VLOOKUP(O8214,登録者リスト!$A$1:$D$43729,4,FALSE)=基本情報!$D$6,O8214,"")),"")</f>
        <v/>
      </c>
    </row>
    <row r="8215" spans="15:16" x14ac:dyDescent="0.15">
      <c r="O8215">
        <v>8214</v>
      </c>
      <c r="P8215" t="str">
        <f>IFERROR(IF(COUNTIF(個人情報!$BB$5:$BB$401,"登録番号" &amp; リスト!O8215)&gt;=1,"",IF(VLOOKUP(O8215,登録者リスト!$A$1:$D$43729,4,FALSE)=基本情報!$D$6,O8215,"")),"")</f>
        <v/>
      </c>
    </row>
    <row r="8216" spans="15:16" x14ac:dyDescent="0.15">
      <c r="O8216">
        <v>8215</v>
      </c>
      <c r="P8216" t="str">
        <f>IFERROR(IF(COUNTIF(個人情報!$BB$5:$BB$401,"登録番号" &amp; リスト!O8216)&gt;=1,"",IF(VLOOKUP(O8216,登録者リスト!$A$1:$D$43729,4,FALSE)=基本情報!$D$6,O8216,"")),"")</f>
        <v/>
      </c>
    </row>
    <row r="8217" spans="15:16" x14ac:dyDescent="0.15">
      <c r="O8217">
        <v>8216</v>
      </c>
      <c r="P8217" t="str">
        <f>IFERROR(IF(COUNTIF(個人情報!$BB$5:$BB$401,"登録番号" &amp; リスト!O8217)&gt;=1,"",IF(VLOOKUP(O8217,登録者リスト!$A$1:$D$43729,4,FALSE)=基本情報!$D$6,O8217,"")),"")</f>
        <v/>
      </c>
    </row>
    <row r="8218" spans="15:16" x14ac:dyDescent="0.15">
      <c r="O8218">
        <v>8217</v>
      </c>
      <c r="P8218" t="str">
        <f>IFERROR(IF(COUNTIF(個人情報!$BB$5:$BB$401,"登録番号" &amp; リスト!O8218)&gt;=1,"",IF(VLOOKUP(O8218,登録者リスト!$A$1:$D$43729,4,FALSE)=基本情報!$D$6,O8218,"")),"")</f>
        <v/>
      </c>
    </row>
    <row r="8219" spans="15:16" x14ac:dyDescent="0.15">
      <c r="O8219">
        <v>8218</v>
      </c>
      <c r="P8219" t="str">
        <f>IFERROR(IF(COUNTIF(個人情報!$BB$5:$BB$401,"登録番号" &amp; リスト!O8219)&gt;=1,"",IF(VLOOKUP(O8219,登録者リスト!$A$1:$D$43729,4,FALSE)=基本情報!$D$6,O8219,"")),"")</f>
        <v/>
      </c>
    </row>
    <row r="8220" spans="15:16" x14ac:dyDescent="0.15">
      <c r="O8220">
        <v>8219</v>
      </c>
      <c r="P8220" t="str">
        <f>IFERROR(IF(COUNTIF(個人情報!$BB$5:$BB$401,"登録番号" &amp; リスト!O8220)&gt;=1,"",IF(VLOOKUP(O8220,登録者リスト!$A$1:$D$43729,4,FALSE)=基本情報!$D$6,O8220,"")),"")</f>
        <v/>
      </c>
    </row>
    <row r="8221" spans="15:16" x14ac:dyDescent="0.15">
      <c r="O8221">
        <v>8220</v>
      </c>
      <c r="P8221" t="str">
        <f>IFERROR(IF(COUNTIF(個人情報!$BB$5:$BB$401,"登録番号" &amp; リスト!O8221)&gt;=1,"",IF(VLOOKUP(O8221,登録者リスト!$A$1:$D$43729,4,FALSE)=基本情報!$D$6,O8221,"")),"")</f>
        <v/>
      </c>
    </row>
    <row r="8222" spans="15:16" x14ac:dyDescent="0.15">
      <c r="O8222">
        <v>8221</v>
      </c>
      <c r="P8222" t="str">
        <f>IFERROR(IF(COUNTIF(個人情報!$BB$5:$BB$401,"登録番号" &amp; リスト!O8222)&gt;=1,"",IF(VLOOKUP(O8222,登録者リスト!$A$1:$D$43729,4,FALSE)=基本情報!$D$6,O8222,"")),"")</f>
        <v/>
      </c>
    </row>
    <row r="8223" spans="15:16" x14ac:dyDescent="0.15">
      <c r="O8223">
        <v>8222</v>
      </c>
      <c r="P8223" t="str">
        <f>IFERROR(IF(COUNTIF(個人情報!$BB$5:$BB$401,"登録番号" &amp; リスト!O8223)&gt;=1,"",IF(VLOOKUP(O8223,登録者リスト!$A$1:$D$43729,4,FALSE)=基本情報!$D$6,O8223,"")),"")</f>
        <v/>
      </c>
    </row>
    <row r="8224" spans="15:16" x14ac:dyDescent="0.15">
      <c r="O8224">
        <v>8223</v>
      </c>
      <c r="P8224" t="str">
        <f>IFERROR(IF(COUNTIF(個人情報!$BB$5:$BB$401,"登録番号" &amp; リスト!O8224)&gt;=1,"",IF(VLOOKUP(O8224,登録者リスト!$A$1:$D$43729,4,FALSE)=基本情報!$D$6,O8224,"")),"")</f>
        <v/>
      </c>
    </row>
    <row r="8225" spans="15:16" x14ac:dyDescent="0.15">
      <c r="O8225">
        <v>8224</v>
      </c>
      <c r="P8225" t="str">
        <f>IFERROR(IF(COUNTIF(個人情報!$BB$5:$BB$401,"登録番号" &amp; リスト!O8225)&gt;=1,"",IF(VLOOKUP(O8225,登録者リスト!$A$1:$D$43729,4,FALSE)=基本情報!$D$6,O8225,"")),"")</f>
        <v/>
      </c>
    </row>
    <row r="8226" spans="15:16" x14ac:dyDescent="0.15">
      <c r="O8226">
        <v>8225</v>
      </c>
      <c r="P8226" t="str">
        <f>IFERROR(IF(COUNTIF(個人情報!$BB$5:$BB$401,"登録番号" &amp; リスト!O8226)&gt;=1,"",IF(VLOOKUP(O8226,登録者リスト!$A$1:$D$43729,4,FALSE)=基本情報!$D$6,O8226,"")),"")</f>
        <v/>
      </c>
    </row>
    <row r="8227" spans="15:16" x14ac:dyDescent="0.15">
      <c r="O8227">
        <v>8226</v>
      </c>
      <c r="P8227" t="str">
        <f>IFERROR(IF(COUNTIF(個人情報!$BB$5:$BB$401,"登録番号" &amp; リスト!O8227)&gt;=1,"",IF(VLOOKUP(O8227,登録者リスト!$A$1:$D$43729,4,FALSE)=基本情報!$D$6,O8227,"")),"")</f>
        <v/>
      </c>
    </row>
    <row r="8228" spans="15:16" x14ac:dyDescent="0.15">
      <c r="O8228">
        <v>8227</v>
      </c>
      <c r="P8228" t="str">
        <f>IFERROR(IF(COUNTIF(個人情報!$BB$5:$BB$401,"登録番号" &amp; リスト!O8228)&gt;=1,"",IF(VLOOKUP(O8228,登録者リスト!$A$1:$D$43729,4,FALSE)=基本情報!$D$6,O8228,"")),"")</f>
        <v/>
      </c>
    </row>
    <row r="8229" spans="15:16" x14ac:dyDescent="0.15">
      <c r="O8229">
        <v>8228</v>
      </c>
      <c r="P8229" t="str">
        <f>IFERROR(IF(COUNTIF(個人情報!$BB$5:$BB$401,"登録番号" &amp; リスト!O8229)&gt;=1,"",IF(VLOOKUP(O8229,登録者リスト!$A$1:$D$43729,4,FALSE)=基本情報!$D$6,O8229,"")),"")</f>
        <v/>
      </c>
    </row>
    <row r="8230" spans="15:16" x14ac:dyDescent="0.15">
      <c r="O8230">
        <v>8229</v>
      </c>
      <c r="P8230" t="str">
        <f>IFERROR(IF(COUNTIF(個人情報!$BB$5:$BB$401,"登録番号" &amp; リスト!O8230)&gt;=1,"",IF(VLOOKUP(O8230,登録者リスト!$A$1:$D$43729,4,FALSE)=基本情報!$D$6,O8230,"")),"")</f>
        <v/>
      </c>
    </row>
    <row r="8231" spans="15:16" x14ac:dyDescent="0.15">
      <c r="O8231">
        <v>8230</v>
      </c>
      <c r="P8231" t="str">
        <f>IFERROR(IF(COUNTIF(個人情報!$BB$5:$BB$401,"登録番号" &amp; リスト!O8231)&gt;=1,"",IF(VLOOKUP(O8231,登録者リスト!$A$1:$D$43729,4,FALSE)=基本情報!$D$6,O8231,"")),"")</f>
        <v/>
      </c>
    </row>
    <row r="8232" spans="15:16" x14ac:dyDescent="0.15">
      <c r="O8232">
        <v>8231</v>
      </c>
      <c r="P8232" t="str">
        <f>IFERROR(IF(COUNTIF(個人情報!$BB$5:$BB$401,"登録番号" &amp; リスト!O8232)&gt;=1,"",IF(VLOOKUP(O8232,登録者リスト!$A$1:$D$43729,4,FALSE)=基本情報!$D$6,O8232,"")),"")</f>
        <v/>
      </c>
    </row>
    <row r="8233" spans="15:16" x14ac:dyDescent="0.15">
      <c r="O8233">
        <v>8232</v>
      </c>
      <c r="P8233" t="str">
        <f>IFERROR(IF(COUNTIF(個人情報!$BB$5:$BB$401,"登録番号" &amp; リスト!O8233)&gt;=1,"",IF(VLOOKUP(O8233,登録者リスト!$A$1:$D$43729,4,FALSE)=基本情報!$D$6,O8233,"")),"")</f>
        <v/>
      </c>
    </row>
    <row r="8234" spans="15:16" x14ac:dyDescent="0.15">
      <c r="O8234">
        <v>8233</v>
      </c>
      <c r="P8234" t="str">
        <f>IFERROR(IF(COUNTIF(個人情報!$BB$5:$BB$401,"登録番号" &amp; リスト!O8234)&gt;=1,"",IF(VLOOKUP(O8234,登録者リスト!$A$1:$D$43729,4,FALSE)=基本情報!$D$6,O8234,"")),"")</f>
        <v/>
      </c>
    </row>
    <row r="8235" spans="15:16" x14ac:dyDescent="0.15">
      <c r="O8235">
        <v>8234</v>
      </c>
      <c r="P8235" t="str">
        <f>IFERROR(IF(COUNTIF(個人情報!$BB$5:$BB$401,"登録番号" &amp; リスト!O8235)&gt;=1,"",IF(VLOOKUP(O8235,登録者リスト!$A$1:$D$43729,4,FALSE)=基本情報!$D$6,O8235,"")),"")</f>
        <v/>
      </c>
    </row>
    <row r="8236" spans="15:16" x14ac:dyDescent="0.15">
      <c r="O8236">
        <v>8235</v>
      </c>
      <c r="P8236" t="str">
        <f>IFERROR(IF(COUNTIF(個人情報!$BB$5:$BB$401,"登録番号" &amp; リスト!O8236)&gt;=1,"",IF(VLOOKUP(O8236,登録者リスト!$A$1:$D$43729,4,FALSE)=基本情報!$D$6,O8236,"")),"")</f>
        <v/>
      </c>
    </row>
    <row r="8237" spans="15:16" x14ac:dyDescent="0.15">
      <c r="O8237">
        <v>8236</v>
      </c>
      <c r="P8237" t="str">
        <f>IFERROR(IF(COUNTIF(個人情報!$BB$5:$BB$401,"登録番号" &amp; リスト!O8237)&gt;=1,"",IF(VLOOKUP(O8237,登録者リスト!$A$1:$D$43729,4,FALSE)=基本情報!$D$6,O8237,"")),"")</f>
        <v/>
      </c>
    </row>
    <row r="8238" spans="15:16" x14ac:dyDescent="0.15">
      <c r="O8238">
        <v>8237</v>
      </c>
      <c r="P8238" t="str">
        <f>IFERROR(IF(COUNTIF(個人情報!$BB$5:$BB$401,"登録番号" &amp; リスト!O8238)&gt;=1,"",IF(VLOOKUP(O8238,登録者リスト!$A$1:$D$43729,4,FALSE)=基本情報!$D$6,O8238,"")),"")</f>
        <v/>
      </c>
    </row>
    <row r="8239" spans="15:16" x14ac:dyDescent="0.15">
      <c r="O8239">
        <v>8238</v>
      </c>
      <c r="P8239" t="str">
        <f>IFERROR(IF(COUNTIF(個人情報!$BB$5:$BB$401,"登録番号" &amp; リスト!O8239)&gt;=1,"",IF(VLOOKUP(O8239,登録者リスト!$A$1:$D$43729,4,FALSE)=基本情報!$D$6,O8239,"")),"")</f>
        <v/>
      </c>
    </row>
    <row r="8240" spans="15:16" x14ac:dyDescent="0.15">
      <c r="O8240">
        <v>8239</v>
      </c>
      <c r="P8240" t="str">
        <f>IFERROR(IF(COUNTIF(個人情報!$BB$5:$BB$401,"登録番号" &amp; リスト!O8240)&gt;=1,"",IF(VLOOKUP(O8240,登録者リスト!$A$1:$D$43729,4,FALSE)=基本情報!$D$6,O8240,"")),"")</f>
        <v/>
      </c>
    </row>
    <row r="8241" spans="15:16" x14ac:dyDescent="0.15">
      <c r="O8241">
        <v>8240</v>
      </c>
      <c r="P8241" t="str">
        <f>IFERROR(IF(COUNTIF(個人情報!$BB$5:$BB$401,"登録番号" &amp; リスト!O8241)&gt;=1,"",IF(VLOOKUP(O8241,登録者リスト!$A$1:$D$43729,4,FALSE)=基本情報!$D$6,O8241,"")),"")</f>
        <v/>
      </c>
    </row>
    <row r="8242" spans="15:16" x14ac:dyDescent="0.15">
      <c r="O8242">
        <v>8241</v>
      </c>
      <c r="P8242" t="str">
        <f>IFERROR(IF(COUNTIF(個人情報!$BB$5:$BB$401,"登録番号" &amp; リスト!O8242)&gt;=1,"",IF(VLOOKUP(O8242,登録者リスト!$A$1:$D$43729,4,FALSE)=基本情報!$D$6,O8242,"")),"")</f>
        <v/>
      </c>
    </row>
    <row r="8243" spans="15:16" x14ac:dyDescent="0.15">
      <c r="O8243">
        <v>8242</v>
      </c>
      <c r="P8243" t="str">
        <f>IFERROR(IF(COUNTIF(個人情報!$BB$5:$BB$401,"登録番号" &amp; リスト!O8243)&gt;=1,"",IF(VLOOKUP(O8243,登録者リスト!$A$1:$D$43729,4,FALSE)=基本情報!$D$6,O8243,"")),"")</f>
        <v/>
      </c>
    </row>
    <row r="8244" spans="15:16" x14ac:dyDescent="0.15">
      <c r="O8244">
        <v>8243</v>
      </c>
      <c r="P8244" t="str">
        <f>IFERROR(IF(COUNTIF(個人情報!$BB$5:$BB$401,"登録番号" &amp; リスト!O8244)&gt;=1,"",IF(VLOOKUP(O8244,登録者リスト!$A$1:$D$43729,4,FALSE)=基本情報!$D$6,O8244,"")),"")</f>
        <v/>
      </c>
    </row>
    <row r="8245" spans="15:16" x14ac:dyDescent="0.15">
      <c r="O8245">
        <v>8244</v>
      </c>
      <c r="P8245" t="str">
        <f>IFERROR(IF(COUNTIF(個人情報!$BB$5:$BB$401,"登録番号" &amp; リスト!O8245)&gt;=1,"",IF(VLOOKUP(O8245,登録者リスト!$A$1:$D$43729,4,FALSE)=基本情報!$D$6,O8245,"")),"")</f>
        <v/>
      </c>
    </row>
    <row r="8246" spans="15:16" x14ac:dyDescent="0.15">
      <c r="O8246">
        <v>8245</v>
      </c>
      <c r="P8246" t="str">
        <f>IFERROR(IF(COUNTIF(個人情報!$BB$5:$BB$401,"登録番号" &amp; リスト!O8246)&gt;=1,"",IF(VLOOKUP(O8246,登録者リスト!$A$1:$D$43729,4,FALSE)=基本情報!$D$6,O8246,"")),"")</f>
        <v/>
      </c>
    </row>
    <row r="8247" spans="15:16" x14ac:dyDescent="0.15">
      <c r="O8247">
        <v>8246</v>
      </c>
      <c r="P8247" t="str">
        <f>IFERROR(IF(COUNTIF(個人情報!$BB$5:$BB$401,"登録番号" &amp; リスト!O8247)&gt;=1,"",IF(VLOOKUP(O8247,登録者リスト!$A$1:$D$43729,4,FALSE)=基本情報!$D$6,O8247,"")),"")</f>
        <v/>
      </c>
    </row>
    <row r="8248" spans="15:16" x14ac:dyDescent="0.15">
      <c r="O8248">
        <v>8247</v>
      </c>
      <c r="P8248" t="str">
        <f>IFERROR(IF(COUNTIF(個人情報!$BB$5:$BB$401,"登録番号" &amp; リスト!O8248)&gt;=1,"",IF(VLOOKUP(O8248,登録者リスト!$A$1:$D$43729,4,FALSE)=基本情報!$D$6,O8248,"")),"")</f>
        <v/>
      </c>
    </row>
    <row r="8249" spans="15:16" x14ac:dyDescent="0.15">
      <c r="O8249">
        <v>8248</v>
      </c>
      <c r="P8249" t="str">
        <f>IFERROR(IF(COUNTIF(個人情報!$BB$5:$BB$401,"登録番号" &amp; リスト!O8249)&gt;=1,"",IF(VLOOKUP(O8249,登録者リスト!$A$1:$D$43729,4,FALSE)=基本情報!$D$6,O8249,"")),"")</f>
        <v/>
      </c>
    </row>
    <row r="8250" spans="15:16" x14ac:dyDescent="0.15">
      <c r="O8250">
        <v>8249</v>
      </c>
      <c r="P8250" t="str">
        <f>IFERROR(IF(COUNTIF(個人情報!$BB$5:$BB$401,"登録番号" &amp; リスト!O8250)&gt;=1,"",IF(VLOOKUP(O8250,登録者リスト!$A$1:$D$43729,4,FALSE)=基本情報!$D$6,O8250,"")),"")</f>
        <v/>
      </c>
    </row>
    <row r="8251" spans="15:16" x14ac:dyDescent="0.15">
      <c r="O8251">
        <v>8250</v>
      </c>
      <c r="P8251" t="str">
        <f>IFERROR(IF(COUNTIF(個人情報!$BB$5:$BB$401,"登録番号" &amp; リスト!O8251)&gt;=1,"",IF(VLOOKUP(O8251,登録者リスト!$A$1:$D$43729,4,FALSE)=基本情報!$D$6,O8251,"")),"")</f>
        <v/>
      </c>
    </row>
    <row r="8252" spans="15:16" x14ac:dyDescent="0.15">
      <c r="O8252">
        <v>8251</v>
      </c>
      <c r="P8252" t="str">
        <f>IFERROR(IF(COUNTIF(個人情報!$BB$5:$BB$401,"登録番号" &amp; リスト!O8252)&gt;=1,"",IF(VLOOKUP(O8252,登録者リスト!$A$1:$D$43729,4,FALSE)=基本情報!$D$6,O8252,"")),"")</f>
        <v/>
      </c>
    </row>
    <row r="8253" spans="15:16" x14ac:dyDescent="0.15">
      <c r="O8253">
        <v>8252</v>
      </c>
      <c r="P8253" t="str">
        <f>IFERROR(IF(COUNTIF(個人情報!$BB$5:$BB$401,"登録番号" &amp; リスト!O8253)&gt;=1,"",IF(VLOOKUP(O8253,登録者リスト!$A$1:$D$43729,4,FALSE)=基本情報!$D$6,O8253,"")),"")</f>
        <v/>
      </c>
    </row>
    <row r="8254" spans="15:16" x14ac:dyDescent="0.15">
      <c r="O8254">
        <v>8253</v>
      </c>
      <c r="P8254" t="str">
        <f>IFERROR(IF(COUNTIF(個人情報!$BB$5:$BB$401,"登録番号" &amp; リスト!O8254)&gt;=1,"",IF(VLOOKUP(O8254,登録者リスト!$A$1:$D$43729,4,FALSE)=基本情報!$D$6,O8254,"")),"")</f>
        <v/>
      </c>
    </row>
    <row r="8255" spans="15:16" x14ac:dyDescent="0.15">
      <c r="O8255">
        <v>8254</v>
      </c>
      <c r="P8255" t="str">
        <f>IFERROR(IF(COUNTIF(個人情報!$BB$5:$BB$401,"登録番号" &amp; リスト!O8255)&gt;=1,"",IF(VLOOKUP(O8255,登録者リスト!$A$1:$D$43729,4,FALSE)=基本情報!$D$6,O8255,"")),"")</f>
        <v/>
      </c>
    </row>
    <row r="8256" spans="15:16" x14ac:dyDescent="0.15">
      <c r="O8256">
        <v>8255</v>
      </c>
      <c r="P8256" t="str">
        <f>IFERROR(IF(COUNTIF(個人情報!$BB$5:$BB$401,"登録番号" &amp; リスト!O8256)&gt;=1,"",IF(VLOOKUP(O8256,登録者リスト!$A$1:$D$43729,4,FALSE)=基本情報!$D$6,O8256,"")),"")</f>
        <v/>
      </c>
    </row>
    <row r="8257" spans="15:16" x14ac:dyDescent="0.15">
      <c r="O8257">
        <v>8256</v>
      </c>
      <c r="P8257" t="str">
        <f>IFERROR(IF(COUNTIF(個人情報!$BB$5:$BB$401,"登録番号" &amp; リスト!O8257)&gt;=1,"",IF(VLOOKUP(O8257,登録者リスト!$A$1:$D$43729,4,FALSE)=基本情報!$D$6,O8257,"")),"")</f>
        <v/>
      </c>
    </row>
    <row r="8258" spans="15:16" x14ac:dyDescent="0.15">
      <c r="O8258">
        <v>8257</v>
      </c>
      <c r="P8258" t="str">
        <f>IFERROR(IF(COUNTIF(個人情報!$BB$5:$BB$401,"登録番号" &amp; リスト!O8258)&gt;=1,"",IF(VLOOKUP(O8258,登録者リスト!$A$1:$D$43729,4,FALSE)=基本情報!$D$6,O8258,"")),"")</f>
        <v/>
      </c>
    </row>
    <row r="8259" spans="15:16" x14ac:dyDescent="0.15">
      <c r="O8259">
        <v>8258</v>
      </c>
      <c r="P8259" t="str">
        <f>IFERROR(IF(COUNTIF(個人情報!$BB$5:$BB$401,"登録番号" &amp; リスト!O8259)&gt;=1,"",IF(VLOOKUP(O8259,登録者リスト!$A$1:$D$43729,4,FALSE)=基本情報!$D$6,O8259,"")),"")</f>
        <v/>
      </c>
    </row>
    <row r="8260" spans="15:16" x14ac:dyDescent="0.15">
      <c r="O8260">
        <v>8259</v>
      </c>
      <c r="P8260" t="str">
        <f>IFERROR(IF(COUNTIF(個人情報!$BB$5:$BB$401,"登録番号" &amp; リスト!O8260)&gt;=1,"",IF(VLOOKUP(O8260,登録者リスト!$A$1:$D$43729,4,FALSE)=基本情報!$D$6,O8260,"")),"")</f>
        <v/>
      </c>
    </row>
    <row r="8261" spans="15:16" x14ac:dyDescent="0.15">
      <c r="O8261">
        <v>8260</v>
      </c>
      <c r="P8261" t="str">
        <f>IFERROR(IF(COUNTIF(個人情報!$BB$5:$BB$401,"登録番号" &amp; リスト!O8261)&gt;=1,"",IF(VLOOKUP(O8261,登録者リスト!$A$1:$D$43729,4,FALSE)=基本情報!$D$6,O8261,"")),"")</f>
        <v/>
      </c>
    </row>
    <row r="8262" spans="15:16" x14ac:dyDescent="0.15">
      <c r="O8262">
        <v>8261</v>
      </c>
      <c r="P8262" t="str">
        <f>IFERROR(IF(COUNTIF(個人情報!$BB$5:$BB$401,"登録番号" &amp; リスト!O8262)&gt;=1,"",IF(VLOOKUP(O8262,登録者リスト!$A$1:$D$43729,4,FALSE)=基本情報!$D$6,O8262,"")),"")</f>
        <v/>
      </c>
    </row>
    <row r="8263" spans="15:16" x14ac:dyDescent="0.15">
      <c r="O8263">
        <v>8262</v>
      </c>
      <c r="P8263" t="str">
        <f>IFERROR(IF(COUNTIF(個人情報!$BB$5:$BB$401,"登録番号" &amp; リスト!O8263)&gt;=1,"",IF(VLOOKUP(O8263,登録者リスト!$A$1:$D$43729,4,FALSE)=基本情報!$D$6,O8263,"")),"")</f>
        <v/>
      </c>
    </row>
    <row r="8264" spans="15:16" x14ac:dyDescent="0.15">
      <c r="O8264">
        <v>8263</v>
      </c>
      <c r="P8264" t="str">
        <f>IFERROR(IF(COUNTIF(個人情報!$BB$5:$BB$401,"登録番号" &amp; リスト!O8264)&gt;=1,"",IF(VLOOKUP(O8264,登録者リスト!$A$1:$D$43729,4,FALSE)=基本情報!$D$6,O8264,"")),"")</f>
        <v/>
      </c>
    </row>
    <row r="8265" spans="15:16" x14ac:dyDescent="0.15">
      <c r="O8265">
        <v>8264</v>
      </c>
      <c r="P8265" t="str">
        <f>IFERROR(IF(COUNTIF(個人情報!$BB$5:$BB$401,"登録番号" &amp; リスト!O8265)&gt;=1,"",IF(VLOOKUP(O8265,登録者リスト!$A$1:$D$43729,4,FALSE)=基本情報!$D$6,O8265,"")),"")</f>
        <v/>
      </c>
    </row>
    <row r="8266" spans="15:16" x14ac:dyDescent="0.15">
      <c r="O8266">
        <v>8265</v>
      </c>
      <c r="P8266" t="str">
        <f>IFERROR(IF(COUNTIF(個人情報!$BB$5:$BB$401,"登録番号" &amp; リスト!O8266)&gt;=1,"",IF(VLOOKUP(O8266,登録者リスト!$A$1:$D$43729,4,FALSE)=基本情報!$D$6,O8266,"")),"")</f>
        <v/>
      </c>
    </row>
    <row r="8267" spans="15:16" x14ac:dyDescent="0.15">
      <c r="O8267">
        <v>8266</v>
      </c>
      <c r="P8267" t="str">
        <f>IFERROR(IF(COUNTIF(個人情報!$BB$5:$BB$401,"登録番号" &amp; リスト!O8267)&gt;=1,"",IF(VLOOKUP(O8267,登録者リスト!$A$1:$D$43729,4,FALSE)=基本情報!$D$6,O8267,"")),"")</f>
        <v/>
      </c>
    </row>
    <row r="8268" spans="15:16" x14ac:dyDescent="0.15">
      <c r="O8268">
        <v>8267</v>
      </c>
      <c r="P8268" t="str">
        <f>IFERROR(IF(COUNTIF(個人情報!$BB$5:$BB$401,"登録番号" &amp; リスト!O8268)&gt;=1,"",IF(VLOOKUP(O8268,登録者リスト!$A$1:$D$43729,4,FALSE)=基本情報!$D$6,O8268,"")),"")</f>
        <v/>
      </c>
    </row>
    <row r="8269" spans="15:16" x14ac:dyDescent="0.15">
      <c r="O8269">
        <v>8268</v>
      </c>
      <c r="P8269" t="str">
        <f>IFERROR(IF(COUNTIF(個人情報!$BB$5:$BB$401,"登録番号" &amp; リスト!O8269)&gt;=1,"",IF(VLOOKUP(O8269,登録者リスト!$A$1:$D$43729,4,FALSE)=基本情報!$D$6,O8269,"")),"")</f>
        <v/>
      </c>
    </row>
    <row r="8270" spans="15:16" x14ac:dyDescent="0.15">
      <c r="O8270">
        <v>8269</v>
      </c>
      <c r="P8270" t="str">
        <f>IFERROR(IF(COUNTIF(個人情報!$BB$5:$BB$401,"登録番号" &amp; リスト!O8270)&gt;=1,"",IF(VLOOKUP(O8270,登録者リスト!$A$1:$D$43729,4,FALSE)=基本情報!$D$6,O8270,"")),"")</f>
        <v/>
      </c>
    </row>
    <row r="8271" spans="15:16" x14ac:dyDescent="0.15">
      <c r="O8271">
        <v>8270</v>
      </c>
      <c r="P8271" t="str">
        <f>IFERROR(IF(COUNTIF(個人情報!$BB$5:$BB$401,"登録番号" &amp; リスト!O8271)&gt;=1,"",IF(VLOOKUP(O8271,登録者リスト!$A$1:$D$43729,4,FALSE)=基本情報!$D$6,O8271,"")),"")</f>
        <v/>
      </c>
    </row>
    <row r="8272" spans="15:16" x14ac:dyDescent="0.15">
      <c r="O8272">
        <v>8271</v>
      </c>
      <c r="P8272" t="str">
        <f>IFERROR(IF(COUNTIF(個人情報!$BB$5:$BB$401,"登録番号" &amp; リスト!O8272)&gt;=1,"",IF(VLOOKUP(O8272,登録者リスト!$A$1:$D$43729,4,FALSE)=基本情報!$D$6,O8272,"")),"")</f>
        <v/>
      </c>
    </row>
    <row r="8273" spans="15:16" x14ac:dyDescent="0.15">
      <c r="O8273">
        <v>8272</v>
      </c>
      <c r="P8273" t="str">
        <f>IFERROR(IF(COUNTIF(個人情報!$BB$5:$BB$401,"登録番号" &amp; リスト!O8273)&gt;=1,"",IF(VLOOKUP(O8273,登録者リスト!$A$1:$D$43729,4,FALSE)=基本情報!$D$6,O8273,"")),"")</f>
        <v/>
      </c>
    </row>
    <row r="8274" spans="15:16" x14ac:dyDescent="0.15">
      <c r="O8274">
        <v>8273</v>
      </c>
      <c r="P8274" t="str">
        <f>IFERROR(IF(COUNTIF(個人情報!$BB$5:$BB$401,"登録番号" &amp; リスト!O8274)&gt;=1,"",IF(VLOOKUP(O8274,登録者リスト!$A$1:$D$43729,4,FALSE)=基本情報!$D$6,O8274,"")),"")</f>
        <v/>
      </c>
    </row>
    <row r="8275" spans="15:16" x14ac:dyDescent="0.15">
      <c r="O8275">
        <v>8274</v>
      </c>
      <c r="P8275" t="str">
        <f>IFERROR(IF(COUNTIF(個人情報!$BB$5:$BB$401,"登録番号" &amp; リスト!O8275)&gt;=1,"",IF(VLOOKUP(O8275,登録者リスト!$A$1:$D$43729,4,FALSE)=基本情報!$D$6,O8275,"")),"")</f>
        <v/>
      </c>
    </row>
    <row r="8276" spans="15:16" x14ac:dyDescent="0.15">
      <c r="O8276">
        <v>8275</v>
      </c>
      <c r="P8276" t="str">
        <f>IFERROR(IF(COUNTIF(個人情報!$BB$5:$BB$401,"登録番号" &amp; リスト!O8276)&gt;=1,"",IF(VLOOKUP(O8276,登録者リスト!$A$1:$D$43729,4,FALSE)=基本情報!$D$6,O8276,"")),"")</f>
        <v/>
      </c>
    </row>
    <row r="8277" spans="15:16" x14ac:dyDescent="0.15">
      <c r="O8277">
        <v>8276</v>
      </c>
      <c r="P8277" t="str">
        <f>IFERROR(IF(COUNTIF(個人情報!$BB$5:$BB$401,"登録番号" &amp; リスト!O8277)&gt;=1,"",IF(VLOOKUP(O8277,登録者リスト!$A$1:$D$43729,4,FALSE)=基本情報!$D$6,O8277,"")),"")</f>
        <v/>
      </c>
    </row>
    <row r="8278" spans="15:16" x14ac:dyDescent="0.15">
      <c r="O8278">
        <v>8277</v>
      </c>
      <c r="P8278" t="str">
        <f>IFERROR(IF(COUNTIF(個人情報!$BB$5:$BB$401,"登録番号" &amp; リスト!O8278)&gt;=1,"",IF(VLOOKUP(O8278,登録者リスト!$A$1:$D$43729,4,FALSE)=基本情報!$D$6,O8278,"")),"")</f>
        <v/>
      </c>
    </row>
    <row r="8279" spans="15:16" x14ac:dyDescent="0.15">
      <c r="O8279">
        <v>8278</v>
      </c>
      <c r="P8279" t="str">
        <f>IFERROR(IF(COUNTIF(個人情報!$BB$5:$BB$401,"登録番号" &amp; リスト!O8279)&gt;=1,"",IF(VLOOKUP(O8279,登録者リスト!$A$1:$D$43729,4,FALSE)=基本情報!$D$6,O8279,"")),"")</f>
        <v/>
      </c>
    </row>
    <row r="8280" spans="15:16" x14ac:dyDescent="0.15">
      <c r="O8280">
        <v>8279</v>
      </c>
      <c r="P8280" t="str">
        <f>IFERROR(IF(COUNTIF(個人情報!$BB$5:$BB$401,"登録番号" &amp; リスト!O8280)&gt;=1,"",IF(VLOOKUP(O8280,登録者リスト!$A$1:$D$43729,4,FALSE)=基本情報!$D$6,O8280,"")),"")</f>
        <v/>
      </c>
    </row>
    <row r="8281" spans="15:16" x14ac:dyDescent="0.15">
      <c r="O8281">
        <v>8280</v>
      </c>
      <c r="P8281" t="str">
        <f>IFERROR(IF(COUNTIF(個人情報!$BB$5:$BB$401,"登録番号" &amp; リスト!O8281)&gt;=1,"",IF(VLOOKUP(O8281,登録者リスト!$A$1:$D$43729,4,FALSE)=基本情報!$D$6,O8281,"")),"")</f>
        <v/>
      </c>
    </row>
    <row r="8282" spans="15:16" x14ac:dyDescent="0.15">
      <c r="O8282">
        <v>8281</v>
      </c>
      <c r="P8282" t="str">
        <f>IFERROR(IF(COUNTIF(個人情報!$BB$5:$BB$401,"登録番号" &amp; リスト!O8282)&gt;=1,"",IF(VLOOKUP(O8282,登録者リスト!$A$1:$D$43729,4,FALSE)=基本情報!$D$6,O8282,"")),"")</f>
        <v/>
      </c>
    </row>
    <row r="8283" spans="15:16" x14ac:dyDescent="0.15">
      <c r="O8283">
        <v>8282</v>
      </c>
      <c r="P8283" t="str">
        <f>IFERROR(IF(COUNTIF(個人情報!$BB$5:$BB$401,"登録番号" &amp; リスト!O8283)&gt;=1,"",IF(VLOOKUP(O8283,登録者リスト!$A$1:$D$43729,4,FALSE)=基本情報!$D$6,O8283,"")),"")</f>
        <v/>
      </c>
    </row>
    <row r="8284" spans="15:16" x14ac:dyDescent="0.15">
      <c r="O8284">
        <v>8283</v>
      </c>
      <c r="P8284" t="str">
        <f>IFERROR(IF(COUNTIF(個人情報!$BB$5:$BB$401,"登録番号" &amp; リスト!O8284)&gt;=1,"",IF(VLOOKUP(O8284,登録者リスト!$A$1:$D$43729,4,FALSE)=基本情報!$D$6,O8284,"")),"")</f>
        <v/>
      </c>
    </row>
    <row r="8285" spans="15:16" x14ac:dyDescent="0.15">
      <c r="O8285">
        <v>8284</v>
      </c>
      <c r="P8285" t="str">
        <f>IFERROR(IF(COUNTIF(個人情報!$BB$5:$BB$401,"登録番号" &amp; リスト!O8285)&gt;=1,"",IF(VLOOKUP(O8285,登録者リスト!$A$1:$D$43729,4,FALSE)=基本情報!$D$6,O8285,"")),"")</f>
        <v/>
      </c>
    </row>
    <row r="8286" spans="15:16" x14ac:dyDescent="0.15">
      <c r="O8286">
        <v>8285</v>
      </c>
      <c r="P8286" t="str">
        <f>IFERROR(IF(COUNTIF(個人情報!$BB$5:$BB$401,"登録番号" &amp; リスト!O8286)&gt;=1,"",IF(VLOOKUP(O8286,登録者リスト!$A$1:$D$43729,4,FALSE)=基本情報!$D$6,O8286,"")),"")</f>
        <v/>
      </c>
    </row>
    <row r="8287" spans="15:16" x14ac:dyDescent="0.15">
      <c r="O8287">
        <v>8286</v>
      </c>
      <c r="P8287" t="str">
        <f>IFERROR(IF(COUNTIF(個人情報!$BB$5:$BB$401,"登録番号" &amp; リスト!O8287)&gt;=1,"",IF(VLOOKUP(O8287,登録者リスト!$A$1:$D$43729,4,FALSE)=基本情報!$D$6,O8287,"")),"")</f>
        <v/>
      </c>
    </row>
    <row r="8288" spans="15:16" x14ac:dyDescent="0.15">
      <c r="O8288">
        <v>8287</v>
      </c>
      <c r="P8288" t="str">
        <f>IFERROR(IF(COUNTIF(個人情報!$BB$5:$BB$401,"登録番号" &amp; リスト!O8288)&gt;=1,"",IF(VLOOKUP(O8288,登録者リスト!$A$1:$D$43729,4,FALSE)=基本情報!$D$6,O8288,"")),"")</f>
        <v/>
      </c>
    </row>
    <row r="8289" spans="15:16" x14ac:dyDescent="0.15">
      <c r="O8289">
        <v>8288</v>
      </c>
      <c r="P8289" t="str">
        <f>IFERROR(IF(COUNTIF(個人情報!$BB$5:$BB$401,"登録番号" &amp; リスト!O8289)&gt;=1,"",IF(VLOOKUP(O8289,登録者リスト!$A$1:$D$43729,4,FALSE)=基本情報!$D$6,O8289,"")),"")</f>
        <v/>
      </c>
    </row>
    <row r="8290" spans="15:16" x14ac:dyDescent="0.15">
      <c r="O8290">
        <v>8289</v>
      </c>
      <c r="P8290" t="str">
        <f>IFERROR(IF(COUNTIF(個人情報!$BB$5:$BB$401,"登録番号" &amp; リスト!O8290)&gt;=1,"",IF(VLOOKUP(O8290,登録者リスト!$A$1:$D$43729,4,FALSE)=基本情報!$D$6,O8290,"")),"")</f>
        <v/>
      </c>
    </row>
    <row r="8291" spans="15:16" x14ac:dyDescent="0.15">
      <c r="O8291">
        <v>8290</v>
      </c>
      <c r="P8291" t="str">
        <f>IFERROR(IF(COUNTIF(個人情報!$BB$5:$BB$401,"登録番号" &amp; リスト!O8291)&gt;=1,"",IF(VLOOKUP(O8291,登録者リスト!$A$1:$D$43729,4,FALSE)=基本情報!$D$6,O8291,"")),"")</f>
        <v/>
      </c>
    </row>
    <row r="8292" spans="15:16" x14ac:dyDescent="0.15">
      <c r="O8292">
        <v>8291</v>
      </c>
      <c r="P8292" t="str">
        <f>IFERROR(IF(COUNTIF(個人情報!$BB$5:$BB$401,"登録番号" &amp; リスト!O8292)&gt;=1,"",IF(VLOOKUP(O8292,登録者リスト!$A$1:$D$43729,4,FALSE)=基本情報!$D$6,O8292,"")),"")</f>
        <v/>
      </c>
    </row>
    <row r="8293" spans="15:16" x14ac:dyDescent="0.15">
      <c r="O8293">
        <v>8292</v>
      </c>
      <c r="P8293" t="str">
        <f>IFERROR(IF(COUNTIF(個人情報!$BB$5:$BB$401,"登録番号" &amp; リスト!O8293)&gt;=1,"",IF(VLOOKUP(O8293,登録者リスト!$A$1:$D$43729,4,FALSE)=基本情報!$D$6,O8293,"")),"")</f>
        <v/>
      </c>
    </row>
    <row r="8294" spans="15:16" x14ac:dyDescent="0.15">
      <c r="O8294">
        <v>8293</v>
      </c>
      <c r="P8294" t="str">
        <f>IFERROR(IF(COUNTIF(個人情報!$BB$5:$BB$401,"登録番号" &amp; リスト!O8294)&gt;=1,"",IF(VLOOKUP(O8294,登録者リスト!$A$1:$D$43729,4,FALSE)=基本情報!$D$6,O8294,"")),"")</f>
        <v/>
      </c>
    </row>
    <row r="8295" spans="15:16" x14ac:dyDescent="0.15">
      <c r="O8295">
        <v>8294</v>
      </c>
      <c r="P8295" t="str">
        <f>IFERROR(IF(COUNTIF(個人情報!$BB$5:$BB$401,"登録番号" &amp; リスト!O8295)&gt;=1,"",IF(VLOOKUP(O8295,登録者リスト!$A$1:$D$43729,4,FALSE)=基本情報!$D$6,O8295,"")),"")</f>
        <v/>
      </c>
    </row>
    <row r="8296" spans="15:16" x14ac:dyDescent="0.15">
      <c r="O8296">
        <v>8295</v>
      </c>
      <c r="P8296" t="str">
        <f>IFERROR(IF(COUNTIF(個人情報!$BB$5:$BB$401,"登録番号" &amp; リスト!O8296)&gt;=1,"",IF(VLOOKUP(O8296,登録者リスト!$A$1:$D$43729,4,FALSE)=基本情報!$D$6,O8296,"")),"")</f>
        <v/>
      </c>
    </row>
    <row r="8297" spans="15:16" x14ac:dyDescent="0.15">
      <c r="O8297">
        <v>8296</v>
      </c>
      <c r="P8297" t="str">
        <f>IFERROR(IF(COUNTIF(個人情報!$BB$5:$BB$401,"登録番号" &amp; リスト!O8297)&gt;=1,"",IF(VLOOKUP(O8297,登録者リスト!$A$1:$D$43729,4,FALSE)=基本情報!$D$6,O8297,"")),"")</f>
        <v/>
      </c>
    </row>
    <row r="8298" spans="15:16" x14ac:dyDescent="0.15">
      <c r="O8298">
        <v>8297</v>
      </c>
      <c r="P8298" t="str">
        <f>IFERROR(IF(COUNTIF(個人情報!$BB$5:$BB$401,"登録番号" &amp; リスト!O8298)&gt;=1,"",IF(VLOOKUP(O8298,登録者リスト!$A$1:$D$43729,4,FALSE)=基本情報!$D$6,O8298,"")),"")</f>
        <v/>
      </c>
    </row>
    <row r="8299" spans="15:16" x14ac:dyDescent="0.15">
      <c r="O8299">
        <v>8298</v>
      </c>
      <c r="P8299" t="str">
        <f>IFERROR(IF(COUNTIF(個人情報!$BB$5:$BB$401,"登録番号" &amp; リスト!O8299)&gt;=1,"",IF(VLOOKUP(O8299,登録者リスト!$A$1:$D$43729,4,FALSE)=基本情報!$D$6,O8299,"")),"")</f>
        <v/>
      </c>
    </row>
    <row r="8300" spans="15:16" x14ac:dyDescent="0.15">
      <c r="O8300">
        <v>8299</v>
      </c>
      <c r="P8300" t="str">
        <f>IFERROR(IF(COUNTIF(個人情報!$BB$5:$BB$401,"登録番号" &amp; リスト!O8300)&gt;=1,"",IF(VLOOKUP(O8300,登録者リスト!$A$1:$D$43729,4,FALSE)=基本情報!$D$6,O8300,"")),"")</f>
        <v/>
      </c>
    </row>
    <row r="8301" spans="15:16" x14ac:dyDescent="0.15">
      <c r="O8301">
        <v>8300</v>
      </c>
      <c r="P8301" t="str">
        <f>IFERROR(IF(COUNTIF(個人情報!$BB$5:$BB$401,"登録番号" &amp; リスト!O8301)&gt;=1,"",IF(VLOOKUP(O8301,登録者リスト!$A$1:$D$43729,4,FALSE)=基本情報!$D$6,O8301,"")),"")</f>
        <v/>
      </c>
    </row>
    <row r="8302" spans="15:16" x14ac:dyDescent="0.15">
      <c r="O8302">
        <v>8301</v>
      </c>
      <c r="P8302" t="str">
        <f>IFERROR(IF(COUNTIF(個人情報!$BB$5:$BB$401,"登録番号" &amp; リスト!O8302)&gt;=1,"",IF(VLOOKUP(O8302,登録者リスト!$A$1:$D$43729,4,FALSE)=基本情報!$D$6,O8302,"")),"")</f>
        <v/>
      </c>
    </row>
    <row r="8303" spans="15:16" x14ac:dyDescent="0.15">
      <c r="O8303">
        <v>8302</v>
      </c>
      <c r="P8303" t="str">
        <f>IFERROR(IF(COUNTIF(個人情報!$BB$5:$BB$401,"登録番号" &amp; リスト!O8303)&gt;=1,"",IF(VLOOKUP(O8303,登録者リスト!$A$1:$D$43729,4,FALSE)=基本情報!$D$6,O8303,"")),"")</f>
        <v/>
      </c>
    </row>
    <row r="8304" spans="15:16" x14ac:dyDescent="0.15">
      <c r="O8304">
        <v>8303</v>
      </c>
      <c r="P8304" t="str">
        <f>IFERROR(IF(COUNTIF(個人情報!$BB$5:$BB$401,"登録番号" &amp; リスト!O8304)&gt;=1,"",IF(VLOOKUP(O8304,登録者リスト!$A$1:$D$43729,4,FALSE)=基本情報!$D$6,O8304,"")),"")</f>
        <v/>
      </c>
    </row>
    <row r="8305" spans="15:16" x14ac:dyDescent="0.15">
      <c r="O8305">
        <v>8304</v>
      </c>
      <c r="P8305" t="str">
        <f>IFERROR(IF(COUNTIF(個人情報!$BB$5:$BB$401,"登録番号" &amp; リスト!O8305)&gt;=1,"",IF(VLOOKUP(O8305,登録者リスト!$A$1:$D$43729,4,FALSE)=基本情報!$D$6,O8305,"")),"")</f>
        <v/>
      </c>
    </row>
    <row r="8306" spans="15:16" x14ac:dyDescent="0.15">
      <c r="O8306">
        <v>8305</v>
      </c>
      <c r="P8306" t="str">
        <f>IFERROR(IF(COUNTIF(個人情報!$BB$5:$BB$401,"登録番号" &amp; リスト!O8306)&gt;=1,"",IF(VLOOKUP(O8306,登録者リスト!$A$1:$D$43729,4,FALSE)=基本情報!$D$6,O8306,"")),"")</f>
        <v/>
      </c>
    </row>
    <row r="8307" spans="15:16" x14ac:dyDescent="0.15">
      <c r="O8307">
        <v>8306</v>
      </c>
      <c r="P8307" t="str">
        <f>IFERROR(IF(COUNTIF(個人情報!$BB$5:$BB$401,"登録番号" &amp; リスト!O8307)&gt;=1,"",IF(VLOOKUP(O8307,登録者リスト!$A$1:$D$43729,4,FALSE)=基本情報!$D$6,O8307,"")),"")</f>
        <v/>
      </c>
    </row>
    <row r="8308" spans="15:16" x14ac:dyDescent="0.15">
      <c r="O8308">
        <v>8307</v>
      </c>
      <c r="P8308" t="str">
        <f>IFERROR(IF(COUNTIF(個人情報!$BB$5:$BB$401,"登録番号" &amp; リスト!O8308)&gt;=1,"",IF(VLOOKUP(O8308,登録者リスト!$A$1:$D$43729,4,FALSE)=基本情報!$D$6,O8308,"")),"")</f>
        <v/>
      </c>
    </row>
    <row r="8309" spans="15:16" x14ac:dyDescent="0.15">
      <c r="O8309">
        <v>8308</v>
      </c>
      <c r="P8309" t="str">
        <f>IFERROR(IF(COUNTIF(個人情報!$BB$5:$BB$401,"登録番号" &amp; リスト!O8309)&gt;=1,"",IF(VLOOKUP(O8309,登録者リスト!$A$1:$D$43729,4,FALSE)=基本情報!$D$6,O8309,"")),"")</f>
        <v/>
      </c>
    </row>
    <row r="8310" spans="15:16" x14ac:dyDescent="0.15">
      <c r="O8310">
        <v>8309</v>
      </c>
      <c r="P8310" t="str">
        <f>IFERROR(IF(COUNTIF(個人情報!$BB$5:$BB$401,"登録番号" &amp; リスト!O8310)&gt;=1,"",IF(VLOOKUP(O8310,登録者リスト!$A$1:$D$43729,4,FALSE)=基本情報!$D$6,O8310,"")),"")</f>
        <v/>
      </c>
    </row>
    <row r="8311" spans="15:16" x14ac:dyDescent="0.15">
      <c r="O8311">
        <v>8310</v>
      </c>
      <c r="P8311" t="str">
        <f>IFERROR(IF(COUNTIF(個人情報!$BB$5:$BB$401,"登録番号" &amp; リスト!O8311)&gt;=1,"",IF(VLOOKUP(O8311,登録者リスト!$A$1:$D$43729,4,FALSE)=基本情報!$D$6,O8311,"")),"")</f>
        <v/>
      </c>
    </row>
    <row r="8312" spans="15:16" x14ac:dyDescent="0.15">
      <c r="O8312">
        <v>8311</v>
      </c>
      <c r="P8312" t="str">
        <f>IFERROR(IF(COUNTIF(個人情報!$BB$5:$BB$401,"登録番号" &amp; リスト!O8312)&gt;=1,"",IF(VLOOKUP(O8312,登録者リスト!$A$1:$D$43729,4,FALSE)=基本情報!$D$6,O8312,"")),"")</f>
        <v/>
      </c>
    </row>
    <row r="8313" spans="15:16" x14ac:dyDescent="0.15">
      <c r="O8313">
        <v>8312</v>
      </c>
      <c r="P8313" t="str">
        <f>IFERROR(IF(COUNTIF(個人情報!$BB$5:$BB$401,"登録番号" &amp; リスト!O8313)&gt;=1,"",IF(VLOOKUP(O8313,登録者リスト!$A$1:$D$43729,4,FALSE)=基本情報!$D$6,O8313,"")),"")</f>
        <v/>
      </c>
    </row>
    <row r="8314" spans="15:16" x14ac:dyDescent="0.15">
      <c r="O8314">
        <v>8313</v>
      </c>
      <c r="P8314" t="str">
        <f>IFERROR(IF(COUNTIF(個人情報!$BB$5:$BB$401,"登録番号" &amp; リスト!O8314)&gt;=1,"",IF(VLOOKUP(O8314,登録者リスト!$A$1:$D$43729,4,FALSE)=基本情報!$D$6,O8314,"")),"")</f>
        <v/>
      </c>
    </row>
    <row r="8315" spans="15:16" x14ac:dyDescent="0.15">
      <c r="O8315">
        <v>8314</v>
      </c>
      <c r="P8315" t="str">
        <f>IFERROR(IF(COUNTIF(個人情報!$BB$5:$BB$401,"登録番号" &amp; リスト!O8315)&gt;=1,"",IF(VLOOKUP(O8315,登録者リスト!$A$1:$D$43729,4,FALSE)=基本情報!$D$6,O8315,"")),"")</f>
        <v/>
      </c>
    </row>
    <row r="8316" spans="15:16" x14ac:dyDescent="0.15">
      <c r="O8316">
        <v>8315</v>
      </c>
      <c r="P8316" t="str">
        <f>IFERROR(IF(COUNTIF(個人情報!$BB$5:$BB$401,"登録番号" &amp; リスト!O8316)&gt;=1,"",IF(VLOOKUP(O8316,登録者リスト!$A$1:$D$43729,4,FALSE)=基本情報!$D$6,O8316,"")),"")</f>
        <v/>
      </c>
    </row>
    <row r="8317" spans="15:16" x14ac:dyDescent="0.15">
      <c r="O8317">
        <v>8316</v>
      </c>
      <c r="P8317" t="str">
        <f>IFERROR(IF(COUNTIF(個人情報!$BB$5:$BB$401,"登録番号" &amp; リスト!O8317)&gt;=1,"",IF(VLOOKUP(O8317,登録者リスト!$A$1:$D$43729,4,FALSE)=基本情報!$D$6,O8317,"")),"")</f>
        <v/>
      </c>
    </row>
    <row r="8318" spans="15:16" x14ac:dyDescent="0.15">
      <c r="O8318">
        <v>8317</v>
      </c>
      <c r="P8318" t="str">
        <f>IFERROR(IF(COUNTIF(個人情報!$BB$5:$BB$401,"登録番号" &amp; リスト!O8318)&gt;=1,"",IF(VLOOKUP(O8318,登録者リスト!$A$1:$D$43729,4,FALSE)=基本情報!$D$6,O8318,"")),"")</f>
        <v/>
      </c>
    </row>
    <row r="8319" spans="15:16" x14ac:dyDescent="0.15">
      <c r="O8319">
        <v>8318</v>
      </c>
      <c r="P8319" t="str">
        <f>IFERROR(IF(COUNTIF(個人情報!$BB$5:$BB$401,"登録番号" &amp; リスト!O8319)&gt;=1,"",IF(VLOOKUP(O8319,登録者リスト!$A$1:$D$43729,4,FALSE)=基本情報!$D$6,O8319,"")),"")</f>
        <v/>
      </c>
    </row>
    <row r="8320" spans="15:16" x14ac:dyDescent="0.15">
      <c r="O8320">
        <v>8319</v>
      </c>
      <c r="P8320" t="str">
        <f>IFERROR(IF(COUNTIF(個人情報!$BB$5:$BB$401,"登録番号" &amp; リスト!O8320)&gt;=1,"",IF(VLOOKUP(O8320,登録者リスト!$A$1:$D$43729,4,FALSE)=基本情報!$D$6,O8320,"")),"")</f>
        <v/>
      </c>
    </row>
    <row r="8321" spans="15:16" x14ac:dyDescent="0.15">
      <c r="O8321">
        <v>8320</v>
      </c>
      <c r="P8321" t="str">
        <f>IFERROR(IF(COUNTIF(個人情報!$BB$5:$BB$401,"登録番号" &amp; リスト!O8321)&gt;=1,"",IF(VLOOKUP(O8321,登録者リスト!$A$1:$D$43729,4,FALSE)=基本情報!$D$6,O8321,"")),"")</f>
        <v/>
      </c>
    </row>
    <row r="8322" spans="15:16" x14ac:dyDescent="0.15">
      <c r="O8322">
        <v>8321</v>
      </c>
      <c r="P8322" t="str">
        <f>IFERROR(IF(COUNTIF(個人情報!$BB$5:$BB$401,"登録番号" &amp; リスト!O8322)&gt;=1,"",IF(VLOOKUP(O8322,登録者リスト!$A$1:$D$43729,4,FALSE)=基本情報!$D$6,O8322,"")),"")</f>
        <v/>
      </c>
    </row>
    <row r="8323" spans="15:16" x14ac:dyDescent="0.15">
      <c r="O8323">
        <v>8322</v>
      </c>
      <c r="P8323" t="str">
        <f>IFERROR(IF(COUNTIF(個人情報!$BB$5:$BB$401,"登録番号" &amp; リスト!O8323)&gt;=1,"",IF(VLOOKUP(O8323,登録者リスト!$A$1:$D$43729,4,FALSE)=基本情報!$D$6,O8323,"")),"")</f>
        <v/>
      </c>
    </row>
    <row r="8324" spans="15:16" x14ac:dyDescent="0.15">
      <c r="O8324">
        <v>8323</v>
      </c>
      <c r="P8324" t="str">
        <f>IFERROR(IF(COUNTIF(個人情報!$BB$5:$BB$401,"登録番号" &amp; リスト!O8324)&gt;=1,"",IF(VLOOKUP(O8324,登録者リスト!$A$1:$D$43729,4,FALSE)=基本情報!$D$6,O8324,"")),"")</f>
        <v/>
      </c>
    </row>
    <row r="8325" spans="15:16" x14ac:dyDescent="0.15">
      <c r="O8325">
        <v>8324</v>
      </c>
      <c r="P8325" t="str">
        <f>IFERROR(IF(COUNTIF(個人情報!$BB$5:$BB$401,"登録番号" &amp; リスト!O8325)&gt;=1,"",IF(VLOOKUP(O8325,登録者リスト!$A$1:$D$43729,4,FALSE)=基本情報!$D$6,O8325,"")),"")</f>
        <v/>
      </c>
    </row>
    <row r="8326" spans="15:16" x14ac:dyDescent="0.15">
      <c r="O8326">
        <v>8325</v>
      </c>
      <c r="P8326" t="str">
        <f>IFERROR(IF(COUNTIF(個人情報!$BB$5:$BB$401,"登録番号" &amp; リスト!O8326)&gt;=1,"",IF(VLOOKUP(O8326,登録者リスト!$A$1:$D$43729,4,FALSE)=基本情報!$D$6,O8326,"")),"")</f>
        <v/>
      </c>
    </row>
    <row r="8327" spans="15:16" x14ac:dyDescent="0.15">
      <c r="O8327">
        <v>8326</v>
      </c>
      <c r="P8327" t="str">
        <f>IFERROR(IF(COUNTIF(個人情報!$BB$5:$BB$401,"登録番号" &amp; リスト!O8327)&gt;=1,"",IF(VLOOKUP(O8327,登録者リスト!$A$1:$D$43729,4,FALSE)=基本情報!$D$6,O8327,"")),"")</f>
        <v/>
      </c>
    </row>
    <row r="8328" spans="15:16" x14ac:dyDescent="0.15">
      <c r="O8328">
        <v>8327</v>
      </c>
      <c r="P8328" t="str">
        <f>IFERROR(IF(COUNTIF(個人情報!$BB$5:$BB$401,"登録番号" &amp; リスト!O8328)&gt;=1,"",IF(VLOOKUP(O8328,登録者リスト!$A$1:$D$43729,4,FALSE)=基本情報!$D$6,O8328,"")),"")</f>
        <v/>
      </c>
    </row>
    <row r="8329" spans="15:16" x14ac:dyDescent="0.15">
      <c r="O8329">
        <v>8328</v>
      </c>
      <c r="P8329" t="str">
        <f>IFERROR(IF(COUNTIF(個人情報!$BB$5:$BB$401,"登録番号" &amp; リスト!O8329)&gt;=1,"",IF(VLOOKUP(O8329,登録者リスト!$A$1:$D$43729,4,FALSE)=基本情報!$D$6,O8329,"")),"")</f>
        <v/>
      </c>
    </row>
    <row r="8330" spans="15:16" x14ac:dyDescent="0.15">
      <c r="O8330">
        <v>8329</v>
      </c>
      <c r="P8330" t="str">
        <f>IFERROR(IF(COUNTIF(個人情報!$BB$5:$BB$401,"登録番号" &amp; リスト!O8330)&gt;=1,"",IF(VLOOKUP(O8330,登録者リスト!$A$1:$D$43729,4,FALSE)=基本情報!$D$6,O8330,"")),"")</f>
        <v/>
      </c>
    </row>
    <row r="8331" spans="15:16" x14ac:dyDescent="0.15">
      <c r="O8331">
        <v>8330</v>
      </c>
      <c r="P8331" t="str">
        <f>IFERROR(IF(COUNTIF(個人情報!$BB$5:$BB$401,"登録番号" &amp; リスト!O8331)&gt;=1,"",IF(VLOOKUP(O8331,登録者リスト!$A$1:$D$43729,4,FALSE)=基本情報!$D$6,O8331,"")),"")</f>
        <v/>
      </c>
    </row>
    <row r="8332" spans="15:16" x14ac:dyDescent="0.15">
      <c r="O8332">
        <v>8331</v>
      </c>
      <c r="P8332" t="str">
        <f>IFERROR(IF(COUNTIF(個人情報!$BB$5:$BB$401,"登録番号" &amp; リスト!O8332)&gt;=1,"",IF(VLOOKUP(O8332,登録者リスト!$A$1:$D$43729,4,FALSE)=基本情報!$D$6,O8332,"")),"")</f>
        <v/>
      </c>
    </row>
    <row r="8333" spans="15:16" x14ac:dyDescent="0.15">
      <c r="O8333">
        <v>8332</v>
      </c>
      <c r="P8333" t="str">
        <f>IFERROR(IF(COUNTIF(個人情報!$BB$5:$BB$401,"登録番号" &amp; リスト!O8333)&gt;=1,"",IF(VLOOKUP(O8333,登録者リスト!$A$1:$D$43729,4,FALSE)=基本情報!$D$6,O8333,"")),"")</f>
        <v/>
      </c>
    </row>
    <row r="8334" spans="15:16" x14ac:dyDescent="0.15">
      <c r="O8334">
        <v>8333</v>
      </c>
      <c r="P8334" t="str">
        <f>IFERROR(IF(COUNTIF(個人情報!$BB$5:$BB$401,"登録番号" &amp; リスト!O8334)&gt;=1,"",IF(VLOOKUP(O8334,登録者リスト!$A$1:$D$43729,4,FALSE)=基本情報!$D$6,O8334,"")),"")</f>
        <v/>
      </c>
    </row>
    <row r="8335" spans="15:16" x14ac:dyDescent="0.15">
      <c r="O8335">
        <v>8334</v>
      </c>
      <c r="P8335" t="str">
        <f>IFERROR(IF(COUNTIF(個人情報!$BB$5:$BB$401,"登録番号" &amp; リスト!O8335)&gt;=1,"",IF(VLOOKUP(O8335,登録者リスト!$A$1:$D$43729,4,FALSE)=基本情報!$D$6,O8335,"")),"")</f>
        <v/>
      </c>
    </row>
    <row r="8336" spans="15:16" x14ac:dyDescent="0.15">
      <c r="O8336">
        <v>8335</v>
      </c>
      <c r="P8336" t="str">
        <f>IFERROR(IF(COUNTIF(個人情報!$BB$5:$BB$401,"登録番号" &amp; リスト!O8336)&gt;=1,"",IF(VLOOKUP(O8336,登録者リスト!$A$1:$D$43729,4,FALSE)=基本情報!$D$6,O8336,"")),"")</f>
        <v/>
      </c>
    </row>
    <row r="8337" spans="15:16" x14ac:dyDescent="0.15">
      <c r="O8337">
        <v>8336</v>
      </c>
      <c r="P8337" t="str">
        <f>IFERROR(IF(COUNTIF(個人情報!$BB$5:$BB$401,"登録番号" &amp; リスト!O8337)&gt;=1,"",IF(VLOOKUP(O8337,登録者リスト!$A$1:$D$43729,4,FALSE)=基本情報!$D$6,O8337,"")),"")</f>
        <v/>
      </c>
    </row>
    <row r="8338" spans="15:16" x14ac:dyDescent="0.15">
      <c r="O8338">
        <v>8337</v>
      </c>
      <c r="P8338" t="str">
        <f>IFERROR(IF(COUNTIF(個人情報!$BB$5:$BB$401,"登録番号" &amp; リスト!O8338)&gt;=1,"",IF(VLOOKUP(O8338,登録者リスト!$A$1:$D$43729,4,FALSE)=基本情報!$D$6,O8338,"")),"")</f>
        <v/>
      </c>
    </row>
    <row r="8339" spans="15:16" x14ac:dyDescent="0.15">
      <c r="O8339">
        <v>8338</v>
      </c>
      <c r="P8339" t="str">
        <f>IFERROR(IF(COUNTIF(個人情報!$BB$5:$BB$401,"登録番号" &amp; リスト!O8339)&gt;=1,"",IF(VLOOKUP(O8339,登録者リスト!$A$1:$D$43729,4,FALSE)=基本情報!$D$6,O8339,"")),"")</f>
        <v/>
      </c>
    </row>
    <row r="8340" spans="15:16" x14ac:dyDescent="0.15">
      <c r="O8340">
        <v>8339</v>
      </c>
      <c r="P8340" t="str">
        <f>IFERROR(IF(COUNTIF(個人情報!$BB$5:$BB$401,"登録番号" &amp; リスト!O8340)&gt;=1,"",IF(VLOOKUP(O8340,登録者リスト!$A$1:$D$43729,4,FALSE)=基本情報!$D$6,O8340,"")),"")</f>
        <v/>
      </c>
    </row>
    <row r="8341" spans="15:16" x14ac:dyDescent="0.15">
      <c r="O8341">
        <v>8340</v>
      </c>
      <c r="P8341" t="str">
        <f>IFERROR(IF(COUNTIF(個人情報!$BB$5:$BB$401,"登録番号" &amp; リスト!O8341)&gt;=1,"",IF(VLOOKUP(O8341,登録者リスト!$A$1:$D$43729,4,FALSE)=基本情報!$D$6,O8341,"")),"")</f>
        <v/>
      </c>
    </row>
    <row r="8342" spans="15:16" x14ac:dyDescent="0.15">
      <c r="O8342">
        <v>8341</v>
      </c>
      <c r="P8342" t="str">
        <f>IFERROR(IF(COUNTIF(個人情報!$BB$5:$BB$401,"登録番号" &amp; リスト!O8342)&gt;=1,"",IF(VLOOKUP(O8342,登録者リスト!$A$1:$D$43729,4,FALSE)=基本情報!$D$6,O8342,"")),"")</f>
        <v/>
      </c>
    </row>
    <row r="8343" spans="15:16" x14ac:dyDescent="0.15">
      <c r="O8343">
        <v>8342</v>
      </c>
      <c r="P8343" t="str">
        <f>IFERROR(IF(COUNTIF(個人情報!$BB$5:$BB$401,"登録番号" &amp; リスト!O8343)&gt;=1,"",IF(VLOOKUP(O8343,登録者リスト!$A$1:$D$43729,4,FALSE)=基本情報!$D$6,O8343,"")),"")</f>
        <v/>
      </c>
    </row>
    <row r="8344" spans="15:16" x14ac:dyDescent="0.15">
      <c r="O8344">
        <v>8343</v>
      </c>
      <c r="P8344" t="str">
        <f>IFERROR(IF(COUNTIF(個人情報!$BB$5:$BB$401,"登録番号" &amp; リスト!O8344)&gt;=1,"",IF(VLOOKUP(O8344,登録者リスト!$A$1:$D$43729,4,FALSE)=基本情報!$D$6,O8344,"")),"")</f>
        <v/>
      </c>
    </row>
    <row r="8345" spans="15:16" x14ac:dyDescent="0.15">
      <c r="O8345">
        <v>8344</v>
      </c>
      <c r="P8345" t="str">
        <f>IFERROR(IF(COUNTIF(個人情報!$BB$5:$BB$401,"登録番号" &amp; リスト!O8345)&gt;=1,"",IF(VLOOKUP(O8345,登録者リスト!$A$1:$D$43729,4,FALSE)=基本情報!$D$6,O8345,"")),"")</f>
        <v/>
      </c>
    </row>
    <row r="8346" spans="15:16" x14ac:dyDescent="0.15">
      <c r="O8346">
        <v>8345</v>
      </c>
      <c r="P8346" t="str">
        <f>IFERROR(IF(COUNTIF(個人情報!$BB$5:$BB$401,"登録番号" &amp; リスト!O8346)&gt;=1,"",IF(VLOOKUP(O8346,登録者リスト!$A$1:$D$43729,4,FALSE)=基本情報!$D$6,O8346,"")),"")</f>
        <v/>
      </c>
    </row>
    <row r="8347" spans="15:16" x14ac:dyDescent="0.15">
      <c r="O8347">
        <v>8346</v>
      </c>
      <c r="P8347" t="str">
        <f>IFERROR(IF(COUNTIF(個人情報!$BB$5:$BB$401,"登録番号" &amp; リスト!O8347)&gt;=1,"",IF(VLOOKUP(O8347,登録者リスト!$A$1:$D$43729,4,FALSE)=基本情報!$D$6,O8347,"")),"")</f>
        <v/>
      </c>
    </row>
    <row r="8348" spans="15:16" x14ac:dyDescent="0.15">
      <c r="O8348">
        <v>8347</v>
      </c>
      <c r="P8348" t="str">
        <f>IFERROR(IF(COUNTIF(個人情報!$BB$5:$BB$401,"登録番号" &amp; リスト!O8348)&gt;=1,"",IF(VLOOKUP(O8348,登録者リスト!$A$1:$D$43729,4,FALSE)=基本情報!$D$6,O8348,"")),"")</f>
        <v/>
      </c>
    </row>
    <row r="8349" spans="15:16" x14ac:dyDescent="0.15">
      <c r="O8349">
        <v>8348</v>
      </c>
      <c r="P8349" t="str">
        <f>IFERROR(IF(COUNTIF(個人情報!$BB$5:$BB$401,"登録番号" &amp; リスト!O8349)&gt;=1,"",IF(VLOOKUP(O8349,登録者リスト!$A$1:$D$43729,4,FALSE)=基本情報!$D$6,O8349,"")),"")</f>
        <v/>
      </c>
    </row>
    <row r="8350" spans="15:16" x14ac:dyDescent="0.15">
      <c r="O8350">
        <v>8349</v>
      </c>
      <c r="P8350" t="str">
        <f>IFERROR(IF(COUNTIF(個人情報!$BB$5:$BB$401,"登録番号" &amp; リスト!O8350)&gt;=1,"",IF(VLOOKUP(O8350,登録者リスト!$A$1:$D$43729,4,FALSE)=基本情報!$D$6,O8350,"")),"")</f>
        <v/>
      </c>
    </row>
    <row r="8351" spans="15:16" x14ac:dyDescent="0.15">
      <c r="O8351">
        <v>8350</v>
      </c>
      <c r="P8351" t="str">
        <f>IFERROR(IF(COUNTIF(個人情報!$BB$5:$BB$401,"登録番号" &amp; リスト!O8351)&gt;=1,"",IF(VLOOKUP(O8351,登録者リスト!$A$1:$D$43729,4,FALSE)=基本情報!$D$6,O8351,"")),"")</f>
        <v/>
      </c>
    </row>
    <row r="8352" spans="15:16" x14ac:dyDescent="0.15">
      <c r="O8352">
        <v>8351</v>
      </c>
      <c r="P8352" t="str">
        <f>IFERROR(IF(COUNTIF(個人情報!$BB$5:$BB$401,"登録番号" &amp; リスト!O8352)&gt;=1,"",IF(VLOOKUP(O8352,登録者リスト!$A$1:$D$43729,4,FALSE)=基本情報!$D$6,O8352,"")),"")</f>
        <v/>
      </c>
    </row>
    <row r="8353" spans="15:16" x14ac:dyDescent="0.15">
      <c r="O8353">
        <v>8352</v>
      </c>
      <c r="P8353" t="str">
        <f>IFERROR(IF(COUNTIF(個人情報!$BB$5:$BB$401,"登録番号" &amp; リスト!O8353)&gt;=1,"",IF(VLOOKUP(O8353,登録者リスト!$A$1:$D$43729,4,FALSE)=基本情報!$D$6,O8353,"")),"")</f>
        <v/>
      </c>
    </row>
    <row r="8354" spans="15:16" x14ac:dyDescent="0.15">
      <c r="O8354">
        <v>8353</v>
      </c>
      <c r="P8354" t="str">
        <f>IFERROR(IF(COUNTIF(個人情報!$BB$5:$BB$401,"登録番号" &amp; リスト!O8354)&gt;=1,"",IF(VLOOKUP(O8354,登録者リスト!$A$1:$D$43729,4,FALSE)=基本情報!$D$6,O8354,"")),"")</f>
        <v/>
      </c>
    </row>
    <row r="8355" spans="15:16" x14ac:dyDescent="0.15">
      <c r="O8355">
        <v>8354</v>
      </c>
      <c r="P8355" t="str">
        <f>IFERROR(IF(COUNTIF(個人情報!$BB$5:$BB$401,"登録番号" &amp; リスト!O8355)&gt;=1,"",IF(VLOOKUP(O8355,登録者リスト!$A$1:$D$43729,4,FALSE)=基本情報!$D$6,O8355,"")),"")</f>
        <v/>
      </c>
    </row>
    <row r="8356" spans="15:16" x14ac:dyDescent="0.15">
      <c r="O8356">
        <v>8355</v>
      </c>
      <c r="P8356" t="str">
        <f>IFERROR(IF(COUNTIF(個人情報!$BB$5:$BB$401,"登録番号" &amp; リスト!O8356)&gt;=1,"",IF(VLOOKUP(O8356,登録者リスト!$A$1:$D$43729,4,FALSE)=基本情報!$D$6,O8356,"")),"")</f>
        <v/>
      </c>
    </row>
    <row r="8357" spans="15:16" x14ac:dyDescent="0.15">
      <c r="O8357">
        <v>8356</v>
      </c>
      <c r="P8357" t="str">
        <f>IFERROR(IF(COUNTIF(個人情報!$BB$5:$BB$401,"登録番号" &amp; リスト!O8357)&gt;=1,"",IF(VLOOKUP(O8357,登録者リスト!$A$1:$D$43729,4,FALSE)=基本情報!$D$6,O8357,"")),"")</f>
        <v/>
      </c>
    </row>
    <row r="8358" spans="15:16" x14ac:dyDescent="0.15">
      <c r="O8358">
        <v>8357</v>
      </c>
      <c r="P8358" t="str">
        <f>IFERROR(IF(COUNTIF(個人情報!$BB$5:$BB$401,"登録番号" &amp; リスト!O8358)&gt;=1,"",IF(VLOOKUP(O8358,登録者リスト!$A$1:$D$43729,4,FALSE)=基本情報!$D$6,O8358,"")),"")</f>
        <v/>
      </c>
    </row>
    <row r="8359" spans="15:16" x14ac:dyDescent="0.15">
      <c r="O8359">
        <v>8358</v>
      </c>
      <c r="P8359" t="str">
        <f>IFERROR(IF(COUNTIF(個人情報!$BB$5:$BB$401,"登録番号" &amp; リスト!O8359)&gt;=1,"",IF(VLOOKUP(O8359,登録者リスト!$A$1:$D$43729,4,FALSE)=基本情報!$D$6,O8359,"")),"")</f>
        <v/>
      </c>
    </row>
    <row r="8360" spans="15:16" x14ac:dyDescent="0.15">
      <c r="O8360">
        <v>8359</v>
      </c>
      <c r="P8360" t="str">
        <f>IFERROR(IF(COUNTIF(個人情報!$BB$5:$BB$401,"登録番号" &amp; リスト!O8360)&gt;=1,"",IF(VLOOKUP(O8360,登録者リスト!$A$1:$D$43729,4,FALSE)=基本情報!$D$6,O8360,"")),"")</f>
        <v/>
      </c>
    </row>
    <row r="8361" spans="15:16" x14ac:dyDescent="0.15">
      <c r="O8361">
        <v>8360</v>
      </c>
      <c r="P8361" t="str">
        <f>IFERROR(IF(COUNTIF(個人情報!$BB$5:$BB$401,"登録番号" &amp; リスト!O8361)&gt;=1,"",IF(VLOOKUP(O8361,登録者リスト!$A$1:$D$43729,4,FALSE)=基本情報!$D$6,O8361,"")),"")</f>
        <v/>
      </c>
    </row>
    <row r="8362" spans="15:16" x14ac:dyDescent="0.15">
      <c r="O8362">
        <v>8361</v>
      </c>
      <c r="P8362" t="str">
        <f>IFERROR(IF(COUNTIF(個人情報!$BB$5:$BB$401,"登録番号" &amp; リスト!O8362)&gt;=1,"",IF(VLOOKUP(O8362,登録者リスト!$A$1:$D$43729,4,FALSE)=基本情報!$D$6,O8362,"")),"")</f>
        <v/>
      </c>
    </row>
    <row r="8363" spans="15:16" x14ac:dyDescent="0.15">
      <c r="O8363">
        <v>8362</v>
      </c>
      <c r="P8363" t="str">
        <f>IFERROR(IF(COUNTIF(個人情報!$BB$5:$BB$401,"登録番号" &amp; リスト!O8363)&gt;=1,"",IF(VLOOKUP(O8363,登録者リスト!$A$1:$D$43729,4,FALSE)=基本情報!$D$6,O8363,"")),"")</f>
        <v/>
      </c>
    </row>
    <row r="8364" spans="15:16" x14ac:dyDescent="0.15">
      <c r="O8364">
        <v>8363</v>
      </c>
      <c r="P8364" t="str">
        <f>IFERROR(IF(COUNTIF(個人情報!$BB$5:$BB$401,"登録番号" &amp; リスト!O8364)&gt;=1,"",IF(VLOOKUP(O8364,登録者リスト!$A$1:$D$43729,4,FALSE)=基本情報!$D$6,O8364,"")),"")</f>
        <v/>
      </c>
    </row>
    <row r="8365" spans="15:16" x14ac:dyDescent="0.15">
      <c r="O8365">
        <v>8364</v>
      </c>
      <c r="P8365" t="str">
        <f>IFERROR(IF(COUNTIF(個人情報!$BB$5:$BB$401,"登録番号" &amp; リスト!O8365)&gt;=1,"",IF(VLOOKUP(O8365,登録者リスト!$A$1:$D$43729,4,FALSE)=基本情報!$D$6,O8365,"")),"")</f>
        <v/>
      </c>
    </row>
    <row r="8366" spans="15:16" x14ac:dyDescent="0.15">
      <c r="O8366">
        <v>8365</v>
      </c>
      <c r="P8366" t="str">
        <f>IFERROR(IF(COUNTIF(個人情報!$BB$5:$BB$401,"登録番号" &amp; リスト!O8366)&gt;=1,"",IF(VLOOKUP(O8366,登録者リスト!$A$1:$D$43729,4,FALSE)=基本情報!$D$6,O8366,"")),"")</f>
        <v/>
      </c>
    </row>
    <row r="8367" spans="15:16" x14ac:dyDescent="0.15">
      <c r="O8367">
        <v>8366</v>
      </c>
      <c r="P8367" t="str">
        <f>IFERROR(IF(COUNTIF(個人情報!$BB$5:$BB$401,"登録番号" &amp; リスト!O8367)&gt;=1,"",IF(VLOOKUP(O8367,登録者リスト!$A$1:$D$43729,4,FALSE)=基本情報!$D$6,O8367,"")),"")</f>
        <v/>
      </c>
    </row>
    <row r="8368" spans="15:16" x14ac:dyDescent="0.15">
      <c r="O8368">
        <v>8367</v>
      </c>
      <c r="P8368" t="str">
        <f>IFERROR(IF(COUNTIF(個人情報!$BB$5:$BB$401,"登録番号" &amp; リスト!O8368)&gt;=1,"",IF(VLOOKUP(O8368,登録者リスト!$A$1:$D$43729,4,FALSE)=基本情報!$D$6,O8368,"")),"")</f>
        <v/>
      </c>
    </row>
    <row r="8369" spans="15:16" x14ac:dyDescent="0.15">
      <c r="O8369">
        <v>8368</v>
      </c>
      <c r="P8369" t="str">
        <f>IFERROR(IF(COUNTIF(個人情報!$BB$5:$BB$401,"登録番号" &amp; リスト!O8369)&gt;=1,"",IF(VLOOKUP(O8369,登録者リスト!$A$1:$D$43729,4,FALSE)=基本情報!$D$6,O8369,"")),"")</f>
        <v/>
      </c>
    </row>
    <row r="8370" spans="15:16" x14ac:dyDescent="0.15">
      <c r="O8370">
        <v>8369</v>
      </c>
      <c r="P8370" t="str">
        <f>IFERROR(IF(COUNTIF(個人情報!$BB$5:$BB$401,"登録番号" &amp; リスト!O8370)&gt;=1,"",IF(VLOOKUP(O8370,登録者リスト!$A$1:$D$43729,4,FALSE)=基本情報!$D$6,O8370,"")),"")</f>
        <v/>
      </c>
    </row>
    <row r="8371" spans="15:16" x14ac:dyDescent="0.15">
      <c r="O8371">
        <v>8370</v>
      </c>
      <c r="P8371" t="str">
        <f>IFERROR(IF(COUNTIF(個人情報!$BB$5:$BB$401,"登録番号" &amp; リスト!O8371)&gt;=1,"",IF(VLOOKUP(O8371,登録者リスト!$A$1:$D$43729,4,FALSE)=基本情報!$D$6,O8371,"")),"")</f>
        <v/>
      </c>
    </row>
    <row r="8372" spans="15:16" x14ac:dyDescent="0.15">
      <c r="O8372">
        <v>8371</v>
      </c>
      <c r="P8372" t="str">
        <f>IFERROR(IF(COUNTIF(個人情報!$BB$5:$BB$401,"登録番号" &amp; リスト!O8372)&gt;=1,"",IF(VLOOKUP(O8372,登録者リスト!$A$1:$D$43729,4,FALSE)=基本情報!$D$6,O8372,"")),"")</f>
        <v/>
      </c>
    </row>
    <row r="8373" spans="15:16" x14ac:dyDescent="0.15">
      <c r="O8373">
        <v>8372</v>
      </c>
      <c r="P8373" t="str">
        <f>IFERROR(IF(COUNTIF(個人情報!$BB$5:$BB$401,"登録番号" &amp; リスト!O8373)&gt;=1,"",IF(VLOOKUP(O8373,登録者リスト!$A$1:$D$43729,4,FALSE)=基本情報!$D$6,O8373,"")),"")</f>
        <v/>
      </c>
    </row>
    <row r="8374" spans="15:16" x14ac:dyDescent="0.15">
      <c r="O8374">
        <v>8373</v>
      </c>
      <c r="P8374" t="str">
        <f>IFERROR(IF(COUNTIF(個人情報!$BB$5:$BB$401,"登録番号" &amp; リスト!O8374)&gt;=1,"",IF(VLOOKUP(O8374,登録者リスト!$A$1:$D$43729,4,FALSE)=基本情報!$D$6,O8374,"")),"")</f>
        <v/>
      </c>
    </row>
    <row r="8375" spans="15:16" x14ac:dyDescent="0.15">
      <c r="O8375">
        <v>8374</v>
      </c>
      <c r="P8375" t="str">
        <f>IFERROR(IF(COUNTIF(個人情報!$BB$5:$BB$401,"登録番号" &amp; リスト!O8375)&gt;=1,"",IF(VLOOKUP(O8375,登録者リスト!$A$1:$D$43729,4,FALSE)=基本情報!$D$6,O8375,"")),"")</f>
        <v/>
      </c>
    </row>
    <row r="8376" spans="15:16" x14ac:dyDescent="0.15">
      <c r="O8376">
        <v>8375</v>
      </c>
      <c r="P8376" t="str">
        <f>IFERROR(IF(COUNTIF(個人情報!$BB$5:$BB$401,"登録番号" &amp; リスト!O8376)&gt;=1,"",IF(VLOOKUP(O8376,登録者リスト!$A$1:$D$43729,4,FALSE)=基本情報!$D$6,O8376,"")),"")</f>
        <v/>
      </c>
    </row>
    <row r="8377" spans="15:16" x14ac:dyDescent="0.15">
      <c r="O8377">
        <v>8376</v>
      </c>
      <c r="P8377" t="str">
        <f>IFERROR(IF(COUNTIF(個人情報!$BB$5:$BB$401,"登録番号" &amp; リスト!O8377)&gt;=1,"",IF(VLOOKUP(O8377,登録者リスト!$A$1:$D$43729,4,FALSE)=基本情報!$D$6,O8377,"")),"")</f>
        <v/>
      </c>
    </row>
    <row r="8378" spans="15:16" x14ac:dyDescent="0.15">
      <c r="O8378">
        <v>8377</v>
      </c>
      <c r="P8378" t="str">
        <f>IFERROR(IF(COUNTIF(個人情報!$BB$5:$BB$401,"登録番号" &amp; リスト!O8378)&gt;=1,"",IF(VLOOKUP(O8378,登録者リスト!$A$1:$D$43729,4,FALSE)=基本情報!$D$6,O8378,"")),"")</f>
        <v/>
      </c>
    </row>
    <row r="8379" spans="15:16" x14ac:dyDescent="0.15">
      <c r="O8379">
        <v>8378</v>
      </c>
      <c r="P8379" t="str">
        <f>IFERROR(IF(COUNTIF(個人情報!$BB$5:$BB$401,"登録番号" &amp; リスト!O8379)&gt;=1,"",IF(VLOOKUP(O8379,登録者リスト!$A$1:$D$43729,4,FALSE)=基本情報!$D$6,O8379,"")),"")</f>
        <v/>
      </c>
    </row>
    <row r="8380" spans="15:16" x14ac:dyDescent="0.15">
      <c r="O8380">
        <v>8379</v>
      </c>
      <c r="P8380" t="str">
        <f>IFERROR(IF(COUNTIF(個人情報!$BB$5:$BB$401,"登録番号" &amp; リスト!O8380)&gt;=1,"",IF(VLOOKUP(O8380,登録者リスト!$A$1:$D$43729,4,FALSE)=基本情報!$D$6,O8380,"")),"")</f>
        <v/>
      </c>
    </row>
    <row r="8381" spans="15:16" x14ac:dyDescent="0.15">
      <c r="O8381">
        <v>8380</v>
      </c>
      <c r="P8381" t="str">
        <f>IFERROR(IF(COUNTIF(個人情報!$BB$5:$BB$401,"登録番号" &amp; リスト!O8381)&gt;=1,"",IF(VLOOKUP(O8381,登録者リスト!$A$1:$D$43729,4,FALSE)=基本情報!$D$6,O8381,"")),"")</f>
        <v/>
      </c>
    </row>
    <row r="8382" spans="15:16" x14ac:dyDescent="0.15">
      <c r="O8382">
        <v>8381</v>
      </c>
      <c r="P8382" t="str">
        <f>IFERROR(IF(COUNTIF(個人情報!$BB$5:$BB$401,"登録番号" &amp; リスト!O8382)&gt;=1,"",IF(VLOOKUP(O8382,登録者リスト!$A$1:$D$43729,4,FALSE)=基本情報!$D$6,O8382,"")),"")</f>
        <v/>
      </c>
    </row>
    <row r="8383" spans="15:16" x14ac:dyDescent="0.15">
      <c r="O8383">
        <v>8382</v>
      </c>
      <c r="P8383" t="str">
        <f>IFERROR(IF(COUNTIF(個人情報!$BB$5:$BB$401,"登録番号" &amp; リスト!O8383)&gt;=1,"",IF(VLOOKUP(O8383,登録者リスト!$A$1:$D$43729,4,FALSE)=基本情報!$D$6,O8383,"")),"")</f>
        <v/>
      </c>
    </row>
    <row r="8384" spans="15:16" x14ac:dyDescent="0.15">
      <c r="O8384">
        <v>8383</v>
      </c>
      <c r="P8384" t="str">
        <f>IFERROR(IF(COUNTIF(個人情報!$BB$5:$BB$401,"登録番号" &amp; リスト!O8384)&gt;=1,"",IF(VLOOKUP(O8384,登録者リスト!$A$1:$D$43729,4,FALSE)=基本情報!$D$6,O8384,"")),"")</f>
        <v/>
      </c>
    </row>
    <row r="8385" spans="15:16" x14ac:dyDescent="0.15">
      <c r="O8385">
        <v>8384</v>
      </c>
      <c r="P8385" t="str">
        <f>IFERROR(IF(COUNTIF(個人情報!$BB$5:$BB$401,"登録番号" &amp; リスト!O8385)&gt;=1,"",IF(VLOOKUP(O8385,登録者リスト!$A$1:$D$43729,4,FALSE)=基本情報!$D$6,O8385,"")),"")</f>
        <v/>
      </c>
    </row>
    <row r="8386" spans="15:16" x14ac:dyDescent="0.15">
      <c r="O8386">
        <v>8385</v>
      </c>
      <c r="P8386" t="str">
        <f>IFERROR(IF(COUNTIF(個人情報!$BB$5:$BB$401,"登録番号" &amp; リスト!O8386)&gt;=1,"",IF(VLOOKUP(O8386,登録者リスト!$A$1:$D$43729,4,FALSE)=基本情報!$D$6,O8386,"")),"")</f>
        <v/>
      </c>
    </row>
    <row r="8387" spans="15:16" x14ac:dyDescent="0.15">
      <c r="O8387">
        <v>8386</v>
      </c>
      <c r="P8387" t="str">
        <f>IFERROR(IF(COUNTIF(個人情報!$BB$5:$BB$401,"登録番号" &amp; リスト!O8387)&gt;=1,"",IF(VLOOKUP(O8387,登録者リスト!$A$1:$D$43729,4,FALSE)=基本情報!$D$6,O8387,"")),"")</f>
        <v/>
      </c>
    </row>
    <row r="8388" spans="15:16" x14ac:dyDescent="0.15">
      <c r="O8388">
        <v>8387</v>
      </c>
      <c r="P8388" t="str">
        <f>IFERROR(IF(COUNTIF(個人情報!$BB$5:$BB$401,"登録番号" &amp; リスト!O8388)&gt;=1,"",IF(VLOOKUP(O8388,登録者リスト!$A$1:$D$43729,4,FALSE)=基本情報!$D$6,O8388,"")),"")</f>
        <v/>
      </c>
    </row>
    <row r="8389" spans="15:16" x14ac:dyDescent="0.15">
      <c r="O8389">
        <v>8388</v>
      </c>
      <c r="P8389" t="str">
        <f>IFERROR(IF(COUNTIF(個人情報!$BB$5:$BB$401,"登録番号" &amp; リスト!O8389)&gt;=1,"",IF(VLOOKUP(O8389,登録者リスト!$A$1:$D$43729,4,FALSE)=基本情報!$D$6,O8389,"")),"")</f>
        <v/>
      </c>
    </row>
    <row r="8390" spans="15:16" x14ac:dyDescent="0.15">
      <c r="O8390">
        <v>8389</v>
      </c>
      <c r="P8390" t="str">
        <f>IFERROR(IF(COUNTIF(個人情報!$BB$5:$BB$401,"登録番号" &amp; リスト!O8390)&gt;=1,"",IF(VLOOKUP(O8390,登録者リスト!$A$1:$D$43729,4,FALSE)=基本情報!$D$6,O8390,"")),"")</f>
        <v/>
      </c>
    </row>
    <row r="8391" spans="15:16" x14ac:dyDescent="0.15">
      <c r="O8391">
        <v>8390</v>
      </c>
      <c r="P8391" t="str">
        <f>IFERROR(IF(COUNTIF(個人情報!$BB$5:$BB$401,"登録番号" &amp; リスト!O8391)&gt;=1,"",IF(VLOOKUP(O8391,登録者リスト!$A$1:$D$43729,4,FALSE)=基本情報!$D$6,O8391,"")),"")</f>
        <v/>
      </c>
    </row>
    <row r="8392" spans="15:16" x14ac:dyDescent="0.15">
      <c r="O8392">
        <v>8391</v>
      </c>
      <c r="P8392" t="str">
        <f>IFERROR(IF(COUNTIF(個人情報!$BB$5:$BB$401,"登録番号" &amp; リスト!O8392)&gt;=1,"",IF(VLOOKUP(O8392,登録者リスト!$A$1:$D$43729,4,FALSE)=基本情報!$D$6,O8392,"")),"")</f>
        <v/>
      </c>
    </row>
    <row r="8393" spans="15:16" x14ac:dyDescent="0.15">
      <c r="O8393">
        <v>8392</v>
      </c>
      <c r="P8393" t="str">
        <f>IFERROR(IF(COUNTIF(個人情報!$BB$5:$BB$401,"登録番号" &amp; リスト!O8393)&gt;=1,"",IF(VLOOKUP(O8393,登録者リスト!$A$1:$D$43729,4,FALSE)=基本情報!$D$6,O8393,"")),"")</f>
        <v/>
      </c>
    </row>
    <row r="8394" spans="15:16" x14ac:dyDescent="0.15">
      <c r="O8394">
        <v>8393</v>
      </c>
      <c r="P8394" t="str">
        <f>IFERROR(IF(COUNTIF(個人情報!$BB$5:$BB$401,"登録番号" &amp; リスト!O8394)&gt;=1,"",IF(VLOOKUP(O8394,登録者リスト!$A$1:$D$43729,4,FALSE)=基本情報!$D$6,O8394,"")),"")</f>
        <v/>
      </c>
    </row>
    <row r="8395" spans="15:16" x14ac:dyDescent="0.15">
      <c r="O8395">
        <v>8394</v>
      </c>
      <c r="P8395" t="str">
        <f>IFERROR(IF(COUNTIF(個人情報!$BB$5:$BB$401,"登録番号" &amp; リスト!O8395)&gt;=1,"",IF(VLOOKUP(O8395,登録者リスト!$A$1:$D$43729,4,FALSE)=基本情報!$D$6,O8395,"")),"")</f>
        <v/>
      </c>
    </row>
    <row r="8396" spans="15:16" x14ac:dyDescent="0.15">
      <c r="O8396">
        <v>8395</v>
      </c>
      <c r="P8396" t="str">
        <f>IFERROR(IF(COUNTIF(個人情報!$BB$5:$BB$401,"登録番号" &amp; リスト!O8396)&gt;=1,"",IF(VLOOKUP(O8396,登録者リスト!$A$1:$D$43729,4,FALSE)=基本情報!$D$6,O8396,"")),"")</f>
        <v/>
      </c>
    </row>
    <row r="8397" spans="15:16" x14ac:dyDescent="0.15">
      <c r="O8397">
        <v>8396</v>
      </c>
      <c r="P8397" t="str">
        <f>IFERROR(IF(COUNTIF(個人情報!$BB$5:$BB$401,"登録番号" &amp; リスト!O8397)&gt;=1,"",IF(VLOOKUP(O8397,登録者リスト!$A$1:$D$43729,4,FALSE)=基本情報!$D$6,O8397,"")),"")</f>
        <v/>
      </c>
    </row>
    <row r="8398" spans="15:16" x14ac:dyDescent="0.15">
      <c r="O8398">
        <v>8397</v>
      </c>
      <c r="P8398" t="str">
        <f>IFERROR(IF(COUNTIF(個人情報!$BB$5:$BB$401,"登録番号" &amp; リスト!O8398)&gt;=1,"",IF(VLOOKUP(O8398,登録者リスト!$A$1:$D$43729,4,FALSE)=基本情報!$D$6,O8398,"")),"")</f>
        <v/>
      </c>
    </row>
    <row r="8399" spans="15:16" x14ac:dyDescent="0.15">
      <c r="O8399">
        <v>8398</v>
      </c>
      <c r="P8399" t="str">
        <f>IFERROR(IF(COUNTIF(個人情報!$BB$5:$BB$401,"登録番号" &amp; リスト!O8399)&gt;=1,"",IF(VLOOKUP(O8399,登録者リスト!$A$1:$D$43729,4,FALSE)=基本情報!$D$6,O8399,"")),"")</f>
        <v/>
      </c>
    </row>
    <row r="8400" spans="15:16" x14ac:dyDescent="0.15">
      <c r="O8400">
        <v>8399</v>
      </c>
      <c r="P8400" t="str">
        <f>IFERROR(IF(COUNTIF(個人情報!$BB$5:$BB$401,"登録番号" &amp; リスト!O8400)&gt;=1,"",IF(VLOOKUP(O8400,登録者リスト!$A$1:$D$43729,4,FALSE)=基本情報!$D$6,O8400,"")),"")</f>
        <v/>
      </c>
    </row>
    <row r="8401" spans="15:16" x14ac:dyDescent="0.15">
      <c r="O8401">
        <v>8400</v>
      </c>
      <c r="P8401" t="str">
        <f>IFERROR(IF(COUNTIF(個人情報!$BB$5:$BB$401,"登録番号" &amp; リスト!O8401)&gt;=1,"",IF(VLOOKUP(O8401,登録者リスト!$A$1:$D$43729,4,FALSE)=基本情報!$D$6,O8401,"")),"")</f>
        <v/>
      </c>
    </row>
    <row r="8402" spans="15:16" x14ac:dyDescent="0.15">
      <c r="O8402">
        <v>8401</v>
      </c>
      <c r="P8402" t="str">
        <f>IFERROR(IF(COUNTIF(個人情報!$BB$5:$BB$401,"登録番号" &amp; リスト!O8402)&gt;=1,"",IF(VLOOKUP(O8402,登録者リスト!$A$1:$D$43729,4,FALSE)=基本情報!$D$6,O8402,"")),"")</f>
        <v/>
      </c>
    </row>
    <row r="8403" spans="15:16" x14ac:dyDescent="0.15">
      <c r="O8403">
        <v>8402</v>
      </c>
      <c r="P8403" t="str">
        <f>IFERROR(IF(COUNTIF(個人情報!$BB$5:$BB$401,"登録番号" &amp; リスト!O8403)&gt;=1,"",IF(VLOOKUP(O8403,登録者リスト!$A$1:$D$43729,4,FALSE)=基本情報!$D$6,O8403,"")),"")</f>
        <v/>
      </c>
    </row>
    <row r="8404" spans="15:16" x14ac:dyDescent="0.15">
      <c r="O8404">
        <v>8403</v>
      </c>
      <c r="P8404" t="str">
        <f>IFERROR(IF(COUNTIF(個人情報!$BB$5:$BB$401,"登録番号" &amp; リスト!O8404)&gt;=1,"",IF(VLOOKUP(O8404,登録者リスト!$A$1:$D$43729,4,FALSE)=基本情報!$D$6,O8404,"")),"")</f>
        <v/>
      </c>
    </row>
    <row r="8405" spans="15:16" x14ac:dyDescent="0.15">
      <c r="O8405">
        <v>8404</v>
      </c>
      <c r="P8405" t="str">
        <f>IFERROR(IF(COUNTIF(個人情報!$BB$5:$BB$401,"登録番号" &amp; リスト!O8405)&gt;=1,"",IF(VLOOKUP(O8405,登録者リスト!$A$1:$D$43729,4,FALSE)=基本情報!$D$6,O8405,"")),"")</f>
        <v/>
      </c>
    </row>
    <row r="8406" spans="15:16" x14ac:dyDescent="0.15">
      <c r="O8406">
        <v>8405</v>
      </c>
      <c r="P8406" t="str">
        <f>IFERROR(IF(COUNTIF(個人情報!$BB$5:$BB$401,"登録番号" &amp; リスト!O8406)&gt;=1,"",IF(VLOOKUP(O8406,登録者リスト!$A$1:$D$43729,4,FALSE)=基本情報!$D$6,O8406,"")),"")</f>
        <v/>
      </c>
    </row>
    <row r="8407" spans="15:16" x14ac:dyDescent="0.15">
      <c r="O8407">
        <v>8406</v>
      </c>
      <c r="P8407" t="str">
        <f>IFERROR(IF(COUNTIF(個人情報!$BB$5:$BB$401,"登録番号" &amp; リスト!O8407)&gt;=1,"",IF(VLOOKUP(O8407,登録者リスト!$A$1:$D$43729,4,FALSE)=基本情報!$D$6,O8407,"")),"")</f>
        <v/>
      </c>
    </row>
    <row r="8408" spans="15:16" x14ac:dyDescent="0.15">
      <c r="O8408">
        <v>8407</v>
      </c>
      <c r="P8408" t="str">
        <f>IFERROR(IF(COUNTIF(個人情報!$BB$5:$BB$401,"登録番号" &amp; リスト!O8408)&gt;=1,"",IF(VLOOKUP(O8408,登録者リスト!$A$1:$D$43729,4,FALSE)=基本情報!$D$6,O8408,"")),"")</f>
        <v/>
      </c>
    </row>
    <row r="8409" spans="15:16" x14ac:dyDescent="0.15">
      <c r="O8409">
        <v>8408</v>
      </c>
      <c r="P8409" t="str">
        <f>IFERROR(IF(COUNTIF(個人情報!$BB$5:$BB$401,"登録番号" &amp; リスト!O8409)&gt;=1,"",IF(VLOOKUP(O8409,登録者リスト!$A$1:$D$43729,4,FALSE)=基本情報!$D$6,O8409,"")),"")</f>
        <v/>
      </c>
    </row>
    <row r="8410" spans="15:16" x14ac:dyDescent="0.15">
      <c r="O8410">
        <v>8409</v>
      </c>
      <c r="P8410" t="str">
        <f>IFERROR(IF(COUNTIF(個人情報!$BB$5:$BB$401,"登録番号" &amp; リスト!O8410)&gt;=1,"",IF(VLOOKUP(O8410,登録者リスト!$A$1:$D$43729,4,FALSE)=基本情報!$D$6,O8410,"")),"")</f>
        <v/>
      </c>
    </row>
    <row r="8411" spans="15:16" x14ac:dyDescent="0.15">
      <c r="O8411">
        <v>8410</v>
      </c>
      <c r="P8411" t="str">
        <f>IFERROR(IF(COUNTIF(個人情報!$BB$5:$BB$401,"登録番号" &amp; リスト!O8411)&gt;=1,"",IF(VLOOKUP(O8411,登録者リスト!$A$1:$D$43729,4,FALSE)=基本情報!$D$6,O8411,"")),"")</f>
        <v/>
      </c>
    </row>
    <row r="8412" spans="15:16" x14ac:dyDescent="0.15">
      <c r="O8412">
        <v>8411</v>
      </c>
      <c r="P8412" t="str">
        <f>IFERROR(IF(COUNTIF(個人情報!$BB$5:$BB$401,"登録番号" &amp; リスト!O8412)&gt;=1,"",IF(VLOOKUP(O8412,登録者リスト!$A$1:$D$43729,4,FALSE)=基本情報!$D$6,O8412,"")),"")</f>
        <v/>
      </c>
    </row>
    <row r="8413" spans="15:16" x14ac:dyDescent="0.15">
      <c r="O8413">
        <v>8412</v>
      </c>
      <c r="P8413" t="str">
        <f>IFERROR(IF(COUNTIF(個人情報!$BB$5:$BB$401,"登録番号" &amp; リスト!O8413)&gt;=1,"",IF(VLOOKUP(O8413,登録者リスト!$A$1:$D$43729,4,FALSE)=基本情報!$D$6,O8413,"")),"")</f>
        <v/>
      </c>
    </row>
    <row r="8414" spans="15:16" x14ac:dyDescent="0.15">
      <c r="O8414">
        <v>8413</v>
      </c>
      <c r="P8414" t="str">
        <f>IFERROR(IF(COUNTIF(個人情報!$BB$5:$BB$401,"登録番号" &amp; リスト!O8414)&gt;=1,"",IF(VLOOKUP(O8414,登録者リスト!$A$1:$D$43729,4,FALSE)=基本情報!$D$6,O8414,"")),"")</f>
        <v/>
      </c>
    </row>
    <row r="8415" spans="15:16" x14ac:dyDescent="0.15">
      <c r="O8415">
        <v>8414</v>
      </c>
      <c r="P8415" t="str">
        <f>IFERROR(IF(COUNTIF(個人情報!$BB$5:$BB$401,"登録番号" &amp; リスト!O8415)&gt;=1,"",IF(VLOOKUP(O8415,登録者リスト!$A$1:$D$43729,4,FALSE)=基本情報!$D$6,O8415,"")),"")</f>
        <v/>
      </c>
    </row>
    <row r="8416" spans="15:16" x14ac:dyDescent="0.15">
      <c r="O8416">
        <v>8415</v>
      </c>
      <c r="P8416" t="str">
        <f>IFERROR(IF(COUNTIF(個人情報!$BB$5:$BB$401,"登録番号" &amp; リスト!O8416)&gt;=1,"",IF(VLOOKUP(O8416,登録者リスト!$A$1:$D$43729,4,FALSE)=基本情報!$D$6,O8416,"")),"")</f>
        <v/>
      </c>
    </row>
    <row r="8417" spans="15:16" x14ac:dyDescent="0.15">
      <c r="O8417">
        <v>8416</v>
      </c>
      <c r="P8417" t="str">
        <f>IFERROR(IF(COUNTIF(個人情報!$BB$5:$BB$401,"登録番号" &amp; リスト!O8417)&gt;=1,"",IF(VLOOKUP(O8417,登録者リスト!$A$1:$D$43729,4,FALSE)=基本情報!$D$6,O8417,"")),"")</f>
        <v/>
      </c>
    </row>
    <row r="8418" spans="15:16" x14ac:dyDescent="0.15">
      <c r="O8418">
        <v>8417</v>
      </c>
      <c r="P8418" t="str">
        <f>IFERROR(IF(COUNTIF(個人情報!$BB$5:$BB$401,"登録番号" &amp; リスト!O8418)&gt;=1,"",IF(VLOOKUP(O8418,登録者リスト!$A$1:$D$43729,4,FALSE)=基本情報!$D$6,O8418,"")),"")</f>
        <v/>
      </c>
    </row>
    <row r="8419" spans="15:16" x14ac:dyDescent="0.15">
      <c r="O8419">
        <v>8418</v>
      </c>
      <c r="P8419" t="str">
        <f>IFERROR(IF(COUNTIF(個人情報!$BB$5:$BB$401,"登録番号" &amp; リスト!O8419)&gt;=1,"",IF(VLOOKUP(O8419,登録者リスト!$A$1:$D$43729,4,FALSE)=基本情報!$D$6,O8419,"")),"")</f>
        <v/>
      </c>
    </row>
    <row r="8420" spans="15:16" x14ac:dyDescent="0.15">
      <c r="O8420">
        <v>8419</v>
      </c>
      <c r="P8420" t="str">
        <f>IFERROR(IF(COUNTIF(個人情報!$BB$5:$BB$401,"登録番号" &amp; リスト!O8420)&gt;=1,"",IF(VLOOKUP(O8420,登録者リスト!$A$1:$D$43729,4,FALSE)=基本情報!$D$6,O8420,"")),"")</f>
        <v/>
      </c>
    </row>
    <row r="8421" spans="15:16" x14ac:dyDescent="0.15">
      <c r="O8421">
        <v>8420</v>
      </c>
      <c r="P8421" t="str">
        <f>IFERROR(IF(COUNTIF(個人情報!$BB$5:$BB$401,"登録番号" &amp; リスト!O8421)&gt;=1,"",IF(VLOOKUP(O8421,登録者リスト!$A$1:$D$43729,4,FALSE)=基本情報!$D$6,O8421,"")),"")</f>
        <v/>
      </c>
    </row>
    <row r="8422" spans="15:16" x14ac:dyDescent="0.15">
      <c r="O8422">
        <v>8421</v>
      </c>
      <c r="P8422" t="str">
        <f>IFERROR(IF(COUNTIF(個人情報!$BB$5:$BB$401,"登録番号" &amp; リスト!O8422)&gt;=1,"",IF(VLOOKUP(O8422,登録者リスト!$A$1:$D$43729,4,FALSE)=基本情報!$D$6,O8422,"")),"")</f>
        <v/>
      </c>
    </row>
    <row r="8423" spans="15:16" x14ac:dyDescent="0.15">
      <c r="O8423">
        <v>8422</v>
      </c>
      <c r="P8423" t="str">
        <f>IFERROR(IF(COUNTIF(個人情報!$BB$5:$BB$401,"登録番号" &amp; リスト!O8423)&gt;=1,"",IF(VLOOKUP(O8423,登録者リスト!$A$1:$D$43729,4,FALSE)=基本情報!$D$6,O8423,"")),"")</f>
        <v/>
      </c>
    </row>
    <row r="8424" spans="15:16" x14ac:dyDescent="0.15">
      <c r="O8424">
        <v>8423</v>
      </c>
      <c r="P8424" t="str">
        <f>IFERROR(IF(COUNTIF(個人情報!$BB$5:$BB$401,"登録番号" &amp; リスト!O8424)&gt;=1,"",IF(VLOOKUP(O8424,登録者リスト!$A$1:$D$43729,4,FALSE)=基本情報!$D$6,O8424,"")),"")</f>
        <v/>
      </c>
    </row>
    <row r="8425" spans="15:16" x14ac:dyDescent="0.15">
      <c r="O8425">
        <v>8424</v>
      </c>
      <c r="P8425" t="str">
        <f>IFERROR(IF(COUNTIF(個人情報!$BB$5:$BB$401,"登録番号" &amp; リスト!O8425)&gt;=1,"",IF(VLOOKUP(O8425,登録者リスト!$A$1:$D$43729,4,FALSE)=基本情報!$D$6,O8425,"")),"")</f>
        <v/>
      </c>
    </row>
    <row r="8426" spans="15:16" x14ac:dyDescent="0.15">
      <c r="O8426">
        <v>8425</v>
      </c>
      <c r="P8426" t="str">
        <f>IFERROR(IF(COUNTIF(個人情報!$BB$5:$BB$401,"登録番号" &amp; リスト!O8426)&gt;=1,"",IF(VLOOKUP(O8426,登録者リスト!$A$1:$D$43729,4,FALSE)=基本情報!$D$6,O8426,"")),"")</f>
        <v/>
      </c>
    </row>
    <row r="8427" spans="15:16" x14ac:dyDescent="0.15">
      <c r="O8427">
        <v>8426</v>
      </c>
      <c r="P8427" t="str">
        <f>IFERROR(IF(COUNTIF(個人情報!$BB$5:$BB$401,"登録番号" &amp; リスト!O8427)&gt;=1,"",IF(VLOOKUP(O8427,登録者リスト!$A$1:$D$43729,4,FALSE)=基本情報!$D$6,O8427,"")),"")</f>
        <v/>
      </c>
    </row>
    <row r="8428" spans="15:16" x14ac:dyDescent="0.15">
      <c r="O8428">
        <v>8427</v>
      </c>
      <c r="P8428" t="str">
        <f>IFERROR(IF(COUNTIF(個人情報!$BB$5:$BB$401,"登録番号" &amp; リスト!O8428)&gt;=1,"",IF(VLOOKUP(O8428,登録者リスト!$A$1:$D$43729,4,FALSE)=基本情報!$D$6,O8428,"")),"")</f>
        <v/>
      </c>
    </row>
    <row r="8429" spans="15:16" x14ac:dyDescent="0.15">
      <c r="O8429">
        <v>8428</v>
      </c>
      <c r="P8429" t="str">
        <f>IFERROR(IF(COUNTIF(個人情報!$BB$5:$BB$401,"登録番号" &amp; リスト!O8429)&gt;=1,"",IF(VLOOKUP(O8429,登録者リスト!$A$1:$D$43729,4,FALSE)=基本情報!$D$6,O8429,"")),"")</f>
        <v/>
      </c>
    </row>
    <row r="8430" spans="15:16" x14ac:dyDescent="0.15">
      <c r="O8430">
        <v>8429</v>
      </c>
      <c r="P8430" t="str">
        <f>IFERROR(IF(COUNTIF(個人情報!$BB$5:$BB$401,"登録番号" &amp; リスト!O8430)&gt;=1,"",IF(VLOOKUP(O8430,登録者リスト!$A$1:$D$43729,4,FALSE)=基本情報!$D$6,O8430,"")),"")</f>
        <v/>
      </c>
    </row>
    <row r="8431" spans="15:16" x14ac:dyDescent="0.15">
      <c r="O8431">
        <v>8430</v>
      </c>
      <c r="P8431" t="str">
        <f>IFERROR(IF(COUNTIF(個人情報!$BB$5:$BB$401,"登録番号" &amp; リスト!O8431)&gt;=1,"",IF(VLOOKUP(O8431,登録者リスト!$A$1:$D$43729,4,FALSE)=基本情報!$D$6,O8431,"")),"")</f>
        <v/>
      </c>
    </row>
    <row r="8432" spans="15:16" x14ac:dyDescent="0.15">
      <c r="O8432">
        <v>8431</v>
      </c>
      <c r="P8432" t="str">
        <f>IFERROR(IF(COUNTIF(個人情報!$BB$5:$BB$401,"登録番号" &amp; リスト!O8432)&gt;=1,"",IF(VLOOKUP(O8432,登録者リスト!$A$1:$D$43729,4,FALSE)=基本情報!$D$6,O8432,"")),"")</f>
        <v/>
      </c>
    </row>
    <row r="8433" spans="15:16" x14ac:dyDescent="0.15">
      <c r="O8433">
        <v>8432</v>
      </c>
      <c r="P8433" t="str">
        <f>IFERROR(IF(COUNTIF(個人情報!$BB$5:$BB$401,"登録番号" &amp; リスト!O8433)&gt;=1,"",IF(VLOOKUP(O8433,登録者リスト!$A$1:$D$43729,4,FALSE)=基本情報!$D$6,O8433,"")),"")</f>
        <v/>
      </c>
    </row>
    <row r="8434" spans="15:16" x14ac:dyDescent="0.15">
      <c r="O8434">
        <v>8433</v>
      </c>
      <c r="P8434" t="str">
        <f>IFERROR(IF(COUNTIF(個人情報!$BB$5:$BB$401,"登録番号" &amp; リスト!O8434)&gt;=1,"",IF(VLOOKUP(O8434,登録者リスト!$A$1:$D$43729,4,FALSE)=基本情報!$D$6,O8434,"")),"")</f>
        <v/>
      </c>
    </row>
    <row r="8435" spans="15:16" x14ac:dyDescent="0.15">
      <c r="O8435">
        <v>8434</v>
      </c>
      <c r="P8435" t="str">
        <f>IFERROR(IF(COUNTIF(個人情報!$BB$5:$BB$401,"登録番号" &amp; リスト!O8435)&gt;=1,"",IF(VLOOKUP(O8435,登録者リスト!$A$1:$D$43729,4,FALSE)=基本情報!$D$6,O8435,"")),"")</f>
        <v/>
      </c>
    </row>
    <row r="8436" spans="15:16" x14ac:dyDescent="0.15">
      <c r="O8436">
        <v>8435</v>
      </c>
      <c r="P8436" t="str">
        <f>IFERROR(IF(COUNTIF(個人情報!$BB$5:$BB$401,"登録番号" &amp; リスト!O8436)&gt;=1,"",IF(VLOOKUP(O8436,登録者リスト!$A$1:$D$43729,4,FALSE)=基本情報!$D$6,O8436,"")),"")</f>
        <v/>
      </c>
    </row>
    <row r="8437" spans="15:16" x14ac:dyDescent="0.15">
      <c r="O8437">
        <v>8436</v>
      </c>
      <c r="P8437" t="str">
        <f>IFERROR(IF(COUNTIF(個人情報!$BB$5:$BB$401,"登録番号" &amp; リスト!O8437)&gt;=1,"",IF(VLOOKUP(O8437,登録者リスト!$A$1:$D$43729,4,FALSE)=基本情報!$D$6,O8437,"")),"")</f>
        <v/>
      </c>
    </row>
    <row r="8438" spans="15:16" x14ac:dyDescent="0.15">
      <c r="O8438">
        <v>8437</v>
      </c>
      <c r="P8438" t="str">
        <f>IFERROR(IF(COUNTIF(個人情報!$BB$5:$BB$401,"登録番号" &amp; リスト!O8438)&gt;=1,"",IF(VLOOKUP(O8438,登録者リスト!$A$1:$D$43729,4,FALSE)=基本情報!$D$6,O8438,"")),"")</f>
        <v/>
      </c>
    </row>
    <row r="8439" spans="15:16" x14ac:dyDescent="0.15">
      <c r="O8439">
        <v>8438</v>
      </c>
      <c r="P8439" t="str">
        <f>IFERROR(IF(COUNTIF(個人情報!$BB$5:$BB$401,"登録番号" &amp; リスト!O8439)&gt;=1,"",IF(VLOOKUP(O8439,登録者リスト!$A$1:$D$43729,4,FALSE)=基本情報!$D$6,O8439,"")),"")</f>
        <v/>
      </c>
    </row>
    <row r="8440" spans="15:16" x14ac:dyDescent="0.15">
      <c r="O8440">
        <v>8439</v>
      </c>
      <c r="P8440" t="str">
        <f>IFERROR(IF(COUNTIF(個人情報!$BB$5:$BB$401,"登録番号" &amp; リスト!O8440)&gt;=1,"",IF(VLOOKUP(O8440,登録者リスト!$A$1:$D$43729,4,FALSE)=基本情報!$D$6,O8440,"")),"")</f>
        <v/>
      </c>
    </row>
    <row r="8441" spans="15:16" x14ac:dyDescent="0.15">
      <c r="O8441">
        <v>8440</v>
      </c>
      <c r="P8441" t="str">
        <f>IFERROR(IF(COUNTIF(個人情報!$BB$5:$BB$401,"登録番号" &amp; リスト!O8441)&gt;=1,"",IF(VLOOKUP(O8441,登録者リスト!$A$1:$D$43729,4,FALSE)=基本情報!$D$6,O8441,"")),"")</f>
        <v/>
      </c>
    </row>
    <row r="8442" spans="15:16" x14ac:dyDescent="0.15">
      <c r="O8442">
        <v>8441</v>
      </c>
      <c r="P8442" t="str">
        <f>IFERROR(IF(COUNTIF(個人情報!$BB$5:$BB$401,"登録番号" &amp; リスト!O8442)&gt;=1,"",IF(VLOOKUP(O8442,登録者リスト!$A$1:$D$43729,4,FALSE)=基本情報!$D$6,O8442,"")),"")</f>
        <v/>
      </c>
    </row>
    <row r="8443" spans="15:16" x14ac:dyDescent="0.15">
      <c r="O8443">
        <v>8442</v>
      </c>
      <c r="P8443" t="str">
        <f>IFERROR(IF(COUNTIF(個人情報!$BB$5:$BB$401,"登録番号" &amp; リスト!O8443)&gt;=1,"",IF(VLOOKUP(O8443,登録者リスト!$A$1:$D$43729,4,FALSE)=基本情報!$D$6,O8443,"")),"")</f>
        <v/>
      </c>
    </row>
    <row r="8444" spans="15:16" x14ac:dyDescent="0.15">
      <c r="O8444">
        <v>8443</v>
      </c>
      <c r="P8444" t="str">
        <f>IFERROR(IF(COUNTIF(個人情報!$BB$5:$BB$401,"登録番号" &amp; リスト!O8444)&gt;=1,"",IF(VLOOKUP(O8444,登録者リスト!$A$1:$D$43729,4,FALSE)=基本情報!$D$6,O8444,"")),"")</f>
        <v/>
      </c>
    </row>
    <row r="8445" spans="15:16" x14ac:dyDescent="0.15">
      <c r="O8445">
        <v>8444</v>
      </c>
      <c r="P8445" t="str">
        <f>IFERROR(IF(COUNTIF(個人情報!$BB$5:$BB$401,"登録番号" &amp; リスト!O8445)&gt;=1,"",IF(VLOOKUP(O8445,登録者リスト!$A$1:$D$43729,4,FALSE)=基本情報!$D$6,O8445,"")),"")</f>
        <v/>
      </c>
    </row>
    <row r="8446" spans="15:16" x14ac:dyDescent="0.15">
      <c r="O8446">
        <v>8445</v>
      </c>
      <c r="P8446" t="str">
        <f>IFERROR(IF(COUNTIF(個人情報!$BB$5:$BB$401,"登録番号" &amp; リスト!O8446)&gt;=1,"",IF(VLOOKUP(O8446,登録者リスト!$A$1:$D$43729,4,FALSE)=基本情報!$D$6,O8446,"")),"")</f>
        <v/>
      </c>
    </row>
    <row r="8447" spans="15:16" x14ac:dyDescent="0.15">
      <c r="O8447">
        <v>8446</v>
      </c>
      <c r="P8447" t="str">
        <f>IFERROR(IF(COUNTIF(個人情報!$BB$5:$BB$401,"登録番号" &amp; リスト!O8447)&gt;=1,"",IF(VLOOKUP(O8447,登録者リスト!$A$1:$D$43729,4,FALSE)=基本情報!$D$6,O8447,"")),"")</f>
        <v/>
      </c>
    </row>
    <row r="8448" spans="15:16" x14ac:dyDescent="0.15">
      <c r="O8448">
        <v>8447</v>
      </c>
      <c r="P8448" t="str">
        <f>IFERROR(IF(COUNTIF(個人情報!$BB$5:$BB$401,"登録番号" &amp; リスト!O8448)&gt;=1,"",IF(VLOOKUP(O8448,登録者リスト!$A$1:$D$43729,4,FALSE)=基本情報!$D$6,O8448,"")),"")</f>
        <v/>
      </c>
    </row>
    <row r="8449" spans="15:16" x14ac:dyDescent="0.15">
      <c r="O8449">
        <v>8448</v>
      </c>
      <c r="P8449" t="str">
        <f>IFERROR(IF(COUNTIF(個人情報!$BB$5:$BB$401,"登録番号" &amp; リスト!O8449)&gt;=1,"",IF(VLOOKUP(O8449,登録者リスト!$A$1:$D$43729,4,FALSE)=基本情報!$D$6,O8449,"")),"")</f>
        <v/>
      </c>
    </row>
    <row r="8450" spans="15:16" x14ac:dyDescent="0.15">
      <c r="O8450">
        <v>8449</v>
      </c>
      <c r="P8450" t="str">
        <f>IFERROR(IF(COUNTIF(個人情報!$BB$5:$BB$401,"登録番号" &amp; リスト!O8450)&gt;=1,"",IF(VLOOKUP(O8450,登録者リスト!$A$1:$D$43729,4,FALSE)=基本情報!$D$6,O8450,"")),"")</f>
        <v/>
      </c>
    </row>
    <row r="8451" spans="15:16" x14ac:dyDescent="0.15">
      <c r="O8451">
        <v>8450</v>
      </c>
      <c r="P8451" t="str">
        <f>IFERROR(IF(COUNTIF(個人情報!$BB$5:$BB$401,"登録番号" &amp; リスト!O8451)&gt;=1,"",IF(VLOOKUP(O8451,登録者リスト!$A$1:$D$43729,4,FALSE)=基本情報!$D$6,O8451,"")),"")</f>
        <v/>
      </c>
    </row>
    <row r="8452" spans="15:16" x14ac:dyDescent="0.15">
      <c r="O8452">
        <v>8451</v>
      </c>
      <c r="P8452" t="str">
        <f>IFERROR(IF(COUNTIF(個人情報!$BB$5:$BB$401,"登録番号" &amp; リスト!O8452)&gt;=1,"",IF(VLOOKUP(O8452,登録者リスト!$A$1:$D$43729,4,FALSE)=基本情報!$D$6,O8452,"")),"")</f>
        <v/>
      </c>
    </row>
    <row r="8453" spans="15:16" x14ac:dyDescent="0.15">
      <c r="O8453">
        <v>8452</v>
      </c>
      <c r="P8453" t="str">
        <f>IFERROR(IF(COUNTIF(個人情報!$BB$5:$BB$401,"登録番号" &amp; リスト!O8453)&gt;=1,"",IF(VLOOKUP(O8453,登録者リスト!$A$1:$D$43729,4,FALSE)=基本情報!$D$6,O8453,"")),"")</f>
        <v/>
      </c>
    </row>
    <row r="8454" spans="15:16" x14ac:dyDescent="0.15">
      <c r="O8454">
        <v>8453</v>
      </c>
      <c r="P8454" t="str">
        <f>IFERROR(IF(COUNTIF(個人情報!$BB$5:$BB$401,"登録番号" &amp; リスト!O8454)&gt;=1,"",IF(VLOOKUP(O8454,登録者リスト!$A$1:$D$43729,4,FALSE)=基本情報!$D$6,O8454,"")),"")</f>
        <v/>
      </c>
    </row>
    <row r="8455" spans="15:16" x14ac:dyDescent="0.15">
      <c r="O8455">
        <v>8454</v>
      </c>
      <c r="P8455" t="str">
        <f>IFERROR(IF(COUNTIF(個人情報!$BB$5:$BB$401,"登録番号" &amp; リスト!O8455)&gt;=1,"",IF(VLOOKUP(O8455,登録者リスト!$A$1:$D$43729,4,FALSE)=基本情報!$D$6,O8455,"")),"")</f>
        <v/>
      </c>
    </row>
    <row r="8456" spans="15:16" x14ac:dyDescent="0.15">
      <c r="O8456">
        <v>8455</v>
      </c>
      <c r="P8456" t="str">
        <f>IFERROR(IF(COUNTIF(個人情報!$BB$5:$BB$401,"登録番号" &amp; リスト!O8456)&gt;=1,"",IF(VLOOKUP(O8456,登録者リスト!$A$1:$D$43729,4,FALSE)=基本情報!$D$6,O8456,"")),"")</f>
        <v/>
      </c>
    </row>
    <row r="8457" spans="15:16" x14ac:dyDescent="0.15">
      <c r="O8457">
        <v>8456</v>
      </c>
      <c r="P8457" t="str">
        <f>IFERROR(IF(COUNTIF(個人情報!$BB$5:$BB$401,"登録番号" &amp; リスト!O8457)&gt;=1,"",IF(VLOOKUP(O8457,登録者リスト!$A$1:$D$43729,4,FALSE)=基本情報!$D$6,O8457,"")),"")</f>
        <v/>
      </c>
    </row>
    <row r="8458" spans="15:16" x14ac:dyDescent="0.15">
      <c r="O8458">
        <v>8457</v>
      </c>
      <c r="P8458" t="str">
        <f>IFERROR(IF(COUNTIF(個人情報!$BB$5:$BB$401,"登録番号" &amp; リスト!O8458)&gt;=1,"",IF(VLOOKUP(O8458,登録者リスト!$A$1:$D$43729,4,FALSE)=基本情報!$D$6,O8458,"")),"")</f>
        <v/>
      </c>
    </row>
    <row r="8459" spans="15:16" x14ac:dyDescent="0.15">
      <c r="O8459">
        <v>8458</v>
      </c>
      <c r="P8459" t="str">
        <f>IFERROR(IF(COUNTIF(個人情報!$BB$5:$BB$401,"登録番号" &amp; リスト!O8459)&gt;=1,"",IF(VLOOKUP(O8459,登録者リスト!$A$1:$D$43729,4,FALSE)=基本情報!$D$6,O8459,"")),"")</f>
        <v/>
      </c>
    </row>
    <row r="8460" spans="15:16" x14ac:dyDescent="0.15">
      <c r="O8460">
        <v>8459</v>
      </c>
      <c r="P8460" t="str">
        <f>IFERROR(IF(COUNTIF(個人情報!$BB$5:$BB$401,"登録番号" &amp; リスト!O8460)&gt;=1,"",IF(VLOOKUP(O8460,登録者リスト!$A$1:$D$43729,4,FALSE)=基本情報!$D$6,O8460,"")),"")</f>
        <v/>
      </c>
    </row>
    <row r="8461" spans="15:16" x14ac:dyDescent="0.15">
      <c r="O8461">
        <v>8460</v>
      </c>
      <c r="P8461" t="str">
        <f>IFERROR(IF(COUNTIF(個人情報!$BB$5:$BB$401,"登録番号" &amp; リスト!O8461)&gt;=1,"",IF(VLOOKUP(O8461,登録者リスト!$A$1:$D$43729,4,FALSE)=基本情報!$D$6,O8461,"")),"")</f>
        <v/>
      </c>
    </row>
    <row r="8462" spans="15:16" x14ac:dyDescent="0.15">
      <c r="O8462">
        <v>8461</v>
      </c>
      <c r="P8462" t="str">
        <f>IFERROR(IF(COUNTIF(個人情報!$BB$5:$BB$401,"登録番号" &amp; リスト!O8462)&gt;=1,"",IF(VLOOKUP(O8462,登録者リスト!$A$1:$D$43729,4,FALSE)=基本情報!$D$6,O8462,"")),"")</f>
        <v/>
      </c>
    </row>
    <row r="8463" spans="15:16" x14ac:dyDescent="0.15">
      <c r="O8463">
        <v>8462</v>
      </c>
      <c r="P8463" t="str">
        <f>IFERROR(IF(COUNTIF(個人情報!$BB$5:$BB$401,"登録番号" &amp; リスト!O8463)&gt;=1,"",IF(VLOOKUP(O8463,登録者リスト!$A$1:$D$43729,4,FALSE)=基本情報!$D$6,O8463,"")),"")</f>
        <v/>
      </c>
    </row>
    <row r="8464" spans="15:16" x14ac:dyDescent="0.15">
      <c r="O8464">
        <v>8463</v>
      </c>
      <c r="P8464" t="str">
        <f>IFERROR(IF(COUNTIF(個人情報!$BB$5:$BB$401,"登録番号" &amp; リスト!O8464)&gt;=1,"",IF(VLOOKUP(O8464,登録者リスト!$A$1:$D$43729,4,FALSE)=基本情報!$D$6,O8464,"")),"")</f>
        <v/>
      </c>
    </row>
    <row r="8465" spans="15:16" x14ac:dyDescent="0.15">
      <c r="O8465">
        <v>8464</v>
      </c>
      <c r="P8465" t="str">
        <f>IFERROR(IF(COUNTIF(個人情報!$BB$5:$BB$401,"登録番号" &amp; リスト!O8465)&gt;=1,"",IF(VLOOKUP(O8465,登録者リスト!$A$1:$D$43729,4,FALSE)=基本情報!$D$6,O8465,"")),"")</f>
        <v/>
      </c>
    </row>
    <row r="8466" spans="15:16" x14ac:dyDescent="0.15">
      <c r="O8466">
        <v>8465</v>
      </c>
      <c r="P8466" t="str">
        <f>IFERROR(IF(COUNTIF(個人情報!$BB$5:$BB$401,"登録番号" &amp; リスト!O8466)&gt;=1,"",IF(VLOOKUP(O8466,登録者リスト!$A$1:$D$43729,4,FALSE)=基本情報!$D$6,O8466,"")),"")</f>
        <v/>
      </c>
    </row>
    <row r="8467" spans="15:16" x14ac:dyDescent="0.15">
      <c r="O8467">
        <v>8466</v>
      </c>
      <c r="P8467" t="str">
        <f>IFERROR(IF(COUNTIF(個人情報!$BB$5:$BB$401,"登録番号" &amp; リスト!O8467)&gt;=1,"",IF(VLOOKUP(O8467,登録者リスト!$A$1:$D$43729,4,FALSE)=基本情報!$D$6,O8467,"")),"")</f>
        <v/>
      </c>
    </row>
    <row r="8468" spans="15:16" x14ac:dyDescent="0.15">
      <c r="O8468">
        <v>8467</v>
      </c>
      <c r="P8468" t="str">
        <f>IFERROR(IF(COUNTIF(個人情報!$BB$5:$BB$401,"登録番号" &amp; リスト!O8468)&gt;=1,"",IF(VLOOKUP(O8468,登録者リスト!$A$1:$D$43729,4,FALSE)=基本情報!$D$6,O8468,"")),"")</f>
        <v/>
      </c>
    </row>
    <row r="8469" spans="15:16" x14ac:dyDescent="0.15">
      <c r="O8469">
        <v>8468</v>
      </c>
      <c r="P8469" t="str">
        <f>IFERROR(IF(COUNTIF(個人情報!$BB$5:$BB$401,"登録番号" &amp; リスト!O8469)&gt;=1,"",IF(VLOOKUP(O8469,登録者リスト!$A$1:$D$43729,4,FALSE)=基本情報!$D$6,O8469,"")),"")</f>
        <v/>
      </c>
    </row>
    <row r="8470" spans="15:16" x14ac:dyDescent="0.15">
      <c r="O8470">
        <v>8469</v>
      </c>
      <c r="P8470" t="str">
        <f>IFERROR(IF(COUNTIF(個人情報!$BB$5:$BB$401,"登録番号" &amp; リスト!O8470)&gt;=1,"",IF(VLOOKUP(O8470,登録者リスト!$A$1:$D$43729,4,FALSE)=基本情報!$D$6,O8470,"")),"")</f>
        <v/>
      </c>
    </row>
    <row r="8471" spans="15:16" x14ac:dyDescent="0.15">
      <c r="O8471">
        <v>8470</v>
      </c>
      <c r="P8471" t="str">
        <f>IFERROR(IF(COUNTIF(個人情報!$BB$5:$BB$401,"登録番号" &amp; リスト!O8471)&gt;=1,"",IF(VLOOKUP(O8471,登録者リスト!$A$1:$D$43729,4,FALSE)=基本情報!$D$6,O8471,"")),"")</f>
        <v/>
      </c>
    </row>
    <row r="8472" spans="15:16" x14ac:dyDescent="0.15">
      <c r="O8472">
        <v>8471</v>
      </c>
      <c r="P8472" t="str">
        <f>IFERROR(IF(COUNTIF(個人情報!$BB$5:$BB$401,"登録番号" &amp; リスト!O8472)&gt;=1,"",IF(VLOOKUP(O8472,登録者リスト!$A$1:$D$43729,4,FALSE)=基本情報!$D$6,O8472,"")),"")</f>
        <v/>
      </c>
    </row>
    <row r="8473" spans="15:16" x14ac:dyDescent="0.15">
      <c r="O8473">
        <v>8472</v>
      </c>
      <c r="P8473" t="str">
        <f>IFERROR(IF(COUNTIF(個人情報!$BB$5:$BB$401,"登録番号" &amp; リスト!O8473)&gt;=1,"",IF(VLOOKUP(O8473,登録者リスト!$A$1:$D$43729,4,FALSE)=基本情報!$D$6,O8473,"")),"")</f>
        <v/>
      </c>
    </row>
    <row r="8474" spans="15:16" x14ac:dyDescent="0.15">
      <c r="O8474">
        <v>8473</v>
      </c>
      <c r="P8474" t="str">
        <f>IFERROR(IF(COUNTIF(個人情報!$BB$5:$BB$401,"登録番号" &amp; リスト!O8474)&gt;=1,"",IF(VLOOKUP(O8474,登録者リスト!$A$1:$D$43729,4,FALSE)=基本情報!$D$6,O8474,"")),"")</f>
        <v/>
      </c>
    </row>
    <row r="8475" spans="15:16" x14ac:dyDescent="0.15">
      <c r="O8475">
        <v>8474</v>
      </c>
      <c r="P8475" t="str">
        <f>IFERROR(IF(COUNTIF(個人情報!$BB$5:$BB$401,"登録番号" &amp; リスト!O8475)&gt;=1,"",IF(VLOOKUP(O8475,登録者リスト!$A$1:$D$43729,4,FALSE)=基本情報!$D$6,O8475,"")),"")</f>
        <v/>
      </c>
    </row>
    <row r="8476" spans="15:16" x14ac:dyDescent="0.15">
      <c r="O8476">
        <v>8475</v>
      </c>
      <c r="P8476" t="str">
        <f>IFERROR(IF(COUNTIF(個人情報!$BB$5:$BB$401,"登録番号" &amp; リスト!O8476)&gt;=1,"",IF(VLOOKUP(O8476,登録者リスト!$A$1:$D$43729,4,FALSE)=基本情報!$D$6,O8476,"")),"")</f>
        <v/>
      </c>
    </row>
    <row r="8477" spans="15:16" x14ac:dyDescent="0.15">
      <c r="O8477">
        <v>8476</v>
      </c>
      <c r="P8477" t="str">
        <f>IFERROR(IF(COUNTIF(個人情報!$BB$5:$BB$401,"登録番号" &amp; リスト!O8477)&gt;=1,"",IF(VLOOKUP(O8477,登録者リスト!$A$1:$D$43729,4,FALSE)=基本情報!$D$6,O8477,"")),"")</f>
        <v/>
      </c>
    </row>
    <row r="8478" spans="15:16" x14ac:dyDescent="0.15">
      <c r="O8478">
        <v>8477</v>
      </c>
      <c r="P8478" t="str">
        <f>IFERROR(IF(COUNTIF(個人情報!$BB$5:$BB$401,"登録番号" &amp; リスト!O8478)&gt;=1,"",IF(VLOOKUP(O8478,登録者リスト!$A$1:$D$43729,4,FALSE)=基本情報!$D$6,O8478,"")),"")</f>
        <v/>
      </c>
    </row>
    <row r="8479" spans="15:16" x14ac:dyDescent="0.15">
      <c r="O8479">
        <v>8478</v>
      </c>
      <c r="P8479" t="str">
        <f>IFERROR(IF(COUNTIF(個人情報!$BB$5:$BB$401,"登録番号" &amp; リスト!O8479)&gt;=1,"",IF(VLOOKUP(O8479,登録者リスト!$A$1:$D$43729,4,FALSE)=基本情報!$D$6,O8479,"")),"")</f>
        <v/>
      </c>
    </row>
    <row r="8480" spans="15:16" x14ac:dyDescent="0.15">
      <c r="O8480">
        <v>8479</v>
      </c>
      <c r="P8480" t="str">
        <f>IFERROR(IF(COUNTIF(個人情報!$BB$5:$BB$401,"登録番号" &amp; リスト!O8480)&gt;=1,"",IF(VLOOKUP(O8480,登録者リスト!$A$1:$D$43729,4,FALSE)=基本情報!$D$6,O8480,"")),"")</f>
        <v/>
      </c>
    </row>
    <row r="8481" spans="15:16" x14ac:dyDescent="0.15">
      <c r="O8481">
        <v>8480</v>
      </c>
      <c r="P8481" t="str">
        <f>IFERROR(IF(COUNTIF(個人情報!$BB$5:$BB$401,"登録番号" &amp; リスト!O8481)&gt;=1,"",IF(VLOOKUP(O8481,登録者リスト!$A$1:$D$43729,4,FALSE)=基本情報!$D$6,O8481,"")),"")</f>
        <v/>
      </c>
    </row>
    <row r="8482" spans="15:16" x14ac:dyDescent="0.15">
      <c r="O8482">
        <v>8481</v>
      </c>
      <c r="P8482" t="str">
        <f>IFERROR(IF(COUNTIF(個人情報!$BB$5:$BB$401,"登録番号" &amp; リスト!O8482)&gt;=1,"",IF(VLOOKUP(O8482,登録者リスト!$A$1:$D$43729,4,FALSE)=基本情報!$D$6,O8482,"")),"")</f>
        <v/>
      </c>
    </row>
    <row r="8483" spans="15:16" x14ac:dyDescent="0.15">
      <c r="O8483">
        <v>8482</v>
      </c>
      <c r="P8483" t="str">
        <f>IFERROR(IF(COUNTIF(個人情報!$BB$5:$BB$401,"登録番号" &amp; リスト!O8483)&gt;=1,"",IF(VLOOKUP(O8483,登録者リスト!$A$1:$D$43729,4,FALSE)=基本情報!$D$6,O8483,"")),"")</f>
        <v/>
      </c>
    </row>
    <row r="8484" spans="15:16" x14ac:dyDescent="0.15">
      <c r="O8484">
        <v>8483</v>
      </c>
      <c r="P8484" t="str">
        <f>IFERROR(IF(COUNTIF(個人情報!$BB$5:$BB$401,"登録番号" &amp; リスト!O8484)&gt;=1,"",IF(VLOOKUP(O8484,登録者リスト!$A$1:$D$43729,4,FALSE)=基本情報!$D$6,O8484,"")),"")</f>
        <v/>
      </c>
    </row>
    <row r="8485" spans="15:16" x14ac:dyDescent="0.15">
      <c r="O8485">
        <v>8484</v>
      </c>
      <c r="P8485" t="str">
        <f>IFERROR(IF(COUNTIF(個人情報!$BB$5:$BB$401,"登録番号" &amp; リスト!O8485)&gt;=1,"",IF(VLOOKUP(O8485,登録者リスト!$A$1:$D$43729,4,FALSE)=基本情報!$D$6,O8485,"")),"")</f>
        <v/>
      </c>
    </row>
    <row r="8486" spans="15:16" x14ac:dyDescent="0.15">
      <c r="O8486">
        <v>8485</v>
      </c>
      <c r="P8486" t="str">
        <f>IFERROR(IF(COUNTIF(個人情報!$BB$5:$BB$401,"登録番号" &amp; リスト!O8486)&gt;=1,"",IF(VLOOKUP(O8486,登録者リスト!$A$1:$D$43729,4,FALSE)=基本情報!$D$6,O8486,"")),"")</f>
        <v/>
      </c>
    </row>
    <row r="8487" spans="15:16" x14ac:dyDescent="0.15">
      <c r="O8487">
        <v>8486</v>
      </c>
      <c r="P8487" t="str">
        <f>IFERROR(IF(COUNTIF(個人情報!$BB$5:$BB$401,"登録番号" &amp; リスト!O8487)&gt;=1,"",IF(VLOOKUP(O8487,登録者リスト!$A$1:$D$43729,4,FALSE)=基本情報!$D$6,O8487,"")),"")</f>
        <v/>
      </c>
    </row>
    <row r="8488" spans="15:16" x14ac:dyDescent="0.15">
      <c r="O8488">
        <v>8487</v>
      </c>
      <c r="P8488" t="str">
        <f>IFERROR(IF(COUNTIF(個人情報!$BB$5:$BB$401,"登録番号" &amp; リスト!O8488)&gt;=1,"",IF(VLOOKUP(O8488,登録者リスト!$A$1:$D$43729,4,FALSE)=基本情報!$D$6,O8488,"")),"")</f>
        <v/>
      </c>
    </row>
    <row r="8489" spans="15:16" x14ac:dyDescent="0.15">
      <c r="O8489">
        <v>8488</v>
      </c>
      <c r="P8489" t="str">
        <f>IFERROR(IF(COUNTIF(個人情報!$BB$5:$BB$401,"登録番号" &amp; リスト!O8489)&gt;=1,"",IF(VLOOKUP(O8489,登録者リスト!$A$1:$D$43729,4,FALSE)=基本情報!$D$6,O8489,"")),"")</f>
        <v/>
      </c>
    </row>
    <row r="8490" spans="15:16" x14ac:dyDescent="0.15">
      <c r="O8490">
        <v>8489</v>
      </c>
      <c r="P8490" t="str">
        <f>IFERROR(IF(COUNTIF(個人情報!$BB$5:$BB$401,"登録番号" &amp; リスト!O8490)&gt;=1,"",IF(VLOOKUP(O8490,登録者リスト!$A$1:$D$43729,4,FALSE)=基本情報!$D$6,O8490,"")),"")</f>
        <v/>
      </c>
    </row>
    <row r="8491" spans="15:16" x14ac:dyDescent="0.15">
      <c r="O8491">
        <v>8490</v>
      </c>
      <c r="P8491" t="str">
        <f>IFERROR(IF(COUNTIF(個人情報!$BB$5:$BB$401,"登録番号" &amp; リスト!O8491)&gt;=1,"",IF(VLOOKUP(O8491,登録者リスト!$A$1:$D$43729,4,FALSE)=基本情報!$D$6,O8491,"")),"")</f>
        <v/>
      </c>
    </row>
    <row r="8492" spans="15:16" x14ac:dyDescent="0.15">
      <c r="O8492">
        <v>8491</v>
      </c>
      <c r="P8492" t="str">
        <f>IFERROR(IF(COUNTIF(個人情報!$BB$5:$BB$401,"登録番号" &amp; リスト!O8492)&gt;=1,"",IF(VLOOKUP(O8492,登録者リスト!$A$1:$D$43729,4,FALSE)=基本情報!$D$6,O8492,"")),"")</f>
        <v/>
      </c>
    </row>
    <row r="8493" spans="15:16" x14ac:dyDescent="0.15">
      <c r="O8493">
        <v>8492</v>
      </c>
      <c r="P8493" t="str">
        <f>IFERROR(IF(COUNTIF(個人情報!$BB$5:$BB$401,"登録番号" &amp; リスト!O8493)&gt;=1,"",IF(VLOOKUP(O8493,登録者リスト!$A$1:$D$43729,4,FALSE)=基本情報!$D$6,O8493,"")),"")</f>
        <v/>
      </c>
    </row>
    <row r="8494" spans="15:16" x14ac:dyDescent="0.15">
      <c r="O8494">
        <v>8493</v>
      </c>
      <c r="P8494" t="str">
        <f>IFERROR(IF(COUNTIF(個人情報!$BB$5:$BB$401,"登録番号" &amp; リスト!O8494)&gt;=1,"",IF(VLOOKUP(O8494,登録者リスト!$A$1:$D$43729,4,FALSE)=基本情報!$D$6,O8494,"")),"")</f>
        <v/>
      </c>
    </row>
    <row r="8495" spans="15:16" x14ac:dyDescent="0.15">
      <c r="O8495">
        <v>8494</v>
      </c>
      <c r="P8495" t="str">
        <f>IFERROR(IF(COUNTIF(個人情報!$BB$5:$BB$401,"登録番号" &amp; リスト!O8495)&gt;=1,"",IF(VLOOKUP(O8495,登録者リスト!$A$1:$D$43729,4,FALSE)=基本情報!$D$6,O8495,"")),"")</f>
        <v/>
      </c>
    </row>
    <row r="8496" spans="15:16" x14ac:dyDescent="0.15">
      <c r="O8496">
        <v>8495</v>
      </c>
      <c r="P8496" t="str">
        <f>IFERROR(IF(COUNTIF(個人情報!$BB$5:$BB$401,"登録番号" &amp; リスト!O8496)&gt;=1,"",IF(VLOOKUP(O8496,登録者リスト!$A$1:$D$43729,4,FALSE)=基本情報!$D$6,O8496,"")),"")</f>
        <v/>
      </c>
    </row>
    <row r="8497" spans="15:16" x14ac:dyDescent="0.15">
      <c r="O8497">
        <v>8496</v>
      </c>
      <c r="P8497" t="str">
        <f>IFERROR(IF(COUNTIF(個人情報!$BB$5:$BB$401,"登録番号" &amp; リスト!O8497)&gt;=1,"",IF(VLOOKUP(O8497,登録者リスト!$A$1:$D$43729,4,FALSE)=基本情報!$D$6,O8497,"")),"")</f>
        <v/>
      </c>
    </row>
    <row r="8498" spans="15:16" x14ac:dyDescent="0.15">
      <c r="O8498">
        <v>8497</v>
      </c>
      <c r="P8498" t="str">
        <f>IFERROR(IF(COUNTIF(個人情報!$BB$5:$BB$401,"登録番号" &amp; リスト!O8498)&gt;=1,"",IF(VLOOKUP(O8498,登録者リスト!$A$1:$D$43729,4,FALSE)=基本情報!$D$6,O8498,"")),"")</f>
        <v/>
      </c>
    </row>
    <row r="8499" spans="15:16" x14ac:dyDescent="0.15">
      <c r="O8499">
        <v>8498</v>
      </c>
      <c r="P8499" t="str">
        <f>IFERROR(IF(COUNTIF(個人情報!$BB$5:$BB$401,"登録番号" &amp; リスト!O8499)&gt;=1,"",IF(VLOOKUP(O8499,登録者リスト!$A$1:$D$43729,4,FALSE)=基本情報!$D$6,O8499,"")),"")</f>
        <v/>
      </c>
    </row>
    <row r="8500" spans="15:16" x14ac:dyDescent="0.15">
      <c r="O8500">
        <v>8499</v>
      </c>
      <c r="P8500" t="str">
        <f>IFERROR(IF(COUNTIF(個人情報!$BB$5:$BB$401,"登録番号" &amp; リスト!O8500)&gt;=1,"",IF(VLOOKUP(O8500,登録者リスト!$A$1:$D$43729,4,FALSE)=基本情報!$D$6,O8500,"")),"")</f>
        <v/>
      </c>
    </row>
    <row r="8501" spans="15:16" x14ac:dyDescent="0.15">
      <c r="O8501">
        <v>8500</v>
      </c>
      <c r="P8501" t="str">
        <f>IFERROR(IF(COUNTIF(個人情報!$BB$5:$BB$401,"登録番号" &amp; リスト!O8501)&gt;=1,"",IF(VLOOKUP(O8501,登録者リスト!$A$1:$D$43729,4,FALSE)=基本情報!$D$6,O8501,"")),"")</f>
        <v/>
      </c>
    </row>
    <row r="8502" spans="15:16" x14ac:dyDescent="0.15">
      <c r="O8502">
        <v>8501</v>
      </c>
      <c r="P8502" t="str">
        <f>IFERROR(IF(COUNTIF(個人情報!$BB$5:$BB$401,"登録番号" &amp; リスト!O8502)&gt;=1,"",IF(VLOOKUP(O8502,登録者リスト!$A$1:$D$43729,4,FALSE)=基本情報!$D$6,O8502,"")),"")</f>
        <v/>
      </c>
    </row>
    <row r="8503" spans="15:16" x14ac:dyDescent="0.15">
      <c r="O8503">
        <v>8502</v>
      </c>
      <c r="P8503" t="str">
        <f>IFERROR(IF(COUNTIF(個人情報!$BB$5:$BB$401,"登録番号" &amp; リスト!O8503)&gt;=1,"",IF(VLOOKUP(O8503,登録者リスト!$A$1:$D$43729,4,FALSE)=基本情報!$D$6,O8503,"")),"")</f>
        <v/>
      </c>
    </row>
    <row r="8504" spans="15:16" x14ac:dyDescent="0.15">
      <c r="O8504">
        <v>8503</v>
      </c>
      <c r="P8504" t="str">
        <f>IFERROR(IF(COUNTIF(個人情報!$BB$5:$BB$401,"登録番号" &amp; リスト!O8504)&gt;=1,"",IF(VLOOKUP(O8504,登録者リスト!$A$1:$D$43729,4,FALSE)=基本情報!$D$6,O8504,"")),"")</f>
        <v/>
      </c>
    </row>
    <row r="8505" spans="15:16" x14ac:dyDescent="0.15">
      <c r="O8505">
        <v>8504</v>
      </c>
      <c r="P8505" t="str">
        <f>IFERROR(IF(COUNTIF(個人情報!$BB$5:$BB$401,"登録番号" &amp; リスト!O8505)&gt;=1,"",IF(VLOOKUP(O8505,登録者リスト!$A$1:$D$43729,4,FALSE)=基本情報!$D$6,O8505,"")),"")</f>
        <v/>
      </c>
    </row>
    <row r="8506" spans="15:16" x14ac:dyDescent="0.15">
      <c r="O8506">
        <v>8505</v>
      </c>
      <c r="P8506" t="str">
        <f>IFERROR(IF(COUNTIF(個人情報!$BB$5:$BB$401,"登録番号" &amp; リスト!O8506)&gt;=1,"",IF(VLOOKUP(O8506,登録者リスト!$A$1:$D$43729,4,FALSE)=基本情報!$D$6,O8506,"")),"")</f>
        <v/>
      </c>
    </row>
    <row r="8507" spans="15:16" x14ac:dyDescent="0.15">
      <c r="O8507">
        <v>8506</v>
      </c>
      <c r="P8507" t="str">
        <f>IFERROR(IF(COUNTIF(個人情報!$BB$5:$BB$401,"登録番号" &amp; リスト!O8507)&gt;=1,"",IF(VLOOKUP(O8507,登録者リスト!$A$1:$D$43729,4,FALSE)=基本情報!$D$6,O8507,"")),"")</f>
        <v/>
      </c>
    </row>
    <row r="8508" spans="15:16" x14ac:dyDescent="0.15">
      <c r="O8508">
        <v>8507</v>
      </c>
      <c r="P8508" t="str">
        <f>IFERROR(IF(COUNTIF(個人情報!$BB$5:$BB$401,"登録番号" &amp; リスト!O8508)&gt;=1,"",IF(VLOOKUP(O8508,登録者リスト!$A$1:$D$43729,4,FALSE)=基本情報!$D$6,O8508,"")),"")</f>
        <v/>
      </c>
    </row>
    <row r="8509" spans="15:16" x14ac:dyDescent="0.15">
      <c r="O8509">
        <v>8508</v>
      </c>
      <c r="P8509" t="str">
        <f>IFERROR(IF(COUNTIF(個人情報!$BB$5:$BB$401,"登録番号" &amp; リスト!O8509)&gt;=1,"",IF(VLOOKUP(O8509,登録者リスト!$A$1:$D$43729,4,FALSE)=基本情報!$D$6,O8509,"")),"")</f>
        <v/>
      </c>
    </row>
    <row r="8510" spans="15:16" x14ac:dyDescent="0.15">
      <c r="O8510">
        <v>8509</v>
      </c>
      <c r="P8510" t="str">
        <f>IFERROR(IF(COUNTIF(個人情報!$BB$5:$BB$401,"登録番号" &amp; リスト!O8510)&gt;=1,"",IF(VLOOKUP(O8510,登録者リスト!$A$1:$D$43729,4,FALSE)=基本情報!$D$6,O8510,"")),"")</f>
        <v/>
      </c>
    </row>
    <row r="8511" spans="15:16" x14ac:dyDescent="0.15">
      <c r="O8511">
        <v>8510</v>
      </c>
      <c r="P8511" t="str">
        <f>IFERROR(IF(COUNTIF(個人情報!$BB$5:$BB$401,"登録番号" &amp; リスト!O8511)&gt;=1,"",IF(VLOOKUP(O8511,登録者リスト!$A$1:$D$43729,4,FALSE)=基本情報!$D$6,O8511,"")),"")</f>
        <v/>
      </c>
    </row>
    <row r="8512" spans="15:16" x14ac:dyDescent="0.15">
      <c r="O8512">
        <v>8511</v>
      </c>
      <c r="P8512" t="str">
        <f>IFERROR(IF(COUNTIF(個人情報!$BB$5:$BB$401,"登録番号" &amp; リスト!O8512)&gt;=1,"",IF(VLOOKUP(O8512,登録者リスト!$A$1:$D$43729,4,FALSE)=基本情報!$D$6,O8512,"")),"")</f>
        <v/>
      </c>
    </row>
    <row r="8513" spans="15:16" x14ac:dyDescent="0.15">
      <c r="O8513">
        <v>8512</v>
      </c>
      <c r="P8513" t="str">
        <f>IFERROR(IF(COUNTIF(個人情報!$BB$5:$BB$401,"登録番号" &amp; リスト!O8513)&gt;=1,"",IF(VLOOKUP(O8513,登録者リスト!$A$1:$D$43729,4,FALSE)=基本情報!$D$6,O8513,"")),"")</f>
        <v/>
      </c>
    </row>
    <row r="8514" spans="15:16" x14ac:dyDescent="0.15">
      <c r="O8514">
        <v>8513</v>
      </c>
      <c r="P8514" t="str">
        <f>IFERROR(IF(COUNTIF(個人情報!$BB$5:$BB$401,"登録番号" &amp; リスト!O8514)&gt;=1,"",IF(VLOOKUP(O8514,登録者リスト!$A$1:$D$43729,4,FALSE)=基本情報!$D$6,O8514,"")),"")</f>
        <v/>
      </c>
    </row>
    <row r="8515" spans="15:16" x14ac:dyDescent="0.15">
      <c r="O8515">
        <v>8514</v>
      </c>
      <c r="P8515" t="str">
        <f>IFERROR(IF(COUNTIF(個人情報!$BB$5:$BB$401,"登録番号" &amp; リスト!O8515)&gt;=1,"",IF(VLOOKUP(O8515,登録者リスト!$A$1:$D$43729,4,FALSE)=基本情報!$D$6,O8515,"")),"")</f>
        <v/>
      </c>
    </row>
    <row r="8516" spans="15:16" x14ac:dyDescent="0.15">
      <c r="O8516">
        <v>8515</v>
      </c>
      <c r="P8516" t="str">
        <f>IFERROR(IF(COUNTIF(個人情報!$BB$5:$BB$401,"登録番号" &amp; リスト!O8516)&gt;=1,"",IF(VLOOKUP(O8516,登録者リスト!$A$1:$D$43729,4,FALSE)=基本情報!$D$6,O8516,"")),"")</f>
        <v/>
      </c>
    </row>
    <row r="8517" spans="15:16" x14ac:dyDescent="0.15">
      <c r="O8517">
        <v>8516</v>
      </c>
      <c r="P8517" t="str">
        <f>IFERROR(IF(COUNTIF(個人情報!$BB$5:$BB$401,"登録番号" &amp; リスト!O8517)&gt;=1,"",IF(VLOOKUP(O8517,登録者リスト!$A$1:$D$43729,4,FALSE)=基本情報!$D$6,O8517,"")),"")</f>
        <v/>
      </c>
    </row>
    <row r="8518" spans="15:16" x14ac:dyDescent="0.15">
      <c r="O8518">
        <v>8517</v>
      </c>
      <c r="P8518" t="str">
        <f>IFERROR(IF(COUNTIF(個人情報!$BB$5:$BB$401,"登録番号" &amp; リスト!O8518)&gt;=1,"",IF(VLOOKUP(O8518,登録者リスト!$A$1:$D$43729,4,FALSE)=基本情報!$D$6,O8518,"")),"")</f>
        <v/>
      </c>
    </row>
    <row r="8519" spans="15:16" x14ac:dyDescent="0.15">
      <c r="O8519">
        <v>8518</v>
      </c>
      <c r="P8519" t="str">
        <f>IFERROR(IF(COUNTIF(個人情報!$BB$5:$BB$401,"登録番号" &amp; リスト!O8519)&gt;=1,"",IF(VLOOKUP(O8519,登録者リスト!$A$1:$D$43729,4,FALSE)=基本情報!$D$6,O8519,"")),"")</f>
        <v/>
      </c>
    </row>
    <row r="8520" spans="15:16" x14ac:dyDescent="0.15">
      <c r="O8520">
        <v>8519</v>
      </c>
      <c r="P8520" t="str">
        <f>IFERROR(IF(COUNTIF(個人情報!$BB$5:$BB$401,"登録番号" &amp; リスト!O8520)&gt;=1,"",IF(VLOOKUP(O8520,登録者リスト!$A$1:$D$43729,4,FALSE)=基本情報!$D$6,O8520,"")),"")</f>
        <v/>
      </c>
    </row>
    <row r="8521" spans="15:16" x14ac:dyDescent="0.15">
      <c r="O8521">
        <v>8520</v>
      </c>
      <c r="P8521" t="str">
        <f>IFERROR(IF(COUNTIF(個人情報!$BB$5:$BB$401,"登録番号" &amp; リスト!O8521)&gt;=1,"",IF(VLOOKUP(O8521,登録者リスト!$A$1:$D$43729,4,FALSE)=基本情報!$D$6,O8521,"")),"")</f>
        <v/>
      </c>
    </row>
    <row r="8522" spans="15:16" x14ac:dyDescent="0.15">
      <c r="O8522">
        <v>8521</v>
      </c>
      <c r="P8522" t="str">
        <f>IFERROR(IF(COUNTIF(個人情報!$BB$5:$BB$401,"登録番号" &amp; リスト!O8522)&gt;=1,"",IF(VLOOKUP(O8522,登録者リスト!$A$1:$D$43729,4,FALSE)=基本情報!$D$6,O8522,"")),"")</f>
        <v/>
      </c>
    </row>
    <row r="8523" spans="15:16" x14ac:dyDescent="0.15">
      <c r="O8523">
        <v>8522</v>
      </c>
      <c r="P8523" t="str">
        <f>IFERROR(IF(COUNTIF(個人情報!$BB$5:$BB$401,"登録番号" &amp; リスト!O8523)&gt;=1,"",IF(VLOOKUP(O8523,登録者リスト!$A$1:$D$43729,4,FALSE)=基本情報!$D$6,O8523,"")),"")</f>
        <v/>
      </c>
    </row>
    <row r="8524" spans="15:16" x14ac:dyDescent="0.15">
      <c r="O8524">
        <v>8523</v>
      </c>
      <c r="P8524" t="str">
        <f>IFERROR(IF(COUNTIF(個人情報!$BB$5:$BB$401,"登録番号" &amp; リスト!O8524)&gt;=1,"",IF(VLOOKUP(O8524,登録者リスト!$A$1:$D$43729,4,FALSE)=基本情報!$D$6,O8524,"")),"")</f>
        <v/>
      </c>
    </row>
    <row r="8525" spans="15:16" x14ac:dyDescent="0.15">
      <c r="O8525">
        <v>8524</v>
      </c>
      <c r="P8525" t="str">
        <f>IFERROR(IF(COUNTIF(個人情報!$BB$5:$BB$401,"登録番号" &amp; リスト!O8525)&gt;=1,"",IF(VLOOKUP(O8525,登録者リスト!$A$1:$D$43729,4,FALSE)=基本情報!$D$6,O8525,"")),"")</f>
        <v/>
      </c>
    </row>
    <row r="8526" spans="15:16" x14ac:dyDescent="0.15">
      <c r="O8526">
        <v>8525</v>
      </c>
      <c r="P8526" t="str">
        <f>IFERROR(IF(COUNTIF(個人情報!$BB$5:$BB$401,"登録番号" &amp; リスト!O8526)&gt;=1,"",IF(VLOOKUP(O8526,登録者リスト!$A$1:$D$43729,4,FALSE)=基本情報!$D$6,O8526,"")),"")</f>
        <v/>
      </c>
    </row>
    <row r="8527" spans="15:16" x14ac:dyDescent="0.15">
      <c r="O8527">
        <v>8526</v>
      </c>
      <c r="P8527" t="str">
        <f>IFERROR(IF(COUNTIF(個人情報!$BB$5:$BB$401,"登録番号" &amp; リスト!O8527)&gt;=1,"",IF(VLOOKUP(O8527,登録者リスト!$A$1:$D$43729,4,FALSE)=基本情報!$D$6,O8527,"")),"")</f>
        <v/>
      </c>
    </row>
    <row r="8528" spans="15:16" x14ac:dyDescent="0.15">
      <c r="O8528">
        <v>8527</v>
      </c>
      <c r="P8528" t="str">
        <f>IFERROR(IF(COUNTIF(個人情報!$BB$5:$BB$401,"登録番号" &amp; リスト!O8528)&gt;=1,"",IF(VLOOKUP(O8528,登録者リスト!$A$1:$D$43729,4,FALSE)=基本情報!$D$6,O8528,"")),"")</f>
        <v/>
      </c>
    </row>
    <row r="8529" spans="15:16" x14ac:dyDescent="0.15">
      <c r="O8529">
        <v>8528</v>
      </c>
      <c r="P8529" t="str">
        <f>IFERROR(IF(COUNTIF(個人情報!$BB$5:$BB$401,"登録番号" &amp; リスト!O8529)&gt;=1,"",IF(VLOOKUP(O8529,登録者リスト!$A$1:$D$43729,4,FALSE)=基本情報!$D$6,O8529,"")),"")</f>
        <v/>
      </c>
    </row>
    <row r="8530" spans="15:16" x14ac:dyDescent="0.15">
      <c r="O8530">
        <v>8529</v>
      </c>
      <c r="P8530" t="str">
        <f>IFERROR(IF(COUNTIF(個人情報!$BB$5:$BB$401,"登録番号" &amp; リスト!O8530)&gt;=1,"",IF(VLOOKUP(O8530,登録者リスト!$A$1:$D$43729,4,FALSE)=基本情報!$D$6,O8530,"")),"")</f>
        <v/>
      </c>
    </row>
    <row r="8531" spans="15:16" x14ac:dyDescent="0.15">
      <c r="O8531">
        <v>8530</v>
      </c>
      <c r="P8531" t="str">
        <f>IFERROR(IF(COUNTIF(個人情報!$BB$5:$BB$401,"登録番号" &amp; リスト!O8531)&gt;=1,"",IF(VLOOKUP(O8531,登録者リスト!$A$1:$D$43729,4,FALSE)=基本情報!$D$6,O8531,"")),"")</f>
        <v/>
      </c>
    </row>
    <row r="8532" spans="15:16" x14ac:dyDescent="0.15">
      <c r="O8532">
        <v>8531</v>
      </c>
      <c r="P8532" t="str">
        <f>IFERROR(IF(COUNTIF(個人情報!$BB$5:$BB$401,"登録番号" &amp; リスト!O8532)&gt;=1,"",IF(VLOOKUP(O8532,登録者リスト!$A$1:$D$43729,4,FALSE)=基本情報!$D$6,O8532,"")),"")</f>
        <v/>
      </c>
    </row>
    <row r="8533" spans="15:16" x14ac:dyDescent="0.15">
      <c r="O8533">
        <v>8532</v>
      </c>
      <c r="P8533" t="str">
        <f>IFERROR(IF(COUNTIF(個人情報!$BB$5:$BB$401,"登録番号" &amp; リスト!O8533)&gt;=1,"",IF(VLOOKUP(O8533,登録者リスト!$A$1:$D$43729,4,FALSE)=基本情報!$D$6,O8533,"")),"")</f>
        <v/>
      </c>
    </row>
    <row r="8534" spans="15:16" x14ac:dyDescent="0.15">
      <c r="O8534">
        <v>8533</v>
      </c>
      <c r="P8534" t="str">
        <f>IFERROR(IF(COUNTIF(個人情報!$BB$5:$BB$401,"登録番号" &amp; リスト!O8534)&gt;=1,"",IF(VLOOKUP(O8534,登録者リスト!$A$1:$D$43729,4,FALSE)=基本情報!$D$6,O8534,"")),"")</f>
        <v/>
      </c>
    </row>
    <row r="8535" spans="15:16" x14ac:dyDescent="0.15">
      <c r="O8535">
        <v>8534</v>
      </c>
      <c r="P8535" t="str">
        <f>IFERROR(IF(COUNTIF(個人情報!$BB$5:$BB$401,"登録番号" &amp; リスト!O8535)&gt;=1,"",IF(VLOOKUP(O8535,登録者リスト!$A$1:$D$43729,4,FALSE)=基本情報!$D$6,O8535,"")),"")</f>
        <v/>
      </c>
    </row>
    <row r="8536" spans="15:16" x14ac:dyDescent="0.15">
      <c r="O8536">
        <v>8535</v>
      </c>
      <c r="P8536" t="str">
        <f>IFERROR(IF(COUNTIF(個人情報!$BB$5:$BB$401,"登録番号" &amp; リスト!O8536)&gt;=1,"",IF(VLOOKUP(O8536,登録者リスト!$A$1:$D$43729,4,FALSE)=基本情報!$D$6,O8536,"")),"")</f>
        <v/>
      </c>
    </row>
    <row r="8537" spans="15:16" x14ac:dyDescent="0.15">
      <c r="O8537">
        <v>8536</v>
      </c>
      <c r="P8537" t="str">
        <f>IFERROR(IF(COUNTIF(個人情報!$BB$5:$BB$401,"登録番号" &amp; リスト!O8537)&gt;=1,"",IF(VLOOKUP(O8537,登録者リスト!$A$1:$D$43729,4,FALSE)=基本情報!$D$6,O8537,"")),"")</f>
        <v/>
      </c>
    </row>
    <row r="8538" spans="15:16" x14ac:dyDescent="0.15">
      <c r="O8538">
        <v>8537</v>
      </c>
      <c r="P8538" t="str">
        <f>IFERROR(IF(COUNTIF(個人情報!$BB$5:$BB$401,"登録番号" &amp; リスト!O8538)&gt;=1,"",IF(VLOOKUP(O8538,登録者リスト!$A$1:$D$43729,4,FALSE)=基本情報!$D$6,O8538,"")),"")</f>
        <v/>
      </c>
    </row>
    <row r="8539" spans="15:16" x14ac:dyDescent="0.15">
      <c r="O8539">
        <v>8538</v>
      </c>
      <c r="P8539" t="str">
        <f>IFERROR(IF(COUNTIF(個人情報!$BB$5:$BB$401,"登録番号" &amp; リスト!O8539)&gt;=1,"",IF(VLOOKUP(O8539,登録者リスト!$A$1:$D$43729,4,FALSE)=基本情報!$D$6,O8539,"")),"")</f>
        <v/>
      </c>
    </row>
    <row r="8540" spans="15:16" x14ac:dyDescent="0.15">
      <c r="O8540">
        <v>8539</v>
      </c>
      <c r="P8540" t="str">
        <f>IFERROR(IF(COUNTIF(個人情報!$BB$5:$BB$401,"登録番号" &amp; リスト!O8540)&gt;=1,"",IF(VLOOKUP(O8540,登録者リスト!$A$1:$D$43729,4,FALSE)=基本情報!$D$6,O8540,"")),"")</f>
        <v/>
      </c>
    </row>
    <row r="8541" spans="15:16" x14ac:dyDescent="0.15">
      <c r="O8541">
        <v>8540</v>
      </c>
      <c r="P8541" t="str">
        <f>IFERROR(IF(COUNTIF(個人情報!$BB$5:$BB$401,"登録番号" &amp; リスト!O8541)&gt;=1,"",IF(VLOOKUP(O8541,登録者リスト!$A$1:$D$43729,4,FALSE)=基本情報!$D$6,O8541,"")),"")</f>
        <v/>
      </c>
    </row>
    <row r="8542" spans="15:16" x14ac:dyDescent="0.15">
      <c r="O8542">
        <v>8541</v>
      </c>
      <c r="P8542" t="str">
        <f>IFERROR(IF(COUNTIF(個人情報!$BB$5:$BB$401,"登録番号" &amp; リスト!O8542)&gt;=1,"",IF(VLOOKUP(O8542,登録者リスト!$A$1:$D$43729,4,FALSE)=基本情報!$D$6,O8542,"")),"")</f>
        <v/>
      </c>
    </row>
    <row r="8543" spans="15:16" x14ac:dyDescent="0.15">
      <c r="O8543">
        <v>8542</v>
      </c>
      <c r="P8543" t="str">
        <f>IFERROR(IF(COUNTIF(個人情報!$BB$5:$BB$401,"登録番号" &amp; リスト!O8543)&gt;=1,"",IF(VLOOKUP(O8543,登録者リスト!$A$1:$D$43729,4,FALSE)=基本情報!$D$6,O8543,"")),"")</f>
        <v/>
      </c>
    </row>
    <row r="8544" spans="15:16" x14ac:dyDescent="0.15">
      <c r="O8544">
        <v>8543</v>
      </c>
      <c r="P8544" t="str">
        <f>IFERROR(IF(COUNTIF(個人情報!$BB$5:$BB$401,"登録番号" &amp; リスト!O8544)&gt;=1,"",IF(VLOOKUP(O8544,登録者リスト!$A$1:$D$43729,4,FALSE)=基本情報!$D$6,O8544,"")),"")</f>
        <v/>
      </c>
    </row>
    <row r="8545" spans="15:16" x14ac:dyDescent="0.15">
      <c r="O8545">
        <v>8544</v>
      </c>
      <c r="P8545" t="str">
        <f>IFERROR(IF(COUNTIF(個人情報!$BB$5:$BB$401,"登録番号" &amp; リスト!O8545)&gt;=1,"",IF(VLOOKUP(O8545,登録者リスト!$A$1:$D$43729,4,FALSE)=基本情報!$D$6,O8545,"")),"")</f>
        <v/>
      </c>
    </row>
    <row r="8546" spans="15:16" x14ac:dyDescent="0.15">
      <c r="O8546">
        <v>8545</v>
      </c>
      <c r="P8546" t="str">
        <f>IFERROR(IF(COUNTIF(個人情報!$BB$5:$BB$401,"登録番号" &amp; リスト!O8546)&gt;=1,"",IF(VLOOKUP(O8546,登録者リスト!$A$1:$D$43729,4,FALSE)=基本情報!$D$6,O8546,"")),"")</f>
        <v/>
      </c>
    </row>
    <row r="8547" spans="15:16" x14ac:dyDescent="0.15">
      <c r="O8547">
        <v>8546</v>
      </c>
      <c r="P8547" t="str">
        <f>IFERROR(IF(COUNTIF(個人情報!$BB$5:$BB$401,"登録番号" &amp; リスト!O8547)&gt;=1,"",IF(VLOOKUP(O8547,登録者リスト!$A$1:$D$43729,4,FALSE)=基本情報!$D$6,O8547,"")),"")</f>
        <v/>
      </c>
    </row>
    <row r="8548" spans="15:16" x14ac:dyDescent="0.15">
      <c r="O8548">
        <v>8547</v>
      </c>
      <c r="P8548" t="str">
        <f>IFERROR(IF(COUNTIF(個人情報!$BB$5:$BB$401,"登録番号" &amp; リスト!O8548)&gt;=1,"",IF(VLOOKUP(O8548,登録者リスト!$A$1:$D$43729,4,FALSE)=基本情報!$D$6,O8548,"")),"")</f>
        <v/>
      </c>
    </row>
    <row r="8549" spans="15:16" x14ac:dyDescent="0.15">
      <c r="O8549">
        <v>8548</v>
      </c>
      <c r="P8549" t="str">
        <f>IFERROR(IF(COUNTIF(個人情報!$BB$5:$BB$401,"登録番号" &amp; リスト!O8549)&gt;=1,"",IF(VLOOKUP(O8549,登録者リスト!$A$1:$D$43729,4,FALSE)=基本情報!$D$6,O8549,"")),"")</f>
        <v/>
      </c>
    </row>
    <row r="8550" spans="15:16" x14ac:dyDescent="0.15">
      <c r="O8550">
        <v>8549</v>
      </c>
      <c r="P8550" t="str">
        <f>IFERROR(IF(COUNTIF(個人情報!$BB$5:$BB$401,"登録番号" &amp; リスト!O8550)&gt;=1,"",IF(VLOOKUP(O8550,登録者リスト!$A$1:$D$43729,4,FALSE)=基本情報!$D$6,O8550,"")),"")</f>
        <v/>
      </c>
    </row>
    <row r="8551" spans="15:16" x14ac:dyDescent="0.15">
      <c r="O8551">
        <v>8550</v>
      </c>
      <c r="P8551" t="str">
        <f>IFERROR(IF(COUNTIF(個人情報!$BB$5:$BB$401,"登録番号" &amp; リスト!O8551)&gt;=1,"",IF(VLOOKUP(O8551,登録者リスト!$A$1:$D$43729,4,FALSE)=基本情報!$D$6,O8551,"")),"")</f>
        <v/>
      </c>
    </row>
    <row r="8552" spans="15:16" x14ac:dyDescent="0.15">
      <c r="O8552">
        <v>8551</v>
      </c>
      <c r="P8552" t="str">
        <f>IFERROR(IF(COUNTIF(個人情報!$BB$5:$BB$401,"登録番号" &amp; リスト!O8552)&gt;=1,"",IF(VLOOKUP(O8552,登録者リスト!$A$1:$D$43729,4,FALSE)=基本情報!$D$6,O8552,"")),"")</f>
        <v/>
      </c>
    </row>
    <row r="8553" spans="15:16" x14ac:dyDescent="0.15">
      <c r="O8553">
        <v>8552</v>
      </c>
      <c r="P8553" t="str">
        <f>IFERROR(IF(COUNTIF(個人情報!$BB$5:$BB$401,"登録番号" &amp; リスト!O8553)&gt;=1,"",IF(VLOOKUP(O8553,登録者リスト!$A$1:$D$43729,4,FALSE)=基本情報!$D$6,O8553,"")),"")</f>
        <v/>
      </c>
    </row>
    <row r="8554" spans="15:16" x14ac:dyDescent="0.15">
      <c r="O8554">
        <v>8553</v>
      </c>
      <c r="P8554" t="str">
        <f>IFERROR(IF(COUNTIF(個人情報!$BB$5:$BB$401,"登録番号" &amp; リスト!O8554)&gt;=1,"",IF(VLOOKUP(O8554,登録者リスト!$A$1:$D$43729,4,FALSE)=基本情報!$D$6,O8554,"")),"")</f>
        <v/>
      </c>
    </row>
    <row r="8555" spans="15:16" x14ac:dyDescent="0.15">
      <c r="O8555">
        <v>8554</v>
      </c>
      <c r="P8555" t="str">
        <f>IFERROR(IF(COUNTIF(個人情報!$BB$5:$BB$401,"登録番号" &amp; リスト!O8555)&gt;=1,"",IF(VLOOKUP(O8555,登録者リスト!$A$1:$D$43729,4,FALSE)=基本情報!$D$6,O8555,"")),"")</f>
        <v/>
      </c>
    </row>
    <row r="8556" spans="15:16" x14ac:dyDescent="0.15">
      <c r="O8556">
        <v>8555</v>
      </c>
      <c r="P8556" t="str">
        <f>IFERROR(IF(COUNTIF(個人情報!$BB$5:$BB$401,"登録番号" &amp; リスト!O8556)&gt;=1,"",IF(VLOOKUP(O8556,登録者リスト!$A$1:$D$43729,4,FALSE)=基本情報!$D$6,O8556,"")),"")</f>
        <v/>
      </c>
    </row>
    <row r="8557" spans="15:16" x14ac:dyDescent="0.15">
      <c r="O8557">
        <v>8556</v>
      </c>
      <c r="P8557" t="str">
        <f>IFERROR(IF(COUNTIF(個人情報!$BB$5:$BB$401,"登録番号" &amp; リスト!O8557)&gt;=1,"",IF(VLOOKUP(O8557,登録者リスト!$A$1:$D$43729,4,FALSE)=基本情報!$D$6,O8557,"")),"")</f>
        <v/>
      </c>
    </row>
    <row r="8558" spans="15:16" x14ac:dyDescent="0.15">
      <c r="O8558">
        <v>8557</v>
      </c>
      <c r="P8558" t="str">
        <f>IFERROR(IF(COUNTIF(個人情報!$BB$5:$BB$401,"登録番号" &amp; リスト!O8558)&gt;=1,"",IF(VLOOKUP(O8558,登録者リスト!$A$1:$D$43729,4,FALSE)=基本情報!$D$6,O8558,"")),"")</f>
        <v/>
      </c>
    </row>
    <row r="8559" spans="15:16" x14ac:dyDescent="0.15">
      <c r="O8559">
        <v>8558</v>
      </c>
      <c r="P8559" t="str">
        <f>IFERROR(IF(COUNTIF(個人情報!$BB$5:$BB$401,"登録番号" &amp; リスト!O8559)&gt;=1,"",IF(VLOOKUP(O8559,登録者リスト!$A$1:$D$43729,4,FALSE)=基本情報!$D$6,O8559,"")),"")</f>
        <v/>
      </c>
    </row>
    <row r="8560" spans="15:16" x14ac:dyDescent="0.15">
      <c r="O8560">
        <v>8559</v>
      </c>
      <c r="P8560" t="str">
        <f>IFERROR(IF(COUNTIF(個人情報!$BB$5:$BB$401,"登録番号" &amp; リスト!O8560)&gt;=1,"",IF(VLOOKUP(O8560,登録者リスト!$A$1:$D$43729,4,FALSE)=基本情報!$D$6,O8560,"")),"")</f>
        <v/>
      </c>
    </row>
    <row r="8561" spans="15:16" x14ac:dyDescent="0.15">
      <c r="O8561">
        <v>8560</v>
      </c>
      <c r="P8561" t="str">
        <f>IFERROR(IF(COUNTIF(個人情報!$BB$5:$BB$401,"登録番号" &amp; リスト!O8561)&gt;=1,"",IF(VLOOKUP(O8561,登録者リスト!$A$1:$D$43729,4,FALSE)=基本情報!$D$6,O8561,"")),"")</f>
        <v/>
      </c>
    </row>
    <row r="8562" spans="15:16" x14ac:dyDescent="0.15">
      <c r="O8562">
        <v>8561</v>
      </c>
      <c r="P8562" t="str">
        <f>IFERROR(IF(COUNTIF(個人情報!$BB$5:$BB$401,"登録番号" &amp; リスト!O8562)&gt;=1,"",IF(VLOOKUP(O8562,登録者リスト!$A$1:$D$43729,4,FALSE)=基本情報!$D$6,O8562,"")),"")</f>
        <v/>
      </c>
    </row>
    <row r="8563" spans="15:16" x14ac:dyDescent="0.15">
      <c r="O8563">
        <v>8562</v>
      </c>
      <c r="P8563" t="str">
        <f>IFERROR(IF(COUNTIF(個人情報!$BB$5:$BB$401,"登録番号" &amp; リスト!O8563)&gt;=1,"",IF(VLOOKUP(O8563,登録者リスト!$A$1:$D$43729,4,FALSE)=基本情報!$D$6,O8563,"")),"")</f>
        <v/>
      </c>
    </row>
    <row r="8564" spans="15:16" x14ac:dyDescent="0.15">
      <c r="O8564">
        <v>8563</v>
      </c>
      <c r="P8564" t="str">
        <f>IFERROR(IF(COUNTIF(個人情報!$BB$5:$BB$401,"登録番号" &amp; リスト!O8564)&gt;=1,"",IF(VLOOKUP(O8564,登録者リスト!$A$1:$D$43729,4,FALSE)=基本情報!$D$6,O8564,"")),"")</f>
        <v/>
      </c>
    </row>
    <row r="8565" spans="15:16" x14ac:dyDescent="0.15">
      <c r="O8565">
        <v>8564</v>
      </c>
      <c r="P8565" t="str">
        <f>IFERROR(IF(COUNTIF(個人情報!$BB$5:$BB$401,"登録番号" &amp; リスト!O8565)&gt;=1,"",IF(VLOOKUP(O8565,登録者リスト!$A$1:$D$43729,4,FALSE)=基本情報!$D$6,O8565,"")),"")</f>
        <v/>
      </c>
    </row>
    <row r="8566" spans="15:16" x14ac:dyDescent="0.15">
      <c r="O8566">
        <v>8565</v>
      </c>
      <c r="P8566" t="str">
        <f>IFERROR(IF(COUNTIF(個人情報!$BB$5:$BB$401,"登録番号" &amp; リスト!O8566)&gt;=1,"",IF(VLOOKUP(O8566,登録者リスト!$A$1:$D$43729,4,FALSE)=基本情報!$D$6,O8566,"")),"")</f>
        <v/>
      </c>
    </row>
    <row r="8567" spans="15:16" x14ac:dyDescent="0.15">
      <c r="O8567">
        <v>8566</v>
      </c>
      <c r="P8567" t="str">
        <f>IFERROR(IF(COUNTIF(個人情報!$BB$5:$BB$401,"登録番号" &amp; リスト!O8567)&gt;=1,"",IF(VLOOKUP(O8567,登録者リスト!$A$1:$D$43729,4,FALSE)=基本情報!$D$6,O8567,"")),"")</f>
        <v/>
      </c>
    </row>
    <row r="8568" spans="15:16" x14ac:dyDescent="0.15">
      <c r="O8568">
        <v>8567</v>
      </c>
      <c r="P8568" t="str">
        <f>IFERROR(IF(COUNTIF(個人情報!$BB$5:$BB$401,"登録番号" &amp; リスト!O8568)&gt;=1,"",IF(VLOOKUP(O8568,登録者リスト!$A$1:$D$43729,4,FALSE)=基本情報!$D$6,O8568,"")),"")</f>
        <v/>
      </c>
    </row>
    <row r="8569" spans="15:16" x14ac:dyDescent="0.15">
      <c r="O8569">
        <v>8568</v>
      </c>
      <c r="P8569" t="str">
        <f>IFERROR(IF(COUNTIF(個人情報!$BB$5:$BB$401,"登録番号" &amp; リスト!O8569)&gt;=1,"",IF(VLOOKUP(O8569,登録者リスト!$A$1:$D$43729,4,FALSE)=基本情報!$D$6,O8569,"")),"")</f>
        <v/>
      </c>
    </row>
    <row r="8570" spans="15:16" x14ac:dyDescent="0.15">
      <c r="O8570">
        <v>8569</v>
      </c>
      <c r="P8570" t="str">
        <f>IFERROR(IF(COUNTIF(個人情報!$BB$5:$BB$401,"登録番号" &amp; リスト!O8570)&gt;=1,"",IF(VLOOKUP(O8570,登録者リスト!$A$1:$D$43729,4,FALSE)=基本情報!$D$6,O8570,"")),"")</f>
        <v/>
      </c>
    </row>
    <row r="8571" spans="15:16" x14ac:dyDescent="0.15">
      <c r="O8571">
        <v>8570</v>
      </c>
      <c r="P8571" t="str">
        <f>IFERROR(IF(COUNTIF(個人情報!$BB$5:$BB$401,"登録番号" &amp; リスト!O8571)&gt;=1,"",IF(VLOOKUP(O8571,登録者リスト!$A$1:$D$43729,4,FALSE)=基本情報!$D$6,O8571,"")),"")</f>
        <v/>
      </c>
    </row>
    <row r="8572" spans="15:16" x14ac:dyDescent="0.15">
      <c r="O8572">
        <v>8571</v>
      </c>
      <c r="P8572" t="str">
        <f>IFERROR(IF(COUNTIF(個人情報!$BB$5:$BB$401,"登録番号" &amp; リスト!O8572)&gt;=1,"",IF(VLOOKUP(O8572,登録者リスト!$A$1:$D$43729,4,FALSE)=基本情報!$D$6,O8572,"")),"")</f>
        <v/>
      </c>
    </row>
    <row r="8573" spans="15:16" x14ac:dyDescent="0.15">
      <c r="O8573">
        <v>8572</v>
      </c>
      <c r="P8573" t="str">
        <f>IFERROR(IF(COUNTIF(個人情報!$BB$5:$BB$401,"登録番号" &amp; リスト!O8573)&gt;=1,"",IF(VLOOKUP(O8573,登録者リスト!$A$1:$D$43729,4,FALSE)=基本情報!$D$6,O8573,"")),"")</f>
        <v/>
      </c>
    </row>
    <row r="8574" spans="15:16" x14ac:dyDescent="0.15">
      <c r="O8574">
        <v>8573</v>
      </c>
      <c r="P8574" t="str">
        <f>IFERROR(IF(COUNTIF(個人情報!$BB$5:$BB$401,"登録番号" &amp; リスト!O8574)&gt;=1,"",IF(VLOOKUP(O8574,登録者リスト!$A$1:$D$43729,4,FALSE)=基本情報!$D$6,O8574,"")),"")</f>
        <v/>
      </c>
    </row>
    <row r="8575" spans="15:16" x14ac:dyDescent="0.15">
      <c r="O8575">
        <v>8574</v>
      </c>
      <c r="P8575" t="str">
        <f>IFERROR(IF(COUNTIF(個人情報!$BB$5:$BB$401,"登録番号" &amp; リスト!O8575)&gt;=1,"",IF(VLOOKUP(O8575,登録者リスト!$A$1:$D$43729,4,FALSE)=基本情報!$D$6,O8575,"")),"")</f>
        <v/>
      </c>
    </row>
    <row r="8576" spans="15:16" x14ac:dyDescent="0.15">
      <c r="O8576">
        <v>8575</v>
      </c>
      <c r="P8576" t="str">
        <f>IFERROR(IF(COUNTIF(個人情報!$BB$5:$BB$401,"登録番号" &amp; リスト!O8576)&gt;=1,"",IF(VLOOKUP(O8576,登録者リスト!$A$1:$D$43729,4,FALSE)=基本情報!$D$6,O8576,"")),"")</f>
        <v/>
      </c>
    </row>
    <row r="8577" spans="15:16" x14ac:dyDescent="0.15">
      <c r="O8577">
        <v>8576</v>
      </c>
      <c r="P8577" t="str">
        <f>IFERROR(IF(COUNTIF(個人情報!$BB$5:$BB$401,"登録番号" &amp; リスト!O8577)&gt;=1,"",IF(VLOOKUP(O8577,登録者リスト!$A$1:$D$43729,4,FALSE)=基本情報!$D$6,O8577,"")),"")</f>
        <v/>
      </c>
    </row>
    <row r="8578" spans="15:16" x14ac:dyDescent="0.15">
      <c r="O8578">
        <v>8577</v>
      </c>
      <c r="P8578" t="str">
        <f>IFERROR(IF(COUNTIF(個人情報!$BB$5:$BB$401,"登録番号" &amp; リスト!O8578)&gt;=1,"",IF(VLOOKUP(O8578,登録者リスト!$A$1:$D$43729,4,FALSE)=基本情報!$D$6,O8578,"")),"")</f>
        <v/>
      </c>
    </row>
    <row r="8579" spans="15:16" x14ac:dyDescent="0.15">
      <c r="O8579">
        <v>8578</v>
      </c>
      <c r="P8579" t="str">
        <f>IFERROR(IF(COUNTIF(個人情報!$BB$5:$BB$401,"登録番号" &amp; リスト!O8579)&gt;=1,"",IF(VLOOKUP(O8579,登録者リスト!$A$1:$D$43729,4,FALSE)=基本情報!$D$6,O8579,"")),"")</f>
        <v/>
      </c>
    </row>
    <row r="8580" spans="15:16" x14ac:dyDescent="0.15">
      <c r="O8580">
        <v>8579</v>
      </c>
      <c r="P8580" t="str">
        <f>IFERROR(IF(COUNTIF(個人情報!$BB$5:$BB$401,"登録番号" &amp; リスト!O8580)&gt;=1,"",IF(VLOOKUP(O8580,登録者リスト!$A$1:$D$43729,4,FALSE)=基本情報!$D$6,O8580,"")),"")</f>
        <v/>
      </c>
    </row>
    <row r="8581" spans="15:16" x14ac:dyDescent="0.15">
      <c r="O8581">
        <v>8580</v>
      </c>
      <c r="P8581" t="str">
        <f>IFERROR(IF(COUNTIF(個人情報!$BB$5:$BB$401,"登録番号" &amp; リスト!O8581)&gt;=1,"",IF(VLOOKUP(O8581,登録者リスト!$A$1:$D$43729,4,FALSE)=基本情報!$D$6,O8581,"")),"")</f>
        <v/>
      </c>
    </row>
    <row r="8582" spans="15:16" x14ac:dyDescent="0.15">
      <c r="O8582">
        <v>8581</v>
      </c>
      <c r="P8582" t="str">
        <f>IFERROR(IF(COUNTIF(個人情報!$BB$5:$BB$401,"登録番号" &amp; リスト!O8582)&gt;=1,"",IF(VLOOKUP(O8582,登録者リスト!$A$1:$D$43729,4,FALSE)=基本情報!$D$6,O8582,"")),"")</f>
        <v/>
      </c>
    </row>
    <row r="8583" spans="15:16" x14ac:dyDescent="0.15">
      <c r="O8583">
        <v>8582</v>
      </c>
      <c r="P8583" t="str">
        <f>IFERROR(IF(COUNTIF(個人情報!$BB$5:$BB$401,"登録番号" &amp; リスト!O8583)&gt;=1,"",IF(VLOOKUP(O8583,登録者リスト!$A$1:$D$43729,4,FALSE)=基本情報!$D$6,O8583,"")),"")</f>
        <v/>
      </c>
    </row>
    <row r="8584" spans="15:16" x14ac:dyDescent="0.15">
      <c r="O8584">
        <v>8583</v>
      </c>
      <c r="P8584" t="str">
        <f>IFERROR(IF(COUNTIF(個人情報!$BB$5:$BB$401,"登録番号" &amp; リスト!O8584)&gt;=1,"",IF(VLOOKUP(O8584,登録者リスト!$A$1:$D$43729,4,FALSE)=基本情報!$D$6,O8584,"")),"")</f>
        <v/>
      </c>
    </row>
    <row r="8585" spans="15:16" x14ac:dyDescent="0.15">
      <c r="O8585">
        <v>8584</v>
      </c>
      <c r="P8585" t="str">
        <f>IFERROR(IF(COUNTIF(個人情報!$BB$5:$BB$401,"登録番号" &amp; リスト!O8585)&gt;=1,"",IF(VLOOKUP(O8585,登録者リスト!$A$1:$D$43729,4,FALSE)=基本情報!$D$6,O8585,"")),"")</f>
        <v/>
      </c>
    </row>
    <row r="8586" spans="15:16" x14ac:dyDescent="0.15">
      <c r="O8586">
        <v>8585</v>
      </c>
      <c r="P8586" t="str">
        <f>IFERROR(IF(COUNTIF(個人情報!$BB$5:$BB$401,"登録番号" &amp; リスト!O8586)&gt;=1,"",IF(VLOOKUP(O8586,登録者リスト!$A$1:$D$43729,4,FALSE)=基本情報!$D$6,O8586,"")),"")</f>
        <v/>
      </c>
    </row>
    <row r="8587" spans="15:16" x14ac:dyDescent="0.15">
      <c r="O8587">
        <v>8586</v>
      </c>
      <c r="P8587" t="str">
        <f>IFERROR(IF(COUNTIF(個人情報!$BB$5:$BB$401,"登録番号" &amp; リスト!O8587)&gt;=1,"",IF(VLOOKUP(O8587,登録者リスト!$A$1:$D$43729,4,FALSE)=基本情報!$D$6,O8587,"")),"")</f>
        <v/>
      </c>
    </row>
    <row r="8588" spans="15:16" x14ac:dyDescent="0.15">
      <c r="O8588">
        <v>8587</v>
      </c>
      <c r="P8588" t="str">
        <f>IFERROR(IF(COUNTIF(個人情報!$BB$5:$BB$401,"登録番号" &amp; リスト!O8588)&gt;=1,"",IF(VLOOKUP(O8588,登録者リスト!$A$1:$D$43729,4,FALSE)=基本情報!$D$6,O8588,"")),"")</f>
        <v/>
      </c>
    </row>
    <row r="8589" spans="15:16" x14ac:dyDescent="0.15">
      <c r="O8589">
        <v>8588</v>
      </c>
      <c r="P8589" t="str">
        <f>IFERROR(IF(COUNTIF(個人情報!$BB$5:$BB$401,"登録番号" &amp; リスト!O8589)&gt;=1,"",IF(VLOOKUP(O8589,登録者リスト!$A$1:$D$43729,4,FALSE)=基本情報!$D$6,O8589,"")),"")</f>
        <v/>
      </c>
    </row>
    <row r="8590" spans="15:16" x14ac:dyDescent="0.15">
      <c r="O8590">
        <v>8589</v>
      </c>
      <c r="P8590" t="str">
        <f>IFERROR(IF(COUNTIF(個人情報!$BB$5:$BB$401,"登録番号" &amp; リスト!O8590)&gt;=1,"",IF(VLOOKUP(O8590,登録者リスト!$A$1:$D$43729,4,FALSE)=基本情報!$D$6,O8590,"")),"")</f>
        <v/>
      </c>
    </row>
    <row r="8591" spans="15:16" x14ac:dyDescent="0.15">
      <c r="O8591">
        <v>8590</v>
      </c>
      <c r="P8591" t="str">
        <f>IFERROR(IF(COUNTIF(個人情報!$BB$5:$BB$401,"登録番号" &amp; リスト!O8591)&gt;=1,"",IF(VLOOKUP(O8591,登録者リスト!$A$1:$D$43729,4,FALSE)=基本情報!$D$6,O8591,"")),"")</f>
        <v/>
      </c>
    </row>
    <row r="8592" spans="15:16" x14ac:dyDescent="0.15">
      <c r="O8592">
        <v>8591</v>
      </c>
      <c r="P8592" t="str">
        <f>IFERROR(IF(COUNTIF(個人情報!$BB$5:$BB$401,"登録番号" &amp; リスト!O8592)&gt;=1,"",IF(VLOOKUP(O8592,登録者リスト!$A$1:$D$43729,4,FALSE)=基本情報!$D$6,O8592,"")),"")</f>
        <v/>
      </c>
    </row>
    <row r="8593" spans="15:16" x14ac:dyDescent="0.15">
      <c r="O8593">
        <v>8592</v>
      </c>
      <c r="P8593" t="str">
        <f>IFERROR(IF(COUNTIF(個人情報!$BB$5:$BB$401,"登録番号" &amp; リスト!O8593)&gt;=1,"",IF(VLOOKUP(O8593,登録者リスト!$A$1:$D$43729,4,FALSE)=基本情報!$D$6,O8593,"")),"")</f>
        <v/>
      </c>
    </row>
    <row r="8594" spans="15:16" x14ac:dyDescent="0.15">
      <c r="O8594">
        <v>8593</v>
      </c>
      <c r="P8594" t="str">
        <f>IFERROR(IF(COUNTIF(個人情報!$BB$5:$BB$401,"登録番号" &amp; リスト!O8594)&gt;=1,"",IF(VLOOKUP(O8594,登録者リスト!$A$1:$D$43729,4,FALSE)=基本情報!$D$6,O8594,"")),"")</f>
        <v/>
      </c>
    </row>
    <row r="8595" spans="15:16" x14ac:dyDescent="0.15">
      <c r="O8595">
        <v>8594</v>
      </c>
      <c r="P8595" t="str">
        <f>IFERROR(IF(COUNTIF(個人情報!$BB$5:$BB$401,"登録番号" &amp; リスト!O8595)&gt;=1,"",IF(VLOOKUP(O8595,登録者リスト!$A$1:$D$43729,4,FALSE)=基本情報!$D$6,O8595,"")),"")</f>
        <v/>
      </c>
    </row>
    <row r="8596" spans="15:16" x14ac:dyDescent="0.15">
      <c r="O8596">
        <v>8595</v>
      </c>
      <c r="P8596" t="str">
        <f>IFERROR(IF(COUNTIF(個人情報!$BB$5:$BB$401,"登録番号" &amp; リスト!O8596)&gt;=1,"",IF(VLOOKUP(O8596,登録者リスト!$A$1:$D$43729,4,FALSE)=基本情報!$D$6,O8596,"")),"")</f>
        <v/>
      </c>
    </row>
    <row r="8597" spans="15:16" x14ac:dyDescent="0.15">
      <c r="O8597">
        <v>8596</v>
      </c>
      <c r="P8597" t="str">
        <f>IFERROR(IF(COUNTIF(個人情報!$BB$5:$BB$401,"登録番号" &amp; リスト!O8597)&gt;=1,"",IF(VLOOKUP(O8597,登録者リスト!$A$1:$D$43729,4,FALSE)=基本情報!$D$6,O8597,"")),"")</f>
        <v/>
      </c>
    </row>
    <row r="8598" spans="15:16" x14ac:dyDescent="0.15">
      <c r="O8598">
        <v>8597</v>
      </c>
      <c r="P8598" t="str">
        <f>IFERROR(IF(COUNTIF(個人情報!$BB$5:$BB$401,"登録番号" &amp; リスト!O8598)&gt;=1,"",IF(VLOOKUP(O8598,登録者リスト!$A$1:$D$43729,4,FALSE)=基本情報!$D$6,O8598,"")),"")</f>
        <v/>
      </c>
    </row>
    <row r="8599" spans="15:16" x14ac:dyDescent="0.15">
      <c r="O8599">
        <v>8598</v>
      </c>
      <c r="P8599" t="str">
        <f>IFERROR(IF(COUNTIF(個人情報!$BB$5:$BB$401,"登録番号" &amp; リスト!O8599)&gt;=1,"",IF(VLOOKUP(O8599,登録者リスト!$A$1:$D$43729,4,FALSE)=基本情報!$D$6,O8599,"")),"")</f>
        <v/>
      </c>
    </row>
    <row r="8600" spans="15:16" x14ac:dyDescent="0.15">
      <c r="O8600">
        <v>8599</v>
      </c>
      <c r="P8600" t="str">
        <f>IFERROR(IF(COUNTIF(個人情報!$BB$5:$BB$401,"登録番号" &amp; リスト!O8600)&gt;=1,"",IF(VLOOKUP(O8600,登録者リスト!$A$1:$D$43729,4,FALSE)=基本情報!$D$6,O8600,"")),"")</f>
        <v/>
      </c>
    </row>
    <row r="8601" spans="15:16" x14ac:dyDescent="0.15">
      <c r="O8601">
        <v>8600</v>
      </c>
      <c r="P8601" t="str">
        <f>IFERROR(IF(COUNTIF(個人情報!$BB$5:$BB$401,"登録番号" &amp; リスト!O8601)&gt;=1,"",IF(VLOOKUP(O8601,登録者リスト!$A$1:$D$43729,4,FALSE)=基本情報!$D$6,O8601,"")),"")</f>
        <v/>
      </c>
    </row>
    <row r="8602" spans="15:16" x14ac:dyDescent="0.15">
      <c r="O8602">
        <v>8601</v>
      </c>
      <c r="P8602" t="str">
        <f>IFERROR(IF(COUNTIF(個人情報!$BB$5:$BB$401,"登録番号" &amp; リスト!O8602)&gt;=1,"",IF(VLOOKUP(O8602,登録者リスト!$A$1:$D$43729,4,FALSE)=基本情報!$D$6,O8602,"")),"")</f>
        <v/>
      </c>
    </row>
    <row r="8603" spans="15:16" x14ac:dyDescent="0.15">
      <c r="O8603">
        <v>8602</v>
      </c>
      <c r="P8603" t="str">
        <f>IFERROR(IF(COUNTIF(個人情報!$BB$5:$BB$401,"登録番号" &amp; リスト!O8603)&gt;=1,"",IF(VLOOKUP(O8603,登録者リスト!$A$1:$D$43729,4,FALSE)=基本情報!$D$6,O8603,"")),"")</f>
        <v/>
      </c>
    </row>
    <row r="8604" spans="15:16" x14ac:dyDescent="0.15">
      <c r="O8604">
        <v>8603</v>
      </c>
      <c r="P8604" t="str">
        <f>IFERROR(IF(COUNTIF(個人情報!$BB$5:$BB$401,"登録番号" &amp; リスト!O8604)&gt;=1,"",IF(VLOOKUP(O8604,登録者リスト!$A$1:$D$43729,4,FALSE)=基本情報!$D$6,O8604,"")),"")</f>
        <v/>
      </c>
    </row>
    <row r="8605" spans="15:16" x14ac:dyDescent="0.15">
      <c r="O8605">
        <v>8604</v>
      </c>
      <c r="P8605" t="str">
        <f>IFERROR(IF(COUNTIF(個人情報!$BB$5:$BB$401,"登録番号" &amp; リスト!O8605)&gt;=1,"",IF(VLOOKUP(O8605,登録者リスト!$A$1:$D$43729,4,FALSE)=基本情報!$D$6,O8605,"")),"")</f>
        <v/>
      </c>
    </row>
    <row r="8606" spans="15:16" x14ac:dyDescent="0.15">
      <c r="O8606">
        <v>8605</v>
      </c>
      <c r="P8606" t="str">
        <f>IFERROR(IF(COUNTIF(個人情報!$BB$5:$BB$401,"登録番号" &amp; リスト!O8606)&gt;=1,"",IF(VLOOKUP(O8606,登録者リスト!$A$1:$D$43729,4,FALSE)=基本情報!$D$6,O8606,"")),"")</f>
        <v/>
      </c>
    </row>
    <row r="8607" spans="15:16" x14ac:dyDescent="0.15">
      <c r="O8607">
        <v>8606</v>
      </c>
      <c r="P8607" t="str">
        <f>IFERROR(IF(COUNTIF(個人情報!$BB$5:$BB$401,"登録番号" &amp; リスト!O8607)&gt;=1,"",IF(VLOOKUP(O8607,登録者リスト!$A$1:$D$43729,4,FALSE)=基本情報!$D$6,O8607,"")),"")</f>
        <v/>
      </c>
    </row>
    <row r="8608" spans="15:16" x14ac:dyDescent="0.15">
      <c r="O8608">
        <v>8607</v>
      </c>
      <c r="P8608" t="str">
        <f>IFERROR(IF(COUNTIF(個人情報!$BB$5:$BB$401,"登録番号" &amp; リスト!O8608)&gt;=1,"",IF(VLOOKUP(O8608,登録者リスト!$A$1:$D$43729,4,FALSE)=基本情報!$D$6,O8608,"")),"")</f>
        <v/>
      </c>
    </row>
    <row r="8609" spans="15:16" x14ac:dyDescent="0.15">
      <c r="O8609">
        <v>8608</v>
      </c>
      <c r="P8609" t="str">
        <f>IFERROR(IF(COUNTIF(個人情報!$BB$5:$BB$401,"登録番号" &amp; リスト!O8609)&gt;=1,"",IF(VLOOKUP(O8609,登録者リスト!$A$1:$D$43729,4,FALSE)=基本情報!$D$6,O8609,"")),"")</f>
        <v/>
      </c>
    </row>
    <row r="8610" spans="15:16" x14ac:dyDescent="0.15">
      <c r="O8610">
        <v>8609</v>
      </c>
      <c r="P8610" t="str">
        <f>IFERROR(IF(COUNTIF(個人情報!$BB$5:$BB$401,"登録番号" &amp; リスト!O8610)&gt;=1,"",IF(VLOOKUP(O8610,登録者リスト!$A$1:$D$43729,4,FALSE)=基本情報!$D$6,O8610,"")),"")</f>
        <v/>
      </c>
    </row>
    <row r="8611" spans="15:16" x14ac:dyDescent="0.15">
      <c r="O8611">
        <v>8610</v>
      </c>
      <c r="P8611" t="str">
        <f>IFERROR(IF(COUNTIF(個人情報!$BB$5:$BB$401,"登録番号" &amp; リスト!O8611)&gt;=1,"",IF(VLOOKUP(O8611,登録者リスト!$A$1:$D$43729,4,FALSE)=基本情報!$D$6,O8611,"")),"")</f>
        <v/>
      </c>
    </row>
    <row r="8612" spans="15:16" x14ac:dyDescent="0.15">
      <c r="O8612">
        <v>8611</v>
      </c>
      <c r="P8612" t="str">
        <f>IFERROR(IF(COUNTIF(個人情報!$BB$5:$BB$401,"登録番号" &amp; リスト!O8612)&gt;=1,"",IF(VLOOKUP(O8612,登録者リスト!$A$1:$D$43729,4,FALSE)=基本情報!$D$6,O8612,"")),"")</f>
        <v/>
      </c>
    </row>
    <row r="8613" spans="15:16" x14ac:dyDescent="0.15">
      <c r="O8613">
        <v>8612</v>
      </c>
      <c r="P8613" t="str">
        <f>IFERROR(IF(COUNTIF(個人情報!$BB$5:$BB$401,"登録番号" &amp; リスト!O8613)&gt;=1,"",IF(VLOOKUP(O8613,登録者リスト!$A$1:$D$43729,4,FALSE)=基本情報!$D$6,O8613,"")),"")</f>
        <v/>
      </c>
    </row>
    <row r="8614" spans="15:16" x14ac:dyDescent="0.15">
      <c r="O8614">
        <v>8613</v>
      </c>
      <c r="P8614" t="str">
        <f>IFERROR(IF(COUNTIF(個人情報!$BB$5:$BB$401,"登録番号" &amp; リスト!O8614)&gt;=1,"",IF(VLOOKUP(O8614,登録者リスト!$A$1:$D$43729,4,FALSE)=基本情報!$D$6,O8614,"")),"")</f>
        <v/>
      </c>
    </row>
    <row r="8615" spans="15:16" x14ac:dyDescent="0.15">
      <c r="O8615">
        <v>8614</v>
      </c>
      <c r="P8615" t="str">
        <f>IFERROR(IF(COUNTIF(個人情報!$BB$5:$BB$401,"登録番号" &amp; リスト!O8615)&gt;=1,"",IF(VLOOKUP(O8615,登録者リスト!$A$1:$D$43729,4,FALSE)=基本情報!$D$6,O8615,"")),"")</f>
        <v/>
      </c>
    </row>
    <row r="8616" spans="15:16" x14ac:dyDescent="0.15">
      <c r="O8616">
        <v>8615</v>
      </c>
      <c r="P8616" t="str">
        <f>IFERROR(IF(COUNTIF(個人情報!$BB$5:$BB$401,"登録番号" &amp; リスト!O8616)&gt;=1,"",IF(VLOOKUP(O8616,登録者リスト!$A$1:$D$43729,4,FALSE)=基本情報!$D$6,O8616,"")),"")</f>
        <v/>
      </c>
    </row>
    <row r="8617" spans="15:16" x14ac:dyDescent="0.15">
      <c r="O8617">
        <v>8616</v>
      </c>
      <c r="P8617" t="str">
        <f>IFERROR(IF(COUNTIF(個人情報!$BB$5:$BB$401,"登録番号" &amp; リスト!O8617)&gt;=1,"",IF(VLOOKUP(O8617,登録者リスト!$A$1:$D$43729,4,FALSE)=基本情報!$D$6,O8617,"")),"")</f>
        <v/>
      </c>
    </row>
    <row r="8618" spans="15:16" x14ac:dyDescent="0.15">
      <c r="O8618">
        <v>8617</v>
      </c>
      <c r="P8618" t="str">
        <f>IFERROR(IF(COUNTIF(個人情報!$BB$5:$BB$401,"登録番号" &amp; リスト!O8618)&gt;=1,"",IF(VLOOKUP(O8618,登録者リスト!$A$1:$D$43729,4,FALSE)=基本情報!$D$6,O8618,"")),"")</f>
        <v/>
      </c>
    </row>
    <row r="8619" spans="15:16" x14ac:dyDescent="0.15">
      <c r="O8619">
        <v>8618</v>
      </c>
      <c r="P8619" t="str">
        <f>IFERROR(IF(COUNTIF(個人情報!$BB$5:$BB$401,"登録番号" &amp; リスト!O8619)&gt;=1,"",IF(VLOOKUP(O8619,登録者リスト!$A$1:$D$43729,4,FALSE)=基本情報!$D$6,O8619,"")),"")</f>
        <v/>
      </c>
    </row>
    <row r="8620" spans="15:16" x14ac:dyDescent="0.15">
      <c r="O8620">
        <v>8619</v>
      </c>
      <c r="P8620" t="str">
        <f>IFERROR(IF(COUNTIF(個人情報!$BB$5:$BB$401,"登録番号" &amp; リスト!O8620)&gt;=1,"",IF(VLOOKUP(O8620,登録者リスト!$A$1:$D$43729,4,FALSE)=基本情報!$D$6,O8620,"")),"")</f>
        <v/>
      </c>
    </row>
    <row r="8621" spans="15:16" x14ac:dyDescent="0.15">
      <c r="O8621">
        <v>8620</v>
      </c>
      <c r="P8621" t="str">
        <f>IFERROR(IF(COUNTIF(個人情報!$BB$5:$BB$401,"登録番号" &amp; リスト!O8621)&gt;=1,"",IF(VLOOKUP(O8621,登録者リスト!$A$1:$D$43729,4,FALSE)=基本情報!$D$6,O8621,"")),"")</f>
        <v/>
      </c>
    </row>
    <row r="8622" spans="15:16" x14ac:dyDescent="0.15">
      <c r="O8622">
        <v>8621</v>
      </c>
      <c r="P8622" t="str">
        <f>IFERROR(IF(COUNTIF(個人情報!$BB$5:$BB$401,"登録番号" &amp; リスト!O8622)&gt;=1,"",IF(VLOOKUP(O8622,登録者リスト!$A$1:$D$43729,4,FALSE)=基本情報!$D$6,O8622,"")),"")</f>
        <v/>
      </c>
    </row>
    <row r="8623" spans="15:16" x14ac:dyDescent="0.15">
      <c r="O8623">
        <v>8622</v>
      </c>
      <c r="P8623" t="str">
        <f>IFERROR(IF(COUNTIF(個人情報!$BB$5:$BB$401,"登録番号" &amp; リスト!O8623)&gt;=1,"",IF(VLOOKUP(O8623,登録者リスト!$A$1:$D$43729,4,FALSE)=基本情報!$D$6,O8623,"")),"")</f>
        <v/>
      </c>
    </row>
    <row r="8624" spans="15:16" x14ac:dyDescent="0.15">
      <c r="O8624">
        <v>8623</v>
      </c>
      <c r="P8624" t="str">
        <f>IFERROR(IF(COUNTIF(個人情報!$BB$5:$BB$401,"登録番号" &amp; リスト!O8624)&gt;=1,"",IF(VLOOKUP(O8624,登録者リスト!$A$1:$D$43729,4,FALSE)=基本情報!$D$6,O8624,"")),"")</f>
        <v/>
      </c>
    </row>
    <row r="8625" spans="15:16" x14ac:dyDescent="0.15">
      <c r="O8625">
        <v>8624</v>
      </c>
      <c r="P8625" t="str">
        <f>IFERROR(IF(COUNTIF(個人情報!$BB$5:$BB$401,"登録番号" &amp; リスト!O8625)&gt;=1,"",IF(VLOOKUP(O8625,登録者リスト!$A$1:$D$43729,4,FALSE)=基本情報!$D$6,O8625,"")),"")</f>
        <v/>
      </c>
    </row>
    <row r="8626" spans="15:16" x14ac:dyDescent="0.15">
      <c r="O8626">
        <v>8625</v>
      </c>
      <c r="P8626" t="str">
        <f>IFERROR(IF(COUNTIF(個人情報!$BB$5:$BB$401,"登録番号" &amp; リスト!O8626)&gt;=1,"",IF(VLOOKUP(O8626,登録者リスト!$A$1:$D$43729,4,FALSE)=基本情報!$D$6,O8626,"")),"")</f>
        <v/>
      </c>
    </row>
    <row r="8627" spans="15:16" x14ac:dyDescent="0.15">
      <c r="O8627">
        <v>8626</v>
      </c>
      <c r="P8627" t="str">
        <f>IFERROR(IF(COUNTIF(個人情報!$BB$5:$BB$401,"登録番号" &amp; リスト!O8627)&gt;=1,"",IF(VLOOKUP(O8627,登録者リスト!$A$1:$D$43729,4,FALSE)=基本情報!$D$6,O8627,"")),"")</f>
        <v/>
      </c>
    </row>
    <row r="8628" spans="15:16" x14ac:dyDescent="0.15">
      <c r="O8628">
        <v>8627</v>
      </c>
      <c r="P8628" t="str">
        <f>IFERROR(IF(COUNTIF(個人情報!$BB$5:$BB$401,"登録番号" &amp; リスト!O8628)&gt;=1,"",IF(VLOOKUP(O8628,登録者リスト!$A$1:$D$43729,4,FALSE)=基本情報!$D$6,O8628,"")),"")</f>
        <v/>
      </c>
    </row>
    <row r="8629" spans="15:16" x14ac:dyDescent="0.15">
      <c r="O8629">
        <v>8628</v>
      </c>
      <c r="P8629" t="str">
        <f>IFERROR(IF(COUNTIF(個人情報!$BB$5:$BB$401,"登録番号" &amp; リスト!O8629)&gt;=1,"",IF(VLOOKUP(O8629,登録者リスト!$A$1:$D$43729,4,FALSE)=基本情報!$D$6,O8629,"")),"")</f>
        <v/>
      </c>
    </row>
    <row r="8630" spans="15:16" x14ac:dyDescent="0.15">
      <c r="O8630">
        <v>8629</v>
      </c>
      <c r="P8630" t="str">
        <f>IFERROR(IF(COUNTIF(個人情報!$BB$5:$BB$401,"登録番号" &amp; リスト!O8630)&gt;=1,"",IF(VLOOKUP(O8630,登録者リスト!$A$1:$D$43729,4,FALSE)=基本情報!$D$6,O8630,"")),"")</f>
        <v/>
      </c>
    </row>
    <row r="8631" spans="15:16" x14ac:dyDescent="0.15">
      <c r="O8631">
        <v>8630</v>
      </c>
      <c r="P8631" t="str">
        <f>IFERROR(IF(COUNTIF(個人情報!$BB$5:$BB$401,"登録番号" &amp; リスト!O8631)&gt;=1,"",IF(VLOOKUP(O8631,登録者リスト!$A$1:$D$43729,4,FALSE)=基本情報!$D$6,O8631,"")),"")</f>
        <v/>
      </c>
    </row>
    <row r="8632" spans="15:16" x14ac:dyDescent="0.15">
      <c r="O8632">
        <v>8631</v>
      </c>
      <c r="P8632" t="str">
        <f>IFERROR(IF(COUNTIF(個人情報!$BB$5:$BB$401,"登録番号" &amp; リスト!O8632)&gt;=1,"",IF(VLOOKUP(O8632,登録者リスト!$A$1:$D$43729,4,FALSE)=基本情報!$D$6,O8632,"")),"")</f>
        <v/>
      </c>
    </row>
    <row r="8633" spans="15:16" x14ac:dyDescent="0.15">
      <c r="O8633">
        <v>8632</v>
      </c>
      <c r="P8633" t="str">
        <f>IFERROR(IF(COUNTIF(個人情報!$BB$5:$BB$401,"登録番号" &amp; リスト!O8633)&gt;=1,"",IF(VLOOKUP(O8633,登録者リスト!$A$1:$D$43729,4,FALSE)=基本情報!$D$6,O8633,"")),"")</f>
        <v/>
      </c>
    </row>
    <row r="8634" spans="15:16" x14ac:dyDescent="0.15">
      <c r="O8634">
        <v>8633</v>
      </c>
      <c r="P8634" t="str">
        <f>IFERROR(IF(COUNTIF(個人情報!$BB$5:$BB$401,"登録番号" &amp; リスト!O8634)&gt;=1,"",IF(VLOOKUP(O8634,登録者リスト!$A$1:$D$43729,4,FALSE)=基本情報!$D$6,O8634,"")),"")</f>
        <v/>
      </c>
    </row>
    <row r="8635" spans="15:16" x14ac:dyDescent="0.15">
      <c r="O8635">
        <v>8634</v>
      </c>
      <c r="P8635" t="str">
        <f>IFERROR(IF(COUNTIF(個人情報!$BB$5:$BB$401,"登録番号" &amp; リスト!O8635)&gt;=1,"",IF(VLOOKUP(O8635,登録者リスト!$A$1:$D$43729,4,FALSE)=基本情報!$D$6,O8635,"")),"")</f>
        <v/>
      </c>
    </row>
    <row r="8636" spans="15:16" x14ac:dyDescent="0.15">
      <c r="O8636">
        <v>8635</v>
      </c>
      <c r="P8636" t="str">
        <f>IFERROR(IF(COUNTIF(個人情報!$BB$5:$BB$401,"登録番号" &amp; リスト!O8636)&gt;=1,"",IF(VLOOKUP(O8636,登録者リスト!$A$1:$D$43729,4,FALSE)=基本情報!$D$6,O8636,"")),"")</f>
        <v/>
      </c>
    </row>
    <row r="8637" spans="15:16" x14ac:dyDescent="0.15">
      <c r="O8637">
        <v>8636</v>
      </c>
      <c r="P8637" t="str">
        <f>IFERROR(IF(COUNTIF(個人情報!$BB$5:$BB$401,"登録番号" &amp; リスト!O8637)&gt;=1,"",IF(VLOOKUP(O8637,登録者リスト!$A$1:$D$43729,4,FALSE)=基本情報!$D$6,O8637,"")),"")</f>
        <v/>
      </c>
    </row>
    <row r="8638" spans="15:16" x14ac:dyDescent="0.15">
      <c r="O8638">
        <v>8637</v>
      </c>
      <c r="P8638" t="str">
        <f>IFERROR(IF(COUNTIF(個人情報!$BB$5:$BB$401,"登録番号" &amp; リスト!O8638)&gt;=1,"",IF(VLOOKUP(O8638,登録者リスト!$A$1:$D$43729,4,FALSE)=基本情報!$D$6,O8638,"")),"")</f>
        <v/>
      </c>
    </row>
    <row r="8639" spans="15:16" x14ac:dyDescent="0.15">
      <c r="O8639">
        <v>8638</v>
      </c>
      <c r="P8639" t="str">
        <f>IFERROR(IF(COUNTIF(個人情報!$BB$5:$BB$401,"登録番号" &amp; リスト!O8639)&gt;=1,"",IF(VLOOKUP(O8639,登録者リスト!$A$1:$D$43729,4,FALSE)=基本情報!$D$6,O8639,"")),"")</f>
        <v/>
      </c>
    </row>
    <row r="8640" spans="15:16" x14ac:dyDescent="0.15">
      <c r="O8640">
        <v>8639</v>
      </c>
      <c r="P8640" t="str">
        <f>IFERROR(IF(COUNTIF(個人情報!$BB$5:$BB$401,"登録番号" &amp; リスト!O8640)&gt;=1,"",IF(VLOOKUP(O8640,登録者リスト!$A$1:$D$43729,4,FALSE)=基本情報!$D$6,O8640,"")),"")</f>
        <v/>
      </c>
    </row>
    <row r="8641" spans="15:16" x14ac:dyDescent="0.15">
      <c r="O8641">
        <v>8640</v>
      </c>
      <c r="P8641" t="str">
        <f>IFERROR(IF(COUNTIF(個人情報!$BB$5:$BB$401,"登録番号" &amp; リスト!O8641)&gt;=1,"",IF(VLOOKUP(O8641,登録者リスト!$A$1:$D$43729,4,FALSE)=基本情報!$D$6,O8641,"")),"")</f>
        <v/>
      </c>
    </row>
    <row r="8642" spans="15:16" x14ac:dyDescent="0.15">
      <c r="O8642">
        <v>8641</v>
      </c>
      <c r="P8642" t="str">
        <f>IFERROR(IF(COUNTIF(個人情報!$BB$5:$BB$401,"登録番号" &amp; リスト!O8642)&gt;=1,"",IF(VLOOKUP(O8642,登録者リスト!$A$1:$D$43729,4,FALSE)=基本情報!$D$6,O8642,"")),"")</f>
        <v/>
      </c>
    </row>
    <row r="8643" spans="15:16" x14ac:dyDescent="0.15">
      <c r="O8643">
        <v>8642</v>
      </c>
      <c r="P8643" t="str">
        <f>IFERROR(IF(COUNTIF(個人情報!$BB$5:$BB$401,"登録番号" &amp; リスト!O8643)&gt;=1,"",IF(VLOOKUP(O8643,登録者リスト!$A$1:$D$43729,4,FALSE)=基本情報!$D$6,O8643,"")),"")</f>
        <v/>
      </c>
    </row>
    <row r="8644" spans="15:16" x14ac:dyDescent="0.15">
      <c r="O8644">
        <v>8643</v>
      </c>
      <c r="P8644" t="str">
        <f>IFERROR(IF(COUNTIF(個人情報!$BB$5:$BB$401,"登録番号" &amp; リスト!O8644)&gt;=1,"",IF(VLOOKUP(O8644,登録者リスト!$A$1:$D$43729,4,FALSE)=基本情報!$D$6,O8644,"")),"")</f>
        <v/>
      </c>
    </row>
    <row r="8645" spans="15:16" x14ac:dyDescent="0.15">
      <c r="O8645">
        <v>8644</v>
      </c>
      <c r="P8645" t="str">
        <f>IFERROR(IF(COUNTIF(個人情報!$BB$5:$BB$401,"登録番号" &amp; リスト!O8645)&gt;=1,"",IF(VLOOKUP(O8645,登録者リスト!$A$1:$D$43729,4,FALSE)=基本情報!$D$6,O8645,"")),"")</f>
        <v/>
      </c>
    </row>
    <row r="8646" spans="15:16" x14ac:dyDescent="0.15">
      <c r="O8646">
        <v>8645</v>
      </c>
      <c r="P8646" t="str">
        <f>IFERROR(IF(COUNTIF(個人情報!$BB$5:$BB$401,"登録番号" &amp; リスト!O8646)&gt;=1,"",IF(VLOOKUP(O8646,登録者リスト!$A$1:$D$43729,4,FALSE)=基本情報!$D$6,O8646,"")),"")</f>
        <v/>
      </c>
    </row>
    <row r="8647" spans="15:16" x14ac:dyDescent="0.15">
      <c r="O8647">
        <v>8646</v>
      </c>
      <c r="P8647" t="str">
        <f>IFERROR(IF(COUNTIF(個人情報!$BB$5:$BB$401,"登録番号" &amp; リスト!O8647)&gt;=1,"",IF(VLOOKUP(O8647,登録者リスト!$A$1:$D$43729,4,FALSE)=基本情報!$D$6,O8647,"")),"")</f>
        <v/>
      </c>
    </row>
    <row r="8648" spans="15:16" x14ac:dyDescent="0.15">
      <c r="O8648">
        <v>8647</v>
      </c>
      <c r="P8648" t="str">
        <f>IFERROR(IF(COUNTIF(個人情報!$BB$5:$BB$401,"登録番号" &amp; リスト!O8648)&gt;=1,"",IF(VLOOKUP(O8648,登録者リスト!$A$1:$D$43729,4,FALSE)=基本情報!$D$6,O8648,"")),"")</f>
        <v/>
      </c>
    </row>
    <row r="8649" spans="15:16" x14ac:dyDescent="0.15">
      <c r="O8649">
        <v>8648</v>
      </c>
      <c r="P8649" t="str">
        <f>IFERROR(IF(COUNTIF(個人情報!$BB$5:$BB$401,"登録番号" &amp; リスト!O8649)&gt;=1,"",IF(VLOOKUP(O8649,登録者リスト!$A$1:$D$43729,4,FALSE)=基本情報!$D$6,O8649,"")),"")</f>
        <v/>
      </c>
    </row>
    <row r="8650" spans="15:16" x14ac:dyDescent="0.15">
      <c r="O8650">
        <v>8649</v>
      </c>
      <c r="P8650" t="str">
        <f>IFERROR(IF(COUNTIF(個人情報!$BB$5:$BB$401,"登録番号" &amp; リスト!O8650)&gt;=1,"",IF(VLOOKUP(O8650,登録者リスト!$A$1:$D$43729,4,FALSE)=基本情報!$D$6,O8650,"")),"")</f>
        <v/>
      </c>
    </row>
    <row r="8651" spans="15:16" x14ac:dyDescent="0.15">
      <c r="O8651">
        <v>8650</v>
      </c>
      <c r="P8651" t="str">
        <f>IFERROR(IF(COUNTIF(個人情報!$BB$5:$BB$401,"登録番号" &amp; リスト!O8651)&gt;=1,"",IF(VLOOKUP(O8651,登録者リスト!$A$1:$D$43729,4,FALSE)=基本情報!$D$6,O8651,"")),"")</f>
        <v/>
      </c>
    </row>
    <row r="8652" spans="15:16" x14ac:dyDescent="0.15">
      <c r="O8652">
        <v>8651</v>
      </c>
      <c r="P8652" t="str">
        <f>IFERROR(IF(COUNTIF(個人情報!$BB$5:$BB$401,"登録番号" &amp; リスト!O8652)&gt;=1,"",IF(VLOOKUP(O8652,登録者リスト!$A$1:$D$43729,4,FALSE)=基本情報!$D$6,O8652,"")),"")</f>
        <v/>
      </c>
    </row>
    <row r="8653" spans="15:16" x14ac:dyDescent="0.15">
      <c r="O8653">
        <v>8652</v>
      </c>
      <c r="P8653" t="str">
        <f>IFERROR(IF(COUNTIF(個人情報!$BB$5:$BB$401,"登録番号" &amp; リスト!O8653)&gt;=1,"",IF(VLOOKUP(O8653,登録者リスト!$A$1:$D$43729,4,FALSE)=基本情報!$D$6,O8653,"")),"")</f>
        <v/>
      </c>
    </row>
    <row r="8654" spans="15:16" x14ac:dyDescent="0.15">
      <c r="O8654">
        <v>8653</v>
      </c>
      <c r="P8654" t="str">
        <f>IFERROR(IF(COUNTIF(個人情報!$BB$5:$BB$401,"登録番号" &amp; リスト!O8654)&gt;=1,"",IF(VLOOKUP(O8654,登録者リスト!$A$1:$D$43729,4,FALSE)=基本情報!$D$6,O8654,"")),"")</f>
        <v/>
      </c>
    </row>
    <row r="8655" spans="15:16" x14ac:dyDescent="0.15">
      <c r="O8655">
        <v>8654</v>
      </c>
      <c r="P8655" t="str">
        <f>IFERROR(IF(COUNTIF(個人情報!$BB$5:$BB$401,"登録番号" &amp; リスト!O8655)&gt;=1,"",IF(VLOOKUP(O8655,登録者リスト!$A$1:$D$43729,4,FALSE)=基本情報!$D$6,O8655,"")),"")</f>
        <v/>
      </c>
    </row>
    <row r="8656" spans="15:16" x14ac:dyDescent="0.15">
      <c r="O8656">
        <v>8655</v>
      </c>
      <c r="P8656" t="str">
        <f>IFERROR(IF(COUNTIF(個人情報!$BB$5:$BB$401,"登録番号" &amp; リスト!O8656)&gt;=1,"",IF(VLOOKUP(O8656,登録者リスト!$A$1:$D$43729,4,FALSE)=基本情報!$D$6,O8656,"")),"")</f>
        <v/>
      </c>
    </row>
    <row r="8657" spans="15:16" x14ac:dyDescent="0.15">
      <c r="O8657">
        <v>8656</v>
      </c>
      <c r="P8657" t="str">
        <f>IFERROR(IF(COUNTIF(個人情報!$BB$5:$BB$401,"登録番号" &amp; リスト!O8657)&gt;=1,"",IF(VLOOKUP(O8657,登録者リスト!$A$1:$D$43729,4,FALSE)=基本情報!$D$6,O8657,"")),"")</f>
        <v/>
      </c>
    </row>
    <row r="8658" spans="15:16" x14ac:dyDescent="0.15">
      <c r="O8658">
        <v>8657</v>
      </c>
      <c r="P8658" t="str">
        <f>IFERROR(IF(COUNTIF(個人情報!$BB$5:$BB$401,"登録番号" &amp; リスト!O8658)&gt;=1,"",IF(VLOOKUP(O8658,登録者リスト!$A$1:$D$43729,4,FALSE)=基本情報!$D$6,O8658,"")),"")</f>
        <v/>
      </c>
    </row>
    <row r="8659" spans="15:16" x14ac:dyDescent="0.15">
      <c r="O8659">
        <v>8658</v>
      </c>
      <c r="P8659" t="str">
        <f>IFERROR(IF(COUNTIF(個人情報!$BB$5:$BB$401,"登録番号" &amp; リスト!O8659)&gt;=1,"",IF(VLOOKUP(O8659,登録者リスト!$A$1:$D$43729,4,FALSE)=基本情報!$D$6,O8659,"")),"")</f>
        <v/>
      </c>
    </row>
    <row r="8660" spans="15:16" x14ac:dyDescent="0.15">
      <c r="O8660">
        <v>8659</v>
      </c>
      <c r="P8660" t="str">
        <f>IFERROR(IF(COUNTIF(個人情報!$BB$5:$BB$401,"登録番号" &amp; リスト!O8660)&gt;=1,"",IF(VLOOKUP(O8660,登録者リスト!$A$1:$D$43729,4,FALSE)=基本情報!$D$6,O8660,"")),"")</f>
        <v/>
      </c>
    </row>
    <row r="8661" spans="15:16" x14ac:dyDescent="0.15">
      <c r="O8661">
        <v>8660</v>
      </c>
      <c r="P8661" t="str">
        <f>IFERROR(IF(COUNTIF(個人情報!$BB$5:$BB$401,"登録番号" &amp; リスト!O8661)&gt;=1,"",IF(VLOOKUP(O8661,登録者リスト!$A$1:$D$43729,4,FALSE)=基本情報!$D$6,O8661,"")),"")</f>
        <v/>
      </c>
    </row>
    <row r="8662" spans="15:16" x14ac:dyDescent="0.15">
      <c r="O8662">
        <v>8661</v>
      </c>
      <c r="P8662" t="str">
        <f>IFERROR(IF(COUNTIF(個人情報!$BB$5:$BB$401,"登録番号" &amp; リスト!O8662)&gt;=1,"",IF(VLOOKUP(O8662,登録者リスト!$A$1:$D$43729,4,FALSE)=基本情報!$D$6,O8662,"")),"")</f>
        <v/>
      </c>
    </row>
    <row r="8663" spans="15:16" x14ac:dyDescent="0.15">
      <c r="O8663">
        <v>8662</v>
      </c>
      <c r="P8663" t="str">
        <f>IFERROR(IF(COUNTIF(個人情報!$BB$5:$BB$401,"登録番号" &amp; リスト!O8663)&gt;=1,"",IF(VLOOKUP(O8663,登録者リスト!$A$1:$D$43729,4,FALSE)=基本情報!$D$6,O8663,"")),"")</f>
        <v/>
      </c>
    </row>
    <row r="8664" spans="15:16" x14ac:dyDescent="0.15">
      <c r="O8664">
        <v>8663</v>
      </c>
      <c r="P8664" t="str">
        <f>IFERROR(IF(COUNTIF(個人情報!$BB$5:$BB$401,"登録番号" &amp; リスト!O8664)&gt;=1,"",IF(VLOOKUP(O8664,登録者リスト!$A$1:$D$43729,4,FALSE)=基本情報!$D$6,O8664,"")),"")</f>
        <v/>
      </c>
    </row>
    <row r="8665" spans="15:16" x14ac:dyDescent="0.15">
      <c r="O8665">
        <v>8664</v>
      </c>
      <c r="P8665" t="str">
        <f>IFERROR(IF(COUNTIF(個人情報!$BB$5:$BB$401,"登録番号" &amp; リスト!O8665)&gt;=1,"",IF(VLOOKUP(O8665,登録者リスト!$A$1:$D$43729,4,FALSE)=基本情報!$D$6,O8665,"")),"")</f>
        <v/>
      </c>
    </row>
    <row r="8666" spans="15:16" x14ac:dyDescent="0.15">
      <c r="O8666">
        <v>8665</v>
      </c>
      <c r="P8666" t="str">
        <f>IFERROR(IF(COUNTIF(個人情報!$BB$5:$BB$401,"登録番号" &amp; リスト!O8666)&gt;=1,"",IF(VLOOKUP(O8666,登録者リスト!$A$1:$D$43729,4,FALSE)=基本情報!$D$6,O8666,"")),"")</f>
        <v/>
      </c>
    </row>
    <row r="8667" spans="15:16" x14ac:dyDescent="0.15">
      <c r="O8667">
        <v>8666</v>
      </c>
      <c r="P8667" t="str">
        <f>IFERROR(IF(COUNTIF(個人情報!$BB$5:$BB$401,"登録番号" &amp; リスト!O8667)&gt;=1,"",IF(VLOOKUP(O8667,登録者リスト!$A$1:$D$43729,4,FALSE)=基本情報!$D$6,O8667,"")),"")</f>
        <v/>
      </c>
    </row>
    <row r="8668" spans="15:16" x14ac:dyDescent="0.15">
      <c r="O8668">
        <v>8667</v>
      </c>
      <c r="P8668" t="str">
        <f>IFERROR(IF(COUNTIF(個人情報!$BB$5:$BB$401,"登録番号" &amp; リスト!O8668)&gt;=1,"",IF(VLOOKUP(O8668,登録者リスト!$A$1:$D$43729,4,FALSE)=基本情報!$D$6,O8668,"")),"")</f>
        <v/>
      </c>
    </row>
    <row r="8669" spans="15:16" x14ac:dyDescent="0.15">
      <c r="O8669">
        <v>8668</v>
      </c>
      <c r="P8669" t="str">
        <f>IFERROR(IF(COUNTIF(個人情報!$BB$5:$BB$401,"登録番号" &amp; リスト!O8669)&gt;=1,"",IF(VLOOKUP(O8669,登録者リスト!$A$1:$D$43729,4,FALSE)=基本情報!$D$6,O8669,"")),"")</f>
        <v/>
      </c>
    </row>
    <row r="8670" spans="15:16" x14ac:dyDescent="0.15">
      <c r="O8670">
        <v>8669</v>
      </c>
      <c r="P8670" t="str">
        <f>IFERROR(IF(COUNTIF(個人情報!$BB$5:$BB$401,"登録番号" &amp; リスト!O8670)&gt;=1,"",IF(VLOOKUP(O8670,登録者リスト!$A$1:$D$43729,4,FALSE)=基本情報!$D$6,O8670,"")),"")</f>
        <v/>
      </c>
    </row>
    <row r="8671" spans="15:16" x14ac:dyDescent="0.15">
      <c r="O8671">
        <v>8670</v>
      </c>
      <c r="P8671" t="str">
        <f>IFERROR(IF(COUNTIF(個人情報!$BB$5:$BB$401,"登録番号" &amp; リスト!O8671)&gt;=1,"",IF(VLOOKUP(O8671,登録者リスト!$A$1:$D$43729,4,FALSE)=基本情報!$D$6,O8671,"")),"")</f>
        <v/>
      </c>
    </row>
    <row r="8672" spans="15:16" x14ac:dyDescent="0.15">
      <c r="O8672">
        <v>8671</v>
      </c>
      <c r="P8672" t="str">
        <f>IFERROR(IF(COUNTIF(個人情報!$BB$5:$BB$401,"登録番号" &amp; リスト!O8672)&gt;=1,"",IF(VLOOKUP(O8672,登録者リスト!$A$1:$D$43729,4,FALSE)=基本情報!$D$6,O8672,"")),"")</f>
        <v/>
      </c>
    </row>
    <row r="8673" spans="15:16" x14ac:dyDescent="0.15">
      <c r="O8673">
        <v>8672</v>
      </c>
      <c r="P8673" t="str">
        <f>IFERROR(IF(COUNTIF(個人情報!$BB$5:$BB$401,"登録番号" &amp; リスト!O8673)&gt;=1,"",IF(VLOOKUP(O8673,登録者リスト!$A$1:$D$43729,4,FALSE)=基本情報!$D$6,O8673,"")),"")</f>
        <v/>
      </c>
    </row>
    <row r="8674" spans="15:16" x14ac:dyDescent="0.15">
      <c r="O8674">
        <v>8673</v>
      </c>
      <c r="P8674" t="str">
        <f>IFERROR(IF(COUNTIF(個人情報!$BB$5:$BB$401,"登録番号" &amp; リスト!O8674)&gt;=1,"",IF(VLOOKUP(O8674,登録者リスト!$A$1:$D$43729,4,FALSE)=基本情報!$D$6,O8674,"")),"")</f>
        <v/>
      </c>
    </row>
    <row r="8675" spans="15:16" x14ac:dyDescent="0.15">
      <c r="O8675">
        <v>8674</v>
      </c>
      <c r="P8675" t="str">
        <f>IFERROR(IF(COUNTIF(個人情報!$BB$5:$BB$401,"登録番号" &amp; リスト!O8675)&gt;=1,"",IF(VLOOKUP(O8675,登録者リスト!$A$1:$D$43729,4,FALSE)=基本情報!$D$6,O8675,"")),"")</f>
        <v/>
      </c>
    </row>
    <row r="8676" spans="15:16" x14ac:dyDescent="0.15">
      <c r="O8676">
        <v>8675</v>
      </c>
      <c r="P8676" t="str">
        <f>IFERROR(IF(COUNTIF(個人情報!$BB$5:$BB$401,"登録番号" &amp; リスト!O8676)&gt;=1,"",IF(VLOOKUP(O8676,登録者リスト!$A$1:$D$43729,4,FALSE)=基本情報!$D$6,O8676,"")),"")</f>
        <v/>
      </c>
    </row>
    <row r="8677" spans="15:16" x14ac:dyDescent="0.15">
      <c r="O8677">
        <v>8676</v>
      </c>
      <c r="P8677" t="str">
        <f>IFERROR(IF(COUNTIF(個人情報!$BB$5:$BB$401,"登録番号" &amp; リスト!O8677)&gt;=1,"",IF(VLOOKUP(O8677,登録者リスト!$A$1:$D$43729,4,FALSE)=基本情報!$D$6,O8677,"")),"")</f>
        <v/>
      </c>
    </row>
    <row r="8678" spans="15:16" x14ac:dyDescent="0.15">
      <c r="O8678">
        <v>8677</v>
      </c>
      <c r="P8678" t="str">
        <f>IFERROR(IF(COUNTIF(個人情報!$BB$5:$BB$401,"登録番号" &amp; リスト!O8678)&gt;=1,"",IF(VLOOKUP(O8678,登録者リスト!$A$1:$D$43729,4,FALSE)=基本情報!$D$6,O8678,"")),"")</f>
        <v/>
      </c>
    </row>
    <row r="8679" spans="15:16" x14ac:dyDescent="0.15">
      <c r="O8679">
        <v>8678</v>
      </c>
      <c r="P8679" t="str">
        <f>IFERROR(IF(COUNTIF(個人情報!$BB$5:$BB$401,"登録番号" &amp; リスト!O8679)&gt;=1,"",IF(VLOOKUP(O8679,登録者リスト!$A$1:$D$43729,4,FALSE)=基本情報!$D$6,O8679,"")),"")</f>
        <v/>
      </c>
    </row>
    <row r="8680" spans="15:16" x14ac:dyDescent="0.15">
      <c r="O8680">
        <v>8679</v>
      </c>
      <c r="P8680" t="str">
        <f>IFERROR(IF(COUNTIF(個人情報!$BB$5:$BB$401,"登録番号" &amp; リスト!O8680)&gt;=1,"",IF(VLOOKUP(O8680,登録者リスト!$A$1:$D$43729,4,FALSE)=基本情報!$D$6,O8680,"")),"")</f>
        <v/>
      </c>
    </row>
    <row r="8681" spans="15:16" x14ac:dyDescent="0.15">
      <c r="O8681">
        <v>8680</v>
      </c>
      <c r="P8681" t="str">
        <f>IFERROR(IF(COUNTIF(個人情報!$BB$5:$BB$401,"登録番号" &amp; リスト!O8681)&gt;=1,"",IF(VLOOKUP(O8681,登録者リスト!$A$1:$D$43729,4,FALSE)=基本情報!$D$6,O8681,"")),"")</f>
        <v/>
      </c>
    </row>
    <row r="8682" spans="15:16" x14ac:dyDescent="0.15">
      <c r="O8682">
        <v>8681</v>
      </c>
      <c r="P8682" t="str">
        <f>IFERROR(IF(COUNTIF(個人情報!$BB$5:$BB$401,"登録番号" &amp; リスト!O8682)&gt;=1,"",IF(VLOOKUP(O8682,登録者リスト!$A$1:$D$43729,4,FALSE)=基本情報!$D$6,O8682,"")),"")</f>
        <v/>
      </c>
    </row>
    <row r="8683" spans="15:16" x14ac:dyDescent="0.15">
      <c r="O8683">
        <v>8682</v>
      </c>
      <c r="P8683" t="str">
        <f>IFERROR(IF(COUNTIF(個人情報!$BB$5:$BB$401,"登録番号" &amp; リスト!O8683)&gt;=1,"",IF(VLOOKUP(O8683,登録者リスト!$A$1:$D$43729,4,FALSE)=基本情報!$D$6,O8683,"")),"")</f>
        <v/>
      </c>
    </row>
    <row r="8684" spans="15:16" x14ac:dyDescent="0.15">
      <c r="O8684">
        <v>8683</v>
      </c>
      <c r="P8684" t="str">
        <f>IFERROR(IF(COUNTIF(個人情報!$BB$5:$BB$401,"登録番号" &amp; リスト!O8684)&gt;=1,"",IF(VLOOKUP(O8684,登録者リスト!$A$1:$D$43729,4,FALSE)=基本情報!$D$6,O8684,"")),"")</f>
        <v/>
      </c>
    </row>
    <row r="8685" spans="15:16" x14ac:dyDescent="0.15">
      <c r="O8685">
        <v>8684</v>
      </c>
      <c r="P8685" t="str">
        <f>IFERROR(IF(COUNTIF(個人情報!$BB$5:$BB$401,"登録番号" &amp; リスト!O8685)&gt;=1,"",IF(VLOOKUP(O8685,登録者リスト!$A$1:$D$43729,4,FALSE)=基本情報!$D$6,O8685,"")),"")</f>
        <v/>
      </c>
    </row>
    <row r="8686" spans="15:16" x14ac:dyDescent="0.15">
      <c r="O8686">
        <v>8685</v>
      </c>
      <c r="P8686" t="str">
        <f>IFERROR(IF(COUNTIF(個人情報!$BB$5:$BB$401,"登録番号" &amp; リスト!O8686)&gt;=1,"",IF(VLOOKUP(O8686,登録者リスト!$A$1:$D$43729,4,FALSE)=基本情報!$D$6,O8686,"")),"")</f>
        <v/>
      </c>
    </row>
    <row r="8687" spans="15:16" x14ac:dyDescent="0.15">
      <c r="O8687">
        <v>8686</v>
      </c>
      <c r="P8687" t="str">
        <f>IFERROR(IF(COUNTIF(個人情報!$BB$5:$BB$401,"登録番号" &amp; リスト!O8687)&gt;=1,"",IF(VLOOKUP(O8687,登録者リスト!$A$1:$D$43729,4,FALSE)=基本情報!$D$6,O8687,"")),"")</f>
        <v/>
      </c>
    </row>
    <row r="8688" spans="15:16" x14ac:dyDescent="0.15">
      <c r="O8688">
        <v>8687</v>
      </c>
      <c r="P8688" t="str">
        <f>IFERROR(IF(COUNTIF(個人情報!$BB$5:$BB$401,"登録番号" &amp; リスト!O8688)&gt;=1,"",IF(VLOOKUP(O8688,登録者リスト!$A$1:$D$43729,4,FALSE)=基本情報!$D$6,O8688,"")),"")</f>
        <v/>
      </c>
    </row>
    <row r="8689" spans="15:16" x14ac:dyDescent="0.15">
      <c r="O8689">
        <v>8688</v>
      </c>
      <c r="P8689" t="str">
        <f>IFERROR(IF(COUNTIF(個人情報!$BB$5:$BB$401,"登録番号" &amp; リスト!O8689)&gt;=1,"",IF(VLOOKUP(O8689,登録者リスト!$A$1:$D$43729,4,FALSE)=基本情報!$D$6,O8689,"")),"")</f>
        <v/>
      </c>
    </row>
    <row r="8690" spans="15:16" x14ac:dyDescent="0.15">
      <c r="O8690">
        <v>8689</v>
      </c>
      <c r="P8690" t="str">
        <f>IFERROR(IF(COUNTIF(個人情報!$BB$5:$BB$401,"登録番号" &amp; リスト!O8690)&gt;=1,"",IF(VLOOKUP(O8690,登録者リスト!$A$1:$D$43729,4,FALSE)=基本情報!$D$6,O8690,"")),"")</f>
        <v/>
      </c>
    </row>
    <row r="8691" spans="15:16" x14ac:dyDescent="0.15">
      <c r="O8691">
        <v>8690</v>
      </c>
      <c r="P8691" t="str">
        <f>IFERROR(IF(COUNTIF(個人情報!$BB$5:$BB$401,"登録番号" &amp; リスト!O8691)&gt;=1,"",IF(VLOOKUP(O8691,登録者リスト!$A$1:$D$43729,4,FALSE)=基本情報!$D$6,O8691,"")),"")</f>
        <v/>
      </c>
    </row>
    <row r="8692" spans="15:16" x14ac:dyDescent="0.15">
      <c r="O8692">
        <v>8691</v>
      </c>
      <c r="P8692" t="str">
        <f>IFERROR(IF(COUNTIF(個人情報!$BB$5:$BB$401,"登録番号" &amp; リスト!O8692)&gt;=1,"",IF(VLOOKUP(O8692,登録者リスト!$A$1:$D$43729,4,FALSE)=基本情報!$D$6,O8692,"")),"")</f>
        <v/>
      </c>
    </row>
    <row r="8693" spans="15:16" x14ac:dyDescent="0.15">
      <c r="O8693">
        <v>8692</v>
      </c>
      <c r="P8693" t="str">
        <f>IFERROR(IF(COUNTIF(個人情報!$BB$5:$BB$401,"登録番号" &amp; リスト!O8693)&gt;=1,"",IF(VLOOKUP(O8693,登録者リスト!$A$1:$D$43729,4,FALSE)=基本情報!$D$6,O8693,"")),"")</f>
        <v/>
      </c>
    </row>
    <row r="8694" spans="15:16" x14ac:dyDescent="0.15">
      <c r="O8694">
        <v>8693</v>
      </c>
      <c r="P8694" t="str">
        <f>IFERROR(IF(COUNTIF(個人情報!$BB$5:$BB$401,"登録番号" &amp; リスト!O8694)&gt;=1,"",IF(VLOOKUP(O8694,登録者リスト!$A$1:$D$43729,4,FALSE)=基本情報!$D$6,O8694,"")),"")</f>
        <v/>
      </c>
    </row>
    <row r="8695" spans="15:16" x14ac:dyDescent="0.15">
      <c r="O8695">
        <v>8694</v>
      </c>
      <c r="P8695" t="str">
        <f>IFERROR(IF(COUNTIF(個人情報!$BB$5:$BB$401,"登録番号" &amp; リスト!O8695)&gt;=1,"",IF(VLOOKUP(O8695,登録者リスト!$A$1:$D$43729,4,FALSE)=基本情報!$D$6,O8695,"")),"")</f>
        <v/>
      </c>
    </row>
    <row r="8696" spans="15:16" x14ac:dyDescent="0.15">
      <c r="O8696">
        <v>8695</v>
      </c>
      <c r="P8696" t="str">
        <f>IFERROR(IF(COUNTIF(個人情報!$BB$5:$BB$401,"登録番号" &amp; リスト!O8696)&gt;=1,"",IF(VLOOKUP(O8696,登録者リスト!$A$1:$D$43729,4,FALSE)=基本情報!$D$6,O8696,"")),"")</f>
        <v/>
      </c>
    </row>
    <row r="8697" spans="15:16" x14ac:dyDescent="0.15">
      <c r="O8697">
        <v>8696</v>
      </c>
      <c r="P8697" t="str">
        <f>IFERROR(IF(COUNTIF(個人情報!$BB$5:$BB$401,"登録番号" &amp; リスト!O8697)&gt;=1,"",IF(VLOOKUP(O8697,登録者リスト!$A$1:$D$43729,4,FALSE)=基本情報!$D$6,O8697,"")),"")</f>
        <v/>
      </c>
    </row>
    <row r="8698" spans="15:16" x14ac:dyDescent="0.15">
      <c r="O8698">
        <v>8697</v>
      </c>
      <c r="P8698" t="str">
        <f>IFERROR(IF(COUNTIF(個人情報!$BB$5:$BB$401,"登録番号" &amp; リスト!O8698)&gt;=1,"",IF(VLOOKUP(O8698,登録者リスト!$A$1:$D$43729,4,FALSE)=基本情報!$D$6,O8698,"")),"")</f>
        <v/>
      </c>
    </row>
    <row r="8699" spans="15:16" x14ac:dyDescent="0.15">
      <c r="O8699">
        <v>8698</v>
      </c>
      <c r="P8699" t="str">
        <f>IFERROR(IF(COUNTIF(個人情報!$BB$5:$BB$401,"登録番号" &amp; リスト!O8699)&gt;=1,"",IF(VLOOKUP(O8699,登録者リスト!$A$1:$D$43729,4,FALSE)=基本情報!$D$6,O8699,"")),"")</f>
        <v/>
      </c>
    </row>
    <row r="8700" spans="15:16" x14ac:dyDescent="0.15">
      <c r="O8700">
        <v>8699</v>
      </c>
      <c r="P8700" t="str">
        <f>IFERROR(IF(COUNTIF(個人情報!$BB$5:$BB$401,"登録番号" &amp; リスト!O8700)&gt;=1,"",IF(VLOOKUP(O8700,登録者リスト!$A$1:$D$43729,4,FALSE)=基本情報!$D$6,O8700,"")),"")</f>
        <v/>
      </c>
    </row>
    <row r="8701" spans="15:16" x14ac:dyDescent="0.15">
      <c r="O8701">
        <v>8700</v>
      </c>
      <c r="P8701" t="str">
        <f>IFERROR(IF(COUNTIF(個人情報!$BB$5:$BB$401,"登録番号" &amp; リスト!O8701)&gt;=1,"",IF(VLOOKUP(O8701,登録者リスト!$A$1:$D$43729,4,FALSE)=基本情報!$D$6,O8701,"")),"")</f>
        <v/>
      </c>
    </row>
    <row r="8702" spans="15:16" x14ac:dyDescent="0.15">
      <c r="O8702">
        <v>8701</v>
      </c>
      <c r="P8702" t="str">
        <f>IFERROR(IF(COUNTIF(個人情報!$BB$5:$BB$401,"登録番号" &amp; リスト!O8702)&gt;=1,"",IF(VLOOKUP(O8702,登録者リスト!$A$1:$D$43729,4,FALSE)=基本情報!$D$6,O8702,"")),"")</f>
        <v/>
      </c>
    </row>
    <row r="8703" spans="15:16" x14ac:dyDescent="0.15">
      <c r="O8703">
        <v>8702</v>
      </c>
      <c r="P8703" t="str">
        <f>IFERROR(IF(COUNTIF(個人情報!$BB$5:$BB$401,"登録番号" &amp; リスト!O8703)&gt;=1,"",IF(VLOOKUP(O8703,登録者リスト!$A$1:$D$43729,4,FALSE)=基本情報!$D$6,O8703,"")),"")</f>
        <v/>
      </c>
    </row>
    <row r="8704" spans="15:16" x14ac:dyDescent="0.15">
      <c r="O8704">
        <v>8703</v>
      </c>
      <c r="P8704" t="str">
        <f>IFERROR(IF(COUNTIF(個人情報!$BB$5:$BB$401,"登録番号" &amp; リスト!O8704)&gt;=1,"",IF(VLOOKUP(O8704,登録者リスト!$A$1:$D$43729,4,FALSE)=基本情報!$D$6,O8704,"")),"")</f>
        <v/>
      </c>
    </row>
    <row r="8705" spans="15:16" x14ac:dyDescent="0.15">
      <c r="O8705">
        <v>8704</v>
      </c>
      <c r="P8705" t="str">
        <f>IFERROR(IF(COUNTIF(個人情報!$BB$5:$BB$401,"登録番号" &amp; リスト!O8705)&gt;=1,"",IF(VLOOKUP(O8705,登録者リスト!$A$1:$D$43729,4,FALSE)=基本情報!$D$6,O8705,"")),"")</f>
        <v/>
      </c>
    </row>
    <row r="8706" spans="15:16" x14ac:dyDescent="0.15">
      <c r="O8706">
        <v>8705</v>
      </c>
      <c r="P8706" t="str">
        <f>IFERROR(IF(COUNTIF(個人情報!$BB$5:$BB$401,"登録番号" &amp; リスト!O8706)&gt;=1,"",IF(VLOOKUP(O8706,登録者リスト!$A$1:$D$43729,4,FALSE)=基本情報!$D$6,O8706,"")),"")</f>
        <v/>
      </c>
    </row>
    <row r="8707" spans="15:16" x14ac:dyDescent="0.15">
      <c r="O8707">
        <v>8706</v>
      </c>
      <c r="P8707" t="str">
        <f>IFERROR(IF(COUNTIF(個人情報!$BB$5:$BB$401,"登録番号" &amp; リスト!O8707)&gt;=1,"",IF(VLOOKUP(O8707,登録者リスト!$A$1:$D$43729,4,FALSE)=基本情報!$D$6,O8707,"")),"")</f>
        <v/>
      </c>
    </row>
    <row r="8708" spans="15:16" x14ac:dyDescent="0.15">
      <c r="O8708">
        <v>8707</v>
      </c>
      <c r="P8708" t="str">
        <f>IFERROR(IF(COUNTIF(個人情報!$BB$5:$BB$401,"登録番号" &amp; リスト!O8708)&gt;=1,"",IF(VLOOKUP(O8708,登録者リスト!$A$1:$D$43729,4,FALSE)=基本情報!$D$6,O8708,"")),"")</f>
        <v/>
      </c>
    </row>
    <row r="8709" spans="15:16" x14ac:dyDescent="0.15">
      <c r="O8709">
        <v>8708</v>
      </c>
      <c r="P8709" t="str">
        <f>IFERROR(IF(COUNTIF(個人情報!$BB$5:$BB$401,"登録番号" &amp; リスト!O8709)&gt;=1,"",IF(VLOOKUP(O8709,登録者リスト!$A$1:$D$43729,4,FALSE)=基本情報!$D$6,O8709,"")),"")</f>
        <v/>
      </c>
    </row>
    <row r="8710" spans="15:16" x14ac:dyDescent="0.15">
      <c r="O8710">
        <v>8709</v>
      </c>
      <c r="P8710" t="str">
        <f>IFERROR(IF(COUNTIF(個人情報!$BB$5:$BB$401,"登録番号" &amp; リスト!O8710)&gt;=1,"",IF(VLOOKUP(O8710,登録者リスト!$A$1:$D$43729,4,FALSE)=基本情報!$D$6,O8710,"")),"")</f>
        <v/>
      </c>
    </row>
    <row r="8711" spans="15:16" x14ac:dyDescent="0.15">
      <c r="O8711">
        <v>8710</v>
      </c>
      <c r="P8711" t="str">
        <f>IFERROR(IF(COUNTIF(個人情報!$BB$5:$BB$401,"登録番号" &amp; リスト!O8711)&gt;=1,"",IF(VLOOKUP(O8711,登録者リスト!$A$1:$D$43729,4,FALSE)=基本情報!$D$6,O8711,"")),"")</f>
        <v/>
      </c>
    </row>
    <row r="8712" spans="15:16" x14ac:dyDescent="0.15">
      <c r="O8712">
        <v>8711</v>
      </c>
      <c r="P8712" t="str">
        <f>IFERROR(IF(COUNTIF(個人情報!$BB$5:$BB$401,"登録番号" &amp; リスト!O8712)&gt;=1,"",IF(VLOOKUP(O8712,登録者リスト!$A$1:$D$43729,4,FALSE)=基本情報!$D$6,O8712,"")),"")</f>
        <v/>
      </c>
    </row>
    <row r="8713" spans="15:16" x14ac:dyDescent="0.15">
      <c r="O8713">
        <v>8712</v>
      </c>
      <c r="P8713" t="str">
        <f>IFERROR(IF(COUNTIF(個人情報!$BB$5:$BB$401,"登録番号" &amp; リスト!O8713)&gt;=1,"",IF(VLOOKUP(O8713,登録者リスト!$A$1:$D$43729,4,FALSE)=基本情報!$D$6,O8713,"")),"")</f>
        <v/>
      </c>
    </row>
    <row r="8714" spans="15:16" x14ac:dyDescent="0.15">
      <c r="O8714">
        <v>8713</v>
      </c>
      <c r="P8714" t="str">
        <f>IFERROR(IF(COUNTIF(個人情報!$BB$5:$BB$401,"登録番号" &amp; リスト!O8714)&gt;=1,"",IF(VLOOKUP(O8714,登録者リスト!$A$1:$D$43729,4,FALSE)=基本情報!$D$6,O8714,"")),"")</f>
        <v/>
      </c>
    </row>
    <row r="8715" spans="15:16" x14ac:dyDescent="0.15">
      <c r="O8715">
        <v>8714</v>
      </c>
      <c r="P8715" t="str">
        <f>IFERROR(IF(COUNTIF(個人情報!$BB$5:$BB$401,"登録番号" &amp; リスト!O8715)&gt;=1,"",IF(VLOOKUP(O8715,登録者リスト!$A$1:$D$43729,4,FALSE)=基本情報!$D$6,O8715,"")),"")</f>
        <v/>
      </c>
    </row>
    <row r="8716" spans="15:16" x14ac:dyDescent="0.15">
      <c r="O8716">
        <v>8715</v>
      </c>
      <c r="P8716" t="str">
        <f>IFERROR(IF(COUNTIF(個人情報!$BB$5:$BB$401,"登録番号" &amp; リスト!O8716)&gt;=1,"",IF(VLOOKUP(O8716,登録者リスト!$A$1:$D$43729,4,FALSE)=基本情報!$D$6,O8716,"")),"")</f>
        <v/>
      </c>
    </row>
    <row r="8717" spans="15:16" x14ac:dyDescent="0.15">
      <c r="O8717">
        <v>8716</v>
      </c>
      <c r="P8717" t="str">
        <f>IFERROR(IF(COUNTIF(個人情報!$BB$5:$BB$401,"登録番号" &amp; リスト!O8717)&gt;=1,"",IF(VLOOKUP(O8717,登録者リスト!$A$1:$D$43729,4,FALSE)=基本情報!$D$6,O8717,"")),"")</f>
        <v/>
      </c>
    </row>
    <row r="8718" spans="15:16" x14ac:dyDescent="0.15">
      <c r="O8718">
        <v>8717</v>
      </c>
      <c r="P8718" t="str">
        <f>IFERROR(IF(COUNTIF(個人情報!$BB$5:$BB$401,"登録番号" &amp; リスト!O8718)&gt;=1,"",IF(VLOOKUP(O8718,登録者リスト!$A$1:$D$43729,4,FALSE)=基本情報!$D$6,O8718,"")),"")</f>
        <v/>
      </c>
    </row>
    <row r="8719" spans="15:16" x14ac:dyDescent="0.15">
      <c r="O8719">
        <v>8718</v>
      </c>
      <c r="P8719" t="str">
        <f>IFERROR(IF(COUNTIF(個人情報!$BB$5:$BB$401,"登録番号" &amp; リスト!O8719)&gt;=1,"",IF(VLOOKUP(O8719,登録者リスト!$A$1:$D$43729,4,FALSE)=基本情報!$D$6,O8719,"")),"")</f>
        <v/>
      </c>
    </row>
    <row r="8720" spans="15:16" x14ac:dyDescent="0.15">
      <c r="O8720">
        <v>8719</v>
      </c>
      <c r="P8720" t="str">
        <f>IFERROR(IF(COUNTIF(個人情報!$BB$5:$BB$401,"登録番号" &amp; リスト!O8720)&gt;=1,"",IF(VLOOKUP(O8720,登録者リスト!$A$1:$D$43729,4,FALSE)=基本情報!$D$6,O8720,"")),"")</f>
        <v/>
      </c>
    </row>
    <row r="8721" spans="15:16" x14ac:dyDescent="0.15">
      <c r="O8721">
        <v>8720</v>
      </c>
      <c r="P8721" t="str">
        <f>IFERROR(IF(COUNTIF(個人情報!$BB$5:$BB$401,"登録番号" &amp; リスト!O8721)&gt;=1,"",IF(VLOOKUP(O8721,登録者リスト!$A$1:$D$43729,4,FALSE)=基本情報!$D$6,O8721,"")),"")</f>
        <v/>
      </c>
    </row>
    <row r="8722" spans="15:16" x14ac:dyDescent="0.15">
      <c r="O8722">
        <v>8721</v>
      </c>
      <c r="P8722" t="str">
        <f>IFERROR(IF(COUNTIF(個人情報!$BB$5:$BB$401,"登録番号" &amp; リスト!O8722)&gt;=1,"",IF(VLOOKUP(O8722,登録者リスト!$A$1:$D$43729,4,FALSE)=基本情報!$D$6,O8722,"")),"")</f>
        <v/>
      </c>
    </row>
    <row r="8723" spans="15:16" x14ac:dyDescent="0.15">
      <c r="O8723">
        <v>8722</v>
      </c>
      <c r="P8723" t="str">
        <f>IFERROR(IF(COUNTIF(個人情報!$BB$5:$BB$401,"登録番号" &amp; リスト!O8723)&gt;=1,"",IF(VLOOKUP(O8723,登録者リスト!$A$1:$D$43729,4,FALSE)=基本情報!$D$6,O8723,"")),"")</f>
        <v/>
      </c>
    </row>
    <row r="8724" spans="15:16" x14ac:dyDescent="0.15">
      <c r="O8724">
        <v>8723</v>
      </c>
      <c r="P8724" t="str">
        <f>IFERROR(IF(COUNTIF(個人情報!$BB$5:$BB$401,"登録番号" &amp; リスト!O8724)&gt;=1,"",IF(VLOOKUP(O8724,登録者リスト!$A$1:$D$43729,4,FALSE)=基本情報!$D$6,O8724,"")),"")</f>
        <v/>
      </c>
    </row>
    <row r="8725" spans="15:16" x14ac:dyDescent="0.15">
      <c r="O8725">
        <v>8724</v>
      </c>
      <c r="P8725" t="str">
        <f>IFERROR(IF(COUNTIF(個人情報!$BB$5:$BB$401,"登録番号" &amp; リスト!O8725)&gt;=1,"",IF(VLOOKUP(O8725,登録者リスト!$A$1:$D$43729,4,FALSE)=基本情報!$D$6,O8725,"")),"")</f>
        <v/>
      </c>
    </row>
    <row r="8726" spans="15:16" x14ac:dyDescent="0.15">
      <c r="O8726">
        <v>8725</v>
      </c>
      <c r="P8726" t="str">
        <f>IFERROR(IF(COUNTIF(個人情報!$BB$5:$BB$401,"登録番号" &amp; リスト!O8726)&gt;=1,"",IF(VLOOKUP(O8726,登録者リスト!$A$1:$D$43729,4,FALSE)=基本情報!$D$6,O8726,"")),"")</f>
        <v/>
      </c>
    </row>
    <row r="8727" spans="15:16" x14ac:dyDescent="0.15">
      <c r="O8727">
        <v>8726</v>
      </c>
      <c r="P8727" t="str">
        <f>IFERROR(IF(COUNTIF(個人情報!$BB$5:$BB$401,"登録番号" &amp; リスト!O8727)&gt;=1,"",IF(VLOOKUP(O8727,登録者リスト!$A$1:$D$43729,4,FALSE)=基本情報!$D$6,O8727,"")),"")</f>
        <v/>
      </c>
    </row>
    <row r="8728" spans="15:16" x14ac:dyDescent="0.15">
      <c r="O8728">
        <v>8727</v>
      </c>
      <c r="P8728" t="str">
        <f>IFERROR(IF(COUNTIF(個人情報!$BB$5:$BB$401,"登録番号" &amp; リスト!O8728)&gt;=1,"",IF(VLOOKUP(O8728,登録者リスト!$A$1:$D$43729,4,FALSE)=基本情報!$D$6,O8728,"")),"")</f>
        <v/>
      </c>
    </row>
    <row r="8729" spans="15:16" x14ac:dyDescent="0.15">
      <c r="O8729">
        <v>8728</v>
      </c>
      <c r="P8729" t="str">
        <f>IFERROR(IF(COUNTIF(個人情報!$BB$5:$BB$401,"登録番号" &amp; リスト!O8729)&gt;=1,"",IF(VLOOKUP(O8729,登録者リスト!$A$1:$D$43729,4,FALSE)=基本情報!$D$6,O8729,"")),"")</f>
        <v/>
      </c>
    </row>
    <row r="8730" spans="15:16" x14ac:dyDescent="0.15">
      <c r="O8730">
        <v>8729</v>
      </c>
      <c r="P8730" t="str">
        <f>IFERROR(IF(COUNTIF(個人情報!$BB$5:$BB$401,"登録番号" &amp; リスト!O8730)&gt;=1,"",IF(VLOOKUP(O8730,登録者リスト!$A$1:$D$43729,4,FALSE)=基本情報!$D$6,O8730,"")),"")</f>
        <v/>
      </c>
    </row>
    <row r="8731" spans="15:16" x14ac:dyDescent="0.15">
      <c r="O8731">
        <v>8730</v>
      </c>
      <c r="P8731" t="str">
        <f>IFERROR(IF(COUNTIF(個人情報!$BB$5:$BB$401,"登録番号" &amp; リスト!O8731)&gt;=1,"",IF(VLOOKUP(O8731,登録者リスト!$A$1:$D$43729,4,FALSE)=基本情報!$D$6,O8731,"")),"")</f>
        <v/>
      </c>
    </row>
    <row r="8732" spans="15:16" x14ac:dyDescent="0.15">
      <c r="O8732">
        <v>8731</v>
      </c>
      <c r="P8732" t="str">
        <f>IFERROR(IF(COUNTIF(個人情報!$BB$5:$BB$401,"登録番号" &amp; リスト!O8732)&gt;=1,"",IF(VLOOKUP(O8732,登録者リスト!$A$1:$D$43729,4,FALSE)=基本情報!$D$6,O8732,"")),"")</f>
        <v/>
      </c>
    </row>
    <row r="8733" spans="15:16" x14ac:dyDescent="0.15">
      <c r="O8733">
        <v>8732</v>
      </c>
      <c r="P8733" t="str">
        <f>IFERROR(IF(COUNTIF(個人情報!$BB$5:$BB$401,"登録番号" &amp; リスト!O8733)&gt;=1,"",IF(VLOOKUP(O8733,登録者リスト!$A$1:$D$43729,4,FALSE)=基本情報!$D$6,O8733,"")),"")</f>
        <v/>
      </c>
    </row>
    <row r="8734" spans="15:16" x14ac:dyDescent="0.15">
      <c r="O8734">
        <v>8733</v>
      </c>
      <c r="P8734" t="str">
        <f>IFERROR(IF(COUNTIF(個人情報!$BB$5:$BB$401,"登録番号" &amp; リスト!O8734)&gt;=1,"",IF(VLOOKUP(O8734,登録者リスト!$A$1:$D$43729,4,FALSE)=基本情報!$D$6,O8734,"")),"")</f>
        <v/>
      </c>
    </row>
    <row r="8735" spans="15:16" x14ac:dyDescent="0.15">
      <c r="O8735">
        <v>8734</v>
      </c>
      <c r="P8735" t="str">
        <f>IFERROR(IF(COUNTIF(個人情報!$BB$5:$BB$401,"登録番号" &amp; リスト!O8735)&gt;=1,"",IF(VLOOKUP(O8735,登録者リスト!$A$1:$D$43729,4,FALSE)=基本情報!$D$6,O8735,"")),"")</f>
        <v/>
      </c>
    </row>
    <row r="8736" spans="15:16" x14ac:dyDescent="0.15">
      <c r="O8736">
        <v>8735</v>
      </c>
      <c r="P8736" t="str">
        <f>IFERROR(IF(COUNTIF(個人情報!$BB$5:$BB$401,"登録番号" &amp; リスト!O8736)&gt;=1,"",IF(VLOOKUP(O8736,登録者リスト!$A$1:$D$43729,4,FALSE)=基本情報!$D$6,O8736,"")),"")</f>
        <v/>
      </c>
    </row>
    <row r="8737" spans="15:16" x14ac:dyDescent="0.15">
      <c r="O8737">
        <v>8736</v>
      </c>
      <c r="P8737" t="str">
        <f>IFERROR(IF(COUNTIF(個人情報!$BB$5:$BB$401,"登録番号" &amp; リスト!O8737)&gt;=1,"",IF(VLOOKUP(O8737,登録者リスト!$A$1:$D$43729,4,FALSE)=基本情報!$D$6,O8737,"")),"")</f>
        <v/>
      </c>
    </row>
    <row r="8738" spans="15:16" x14ac:dyDescent="0.15">
      <c r="O8738">
        <v>8737</v>
      </c>
      <c r="P8738" t="str">
        <f>IFERROR(IF(COUNTIF(個人情報!$BB$5:$BB$401,"登録番号" &amp; リスト!O8738)&gt;=1,"",IF(VLOOKUP(O8738,登録者リスト!$A$1:$D$43729,4,FALSE)=基本情報!$D$6,O8738,"")),"")</f>
        <v/>
      </c>
    </row>
    <row r="8739" spans="15:16" x14ac:dyDescent="0.15">
      <c r="O8739">
        <v>8738</v>
      </c>
      <c r="P8739" t="str">
        <f>IFERROR(IF(COUNTIF(個人情報!$BB$5:$BB$401,"登録番号" &amp; リスト!O8739)&gt;=1,"",IF(VLOOKUP(O8739,登録者リスト!$A$1:$D$43729,4,FALSE)=基本情報!$D$6,O8739,"")),"")</f>
        <v/>
      </c>
    </row>
    <row r="8740" spans="15:16" x14ac:dyDescent="0.15">
      <c r="O8740">
        <v>8739</v>
      </c>
      <c r="P8740" t="str">
        <f>IFERROR(IF(COUNTIF(個人情報!$BB$5:$BB$401,"登録番号" &amp; リスト!O8740)&gt;=1,"",IF(VLOOKUP(O8740,登録者リスト!$A$1:$D$43729,4,FALSE)=基本情報!$D$6,O8740,"")),"")</f>
        <v/>
      </c>
    </row>
    <row r="8741" spans="15:16" x14ac:dyDescent="0.15">
      <c r="O8741">
        <v>8740</v>
      </c>
      <c r="P8741" t="str">
        <f>IFERROR(IF(COUNTIF(個人情報!$BB$5:$BB$401,"登録番号" &amp; リスト!O8741)&gt;=1,"",IF(VLOOKUP(O8741,登録者リスト!$A$1:$D$43729,4,FALSE)=基本情報!$D$6,O8741,"")),"")</f>
        <v/>
      </c>
    </row>
    <row r="8742" spans="15:16" x14ac:dyDescent="0.15">
      <c r="O8742">
        <v>8741</v>
      </c>
      <c r="P8742" t="str">
        <f>IFERROR(IF(COUNTIF(個人情報!$BB$5:$BB$401,"登録番号" &amp; リスト!O8742)&gt;=1,"",IF(VLOOKUP(O8742,登録者リスト!$A$1:$D$43729,4,FALSE)=基本情報!$D$6,O8742,"")),"")</f>
        <v/>
      </c>
    </row>
    <row r="8743" spans="15:16" x14ac:dyDescent="0.15">
      <c r="O8743">
        <v>8742</v>
      </c>
      <c r="P8743" t="str">
        <f>IFERROR(IF(COUNTIF(個人情報!$BB$5:$BB$401,"登録番号" &amp; リスト!O8743)&gt;=1,"",IF(VLOOKUP(O8743,登録者リスト!$A$1:$D$43729,4,FALSE)=基本情報!$D$6,O8743,"")),"")</f>
        <v/>
      </c>
    </row>
    <row r="8744" spans="15:16" x14ac:dyDescent="0.15">
      <c r="O8744">
        <v>8743</v>
      </c>
      <c r="P8744" t="str">
        <f>IFERROR(IF(COUNTIF(個人情報!$BB$5:$BB$401,"登録番号" &amp; リスト!O8744)&gt;=1,"",IF(VLOOKUP(O8744,登録者リスト!$A$1:$D$43729,4,FALSE)=基本情報!$D$6,O8744,"")),"")</f>
        <v/>
      </c>
    </row>
    <row r="8745" spans="15:16" x14ac:dyDescent="0.15">
      <c r="O8745">
        <v>8744</v>
      </c>
      <c r="P8745" t="str">
        <f>IFERROR(IF(COUNTIF(個人情報!$BB$5:$BB$401,"登録番号" &amp; リスト!O8745)&gt;=1,"",IF(VLOOKUP(O8745,登録者リスト!$A$1:$D$43729,4,FALSE)=基本情報!$D$6,O8745,"")),"")</f>
        <v/>
      </c>
    </row>
    <row r="8746" spans="15:16" x14ac:dyDescent="0.15">
      <c r="O8746">
        <v>8745</v>
      </c>
      <c r="P8746" t="str">
        <f>IFERROR(IF(COUNTIF(個人情報!$BB$5:$BB$401,"登録番号" &amp; リスト!O8746)&gt;=1,"",IF(VLOOKUP(O8746,登録者リスト!$A$1:$D$43729,4,FALSE)=基本情報!$D$6,O8746,"")),"")</f>
        <v/>
      </c>
    </row>
    <row r="8747" spans="15:16" x14ac:dyDescent="0.15">
      <c r="O8747">
        <v>8746</v>
      </c>
      <c r="P8747" t="str">
        <f>IFERROR(IF(COUNTIF(個人情報!$BB$5:$BB$401,"登録番号" &amp; リスト!O8747)&gt;=1,"",IF(VLOOKUP(O8747,登録者リスト!$A$1:$D$43729,4,FALSE)=基本情報!$D$6,O8747,"")),"")</f>
        <v/>
      </c>
    </row>
    <row r="8748" spans="15:16" x14ac:dyDescent="0.15">
      <c r="O8748">
        <v>8747</v>
      </c>
      <c r="P8748" t="str">
        <f>IFERROR(IF(COUNTIF(個人情報!$BB$5:$BB$401,"登録番号" &amp; リスト!O8748)&gt;=1,"",IF(VLOOKUP(O8748,登録者リスト!$A$1:$D$43729,4,FALSE)=基本情報!$D$6,O8748,"")),"")</f>
        <v/>
      </c>
    </row>
    <row r="8749" spans="15:16" x14ac:dyDescent="0.15">
      <c r="O8749">
        <v>8748</v>
      </c>
      <c r="P8749" t="str">
        <f>IFERROR(IF(COUNTIF(個人情報!$BB$5:$BB$401,"登録番号" &amp; リスト!O8749)&gt;=1,"",IF(VLOOKUP(O8749,登録者リスト!$A$1:$D$43729,4,FALSE)=基本情報!$D$6,O8749,"")),"")</f>
        <v/>
      </c>
    </row>
    <row r="8750" spans="15:16" x14ac:dyDescent="0.15">
      <c r="O8750">
        <v>8749</v>
      </c>
      <c r="P8750" t="str">
        <f>IFERROR(IF(COUNTIF(個人情報!$BB$5:$BB$401,"登録番号" &amp; リスト!O8750)&gt;=1,"",IF(VLOOKUP(O8750,登録者リスト!$A$1:$D$43729,4,FALSE)=基本情報!$D$6,O8750,"")),"")</f>
        <v/>
      </c>
    </row>
    <row r="8751" spans="15:16" x14ac:dyDescent="0.15">
      <c r="O8751">
        <v>8750</v>
      </c>
      <c r="P8751" t="str">
        <f>IFERROR(IF(COUNTIF(個人情報!$BB$5:$BB$401,"登録番号" &amp; リスト!O8751)&gt;=1,"",IF(VLOOKUP(O8751,登録者リスト!$A$1:$D$43729,4,FALSE)=基本情報!$D$6,O8751,"")),"")</f>
        <v/>
      </c>
    </row>
    <row r="8752" spans="15:16" x14ac:dyDescent="0.15">
      <c r="O8752">
        <v>8751</v>
      </c>
      <c r="P8752" t="str">
        <f>IFERROR(IF(COUNTIF(個人情報!$BB$5:$BB$401,"登録番号" &amp; リスト!O8752)&gt;=1,"",IF(VLOOKUP(O8752,登録者リスト!$A$1:$D$43729,4,FALSE)=基本情報!$D$6,O8752,"")),"")</f>
        <v/>
      </c>
    </row>
    <row r="8753" spans="15:16" x14ac:dyDescent="0.15">
      <c r="O8753">
        <v>8752</v>
      </c>
      <c r="P8753" t="str">
        <f>IFERROR(IF(COUNTIF(個人情報!$BB$5:$BB$401,"登録番号" &amp; リスト!O8753)&gt;=1,"",IF(VLOOKUP(O8753,登録者リスト!$A$1:$D$43729,4,FALSE)=基本情報!$D$6,O8753,"")),"")</f>
        <v/>
      </c>
    </row>
    <row r="8754" spans="15:16" x14ac:dyDescent="0.15">
      <c r="O8754">
        <v>8753</v>
      </c>
      <c r="P8754" t="str">
        <f>IFERROR(IF(COUNTIF(個人情報!$BB$5:$BB$401,"登録番号" &amp; リスト!O8754)&gt;=1,"",IF(VLOOKUP(O8754,登録者リスト!$A$1:$D$43729,4,FALSE)=基本情報!$D$6,O8754,"")),"")</f>
        <v/>
      </c>
    </row>
    <row r="8755" spans="15:16" x14ac:dyDescent="0.15">
      <c r="O8755">
        <v>8754</v>
      </c>
      <c r="P8755" t="str">
        <f>IFERROR(IF(COUNTIF(個人情報!$BB$5:$BB$401,"登録番号" &amp; リスト!O8755)&gt;=1,"",IF(VLOOKUP(O8755,登録者リスト!$A$1:$D$43729,4,FALSE)=基本情報!$D$6,O8755,"")),"")</f>
        <v/>
      </c>
    </row>
    <row r="8756" spans="15:16" x14ac:dyDescent="0.15">
      <c r="O8756">
        <v>8755</v>
      </c>
      <c r="P8756" t="str">
        <f>IFERROR(IF(COUNTIF(個人情報!$BB$5:$BB$401,"登録番号" &amp; リスト!O8756)&gt;=1,"",IF(VLOOKUP(O8756,登録者リスト!$A$1:$D$43729,4,FALSE)=基本情報!$D$6,O8756,"")),"")</f>
        <v/>
      </c>
    </row>
    <row r="8757" spans="15:16" x14ac:dyDescent="0.15">
      <c r="O8757">
        <v>8756</v>
      </c>
      <c r="P8757" t="str">
        <f>IFERROR(IF(COUNTIF(個人情報!$BB$5:$BB$401,"登録番号" &amp; リスト!O8757)&gt;=1,"",IF(VLOOKUP(O8757,登録者リスト!$A$1:$D$43729,4,FALSE)=基本情報!$D$6,O8757,"")),"")</f>
        <v/>
      </c>
    </row>
    <row r="8758" spans="15:16" x14ac:dyDescent="0.15">
      <c r="O8758">
        <v>8757</v>
      </c>
      <c r="P8758" t="str">
        <f>IFERROR(IF(COUNTIF(個人情報!$BB$5:$BB$401,"登録番号" &amp; リスト!O8758)&gt;=1,"",IF(VLOOKUP(O8758,登録者リスト!$A$1:$D$43729,4,FALSE)=基本情報!$D$6,O8758,"")),"")</f>
        <v/>
      </c>
    </row>
    <row r="8759" spans="15:16" x14ac:dyDescent="0.15">
      <c r="O8759">
        <v>8758</v>
      </c>
      <c r="P8759" t="str">
        <f>IFERROR(IF(COUNTIF(個人情報!$BB$5:$BB$401,"登録番号" &amp; リスト!O8759)&gt;=1,"",IF(VLOOKUP(O8759,登録者リスト!$A$1:$D$43729,4,FALSE)=基本情報!$D$6,O8759,"")),"")</f>
        <v/>
      </c>
    </row>
    <row r="8760" spans="15:16" x14ac:dyDescent="0.15">
      <c r="O8760">
        <v>8759</v>
      </c>
      <c r="P8760" t="str">
        <f>IFERROR(IF(COUNTIF(個人情報!$BB$5:$BB$401,"登録番号" &amp; リスト!O8760)&gt;=1,"",IF(VLOOKUP(O8760,登録者リスト!$A$1:$D$43729,4,FALSE)=基本情報!$D$6,O8760,"")),"")</f>
        <v/>
      </c>
    </row>
    <row r="8761" spans="15:16" x14ac:dyDescent="0.15">
      <c r="O8761">
        <v>8760</v>
      </c>
      <c r="P8761" t="str">
        <f>IFERROR(IF(COUNTIF(個人情報!$BB$5:$BB$401,"登録番号" &amp; リスト!O8761)&gt;=1,"",IF(VLOOKUP(O8761,登録者リスト!$A$1:$D$43729,4,FALSE)=基本情報!$D$6,O8761,"")),"")</f>
        <v/>
      </c>
    </row>
    <row r="8762" spans="15:16" x14ac:dyDescent="0.15">
      <c r="O8762">
        <v>8761</v>
      </c>
      <c r="P8762" t="str">
        <f>IFERROR(IF(COUNTIF(個人情報!$BB$5:$BB$401,"登録番号" &amp; リスト!O8762)&gt;=1,"",IF(VLOOKUP(O8762,登録者リスト!$A$1:$D$43729,4,FALSE)=基本情報!$D$6,O8762,"")),"")</f>
        <v/>
      </c>
    </row>
    <row r="8763" spans="15:16" x14ac:dyDescent="0.15">
      <c r="O8763">
        <v>8762</v>
      </c>
      <c r="P8763" t="str">
        <f>IFERROR(IF(COUNTIF(個人情報!$BB$5:$BB$401,"登録番号" &amp; リスト!O8763)&gt;=1,"",IF(VLOOKUP(O8763,登録者リスト!$A$1:$D$43729,4,FALSE)=基本情報!$D$6,O8763,"")),"")</f>
        <v/>
      </c>
    </row>
    <row r="8764" spans="15:16" x14ac:dyDescent="0.15">
      <c r="O8764">
        <v>8763</v>
      </c>
      <c r="P8764" t="str">
        <f>IFERROR(IF(COUNTIF(個人情報!$BB$5:$BB$401,"登録番号" &amp; リスト!O8764)&gt;=1,"",IF(VLOOKUP(O8764,登録者リスト!$A$1:$D$43729,4,FALSE)=基本情報!$D$6,O8764,"")),"")</f>
        <v/>
      </c>
    </row>
    <row r="8765" spans="15:16" x14ac:dyDescent="0.15">
      <c r="O8765">
        <v>8764</v>
      </c>
      <c r="P8765" t="str">
        <f>IFERROR(IF(COUNTIF(個人情報!$BB$5:$BB$401,"登録番号" &amp; リスト!O8765)&gt;=1,"",IF(VLOOKUP(O8765,登録者リスト!$A$1:$D$43729,4,FALSE)=基本情報!$D$6,O8765,"")),"")</f>
        <v/>
      </c>
    </row>
    <row r="8766" spans="15:16" x14ac:dyDescent="0.15">
      <c r="O8766">
        <v>8765</v>
      </c>
      <c r="P8766" t="str">
        <f>IFERROR(IF(COUNTIF(個人情報!$BB$5:$BB$401,"登録番号" &amp; リスト!O8766)&gt;=1,"",IF(VLOOKUP(O8766,登録者リスト!$A$1:$D$43729,4,FALSE)=基本情報!$D$6,O8766,"")),"")</f>
        <v/>
      </c>
    </row>
    <row r="8767" spans="15:16" x14ac:dyDescent="0.15">
      <c r="O8767">
        <v>8766</v>
      </c>
      <c r="P8767" t="str">
        <f>IFERROR(IF(COUNTIF(個人情報!$BB$5:$BB$401,"登録番号" &amp; リスト!O8767)&gt;=1,"",IF(VLOOKUP(O8767,登録者リスト!$A$1:$D$43729,4,FALSE)=基本情報!$D$6,O8767,"")),"")</f>
        <v/>
      </c>
    </row>
    <row r="8768" spans="15:16" x14ac:dyDescent="0.15">
      <c r="O8768">
        <v>8767</v>
      </c>
      <c r="P8768" t="str">
        <f>IFERROR(IF(COUNTIF(個人情報!$BB$5:$BB$401,"登録番号" &amp; リスト!O8768)&gt;=1,"",IF(VLOOKUP(O8768,登録者リスト!$A$1:$D$43729,4,FALSE)=基本情報!$D$6,O8768,"")),"")</f>
        <v/>
      </c>
    </row>
    <row r="8769" spans="15:16" x14ac:dyDescent="0.15">
      <c r="O8769">
        <v>8768</v>
      </c>
      <c r="P8769" t="str">
        <f>IFERROR(IF(COUNTIF(個人情報!$BB$5:$BB$401,"登録番号" &amp; リスト!O8769)&gt;=1,"",IF(VLOOKUP(O8769,登録者リスト!$A$1:$D$43729,4,FALSE)=基本情報!$D$6,O8769,"")),"")</f>
        <v/>
      </c>
    </row>
    <row r="8770" spans="15:16" x14ac:dyDescent="0.15">
      <c r="O8770">
        <v>8769</v>
      </c>
      <c r="P8770" t="str">
        <f>IFERROR(IF(COUNTIF(個人情報!$BB$5:$BB$401,"登録番号" &amp; リスト!O8770)&gt;=1,"",IF(VLOOKUP(O8770,登録者リスト!$A$1:$D$43729,4,FALSE)=基本情報!$D$6,O8770,"")),"")</f>
        <v/>
      </c>
    </row>
    <row r="8771" spans="15:16" x14ac:dyDescent="0.15">
      <c r="O8771">
        <v>8770</v>
      </c>
      <c r="P8771" t="str">
        <f>IFERROR(IF(COUNTIF(個人情報!$BB$5:$BB$401,"登録番号" &amp; リスト!O8771)&gt;=1,"",IF(VLOOKUP(O8771,登録者リスト!$A$1:$D$43729,4,FALSE)=基本情報!$D$6,O8771,"")),"")</f>
        <v/>
      </c>
    </row>
    <row r="8772" spans="15:16" x14ac:dyDescent="0.15">
      <c r="O8772">
        <v>8771</v>
      </c>
      <c r="P8772" t="str">
        <f>IFERROR(IF(COUNTIF(個人情報!$BB$5:$BB$401,"登録番号" &amp; リスト!O8772)&gt;=1,"",IF(VLOOKUP(O8772,登録者リスト!$A$1:$D$43729,4,FALSE)=基本情報!$D$6,O8772,"")),"")</f>
        <v/>
      </c>
    </row>
    <row r="8773" spans="15:16" x14ac:dyDescent="0.15">
      <c r="O8773">
        <v>8772</v>
      </c>
      <c r="P8773" t="str">
        <f>IFERROR(IF(COUNTIF(個人情報!$BB$5:$BB$401,"登録番号" &amp; リスト!O8773)&gt;=1,"",IF(VLOOKUP(O8773,登録者リスト!$A$1:$D$43729,4,FALSE)=基本情報!$D$6,O8773,"")),"")</f>
        <v/>
      </c>
    </row>
    <row r="8774" spans="15:16" x14ac:dyDescent="0.15">
      <c r="O8774">
        <v>8773</v>
      </c>
      <c r="P8774" t="str">
        <f>IFERROR(IF(COUNTIF(個人情報!$BB$5:$BB$401,"登録番号" &amp; リスト!O8774)&gt;=1,"",IF(VLOOKUP(O8774,登録者リスト!$A$1:$D$43729,4,FALSE)=基本情報!$D$6,O8774,"")),"")</f>
        <v/>
      </c>
    </row>
    <row r="8775" spans="15:16" x14ac:dyDescent="0.15">
      <c r="O8775">
        <v>8774</v>
      </c>
      <c r="P8775" t="str">
        <f>IFERROR(IF(COUNTIF(個人情報!$BB$5:$BB$401,"登録番号" &amp; リスト!O8775)&gt;=1,"",IF(VLOOKUP(O8775,登録者リスト!$A$1:$D$43729,4,FALSE)=基本情報!$D$6,O8775,"")),"")</f>
        <v/>
      </c>
    </row>
    <row r="8776" spans="15:16" x14ac:dyDescent="0.15">
      <c r="O8776">
        <v>8775</v>
      </c>
      <c r="P8776" t="str">
        <f>IFERROR(IF(COUNTIF(個人情報!$BB$5:$BB$401,"登録番号" &amp; リスト!O8776)&gt;=1,"",IF(VLOOKUP(O8776,登録者リスト!$A$1:$D$43729,4,FALSE)=基本情報!$D$6,O8776,"")),"")</f>
        <v/>
      </c>
    </row>
    <row r="8777" spans="15:16" x14ac:dyDescent="0.15">
      <c r="O8777">
        <v>8776</v>
      </c>
      <c r="P8777" t="str">
        <f>IFERROR(IF(COUNTIF(個人情報!$BB$5:$BB$401,"登録番号" &amp; リスト!O8777)&gt;=1,"",IF(VLOOKUP(O8777,登録者リスト!$A$1:$D$43729,4,FALSE)=基本情報!$D$6,O8777,"")),"")</f>
        <v/>
      </c>
    </row>
    <row r="8778" spans="15:16" x14ac:dyDescent="0.15">
      <c r="O8778">
        <v>8777</v>
      </c>
      <c r="P8778" t="str">
        <f>IFERROR(IF(COUNTIF(個人情報!$BB$5:$BB$401,"登録番号" &amp; リスト!O8778)&gt;=1,"",IF(VLOOKUP(O8778,登録者リスト!$A$1:$D$43729,4,FALSE)=基本情報!$D$6,O8778,"")),"")</f>
        <v/>
      </c>
    </row>
    <row r="8779" spans="15:16" x14ac:dyDescent="0.15">
      <c r="O8779">
        <v>8778</v>
      </c>
      <c r="P8779" t="str">
        <f>IFERROR(IF(COUNTIF(個人情報!$BB$5:$BB$401,"登録番号" &amp; リスト!O8779)&gt;=1,"",IF(VLOOKUP(O8779,登録者リスト!$A$1:$D$43729,4,FALSE)=基本情報!$D$6,O8779,"")),"")</f>
        <v/>
      </c>
    </row>
    <row r="8780" spans="15:16" x14ac:dyDescent="0.15">
      <c r="O8780">
        <v>8779</v>
      </c>
      <c r="P8780" t="str">
        <f>IFERROR(IF(COUNTIF(個人情報!$BB$5:$BB$401,"登録番号" &amp; リスト!O8780)&gt;=1,"",IF(VLOOKUP(O8780,登録者リスト!$A$1:$D$43729,4,FALSE)=基本情報!$D$6,O8780,"")),"")</f>
        <v/>
      </c>
    </row>
    <row r="8781" spans="15:16" x14ac:dyDescent="0.15">
      <c r="O8781">
        <v>8780</v>
      </c>
      <c r="P8781" t="str">
        <f>IFERROR(IF(COUNTIF(個人情報!$BB$5:$BB$401,"登録番号" &amp; リスト!O8781)&gt;=1,"",IF(VLOOKUP(O8781,登録者リスト!$A$1:$D$43729,4,FALSE)=基本情報!$D$6,O8781,"")),"")</f>
        <v/>
      </c>
    </row>
    <row r="8782" spans="15:16" x14ac:dyDescent="0.15">
      <c r="O8782">
        <v>8781</v>
      </c>
      <c r="P8782" t="str">
        <f>IFERROR(IF(COUNTIF(個人情報!$BB$5:$BB$401,"登録番号" &amp; リスト!O8782)&gt;=1,"",IF(VLOOKUP(O8782,登録者リスト!$A$1:$D$43729,4,FALSE)=基本情報!$D$6,O8782,"")),"")</f>
        <v/>
      </c>
    </row>
    <row r="8783" spans="15:16" x14ac:dyDescent="0.15">
      <c r="O8783">
        <v>8782</v>
      </c>
      <c r="P8783" t="str">
        <f>IFERROR(IF(COUNTIF(個人情報!$BB$5:$BB$401,"登録番号" &amp; リスト!O8783)&gt;=1,"",IF(VLOOKUP(O8783,登録者リスト!$A$1:$D$43729,4,FALSE)=基本情報!$D$6,O8783,"")),"")</f>
        <v/>
      </c>
    </row>
    <row r="8784" spans="15:16" x14ac:dyDescent="0.15">
      <c r="O8784">
        <v>8783</v>
      </c>
      <c r="P8784" t="str">
        <f>IFERROR(IF(COUNTIF(個人情報!$BB$5:$BB$401,"登録番号" &amp; リスト!O8784)&gt;=1,"",IF(VLOOKUP(O8784,登録者リスト!$A$1:$D$43729,4,FALSE)=基本情報!$D$6,O8784,"")),"")</f>
        <v/>
      </c>
    </row>
    <row r="8785" spans="15:16" x14ac:dyDescent="0.15">
      <c r="O8785">
        <v>8784</v>
      </c>
      <c r="P8785" t="str">
        <f>IFERROR(IF(COUNTIF(個人情報!$BB$5:$BB$401,"登録番号" &amp; リスト!O8785)&gt;=1,"",IF(VLOOKUP(O8785,登録者リスト!$A$1:$D$43729,4,FALSE)=基本情報!$D$6,O8785,"")),"")</f>
        <v/>
      </c>
    </row>
    <row r="8786" spans="15:16" x14ac:dyDescent="0.15">
      <c r="O8786">
        <v>8785</v>
      </c>
      <c r="P8786" t="str">
        <f>IFERROR(IF(COUNTIF(個人情報!$BB$5:$BB$401,"登録番号" &amp; リスト!O8786)&gt;=1,"",IF(VLOOKUP(O8786,登録者リスト!$A$1:$D$43729,4,FALSE)=基本情報!$D$6,O8786,"")),"")</f>
        <v/>
      </c>
    </row>
    <row r="8787" spans="15:16" x14ac:dyDescent="0.15">
      <c r="O8787">
        <v>8786</v>
      </c>
      <c r="P8787" t="str">
        <f>IFERROR(IF(COUNTIF(個人情報!$BB$5:$BB$401,"登録番号" &amp; リスト!O8787)&gt;=1,"",IF(VLOOKUP(O8787,登録者リスト!$A$1:$D$43729,4,FALSE)=基本情報!$D$6,O8787,"")),"")</f>
        <v/>
      </c>
    </row>
    <row r="8788" spans="15:16" x14ac:dyDescent="0.15">
      <c r="O8788">
        <v>8787</v>
      </c>
      <c r="P8788" t="str">
        <f>IFERROR(IF(COUNTIF(個人情報!$BB$5:$BB$401,"登録番号" &amp; リスト!O8788)&gt;=1,"",IF(VLOOKUP(O8788,登録者リスト!$A$1:$D$43729,4,FALSE)=基本情報!$D$6,O8788,"")),"")</f>
        <v/>
      </c>
    </row>
    <row r="8789" spans="15:16" x14ac:dyDescent="0.15">
      <c r="O8789">
        <v>8788</v>
      </c>
      <c r="P8789" t="str">
        <f>IFERROR(IF(COUNTIF(個人情報!$BB$5:$BB$401,"登録番号" &amp; リスト!O8789)&gt;=1,"",IF(VLOOKUP(O8789,登録者リスト!$A$1:$D$43729,4,FALSE)=基本情報!$D$6,O8789,"")),"")</f>
        <v/>
      </c>
    </row>
    <row r="8790" spans="15:16" x14ac:dyDescent="0.15">
      <c r="O8790">
        <v>8789</v>
      </c>
      <c r="P8790" t="str">
        <f>IFERROR(IF(COUNTIF(個人情報!$BB$5:$BB$401,"登録番号" &amp; リスト!O8790)&gt;=1,"",IF(VLOOKUP(O8790,登録者リスト!$A$1:$D$43729,4,FALSE)=基本情報!$D$6,O8790,"")),"")</f>
        <v/>
      </c>
    </row>
    <row r="8791" spans="15:16" x14ac:dyDescent="0.15">
      <c r="O8791">
        <v>8790</v>
      </c>
      <c r="P8791" t="str">
        <f>IFERROR(IF(COUNTIF(個人情報!$BB$5:$BB$401,"登録番号" &amp; リスト!O8791)&gt;=1,"",IF(VLOOKUP(O8791,登録者リスト!$A$1:$D$43729,4,FALSE)=基本情報!$D$6,O8791,"")),"")</f>
        <v/>
      </c>
    </row>
    <row r="8792" spans="15:16" x14ac:dyDescent="0.15">
      <c r="O8792">
        <v>8791</v>
      </c>
      <c r="P8792" t="str">
        <f>IFERROR(IF(COUNTIF(個人情報!$BB$5:$BB$401,"登録番号" &amp; リスト!O8792)&gt;=1,"",IF(VLOOKUP(O8792,登録者リスト!$A$1:$D$43729,4,FALSE)=基本情報!$D$6,O8792,"")),"")</f>
        <v/>
      </c>
    </row>
    <row r="8793" spans="15:16" x14ac:dyDescent="0.15">
      <c r="O8793">
        <v>8792</v>
      </c>
      <c r="P8793" t="str">
        <f>IFERROR(IF(COUNTIF(個人情報!$BB$5:$BB$401,"登録番号" &amp; リスト!O8793)&gt;=1,"",IF(VLOOKUP(O8793,登録者リスト!$A$1:$D$43729,4,FALSE)=基本情報!$D$6,O8793,"")),"")</f>
        <v/>
      </c>
    </row>
    <row r="8794" spans="15:16" x14ac:dyDescent="0.15">
      <c r="O8794">
        <v>8793</v>
      </c>
      <c r="P8794" t="str">
        <f>IFERROR(IF(COUNTIF(個人情報!$BB$5:$BB$401,"登録番号" &amp; リスト!O8794)&gt;=1,"",IF(VLOOKUP(O8794,登録者リスト!$A$1:$D$43729,4,FALSE)=基本情報!$D$6,O8794,"")),"")</f>
        <v/>
      </c>
    </row>
    <row r="8795" spans="15:16" x14ac:dyDescent="0.15">
      <c r="O8795">
        <v>8794</v>
      </c>
      <c r="P8795" t="str">
        <f>IFERROR(IF(COUNTIF(個人情報!$BB$5:$BB$401,"登録番号" &amp; リスト!O8795)&gt;=1,"",IF(VLOOKUP(O8795,登録者リスト!$A$1:$D$43729,4,FALSE)=基本情報!$D$6,O8795,"")),"")</f>
        <v/>
      </c>
    </row>
    <row r="8796" spans="15:16" x14ac:dyDescent="0.15">
      <c r="O8796">
        <v>8795</v>
      </c>
      <c r="P8796" t="str">
        <f>IFERROR(IF(COUNTIF(個人情報!$BB$5:$BB$401,"登録番号" &amp; リスト!O8796)&gt;=1,"",IF(VLOOKUP(O8796,登録者リスト!$A$1:$D$43729,4,FALSE)=基本情報!$D$6,O8796,"")),"")</f>
        <v/>
      </c>
    </row>
    <row r="8797" spans="15:16" x14ac:dyDescent="0.15">
      <c r="O8797">
        <v>8796</v>
      </c>
      <c r="P8797" t="str">
        <f>IFERROR(IF(COUNTIF(個人情報!$BB$5:$BB$401,"登録番号" &amp; リスト!O8797)&gt;=1,"",IF(VLOOKUP(O8797,登録者リスト!$A$1:$D$43729,4,FALSE)=基本情報!$D$6,O8797,"")),"")</f>
        <v/>
      </c>
    </row>
    <row r="8798" spans="15:16" x14ac:dyDescent="0.15">
      <c r="O8798">
        <v>8797</v>
      </c>
      <c r="P8798" t="str">
        <f>IFERROR(IF(COUNTIF(個人情報!$BB$5:$BB$401,"登録番号" &amp; リスト!O8798)&gt;=1,"",IF(VLOOKUP(O8798,登録者リスト!$A$1:$D$43729,4,FALSE)=基本情報!$D$6,O8798,"")),"")</f>
        <v/>
      </c>
    </row>
    <row r="8799" spans="15:16" x14ac:dyDescent="0.15">
      <c r="O8799">
        <v>8798</v>
      </c>
      <c r="P8799" t="str">
        <f>IFERROR(IF(COUNTIF(個人情報!$BB$5:$BB$401,"登録番号" &amp; リスト!O8799)&gt;=1,"",IF(VLOOKUP(O8799,登録者リスト!$A$1:$D$43729,4,FALSE)=基本情報!$D$6,O8799,"")),"")</f>
        <v/>
      </c>
    </row>
    <row r="8800" spans="15:16" x14ac:dyDescent="0.15">
      <c r="O8800">
        <v>8799</v>
      </c>
      <c r="P8800" t="str">
        <f>IFERROR(IF(COUNTIF(個人情報!$BB$5:$BB$401,"登録番号" &amp; リスト!O8800)&gt;=1,"",IF(VLOOKUP(O8800,登録者リスト!$A$1:$D$43729,4,FALSE)=基本情報!$D$6,O8800,"")),"")</f>
        <v/>
      </c>
    </row>
    <row r="8801" spans="15:16" x14ac:dyDescent="0.15">
      <c r="O8801">
        <v>8800</v>
      </c>
      <c r="P8801" t="str">
        <f>IFERROR(IF(COUNTIF(個人情報!$BB$5:$BB$401,"登録番号" &amp; リスト!O8801)&gt;=1,"",IF(VLOOKUP(O8801,登録者リスト!$A$1:$D$43729,4,FALSE)=基本情報!$D$6,O8801,"")),"")</f>
        <v/>
      </c>
    </row>
    <row r="8802" spans="15:16" x14ac:dyDescent="0.15">
      <c r="O8802">
        <v>8801</v>
      </c>
      <c r="P8802" t="str">
        <f>IFERROR(IF(COUNTIF(個人情報!$BB$5:$BB$401,"登録番号" &amp; リスト!O8802)&gt;=1,"",IF(VLOOKUP(O8802,登録者リスト!$A$1:$D$43729,4,FALSE)=基本情報!$D$6,O8802,"")),"")</f>
        <v/>
      </c>
    </row>
    <row r="8803" spans="15:16" x14ac:dyDescent="0.15">
      <c r="O8803">
        <v>8802</v>
      </c>
      <c r="P8803" t="str">
        <f>IFERROR(IF(COUNTIF(個人情報!$BB$5:$BB$401,"登録番号" &amp; リスト!O8803)&gt;=1,"",IF(VLOOKUP(O8803,登録者リスト!$A$1:$D$43729,4,FALSE)=基本情報!$D$6,O8803,"")),"")</f>
        <v/>
      </c>
    </row>
    <row r="8804" spans="15:16" x14ac:dyDescent="0.15">
      <c r="O8804">
        <v>8803</v>
      </c>
      <c r="P8804" t="str">
        <f>IFERROR(IF(COUNTIF(個人情報!$BB$5:$BB$401,"登録番号" &amp; リスト!O8804)&gt;=1,"",IF(VLOOKUP(O8804,登録者リスト!$A$1:$D$43729,4,FALSE)=基本情報!$D$6,O8804,"")),"")</f>
        <v/>
      </c>
    </row>
    <row r="8805" spans="15:16" x14ac:dyDescent="0.15">
      <c r="O8805">
        <v>8804</v>
      </c>
      <c r="P8805" t="str">
        <f>IFERROR(IF(COUNTIF(個人情報!$BB$5:$BB$401,"登録番号" &amp; リスト!O8805)&gt;=1,"",IF(VLOOKUP(O8805,登録者リスト!$A$1:$D$43729,4,FALSE)=基本情報!$D$6,O8805,"")),"")</f>
        <v/>
      </c>
    </row>
    <row r="8806" spans="15:16" x14ac:dyDescent="0.15">
      <c r="O8806">
        <v>8805</v>
      </c>
      <c r="P8806" t="str">
        <f>IFERROR(IF(COUNTIF(個人情報!$BB$5:$BB$401,"登録番号" &amp; リスト!O8806)&gt;=1,"",IF(VLOOKUP(O8806,登録者リスト!$A$1:$D$43729,4,FALSE)=基本情報!$D$6,O8806,"")),"")</f>
        <v/>
      </c>
    </row>
    <row r="8807" spans="15:16" x14ac:dyDescent="0.15">
      <c r="O8807">
        <v>8806</v>
      </c>
      <c r="P8807" t="str">
        <f>IFERROR(IF(COUNTIF(個人情報!$BB$5:$BB$401,"登録番号" &amp; リスト!O8807)&gt;=1,"",IF(VLOOKUP(O8807,登録者リスト!$A$1:$D$43729,4,FALSE)=基本情報!$D$6,O8807,"")),"")</f>
        <v/>
      </c>
    </row>
    <row r="8808" spans="15:16" x14ac:dyDescent="0.15">
      <c r="O8808">
        <v>8807</v>
      </c>
      <c r="P8808" t="str">
        <f>IFERROR(IF(COUNTIF(個人情報!$BB$5:$BB$401,"登録番号" &amp; リスト!O8808)&gt;=1,"",IF(VLOOKUP(O8808,登録者リスト!$A$1:$D$43729,4,FALSE)=基本情報!$D$6,O8808,"")),"")</f>
        <v/>
      </c>
    </row>
    <row r="8809" spans="15:16" x14ac:dyDescent="0.15">
      <c r="O8809">
        <v>8808</v>
      </c>
      <c r="P8809" t="str">
        <f>IFERROR(IF(COUNTIF(個人情報!$BB$5:$BB$401,"登録番号" &amp; リスト!O8809)&gt;=1,"",IF(VLOOKUP(O8809,登録者リスト!$A$1:$D$43729,4,FALSE)=基本情報!$D$6,O8809,"")),"")</f>
        <v/>
      </c>
    </row>
    <row r="8810" spans="15:16" x14ac:dyDescent="0.15">
      <c r="O8810">
        <v>8809</v>
      </c>
      <c r="P8810" t="str">
        <f>IFERROR(IF(COUNTIF(個人情報!$BB$5:$BB$401,"登録番号" &amp; リスト!O8810)&gt;=1,"",IF(VLOOKUP(O8810,登録者リスト!$A$1:$D$43729,4,FALSE)=基本情報!$D$6,O8810,"")),"")</f>
        <v/>
      </c>
    </row>
    <row r="8811" spans="15:16" x14ac:dyDescent="0.15">
      <c r="O8811">
        <v>8810</v>
      </c>
      <c r="P8811" t="str">
        <f>IFERROR(IF(COUNTIF(個人情報!$BB$5:$BB$401,"登録番号" &amp; リスト!O8811)&gt;=1,"",IF(VLOOKUP(O8811,登録者リスト!$A$1:$D$43729,4,FALSE)=基本情報!$D$6,O8811,"")),"")</f>
        <v/>
      </c>
    </row>
    <row r="8812" spans="15:16" x14ac:dyDescent="0.15">
      <c r="O8812">
        <v>8811</v>
      </c>
      <c r="P8812" t="str">
        <f>IFERROR(IF(COUNTIF(個人情報!$BB$5:$BB$401,"登録番号" &amp; リスト!O8812)&gt;=1,"",IF(VLOOKUP(O8812,登録者リスト!$A$1:$D$43729,4,FALSE)=基本情報!$D$6,O8812,"")),"")</f>
        <v/>
      </c>
    </row>
    <row r="8813" spans="15:16" x14ac:dyDescent="0.15">
      <c r="O8813">
        <v>8812</v>
      </c>
      <c r="P8813" t="str">
        <f>IFERROR(IF(COUNTIF(個人情報!$BB$5:$BB$401,"登録番号" &amp; リスト!O8813)&gt;=1,"",IF(VLOOKUP(O8813,登録者リスト!$A$1:$D$43729,4,FALSE)=基本情報!$D$6,O8813,"")),"")</f>
        <v/>
      </c>
    </row>
    <row r="8814" spans="15:16" x14ac:dyDescent="0.15">
      <c r="O8814">
        <v>8813</v>
      </c>
      <c r="P8814" t="str">
        <f>IFERROR(IF(COUNTIF(個人情報!$BB$5:$BB$401,"登録番号" &amp; リスト!O8814)&gt;=1,"",IF(VLOOKUP(O8814,登録者リスト!$A$1:$D$43729,4,FALSE)=基本情報!$D$6,O8814,"")),"")</f>
        <v/>
      </c>
    </row>
    <row r="8815" spans="15:16" x14ac:dyDescent="0.15">
      <c r="O8815">
        <v>8814</v>
      </c>
      <c r="P8815" t="str">
        <f>IFERROR(IF(COUNTIF(個人情報!$BB$5:$BB$401,"登録番号" &amp; リスト!O8815)&gt;=1,"",IF(VLOOKUP(O8815,登録者リスト!$A$1:$D$43729,4,FALSE)=基本情報!$D$6,O8815,"")),"")</f>
        <v/>
      </c>
    </row>
    <row r="8816" spans="15:16" x14ac:dyDescent="0.15">
      <c r="O8816">
        <v>8815</v>
      </c>
      <c r="P8816" t="str">
        <f>IFERROR(IF(COUNTIF(個人情報!$BB$5:$BB$401,"登録番号" &amp; リスト!O8816)&gt;=1,"",IF(VLOOKUP(O8816,登録者リスト!$A$1:$D$43729,4,FALSE)=基本情報!$D$6,O8816,"")),"")</f>
        <v/>
      </c>
    </row>
    <row r="8817" spans="15:16" x14ac:dyDescent="0.15">
      <c r="O8817">
        <v>8816</v>
      </c>
      <c r="P8817" t="str">
        <f>IFERROR(IF(COUNTIF(個人情報!$BB$5:$BB$401,"登録番号" &amp; リスト!O8817)&gt;=1,"",IF(VLOOKUP(O8817,登録者リスト!$A$1:$D$43729,4,FALSE)=基本情報!$D$6,O8817,"")),"")</f>
        <v/>
      </c>
    </row>
    <row r="8818" spans="15:16" x14ac:dyDescent="0.15">
      <c r="O8818">
        <v>8817</v>
      </c>
      <c r="P8818" t="str">
        <f>IFERROR(IF(COUNTIF(個人情報!$BB$5:$BB$401,"登録番号" &amp; リスト!O8818)&gt;=1,"",IF(VLOOKUP(O8818,登録者リスト!$A$1:$D$43729,4,FALSE)=基本情報!$D$6,O8818,"")),"")</f>
        <v/>
      </c>
    </row>
    <row r="8819" spans="15:16" x14ac:dyDescent="0.15">
      <c r="O8819">
        <v>8818</v>
      </c>
      <c r="P8819" t="str">
        <f>IFERROR(IF(COUNTIF(個人情報!$BB$5:$BB$401,"登録番号" &amp; リスト!O8819)&gt;=1,"",IF(VLOOKUP(O8819,登録者リスト!$A$1:$D$43729,4,FALSE)=基本情報!$D$6,O8819,"")),"")</f>
        <v/>
      </c>
    </row>
    <row r="8820" spans="15:16" x14ac:dyDescent="0.15">
      <c r="O8820">
        <v>8819</v>
      </c>
      <c r="P8820" t="str">
        <f>IFERROR(IF(COUNTIF(個人情報!$BB$5:$BB$401,"登録番号" &amp; リスト!O8820)&gt;=1,"",IF(VLOOKUP(O8820,登録者リスト!$A$1:$D$43729,4,FALSE)=基本情報!$D$6,O8820,"")),"")</f>
        <v/>
      </c>
    </row>
    <row r="8821" spans="15:16" x14ac:dyDescent="0.15">
      <c r="O8821">
        <v>8820</v>
      </c>
      <c r="P8821" t="str">
        <f>IFERROR(IF(COUNTIF(個人情報!$BB$5:$BB$401,"登録番号" &amp; リスト!O8821)&gt;=1,"",IF(VLOOKUP(O8821,登録者リスト!$A$1:$D$43729,4,FALSE)=基本情報!$D$6,O8821,"")),"")</f>
        <v/>
      </c>
    </row>
    <row r="8822" spans="15:16" x14ac:dyDescent="0.15">
      <c r="O8822">
        <v>8821</v>
      </c>
      <c r="P8822" t="str">
        <f>IFERROR(IF(COUNTIF(個人情報!$BB$5:$BB$401,"登録番号" &amp; リスト!O8822)&gt;=1,"",IF(VLOOKUP(O8822,登録者リスト!$A$1:$D$43729,4,FALSE)=基本情報!$D$6,O8822,"")),"")</f>
        <v/>
      </c>
    </row>
    <row r="8823" spans="15:16" x14ac:dyDescent="0.15">
      <c r="O8823">
        <v>8822</v>
      </c>
      <c r="P8823" t="str">
        <f>IFERROR(IF(COUNTIF(個人情報!$BB$5:$BB$401,"登録番号" &amp; リスト!O8823)&gt;=1,"",IF(VLOOKUP(O8823,登録者リスト!$A$1:$D$43729,4,FALSE)=基本情報!$D$6,O8823,"")),"")</f>
        <v/>
      </c>
    </row>
    <row r="8824" spans="15:16" x14ac:dyDescent="0.15">
      <c r="O8824">
        <v>8823</v>
      </c>
      <c r="P8824" t="str">
        <f>IFERROR(IF(COUNTIF(個人情報!$BB$5:$BB$401,"登録番号" &amp; リスト!O8824)&gt;=1,"",IF(VLOOKUP(O8824,登録者リスト!$A$1:$D$43729,4,FALSE)=基本情報!$D$6,O8824,"")),"")</f>
        <v/>
      </c>
    </row>
    <row r="8825" spans="15:16" x14ac:dyDescent="0.15">
      <c r="O8825">
        <v>8824</v>
      </c>
      <c r="P8825" t="str">
        <f>IFERROR(IF(COUNTIF(個人情報!$BB$5:$BB$401,"登録番号" &amp; リスト!O8825)&gt;=1,"",IF(VLOOKUP(O8825,登録者リスト!$A$1:$D$43729,4,FALSE)=基本情報!$D$6,O8825,"")),"")</f>
        <v/>
      </c>
    </row>
    <row r="8826" spans="15:16" x14ac:dyDescent="0.15">
      <c r="O8826">
        <v>8825</v>
      </c>
      <c r="P8826" t="str">
        <f>IFERROR(IF(COUNTIF(個人情報!$BB$5:$BB$401,"登録番号" &amp; リスト!O8826)&gt;=1,"",IF(VLOOKUP(O8826,登録者リスト!$A$1:$D$43729,4,FALSE)=基本情報!$D$6,O8826,"")),"")</f>
        <v/>
      </c>
    </row>
    <row r="8827" spans="15:16" x14ac:dyDescent="0.15">
      <c r="O8827">
        <v>8826</v>
      </c>
      <c r="P8827" t="str">
        <f>IFERROR(IF(COUNTIF(個人情報!$BB$5:$BB$401,"登録番号" &amp; リスト!O8827)&gt;=1,"",IF(VLOOKUP(O8827,登録者リスト!$A$1:$D$43729,4,FALSE)=基本情報!$D$6,O8827,"")),"")</f>
        <v/>
      </c>
    </row>
    <row r="8828" spans="15:16" x14ac:dyDescent="0.15">
      <c r="O8828">
        <v>8827</v>
      </c>
      <c r="P8828" t="str">
        <f>IFERROR(IF(COUNTIF(個人情報!$BB$5:$BB$401,"登録番号" &amp; リスト!O8828)&gt;=1,"",IF(VLOOKUP(O8828,登録者リスト!$A$1:$D$43729,4,FALSE)=基本情報!$D$6,O8828,"")),"")</f>
        <v/>
      </c>
    </row>
    <row r="8829" spans="15:16" x14ac:dyDescent="0.15">
      <c r="O8829">
        <v>8828</v>
      </c>
      <c r="P8829" t="str">
        <f>IFERROR(IF(COUNTIF(個人情報!$BB$5:$BB$401,"登録番号" &amp; リスト!O8829)&gt;=1,"",IF(VLOOKUP(O8829,登録者リスト!$A$1:$D$43729,4,FALSE)=基本情報!$D$6,O8829,"")),"")</f>
        <v/>
      </c>
    </row>
    <row r="8830" spans="15:16" x14ac:dyDescent="0.15">
      <c r="O8830">
        <v>8829</v>
      </c>
      <c r="P8830" t="str">
        <f>IFERROR(IF(COUNTIF(個人情報!$BB$5:$BB$401,"登録番号" &amp; リスト!O8830)&gt;=1,"",IF(VLOOKUP(O8830,登録者リスト!$A$1:$D$43729,4,FALSE)=基本情報!$D$6,O8830,"")),"")</f>
        <v/>
      </c>
    </row>
    <row r="8831" spans="15:16" x14ac:dyDescent="0.15">
      <c r="O8831">
        <v>8830</v>
      </c>
      <c r="P8831" t="str">
        <f>IFERROR(IF(COUNTIF(個人情報!$BB$5:$BB$401,"登録番号" &amp; リスト!O8831)&gt;=1,"",IF(VLOOKUP(O8831,登録者リスト!$A$1:$D$43729,4,FALSE)=基本情報!$D$6,O8831,"")),"")</f>
        <v/>
      </c>
    </row>
    <row r="8832" spans="15:16" x14ac:dyDescent="0.15">
      <c r="O8832">
        <v>8831</v>
      </c>
      <c r="P8832" t="str">
        <f>IFERROR(IF(COUNTIF(個人情報!$BB$5:$BB$401,"登録番号" &amp; リスト!O8832)&gt;=1,"",IF(VLOOKUP(O8832,登録者リスト!$A$1:$D$43729,4,FALSE)=基本情報!$D$6,O8832,"")),"")</f>
        <v/>
      </c>
    </row>
    <row r="8833" spans="15:16" x14ac:dyDescent="0.15">
      <c r="O8833">
        <v>8832</v>
      </c>
      <c r="P8833" t="str">
        <f>IFERROR(IF(COUNTIF(個人情報!$BB$5:$BB$401,"登録番号" &amp; リスト!O8833)&gt;=1,"",IF(VLOOKUP(O8833,登録者リスト!$A$1:$D$43729,4,FALSE)=基本情報!$D$6,O8833,"")),"")</f>
        <v/>
      </c>
    </row>
    <row r="8834" spans="15:16" x14ac:dyDescent="0.15">
      <c r="O8834">
        <v>8833</v>
      </c>
      <c r="P8834" t="str">
        <f>IFERROR(IF(COUNTIF(個人情報!$BB$5:$BB$401,"登録番号" &amp; リスト!O8834)&gt;=1,"",IF(VLOOKUP(O8834,登録者リスト!$A$1:$D$43729,4,FALSE)=基本情報!$D$6,O8834,"")),"")</f>
        <v/>
      </c>
    </row>
    <row r="8835" spans="15:16" x14ac:dyDescent="0.15">
      <c r="O8835">
        <v>8834</v>
      </c>
      <c r="P8835" t="str">
        <f>IFERROR(IF(COUNTIF(個人情報!$BB$5:$BB$401,"登録番号" &amp; リスト!O8835)&gt;=1,"",IF(VLOOKUP(O8835,登録者リスト!$A$1:$D$43729,4,FALSE)=基本情報!$D$6,O8835,"")),"")</f>
        <v/>
      </c>
    </row>
    <row r="8836" spans="15:16" x14ac:dyDescent="0.15">
      <c r="O8836">
        <v>8835</v>
      </c>
      <c r="P8836" t="str">
        <f>IFERROR(IF(COUNTIF(個人情報!$BB$5:$BB$401,"登録番号" &amp; リスト!O8836)&gt;=1,"",IF(VLOOKUP(O8836,登録者リスト!$A$1:$D$43729,4,FALSE)=基本情報!$D$6,O8836,"")),"")</f>
        <v/>
      </c>
    </row>
    <row r="8837" spans="15:16" x14ac:dyDescent="0.15">
      <c r="O8837">
        <v>8836</v>
      </c>
      <c r="P8837" t="str">
        <f>IFERROR(IF(COUNTIF(個人情報!$BB$5:$BB$401,"登録番号" &amp; リスト!O8837)&gt;=1,"",IF(VLOOKUP(O8837,登録者リスト!$A$1:$D$43729,4,FALSE)=基本情報!$D$6,O8837,"")),"")</f>
        <v/>
      </c>
    </row>
    <row r="8838" spans="15:16" x14ac:dyDescent="0.15">
      <c r="O8838">
        <v>8837</v>
      </c>
      <c r="P8838" t="str">
        <f>IFERROR(IF(COUNTIF(個人情報!$BB$5:$BB$401,"登録番号" &amp; リスト!O8838)&gt;=1,"",IF(VLOOKUP(O8838,登録者リスト!$A$1:$D$43729,4,FALSE)=基本情報!$D$6,O8838,"")),"")</f>
        <v/>
      </c>
    </row>
    <row r="8839" spans="15:16" x14ac:dyDescent="0.15">
      <c r="O8839">
        <v>8838</v>
      </c>
      <c r="P8839" t="str">
        <f>IFERROR(IF(COUNTIF(個人情報!$BB$5:$BB$401,"登録番号" &amp; リスト!O8839)&gt;=1,"",IF(VLOOKUP(O8839,登録者リスト!$A$1:$D$43729,4,FALSE)=基本情報!$D$6,O8839,"")),"")</f>
        <v/>
      </c>
    </row>
    <row r="8840" spans="15:16" x14ac:dyDescent="0.15">
      <c r="O8840">
        <v>8839</v>
      </c>
      <c r="P8840" t="str">
        <f>IFERROR(IF(COUNTIF(個人情報!$BB$5:$BB$401,"登録番号" &amp; リスト!O8840)&gt;=1,"",IF(VLOOKUP(O8840,登録者リスト!$A$1:$D$43729,4,FALSE)=基本情報!$D$6,O8840,"")),"")</f>
        <v/>
      </c>
    </row>
    <row r="8841" spans="15:16" x14ac:dyDescent="0.15">
      <c r="O8841">
        <v>8840</v>
      </c>
      <c r="P8841" t="str">
        <f>IFERROR(IF(COUNTIF(個人情報!$BB$5:$BB$401,"登録番号" &amp; リスト!O8841)&gt;=1,"",IF(VLOOKUP(O8841,登録者リスト!$A$1:$D$43729,4,FALSE)=基本情報!$D$6,O8841,"")),"")</f>
        <v/>
      </c>
    </row>
    <row r="8842" spans="15:16" x14ac:dyDescent="0.15">
      <c r="O8842">
        <v>8841</v>
      </c>
      <c r="P8842" t="str">
        <f>IFERROR(IF(COUNTIF(個人情報!$BB$5:$BB$401,"登録番号" &amp; リスト!O8842)&gt;=1,"",IF(VLOOKUP(O8842,登録者リスト!$A$1:$D$43729,4,FALSE)=基本情報!$D$6,O8842,"")),"")</f>
        <v/>
      </c>
    </row>
    <row r="8843" spans="15:16" x14ac:dyDescent="0.15">
      <c r="O8843">
        <v>8842</v>
      </c>
      <c r="P8843" t="str">
        <f>IFERROR(IF(COUNTIF(個人情報!$BB$5:$BB$401,"登録番号" &amp; リスト!O8843)&gt;=1,"",IF(VLOOKUP(O8843,登録者リスト!$A$1:$D$43729,4,FALSE)=基本情報!$D$6,O8843,"")),"")</f>
        <v/>
      </c>
    </row>
    <row r="8844" spans="15:16" x14ac:dyDescent="0.15">
      <c r="O8844">
        <v>8843</v>
      </c>
      <c r="P8844" t="str">
        <f>IFERROR(IF(COUNTIF(個人情報!$BB$5:$BB$401,"登録番号" &amp; リスト!O8844)&gt;=1,"",IF(VLOOKUP(O8844,登録者リスト!$A$1:$D$43729,4,FALSE)=基本情報!$D$6,O8844,"")),"")</f>
        <v/>
      </c>
    </row>
    <row r="8845" spans="15:16" x14ac:dyDescent="0.15">
      <c r="O8845">
        <v>8844</v>
      </c>
      <c r="P8845" t="str">
        <f>IFERROR(IF(COUNTIF(個人情報!$BB$5:$BB$401,"登録番号" &amp; リスト!O8845)&gt;=1,"",IF(VLOOKUP(O8845,登録者リスト!$A$1:$D$43729,4,FALSE)=基本情報!$D$6,O8845,"")),"")</f>
        <v/>
      </c>
    </row>
    <row r="8846" spans="15:16" x14ac:dyDescent="0.15">
      <c r="O8846">
        <v>8845</v>
      </c>
      <c r="P8846" t="str">
        <f>IFERROR(IF(COUNTIF(個人情報!$BB$5:$BB$401,"登録番号" &amp; リスト!O8846)&gt;=1,"",IF(VLOOKUP(O8846,登録者リスト!$A$1:$D$43729,4,FALSE)=基本情報!$D$6,O8846,"")),"")</f>
        <v/>
      </c>
    </row>
    <row r="8847" spans="15:16" x14ac:dyDescent="0.15">
      <c r="O8847">
        <v>8846</v>
      </c>
      <c r="P8847" t="str">
        <f>IFERROR(IF(COUNTIF(個人情報!$BB$5:$BB$401,"登録番号" &amp; リスト!O8847)&gt;=1,"",IF(VLOOKUP(O8847,登録者リスト!$A$1:$D$43729,4,FALSE)=基本情報!$D$6,O8847,"")),"")</f>
        <v/>
      </c>
    </row>
    <row r="8848" spans="15:16" x14ac:dyDescent="0.15">
      <c r="O8848">
        <v>8847</v>
      </c>
      <c r="P8848" t="str">
        <f>IFERROR(IF(COUNTIF(個人情報!$BB$5:$BB$401,"登録番号" &amp; リスト!O8848)&gt;=1,"",IF(VLOOKUP(O8848,登録者リスト!$A$1:$D$43729,4,FALSE)=基本情報!$D$6,O8848,"")),"")</f>
        <v/>
      </c>
    </row>
    <row r="8849" spans="15:16" x14ac:dyDescent="0.15">
      <c r="O8849">
        <v>8848</v>
      </c>
      <c r="P8849" t="str">
        <f>IFERROR(IF(COUNTIF(個人情報!$BB$5:$BB$401,"登録番号" &amp; リスト!O8849)&gt;=1,"",IF(VLOOKUP(O8849,登録者リスト!$A$1:$D$43729,4,FALSE)=基本情報!$D$6,O8849,"")),"")</f>
        <v/>
      </c>
    </row>
    <row r="8850" spans="15:16" x14ac:dyDescent="0.15">
      <c r="O8850">
        <v>8849</v>
      </c>
      <c r="P8850" t="str">
        <f>IFERROR(IF(COUNTIF(個人情報!$BB$5:$BB$401,"登録番号" &amp; リスト!O8850)&gt;=1,"",IF(VLOOKUP(O8850,登録者リスト!$A$1:$D$43729,4,FALSE)=基本情報!$D$6,O8850,"")),"")</f>
        <v/>
      </c>
    </row>
    <row r="8851" spans="15:16" x14ac:dyDescent="0.15">
      <c r="O8851">
        <v>8850</v>
      </c>
      <c r="P8851" t="str">
        <f>IFERROR(IF(COUNTIF(個人情報!$BB$5:$BB$401,"登録番号" &amp; リスト!O8851)&gt;=1,"",IF(VLOOKUP(O8851,登録者リスト!$A$1:$D$43729,4,FALSE)=基本情報!$D$6,O8851,"")),"")</f>
        <v/>
      </c>
    </row>
    <row r="8852" spans="15:16" x14ac:dyDescent="0.15">
      <c r="O8852">
        <v>8851</v>
      </c>
      <c r="P8852" t="str">
        <f>IFERROR(IF(COUNTIF(個人情報!$BB$5:$BB$401,"登録番号" &amp; リスト!O8852)&gt;=1,"",IF(VLOOKUP(O8852,登録者リスト!$A$1:$D$43729,4,FALSE)=基本情報!$D$6,O8852,"")),"")</f>
        <v/>
      </c>
    </row>
    <row r="8853" spans="15:16" x14ac:dyDescent="0.15">
      <c r="O8853">
        <v>8852</v>
      </c>
      <c r="P8853" t="str">
        <f>IFERROR(IF(COUNTIF(個人情報!$BB$5:$BB$401,"登録番号" &amp; リスト!O8853)&gt;=1,"",IF(VLOOKUP(O8853,登録者リスト!$A$1:$D$43729,4,FALSE)=基本情報!$D$6,O8853,"")),"")</f>
        <v/>
      </c>
    </row>
    <row r="8854" spans="15:16" x14ac:dyDescent="0.15">
      <c r="O8854">
        <v>8853</v>
      </c>
      <c r="P8854" t="str">
        <f>IFERROR(IF(COUNTIF(個人情報!$BB$5:$BB$401,"登録番号" &amp; リスト!O8854)&gt;=1,"",IF(VLOOKUP(O8854,登録者リスト!$A$1:$D$43729,4,FALSE)=基本情報!$D$6,O8854,"")),"")</f>
        <v/>
      </c>
    </row>
    <row r="8855" spans="15:16" x14ac:dyDescent="0.15">
      <c r="O8855">
        <v>8854</v>
      </c>
      <c r="P8855" t="str">
        <f>IFERROR(IF(COUNTIF(個人情報!$BB$5:$BB$401,"登録番号" &amp; リスト!O8855)&gt;=1,"",IF(VLOOKUP(O8855,登録者リスト!$A$1:$D$43729,4,FALSE)=基本情報!$D$6,O8855,"")),"")</f>
        <v/>
      </c>
    </row>
    <row r="8856" spans="15:16" x14ac:dyDescent="0.15">
      <c r="O8856">
        <v>8855</v>
      </c>
      <c r="P8856" t="str">
        <f>IFERROR(IF(COUNTIF(個人情報!$BB$5:$BB$401,"登録番号" &amp; リスト!O8856)&gt;=1,"",IF(VLOOKUP(O8856,登録者リスト!$A$1:$D$43729,4,FALSE)=基本情報!$D$6,O8856,"")),"")</f>
        <v/>
      </c>
    </row>
    <row r="8857" spans="15:16" x14ac:dyDescent="0.15">
      <c r="O8857">
        <v>8856</v>
      </c>
      <c r="P8857" t="str">
        <f>IFERROR(IF(COUNTIF(個人情報!$BB$5:$BB$401,"登録番号" &amp; リスト!O8857)&gt;=1,"",IF(VLOOKUP(O8857,登録者リスト!$A$1:$D$43729,4,FALSE)=基本情報!$D$6,O8857,"")),"")</f>
        <v/>
      </c>
    </row>
    <row r="8858" spans="15:16" x14ac:dyDescent="0.15">
      <c r="O8858">
        <v>8857</v>
      </c>
      <c r="P8858" t="str">
        <f>IFERROR(IF(COUNTIF(個人情報!$BB$5:$BB$401,"登録番号" &amp; リスト!O8858)&gt;=1,"",IF(VLOOKUP(O8858,登録者リスト!$A$1:$D$43729,4,FALSE)=基本情報!$D$6,O8858,"")),"")</f>
        <v/>
      </c>
    </row>
    <row r="8859" spans="15:16" x14ac:dyDescent="0.15">
      <c r="O8859">
        <v>8858</v>
      </c>
      <c r="P8859" t="str">
        <f>IFERROR(IF(COUNTIF(個人情報!$BB$5:$BB$401,"登録番号" &amp; リスト!O8859)&gt;=1,"",IF(VLOOKUP(O8859,登録者リスト!$A$1:$D$43729,4,FALSE)=基本情報!$D$6,O8859,"")),"")</f>
        <v/>
      </c>
    </row>
    <row r="8860" spans="15:16" x14ac:dyDescent="0.15">
      <c r="O8860">
        <v>8859</v>
      </c>
      <c r="P8860" t="str">
        <f>IFERROR(IF(COUNTIF(個人情報!$BB$5:$BB$401,"登録番号" &amp; リスト!O8860)&gt;=1,"",IF(VLOOKUP(O8860,登録者リスト!$A$1:$D$43729,4,FALSE)=基本情報!$D$6,O8860,"")),"")</f>
        <v/>
      </c>
    </row>
    <row r="8861" spans="15:16" x14ac:dyDescent="0.15">
      <c r="O8861">
        <v>8860</v>
      </c>
      <c r="P8861" t="str">
        <f>IFERROR(IF(COUNTIF(個人情報!$BB$5:$BB$401,"登録番号" &amp; リスト!O8861)&gt;=1,"",IF(VLOOKUP(O8861,登録者リスト!$A$1:$D$43729,4,FALSE)=基本情報!$D$6,O8861,"")),"")</f>
        <v/>
      </c>
    </row>
    <row r="8862" spans="15:16" x14ac:dyDescent="0.15">
      <c r="O8862">
        <v>8861</v>
      </c>
      <c r="P8862" t="str">
        <f>IFERROR(IF(COUNTIF(個人情報!$BB$5:$BB$401,"登録番号" &amp; リスト!O8862)&gt;=1,"",IF(VLOOKUP(O8862,登録者リスト!$A$1:$D$43729,4,FALSE)=基本情報!$D$6,O8862,"")),"")</f>
        <v/>
      </c>
    </row>
    <row r="8863" spans="15:16" x14ac:dyDescent="0.15">
      <c r="O8863">
        <v>8862</v>
      </c>
      <c r="P8863" t="str">
        <f>IFERROR(IF(COUNTIF(個人情報!$BB$5:$BB$401,"登録番号" &amp; リスト!O8863)&gt;=1,"",IF(VLOOKUP(O8863,登録者リスト!$A$1:$D$43729,4,FALSE)=基本情報!$D$6,O8863,"")),"")</f>
        <v/>
      </c>
    </row>
    <row r="8864" spans="15:16" x14ac:dyDescent="0.15">
      <c r="O8864">
        <v>8863</v>
      </c>
      <c r="P8864" t="str">
        <f>IFERROR(IF(COUNTIF(個人情報!$BB$5:$BB$401,"登録番号" &amp; リスト!O8864)&gt;=1,"",IF(VLOOKUP(O8864,登録者リスト!$A$1:$D$43729,4,FALSE)=基本情報!$D$6,O8864,"")),"")</f>
        <v/>
      </c>
    </row>
    <row r="8865" spans="15:16" x14ac:dyDescent="0.15">
      <c r="O8865">
        <v>8864</v>
      </c>
      <c r="P8865" t="str">
        <f>IFERROR(IF(COUNTIF(個人情報!$BB$5:$BB$401,"登録番号" &amp; リスト!O8865)&gt;=1,"",IF(VLOOKUP(O8865,登録者リスト!$A$1:$D$43729,4,FALSE)=基本情報!$D$6,O8865,"")),"")</f>
        <v/>
      </c>
    </row>
    <row r="8866" spans="15:16" x14ac:dyDescent="0.15">
      <c r="O8866">
        <v>8865</v>
      </c>
      <c r="P8866" t="str">
        <f>IFERROR(IF(COUNTIF(個人情報!$BB$5:$BB$401,"登録番号" &amp; リスト!O8866)&gt;=1,"",IF(VLOOKUP(O8866,登録者リスト!$A$1:$D$43729,4,FALSE)=基本情報!$D$6,O8866,"")),"")</f>
        <v/>
      </c>
    </row>
    <row r="8867" spans="15:16" x14ac:dyDescent="0.15">
      <c r="O8867">
        <v>8866</v>
      </c>
      <c r="P8867" t="str">
        <f>IFERROR(IF(COUNTIF(個人情報!$BB$5:$BB$401,"登録番号" &amp; リスト!O8867)&gt;=1,"",IF(VLOOKUP(O8867,登録者リスト!$A$1:$D$43729,4,FALSE)=基本情報!$D$6,O8867,"")),"")</f>
        <v/>
      </c>
    </row>
    <row r="8868" spans="15:16" x14ac:dyDescent="0.15">
      <c r="O8868">
        <v>8867</v>
      </c>
      <c r="P8868" t="str">
        <f>IFERROR(IF(COUNTIF(個人情報!$BB$5:$BB$401,"登録番号" &amp; リスト!O8868)&gt;=1,"",IF(VLOOKUP(O8868,登録者リスト!$A$1:$D$43729,4,FALSE)=基本情報!$D$6,O8868,"")),"")</f>
        <v/>
      </c>
    </row>
    <row r="8869" spans="15:16" x14ac:dyDescent="0.15">
      <c r="O8869">
        <v>8868</v>
      </c>
      <c r="P8869" t="str">
        <f>IFERROR(IF(COUNTIF(個人情報!$BB$5:$BB$401,"登録番号" &amp; リスト!O8869)&gt;=1,"",IF(VLOOKUP(O8869,登録者リスト!$A$1:$D$43729,4,FALSE)=基本情報!$D$6,O8869,"")),"")</f>
        <v/>
      </c>
    </row>
    <row r="8870" spans="15:16" x14ac:dyDescent="0.15">
      <c r="O8870">
        <v>8869</v>
      </c>
      <c r="P8870" t="str">
        <f>IFERROR(IF(COUNTIF(個人情報!$BB$5:$BB$401,"登録番号" &amp; リスト!O8870)&gt;=1,"",IF(VLOOKUP(O8870,登録者リスト!$A$1:$D$43729,4,FALSE)=基本情報!$D$6,O8870,"")),"")</f>
        <v/>
      </c>
    </row>
    <row r="8871" spans="15:16" x14ac:dyDescent="0.15">
      <c r="O8871">
        <v>8870</v>
      </c>
      <c r="P8871" t="str">
        <f>IFERROR(IF(COUNTIF(個人情報!$BB$5:$BB$401,"登録番号" &amp; リスト!O8871)&gt;=1,"",IF(VLOOKUP(O8871,登録者リスト!$A$1:$D$43729,4,FALSE)=基本情報!$D$6,O8871,"")),"")</f>
        <v/>
      </c>
    </row>
    <row r="8872" spans="15:16" x14ac:dyDescent="0.15">
      <c r="O8872">
        <v>8871</v>
      </c>
      <c r="P8872" t="str">
        <f>IFERROR(IF(COUNTIF(個人情報!$BB$5:$BB$401,"登録番号" &amp; リスト!O8872)&gt;=1,"",IF(VLOOKUP(O8872,登録者リスト!$A$1:$D$43729,4,FALSE)=基本情報!$D$6,O8872,"")),"")</f>
        <v/>
      </c>
    </row>
    <row r="8873" spans="15:16" x14ac:dyDescent="0.15">
      <c r="O8873">
        <v>8872</v>
      </c>
      <c r="P8873" t="str">
        <f>IFERROR(IF(COUNTIF(個人情報!$BB$5:$BB$401,"登録番号" &amp; リスト!O8873)&gt;=1,"",IF(VLOOKUP(O8873,登録者リスト!$A$1:$D$43729,4,FALSE)=基本情報!$D$6,O8873,"")),"")</f>
        <v/>
      </c>
    </row>
    <row r="8874" spans="15:16" x14ac:dyDescent="0.15">
      <c r="O8874">
        <v>8873</v>
      </c>
      <c r="P8874" t="str">
        <f>IFERROR(IF(COUNTIF(個人情報!$BB$5:$BB$401,"登録番号" &amp; リスト!O8874)&gt;=1,"",IF(VLOOKUP(O8874,登録者リスト!$A$1:$D$43729,4,FALSE)=基本情報!$D$6,O8874,"")),"")</f>
        <v/>
      </c>
    </row>
    <row r="8875" spans="15:16" x14ac:dyDescent="0.15">
      <c r="O8875">
        <v>8874</v>
      </c>
      <c r="P8875" t="str">
        <f>IFERROR(IF(COUNTIF(個人情報!$BB$5:$BB$401,"登録番号" &amp; リスト!O8875)&gt;=1,"",IF(VLOOKUP(O8875,登録者リスト!$A$1:$D$43729,4,FALSE)=基本情報!$D$6,O8875,"")),"")</f>
        <v/>
      </c>
    </row>
    <row r="8876" spans="15:16" x14ac:dyDescent="0.15">
      <c r="O8876">
        <v>8875</v>
      </c>
      <c r="P8876" t="str">
        <f>IFERROR(IF(COUNTIF(個人情報!$BB$5:$BB$401,"登録番号" &amp; リスト!O8876)&gt;=1,"",IF(VLOOKUP(O8876,登録者リスト!$A$1:$D$43729,4,FALSE)=基本情報!$D$6,O8876,"")),"")</f>
        <v/>
      </c>
    </row>
    <row r="8877" spans="15:16" x14ac:dyDescent="0.15">
      <c r="O8877">
        <v>8876</v>
      </c>
      <c r="P8877" t="str">
        <f>IFERROR(IF(COUNTIF(個人情報!$BB$5:$BB$401,"登録番号" &amp; リスト!O8877)&gt;=1,"",IF(VLOOKUP(O8877,登録者リスト!$A$1:$D$43729,4,FALSE)=基本情報!$D$6,O8877,"")),"")</f>
        <v/>
      </c>
    </row>
    <row r="8878" spans="15:16" x14ac:dyDescent="0.15">
      <c r="O8878">
        <v>8877</v>
      </c>
      <c r="P8878" t="str">
        <f>IFERROR(IF(COUNTIF(個人情報!$BB$5:$BB$401,"登録番号" &amp; リスト!O8878)&gt;=1,"",IF(VLOOKUP(O8878,登録者リスト!$A$1:$D$43729,4,FALSE)=基本情報!$D$6,O8878,"")),"")</f>
        <v/>
      </c>
    </row>
    <row r="8879" spans="15:16" x14ac:dyDescent="0.15">
      <c r="O8879">
        <v>8878</v>
      </c>
      <c r="P8879" t="str">
        <f>IFERROR(IF(COUNTIF(個人情報!$BB$5:$BB$401,"登録番号" &amp; リスト!O8879)&gt;=1,"",IF(VLOOKUP(O8879,登録者リスト!$A$1:$D$43729,4,FALSE)=基本情報!$D$6,O8879,"")),"")</f>
        <v/>
      </c>
    </row>
    <row r="8880" spans="15:16" x14ac:dyDescent="0.15">
      <c r="O8880">
        <v>8879</v>
      </c>
      <c r="P8880" t="str">
        <f>IFERROR(IF(COUNTIF(個人情報!$BB$5:$BB$401,"登録番号" &amp; リスト!O8880)&gt;=1,"",IF(VLOOKUP(O8880,登録者リスト!$A$1:$D$43729,4,FALSE)=基本情報!$D$6,O8880,"")),"")</f>
        <v/>
      </c>
    </row>
    <row r="8881" spans="15:16" x14ac:dyDescent="0.15">
      <c r="O8881">
        <v>8880</v>
      </c>
      <c r="P8881" t="str">
        <f>IFERROR(IF(COUNTIF(個人情報!$BB$5:$BB$401,"登録番号" &amp; リスト!O8881)&gt;=1,"",IF(VLOOKUP(O8881,登録者リスト!$A$1:$D$43729,4,FALSE)=基本情報!$D$6,O8881,"")),"")</f>
        <v/>
      </c>
    </row>
    <row r="8882" spans="15:16" x14ac:dyDescent="0.15">
      <c r="O8882">
        <v>8881</v>
      </c>
      <c r="P8882" t="str">
        <f>IFERROR(IF(COUNTIF(個人情報!$BB$5:$BB$401,"登録番号" &amp; リスト!O8882)&gt;=1,"",IF(VLOOKUP(O8882,登録者リスト!$A$1:$D$43729,4,FALSE)=基本情報!$D$6,O8882,"")),"")</f>
        <v/>
      </c>
    </row>
    <row r="8883" spans="15:16" x14ac:dyDescent="0.15">
      <c r="O8883">
        <v>8882</v>
      </c>
      <c r="P8883" t="str">
        <f>IFERROR(IF(COUNTIF(個人情報!$BB$5:$BB$401,"登録番号" &amp; リスト!O8883)&gt;=1,"",IF(VLOOKUP(O8883,登録者リスト!$A$1:$D$43729,4,FALSE)=基本情報!$D$6,O8883,"")),"")</f>
        <v/>
      </c>
    </row>
    <row r="8884" spans="15:16" x14ac:dyDescent="0.15">
      <c r="O8884">
        <v>8883</v>
      </c>
      <c r="P8884" t="str">
        <f>IFERROR(IF(COUNTIF(個人情報!$BB$5:$BB$401,"登録番号" &amp; リスト!O8884)&gt;=1,"",IF(VLOOKUP(O8884,登録者リスト!$A$1:$D$43729,4,FALSE)=基本情報!$D$6,O8884,"")),"")</f>
        <v/>
      </c>
    </row>
    <row r="8885" spans="15:16" x14ac:dyDescent="0.15">
      <c r="O8885">
        <v>8884</v>
      </c>
      <c r="P8885" t="str">
        <f>IFERROR(IF(COUNTIF(個人情報!$BB$5:$BB$401,"登録番号" &amp; リスト!O8885)&gt;=1,"",IF(VLOOKUP(O8885,登録者リスト!$A$1:$D$43729,4,FALSE)=基本情報!$D$6,O8885,"")),"")</f>
        <v/>
      </c>
    </row>
    <row r="8886" spans="15:16" x14ac:dyDescent="0.15">
      <c r="O8886">
        <v>8885</v>
      </c>
      <c r="P8886" t="str">
        <f>IFERROR(IF(COUNTIF(個人情報!$BB$5:$BB$401,"登録番号" &amp; リスト!O8886)&gt;=1,"",IF(VLOOKUP(O8886,登録者リスト!$A$1:$D$43729,4,FALSE)=基本情報!$D$6,O8886,"")),"")</f>
        <v/>
      </c>
    </row>
    <row r="8887" spans="15:16" x14ac:dyDescent="0.15">
      <c r="O8887">
        <v>8886</v>
      </c>
      <c r="P8887" t="str">
        <f>IFERROR(IF(COUNTIF(個人情報!$BB$5:$BB$401,"登録番号" &amp; リスト!O8887)&gt;=1,"",IF(VLOOKUP(O8887,登録者リスト!$A$1:$D$43729,4,FALSE)=基本情報!$D$6,O8887,"")),"")</f>
        <v/>
      </c>
    </row>
    <row r="8888" spans="15:16" x14ac:dyDescent="0.15">
      <c r="O8888">
        <v>8887</v>
      </c>
      <c r="P8888" t="str">
        <f>IFERROR(IF(COUNTIF(個人情報!$BB$5:$BB$401,"登録番号" &amp; リスト!O8888)&gt;=1,"",IF(VLOOKUP(O8888,登録者リスト!$A$1:$D$43729,4,FALSE)=基本情報!$D$6,O8888,"")),"")</f>
        <v/>
      </c>
    </row>
    <row r="8889" spans="15:16" x14ac:dyDescent="0.15">
      <c r="O8889">
        <v>8888</v>
      </c>
      <c r="P8889" t="str">
        <f>IFERROR(IF(COUNTIF(個人情報!$BB$5:$BB$401,"登録番号" &amp; リスト!O8889)&gt;=1,"",IF(VLOOKUP(O8889,登録者リスト!$A$1:$D$43729,4,FALSE)=基本情報!$D$6,O8889,"")),"")</f>
        <v/>
      </c>
    </row>
    <row r="8890" spans="15:16" x14ac:dyDescent="0.15">
      <c r="O8890">
        <v>8889</v>
      </c>
      <c r="P8890" t="str">
        <f>IFERROR(IF(COUNTIF(個人情報!$BB$5:$BB$401,"登録番号" &amp; リスト!O8890)&gt;=1,"",IF(VLOOKUP(O8890,登録者リスト!$A$1:$D$43729,4,FALSE)=基本情報!$D$6,O8890,"")),"")</f>
        <v/>
      </c>
    </row>
    <row r="8891" spans="15:16" x14ac:dyDescent="0.15">
      <c r="O8891">
        <v>8890</v>
      </c>
      <c r="P8891" t="str">
        <f>IFERROR(IF(COUNTIF(個人情報!$BB$5:$BB$401,"登録番号" &amp; リスト!O8891)&gt;=1,"",IF(VLOOKUP(O8891,登録者リスト!$A$1:$D$43729,4,FALSE)=基本情報!$D$6,O8891,"")),"")</f>
        <v/>
      </c>
    </row>
    <row r="8892" spans="15:16" x14ac:dyDescent="0.15">
      <c r="O8892">
        <v>8891</v>
      </c>
      <c r="P8892" t="str">
        <f>IFERROR(IF(COUNTIF(個人情報!$BB$5:$BB$401,"登録番号" &amp; リスト!O8892)&gt;=1,"",IF(VLOOKUP(O8892,登録者リスト!$A$1:$D$43729,4,FALSE)=基本情報!$D$6,O8892,"")),"")</f>
        <v/>
      </c>
    </row>
    <row r="8893" spans="15:16" x14ac:dyDescent="0.15">
      <c r="O8893">
        <v>8892</v>
      </c>
      <c r="P8893" t="str">
        <f>IFERROR(IF(COUNTIF(個人情報!$BB$5:$BB$401,"登録番号" &amp; リスト!O8893)&gt;=1,"",IF(VLOOKUP(O8893,登録者リスト!$A$1:$D$43729,4,FALSE)=基本情報!$D$6,O8893,"")),"")</f>
        <v/>
      </c>
    </row>
    <row r="8894" spans="15:16" x14ac:dyDescent="0.15">
      <c r="O8894">
        <v>8893</v>
      </c>
      <c r="P8894" t="str">
        <f>IFERROR(IF(COUNTIF(個人情報!$BB$5:$BB$401,"登録番号" &amp; リスト!O8894)&gt;=1,"",IF(VLOOKUP(O8894,登録者リスト!$A$1:$D$43729,4,FALSE)=基本情報!$D$6,O8894,"")),"")</f>
        <v/>
      </c>
    </row>
    <row r="8895" spans="15:16" x14ac:dyDescent="0.15">
      <c r="O8895">
        <v>8894</v>
      </c>
      <c r="P8895" t="str">
        <f>IFERROR(IF(COUNTIF(個人情報!$BB$5:$BB$401,"登録番号" &amp; リスト!O8895)&gt;=1,"",IF(VLOOKUP(O8895,登録者リスト!$A$1:$D$43729,4,FALSE)=基本情報!$D$6,O8895,"")),"")</f>
        <v/>
      </c>
    </row>
    <row r="8896" spans="15:16" x14ac:dyDescent="0.15">
      <c r="O8896">
        <v>8895</v>
      </c>
      <c r="P8896" t="str">
        <f>IFERROR(IF(COUNTIF(個人情報!$BB$5:$BB$401,"登録番号" &amp; リスト!O8896)&gt;=1,"",IF(VLOOKUP(O8896,登録者リスト!$A$1:$D$43729,4,FALSE)=基本情報!$D$6,O8896,"")),"")</f>
        <v/>
      </c>
    </row>
    <row r="8897" spans="15:16" x14ac:dyDescent="0.15">
      <c r="O8897">
        <v>8896</v>
      </c>
      <c r="P8897" t="str">
        <f>IFERROR(IF(COUNTIF(個人情報!$BB$5:$BB$401,"登録番号" &amp; リスト!O8897)&gt;=1,"",IF(VLOOKUP(O8897,登録者リスト!$A$1:$D$43729,4,FALSE)=基本情報!$D$6,O8897,"")),"")</f>
        <v/>
      </c>
    </row>
    <row r="8898" spans="15:16" x14ac:dyDescent="0.15">
      <c r="O8898">
        <v>8897</v>
      </c>
      <c r="P8898" t="str">
        <f>IFERROR(IF(COUNTIF(個人情報!$BB$5:$BB$401,"登録番号" &amp; リスト!O8898)&gt;=1,"",IF(VLOOKUP(O8898,登録者リスト!$A$1:$D$43729,4,FALSE)=基本情報!$D$6,O8898,"")),"")</f>
        <v/>
      </c>
    </row>
    <row r="8899" spans="15:16" x14ac:dyDescent="0.15">
      <c r="O8899">
        <v>8898</v>
      </c>
      <c r="P8899" t="str">
        <f>IFERROR(IF(COUNTIF(個人情報!$BB$5:$BB$401,"登録番号" &amp; リスト!O8899)&gt;=1,"",IF(VLOOKUP(O8899,登録者リスト!$A$1:$D$43729,4,FALSE)=基本情報!$D$6,O8899,"")),"")</f>
        <v/>
      </c>
    </row>
    <row r="8900" spans="15:16" x14ac:dyDescent="0.15">
      <c r="O8900">
        <v>8899</v>
      </c>
      <c r="P8900" t="str">
        <f>IFERROR(IF(COUNTIF(個人情報!$BB$5:$BB$401,"登録番号" &amp; リスト!O8900)&gt;=1,"",IF(VLOOKUP(O8900,登録者リスト!$A$1:$D$43729,4,FALSE)=基本情報!$D$6,O8900,"")),"")</f>
        <v/>
      </c>
    </row>
    <row r="8901" spans="15:16" x14ac:dyDescent="0.15">
      <c r="O8901">
        <v>8900</v>
      </c>
      <c r="P8901" t="str">
        <f>IFERROR(IF(COUNTIF(個人情報!$BB$5:$BB$401,"登録番号" &amp; リスト!O8901)&gt;=1,"",IF(VLOOKUP(O8901,登録者リスト!$A$1:$D$43729,4,FALSE)=基本情報!$D$6,O8901,"")),"")</f>
        <v/>
      </c>
    </row>
    <row r="8902" spans="15:16" x14ac:dyDescent="0.15">
      <c r="O8902">
        <v>8901</v>
      </c>
      <c r="P8902" t="str">
        <f>IFERROR(IF(COUNTIF(個人情報!$BB$5:$BB$401,"登録番号" &amp; リスト!O8902)&gt;=1,"",IF(VLOOKUP(O8902,登録者リスト!$A$1:$D$43729,4,FALSE)=基本情報!$D$6,O8902,"")),"")</f>
        <v/>
      </c>
    </row>
    <row r="8903" spans="15:16" x14ac:dyDescent="0.15">
      <c r="O8903">
        <v>8902</v>
      </c>
      <c r="P8903" t="str">
        <f>IFERROR(IF(COUNTIF(個人情報!$BB$5:$BB$401,"登録番号" &amp; リスト!O8903)&gt;=1,"",IF(VLOOKUP(O8903,登録者リスト!$A$1:$D$43729,4,FALSE)=基本情報!$D$6,O8903,"")),"")</f>
        <v/>
      </c>
    </row>
    <row r="8904" spans="15:16" x14ac:dyDescent="0.15">
      <c r="O8904">
        <v>8903</v>
      </c>
      <c r="P8904" t="str">
        <f>IFERROR(IF(COUNTIF(個人情報!$BB$5:$BB$401,"登録番号" &amp; リスト!O8904)&gt;=1,"",IF(VLOOKUP(O8904,登録者リスト!$A$1:$D$43729,4,FALSE)=基本情報!$D$6,O8904,"")),"")</f>
        <v/>
      </c>
    </row>
    <row r="8905" spans="15:16" x14ac:dyDescent="0.15">
      <c r="O8905">
        <v>8904</v>
      </c>
      <c r="P8905" t="str">
        <f>IFERROR(IF(COUNTIF(個人情報!$BB$5:$BB$401,"登録番号" &amp; リスト!O8905)&gt;=1,"",IF(VLOOKUP(O8905,登録者リスト!$A$1:$D$43729,4,FALSE)=基本情報!$D$6,O8905,"")),"")</f>
        <v/>
      </c>
    </row>
    <row r="8906" spans="15:16" x14ac:dyDescent="0.15">
      <c r="O8906">
        <v>8905</v>
      </c>
      <c r="P8906" t="str">
        <f>IFERROR(IF(COUNTIF(個人情報!$BB$5:$BB$401,"登録番号" &amp; リスト!O8906)&gt;=1,"",IF(VLOOKUP(O8906,登録者リスト!$A$1:$D$43729,4,FALSE)=基本情報!$D$6,O8906,"")),"")</f>
        <v/>
      </c>
    </row>
    <row r="8907" spans="15:16" x14ac:dyDescent="0.15">
      <c r="O8907">
        <v>8906</v>
      </c>
      <c r="P8907" t="str">
        <f>IFERROR(IF(COUNTIF(個人情報!$BB$5:$BB$401,"登録番号" &amp; リスト!O8907)&gt;=1,"",IF(VLOOKUP(O8907,登録者リスト!$A$1:$D$43729,4,FALSE)=基本情報!$D$6,O8907,"")),"")</f>
        <v/>
      </c>
    </row>
    <row r="8908" spans="15:16" x14ac:dyDescent="0.15">
      <c r="O8908">
        <v>8907</v>
      </c>
      <c r="P8908" t="str">
        <f>IFERROR(IF(COUNTIF(個人情報!$BB$5:$BB$401,"登録番号" &amp; リスト!O8908)&gt;=1,"",IF(VLOOKUP(O8908,登録者リスト!$A$1:$D$43729,4,FALSE)=基本情報!$D$6,O8908,"")),"")</f>
        <v/>
      </c>
    </row>
    <row r="8909" spans="15:16" x14ac:dyDescent="0.15">
      <c r="O8909">
        <v>8908</v>
      </c>
      <c r="P8909" t="str">
        <f>IFERROR(IF(COUNTIF(個人情報!$BB$5:$BB$401,"登録番号" &amp; リスト!O8909)&gt;=1,"",IF(VLOOKUP(O8909,登録者リスト!$A$1:$D$43729,4,FALSE)=基本情報!$D$6,O8909,"")),"")</f>
        <v/>
      </c>
    </row>
    <row r="8910" spans="15:16" x14ac:dyDescent="0.15">
      <c r="O8910">
        <v>8909</v>
      </c>
      <c r="P8910" t="str">
        <f>IFERROR(IF(COUNTIF(個人情報!$BB$5:$BB$401,"登録番号" &amp; リスト!O8910)&gt;=1,"",IF(VLOOKUP(O8910,登録者リスト!$A$1:$D$43729,4,FALSE)=基本情報!$D$6,O8910,"")),"")</f>
        <v/>
      </c>
    </row>
    <row r="8911" spans="15:16" x14ac:dyDescent="0.15">
      <c r="O8911">
        <v>8910</v>
      </c>
      <c r="P8911" t="str">
        <f>IFERROR(IF(COUNTIF(個人情報!$BB$5:$BB$401,"登録番号" &amp; リスト!O8911)&gt;=1,"",IF(VLOOKUP(O8911,登録者リスト!$A$1:$D$43729,4,FALSE)=基本情報!$D$6,O8911,"")),"")</f>
        <v/>
      </c>
    </row>
    <row r="8912" spans="15:16" x14ac:dyDescent="0.15">
      <c r="O8912">
        <v>8911</v>
      </c>
      <c r="P8912" t="str">
        <f>IFERROR(IF(COUNTIF(個人情報!$BB$5:$BB$401,"登録番号" &amp; リスト!O8912)&gt;=1,"",IF(VLOOKUP(O8912,登録者リスト!$A$1:$D$43729,4,FALSE)=基本情報!$D$6,O8912,"")),"")</f>
        <v/>
      </c>
    </row>
    <row r="8913" spans="15:16" x14ac:dyDescent="0.15">
      <c r="O8913">
        <v>8912</v>
      </c>
      <c r="P8913" t="str">
        <f>IFERROR(IF(COUNTIF(個人情報!$BB$5:$BB$401,"登録番号" &amp; リスト!O8913)&gt;=1,"",IF(VLOOKUP(O8913,登録者リスト!$A$1:$D$43729,4,FALSE)=基本情報!$D$6,O8913,"")),"")</f>
        <v/>
      </c>
    </row>
    <row r="8914" spans="15:16" x14ac:dyDescent="0.15">
      <c r="O8914">
        <v>8913</v>
      </c>
      <c r="P8914" t="str">
        <f>IFERROR(IF(COUNTIF(個人情報!$BB$5:$BB$401,"登録番号" &amp; リスト!O8914)&gt;=1,"",IF(VLOOKUP(O8914,登録者リスト!$A$1:$D$43729,4,FALSE)=基本情報!$D$6,O8914,"")),"")</f>
        <v/>
      </c>
    </row>
    <row r="8915" spans="15:16" x14ac:dyDescent="0.15">
      <c r="O8915">
        <v>8914</v>
      </c>
      <c r="P8915" t="str">
        <f>IFERROR(IF(COUNTIF(個人情報!$BB$5:$BB$401,"登録番号" &amp; リスト!O8915)&gt;=1,"",IF(VLOOKUP(O8915,登録者リスト!$A$1:$D$43729,4,FALSE)=基本情報!$D$6,O8915,"")),"")</f>
        <v/>
      </c>
    </row>
    <row r="8916" spans="15:16" x14ac:dyDescent="0.15">
      <c r="O8916">
        <v>8915</v>
      </c>
      <c r="P8916" t="str">
        <f>IFERROR(IF(COUNTIF(個人情報!$BB$5:$BB$401,"登録番号" &amp; リスト!O8916)&gt;=1,"",IF(VLOOKUP(O8916,登録者リスト!$A$1:$D$43729,4,FALSE)=基本情報!$D$6,O8916,"")),"")</f>
        <v/>
      </c>
    </row>
    <row r="8917" spans="15:16" x14ac:dyDescent="0.15">
      <c r="O8917">
        <v>8916</v>
      </c>
      <c r="P8917" t="str">
        <f>IFERROR(IF(COUNTIF(個人情報!$BB$5:$BB$401,"登録番号" &amp; リスト!O8917)&gt;=1,"",IF(VLOOKUP(O8917,登録者リスト!$A$1:$D$43729,4,FALSE)=基本情報!$D$6,O8917,"")),"")</f>
        <v/>
      </c>
    </row>
    <row r="8918" spans="15:16" x14ac:dyDescent="0.15">
      <c r="O8918">
        <v>8917</v>
      </c>
      <c r="P8918" t="str">
        <f>IFERROR(IF(COUNTIF(個人情報!$BB$5:$BB$401,"登録番号" &amp; リスト!O8918)&gt;=1,"",IF(VLOOKUP(O8918,登録者リスト!$A$1:$D$43729,4,FALSE)=基本情報!$D$6,O8918,"")),"")</f>
        <v/>
      </c>
    </row>
    <row r="8919" spans="15:16" x14ac:dyDescent="0.15">
      <c r="O8919">
        <v>8918</v>
      </c>
      <c r="P8919" t="str">
        <f>IFERROR(IF(COUNTIF(個人情報!$BB$5:$BB$401,"登録番号" &amp; リスト!O8919)&gt;=1,"",IF(VLOOKUP(O8919,登録者リスト!$A$1:$D$43729,4,FALSE)=基本情報!$D$6,O8919,"")),"")</f>
        <v/>
      </c>
    </row>
    <row r="8920" spans="15:16" x14ac:dyDescent="0.15">
      <c r="O8920">
        <v>8919</v>
      </c>
      <c r="P8920" t="str">
        <f>IFERROR(IF(COUNTIF(個人情報!$BB$5:$BB$401,"登録番号" &amp; リスト!O8920)&gt;=1,"",IF(VLOOKUP(O8920,登録者リスト!$A$1:$D$43729,4,FALSE)=基本情報!$D$6,O8920,"")),"")</f>
        <v/>
      </c>
    </row>
    <row r="8921" spans="15:16" x14ac:dyDescent="0.15">
      <c r="O8921">
        <v>8920</v>
      </c>
      <c r="P8921" t="str">
        <f>IFERROR(IF(COUNTIF(個人情報!$BB$5:$BB$401,"登録番号" &amp; リスト!O8921)&gt;=1,"",IF(VLOOKUP(O8921,登録者リスト!$A$1:$D$43729,4,FALSE)=基本情報!$D$6,O8921,"")),"")</f>
        <v/>
      </c>
    </row>
    <row r="8922" spans="15:16" x14ac:dyDescent="0.15">
      <c r="O8922">
        <v>8921</v>
      </c>
      <c r="P8922" t="str">
        <f>IFERROR(IF(COUNTIF(個人情報!$BB$5:$BB$401,"登録番号" &amp; リスト!O8922)&gt;=1,"",IF(VLOOKUP(O8922,登録者リスト!$A$1:$D$43729,4,FALSE)=基本情報!$D$6,O8922,"")),"")</f>
        <v/>
      </c>
    </row>
    <row r="8923" spans="15:16" x14ac:dyDescent="0.15">
      <c r="O8923">
        <v>8922</v>
      </c>
      <c r="P8923" t="str">
        <f>IFERROR(IF(COUNTIF(個人情報!$BB$5:$BB$401,"登録番号" &amp; リスト!O8923)&gt;=1,"",IF(VLOOKUP(O8923,登録者リスト!$A$1:$D$43729,4,FALSE)=基本情報!$D$6,O8923,"")),"")</f>
        <v/>
      </c>
    </row>
    <row r="8924" spans="15:16" x14ac:dyDescent="0.15">
      <c r="O8924">
        <v>8923</v>
      </c>
      <c r="P8924" t="str">
        <f>IFERROR(IF(COUNTIF(個人情報!$BB$5:$BB$401,"登録番号" &amp; リスト!O8924)&gt;=1,"",IF(VLOOKUP(O8924,登録者リスト!$A$1:$D$43729,4,FALSE)=基本情報!$D$6,O8924,"")),"")</f>
        <v/>
      </c>
    </row>
    <row r="8925" spans="15:16" x14ac:dyDescent="0.15">
      <c r="O8925">
        <v>8924</v>
      </c>
      <c r="P8925" t="str">
        <f>IFERROR(IF(COUNTIF(個人情報!$BB$5:$BB$401,"登録番号" &amp; リスト!O8925)&gt;=1,"",IF(VLOOKUP(O8925,登録者リスト!$A$1:$D$43729,4,FALSE)=基本情報!$D$6,O8925,"")),"")</f>
        <v/>
      </c>
    </row>
    <row r="8926" spans="15:16" x14ac:dyDescent="0.15">
      <c r="O8926">
        <v>8925</v>
      </c>
      <c r="P8926" t="str">
        <f>IFERROR(IF(COUNTIF(個人情報!$BB$5:$BB$401,"登録番号" &amp; リスト!O8926)&gt;=1,"",IF(VLOOKUP(O8926,登録者リスト!$A$1:$D$43729,4,FALSE)=基本情報!$D$6,O8926,"")),"")</f>
        <v/>
      </c>
    </row>
    <row r="8927" spans="15:16" x14ac:dyDescent="0.15">
      <c r="O8927">
        <v>8926</v>
      </c>
      <c r="P8927" t="str">
        <f>IFERROR(IF(COUNTIF(個人情報!$BB$5:$BB$401,"登録番号" &amp; リスト!O8927)&gt;=1,"",IF(VLOOKUP(O8927,登録者リスト!$A$1:$D$43729,4,FALSE)=基本情報!$D$6,O8927,"")),"")</f>
        <v/>
      </c>
    </row>
    <row r="8928" spans="15:16" x14ac:dyDescent="0.15">
      <c r="O8928">
        <v>8927</v>
      </c>
      <c r="P8928" t="str">
        <f>IFERROR(IF(COUNTIF(個人情報!$BB$5:$BB$401,"登録番号" &amp; リスト!O8928)&gt;=1,"",IF(VLOOKUP(O8928,登録者リスト!$A$1:$D$43729,4,FALSE)=基本情報!$D$6,O8928,"")),"")</f>
        <v/>
      </c>
    </row>
    <row r="8929" spans="15:16" x14ac:dyDescent="0.15">
      <c r="O8929">
        <v>8928</v>
      </c>
      <c r="P8929" t="str">
        <f>IFERROR(IF(COUNTIF(個人情報!$BB$5:$BB$401,"登録番号" &amp; リスト!O8929)&gt;=1,"",IF(VLOOKUP(O8929,登録者リスト!$A$1:$D$43729,4,FALSE)=基本情報!$D$6,O8929,"")),"")</f>
        <v/>
      </c>
    </row>
    <row r="8930" spans="15:16" x14ac:dyDescent="0.15">
      <c r="O8930">
        <v>8929</v>
      </c>
      <c r="P8930" t="str">
        <f>IFERROR(IF(COUNTIF(個人情報!$BB$5:$BB$401,"登録番号" &amp; リスト!O8930)&gt;=1,"",IF(VLOOKUP(O8930,登録者リスト!$A$1:$D$43729,4,FALSE)=基本情報!$D$6,O8930,"")),"")</f>
        <v/>
      </c>
    </row>
    <row r="8931" spans="15:16" x14ac:dyDescent="0.15">
      <c r="O8931">
        <v>8930</v>
      </c>
      <c r="P8931" t="str">
        <f>IFERROR(IF(COUNTIF(個人情報!$BB$5:$BB$401,"登録番号" &amp; リスト!O8931)&gt;=1,"",IF(VLOOKUP(O8931,登録者リスト!$A$1:$D$43729,4,FALSE)=基本情報!$D$6,O8931,"")),"")</f>
        <v/>
      </c>
    </row>
    <row r="8932" spans="15:16" x14ac:dyDescent="0.15">
      <c r="O8932">
        <v>8931</v>
      </c>
      <c r="P8932" t="str">
        <f>IFERROR(IF(COUNTIF(個人情報!$BB$5:$BB$401,"登録番号" &amp; リスト!O8932)&gt;=1,"",IF(VLOOKUP(O8932,登録者リスト!$A$1:$D$43729,4,FALSE)=基本情報!$D$6,O8932,"")),"")</f>
        <v/>
      </c>
    </row>
    <row r="8933" spans="15:16" x14ac:dyDescent="0.15">
      <c r="O8933">
        <v>8932</v>
      </c>
      <c r="P8933" t="str">
        <f>IFERROR(IF(COUNTIF(個人情報!$BB$5:$BB$401,"登録番号" &amp; リスト!O8933)&gt;=1,"",IF(VLOOKUP(O8933,登録者リスト!$A$1:$D$43729,4,FALSE)=基本情報!$D$6,O8933,"")),"")</f>
        <v/>
      </c>
    </row>
    <row r="8934" spans="15:16" x14ac:dyDescent="0.15">
      <c r="O8934">
        <v>8933</v>
      </c>
      <c r="P8934" t="str">
        <f>IFERROR(IF(COUNTIF(個人情報!$BB$5:$BB$401,"登録番号" &amp; リスト!O8934)&gt;=1,"",IF(VLOOKUP(O8934,登録者リスト!$A$1:$D$43729,4,FALSE)=基本情報!$D$6,O8934,"")),"")</f>
        <v/>
      </c>
    </row>
    <row r="8935" spans="15:16" x14ac:dyDescent="0.15">
      <c r="O8935">
        <v>8934</v>
      </c>
      <c r="P8935" t="str">
        <f>IFERROR(IF(COUNTIF(個人情報!$BB$5:$BB$401,"登録番号" &amp; リスト!O8935)&gt;=1,"",IF(VLOOKUP(O8935,登録者リスト!$A$1:$D$43729,4,FALSE)=基本情報!$D$6,O8935,"")),"")</f>
        <v/>
      </c>
    </row>
    <row r="8936" spans="15:16" x14ac:dyDescent="0.15">
      <c r="O8936">
        <v>8935</v>
      </c>
      <c r="P8936" t="str">
        <f>IFERROR(IF(COUNTIF(個人情報!$BB$5:$BB$401,"登録番号" &amp; リスト!O8936)&gt;=1,"",IF(VLOOKUP(O8936,登録者リスト!$A$1:$D$43729,4,FALSE)=基本情報!$D$6,O8936,"")),"")</f>
        <v/>
      </c>
    </row>
    <row r="8937" spans="15:16" x14ac:dyDescent="0.15">
      <c r="O8937">
        <v>8936</v>
      </c>
      <c r="P8937" t="str">
        <f>IFERROR(IF(COUNTIF(個人情報!$BB$5:$BB$401,"登録番号" &amp; リスト!O8937)&gt;=1,"",IF(VLOOKUP(O8937,登録者リスト!$A$1:$D$43729,4,FALSE)=基本情報!$D$6,O8937,"")),"")</f>
        <v/>
      </c>
    </row>
    <row r="8938" spans="15:16" x14ac:dyDescent="0.15">
      <c r="O8938">
        <v>8937</v>
      </c>
      <c r="P8938" t="str">
        <f>IFERROR(IF(COUNTIF(個人情報!$BB$5:$BB$401,"登録番号" &amp; リスト!O8938)&gt;=1,"",IF(VLOOKUP(O8938,登録者リスト!$A$1:$D$43729,4,FALSE)=基本情報!$D$6,O8938,"")),"")</f>
        <v/>
      </c>
    </row>
    <row r="8939" spans="15:16" x14ac:dyDescent="0.15">
      <c r="O8939">
        <v>8938</v>
      </c>
      <c r="P8939" t="str">
        <f>IFERROR(IF(COUNTIF(個人情報!$BB$5:$BB$401,"登録番号" &amp; リスト!O8939)&gt;=1,"",IF(VLOOKUP(O8939,登録者リスト!$A$1:$D$43729,4,FALSE)=基本情報!$D$6,O8939,"")),"")</f>
        <v/>
      </c>
    </row>
    <row r="8940" spans="15:16" x14ac:dyDescent="0.15">
      <c r="O8940">
        <v>8939</v>
      </c>
      <c r="P8940" t="str">
        <f>IFERROR(IF(COUNTIF(個人情報!$BB$5:$BB$401,"登録番号" &amp; リスト!O8940)&gt;=1,"",IF(VLOOKUP(O8940,登録者リスト!$A$1:$D$43729,4,FALSE)=基本情報!$D$6,O8940,"")),"")</f>
        <v/>
      </c>
    </row>
    <row r="8941" spans="15:16" x14ac:dyDescent="0.15">
      <c r="O8941">
        <v>8940</v>
      </c>
      <c r="P8941" t="str">
        <f>IFERROR(IF(COUNTIF(個人情報!$BB$5:$BB$401,"登録番号" &amp; リスト!O8941)&gt;=1,"",IF(VLOOKUP(O8941,登録者リスト!$A$1:$D$43729,4,FALSE)=基本情報!$D$6,O8941,"")),"")</f>
        <v/>
      </c>
    </row>
    <row r="8942" spans="15:16" x14ac:dyDescent="0.15">
      <c r="O8942">
        <v>8941</v>
      </c>
      <c r="P8942" t="str">
        <f>IFERROR(IF(COUNTIF(個人情報!$BB$5:$BB$401,"登録番号" &amp; リスト!O8942)&gt;=1,"",IF(VLOOKUP(O8942,登録者リスト!$A$1:$D$43729,4,FALSE)=基本情報!$D$6,O8942,"")),"")</f>
        <v/>
      </c>
    </row>
    <row r="8943" spans="15:16" x14ac:dyDescent="0.15">
      <c r="O8943">
        <v>8942</v>
      </c>
      <c r="P8943" t="str">
        <f>IFERROR(IF(COUNTIF(個人情報!$BB$5:$BB$401,"登録番号" &amp; リスト!O8943)&gt;=1,"",IF(VLOOKUP(O8943,登録者リスト!$A$1:$D$43729,4,FALSE)=基本情報!$D$6,O8943,"")),"")</f>
        <v/>
      </c>
    </row>
    <row r="8944" spans="15:16" x14ac:dyDescent="0.15">
      <c r="O8944">
        <v>8943</v>
      </c>
      <c r="P8944" t="str">
        <f>IFERROR(IF(COUNTIF(個人情報!$BB$5:$BB$401,"登録番号" &amp; リスト!O8944)&gt;=1,"",IF(VLOOKUP(O8944,登録者リスト!$A$1:$D$43729,4,FALSE)=基本情報!$D$6,O8944,"")),"")</f>
        <v/>
      </c>
    </row>
    <row r="8945" spans="15:16" x14ac:dyDescent="0.15">
      <c r="O8945">
        <v>8944</v>
      </c>
      <c r="P8945" t="str">
        <f>IFERROR(IF(COUNTIF(個人情報!$BB$5:$BB$401,"登録番号" &amp; リスト!O8945)&gt;=1,"",IF(VLOOKUP(O8945,登録者リスト!$A$1:$D$43729,4,FALSE)=基本情報!$D$6,O8945,"")),"")</f>
        <v/>
      </c>
    </row>
    <row r="8946" spans="15:16" x14ac:dyDescent="0.15">
      <c r="O8946">
        <v>8945</v>
      </c>
      <c r="P8946" t="str">
        <f>IFERROR(IF(COUNTIF(個人情報!$BB$5:$BB$401,"登録番号" &amp; リスト!O8946)&gt;=1,"",IF(VLOOKUP(O8946,登録者リスト!$A$1:$D$43729,4,FALSE)=基本情報!$D$6,O8946,"")),"")</f>
        <v/>
      </c>
    </row>
    <row r="8947" spans="15:16" x14ac:dyDescent="0.15">
      <c r="O8947">
        <v>8946</v>
      </c>
      <c r="P8947" t="str">
        <f>IFERROR(IF(COUNTIF(個人情報!$BB$5:$BB$401,"登録番号" &amp; リスト!O8947)&gt;=1,"",IF(VLOOKUP(O8947,登録者リスト!$A$1:$D$43729,4,FALSE)=基本情報!$D$6,O8947,"")),"")</f>
        <v/>
      </c>
    </row>
    <row r="8948" spans="15:16" x14ac:dyDescent="0.15">
      <c r="O8948">
        <v>8947</v>
      </c>
      <c r="P8948" t="str">
        <f>IFERROR(IF(COUNTIF(個人情報!$BB$5:$BB$401,"登録番号" &amp; リスト!O8948)&gt;=1,"",IF(VLOOKUP(O8948,登録者リスト!$A$1:$D$43729,4,FALSE)=基本情報!$D$6,O8948,"")),"")</f>
        <v/>
      </c>
    </row>
    <row r="8949" spans="15:16" x14ac:dyDescent="0.15">
      <c r="O8949">
        <v>8948</v>
      </c>
      <c r="P8949" t="str">
        <f>IFERROR(IF(COUNTIF(個人情報!$BB$5:$BB$401,"登録番号" &amp; リスト!O8949)&gt;=1,"",IF(VLOOKUP(O8949,登録者リスト!$A$1:$D$43729,4,FALSE)=基本情報!$D$6,O8949,"")),"")</f>
        <v/>
      </c>
    </row>
    <row r="8950" spans="15:16" x14ac:dyDescent="0.15">
      <c r="O8950">
        <v>8949</v>
      </c>
      <c r="P8950" t="str">
        <f>IFERROR(IF(COUNTIF(個人情報!$BB$5:$BB$401,"登録番号" &amp; リスト!O8950)&gt;=1,"",IF(VLOOKUP(O8950,登録者リスト!$A$1:$D$43729,4,FALSE)=基本情報!$D$6,O8950,"")),"")</f>
        <v/>
      </c>
    </row>
    <row r="8951" spans="15:16" x14ac:dyDescent="0.15">
      <c r="O8951">
        <v>8950</v>
      </c>
      <c r="P8951" t="str">
        <f>IFERROR(IF(COUNTIF(個人情報!$BB$5:$BB$401,"登録番号" &amp; リスト!O8951)&gt;=1,"",IF(VLOOKUP(O8951,登録者リスト!$A$1:$D$43729,4,FALSE)=基本情報!$D$6,O8951,"")),"")</f>
        <v/>
      </c>
    </row>
    <row r="8952" spans="15:16" x14ac:dyDescent="0.15">
      <c r="O8952">
        <v>8951</v>
      </c>
      <c r="P8952" t="str">
        <f>IFERROR(IF(COUNTIF(個人情報!$BB$5:$BB$401,"登録番号" &amp; リスト!O8952)&gt;=1,"",IF(VLOOKUP(O8952,登録者リスト!$A$1:$D$43729,4,FALSE)=基本情報!$D$6,O8952,"")),"")</f>
        <v/>
      </c>
    </row>
    <row r="8953" spans="15:16" x14ac:dyDescent="0.15">
      <c r="O8953">
        <v>8952</v>
      </c>
      <c r="P8953" t="str">
        <f>IFERROR(IF(COUNTIF(個人情報!$BB$5:$BB$401,"登録番号" &amp; リスト!O8953)&gt;=1,"",IF(VLOOKUP(O8953,登録者リスト!$A$1:$D$43729,4,FALSE)=基本情報!$D$6,O8953,"")),"")</f>
        <v/>
      </c>
    </row>
    <row r="8954" spans="15:16" x14ac:dyDescent="0.15">
      <c r="O8954">
        <v>8953</v>
      </c>
      <c r="P8954" t="str">
        <f>IFERROR(IF(COUNTIF(個人情報!$BB$5:$BB$401,"登録番号" &amp; リスト!O8954)&gt;=1,"",IF(VLOOKUP(O8954,登録者リスト!$A$1:$D$43729,4,FALSE)=基本情報!$D$6,O8954,"")),"")</f>
        <v/>
      </c>
    </row>
    <row r="8955" spans="15:16" x14ac:dyDescent="0.15">
      <c r="O8955">
        <v>8954</v>
      </c>
      <c r="P8955" t="str">
        <f>IFERROR(IF(COUNTIF(個人情報!$BB$5:$BB$401,"登録番号" &amp; リスト!O8955)&gt;=1,"",IF(VLOOKUP(O8955,登録者リスト!$A$1:$D$43729,4,FALSE)=基本情報!$D$6,O8955,"")),"")</f>
        <v/>
      </c>
    </row>
    <row r="8956" spans="15:16" x14ac:dyDescent="0.15">
      <c r="O8956">
        <v>8955</v>
      </c>
      <c r="P8956" t="str">
        <f>IFERROR(IF(COUNTIF(個人情報!$BB$5:$BB$401,"登録番号" &amp; リスト!O8956)&gt;=1,"",IF(VLOOKUP(O8956,登録者リスト!$A$1:$D$43729,4,FALSE)=基本情報!$D$6,O8956,"")),"")</f>
        <v/>
      </c>
    </row>
    <row r="8957" spans="15:16" x14ac:dyDescent="0.15">
      <c r="O8957">
        <v>8956</v>
      </c>
      <c r="P8957" t="str">
        <f>IFERROR(IF(COUNTIF(個人情報!$BB$5:$BB$401,"登録番号" &amp; リスト!O8957)&gt;=1,"",IF(VLOOKUP(O8957,登録者リスト!$A$1:$D$43729,4,FALSE)=基本情報!$D$6,O8957,"")),"")</f>
        <v/>
      </c>
    </row>
    <row r="8958" spans="15:16" x14ac:dyDescent="0.15">
      <c r="O8958">
        <v>8957</v>
      </c>
      <c r="P8958" t="str">
        <f>IFERROR(IF(COUNTIF(個人情報!$BB$5:$BB$401,"登録番号" &amp; リスト!O8958)&gt;=1,"",IF(VLOOKUP(O8958,登録者リスト!$A$1:$D$43729,4,FALSE)=基本情報!$D$6,O8958,"")),"")</f>
        <v/>
      </c>
    </row>
    <row r="8959" spans="15:16" x14ac:dyDescent="0.15">
      <c r="O8959">
        <v>8958</v>
      </c>
      <c r="P8959" t="str">
        <f>IFERROR(IF(COUNTIF(個人情報!$BB$5:$BB$401,"登録番号" &amp; リスト!O8959)&gt;=1,"",IF(VLOOKUP(O8959,登録者リスト!$A$1:$D$43729,4,FALSE)=基本情報!$D$6,O8959,"")),"")</f>
        <v/>
      </c>
    </row>
    <row r="8960" spans="15:16" x14ac:dyDescent="0.15">
      <c r="O8960">
        <v>8959</v>
      </c>
      <c r="P8960" t="str">
        <f>IFERROR(IF(COUNTIF(個人情報!$BB$5:$BB$401,"登録番号" &amp; リスト!O8960)&gt;=1,"",IF(VLOOKUP(O8960,登録者リスト!$A$1:$D$43729,4,FALSE)=基本情報!$D$6,O8960,"")),"")</f>
        <v/>
      </c>
    </row>
    <row r="8961" spans="15:16" x14ac:dyDescent="0.15">
      <c r="O8961">
        <v>8960</v>
      </c>
      <c r="P8961" t="str">
        <f>IFERROR(IF(COUNTIF(個人情報!$BB$5:$BB$401,"登録番号" &amp; リスト!O8961)&gt;=1,"",IF(VLOOKUP(O8961,登録者リスト!$A$1:$D$43729,4,FALSE)=基本情報!$D$6,O8961,"")),"")</f>
        <v/>
      </c>
    </row>
    <row r="8962" spans="15:16" x14ac:dyDescent="0.15">
      <c r="O8962">
        <v>8961</v>
      </c>
      <c r="P8962" t="str">
        <f>IFERROR(IF(COUNTIF(個人情報!$BB$5:$BB$401,"登録番号" &amp; リスト!O8962)&gt;=1,"",IF(VLOOKUP(O8962,登録者リスト!$A$1:$D$43729,4,FALSE)=基本情報!$D$6,O8962,"")),"")</f>
        <v/>
      </c>
    </row>
    <row r="8963" spans="15:16" x14ac:dyDescent="0.15">
      <c r="O8963">
        <v>8962</v>
      </c>
      <c r="P8963" t="str">
        <f>IFERROR(IF(COUNTIF(個人情報!$BB$5:$BB$401,"登録番号" &amp; リスト!O8963)&gt;=1,"",IF(VLOOKUP(O8963,登録者リスト!$A$1:$D$43729,4,FALSE)=基本情報!$D$6,O8963,"")),"")</f>
        <v/>
      </c>
    </row>
    <row r="8964" spans="15:16" x14ac:dyDescent="0.15">
      <c r="O8964">
        <v>8963</v>
      </c>
      <c r="P8964" t="str">
        <f>IFERROR(IF(COUNTIF(個人情報!$BB$5:$BB$401,"登録番号" &amp; リスト!O8964)&gt;=1,"",IF(VLOOKUP(O8964,登録者リスト!$A$1:$D$43729,4,FALSE)=基本情報!$D$6,O8964,"")),"")</f>
        <v/>
      </c>
    </row>
    <row r="8965" spans="15:16" x14ac:dyDescent="0.15">
      <c r="O8965">
        <v>8964</v>
      </c>
      <c r="P8965" t="str">
        <f>IFERROR(IF(COUNTIF(個人情報!$BB$5:$BB$401,"登録番号" &amp; リスト!O8965)&gt;=1,"",IF(VLOOKUP(O8965,登録者リスト!$A$1:$D$43729,4,FALSE)=基本情報!$D$6,O8965,"")),"")</f>
        <v/>
      </c>
    </row>
    <row r="8966" spans="15:16" x14ac:dyDescent="0.15">
      <c r="O8966">
        <v>8965</v>
      </c>
      <c r="P8966" t="str">
        <f>IFERROR(IF(COUNTIF(個人情報!$BB$5:$BB$401,"登録番号" &amp; リスト!O8966)&gt;=1,"",IF(VLOOKUP(O8966,登録者リスト!$A$1:$D$43729,4,FALSE)=基本情報!$D$6,O8966,"")),"")</f>
        <v/>
      </c>
    </row>
    <row r="8967" spans="15:16" x14ac:dyDescent="0.15">
      <c r="O8967">
        <v>8966</v>
      </c>
      <c r="P8967" t="str">
        <f>IFERROR(IF(COUNTIF(個人情報!$BB$5:$BB$401,"登録番号" &amp; リスト!O8967)&gt;=1,"",IF(VLOOKUP(O8967,登録者リスト!$A$1:$D$43729,4,FALSE)=基本情報!$D$6,O8967,"")),"")</f>
        <v/>
      </c>
    </row>
    <row r="8968" spans="15:16" x14ac:dyDescent="0.15">
      <c r="O8968">
        <v>8967</v>
      </c>
      <c r="P8968" t="str">
        <f>IFERROR(IF(COUNTIF(個人情報!$BB$5:$BB$401,"登録番号" &amp; リスト!O8968)&gt;=1,"",IF(VLOOKUP(O8968,登録者リスト!$A$1:$D$43729,4,FALSE)=基本情報!$D$6,O8968,"")),"")</f>
        <v/>
      </c>
    </row>
    <row r="8969" spans="15:16" x14ac:dyDescent="0.15">
      <c r="O8969">
        <v>8968</v>
      </c>
      <c r="P8969" t="str">
        <f>IFERROR(IF(COUNTIF(個人情報!$BB$5:$BB$401,"登録番号" &amp; リスト!O8969)&gt;=1,"",IF(VLOOKUP(O8969,登録者リスト!$A$1:$D$43729,4,FALSE)=基本情報!$D$6,O8969,"")),"")</f>
        <v/>
      </c>
    </row>
    <row r="8970" spans="15:16" x14ac:dyDescent="0.15">
      <c r="O8970">
        <v>8969</v>
      </c>
      <c r="P8970" t="str">
        <f>IFERROR(IF(COUNTIF(個人情報!$BB$5:$BB$401,"登録番号" &amp; リスト!O8970)&gt;=1,"",IF(VLOOKUP(O8970,登録者リスト!$A$1:$D$43729,4,FALSE)=基本情報!$D$6,O8970,"")),"")</f>
        <v/>
      </c>
    </row>
    <row r="8971" spans="15:16" x14ac:dyDescent="0.15">
      <c r="O8971">
        <v>8970</v>
      </c>
      <c r="P8971" t="str">
        <f>IFERROR(IF(COUNTIF(個人情報!$BB$5:$BB$401,"登録番号" &amp; リスト!O8971)&gt;=1,"",IF(VLOOKUP(O8971,登録者リスト!$A$1:$D$43729,4,FALSE)=基本情報!$D$6,O8971,"")),"")</f>
        <v/>
      </c>
    </row>
    <row r="8972" spans="15:16" x14ac:dyDescent="0.15">
      <c r="O8972">
        <v>8971</v>
      </c>
      <c r="P8972" t="str">
        <f>IFERROR(IF(COUNTIF(個人情報!$BB$5:$BB$401,"登録番号" &amp; リスト!O8972)&gt;=1,"",IF(VLOOKUP(O8972,登録者リスト!$A$1:$D$43729,4,FALSE)=基本情報!$D$6,O8972,"")),"")</f>
        <v/>
      </c>
    </row>
    <row r="8973" spans="15:16" x14ac:dyDescent="0.15">
      <c r="O8973">
        <v>8972</v>
      </c>
      <c r="P8973" t="str">
        <f>IFERROR(IF(COUNTIF(個人情報!$BB$5:$BB$401,"登録番号" &amp; リスト!O8973)&gt;=1,"",IF(VLOOKUP(O8973,登録者リスト!$A$1:$D$43729,4,FALSE)=基本情報!$D$6,O8973,"")),"")</f>
        <v/>
      </c>
    </row>
    <row r="8974" spans="15:16" x14ac:dyDescent="0.15">
      <c r="O8974">
        <v>8973</v>
      </c>
      <c r="P8974" t="str">
        <f>IFERROR(IF(COUNTIF(個人情報!$BB$5:$BB$401,"登録番号" &amp; リスト!O8974)&gt;=1,"",IF(VLOOKUP(O8974,登録者リスト!$A$1:$D$43729,4,FALSE)=基本情報!$D$6,O8974,"")),"")</f>
        <v/>
      </c>
    </row>
    <row r="8975" spans="15:16" x14ac:dyDescent="0.15">
      <c r="O8975">
        <v>8974</v>
      </c>
      <c r="P8975" t="str">
        <f>IFERROR(IF(COUNTIF(個人情報!$BB$5:$BB$401,"登録番号" &amp; リスト!O8975)&gt;=1,"",IF(VLOOKUP(O8975,登録者リスト!$A$1:$D$43729,4,FALSE)=基本情報!$D$6,O8975,"")),"")</f>
        <v/>
      </c>
    </row>
    <row r="8976" spans="15:16" x14ac:dyDescent="0.15">
      <c r="O8976">
        <v>8975</v>
      </c>
      <c r="P8976" t="str">
        <f>IFERROR(IF(COUNTIF(個人情報!$BB$5:$BB$401,"登録番号" &amp; リスト!O8976)&gt;=1,"",IF(VLOOKUP(O8976,登録者リスト!$A$1:$D$43729,4,FALSE)=基本情報!$D$6,O8976,"")),"")</f>
        <v/>
      </c>
    </row>
    <row r="8977" spans="15:16" x14ac:dyDescent="0.15">
      <c r="O8977">
        <v>8976</v>
      </c>
      <c r="P8977" t="str">
        <f>IFERROR(IF(COUNTIF(個人情報!$BB$5:$BB$401,"登録番号" &amp; リスト!O8977)&gt;=1,"",IF(VLOOKUP(O8977,登録者リスト!$A$1:$D$43729,4,FALSE)=基本情報!$D$6,O8977,"")),"")</f>
        <v/>
      </c>
    </row>
    <row r="8978" spans="15:16" x14ac:dyDescent="0.15">
      <c r="O8978">
        <v>8977</v>
      </c>
      <c r="P8978" t="str">
        <f>IFERROR(IF(COUNTIF(個人情報!$BB$5:$BB$401,"登録番号" &amp; リスト!O8978)&gt;=1,"",IF(VLOOKUP(O8978,登録者リスト!$A$1:$D$43729,4,FALSE)=基本情報!$D$6,O8978,"")),"")</f>
        <v/>
      </c>
    </row>
    <row r="8979" spans="15:16" x14ac:dyDescent="0.15">
      <c r="O8979">
        <v>8978</v>
      </c>
      <c r="P8979" t="str">
        <f>IFERROR(IF(COUNTIF(個人情報!$BB$5:$BB$401,"登録番号" &amp; リスト!O8979)&gt;=1,"",IF(VLOOKUP(O8979,登録者リスト!$A$1:$D$43729,4,FALSE)=基本情報!$D$6,O8979,"")),"")</f>
        <v/>
      </c>
    </row>
    <row r="8980" spans="15:16" x14ac:dyDescent="0.15">
      <c r="O8980">
        <v>8979</v>
      </c>
      <c r="P8980" t="str">
        <f>IFERROR(IF(COUNTIF(個人情報!$BB$5:$BB$401,"登録番号" &amp; リスト!O8980)&gt;=1,"",IF(VLOOKUP(O8980,登録者リスト!$A$1:$D$43729,4,FALSE)=基本情報!$D$6,O8980,"")),"")</f>
        <v/>
      </c>
    </row>
    <row r="8981" spans="15:16" x14ac:dyDescent="0.15">
      <c r="O8981">
        <v>8980</v>
      </c>
      <c r="P8981" t="str">
        <f>IFERROR(IF(COUNTIF(個人情報!$BB$5:$BB$401,"登録番号" &amp; リスト!O8981)&gt;=1,"",IF(VLOOKUP(O8981,登録者リスト!$A$1:$D$43729,4,FALSE)=基本情報!$D$6,O8981,"")),"")</f>
        <v/>
      </c>
    </row>
    <row r="8982" spans="15:16" x14ac:dyDescent="0.15">
      <c r="O8982">
        <v>8981</v>
      </c>
      <c r="P8982" t="str">
        <f>IFERROR(IF(COUNTIF(個人情報!$BB$5:$BB$401,"登録番号" &amp; リスト!O8982)&gt;=1,"",IF(VLOOKUP(O8982,登録者リスト!$A$1:$D$43729,4,FALSE)=基本情報!$D$6,O8982,"")),"")</f>
        <v/>
      </c>
    </row>
    <row r="8983" spans="15:16" x14ac:dyDescent="0.15">
      <c r="O8983">
        <v>8982</v>
      </c>
      <c r="P8983" t="str">
        <f>IFERROR(IF(COUNTIF(個人情報!$BB$5:$BB$401,"登録番号" &amp; リスト!O8983)&gt;=1,"",IF(VLOOKUP(O8983,登録者リスト!$A$1:$D$43729,4,FALSE)=基本情報!$D$6,O8983,"")),"")</f>
        <v/>
      </c>
    </row>
    <row r="8984" spans="15:16" x14ac:dyDescent="0.15">
      <c r="O8984">
        <v>8983</v>
      </c>
      <c r="P8984" t="str">
        <f>IFERROR(IF(COUNTIF(個人情報!$BB$5:$BB$401,"登録番号" &amp; リスト!O8984)&gt;=1,"",IF(VLOOKUP(O8984,登録者リスト!$A$1:$D$43729,4,FALSE)=基本情報!$D$6,O8984,"")),"")</f>
        <v/>
      </c>
    </row>
    <row r="8985" spans="15:16" x14ac:dyDescent="0.15">
      <c r="O8985">
        <v>8984</v>
      </c>
      <c r="P8985" t="str">
        <f>IFERROR(IF(COUNTIF(個人情報!$BB$5:$BB$401,"登録番号" &amp; リスト!O8985)&gt;=1,"",IF(VLOOKUP(O8985,登録者リスト!$A$1:$D$43729,4,FALSE)=基本情報!$D$6,O8985,"")),"")</f>
        <v/>
      </c>
    </row>
    <row r="8986" spans="15:16" x14ac:dyDescent="0.15">
      <c r="O8986">
        <v>8985</v>
      </c>
      <c r="P8986" t="str">
        <f>IFERROR(IF(COUNTIF(個人情報!$BB$5:$BB$401,"登録番号" &amp; リスト!O8986)&gt;=1,"",IF(VLOOKUP(O8986,登録者リスト!$A$1:$D$43729,4,FALSE)=基本情報!$D$6,O8986,"")),"")</f>
        <v/>
      </c>
    </row>
    <row r="8987" spans="15:16" x14ac:dyDescent="0.15">
      <c r="O8987">
        <v>8986</v>
      </c>
      <c r="P8987" t="str">
        <f>IFERROR(IF(COUNTIF(個人情報!$BB$5:$BB$401,"登録番号" &amp; リスト!O8987)&gt;=1,"",IF(VLOOKUP(O8987,登録者リスト!$A$1:$D$43729,4,FALSE)=基本情報!$D$6,O8987,"")),"")</f>
        <v/>
      </c>
    </row>
    <row r="8988" spans="15:16" x14ac:dyDescent="0.15">
      <c r="O8988">
        <v>8987</v>
      </c>
      <c r="P8988" t="str">
        <f>IFERROR(IF(COUNTIF(個人情報!$BB$5:$BB$401,"登録番号" &amp; リスト!O8988)&gt;=1,"",IF(VLOOKUP(O8988,登録者リスト!$A$1:$D$43729,4,FALSE)=基本情報!$D$6,O8988,"")),"")</f>
        <v/>
      </c>
    </row>
    <row r="8989" spans="15:16" x14ac:dyDescent="0.15">
      <c r="O8989">
        <v>8988</v>
      </c>
      <c r="P8989" t="str">
        <f>IFERROR(IF(COUNTIF(個人情報!$BB$5:$BB$401,"登録番号" &amp; リスト!O8989)&gt;=1,"",IF(VLOOKUP(O8989,登録者リスト!$A$1:$D$43729,4,FALSE)=基本情報!$D$6,O8989,"")),"")</f>
        <v/>
      </c>
    </row>
    <row r="8990" spans="15:16" x14ac:dyDescent="0.15">
      <c r="O8990">
        <v>8989</v>
      </c>
      <c r="P8990" t="str">
        <f>IFERROR(IF(COUNTIF(個人情報!$BB$5:$BB$401,"登録番号" &amp; リスト!O8990)&gt;=1,"",IF(VLOOKUP(O8990,登録者リスト!$A$1:$D$43729,4,FALSE)=基本情報!$D$6,O8990,"")),"")</f>
        <v/>
      </c>
    </row>
    <row r="8991" spans="15:16" x14ac:dyDescent="0.15">
      <c r="O8991">
        <v>8990</v>
      </c>
      <c r="P8991" t="str">
        <f>IFERROR(IF(COUNTIF(個人情報!$BB$5:$BB$401,"登録番号" &amp; リスト!O8991)&gt;=1,"",IF(VLOOKUP(O8991,登録者リスト!$A$1:$D$43729,4,FALSE)=基本情報!$D$6,O8991,"")),"")</f>
        <v/>
      </c>
    </row>
    <row r="8992" spans="15:16" x14ac:dyDescent="0.15">
      <c r="O8992">
        <v>8991</v>
      </c>
      <c r="P8992" t="str">
        <f>IFERROR(IF(COUNTIF(個人情報!$BB$5:$BB$401,"登録番号" &amp; リスト!O8992)&gt;=1,"",IF(VLOOKUP(O8992,登録者リスト!$A$1:$D$43729,4,FALSE)=基本情報!$D$6,O8992,"")),"")</f>
        <v/>
      </c>
    </row>
    <row r="8993" spans="15:16" x14ac:dyDescent="0.15">
      <c r="O8993">
        <v>8992</v>
      </c>
      <c r="P8993" t="str">
        <f>IFERROR(IF(COUNTIF(個人情報!$BB$5:$BB$401,"登録番号" &amp; リスト!O8993)&gt;=1,"",IF(VLOOKUP(O8993,登録者リスト!$A$1:$D$43729,4,FALSE)=基本情報!$D$6,O8993,"")),"")</f>
        <v/>
      </c>
    </row>
    <row r="8994" spans="15:16" x14ac:dyDescent="0.15">
      <c r="O8994">
        <v>8993</v>
      </c>
      <c r="P8994" t="str">
        <f>IFERROR(IF(COUNTIF(個人情報!$BB$5:$BB$401,"登録番号" &amp; リスト!O8994)&gt;=1,"",IF(VLOOKUP(O8994,登録者リスト!$A$1:$D$43729,4,FALSE)=基本情報!$D$6,O8994,"")),"")</f>
        <v/>
      </c>
    </row>
    <row r="8995" spans="15:16" x14ac:dyDescent="0.15">
      <c r="O8995">
        <v>8994</v>
      </c>
      <c r="P8995" t="str">
        <f>IFERROR(IF(COUNTIF(個人情報!$BB$5:$BB$401,"登録番号" &amp; リスト!O8995)&gt;=1,"",IF(VLOOKUP(O8995,登録者リスト!$A$1:$D$43729,4,FALSE)=基本情報!$D$6,O8995,"")),"")</f>
        <v/>
      </c>
    </row>
    <row r="8996" spans="15:16" x14ac:dyDescent="0.15">
      <c r="O8996">
        <v>8995</v>
      </c>
      <c r="P8996" t="str">
        <f>IFERROR(IF(COUNTIF(個人情報!$BB$5:$BB$401,"登録番号" &amp; リスト!O8996)&gt;=1,"",IF(VLOOKUP(O8996,登録者リスト!$A$1:$D$43729,4,FALSE)=基本情報!$D$6,O8996,"")),"")</f>
        <v/>
      </c>
    </row>
    <row r="8997" spans="15:16" x14ac:dyDescent="0.15">
      <c r="O8997">
        <v>8996</v>
      </c>
      <c r="P8997" t="str">
        <f>IFERROR(IF(COUNTIF(個人情報!$BB$5:$BB$401,"登録番号" &amp; リスト!O8997)&gt;=1,"",IF(VLOOKUP(O8997,登録者リスト!$A$1:$D$43729,4,FALSE)=基本情報!$D$6,O8997,"")),"")</f>
        <v/>
      </c>
    </row>
    <row r="8998" spans="15:16" x14ac:dyDescent="0.15">
      <c r="O8998">
        <v>8997</v>
      </c>
      <c r="P8998" t="str">
        <f>IFERROR(IF(COUNTIF(個人情報!$BB$5:$BB$401,"登録番号" &amp; リスト!O8998)&gt;=1,"",IF(VLOOKUP(O8998,登録者リスト!$A$1:$D$43729,4,FALSE)=基本情報!$D$6,O8998,"")),"")</f>
        <v/>
      </c>
    </row>
    <row r="8999" spans="15:16" x14ac:dyDescent="0.15">
      <c r="O8999">
        <v>8998</v>
      </c>
      <c r="P8999" t="str">
        <f>IFERROR(IF(COUNTIF(個人情報!$BB$5:$BB$401,"登録番号" &amp; リスト!O8999)&gt;=1,"",IF(VLOOKUP(O8999,登録者リスト!$A$1:$D$43729,4,FALSE)=基本情報!$D$6,O8999,"")),"")</f>
        <v/>
      </c>
    </row>
    <row r="9000" spans="15:16" x14ac:dyDescent="0.15">
      <c r="O9000">
        <v>8999</v>
      </c>
      <c r="P9000" t="str">
        <f>IFERROR(IF(COUNTIF(個人情報!$BB$5:$BB$401,"登録番号" &amp; リスト!O9000)&gt;=1,"",IF(VLOOKUP(O9000,登録者リスト!$A$1:$D$43729,4,FALSE)=基本情報!$D$6,O9000,"")),"")</f>
        <v/>
      </c>
    </row>
    <row r="9001" spans="15:16" x14ac:dyDescent="0.15">
      <c r="O9001">
        <v>9000</v>
      </c>
      <c r="P9001" t="str">
        <f>IFERROR(IF(COUNTIF(個人情報!$BB$5:$BB$401,"登録番号" &amp; リスト!O9001)&gt;=1,"",IF(VLOOKUP(O9001,登録者リスト!$A$1:$D$43729,4,FALSE)=基本情報!$D$6,O9001,"")),"")</f>
        <v/>
      </c>
    </row>
    <row r="9002" spans="15:16" x14ac:dyDescent="0.15">
      <c r="O9002">
        <v>9001</v>
      </c>
      <c r="P9002" t="str">
        <f>IFERROR(IF(COUNTIF(個人情報!$BB$5:$BB$401,"登録番号" &amp; リスト!O9002)&gt;=1,"",IF(VLOOKUP(O9002,登録者リスト!$A$1:$D$43729,4,FALSE)=基本情報!$D$6,O9002,"")),"")</f>
        <v/>
      </c>
    </row>
    <row r="9003" spans="15:16" x14ac:dyDescent="0.15">
      <c r="O9003">
        <v>9002</v>
      </c>
      <c r="P9003" t="str">
        <f>IFERROR(IF(COUNTIF(個人情報!$BB$5:$BB$401,"登録番号" &amp; リスト!O9003)&gt;=1,"",IF(VLOOKUP(O9003,登録者リスト!$A$1:$D$43729,4,FALSE)=基本情報!$D$6,O9003,"")),"")</f>
        <v/>
      </c>
    </row>
    <row r="9004" spans="15:16" x14ac:dyDescent="0.15">
      <c r="O9004">
        <v>9003</v>
      </c>
      <c r="P9004" t="str">
        <f>IFERROR(IF(COUNTIF(個人情報!$BB$5:$BB$401,"登録番号" &amp; リスト!O9004)&gt;=1,"",IF(VLOOKUP(O9004,登録者リスト!$A$1:$D$43729,4,FALSE)=基本情報!$D$6,O9004,"")),"")</f>
        <v/>
      </c>
    </row>
    <row r="9005" spans="15:16" x14ac:dyDescent="0.15">
      <c r="O9005">
        <v>9004</v>
      </c>
      <c r="P9005" t="str">
        <f>IFERROR(IF(COUNTIF(個人情報!$BB$5:$BB$401,"登録番号" &amp; リスト!O9005)&gt;=1,"",IF(VLOOKUP(O9005,登録者リスト!$A$1:$D$43729,4,FALSE)=基本情報!$D$6,O9005,"")),"")</f>
        <v/>
      </c>
    </row>
    <row r="9006" spans="15:16" x14ac:dyDescent="0.15">
      <c r="O9006">
        <v>9005</v>
      </c>
      <c r="P9006" t="str">
        <f>IFERROR(IF(COUNTIF(個人情報!$BB$5:$BB$401,"登録番号" &amp; リスト!O9006)&gt;=1,"",IF(VLOOKUP(O9006,登録者リスト!$A$1:$D$43729,4,FALSE)=基本情報!$D$6,O9006,"")),"")</f>
        <v/>
      </c>
    </row>
    <row r="9007" spans="15:16" x14ac:dyDescent="0.15">
      <c r="O9007">
        <v>9006</v>
      </c>
      <c r="P9007" t="str">
        <f>IFERROR(IF(COUNTIF(個人情報!$BB$5:$BB$401,"登録番号" &amp; リスト!O9007)&gt;=1,"",IF(VLOOKUP(O9007,登録者リスト!$A$1:$D$43729,4,FALSE)=基本情報!$D$6,O9007,"")),"")</f>
        <v/>
      </c>
    </row>
    <row r="9008" spans="15:16" x14ac:dyDescent="0.15">
      <c r="O9008">
        <v>9007</v>
      </c>
      <c r="P9008" t="str">
        <f>IFERROR(IF(COUNTIF(個人情報!$BB$5:$BB$401,"登録番号" &amp; リスト!O9008)&gt;=1,"",IF(VLOOKUP(O9008,登録者リスト!$A$1:$D$43729,4,FALSE)=基本情報!$D$6,O9008,"")),"")</f>
        <v/>
      </c>
    </row>
    <row r="9009" spans="15:16" x14ac:dyDescent="0.15">
      <c r="O9009">
        <v>9008</v>
      </c>
      <c r="P9009" t="str">
        <f>IFERROR(IF(COUNTIF(個人情報!$BB$5:$BB$401,"登録番号" &amp; リスト!O9009)&gt;=1,"",IF(VLOOKUP(O9009,登録者リスト!$A$1:$D$43729,4,FALSE)=基本情報!$D$6,O9009,"")),"")</f>
        <v/>
      </c>
    </row>
    <row r="9010" spans="15:16" x14ac:dyDescent="0.15">
      <c r="O9010">
        <v>9009</v>
      </c>
      <c r="P9010" t="str">
        <f>IFERROR(IF(COUNTIF(個人情報!$BB$5:$BB$401,"登録番号" &amp; リスト!O9010)&gt;=1,"",IF(VLOOKUP(O9010,登録者リスト!$A$1:$D$43729,4,FALSE)=基本情報!$D$6,O9010,"")),"")</f>
        <v/>
      </c>
    </row>
    <row r="9011" spans="15:16" x14ac:dyDescent="0.15">
      <c r="O9011">
        <v>9010</v>
      </c>
      <c r="P9011" t="str">
        <f>IFERROR(IF(COUNTIF(個人情報!$BB$5:$BB$401,"登録番号" &amp; リスト!O9011)&gt;=1,"",IF(VLOOKUP(O9011,登録者リスト!$A$1:$D$43729,4,FALSE)=基本情報!$D$6,O9011,"")),"")</f>
        <v/>
      </c>
    </row>
    <row r="9012" spans="15:16" x14ac:dyDescent="0.15">
      <c r="O9012">
        <v>9011</v>
      </c>
      <c r="P9012" t="str">
        <f>IFERROR(IF(COUNTIF(個人情報!$BB$5:$BB$401,"登録番号" &amp; リスト!O9012)&gt;=1,"",IF(VLOOKUP(O9012,登録者リスト!$A$1:$D$43729,4,FALSE)=基本情報!$D$6,O9012,"")),"")</f>
        <v/>
      </c>
    </row>
    <row r="9013" spans="15:16" x14ac:dyDescent="0.15">
      <c r="O9013">
        <v>9012</v>
      </c>
      <c r="P9013" t="str">
        <f>IFERROR(IF(COUNTIF(個人情報!$BB$5:$BB$401,"登録番号" &amp; リスト!O9013)&gt;=1,"",IF(VLOOKUP(O9013,登録者リスト!$A$1:$D$43729,4,FALSE)=基本情報!$D$6,O9013,"")),"")</f>
        <v/>
      </c>
    </row>
    <row r="9014" spans="15:16" x14ac:dyDescent="0.15">
      <c r="O9014">
        <v>9013</v>
      </c>
      <c r="P9014" t="str">
        <f>IFERROR(IF(COUNTIF(個人情報!$BB$5:$BB$401,"登録番号" &amp; リスト!O9014)&gt;=1,"",IF(VLOOKUP(O9014,登録者リスト!$A$1:$D$43729,4,FALSE)=基本情報!$D$6,O9014,"")),"")</f>
        <v/>
      </c>
    </row>
    <row r="9015" spans="15:16" x14ac:dyDescent="0.15">
      <c r="O9015">
        <v>9014</v>
      </c>
      <c r="P9015" t="str">
        <f>IFERROR(IF(COUNTIF(個人情報!$BB$5:$BB$401,"登録番号" &amp; リスト!O9015)&gt;=1,"",IF(VLOOKUP(O9015,登録者リスト!$A$1:$D$43729,4,FALSE)=基本情報!$D$6,O9015,"")),"")</f>
        <v/>
      </c>
    </row>
    <row r="9016" spans="15:16" x14ac:dyDescent="0.15">
      <c r="O9016">
        <v>9015</v>
      </c>
      <c r="P9016" t="str">
        <f>IFERROR(IF(COUNTIF(個人情報!$BB$5:$BB$401,"登録番号" &amp; リスト!O9016)&gt;=1,"",IF(VLOOKUP(O9016,登録者リスト!$A$1:$D$43729,4,FALSE)=基本情報!$D$6,O9016,"")),"")</f>
        <v/>
      </c>
    </row>
    <row r="9017" spans="15:16" x14ac:dyDescent="0.15">
      <c r="O9017">
        <v>9016</v>
      </c>
      <c r="P9017" t="str">
        <f>IFERROR(IF(COUNTIF(個人情報!$BB$5:$BB$401,"登録番号" &amp; リスト!O9017)&gt;=1,"",IF(VLOOKUP(O9017,登録者リスト!$A$1:$D$43729,4,FALSE)=基本情報!$D$6,O9017,"")),"")</f>
        <v/>
      </c>
    </row>
    <row r="9018" spans="15:16" x14ac:dyDescent="0.15">
      <c r="O9018">
        <v>9017</v>
      </c>
      <c r="P9018" t="str">
        <f>IFERROR(IF(COUNTIF(個人情報!$BB$5:$BB$401,"登録番号" &amp; リスト!O9018)&gt;=1,"",IF(VLOOKUP(O9018,登録者リスト!$A$1:$D$43729,4,FALSE)=基本情報!$D$6,O9018,"")),"")</f>
        <v/>
      </c>
    </row>
    <row r="9019" spans="15:16" x14ac:dyDescent="0.15">
      <c r="O9019">
        <v>9018</v>
      </c>
      <c r="P9019" t="str">
        <f>IFERROR(IF(COUNTIF(個人情報!$BB$5:$BB$401,"登録番号" &amp; リスト!O9019)&gt;=1,"",IF(VLOOKUP(O9019,登録者リスト!$A$1:$D$43729,4,FALSE)=基本情報!$D$6,O9019,"")),"")</f>
        <v/>
      </c>
    </row>
    <row r="9020" spans="15:16" x14ac:dyDescent="0.15">
      <c r="O9020">
        <v>9019</v>
      </c>
      <c r="P9020" t="str">
        <f>IFERROR(IF(COUNTIF(個人情報!$BB$5:$BB$401,"登録番号" &amp; リスト!O9020)&gt;=1,"",IF(VLOOKUP(O9020,登録者リスト!$A$1:$D$43729,4,FALSE)=基本情報!$D$6,O9020,"")),"")</f>
        <v/>
      </c>
    </row>
    <row r="9021" spans="15:16" x14ac:dyDescent="0.15">
      <c r="O9021">
        <v>9020</v>
      </c>
      <c r="P9021" t="str">
        <f>IFERROR(IF(COUNTIF(個人情報!$BB$5:$BB$401,"登録番号" &amp; リスト!O9021)&gt;=1,"",IF(VLOOKUP(O9021,登録者リスト!$A$1:$D$43729,4,FALSE)=基本情報!$D$6,O9021,"")),"")</f>
        <v/>
      </c>
    </row>
    <row r="9022" spans="15:16" x14ac:dyDescent="0.15">
      <c r="O9022">
        <v>9021</v>
      </c>
      <c r="P9022" t="str">
        <f>IFERROR(IF(COUNTIF(個人情報!$BB$5:$BB$401,"登録番号" &amp; リスト!O9022)&gt;=1,"",IF(VLOOKUP(O9022,登録者リスト!$A$1:$D$43729,4,FALSE)=基本情報!$D$6,O9022,"")),"")</f>
        <v/>
      </c>
    </row>
    <row r="9023" spans="15:16" x14ac:dyDescent="0.15">
      <c r="O9023">
        <v>9022</v>
      </c>
      <c r="P9023" t="str">
        <f>IFERROR(IF(COUNTIF(個人情報!$BB$5:$BB$401,"登録番号" &amp; リスト!O9023)&gt;=1,"",IF(VLOOKUP(O9023,登録者リスト!$A$1:$D$43729,4,FALSE)=基本情報!$D$6,O9023,"")),"")</f>
        <v/>
      </c>
    </row>
    <row r="9024" spans="15:16" x14ac:dyDescent="0.15">
      <c r="O9024">
        <v>9023</v>
      </c>
      <c r="P9024" t="str">
        <f>IFERROR(IF(COUNTIF(個人情報!$BB$5:$BB$401,"登録番号" &amp; リスト!O9024)&gt;=1,"",IF(VLOOKUP(O9024,登録者リスト!$A$1:$D$43729,4,FALSE)=基本情報!$D$6,O9024,"")),"")</f>
        <v/>
      </c>
    </row>
    <row r="9025" spans="15:16" x14ac:dyDescent="0.15">
      <c r="O9025">
        <v>9024</v>
      </c>
      <c r="P9025" t="str">
        <f>IFERROR(IF(COUNTIF(個人情報!$BB$5:$BB$401,"登録番号" &amp; リスト!O9025)&gt;=1,"",IF(VLOOKUP(O9025,登録者リスト!$A$1:$D$43729,4,FALSE)=基本情報!$D$6,O9025,"")),"")</f>
        <v/>
      </c>
    </row>
    <row r="9026" spans="15:16" x14ac:dyDescent="0.15">
      <c r="O9026">
        <v>9025</v>
      </c>
      <c r="P9026" t="str">
        <f>IFERROR(IF(COUNTIF(個人情報!$BB$5:$BB$401,"登録番号" &amp; リスト!O9026)&gt;=1,"",IF(VLOOKUP(O9026,登録者リスト!$A$1:$D$43729,4,FALSE)=基本情報!$D$6,O9026,"")),"")</f>
        <v/>
      </c>
    </row>
    <row r="9027" spans="15:16" x14ac:dyDescent="0.15">
      <c r="O9027">
        <v>9026</v>
      </c>
      <c r="P9027" t="str">
        <f>IFERROR(IF(COUNTIF(個人情報!$BB$5:$BB$401,"登録番号" &amp; リスト!O9027)&gt;=1,"",IF(VLOOKUP(O9027,登録者リスト!$A$1:$D$43729,4,FALSE)=基本情報!$D$6,O9027,"")),"")</f>
        <v/>
      </c>
    </row>
    <row r="9028" spans="15:16" x14ac:dyDescent="0.15">
      <c r="O9028">
        <v>9027</v>
      </c>
      <c r="P9028" t="str">
        <f>IFERROR(IF(COUNTIF(個人情報!$BB$5:$BB$401,"登録番号" &amp; リスト!O9028)&gt;=1,"",IF(VLOOKUP(O9028,登録者リスト!$A$1:$D$43729,4,FALSE)=基本情報!$D$6,O9028,"")),"")</f>
        <v/>
      </c>
    </row>
    <row r="9029" spans="15:16" x14ac:dyDescent="0.15">
      <c r="O9029">
        <v>9028</v>
      </c>
      <c r="P9029" t="str">
        <f>IFERROR(IF(COUNTIF(個人情報!$BB$5:$BB$401,"登録番号" &amp; リスト!O9029)&gt;=1,"",IF(VLOOKUP(O9029,登録者リスト!$A$1:$D$43729,4,FALSE)=基本情報!$D$6,O9029,"")),"")</f>
        <v/>
      </c>
    </row>
    <row r="9030" spans="15:16" x14ac:dyDescent="0.15">
      <c r="O9030">
        <v>9029</v>
      </c>
      <c r="P9030" t="str">
        <f>IFERROR(IF(COUNTIF(個人情報!$BB$5:$BB$401,"登録番号" &amp; リスト!O9030)&gt;=1,"",IF(VLOOKUP(O9030,登録者リスト!$A$1:$D$43729,4,FALSE)=基本情報!$D$6,O9030,"")),"")</f>
        <v/>
      </c>
    </row>
    <row r="9031" spans="15:16" x14ac:dyDescent="0.15">
      <c r="O9031">
        <v>9030</v>
      </c>
      <c r="P9031" t="str">
        <f>IFERROR(IF(COUNTIF(個人情報!$BB$5:$BB$401,"登録番号" &amp; リスト!O9031)&gt;=1,"",IF(VLOOKUP(O9031,登録者リスト!$A$1:$D$43729,4,FALSE)=基本情報!$D$6,O9031,"")),"")</f>
        <v/>
      </c>
    </row>
    <row r="9032" spans="15:16" x14ac:dyDescent="0.15">
      <c r="O9032">
        <v>9031</v>
      </c>
      <c r="P9032" t="str">
        <f>IFERROR(IF(COUNTIF(個人情報!$BB$5:$BB$401,"登録番号" &amp; リスト!O9032)&gt;=1,"",IF(VLOOKUP(O9032,登録者リスト!$A$1:$D$43729,4,FALSE)=基本情報!$D$6,O9032,"")),"")</f>
        <v/>
      </c>
    </row>
    <row r="9033" spans="15:16" x14ac:dyDescent="0.15">
      <c r="O9033">
        <v>9032</v>
      </c>
      <c r="P9033" t="str">
        <f>IFERROR(IF(COUNTIF(個人情報!$BB$5:$BB$401,"登録番号" &amp; リスト!O9033)&gt;=1,"",IF(VLOOKUP(O9033,登録者リスト!$A$1:$D$43729,4,FALSE)=基本情報!$D$6,O9033,"")),"")</f>
        <v/>
      </c>
    </row>
    <row r="9034" spans="15:16" x14ac:dyDescent="0.15">
      <c r="O9034">
        <v>9033</v>
      </c>
      <c r="P9034" t="str">
        <f>IFERROR(IF(COUNTIF(個人情報!$BB$5:$BB$401,"登録番号" &amp; リスト!O9034)&gt;=1,"",IF(VLOOKUP(O9034,登録者リスト!$A$1:$D$43729,4,FALSE)=基本情報!$D$6,O9034,"")),"")</f>
        <v/>
      </c>
    </row>
    <row r="9035" spans="15:16" x14ac:dyDescent="0.15">
      <c r="O9035">
        <v>9034</v>
      </c>
      <c r="P9035" t="str">
        <f>IFERROR(IF(COUNTIF(個人情報!$BB$5:$BB$401,"登録番号" &amp; リスト!O9035)&gt;=1,"",IF(VLOOKUP(O9035,登録者リスト!$A$1:$D$43729,4,FALSE)=基本情報!$D$6,O9035,"")),"")</f>
        <v/>
      </c>
    </row>
    <row r="9036" spans="15:16" x14ac:dyDescent="0.15">
      <c r="O9036">
        <v>9035</v>
      </c>
      <c r="P9036" t="str">
        <f>IFERROR(IF(COUNTIF(個人情報!$BB$5:$BB$401,"登録番号" &amp; リスト!O9036)&gt;=1,"",IF(VLOOKUP(O9036,登録者リスト!$A$1:$D$43729,4,FALSE)=基本情報!$D$6,O9036,"")),"")</f>
        <v/>
      </c>
    </row>
    <row r="9037" spans="15:16" x14ac:dyDescent="0.15">
      <c r="O9037">
        <v>9036</v>
      </c>
      <c r="P9037" t="str">
        <f>IFERROR(IF(COUNTIF(個人情報!$BB$5:$BB$401,"登録番号" &amp; リスト!O9037)&gt;=1,"",IF(VLOOKUP(O9037,登録者リスト!$A$1:$D$43729,4,FALSE)=基本情報!$D$6,O9037,"")),"")</f>
        <v/>
      </c>
    </row>
    <row r="9038" spans="15:16" x14ac:dyDescent="0.15">
      <c r="O9038">
        <v>9037</v>
      </c>
      <c r="P9038" t="str">
        <f>IFERROR(IF(COUNTIF(個人情報!$BB$5:$BB$401,"登録番号" &amp; リスト!O9038)&gt;=1,"",IF(VLOOKUP(O9038,登録者リスト!$A$1:$D$43729,4,FALSE)=基本情報!$D$6,O9038,"")),"")</f>
        <v/>
      </c>
    </row>
    <row r="9039" spans="15:16" x14ac:dyDescent="0.15">
      <c r="O9039">
        <v>9038</v>
      </c>
      <c r="P9039" t="str">
        <f>IFERROR(IF(COUNTIF(個人情報!$BB$5:$BB$401,"登録番号" &amp; リスト!O9039)&gt;=1,"",IF(VLOOKUP(O9039,登録者リスト!$A$1:$D$43729,4,FALSE)=基本情報!$D$6,O9039,"")),"")</f>
        <v/>
      </c>
    </row>
    <row r="9040" spans="15:16" x14ac:dyDescent="0.15">
      <c r="O9040">
        <v>9039</v>
      </c>
      <c r="P9040" t="str">
        <f>IFERROR(IF(COUNTIF(個人情報!$BB$5:$BB$401,"登録番号" &amp; リスト!O9040)&gt;=1,"",IF(VLOOKUP(O9040,登録者リスト!$A$1:$D$43729,4,FALSE)=基本情報!$D$6,O9040,"")),"")</f>
        <v/>
      </c>
    </row>
    <row r="9041" spans="15:16" x14ac:dyDescent="0.15">
      <c r="O9041">
        <v>9040</v>
      </c>
      <c r="P9041" t="str">
        <f>IFERROR(IF(COUNTIF(個人情報!$BB$5:$BB$401,"登録番号" &amp; リスト!O9041)&gt;=1,"",IF(VLOOKUP(O9041,登録者リスト!$A$1:$D$43729,4,FALSE)=基本情報!$D$6,O9041,"")),"")</f>
        <v/>
      </c>
    </row>
    <row r="9042" spans="15:16" x14ac:dyDescent="0.15">
      <c r="O9042">
        <v>9041</v>
      </c>
      <c r="P9042" t="str">
        <f>IFERROR(IF(COUNTIF(個人情報!$BB$5:$BB$401,"登録番号" &amp; リスト!O9042)&gt;=1,"",IF(VLOOKUP(O9042,登録者リスト!$A$1:$D$43729,4,FALSE)=基本情報!$D$6,O9042,"")),"")</f>
        <v/>
      </c>
    </row>
    <row r="9043" spans="15:16" x14ac:dyDescent="0.15">
      <c r="O9043">
        <v>9042</v>
      </c>
      <c r="P9043" t="str">
        <f>IFERROR(IF(COUNTIF(個人情報!$BB$5:$BB$401,"登録番号" &amp; リスト!O9043)&gt;=1,"",IF(VLOOKUP(O9043,登録者リスト!$A$1:$D$43729,4,FALSE)=基本情報!$D$6,O9043,"")),"")</f>
        <v/>
      </c>
    </row>
    <row r="9044" spans="15:16" x14ac:dyDescent="0.15">
      <c r="O9044">
        <v>9043</v>
      </c>
      <c r="P9044" t="str">
        <f>IFERROR(IF(COUNTIF(個人情報!$BB$5:$BB$401,"登録番号" &amp; リスト!O9044)&gt;=1,"",IF(VLOOKUP(O9044,登録者リスト!$A$1:$D$43729,4,FALSE)=基本情報!$D$6,O9044,"")),"")</f>
        <v/>
      </c>
    </row>
    <row r="9045" spans="15:16" x14ac:dyDescent="0.15">
      <c r="O9045">
        <v>9044</v>
      </c>
      <c r="P9045" t="str">
        <f>IFERROR(IF(COUNTIF(個人情報!$BB$5:$BB$401,"登録番号" &amp; リスト!O9045)&gt;=1,"",IF(VLOOKUP(O9045,登録者リスト!$A$1:$D$43729,4,FALSE)=基本情報!$D$6,O9045,"")),"")</f>
        <v/>
      </c>
    </row>
    <row r="9046" spans="15:16" x14ac:dyDescent="0.15">
      <c r="O9046">
        <v>9045</v>
      </c>
      <c r="P9046" t="str">
        <f>IFERROR(IF(COUNTIF(個人情報!$BB$5:$BB$401,"登録番号" &amp; リスト!O9046)&gt;=1,"",IF(VLOOKUP(O9046,登録者リスト!$A$1:$D$43729,4,FALSE)=基本情報!$D$6,O9046,"")),"")</f>
        <v/>
      </c>
    </row>
    <row r="9047" spans="15:16" x14ac:dyDescent="0.15">
      <c r="O9047">
        <v>9046</v>
      </c>
      <c r="P9047" t="str">
        <f>IFERROR(IF(COUNTIF(個人情報!$BB$5:$BB$401,"登録番号" &amp; リスト!O9047)&gt;=1,"",IF(VLOOKUP(O9047,登録者リスト!$A$1:$D$43729,4,FALSE)=基本情報!$D$6,O9047,"")),"")</f>
        <v/>
      </c>
    </row>
    <row r="9048" spans="15:16" x14ac:dyDescent="0.15">
      <c r="O9048">
        <v>9047</v>
      </c>
      <c r="P9048" t="str">
        <f>IFERROR(IF(COUNTIF(個人情報!$BB$5:$BB$401,"登録番号" &amp; リスト!O9048)&gt;=1,"",IF(VLOOKUP(O9048,登録者リスト!$A$1:$D$43729,4,FALSE)=基本情報!$D$6,O9048,"")),"")</f>
        <v/>
      </c>
    </row>
    <row r="9049" spans="15:16" x14ac:dyDescent="0.15">
      <c r="O9049">
        <v>9048</v>
      </c>
      <c r="P9049" t="str">
        <f>IFERROR(IF(COUNTIF(個人情報!$BB$5:$BB$401,"登録番号" &amp; リスト!O9049)&gt;=1,"",IF(VLOOKUP(O9049,登録者リスト!$A$1:$D$43729,4,FALSE)=基本情報!$D$6,O9049,"")),"")</f>
        <v/>
      </c>
    </row>
    <row r="9050" spans="15:16" x14ac:dyDescent="0.15">
      <c r="O9050">
        <v>9049</v>
      </c>
      <c r="P9050" t="str">
        <f>IFERROR(IF(COUNTIF(個人情報!$BB$5:$BB$401,"登録番号" &amp; リスト!O9050)&gt;=1,"",IF(VLOOKUP(O9050,登録者リスト!$A$1:$D$43729,4,FALSE)=基本情報!$D$6,O9050,"")),"")</f>
        <v/>
      </c>
    </row>
    <row r="9051" spans="15:16" x14ac:dyDescent="0.15">
      <c r="O9051">
        <v>9050</v>
      </c>
      <c r="P9051" t="str">
        <f>IFERROR(IF(COUNTIF(個人情報!$BB$5:$BB$401,"登録番号" &amp; リスト!O9051)&gt;=1,"",IF(VLOOKUP(O9051,登録者リスト!$A$1:$D$43729,4,FALSE)=基本情報!$D$6,O9051,"")),"")</f>
        <v/>
      </c>
    </row>
    <row r="9052" spans="15:16" x14ac:dyDescent="0.15">
      <c r="O9052">
        <v>9051</v>
      </c>
      <c r="P9052" t="str">
        <f>IFERROR(IF(COUNTIF(個人情報!$BB$5:$BB$401,"登録番号" &amp; リスト!O9052)&gt;=1,"",IF(VLOOKUP(O9052,登録者リスト!$A$1:$D$43729,4,FALSE)=基本情報!$D$6,O9052,"")),"")</f>
        <v/>
      </c>
    </row>
    <row r="9053" spans="15:16" x14ac:dyDescent="0.15">
      <c r="O9053">
        <v>9052</v>
      </c>
      <c r="P9053" t="str">
        <f>IFERROR(IF(COUNTIF(個人情報!$BB$5:$BB$401,"登録番号" &amp; リスト!O9053)&gt;=1,"",IF(VLOOKUP(O9053,登録者リスト!$A$1:$D$43729,4,FALSE)=基本情報!$D$6,O9053,"")),"")</f>
        <v/>
      </c>
    </row>
    <row r="9054" spans="15:16" x14ac:dyDescent="0.15">
      <c r="O9054">
        <v>9053</v>
      </c>
      <c r="P9054" t="str">
        <f>IFERROR(IF(COUNTIF(個人情報!$BB$5:$BB$401,"登録番号" &amp; リスト!O9054)&gt;=1,"",IF(VLOOKUP(O9054,登録者リスト!$A$1:$D$43729,4,FALSE)=基本情報!$D$6,O9054,"")),"")</f>
        <v/>
      </c>
    </row>
    <row r="9055" spans="15:16" x14ac:dyDescent="0.15">
      <c r="O9055">
        <v>9054</v>
      </c>
      <c r="P9055" t="str">
        <f>IFERROR(IF(COUNTIF(個人情報!$BB$5:$BB$401,"登録番号" &amp; リスト!O9055)&gt;=1,"",IF(VLOOKUP(O9055,登録者リスト!$A$1:$D$43729,4,FALSE)=基本情報!$D$6,O9055,"")),"")</f>
        <v/>
      </c>
    </row>
    <row r="9056" spans="15:16" x14ac:dyDescent="0.15">
      <c r="O9056">
        <v>9055</v>
      </c>
      <c r="P9056" t="str">
        <f>IFERROR(IF(COUNTIF(個人情報!$BB$5:$BB$401,"登録番号" &amp; リスト!O9056)&gt;=1,"",IF(VLOOKUP(O9056,登録者リスト!$A$1:$D$43729,4,FALSE)=基本情報!$D$6,O9056,"")),"")</f>
        <v/>
      </c>
    </row>
    <row r="9057" spans="15:16" x14ac:dyDescent="0.15">
      <c r="O9057">
        <v>9056</v>
      </c>
      <c r="P9057" t="str">
        <f>IFERROR(IF(COUNTIF(個人情報!$BB$5:$BB$401,"登録番号" &amp; リスト!O9057)&gt;=1,"",IF(VLOOKUP(O9057,登録者リスト!$A$1:$D$43729,4,FALSE)=基本情報!$D$6,O9057,"")),"")</f>
        <v/>
      </c>
    </row>
    <row r="9058" spans="15:16" x14ac:dyDescent="0.15">
      <c r="O9058">
        <v>9057</v>
      </c>
      <c r="P9058" t="str">
        <f>IFERROR(IF(COUNTIF(個人情報!$BB$5:$BB$401,"登録番号" &amp; リスト!O9058)&gt;=1,"",IF(VLOOKUP(O9058,登録者リスト!$A$1:$D$43729,4,FALSE)=基本情報!$D$6,O9058,"")),"")</f>
        <v/>
      </c>
    </row>
    <row r="9059" spans="15:16" x14ac:dyDescent="0.15">
      <c r="O9059">
        <v>9058</v>
      </c>
      <c r="P9059" t="str">
        <f>IFERROR(IF(COUNTIF(個人情報!$BB$5:$BB$401,"登録番号" &amp; リスト!O9059)&gt;=1,"",IF(VLOOKUP(O9059,登録者リスト!$A$1:$D$43729,4,FALSE)=基本情報!$D$6,O9059,"")),"")</f>
        <v/>
      </c>
    </row>
    <row r="9060" spans="15:16" x14ac:dyDescent="0.15">
      <c r="O9060">
        <v>9059</v>
      </c>
      <c r="P9060" t="str">
        <f>IFERROR(IF(COUNTIF(個人情報!$BB$5:$BB$401,"登録番号" &amp; リスト!O9060)&gt;=1,"",IF(VLOOKUP(O9060,登録者リスト!$A$1:$D$43729,4,FALSE)=基本情報!$D$6,O9060,"")),"")</f>
        <v/>
      </c>
    </row>
    <row r="9061" spans="15:16" x14ac:dyDescent="0.15">
      <c r="O9061">
        <v>9060</v>
      </c>
      <c r="P9061" t="str">
        <f>IFERROR(IF(COUNTIF(個人情報!$BB$5:$BB$401,"登録番号" &amp; リスト!O9061)&gt;=1,"",IF(VLOOKUP(O9061,登録者リスト!$A$1:$D$43729,4,FALSE)=基本情報!$D$6,O9061,"")),"")</f>
        <v/>
      </c>
    </row>
    <row r="9062" spans="15:16" x14ac:dyDescent="0.15">
      <c r="O9062">
        <v>9061</v>
      </c>
      <c r="P9062" t="str">
        <f>IFERROR(IF(COUNTIF(個人情報!$BB$5:$BB$401,"登録番号" &amp; リスト!O9062)&gt;=1,"",IF(VLOOKUP(O9062,登録者リスト!$A$1:$D$43729,4,FALSE)=基本情報!$D$6,O9062,"")),"")</f>
        <v/>
      </c>
    </row>
    <row r="9063" spans="15:16" x14ac:dyDescent="0.15">
      <c r="O9063">
        <v>9062</v>
      </c>
      <c r="P9063" t="str">
        <f>IFERROR(IF(COUNTIF(個人情報!$BB$5:$BB$401,"登録番号" &amp; リスト!O9063)&gt;=1,"",IF(VLOOKUP(O9063,登録者リスト!$A$1:$D$43729,4,FALSE)=基本情報!$D$6,O9063,"")),"")</f>
        <v/>
      </c>
    </row>
    <row r="9064" spans="15:16" x14ac:dyDescent="0.15">
      <c r="O9064">
        <v>9063</v>
      </c>
      <c r="P9064" t="str">
        <f>IFERROR(IF(COUNTIF(個人情報!$BB$5:$BB$401,"登録番号" &amp; リスト!O9064)&gt;=1,"",IF(VLOOKUP(O9064,登録者リスト!$A$1:$D$43729,4,FALSE)=基本情報!$D$6,O9064,"")),"")</f>
        <v/>
      </c>
    </row>
    <row r="9065" spans="15:16" x14ac:dyDescent="0.15">
      <c r="O9065">
        <v>9064</v>
      </c>
      <c r="P9065" t="str">
        <f>IFERROR(IF(COUNTIF(個人情報!$BB$5:$BB$401,"登録番号" &amp; リスト!O9065)&gt;=1,"",IF(VLOOKUP(O9065,登録者リスト!$A$1:$D$43729,4,FALSE)=基本情報!$D$6,O9065,"")),"")</f>
        <v/>
      </c>
    </row>
    <row r="9066" spans="15:16" x14ac:dyDescent="0.15">
      <c r="O9066">
        <v>9065</v>
      </c>
      <c r="P9066" t="str">
        <f>IFERROR(IF(COUNTIF(個人情報!$BB$5:$BB$401,"登録番号" &amp; リスト!O9066)&gt;=1,"",IF(VLOOKUP(O9066,登録者リスト!$A$1:$D$43729,4,FALSE)=基本情報!$D$6,O9066,"")),"")</f>
        <v/>
      </c>
    </row>
    <row r="9067" spans="15:16" x14ac:dyDescent="0.15">
      <c r="O9067">
        <v>9066</v>
      </c>
      <c r="P9067" t="str">
        <f>IFERROR(IF(COUNTIF(個人情報!$BB$5:$BB$401,"登録番号" &amp; リスト!O9067)&gt;=1,"",IF(VLOOKUP(O9067,登録者リスト!$A$1:$D$43729,4,FALSE)=基本情報!$D$6,O9067,"")),"")</f>
        <v/>
      </c>
    </row>
    <row r="9068" spans="15:16" x14ac:dyDescent="0.15">
      <c r="O9068">
        <v>9067</v>
      </c>
      <c r="P9068" t="str">
        <f>IFERROR(IF(COUNTIF(個人情報!$BB$5:$BB$401,"登録番号" &amp; リスト!O9068)&gt;=1,"",IF(VLOOKUP(O9068,登録者リスト!$A$1:$D$43729,4,FALSE)=基本情報!$D$6,O9068,"")),"")</f>
        <v/>
      </c>
    </row>
    <row r="9069" spans="15:16" x14ac:dyDescent="0.15">
      <c r="O9069">
        <v>9068</v>
      </c>
      <c r="P9069" t="str">
        <f>IFERROR(IF(COUNTIF(個人情報!$BB$5:$BB$401,"登録番号" &amp; リスト!O9069)&gt;=1,"",IF(VLOOKUP(O9069,登録者リスト!$A$1:$D$43729,4,FALSE)=基本情報!$D$6,O9069,"")),"")</f>
        <v/>
      </c>
    </row>
    <row r="9070" spans="15:16" x14ac:dyDescent="0.15">
      <c r="O9070">
        <v>9069</v>
      </c>
      <c r="P9070" t="str">
        <f>IFERROR(IF(COUNTIF(個人情報!$BB$5:$BB$401,"登録番号" &amp; リスト!O9070)&gt;=1,"",IF(VLOOKUP(O9070,登録者リスト!$A$1:$D$43729,4,FALSE)=基本情報!$D$6,O9070,"")),"")</f>
        <v/>
      </c>
    </row>
    <row r="9071" spans="15:16" x14ac:dyDescent="0.15">
      <c r="O9071">
        <v>9070</v>
      </c>
      <c r="P9071" t="str">
        <f>IFERROR(IF(COUNTIF(個人情報!$BB$5:$BB$401,"登録番号" &amp; リスト!O9071)&gt;=1,"",IF(VLOOKUP(O9071,登録者リスト!$A$1:$D$43729,4,FALSE)=基本情報!$D$6,O9071,"")),"")</f>
        <v/>
      </c>
    </row>
    <row r="9072" spans="15:16" x14ac:dyDescent="0.15">
      <c r="O9072">
        <v>9071</v>
      </c>
      <c r="P9072" t="str">
        <f>IFERROR(IF(COUNTIF(個人情報!$BB$5:$BB$401,"登録番号" &amp; リスト!O9072)&gt;=1,"",IF(VLOOKUP(O9072,登録者リスト!$A$1:$D$43729,4,FALSE)=基本情報!$D$6,O9072,"")),"")</f>
        <v/>
      </c>
    </row>
    <row r="9073" spans="15:16" x14ac:dyDescent="0.15">
      <c r="O9073">
        <v>9072</v>
      </c>
      <c r="P9073" t="str">
        <f>IFERROR(IF(COUNTIF(個人情報!$BB$5:$BB$401,"登録番号" &amp; リスト!O9073)&gt;=1,"",IF(VLOOKUP(O9073,登録者リスト!$A$1:$D$43729,4,FALSE)=基本情報!$D$6,O9073,"")),"")</f>
        <v/>
      </c>
    </row>
    <row r="9074" spans="15:16" x14ac:dyDescent="0.15">
      <c r="O9074">
        <v>9073</v>
      </c>
      <c r="P9074" t="str">
        <f>IFERROR(IF(COUNTIF(個人情報!$BB$5:$BB$401,"登録番号" &amp; リスト!O9074)&gt;=1,"",IF(VLOOKUP(O9074,登録者リスト!$A$1:$D$43729,4,FALSE)=基本情報!$D$6,O9074,"")),"")</f>
        <v/>
      </c>
    </row>
    <row r="9075" spans="15:16" x14ac:dyDescent="0.15">
      <c r="O9075">
        <v>9074</v>
      </c>
      <c r="P9075" t="str">
        <f>IFERROR(IF(COUNTIF(個人情報!$BB$5:$BB$401,"登録番号" &amp; リスト!O9075)&gt;=1,"",IF(VLOOKUP(O9075,登録者リスト!$A$1:$D$43729,4,FALSE)=基本情報!$D$6,O9075,"")),"")</f>
        <v/>
      </c>
    </row>
    <row r="9076" spans="15:16" x14ac:dyDescent="0.15">
      <c r="O9076">
        <v>9075</v>
      </c>
      <c r="P9076" t="str">
        <f>IFERROR(IF(COUNTIF(個人情報!$BB$5:$BB$401,"登録番号" &amp; リスト!O9076)&gt;=1,"",IF(VLOOKUP(O9076,登録者リスト!$A$1:$D$43729,4,FALSE)=基本情報!$D$6,O9076,"")),"")</f>
        <v/>
      </c>
    </row>
    <row r="9077" spans="15:16" x14ac:dyDescent="0.15">
      <c r="O9077">
        <v>9076</v>
      </c>
      <c r="P9077" t="str">
        <f>IFERROR(IF(COUNTIF(個人情報!$BB$5:$BB$401,"登録番号" &amp; リスト!O9077)&gt;=1,"",IF(VLOOKUP(O9077,登録者リスト!$A$1:$D$43729,4,FALSE)=基本情報!$D$6,O9077,"")),"")</f>
        <v/>
      </c>
    </row>
    <row r="9078" spans="15:16" x14ac:dyDescent="0.15">
      <c r="O9078">
        <v>9077</v>
      </c>
      <c r="P9078" t="str">
        <f>IFERROR(IF(COUNTIF(個人情報!$BB$5:$BB$401,"登録番号" &amp; リスト!O9078)&gt;=1,"",IF(VLOOKUP(O9078,登録者リスト!$A$1:$D$43729,4,FALSE)=基本情報!$D$6,O9078,"")),"")</f>
        <v/>
      </c>
    </row>
    <row r="9079" spans="15:16" x14ac:dyDescent="0.15">
      <c r="O9079">
        <v>9078</v>
      </c>
      <c r="P9079" t="str">
        <f>IFERROR(IF(COUNTIF(個人情報!$BB$5:$BB$401,"登録番号" &amp; リスト!O9079)&gt;=1,"",IF(VLOOKUP(O9079,登録者リスト!$A$1:$D$43729,4,FALSE)=基本情報!$D$6,O9079,"")),"")</f>
        <v/>
      </c>
    </row>
    <row r="9080" spans="15:16" x14ac:dyDescent="0.15">
      <c r="O9080">
        <v>9079</v>
      </c>
      <c r="P9080" t="str">
        <f>IFERROR(IF(COUNTIF(個人情報!$BB$5:$BB$401,"登録番号" &amp; リスト!O9080)&gt;=1,"",IF(VLOOKUP(O9080,登録者リスト!$A$1:$D$43729,4,FALSE)=基本情報!$D$6,O9080,"")),"")</f>
        <v/>
      </c>
    </row>
    <row r="9081" spans="15:16" x14ac:dyDescent="0.15">
      <c r="O9081">
        <v>9080</v>
      </c>
      <c r="P9081" t="str">
        <f>IFERROR(IF(COUNTIF(個人情報!$BB$5:$BB$401,"登録番号" &amp; リスト!O9081)&gt;=1,"",IF(VLOOKUP(O9081,登録者リスト!$A$1:$D$43729,4,FALSE)=基本情報!$D$6,O9081,"")),"")</f>
        <v/>
      </c>
    </row>
    <row r="9082" spans="15:16" x14ac:dyDescent="0.15">
      <c r="O9082">
        <v>9081</v>
      </c>
      <c r="P9082" t="str">
        <f>IFERROR(IF(COUNTIF(個人情報!$BB$5:$BB$401,"登録番号" &amp; リスト!O9082)&gt;=1,"",IF(VLOOKUP(O9082,登録者リスト!$A$1:$D$43729,4,FALSE)=基本情報!$D$6,O9082,"")),"")</f>
        <v/>
      </c>
    </row>
    <row r="9083" spans="15:16" x14ac:dyDescent="0.15">
      <c r="O9083">
        <v>9082</v>
      </c>
      <c r="P9083" t="str">
        <f>IFERROR(IF(COUNTIF(個人情報!$BB$5:$BB$401,"登録番号" &amp; リスト!O9083)&gt;=1,"",IF(VLOOKUP(O9083,登録者リスト!$A$1:$D$43729,4,FALSE)=基本情報!$D$6,O9083,"")),"")</f>
        <v/>
      </c>
    </row>
    <row r="9084" spans="15:16" x14ac:dyDescent="0.15">
      <c r="O9084">
        <v>9083</v>
      </c>
      <c r="P9084" t="str">
        <f>IFERROR(IF(COUNTIF(個人情報!$BB$5:$BB$401,"登録番号" &amp; リスト!O9084)&gt;=1,"",IF(VLOOKUP(O9084,登録者リスト!$A$1:$D$43729,4,FALSE)=基本情報!$D$6,O9084,"")),"")</f>
        <v/>
      </c>
    </row>
    <row r="9085" spans="15:16" x14ac:dyDescent="0.15">
      <c r="O9085">
        <v>9084</v>
      </c>
      <c r="P9085" t="str">
        <f>IFERROR(IF(COUNTIF(個人情報!$BB$5:$BB$401,"登録番号" &amp; リスト!O9085)&gt;=1,"",IF(VLOOKUP(O9085,登録者リスト!$A$1:$D$43729,4,FALSE)=基本情報!$D$6,O9085,"")),"")</f>
        <v/>
      </c>
    </row>
    <row r="9086" spans="15:16" x14ac:dyDescent="0.15">
      <c r="O9086">
        <v>9085</v>
      </c>
      <c r="P9086" t="str">
        <f>IFERROR(IF(COUNTIF(個人情報!$BB$5:$BB$401,"登録番号" &amp; リスト!O9086)&gt;=1,"",IF(VLOOKUP(O9086,登録者リスト!$A$1:$D$43729,4,FALSE)=基本情報!$D$6,O9086,"")),"")</f>
        <v/>
      </c>
    </row>
    <row r="9087" spans="15:16" x14ac:dyDescent="0.15">
      <c r="O9087">
        <v>9086</v>
      </c>
      <c r="P9087" t="str">
        <f>IFERROR(IF(COUNTIF(個人情報!$BB$5:$BB$401,"登録番号" &amp; リスト!O9087)&gt;=1,"",IF(VLOOKUP(O9087,登録者リスト!$A$1:$D$43729,4,FALSE)=基本情報!$D$6,O9087,"")),"")</f>
        <v/>
      </c>
    </row>
    <row r="9088" spans="15:16" x14ac:dyDescent="0.15">
      <c r="O9088">
        <v>9087</v>
      </c>
      <c r="P9088" t="str">
        <f>IFERROR(IF(COUNTIF(個人情報!$BB$5:$BB$401,"登録番号" &amp; リスト!O9088)&gt;=1,"",IF(VLOOKUP(O9088,登録者リスト!$A$1:$D$43729,4,FALSE)=基本情報!$D$6,O9088,"")),"")</f>
        <v/>
      </c>
    </row>
    <row r="9089" spans="15:16" x14ac:dyDescent="0.15">
      <c r="O9089">
        <v>9088</v>
      </c>
      <c r="P9089" t="str">
        <f>IFERROR(IF(COUNTIF(個人情報!$BB$5:$BB$401,"登録番号" &amp; リスト!O9089)&gt;=1,"",IF(VLOOKUP(O9089,登録者リスト!$A$1:$D$43729,4,FALSE)=基本情報!$D$6,O9089,"")),"")</f>
        <v/>
      </c>
    </row>
    <row r="9090" spans="15:16" x14ac:dyDescent="0.15">
      <c r="O9090">
        <v>9089</v>
      </c>
      <c r="P9090" t="str">
        <f>IFERROR(IF(COUNTIF(個人情報!$BB$5:$BB$401,"登録番号" &amp; リスト!O9090)&gt;=1,"",IF(VLOOKUP(O9090,登録者リスト!$A$1:$D$43729,4,FALSE)=基本情報!$D$6,O9090,"")),"")</f>
        <v/>
      </c>
    </row>
    <row r="9091" spans="15:16" x14ac:dyDescent="0.15">
      <c r="O9091">
        <v>9090</v>
      </c>
      <c r="P9091" t="str">
        <f>IFERROR(IF(COUNTIF(個人情報!$BB$5:$BB$401,"登録番号" &amp; リスト!O9091)&gt;=1,"",IF(VLOOKUP(O9091,登録者リスト!$A$1:$D$43729,4,FALSE)=基本情報!$D$6,O9091,"")),"")</f>
        <v/>
      </c>
    </row>
    <row r="9092" spans="15:16" x14ac:dyDescent="0.15">
      <c r="O9092">
        <v>9091</v>
      </c>
      <c r="P9092" t="str">
        <f>IFERROR(IF(COUNTIF(個人情報!$BB$5:$BB$401,"登録番号" &amp; リスト!O9092)&gt;=1,"",IF(VLOOKUP(O9092,登録者リスト!$A$1:$D$43729,4,FALSE)=基本情報!$D$6,O9092,"")),"")</f>
        <v/>
      </c>
    </row>
    <row r="9093" spans="15:16" x14ac:dyDescent="0.15">
      <c r="O9093">
        <v>9092</v>
      </c>
      <c r="P9093" t="str">
        <f>IFERROR(IF(COUNTIF(個人情報!$BB$5:$BB$401,"登録番号" &amp; リスト!O9093)&gt;=1,"",IF(VLOOKUP(O9093,登録者リスト!$A$1:$D$43729,4,FALSE)=基本情報!$D$6,O9093,"")),"")</f>
        <v/>
      </c>
    </row>
    <row r="9094" spans="15:16" x14ac:dyDescent="0.15">
      <c r="O9094">
        <v>9093</v>
      </c>
      <c r="P9094" t="str">
        <f>IFERROR(IF(COUNTIF(個人情報!$BB$5:$BB$401,"登録番号" &amp; リスト!O9094)&gt;=1,"",IF(VLOOKUP(O9094,登録者リスト!$A$1:$D$43729,4,FALSE)=基本情報!$D$6,O9094,"")),"")</f>
        <v/>
      </c>
    </row>
    <row r="9095" spans="15:16" x14ac:dyDescent="0.15">
      <c r="O9095">
        <v>9094</v>
      </c>
      <c r="P9095" t="str">
        <f>IFERROR(IF(COUNTIF(個人情報!$BB$5:$BB$401,"登録番号" &amp; リスト!O9095)&gt;=1,"",IF(VLOOKUP(O9095,登録者リスト!$A$1:$D$43729,4,FALSE)=基本情報!$D$6,O9095,"")),"")</f>
        <v/>
      </c>
    </row>
    <row r="9096" spans="15:16" x14ac:dyDescent="0.15">
      <c r="O9096">
        <v>9095</v>
      </c>
      <c r="P9096" t="str">
        <f>IFERROR(IF(COUNTIF(個人情報!$BB$5:$BB$401,"登録番号" &amp; リスト!O9096)&gt;=1,"",IF(VLOOKUP(O9096,登録者リスト!$A$1:$D$43729,4,FALSE)=基本情報!$D$6,O9096,"")),"")</f>
        <v/>
      </c>
    </row>
    <row r="9097" spans="15:16" x14ac:dyDescent="0.15">
      <c r="O9097">
        <v>9096</v>
      </c>
      <c r="P9097" t="str">
        <f>IFERROR(IF(COUNTIF(個人情報!$BB$5:$BB$401,"登録番号" &amp; リスト!O9097)&gt;=1,"",IF(VLOOKUP(O9097,登録者リスト!$A$1:$D$43729,4,FALSE)=基本情報!$D$6,O9097,"")),"")</f>
        <v/>
      </c>
    </row>
    <row r="9098" spans="15:16" x14ac:dyDescent="0.15">
      <c r="O9098">
        <v>9097</v>
      </c>
      <c r="P9098" t="str">
        <f>IFERROR(IF(COUNTIF(個人情報!$BB$5:$BB$401,"登録番号" &amp; リスト!O9098)&gt;=1,"",IF(VLOOKUP(O9098,登録者リスト!$A$1:$D$43729,4,FALSE)=基本情報!$D$6,O9098,"")),"")</f>
        <v/>
      </c>
    </row>
    <row r="9099" spans="15:16" x14ac:dyDescent="0.15">
      <c r="O9099">
        <v>9098</v>
      </c>
      <c r="P9099" t="str">
        <f>IFERROR(IF(COUNTIF(個人情報!$BB$5:$BB$401,"登録番号" &amp; リスト!O9099)&gt;=1,"",IF(VLOOKUP(O9099,登録者リスト!$A$1:$D$43729,4,FALSE)=基本情報!$D$6,O9099,"")),"")</f>
        <v/>
      </c>
    </row>
    <row r="9100" spans="15:16" x14ac:dyDescent="0.15">
      <c r="O9100">
        <v>9099</v>
      </c>
      <c r="P9100" t="str">
        <f>IFERROR(IF(COUNTIF(個人情報!$BB$5:$BB$401,"登録番号" &amp; リスト!O9100)&gt;=1,"",IF(VLOOKUP(O9100,登録者リスト!$A$1:$D$43729,4,FALSE)=基本情報!$D$6,O9100,"")),"")</f>
        <v/>
      </c>
    </row>
    <row r="9101" spans="15:16" x14ac:dyDescent="0.15">
      <c r="O9101">
        <v>9100</v>
      </c>
      <c r="P9101" t="str">
        <f>IFERROR(IF(COUNTIF(個人情報!$BB$5:$BB$401,"登録番号" &amp; リスト!O9101)&gt;=1,"",IF(VLOOKUP(O9101,登録者リスト!$A$1:$D$43729,4,FALSE)=基本情報!$D$6,O9101,"")),"")</f>
        <v/>
      </c>
    </row>
    <row r="9102" spans="15:16" x14ac:dyDescent="0.15">
      <c r="O9102">
        <v>9101</v>
      </c>
      <c r="P9102" t="str">
        <f>IFERROR(IF(COUNTIF(個人情報!$BB$5:$BB$401,"登録番号" &amp; リスト!O9102)&gt;=1,"",IF(VLOOKUP(O9102,登録者リスト!$A$1:$D$43729,4,FALSE)=基本情報!$D$6,O9102,"")),"")</f>
        <v/>
      </c>
    </row>
    <row r="9103" spans="15:16" x14ac:dyDescent="0.15">
      <c r="O9103">
        <v>9102</v>
      </c>
      <c r="P9103" t="str">
        <f>IFERROR(IF(COUNTIF(個人情報!$BB$5:$BB$401,"登録番号" &amp; リスト!O9103)&gt;=1,"",IF(VLOOKUP(O9103,登録者リスト!$A$1:$D$43729,4,FALSE)=基本情報!$D$6,O9103,"")),"")</f>
        <v/>
      </c>
    </row>
    <row r="9104" spans="15:16" x14ac:dyDescent="0.15">
      <c r="O9104">
        <v>9103</v>
      </c>
      <c r="P9104" t="str">
        <f>IFERROR(IF(COUNTIF(個人情報!$BB$5:$BB$401,"登録番号" &amp; リスト!O9104)&gt;=1,"",IF(VLOOKUP(O9104,登録者リスト!$A$1:$D$43729,4,FALSE)=基本情報!$D$6,O9104,"")),"")</f>
        <v/>
      </c>
    </row>
    <row r="9105" spans="15:16" x14ac:dyDescent="0.15">
      <c r="O9105">
        <v>9104</v>
      </c>
      <c r="P9105" t="str">
        <f>IFERROR(IF(COUNTIF(個人情報!$BB$5:$BB$401,"登録番号" &amp; リスト!O9105)&gt;=1,"",IF(VLOOKUP(O9105,登録者リスト!$A$1:$D$43729,4,FALSE)=基本情報!$D$6,O9105,"")),"")</f>
        <v/>
      </c>
    </row>
    <row r="9106" spans="15:16" x14ac:dyDescent="0.15">
      <c r="O9106">
        <v>9105</v>
      </c>
      <c r="P9106" t="str">
        <f>IFERROR(IF(COUNTIF(個人情報!$BB$5:$BB$401,"登録番号" &amp; リスト!O9106)&gt;=1,"",IF(VLOOKUP(O9106,登録者リスト!$A$1:$D$43729,4,FALSE)=基本情報!$D$6,O9106,"")),"")</f>
        <v/>
      </c>
    </row>
    <row r="9107" spans="15:16" x14ac:dyDescent="0.15">
      <c r="O9107">
        <v>9106</v>
      </c>
      <c r="P9107" t="str">
        <f>IFERROR(IF(COUNTIF(個人情報!$BB$5:$BB$401,"登録番号" &amp; リスト!O9107)&gt;=1,"",IF(VLOOKUP(O9107,登録者リスト!$A$1:$D$43729,4,FALSE)=基本情報!$D$6,O9107,"")),"")</f>
        <v/>
      </c>
    </row>
    <row r="9108" spans="15:16" x14ac:dyDescent="0.15">
      <c r="O9108">
        <v>9107</v>
      </c>
      <c r="P9108" t="str">
        <f>IFERROR(IF(COUNTIF(個人情報!$BB$5:$BB$401,"登録番号" &amp; リスト!O9108)&gt;=1,"",IF(VLOOKUP(O9108,登録者リスト!$A$1:$D$43729,4,FALSE)=基本情報!$D$6,O9108,"")),"")</f>
        <v/>
      </c>
    </row>
    <row r="9109" spans="15:16" x14ac:dyDescent="0.15">
      <c r="O9109">
        <v>9108</v>
      </c>
      <c r="P9109" t="str">
        <f>IFERROR(IF(COUNTIF(個人情報!$BB$5:$BB$401,"登録番号" &amp; リスト!O9109)&gt;=1,"",IF(VLOOKUP(O9109,登録者リスト!$A$1:$D$43729,4,FALSE)=基本情報!$D$6,O9109,"")),"")</f>
        <v/>
      </c>
    </row>
    <row r="9110" spans="15:16" x14ac:dyDescent="0.15">
      <c r="O9110">
        <v>9109</v>
      </c>
      <c r="P9110" t="str">
        <f>IFERROR(IF(COUNTIF(個人情報!$BB$5:$BB$401,"登録番号" &amp; リスト!O9110)&gt;=1,"",IF(VLOOKUP(O9110,登録者リスト!$A$1:$D$43729,4,FALSE)=基本情報!$D$6,O9110,"")),"")</f>
        <v/>
      </c>
    </row>
    <row r="9111" spans="15:16" x14ac:dyDescent="0.15">
      <c r="O9111">
        <v>9110</v>
      </c>
      <c r="P9111" t="str">
        <f>IFERROR(IF(COUNTIF(個人情報!$BB$5:$BB$401,"登録番号" &amp; リスト!O9111)&gt;=1,"",IF(VLOOKUP(O9111,登録者リスト!$A$1:$D$43729,4,FALSE)=基本情報!$D$6,O9111,"")),"")</f>
        <v/>
      </c>
    </row>
    <row r="9112" spans="15:16" x14ac:dyDescent="0.15">
      <c r="O9112">
        <v>9111</v>
      </c>
      <c r="P9112" t="str">
        <f>IFERROR(IF(COUNTIF(個人情報!$BB$5:$BB$401,"登録番号" &amp; リスト!O9112)&gt;=1,"",IF(VLOOKUP(O9112,登録者リスト!$A$1:$D$43729,4,FALSE)=基本情報!$D$6,O9112,"")),"")</f>
        <v/>
      </c>
    </row>
    <row r="9113" spans="15:16" x14ac:dyDescent="0.15">
      <c r="O9113">
        <v>9112</v>
      </c>
      <c r="P9113" t="str">
        <f>IFERROR(IF(COUNTIF(個人情報!$BB$5:$BB$401,"登録番号" &amp; リスト!O9113)&gt;=1,"",IF(VLOOKUP(O9113,登録者リスト!$A$1:$D$43729,4,FALSE)=基本情報!$D$6,O9113,"")),"")</f>
        <v/>
      </c>
    </row>
    <row r="9114" spans="15:16" x14ac:dyDescent="0.15">
      <c r="O9114">
        <v>9113</v>
      </c>
      <c r="P9114" t="str">
        <f>IFERROR(IF(COUNTIF(個人情報!$BB$5:$BB$401,"登録番号" &amp; リスト!O9114)&gt;=1,"",IF(VLOOKUP(O9114,登録者リスト!$A$1:$D$43729,4,FALSE)=基本情報!$D$6,O9114,"")),"")</f>
        <v/>
      </c>
    </row>
    <row r="9115" spans="15:16" x14ac:dyDescent="0.15">
      <c r="O9115">
        <v>9114</v>
      </c>
      <c r="P9115" t="str">
        <f>IFERROR(IF(COUNTIF(個人情報!$BB$5:$BB$401,"登録番号" &amp; リスト!O9115)&gt;=1,"",IF(VLOOKUP(O9115,登録者リスト!$A$1:$D$43729,4,FALSE)=基本情報!$D$6,O9115,"")),"")</f>
        <v/>
      </c>
    </row>
    <row r="9116" spans="15:16" x14ac:dyDescent="0.15">
      <c r="O9116">
        <v>9115</v>
      </c>
      <c r="P9116" t="str">
        <f>IFERROR(IF(COUNTIF(個人情報!$BB$5:$BB$401,"登録番号" &amp; リスト!O9116)&gt;=1,"",IF(VLOOKUP(O9116,登録者リスト!$A$1:$D$43729,4,FALSE)=基本情報!$D$6,O9116,"")),"")</f>
        <v/>
      </c>
    </row>
    <row r="9117" spans="15:16" x14ac:dyDescent="0.15">
      <c r="O9117">
        <v>9116</v>
      </c>
      <c r="P9117" t="str">
        <f>IFERROR(IF(COUNTIF(個人情報!$BB$5:$BB$401,"登録番号" &amp; リスト!O9117)&gt;=1,"",IF(VLOOKUP(O9117,登録者リスト!$A$1:$D$43729,4,FALSE)=基本情報!$D$6,O9117,"")),"")</f>
        <v/>
      </c>
    </row>
    <row r="9118" spans="15:16" x14ac:dyDescent="0.15">
      <c r="O9118">
        <v>9117</v>
      </c>
      <c r="P9118" t="str">
        <f>IFERROR(IF(COUNTIF(個人情報!$BB$5:$BB$401,"登録番号" &amp; リスト!O9118)&gt;=1,"",IF(VLOOKUP(O9118,登録者リスト!$A$1:$D$43729,4,FALSE)=基本情報!$D$6,O9118,"")),"")</f>
        <v/>
      </c>
    </row>
    <row r="9119" spans="15:16" x14ac:dyDescent="0.15">
      <c r="O9119">
        <v>9118</v>
      </c>
      <c r="P9119" t="str">
        <f>IFERROR(IF(COUNTIF(個人情報!$BB$5:$BB$401,"登録番号" &amp; リスト!O9119)&gt;=1,"",IF(VLOOKUP(O9119,登録者リスト!$A$1:$D$43729,4,FALSE)=基本情報!$D$6,O9119,"")),"")</f>
        <v/>
      </c>
    </row>
    <row r="9120" spans="15:16" x14ac:dyDescent="0.15">
      <c r="O9120">
        <v>9119</v>
      </c>
      <c r="P9120" t="str">
        <f>IFERROR(IF(COUNTIF(個人情報!$BB$5:$BB$401,"登録番号" &amp; リスト!O9120)&gt;=1,"",IF(VLOOKUP(O9120,登録者リスト!$A$1:$D$43729,4,FALSE)=基本情報!$D$6,O9120,"")),"")</f>
        <v/>
      </c>
    </row>
    <row r="9121" spans="15:16" x14ac:dyDescent="0.15">
      <c r="O9121">
        <v>9120</v>
      </c>
      <c r="P9121" t="str">
        <f>IFERROR(IF(COUNTIF(個人情報!$BB$5:$BB$401,"登録番号" &amp; リスト!O9121)&gt;=1,"",IF(VLOOKUP(O9121,登録者リスト!$A$1:$D$43729,4,FALSE)=基本情報!$D$6,O9121,"")),"")</f>
        <v/>
      </c>
    </row>
    <row r="9122" spans="15:16" x14ac:dyDescent="0.15">
      <c r="O9122">
        <v>9121</v>
      </c>
      <c r="P9122" t="str">
        <f>IFERROR(IF(COUNTIF(個人情報!$BB$5:$BB$401,"登録番号" &amp; リスト!O9122)&gt;=1,"",IF(VLOOKUP(O9122,登録者リスト!$A$1:$D$43729,4,FALSE)=基本情報!$D$6,O9122,"")),"")</f>
        <v/>
      </c>
    </row>
    <row r="9123" spans="15:16" x14ac:dyDescent="0.15">
      <c r="O9123">
        <v>9122</v>
      </c>
      <c r="P9123" t="str">
        <f>IFERROR(IF(COUNTIF(個人情報!$BB$5:$BB$401,"登録番号" &amp; リスト!O9123)&gt;=1,"",IF(VLOOKUP(O9123,登録者リスト!$A$1:$D$43729,4,FALSE)=基本情報!$D$6,O9123,"")),"")</f>
        <v/>
      </c>
    </row>
    <row r="9124" spans="15:16" x14ac:dyDescent="0.15">
      <c r="O9124">
        <v>9123</v>
      </c>
      <c r="P9124" t="str">
        <f>IFERROR(IF(COUNTIF(個人情報!$BB$5:$BB$401,"登録番号" &amp; リスト!O9124)&gt;=1,"",IF(VLOOKUP(O9124,登録者リスト!$A$1:$D$43729,4,FALSE)=基本情報!$D$6,O9124,"")),"")</f>
        <v/>
      </c>
    </row>
    <row r="9125" spans="15:16" x14ac:dyDescent="0.15">
      <c r="O9125">
        <v>9124</v>
      </c>
      <c r="P9125" t="str">
        <f>IFERROR(IF(COUNTIF(個人情報!$BB$5:$BB$401,"登録番号" &amp; リスト!O9125)&gt;=1,"",IF(VLOOKUP(O9125,登録者リスト!$A$1:$D$43729,4,FALSE)=基本情報!$D$6,O9125,"")),"")</f>
        <v/>
      </c>
    </row>
    <row r="9126" spans="15:16" x14ac:dyDescent="0.15">
      <c r="O9126">
        <v>9125</v>
      </c>
      <c r="P9126" t="str">
        <f>IFERROR(IF(COUNTIF(個人情報!$BB$5:$BB$401,"登録番号" &amp; リスト!O9126)&gt;=1,"",IF(VLOOKUP(O9126,登録者リスト!$A$1:$D$43729,4,FALSE)=基本情報!$D$6,O9126,"")),"")</f>
        <v/>
      </c>
    </row>
    <row r="9127" spans="15:16" x14ac:dyDescent="0.15">
      <c r="O9127">
        <v>9126</v>
      </c>
      <c r="P9127" t="str">
        <f>IFERROR(IF(COUNTIF(個人情報!$BB$5:$BB$401,"登録番号" &amp; リスト!O9127)&gt;=1,"",IF(VLOOKUP(O9127,登録者リスト!$A$1:$D$43729,4,FALSE)=基本情報!$D$6,O9127,"")),"")</f>
        <v/>
      </c>
    </row>
    <row r="9128" spans="15:16" x14ac:dyDescent="0.15">
      <c r="O9128">
        <v>9127</v>
      </c>
      <c r="P9128" t="str">
        <f>IFERROR(IF(COUNTIF(個人情報!$BB$5:$BB$401,"登録番号" &amp; リスト!O9128)&gt;=1,"",IF(VLOOKUP(O9128,登録者リスト!$A$1:$D$43729,4,FALSE)=基本情報!$D$6,O9128,"")),"")</f>
        <v/>
      </c>
    </row>
    <row r="9129" spans="15:16" x14ac:dyDescent="0.15">
      <c r="O9129">
        <v>9128</v>
      </c>
      <c r="P9129" t="str">
        <f>IFERROR(IF(COUNTIF(個人情報!$BB$5:$BB$401,"登録番号" &amp; リスト!O9129)&gt;=1,"",IF(VLOOKUP(O9129,登録者リスト!$A$1:$D$43729,4,FALSE)=基本情報!$D$6,O9129,"")),"")</f>
        <v/>
      </c>
    </row>
    <row r="9130" spans="15:16" x14ac:dyDescent="0.15">
      <c r="O9130">
        <v>9129</v>
      </c>
      <c r="P9130" t="str">
        <f>IFERROR(IF(COUNTIF(個人情報!$BB$5:$BB$401,"登録番号" &amp; リスト!O9130)&gt;=1,"",IF(VLOOKUP(O9130,登録者リスト!$A$1:$D$43729,4,FALSE)=基本情報!$D$6,O9130,"")),"")</f>
        <v/>
      </c>
    </row>
    <row r="9131" spans="15:16" x14ac:dyDescent="0.15">
      <c r="O9131">
        <v>9130</v>
      </c>
      <c r="P9131" t="str">
        <f>IFERROR(IF(COUNTIF(個人情報!$BB$5:$BB$401,"登録番号" &amp; リスト!O9131)&gt;=1,"",IF(VLOOKUP(O9131,登録者リスト!$A$1:$D$43729,4,FALSE)=基本情報!$D$6,O9131,"")),"")</f>
        <v/>
      </c>
    </row>
    <row r="9132" spans="15:16" x14ac:dyDescent="0.15">
      <c r="O9132">
        <v>9131</v>
      </c>
      <c r="P9132" t="str">
        <f>IFERROR(IF(COUNTIF(個人情報!$BB$5:$BB$401,"登録番号" &amp; リスト!O9132)&gt;=1,"",IF(VLOOKUP(O9132,登録者リスト!$A$1:$D$43729,4,FALSE)=基本情報!$D$6,O9132,"")),"")</f>
        <v/>
      </c>
    </row>
    <row r="9133" spans="15:16" x14ac:dyDescent="0.15">
      <c r="O9133">
        <v>9132</v>
      </c>
      <c r="P9133" t="str">
        <f>IFERROR(IF(COUNTIF(個人情報!$BB$5:$BB$401,"登録番号" &amp; リスト!O9133)&gt;=1,"",IF(VLOOKUP(O9133,登録者リスト!$A$1:$D$43729,4,FALSE)=基本情報!$D$6,O9133,"")),"")</f>
        <v/>
      </c>
    </row>
    <row r="9134" spans="15:16" x14ac:dyDescent="0.15">
      <c r="O9134">
        <v>9133</v>
      </c>
      <c r="P9134" t="str">
        <f>IFERROR(IF(COUNTIF(個人情報!$BB$5:$BB$401,"登録番号" &amp; リスト!O9134)&gt;=1,"",IF(VLOOKUP(O9134,登録者リスト!$A$1:$D$43729,4,FALSE)=基本情報!$D$6,O9134,"")),"")</f>
        <v/>
      </c>
    </row>
    <row r="9135" spans="15:16" x14ac:dyDescent="0.15">
      <c r="O9135">
        <v>9134</v>
      </c>
      <c r="P9135" t="str">
        <f>IFERROR(IF(COUNTIF(個人情報!$BB$5:$BB$401,"登録番号" &amp; リスト!O9135)&gt;=1,"",IF(VLOOKUP(O9135,登録者リスト!$A$1:$D$43729,4,FALSE)=基本情報!$D$6,O9135,"")),"")</f>
        <v/>
      </c>
    </row>
    <row r="9136" spans="15:16" x14ac:dyDescent="0.15">
      <c r="O9136">
        <v>9135</v>
      </c>
      <c r="P9136" t="str">
        <f>IFERROR(IF(COUNTIF(個人情報!$BB$5:$BB$401,"登録番号" &amp; リスト!O9136)&gt;=1,"",IF(VLOOKUP(O9136,登録者リスト!$A$1:$D$43729,4,FALSE)=基本情報!$D$6,O9136,"")),"")</f>
        <v/>
      </c>
    </row>
    <row r="9137" spans="15:16" x14ac:dyDescent="0.15">
      <c r="O9137">
        <v>9136</v>
      </c>
      <c r="P9137" t="str">
        <f>IFERROR(IF(COUNTIF(個人情報!$BB$5:$BB$401,"登録番号" &amp; リスト!O9137)&gt;=1,"",IF(VLOOKUP(O9137,登録者リスト!$A$1:$D$43729,4,FALSE)=基本情報!$D$6,O9137,"")),"")</f>
        <v/>
      </c>
    </row>
    <row r="9138" spans="15:16" x14ac:dyDescent="0.15">
      <c r="O9138">
        <v>9137</v>
      </c>
      <c r="P9138" t="str">
        <f>IFERROR(IF(COUNTIF(個人情報!$BB$5:$BB$401,"登録番号" &amp; リスト!O9138)&gt;=1,"",IF(VLOOKUP(O9138,登録者リスト!$A$1:$D$43729,4,FALSE)=基本情報!$D$6,O9138,"")),"")</f>
        <v/>
      </c>
    </row>
    <row r="9139" spans="15:16" x14ac:dyDescent="0.15">
      <c r="O9139">
        <v>9138</v>
      </c>
      <c r="P9139" t="str">
        <f>IFERROR(IF(COUNTIF(個人情報!$BB$5:$BB$401,"登録番号" &amp; リスト!O9139)&gt;=1,"",IF(VLOOKUP(O9139,登録者リスト!$A$1:$D$43729,4,FALSE)=基本情報!$D$6,O9139,"")),"")</f>
        <v/>
      </c>
    </row>
    <row r="9140" spans="15:16" x14ac:dyDescent="0.15">
      <c r="O9140">
        <v>9139</v>
      </c>
      <c r="P9140" t="str">
        <f>IFERROR(IF(COUNTIF(個人情報!$BB$5:$BB$401,"登録番号" &amp; リスト!O9140)&gt;=1,"",IF(VLOOKUP(O9140,登録者リスト!$A$1:$D$43729,4,FALSE)=基本情報!$D$6,O9140,"")),"")</f>
        <v/>
      </c>
    </row>
    <row r="9141" spans="15:16" x14ac:dyDescent="0.15">
      <c r="O9141">
        <v>9140</v>
      </c>
      <c r="P9141" t="str">
        <f>IFERROR(IF(COUNTIF(個人情報!$BB$5:$BB$401,"登録番号" &amp; リスト!O9141)&gt;=1,"",IF(VLOOKUP(O9141,登録者リスト!$A$1:$D$43729,4,FALSE)=基本情報!$D$6,O9141,"")),"")</f>
        <v/>
      </c>
    </row>
    <row r="9142" spans="15:16" x14ac:dyDescent="0.15">
      <c r="O9142">
        <v>9141</v>
      </c>
      <c r="P9142" t="str">
        <f>IFERROR(IF(COUNTIF(個人情報!$BB$5:$BB$401,"登録番号" &amp; リスト!O9142)&gt;=1,"",IF(VLOOKUP(O9142,登録者リスト!$A$1:$D$43729,4,FALSE)=基本情報!$D$6,O9142,"")),"")</f>
        <v/>
      </c>
    </row>
    <row r="9143" spans="15:16" x14ac:dyDescent="0.15">
      <c r="O9143">
        <v>9142</v>
      </c>
      <c r="P9143" t="str">
        <f>IFERROR(IF(COUNTIF(個人情報!$BB$5:$BB$401,"登録番号" &amp; リスト!O9143)&gt;=1,"",IF(VLOOKUP(O9143,登録者リスト!$A$1:$D$43729,4,FALSE)=基本情報!$D$6,O9143,"")),"")</f>
        <v/>
      </c>
    </row>
    <row r="9144" spans="15:16" x14ac:dyDescent="0.15">
      <c r="O9144">
        <v>9143</v>
      </c>
      <c r="P9144" t="str">
        <f>IFERROR(IF(COUNTIF(個人情報!$BB$5:$BB$401,"登録番号" &amp; リスト!O9144)&gt;=1,"",IF(VLOOKUP(O9144,登録者リスト!$A$1:$D$43729,4,FALSE)=基本情報!$D$6,O9144,"")),"")</f>
        <v/>
      </c>
    </row>
    <row r="9145" spans="15:16" x14ac:dyDescent="0.15">
      <c r="O9145">
        <v>9144</v>
      </c>
      <c r="P9145" t="str">
        <f>IFERROR(IF(COUNTIF(個人情報!$BB$5:$BB$401,"登録番号" &amp; リスト!O9145)&gt;=1,"",IF(VLOOKUP(O9145,登録者リスト!$A$1:$D$43729,4,FALSE)=基本情報!$D$6,O9145,"")),"")</f>
        <v/>
      </c>
    </row>
    <row r="9146" spans="15:16" x14ac:dyDescent="0.15">
      <c r="O9146">
        <v>9145</v>
      </c>
      <c r="P9146" t="str">
        <f>IFERROR(IF(COUNTIF(個人情報!$BB$5:$BB$401,"登録番号" &amp; リスト!O9146)&gt;=1,"",IF(VLOOKUP(O9146,登録者リスト!$A$1:$D$43729,4,FALSE)=基本情報!$D$6,O9146,"")),"")</f>
        <v/>
      </c>
    </row>
    <row r="9147" spans="15:16" x14ac:dyDescent="0.15">
      <c r="O9147">
        <v>9146</v>
      </c>
      <c r="P9147" t="str">
        <f>IFERROR(IF(COUNTIF(個人情報!$BB$5:$BB$401,"登録番号" &amp; リスト!O9147)&gt;=1,"",IF(VLOOKUP(O9147,登録者リスト!$A$1:$D$43729,4,FALSE)=基本情報!$D$6,O9147,"")),"")</f>
        <v/>
      </c>
    </row>
    <row r="9148" spans="15:16" x14ac:dyDescent="0.15">
      <c r="O9148">
        <v>9147</v>
      </c>
      <c r="P9148" t="str">
        <f>IFERROR(IF(COUNTIF(個人情報!$BB$5:$BB$401,"登録番号" &amp; リスト!O9148)&gt;=1,"",IF(VLOOKUP(O9148,登録者リスト!$A$1:$D$43729,4,FALSE)=基本情報!$D$6,O9148,"")),"")</f>
        <v/>
      </c>
    </row>
    <row r="9149" spans="15:16" x14ac:dyDescent="0.15">
      <c r="O9149">
        <v>9148</v>
      </c>
      <c r="P9149" t="str">
        <f>IFERROR(IF(COUNTIF(個人情報!$BB$5:$BB$401,"登録番号" &amp; リスト!O9149)&gt;=1,"",IF(VLOOKUP(O9149,登録者リスト!$A$1:$D$43729,4,FALSE)=基本情報!$D$6,O9149,"")),"")</f>
        <v/>
      </c>
    </row>
    <row r="9150" spans="15:16" x14ac:dyDescent="0.15">
      <c r="O9150">
        <v>9149</v>
      </c>
      <c r="P9150" t="str">
        <f>IFERROR(IF(COUNTIF(個人情報!$BB$5:$BB$401,"登録番号" &amp; リスト!O9150)&gt;=1,"",IF(VLOOKUP(O9150,登録者リスト!$A$1:$D$43729,4,FALSE)=基本情報!$D$6,O9150,"")),"")</f>
        <v/>
      </c>
    </row>
    <row r="9151" spans="15:16" x14ac:dyDescent="0.15">
      <c r="O9151">
        <v>9150</v>
      </c>
      <c r="P9151" t="str">
        <f>IFERROR(IF(COUNTIF(個人情報!$BB$5:$BB$401,"登録番号" &amp; リスト!O9151)&gt;=1,"",IF(VLOOKUP(O9151,登録者リスト!$A$1:$D$43729,4,FALSE)=基本情報!$D$6,O9151,"")),"")</f>
        <v/>
      </c>
    </row>
    <row r="9152" spans="15:16" x14ac:dyDescent="0.15">
      <c r="O9152">
        <v>9151</v>
      </c>
      <c r="P9152" t="str">
        <f>IFERROR(IF(COUNTIF(個人情報!$BB$5:$BB$401,"登録番号" &amp; リスト!O9152)&gt;=1,"",IF(VLOOKUP(O9152,登録者リスト!$A$1:$D$43729,4,FALSE)=基本情報!$D$6,O9152,"")),"")</f>
        <v/>
      </c>
    </row>
    <row r="9153" spans="15:16" x14ac:dyDescent="0.15">
      <c r="O9153">
        <v>9152</v>
      </c>
      <c r="P9153" t="str">
        <f>IFERROR(IF(COUNTIF(個人情報!$BB$5:$BB$401,"登録番号" &amp; リスト!O9153)&gt;=1,"",IF(VLOOKUP(O9153,登録者リスト!$A$1:$D$43729,4,FALSE)=基本情報!$D$6,O9153,"")),"")</f>
        <v/>
      </c>
    </row>
    <row r="9154" spans="15:16" x14ac:dyDescent="0.15">
      <c r="O9154">
        <v>9153</v>
      </c>
      <c r="P9154" t="str">
        <f>IFERROR(IF(COUNTIF(個人情報!$BB$5:$BB$401,"登録番号" &amp; リスト!O9154)&gt;=1,"",IF(VLOOKUP(O9154,登録者リスト!$A$1:$D$43729,4,FALSE)=基本情報!$D$6,O9154,"")),"")</f>
        <v/>
      </c>
    </row>
    <row r="9155" spans="15:16" x14ac:dyDescent="0.15">
      <c r="O9155">
        <v>9154</v>
      </c>
      <c r="P9155" t="str">
        <f>IFERROR(IF(COUNTIF(個人情報!$BB$5:$BB$401,"登録番号" &amp; リスト!O9155)&gt;=1,"",IF(VLOOKUP(O9155,登録者リスト!$A$1:$D$43729,4,FALSE)=基本情報!$D$6,O9155,"")),"")</f>
        <v/>
      </c>
    </row>
    <row r="9156" spans="15:16" x14ac:dyDescent="0.15">
      <c r="O9156">
        <v>9155</v>
      </c>
      <c r="P9156" t="str">
        <f>IFERROR(IF(COUNTIF(個人情報!$BB$5:$BB$401,"登録番号" &amp; リスト!O9156)&gt;=1,"",IF(VLOOKUP(O9156,登録者リスト!$A$1:$D$43729,4,FALSE)=基本情報!$D$6,O9156,"")),"")</f>
        <v/>
      </c>
    </row>
    <row r="9157" spans="15:16" x14ac:dyDescent="0.15">
      <c r="O9157">
        <v>9156</v>
      </c>
      <c r="P9157" t="str">
        <f>IFERROR(IF(COUNTIF(個人情報!$BB$5:$BB$401,"登録番号" &amp; リスト!O9157)&gt;=1,"",IF(VLOOKUP(O9157,登録者リスト!$A$1:$D$43729,4,FALSE)=基本情報!$D$6,O9157,"")),"")</f>
        <v/>
      </c>
    </row>
    <row r="9158" spans="15:16" x14ac:dyDescent="0.15">
      <c r="O9158">
        <v>9157</v>
      </c>
      <c r="P9158" t="str">
        <f>IFERROR(IF(COUNTIF(個人情報!$BB$5:$BB$401,"登録番号" &amp; リスト!O9158)&gt;=1,"",IF(VLOOKUP(O9158,登録者リスト!$A$1:$D$43729,4,FALSE)=基本情報!$D$6,O9158,"")),"")</f>
        <v/>
      </c>
    </row>
    <row r="9159" spans="15:16" x14ac:dyDescent="0.15">
      <c r="O9159">
        <v>9158</v>
      </c>
      <c r="P9159" t="str">
        <f>IFERROR(IF(COUNTIF(個人情報!$BB$5:$BB$401,"登録番号" &amp; リスト!O9159)&gt;=1,"",IF(VLOOKUP(O9159,登録者リスト!$A$1:$D$43729,4,FALSE)=基本情報!$D$6,O9159,"")),"")</f>
        <v/>
      </c>
    </row>
    <row r="9160" spans="15:16" x14ac:dyDescent="0.15">
      <c r="O9160">
        <v>9159</v>
      </c>
      <c r="P9160" t="str">
        <f>IFERROR(IF(COUNTIF(個人情報!$BB$5:$BB$401,"登録番号" &amp; リスト!O9160)&gt;=1,"",IF(VLOOKUP(O9160,登録者リスト!$A$1:$D$43729,4,FALSE)=基本情報!$D$6,O9160,"")),"")</f>
        <v/>
      </c>
    </row>
    <row r="9161" spans="15:16" x14ac:dyDescent="0.15">
      <c r="O9161">
        <v>9160</v>
      </c>
      <c r="P9161" t="str">
        <f>IFERROR(IF(COUNTIF(個人情報!$BB$5:$BB$401,"登録番号" &amp; リスト!O9161)&gt;=1,"",IF(VLOOKUP(O9161,登録者リスト!$A$1:$D$43729,4,FALSE)=基本情報!$D$6,O9161,"")),"")</f>
        <v/>
      </c>
    </row>
    <row r="9162" spans="15:16" x14ac:dyDescent="0.15">
      <c r="O9162">
        <v>9161</v>
      </c>
      <c r="P9162" t="str">
        <f>IFERROR(IF(COUNTIF(個人情報!$BB$5:$BB$401,"登録番号" &amp; リスト!O9162)&gt;=1,"",IF(VLOOKUP(O9162,登録者リスト!$A$1:$D$43729,4,FALSE)=基本情報!$D$6,O9162,"")),"")</f>
        <v/>
      </c>
    </row>
    <row r="9163" spans="15:16" x14ac:dyDescent="0.15">
      <c r="O9163">
        <v>9162</v>
      </c>
      <c r="P9163" t="str">
        <f>IFERROR(IF(COUNTIF(個人情報!$BB$5:$BB$401,"登録番号" &amp; リスト!O9163)&gt;=1,"",IF(VLOOKUP(O9163,登録者リスト!$A$1:$D$43729,4,FALSE)=基本情報!$D$6,O9163,"")),"")</f>
        <v/>
      </c>
    </row>
    <row r="9164" spans="15:16" x14ac:dyDescent="0.15">
      <c r="O9164">
        <v>9163</v>
      </c>
      <c r="P9164" t="str">
        <f>IFERROR(IF(COUNTIF(個人情報!$BB$5:$BB$401,"登録番号" &amp; リスト!O9164)&gt;=1,"",IF(VLOOKUP(O9164,登録者リスト!$A$1:$D$43729,4,FALSE)=基本情報!$D$6,O9164,"")),"")</f>
        <v/>
      </c>
    </row>
    <row r="9165" spans="15:16" x14ac:dyDescent="0.15">
      <c r="O9165">
        <v>9164</v>
      </c>
      <c r="P9165" t="str">
        <f>IFERROR(IF(COUNTIF(個人情報!$BB$5:$BB$401,"登録番号" &amp; リスト!O9165)&gt;=1,"",IF(VLOOKUP(O9165,登録者リスト!$A$1:$D$43729,4,FALSE)=基本情報!$D$6,O9165,"")),"")</f>
        <v/>
      </c>
    </row>
    <row r="9166" spans="15:16" x14ac:dyDescent="0.15">
      <c r="O9166">
        <v>9165</v>
      </c>
      <c r="P9166" t="str">
        <f>IFERROR(IF(COUNTIF(個人情報!$BB$5:$BB$401,"登録番号" &amp; リスト!O9166)&gt;=1,"",IF(VLOOKUP(O9166,登録者リスト!$A$1:$D$43729,4,FALSE)=基本情報!$D$6,O9166,"")),"")</f>
        <v/>
      </c>
    </row>
    <row r="9167" spans="15:16" x14ac:dyDescent="0.15">
      <c r="O9167">
        <v>9166</v>
      </c>
      <c r="P9167" t="str">
        <f>IFERROR(IF(COUNTIF(個人情報!$BB$5:$BB$401,"登録番号" &amp; リスト!O9167)&gt;=1,"",IF(VLOOKUP(O9167,登録者リスト!$A$1:$D$43729,4,FALSE)=基本情報!$D$6,O9167,"")),"")</f>
        <v/>
      </c>
    </row>
    <row r="9168" spans="15:16" x14ac:dyDescent="0.15">
      <c r="O9168">
        <v>9167</v>
      </c>
      <c r="P9168" t="str">
        <f>IFERROR(IF(COUNTIF(個人情報!$BB$5:$BB$401,"登録番号" &amp; リスト!O9168)&gt;=1,"",IF(VLOOKUP(O9168,登録者リスト!$A$1:$D$43729,4,FALSE)=基本情報!$D$6,O9168,"")),"")</f>
        <v/>
      </c>
    </row>
    <row r="9169" spans="15:16" x14ac:dyDescent="0.15">
      <c r="O9169">
        <v>9168</v>
      </c>
      <c r="P9169" t="str">
        <f>IFERROR(IF(COUNTIF(個人情報!$BB$5:$BB$401,"登録番号" &amp; リスト!O9169)&gt;=1,"",IF(VLOOKUP(O9169,登録者リスト!$A$1:$D$43729,4,FALSE)=基本情報!$D$6,O9169,"")),"")</f>
        <v/>
      </c>
    </row>
    <row r="9170" spans="15:16" x14ac:dyDescent="0.15">
      <c r="O9170">
        <v>9169</v>
      </c>
      <c r="P9170" t="str">
        <f>IFERROR(IF(COUNTIF(個人情報!$BB$5:$BB$401,"登録番号" &amp; リスト!O9170)&gt;=1,"",IF(VLOOKUP(O9170,登録者リスト!$A$1:$D$43729,4,FALSE)=基本情報!$D$6,O9170,"")),"")</f>
        <v/>
      </c>
    </row>
    <row r="9171" spans="15:16" x14ac:dyDescent="0.15">
      <c r="O9171">
        <v>9170</v>
      </c>
      <c r="P9171" t="str">
        <f>IFERROR(IF(COUNTIF(個人情報!$BB$5:$BB$401,"登録番号" &amp; リスト!O9171)&gt;=1,"",IF(VLOOKUP(O9171,登録者リスト!$A$1:$D$43729,4,FALSE)=基本情報!$D$6,O9171,"")),"")</f>
        <v/>
      </c>
    </row>
    <row r="9172" spans="15:16" x14ac:dyDescent="0.15">
      <c r="O9172">
        <v>9171</v>
      </c>
      <c r="P9172" t="str">
        <f>IFERROR(IF(COUNTIF(個人情報!$BB$5:$BB$401,"登録番号" &amp; リスト!O9172)&gt;=1,"",IF(VLOOKUP(O9172,登録者リスト!$A$1:$D$43729,4,FALSE)=基本情報!$D$6,O9172,"")),"")</f>
        <v/>
      </c>
    </row>
    <row r="9173" spans="15:16" x14ac:dyDescent="0.15">
      <c r="O9173">
        <v>9172</v>
      </c>
      <c r="P9173" t="str">
        <f>IFERROR(IF(COUNTIF(個人情報!$BB$5:$BB$401,"登録番号" &amp; リスト!O9173)&gt;=1,"",IF(VLOOKUP(O9173,登録者リスト!$A$1:$D$43729,4,FALSE)=基本情報!$D$6,O9173,"")),"")</f>
        <v/>
      </c>
    </row>
    <row r="9174" spans="15:16" x14ac:dyDescent="0.15">
      <c r="O9174">
        <v>9173</v>
      </c>
      <c r="P9174" t="str">
        <f>IFERROR(IF(COUNTIF(個人情報!$BB$5:$BB$401,"登録番号" &amp; リスト!O9174)&gt;=1,"",IF(VLOOKUP(O9174,登録者リスト!$A$1:$D$43729,4,FALSE)=基本情報!$D$6,O9174,"")),"")</f>
        <v/>
      </c>
    </row>
    <row r="9175" spans="15:16" x14ac:dyDescent="0.15">
      <c r="O9175">
        <v>9174</v>
      </c>
      <c r="P9175" t="str">
        <f>IFERROR(IF(COUNTIF(個人情報!$BB$5:$BB$401,"登録番号" &amp; リスト!O9175)&gt;=1,"",IF(VLOOKUP(O9175,登録者リスト!$A$1:$D$43729,4,FALSE)=基本情報!$D$6,O9175,"")),"")</f>
        <v/>
      </c>
    </row>
    <row r="9176" spans="15:16" x14ac:dyDescent="0.15">
      <c r="O9176">
        <v>9175</v>
      </c>
      <c r="P9176" t="str">
        <f>IFERROR(IF(COUNTIF(個人情報!$BB$5:$BB$401,"登録番号" &amp; リスト!O9176)&gt;=1,"",IF(VLOOKUP(O9176,登録者リスト!$A$1:$D$43729,4,FALSE)=基本情報!$D$6,O9176,"")),"")</f>
        <v/>
      </c>
    </row>
    <row r="9177" spans="15:16" x14ac:dyDescent="0.15">
      <c r="O9177">
        <v>9176</v>
      </c>
      <c r="P9177" t="str">
        <f>IFERROR(IF(COUNTIF(個人情報!$BB$5:$BB$401,"登録番号" &amp; リスト!O9177)&gt;=1,"",IF(VLOOKUP(O9177,登録者リスト!$A$1:$D$43729,4,FALSE)=基本情報!$D$6,O9177,"")),"")</f>
        <v/>
      </c>
    </row>
    <row r="9178" spans="15:16" x14ac:dyDescent="0.15">
      <c r="O9178">
        <v>9177</v>
      </c>
      <c r="P9178" t="str">
        <f>IFERROR(IF(COUNTIF(個人情報!$BB$5:$BB$401,"登録番号" &amp; リスト!O9178)&gt;=1,"",IF(VLOOKUP(O9178,登録者リスト!$A$1:$D$43729,4,FALSE)=基本情報!$D$6,O9178,"")),"")</f>
        <v/>
      </c>
    </row>
    <row r="9179" spans="15:16" x14ac:dyDescent="0.15">
      <c r="O9179">
        <v>9178</v>
      </c>
      <c r="P9179" t="str">
        <f>IFERROR(IF(COUNTIF(個人情報!$BB$5:$BB$401,"登録番号" &amp; リスト!O9179)&gt;=1,"",IF(VLOOKUP(O9179,登録者リスト!$A$1:$D$43729,4,FALSE)=基本情報!$D$6,O9179,"")),"")</f>
        <v/>
      </c>
    </row>
    <row r="9180" spans="15:16" x14ac:dyDescent="0.15">
      <c r="O9180">
        <v>9179</v>
      </c>
      <c r="P9180" t="str">
        <f>IFERROR(IF(COUNTIF(個人情報!$BB$5:$BB$401,"登録番号" &amp; リスト!O9180)&gt;=1,"",IF(VLOOKUP(O9180,登録者リスト!$A$1:$D$43729,4,FALSE)=基本情報!$D$6,O9180,"")),"")</f>
        <v/>
      </c>
    </row>
    <row r="9181" spans="15:16" x14ac:dyDescent="0.15">
      <c r="O9181">
        <v>9180</v>
      </c>
      <c r="P9181" t="str">
        <f>IFERROR(IF(COUNTIF(個人情報!$BB$5:$BB$401,"登録番号" &amp; リスト!O9181)&gt;=1,"",IF(VLOOKUP(O9181,登録者リスト!$A$1:$D$43729,4,FALSE)=基本情報!$D$6,O9181,"")),"")</f>
        <v/>
      </c>
    </row>
    <row r="9182" spans="15:16" x14ac:dyDescent="0.15">
      <c r="O9182">
        <v>9181</v>
      </c>
      <c r="P9182" t="str">
        <f>IFERROR(IF(COUNTIF(個人情報!$BB$5:$BB$401,"登録番号" &amp; リスト!O9182)&gt;=1,"",IF(VLOOKUP(O9182,登録者リスト!$A$1:$D$43729,4,FALSE)=基本情報!$D$6,O9182,"")),"")</f>
        <v/>
      </c>
    </row>
    <row r="9183" spans="15:16" x14ac:dyDescent="0.15">
      <c r="O9183">
        <v>9182</v>
      </c>
      <c r="P9183" t="str">
        <f>IFERROR(IF(COUNTIF(個人情報!$BB$5:$BB$401,"登録番号" &amp; リスト!O9183)&gt;=1,"",IF(VLOOKUP(O9183,登録者リスト!$A$1:$D$43729,4,FALSE)=基本情報!$D$6,O9183,"")),"")</f>
        <v/>
      </c>
    </row>
    <row r="9184" spans="15:16" x14ac:dyDescent="0.15">
      <c r="O9184">
        <v>9183</v>
      </c>
      <c r="P9184" t="str">
        <f>IFERROR(IF(COUNTIF(個人情報!$BB$5:$BB$401,"登録番号" &amp; リスト!O9184)&gt;=1,"",IF(VLOOKUP(O9184,登録者リスト!$A$1:$D$43729,4,FALSE)=基本情報!$D$6,O9184,"")),"")</f>
        <v/>
      </c>
    </row>
    <row r="9185" spans="15:16" x14ac:dyDescent="0.15">
      <c r="O9185">
        <v>9184</v>
      </c>
      <c r="P9185" t="str">
        <f>IFERROR(IF(COUNTIF(個人情報!$BB$5:$BB$401,"登録番号" &amp; リスト!O9185)&gt;=1,"",IF(VLOOKUP(O9185,登録者リスト!$A$1:$D$43729,4,FALSE)=基本情報!$D$6,O9185,"")),"")</f>
        <v/>
      </c>
    </row>
    <row r="9186" spans="15:16" x14ac:dyDescent="0.15">
      <c r="O9186">
        <v>9185</v>
      </c>
      <c r="P9186" t="str">
        <f>IFERROR(IF(COUNTIF(個人情報!$BB$5:$BB$401,"登録番号" &amp; リスト!O9186)&gt;=1,"",IF(VLOOKUP(O9186,登録者リスト!$A$1:$D$43729,4,FALSE)=基本情報!$D$6,O9186,"")),"")</f>
        <v/>
      </c>
    </row>
    <row r="9187" spans="15:16" x14ac:dyDescent="0.15">
      <c r="O9187">
        <v>9186</v>
      </c>
      <c r="P9187" t="str">
        <f>IFERROR(IF(COUNTIF(個人情報!$BB$5:$BB$401,"登録番号" &amp; リスト!O9187)&gt;=1,"",IF(VLOOKUP(O9187,登録者リスト!$A$1:$D$43729,4,FALSE)=基本情報!$D$6,O9187,"")),"")</f>
        <v/>
      </c>
    </row>
    <row r="9188" spans="15:16" x14ac:dyDescent="0.15">
      <c r="O9188">
        <v>9187</v>
      </c>
      <c r="P9188" t="str">
        <f>IFERROR(IF(COUNTIF(個人情報!$BB$5:$BB$401,"登録番号" &amp; リスト!O9188)&gt;=1,"",IF(VLOOKUP(O9188,登録者リスト!$A$1:$D$43729,4,FALSE)=基本情報!$D$6,O9188,"")),"")</f>
        <v/>
      </c>
    </row>
    <row r="9189" spans="15:16" x14ac:dyDescent="0.15">
      <c r="O9189">
        <v>9188</v>
      </c>
      <c r="P9189" t="str">
        <f>IFERROR(IF(COUNTIF(個人情報!$BB$5:$BB$401,"登録番号" &amp; リスト!O9189)&gt;=1,"",IF(VLOOKUP(O9189,登録者リスト!$A$1:$D$43729,4,FALSE)=基本情報!$D$6,O9189,"")),"")</f>
        <v/>
      </c>
    </row>
    <row r="9190" spans="15:16" x14ac:dyDescent="0.15">
      <c r="O9190">
        <v>9189</v>
      </c>
      <c r="P9190" t="str">
        <f>IFERROR(IF(COUNTIF(個人情報!$BB$5:$BB$401,"登録番号" &amp; リスト!O9190)&gt;=1,"",IF(VLOOKUP(O9190,登録者リスト!$A$1:$D$43729,4,FALSE)=基本情報!$D$6,O9190,"")),"")</f>
        <v/>
      </c>
    </row>
    <row r="9191" spans="15:16" x14ac:dyDescent="0.15">
      <c r="O9191">
        <v>9190</v>
      </c>
      <c r="P9191" t="str">
        <f>IFERROR(IF(COUNTIF(個人情報!$BB$5:$BB$401,"登録番号" &amp; リスト!O9191)&gt;=1,"",IF(VLOOKUP(O9191,登録者リスト!$A$1:$D$43729,4,FALSE)=基本情報!$D$6,O9191,"")),"")</f>
        <v/>
      </c>
    </row>
    <row r="9192" spans="15:16" x14ac:dyDescent="0.15">
      <c r="O9192">
        <v>9191</v>
      </c>
      <c r="P9192" t="str">
        <f>IFERROR(IF(COUNTIF(個人情報!$BB$5:$BB$401,"登録番号" &amp; リスト!O9192)&gt;=1,"",IF(VLOOKUP(O9192,登録者リスト!$A$1:$D$43729,4,FALSE)=基本情報!$D$6,O9192,"")),"")</f>
        <v/>
      </c>
    </row>
    <row r="9193" spans="15:16" x14ac:dyDescent="0.15">
      <c r="O9193">
        <v>9192</v>
      </c>
      <c r="P9193" t="str">
        <f>IFERROR(IF(COUNTIF(個人情報!$BB$5:$BB$401,"登録番号" &amp; リスト!O9193)&gt;=1,"",IF(VLOOKUP(O9193,登録者リスト!$A$1:$D$43729,4,FALSE)=基本情報!$D$6,O9193,"")),"")</f>
        <v/>
      </c>
    </row>
    <row r="9194" spans="15:16" x14ac:dyDescent="0.15">
      <c r="O9194">
        <v>9193</v>
      </c>
      <c r="P9194" t="str">
        <f>IFERROR(IF(COUNTIF(個人情報!$BB$5:$BB$401,"登録番号" &amp; リスト!O9194)&gt;=1,"",IF(VLOOKUP(O9194,登録者リスト!$A$1:$D$43729,4,FALSE)=基本情報!$D$6,O9194,"")),"")</f>
        <v/>
      </c>
    </row>
    <row r="9195" spans="15:16" x14ac:dyDescent="0.15">
      <c r="O9195">
        <v>9194</v>
      </c>
      <c r="P9195" t="str">
        <f>IFERROR(IF(COUNTIF(個人情報!$BB$5:$BB$401,"登録番号" &amp; リスト!O9195)&gt;=1,"",IF(VLOOKUP(O9195,登録者リスト!$A$1:$D$43729,4,FALSE)=基本情報!$D$6,O9195,"")),"")</f>
        <v/>
      </c>
    </row>
    <row r="9196" spans="15:16" x14ac:dyDescent="0.15">
      <c r="O9196">
        <v>9195</v>
      </c>
      <c r="P9196" t="str">
        <f>IFERROR(IF(COUNTIF(個人情報!$BB$5:$BB$401,"登録番号" &amp; リスト!O9196)&gt;=1,"",IF(VLOOKUP(O9196,登録者リスト!$A$1:$D$43729,4,FALSE)=基本情報!$D$6,O9196,"")),"")</f>
        <v/>
      </c>
    </row>
    <row r="9197" spans="15:16" x14ac:dyDescent="0.15">
      <c r="O9197">
        <v>9196</v>
      </c>
      <c r="P9197" t="str">
        <f>IFERROR(IF(COUNTIF(個人情報!$BB$5:$BB$401,"登録番号" &amp; リスト!O9197)&gt;=1,"",IF(VLOOKUP(O9197,登録者リスト!$A$1:$D$43729,4,FALSE)=基本情報!$D$6,O9197,"")),"")</f>
        <v/>
      </c>
    </row>
    <row r="9198" spans="15:16" x14ac:dyDescent="0.15">
      <c r="O9198">
        <v>9197</v>
      </c>
      <c r="P9198" t="str">
        <f>IFERROR(IF(COUNTIF(個人情報!$BB$5:$BB$401,"登録番号" &amp; リスト!O9198)&gt;=1,"",IF(VLOOKUP(O9198,登録者リスト!$A$1:$D$43729,4,FALSE)=基本情報!$D$6,O9198,"")),"")</f>
        <v/>
      </c>
    </row>
    <row r="9199" spans="15:16" x14ac:dyDescent="0.15">
      <c r="O9199">
        <v>9198</v>
      </c>
      <c r="P9199" t="str">
        <f>IFERROR(IF(COUNTIF(個人情報!$BB$5:$BB$401,"登録番号" &amp; リスト!O9199)&gt;=1,"",IF(VLOOKUP(O9199,登録者リスト!$A$1:$D$43729,4,FALSE)=基本情報!$D$6,O9199,"")),"")</f>
        <v/>
      </c>
    </row>
    <row r="9200" spans="15:16" x14ac:dyDescent="0.15">
      <c r="O9200">
        <v>9199</v>
      </c>
      <c r="P9200" t="str">
        <f>IFERROR(IF(COUNTIF(個人情報!$BB$5:$BB$401,"登録番号" &amp; リスト!O9200)&gt;=1,"",IF(VLOOKUP(O9200,登録者リスト!$A$1:$D$43729,4,FALSE)=基本情報!$D$6,O9200,"")),"")</f>
        <v/>
      </c>
    </row>
    <row r="9201" spans="15:16" x14ac:dyDescent="0.15">
      <c r="O9201">
        <v>9200</v>
      </c>
      <c r="P9201" t="str">
        <f>IFERROR(IF(COUNTIF(個人情報!$BB$5:$BB$401,"登録番号" &amp; リスト!O9201)&gt;=1,"",IF(VLOOKUP(O9201,登録者リスト!$A$1:$D$43729,4,FALSE)=基本情報!$D$6,O9201,"")),"")</f>
        <v/>
      </c>
    </row>
    <row r="9202" spans="15:16" x14ac:dyDescent="0.15">
      <c r="O9202">
        <v>9201</v>
      </c>
      <c r="P9202" t="str">
        <f>IFERROR(IF(COUNTIF(個人情報!$BB$5:$BB$401,"登録番号" &amp; リスト!O9202)&gt;=1,"",IF(VLOOKUP(O9202,登録者リスト!$A$1:$D$43729,4,FALSE)=基本情報!$D$6,O9202,"")),"")</f>
        <v/>
      </c>
    </row>
    <row r="9203" spans="15:16" x14ac:dyDescent="0.15">
      <c r="O9203">
        <v>9202</v>
      </c>
      <c r="P9203" t="str">
        <f>IFERROR(IF(COUNTIF(個人情報!$BB$5:$BB$401,"登録番号" &amp; リスト!O9203)&gt;=1,"",IF(VLOOKUP(O9203,登録者リスト!$A$1:$D$43729,4,FALSE)=基本情報!$D$6,O9203,"")),"")</f>
        <v/>
      </c>
    </row>
    <row r="9204" spans="15:16" x14ac:dyDescent="0.15">
      <c r="O9204">
        <v>9203</v>
      </c>
      <c r="P9204" t="str">
        <f>IFERROR(IF(COUNTIF(個人情報!$BB$5:$BB$401,"登録番号" &amp; リスト!O9204)&gt;=1,"",IF(VLOOKUP(O9204,登録者リスト!$A$1:$D$43729,4,FALSE)=基本情報!$D$6,O9204,"")),"")</f>
        <v/>
      </c>
    </row>
    <row r="9205" spans="15:16" x14ac:dyDescent="0.15">
      <c r="O9205">
        <v>9204</v>
      </c>
      <c r="P9205" t="str">
        <f>IFERROR(IF(COUNTIF(個人情報!$BB$5:$BB$401,"登録番号" &amp; リスト!O9205)&gt;=1,"",IF(VLOOKUP(O9205,登録者リスト!$A$1:$D$43729,4,FALSE)=基本情報!$D$6,O9205,"")),"")</f>
        <v/>
      </c>
    </row>
    <row r="9206" spans="15:16" x14ac:dyDescent="0.15">
      <c r="O9206">
        <v>9205</v>
      </c>
      <c r="P9206" t="str">
        <f>IFERROR(IF(COUNTIF(個人情報!$BB$5:$BB$401,"登録番号" &amp; リスト!O9206)&gt;=1,"",IF(VLOOKUP(O9206,登録者リスト!$A$1:$D$43729,4,FALSE)=基本情報!$D$6,O9206,"")),"")</f>
        <v/>
      </c>
    </row>
    <row r="9207" spans="15:16" x14ac:dyDescent="0.15">
      <c r="O9207">
        <v>9206</v>
      </c>
      <c r="P9207" t="str">
        <f>IFERROR(IF(COUNTIF(個人情報!$BB$5:$BB$401,"登録番号" &amp; リスト!O9207)&gt;=1,"",IF(VLOOKUP(O9207,登録者リスト!$A$1:$D$43729,4,FALSE)=基本情報!$D$6,O9207,"")),"")</f>
        <v/>
      </c>
    </row>
    <row r="9208" spans="15:16" x14ac:dyDescent="0.15">
      <c r="O9208">
        <v>9207</v>
      </c>
      <c r="P9208" t="str">
        <f>IFERROR(IF(COUNTIF(個人情報!$BB$5:$BB$401,"登録番号" &amp; リスト!O9208)&gt;=1,"",IF(VLOOKUP(O9208,登録者リスト!$A$1:$D$43729,4,FALSE)=基本情報!$D$6,O9208,"")),"")</f>
        <v/>
      </c>
    </row>
    <row r="9209" spans="15:16" x14ac:dyDescent="0.15">
      <c r="O9209">
        <v>9208</v>
      </c>
      <c r="P9209" t="str">
        <f>IFERROR(IF(COUNTIF(個人情報!$BB$5:$BB$401,"登録番号" &amp; リスト!O9209)&gt;=1,"",IF(VLOOKUP(O9209,登録者リスト!$A$1:$D$43729,4,FALSE)=基本情報!$D$6,O9209,"")),"")</f>
        <v/>
      </c>
    </row>
    <row r="9210" spans="15:16" x14ac:dyDescent="0.15">
      <c r="O9210">
        <v>9209</v>
      </c>
      <c r="P9210" t="str">
        <f>IFERROR(IF(COUNTIF(個人情報!$BB$5:$BB$401,"登録番号" &amp; リスト!O9210)&gt;=1,"",IF(VLOOKUP(O9210,登録者リスト!$A$1:$D$43729,4,FALSE)=基本情報!$D$6,O9210,"")),"")</f>
        <v/>
      </c>
    </row>
    <row r="9211" spans="15:16" x14ac:dyDescent="0.15">
      <c r="O9211">
        <v>9210</v>
      </c>
      <c r="P9211" t="str">
        <f>IFERROR(IF(COUNTIF(個人情報!$BB$5:$BB$401,"登録番号" &amp; リスト!O9211)&gt;=1,"",IF(VLOOKUP(O9211,登録者リスト!$A$1:$D$43729,4,FALSE)=基本情報!$D$6,O9211,"")),"")</f>
        <v/>
      </c>
    </row>
    <row r="9212" spans="15:16" x14ac:dyDescent="0.15">
      <c r="O9212">
        <v>9211</v>
      </c>
      <c r="P9212" t="str">
        <f>IFERROR(IF(COUNTIF(個人情報!$BB$5:$BB$401,"登録番号" &amp; リスト!O9212)&gt;=1,"",IF(VLOOKUP(O9212,登録者リスト!$A$1:$D$43729,4,FALSE)=基本情報!$D$6,O9212,"")),"")</f>
        <v/>
      </c>
    </row>
    <row r="9213" spans="15:16" x14ac:dyDescent="0.15">
      <c r="O9213">
        <v>9212</v>
      </c>
      <c r="P9213" t="str">
        <f>IFERROR(IF(COUNTIF(個人情報!$BB$5:$BB$401,"登録番号" &amp; リスト!O9213)&gt;=1,"",IF(VLOOKUP(O9213,登録者リスト!$A$1:$D$43729,4,FALSE)=基本情報!$D$6,O9213,"")),"")</f>
        <v/>
      </c>
    </row>
    <row r="9214" spans="15:16" x14ac:dyDescent="0.15">
      <c r="O9214">
        <v>9213</v>
      </c>
      <c r="P9214" t="str">
        <f>IFERROR(IF(COUNTIF(個人情報!$BB$5:$BB$401,"登録番号" &amp; リスト!O9214)&gt;=1,"",IF(VLOOKUP(O9214,登録者リスト!$A$1:$D$43729,4,FALSE)=基本情報!$D$6,O9214,"")),"")</f>
        <v/>
      </c>
    </row>
    <row r="9215" spans="15:16" x14ac:dyDescent="0.15">
      <c r="O9215">
        <v>9214</v>
      </c>
      <c r="P9215" t="str">
        <f>IFERROR(IF(COUNTIF(個人情報!$BB$5:$BB$401,"登録番号" &amp; リスト!O9215)&gt;=1,"",IF(VLOOKUP(O9215,登録者リスト!$A$1:$D$43729,4,FALSE)=基本情報!$D$6,O9215,"")),"")</f>
        <v/>
      </c>
    </row>
    <row r="9216" spans="15:16" x14ac:dyDescent="0.15">
      <c r="O9216">
        <v>9215</v>
      </c>
      <c r="P9216" t="str">
        <f>IFERROR(IF(COUNTIF(個人情報!$BB$5:$BB$401,"登録番号" &amp; リスト!O9216)&gt;=1,"",IF(VLOOKUP(O9216,登録者リスト!$A$1:$D$43729,4,FALSE)=基本情報!$D$6,O9216,"")),"")</f>
        <v/>
      </c>
    </row>
    <row r="9217" spans="15:16" x14ac:dyDescent="0.15">
      <c r="O9217">
        <v>9216</v>
      </c>
      <c r="P9217" t="str">
        <f>IFERROR(IF(COUNTIF(個人情報!$BB$5:$BB$401,"登録番号" &amp; リスト!O9217)&gt;=1,"",IF(VLOOKUP(O9217,登録者リスト!$A$1:$D$43729,4,FALSE)=基本情報!$D$6,O9217,"")),"")</f>
        <v/>
      </c>
    </row>
    <row r="9218" spans="15:16" x14ac:dyDescent="0.15">
      <c r="O9218">
        <v>9217</v>
      </c>
      <c r="P9218" t="str">
        <f>IFERROR(IF(COUNTIF(個人情報!$BB$5:$BB$401,"登録番号" &amp; リスト!O9218)&gt;=1,"",IF(VLOOKUP(O9218,登録者リスト!$A$1:$D$43729,4,FALSE)=基本情報!$D$6,O9218,"")),"")</f>
        <v/>
      </c>
    </row>
    <row r="9219" spans="15:16" x14ac:dyDescent="0.15">
      <c r="O9219">
        <v>9218</v>
      </c>
      <c r="P9219" t="str">
        <f>IFERROR(IF(COUNTIF(個人情報!$BB$5:$BB$401,"登録番号" &amp; リスト!O9219)&gt;=1,"",IF(VLOOKUP(O9219,登録者リスト!$A$1:$D$43729,4,FALSE)=基本情報!$D$6,O9219,"")),"")</f>
        <v/>
      </c>
    </row>
    <row r="9220" spans="15:16" x14ac:dyDescent="0.15">
      <c r="O9220">
        <v>9219</v>
      </c>
      <c r="P9220" t="str">
        <f>IFERROR(IF(COUNTIF(個人情報!$BB$5:$BB$401,"登録番号" &amp; リスト!O9220)&gt;=1,"",IF(VLOOKUP(O9220,登録者リスト!$A$1:$D$43729,4,FALSE)=基本情報!$D$6,O9220,"")),"")</f>
        <v/>
      </c>
    </row>
    <row r="9221" spans="15:16" x14ac:dyDescent="0.15">
      <c r="O9221">
        <v>9220</v>
      </c>
      <c r="P9221" t="str">
        <f>IFERROR(IF(COUNTIF(個人情報!$BB$5:$BB$401,"登録番号" &amp; リスト!O9221)&gt;=1,"",IF(VLOOKUP(O9221,登録者リスト!$A$1:$D$43729,4,FALSE)=基本情報!$D$6,O9221,"")),"")</f>
        <v/>
      </c>
    </row>
    <row r="9222" spans="15:16" x14ac:dyDescent="0.15">
      <c r="O9222">
        <v>9221</v>
      </c>
      <c r="P9222" t="str">
        <f>IFERROR(IF(COUNTIF(個人情報!$BB$5:$BB$401,"登録番号" &amp; リスト!O9222)&gt;=1,"",IF(VLOOKUP(O9222,登録者リスト!$A$1:$D$43729,4,FALSE)=基本情報!$D$6,O9222,"")),"")</f>
        <v/>
      </c>
    </row>
    <row r="9223" spans="15:16" x14ac:dyDescent="0.15">
      <c r="O9223">
        <v>9222</v>
      </c>
      <c r="P9223" t="str">
        <f>IFERROR(IF(COUNTIF(個人情報!$BB$5:$BB$401,"登録番号" &amp; リスト!O9223)&gt;=1,"",IF(VLOOKUP(O9223,登録者リスト!$A$1:$D$43729,4,FALSE)=基本情報!$D$6,O9223,"")),"")</f>
        <v/>
      </c>
    </row>
    <row r="9224" spans="15:16" x14ac:dyDescent="0.15">
      <c r="O9224">
        <v>9223</v>
      </c>
      <c r="P9224" t="str">
        <f>IFERROR(IF(COUNTIF(個人情報!$BB$5:$BB$401,"登録番号" &amp; リスト!O9224)&gt;=1,"",IF(VLOOKUP(O9224,登録者リスト!$A$1:$D$43729,4,FALSE)=基本情報!$D$6,O9224,"")),"")</f>
        <v/>
      </c>
    </row>
    <row r="9225" spans="15:16" x14ac:dyDescent="0.15">
      <c r="O9225">
        <v>9224</v>
      </c>
      <c r="P9225" t="str">
        <f>IFERROR(IF(COUNTIF(個人情報!$BB$5:$BB$401,"登録番号" &amp; リスト!O9225)&gt;=1,"",IF(VLOOKUP(O9225,登録者リスト!$A$1:$D$43729,4,FALSE)=基本情報!$D$6,O9225,"")),"")</f>
        <v/>
      </c>
    </row>
    <row r="9226" spans="15:16" x14ac:dyDescent="0.15">
      <c r="O9226">
        <v>9225</v>
      </c>
      <c r="P9226" t="str">
        <f>IFERROR(IF(COUNTIF(個人情報!$BB$5:$BB$401,"登録番号" &amp; リスト!O9226)&gt;=1,"",IF(VLOOKUP(O9226,登録者リスト!$A$1:$D$43729,4,FALSE)=基本情報!$D$6,O9226,"")),"")</f>
        <v/>
      </c>
    </row>
    <row r="9227" spans="15:16" x14ac:dyDescent="0.15">
      <c r="O9227">
        <v>9226</v>
      </c>
      <c r="P9227" t="str">
        <f>IFERROR(IF(COUNTIF(個人情報!$BB$5:$BB$401,"登録番号" &amp; リスト!O9227)&gt;=1,"",IF(VLOOKUP(O9227,登録者リスト!$A$1:$D$43729,4,FALSE)=基本情報!$D$6,O9227,"")),"")</f>
        <v/>
      </c>
    </row>
    <row r="9228" spans="15:16" x14ac:dyDescent="0.15">
      <c r="O9228">
        <v>9227</v>
      </c>
      <c r="P9228" t="str">
        <f>IFERROR(IF(COUNTIF(個人情報!$BB$5:$BB$401,"登録番号" &amp; リスト!O9228)&gt;=1,"",IF(VLOOKUP(O9228,登録者リスト!$A$1:$D$43729,4,FALSE)=基本情報!$D$6,O9228,"")),"")</f>
        <v/>
      </c>
    </row>
    <row r="9229" spans="15:16" x14ac:dyDescent="0.15">
      <c r="O9229">
        <v>9228</v>
      </c>
      <c r="P9229" t="str">
        <f>IFERROR(IF(COUNTIF(個人情報!$BB$5:$BB$401,"登録番号" &amp; リスト!O9229)&gt;=1,"",IF(VLOOKUP(O9229,登録者リスト!$A$1:$D$43729,4,FALSE)=基本情報!$D$6,O9229,"")),"")</f>
        <v/>
      </c>
    </row>
    <row r="9230" spans="15:16" x14ac:dyDescent="0.15">
      <c r="O9230">
        <v>9229</v>
      </c>
      <c r="P9230" t="str">
        <f>IFERROR(IF(COUNTIF(個人情報!$BB$5:$BB$401,"登録番号" &amp; リスト!O9230)&gt;=1,"",IF(VLOOKUP(O9230,登録者リスト!$A$1:$D$43729,4,FALSE)=基本情報!$D$6,O9230,"")),"")</f>
        <v/>
      </c>
    </row>
    <row r="9231" spans="15:16" x14ac:dyDescent="0.15">
      <c r="O9231">
        <v>9230</v>
      </c>
      <c r="P9231" t="str">
        <f>IFERROR(IF(COUNTIF(個人情報!$BB$5:$BB$401,"登録番号" &amp; リスト!O9231)&gt;=1,"",IF(VLOOKUP(O9231,登録者リスト!$A$1:$D$43729,4,FALSE)=基本情報!$D$6,O9231,"")),"")</f>
        <v/>
      </c>
    </row>
    <row r="9232" spans="15:16" x14ac:dyDescent="0.15">
      <c r="O9232">
        <v>9231</v>
      </c>
      <c r="P9232" t="str">
        <f>IFERROR(IF(COUNTIF(個人情報!$BB$5:$BB$401,"登録番号" &amp; リスト!O9232)&gt;=1,"",IF(VLOOKUP(O9232,登録者リスト!$A$1:$D$43729,4,FALSE)=基本情報!$D$6,O9232,"")),"")</f>
        <v/>
      </c>
    </row>
    <row r="9233" spans="15:16" x14ac:dyDescent="0.15">
      <c r="O9233">
        <v>9232</v>
      </c>
      <c r="P9233" t="str">
        <f>IFERROR(IF(COUNTIF(個人情報!$BB$5:$BB$401,"登録番号" &amp; リスト!O9233)&gt;=1,"",IF(VLOOKUP(O9233,登録者リスト!$A$1:$D$43729,4,FALSE)=基本情報!$D$6,O9233,"")),"")</f>
        <v/>
      </c>
    </row>
    <row r="9234" spans="15:16" x14ac:dyDescent="0.15">
      <c r="O9234">
        <v>9233</v>
      </c>
      <c r="P9234" t="str">
        <f>IFERROR(IF(COUNTIF(個人情報!$BB$5:$BB$401,"登録番号" &amp; リスト!O9234)&gt;=1,"",IF(VLOOKUP(O9234,登録者リスト!$A$1:$D$43729,4,FALSE)=基本情報!$D$6,O9234,"")),"")</f>
        <v/>
      </c>
    </row>
    <row r="9235" spans="15:16" x14ac:dyDescent="0.15">
      <c r="O9235">
        <v>9234</v>
      </c>
      <c r="P9235" t="str">
        <f>IFERROR(IF(COUNTIF(個人情報!$BB$5:$BB$401,"登録番号" &amp; リスト!O9235)&gt;=1,"",IF(VLOOKUP(O9235,登録者リスト!$A$1:$D$43729,4,FALSE)=基本情報!$D$6,O9235,"")),"")</f>
        <v/>
      </c>
    </row>
    <row r="9236" spans="15:16" x14ac:dyDescent="0.15">
      <c r="O9236">
        <v>9235</v>
      </c>
      <c r="P9236" t="str">
        <f>IFERROR(IF(COUNTIF(個人情報!$BB$5:$BB$401,"登録番号" &amp; リスト!O9236)&gt;=1,"",IF(VLOOKUP(O9236,登録者リスト!$A$1:$D$43729,4,FALSE)=基本情報!$D$6,O9236,"")),"")</f>
        <v/>
      </c>
    </row>
    <row r="9237" spans="15:16" x14ac:dyDescent="0.15">
      <c r="O9237">
        <v>9236</v>
      </c>
      <c r="P9237" t="str">
        <f>IFERROR(IF(COUNTIF(個人情報!$BB$5:$BB$401,"登録番号" &amp; リスト!O9237)&gt;=1,"",IF(VLOOKUP(O9237,登録者リスト!$A$1:$D$43729,4,FALSE)=基本情報!$D$6,O9237,"")),"")</f>
        <v/>
      </c>
    </row>
    <row r="9238" spans="15:16" x14ac:dyDescent="0.15">
      <c r="O9238">
        <v>9237</v>
      </c>
      <c r="P9238" t="str">
        <f>IFERROR(IF(COUNTIF(個人情報!$BB$5:$BB$401,"登録番号" &amp; リスト!O9238)&gt;=1,"",IF(VLOOKUP(O9238,登録者リスト!$A$1:$D$43729,4,FALSE)=基本情報!$D$6,O9238,"")),"")</f>
        <v/>
      </c>
    </row>
    <row r="9239" spans="15:16" x14ac:dyDescent="0.15">
      <c r="O9239">
        <v>9238</v>
      </c>
      <c r="P9239" t="str">
        <f>IFERROR(IF(COUNTIF(個人情報!$BB$5:$BB$401,"登録番号" &amp; リスト!O9239)&gt;=1,"",IF(VLOOKUP(O9239,登録者リスト!$A$1:$D$43729,4,FALSE)=基本情報!$D$6,O9239,"")),"")</f>
        <v/>
      </c>
    </row>
    <row r="9240" spans="15:16" x14ac:dyDescent="0.15">
      <c r="O9240">
        <v>9239</v>
      </c>
      <c r="P9240" t="str">
        <f>IFERROR(IF(COUNTIF(個人情報!$BB$5:$BB$401,"登録番号" &amp; リスト!O9240)&gt;=1,"",IF(VLOOKUP(O9240,登録者リスト!$A$1:$D$43729,4,FALSE)=基本情報!$D$6,O9240,"")),"")</f>
        <v/>
      </c>
    </row>
    <row r="9241" spans="15:16" x14ac:dyDescent="0.15">
      <c r="O9241">
        <v>9240</v>
      </c>
      <c r="P9241" t="str">
        <f>IFERROR(IF(COUNTIF(個人情報!$BB$5:$BB$401,"登録番号" &amp; リスト!O9241)&gt;=1,"",IF(VLOOKUP(O9241,登録者リスト!$A$1:$D$43729,4,FALSE)=基本情報!$D$6,O9241,"")),"")</f>
        <v/>
      </c>
    </row>
    <row r="9242" spans="15:16" x14ac:dyDescent="0.15">
      <c r="O9242">
        <v>9241</v>
      </c>
      <c r="P9242" t="str">
        <f>IFERROR(IF(COUNTIF(個人情報!$BB$5:$BB$401,"登録番号" &amp; リスト!O9242)&gt;=1,"",IF(VLOOKUP(O9242,登録者リスト!$A$1:$D$43729,4,FALSE)=基本情報!$D$6,O9242,"")),"")</f>
        <v/>
      </c>
    </row>
    <row r="9243" spans="15:16" x14ac:dyDescent="0.15">
      <c r="O9243">
        <v>9242</v>
      </c>
      <c r="P9243" t="str">
        <f>IFERROR(IF(COUNTIF(個人情報!$BB$5:$BB$401,"登録番号" &amp; リスト!O9243)&gt;=1,"",IF(VLOOKUP(O9243,登録者リスト!$A$1:$D$43729,4,FALSE)=基本情報!$D$6,O9243,"")),"")</f>
        <v/>
      </c>
    </row>
    <row r="9244" spans="15:16" x14ac:dyDescent="0.15">
      <c r="O9244">
        <v>9243</v>
      </c>
      <c r="P9244" t="str">
        <f>IFERROR(IF(COUNTIF(個人情報!$BB$5:$BB$401,"登録番号" &amp; リスト!O9244)&gt;=1,"",IF(VLOOKUP(O9244,登録者リスト!$A$1:$D$43729,4,FALSE)=基本情報!$D$6,O9244,"")),"")</f>
        <v/>
      </c>
    </row>
    <row r="9245" spans="15:16" x14ac:dyDescent="0.15">
      <c r="O9245">
        <v>9244</v>
      </c>
      <c r="P9245" t="str">
        <f>IFERROR(IF(COUNTIF(個人情報!$BB$5:$BB$401,"登録番号" &amp; リスト!O9245)&gt;=1,"",IF(VLOOKUP(O9245,登録者リスト!$A$1:$D$43729,4,FALSE)=基本情報!$D$6,O9245,"")),"")</f>
        <v/>
      </c>
    </row>
    <row r="9246" spans="15:16" x14ac:dyDescent="0.15">
      <c r="O9246">
        <v>9245</v>
      </c>
      <c r="P9246" t="str">
        <f>IFERROR(IF(COUNTIF(個人情報!$BB$5:$BB$401,"登録番号" &amp; リスト!O9246)&gt;=1,"",IF(VLOOKUP(O9246,登録者リスト!$A$1:$D$43729,4,FALSE)=基本情報!$D$6,O9246,"")),"")</f>
        <v/>
      </c>
    </row>
    <row r="9247" spans="15:16" x14ac:dyDescent="0.15">
      <c r="O9247">
        <v>9246</v>
      </c>
      <c r="P9247" t="str">
        <f>IFERROR(IF(COUNTIF(個人情報!$BB$5:$BB$401,"登録番号" &amp; リスト!O9247)&gt;=1,"",IF(VLOOKUP(O9247,登録者リスト!$A$1:$D$43729,4,FALSE)=基本情報!$D$6,O9247,"")),"")</f>
        <v/>
      </c>
    </row>
    <row r="9248" spans="15:16" x14ac:dyDescent="0.15">
      <c r="O9248">
        <v>9247</v>
      </c>
      <c r="P9248" t="str">
        <f>IFERROR(IF(COUNTIF(個人情報!$BB$5:$BB$401,"登録番号" &amp; リスト!O9248)&gt;=1,"",IF(VLOOKUP(O9248,登録者リスト!$A$1:$D$43729,4,FALSE)=基本情報!$D$6,O9248,"")),"")</f>
        <v/>
      </c>
    </row>
    <row r="9249" spans="15:16" x14ac:dyDescent="0.15">
      <c r="O9249">
        <v>9248</v>
      </c>
      <c r="P9249" t="str">
        <f>IFERROR(IF(COUNTIF(個人情報!$BB$5:$BB$401,"登録番号" &amp; リスト!O9249)&gt;=1,"",IF(VLOOKUP(O9249,登録者リスト!$A$1:$D$43729,4,FALSE)=基本情報!$D$6,O9249,"")),"")</f>
        <v/>
      </c>
    </row>
    <row r="9250" spans="15:16" x14ac:dyDescent="0.15">
      <c r="O9250">
        <v>9249</v>
      </c>
      <c r="P9250" t="str">
        <f>IFERROR(IF(COUNTIF(個人情報!$BB$5:$BB$401,"登録番号" &amp; リスト!O9250)&gt;=1,"",IF(VLOOKUP(O9250,登録者リスト!$A$1:$D$43729,4,FALSE)=基本情報!$D$6,O9250,"")),"")</f>
        <v/>
      </c>
    </row>
    <row r="9251" spans="15:16" x14ac:dyDescent="0.15">
      <c r="O9251">
        <v>9250</v>
      </c>
      <c r="P9251" t="str">
        <f>IFERROR(IF(COUNTIF(個人情報!$BB$5:$BB$401,"登録番号" &amp; リスト!O9251)&gt;=1,"",IF(VLOOKUP(O9251,登録者リスト!$A$1:$D$43729,4,FALSE)=基本情報!$D$6,O9251,"")),"")</f>
        <v/>
      </c>
    </row>
    <row r="9252" spans="15:16" x14ac:dyDescent="0.15">
      <c r="O9252">
        <v>9251</v>
      </c>
      <c r="P9252" t="str">
        <f>IFERROR(IF(COUNTIF(個人情報!$BB$5:$BB$401,"登録番号" &amp; リスト!O9252)&gt;=1,"",IF(VLOOKUP(O9252,登録者リスト!$A$1:$D$43729,4,FALSE)=基本情報!$D$6,O9252,"")),"")</f>
        <v/>
      </c>
    </row>
    <row r="9253" spans="15:16" x14ac:dyDescent="0.15">
      <c r="O9253">
        <v>9252</v>
      </c>
      <c r="P9253" t="str">
        <f>IFERROR(IF(COUNTIF(個人情報!$BB$5:$BB$401,"登録番号" &amp; リスト!O9253)&gt;=1,"",IF(VLOOKUP(O9253,登録者リスト!$A$1:$D$43729,4,FALSE)=基本情報!$D$6,O9253,"")),"")</f>
        <v/>
      </c>
    </row>
    <row r="9254" spans="15:16" x14ac:dyDescent="0.15">
      <c r="O9254">
        <v>9253</v>
      </c>
      <c r="P9254" t="str">
        <f>IFERROR(IF(COUNTIF(個人情報!$BB$5:$BB$401,"登録番号" &amp; リスト!O9254)&gt;=1,"",IF(VLOOKUP(O9254,登録者リスト!$A$1:$D$43729,4,FALSE)=基本情報!$D$6,O9254,"")),"")</f>
        <v/>
      </c>
    </row>
    <row r="9255" spans="15:16" x14ac:dyDescent="0.15">
      <c r="O9255">
        <v>9254</v>
      </c>
      <c r="P9255" t="str">
        <f>IFERROR(IF(COUNTIF(個人情報!$BB$5:$BB$401,"登録番号" &amp; リスト!O9255)&gt;=1,"",IF(VLOOKUP(O9255,登録者リスト!$A$1:$D$43729,4,FALSE)=基本情報!$D$6,O9255,"")),"")</f>
        <v/>
      </c>
    </row>
    <row r="9256" spans="15:16" x14ac:dyDescent="0.15">
      <c r="O9256">
        <v>9255</v>
      </c>
      <c r="P9256" t="str">
        <f>IFERROR(IF(COUNTIF(個人情報!$BB$5:$BB$401,"登録番号" &amp; リスト!O9256)&gt;=1,"",IF(VLOOKUP(O9256,登録者リスト!$A$1:$D$43729,4,FALSE)=基本情報!$D$6,O9256,"")),"")</f>
        <v/>
      </c>
    </row>
    <row r="9257" spans="15:16" x14ac:dyDescent="0.15">
      <c r="O9257">
        <v>9256</v>
      </c>
      <c r="P9257" t="str">
        <f>IFERROR(IF(COUNTIF(個人情報!$BB$5:$BB$401,"登録番号" &amp; リスト!O9257)&gt;=1,"",IF(VLOOKUP(O9257,登録者リスト!$A$1:$D$43729,4,FALSE)=基本情報!$D$6,O9257,"")),"")</f>
        <v/>
      </c>
    </row>
    <row r="9258" spans="15:16" x14ac:dyDescent="0.15">
      <c r="O9258">
        <v>9257</v>
      </c>
      <c r="P9258" t="str">
        <f>IFERROR(IF(COUNTIF(個人情報!$BB$5:$BB$401,"登録番号" &amp; リスト!O9258)&gt;=1,"",IF(VLOOKUP(O9258,登録者リスト!$A$1:$D$43729,4,FALSE)=基本情報!$D$6,O9258,"")),"")</f>
        <v/>
      </c>
    </row>
    <row r="9259" spans="15:16" x14ac:dyDescent="0.15">
      <c r="O9259">
        <v>9258</v>
      </c>
      <c r="P9259" t="str">
        <f>IFERROR(IF(COUNTIF(個人情報!$BB$5:$BB$401,"登録番号" &amp; リスト!O9259)&gt;=1,"",IF(VLOOKUP(O9259,登録者リスト!$A$1:$D$43729,4,FALSE)=基本情報!$D$6,O9259,"")),"")</f>
        <v/>
      </c>
    </row>
    <row r="9260" spans="15:16" x14ac:dyDescent="0.15">
      <c r="O9260">
        <v>9259</v>
      </c>
      <c r="P9260" t="str">
        <f>IFERROR(IF(COUNTIF(個人情報!$BB$5:$BB$401,"登録番号" &amp; リスト!O9260)&gt;=1,"",IF(VLOOKUP(O9260,登録者リスト!$A$1:$D$43729,4,FALSE)=基本情報!$D$6,O9260,"")),"")</f>
        <v/>
      </c>
    </row>
    <row r="9261" spans="15:16" x14ac:dyDescent="0.15">
      <c r="O9261">
        <v>9260</v>
      </c>
      <c r="P9261" t="str">
        <f>IFERROR(IF(COUNTIF(個人情報!$BB$5:$BB$401,"登録番号" &amp; リスト!O9261)&gt;=1,"",IF(VLOOKUP(O9261,登録者リスト!$A$1:$D$43729,4,FALSE)=基本情報!$D$6,O9261,"")),"")</f>
        <v/>
      </c>
    </row>
    <row r="9262" spans="15:16" x14ac:dyDescent="0.15">
      <c r="O9262">
        <v>9261</v>
      </c>
      <c r="P9262" t="str">
        <f>IFERROR(IF(COUNTIF(個人情報!$BB$5:$BB$401,"登録番号" &amp; リスト!O9262)&gt;=1,"",IF(VLOOKUP(O9262,登録者リスト!$A$1:$D$43729,4,FALSE)=基本情報!$D$6,O9262,"")),"")</f>
        <v/>
      </c>
    </row>
    <row r="9263" spans="15:16" x14ac:dyDescent="0.15">
      <c r="O9263">
        <v>9262</v>
      </c>
      <c r="P9263" t="str">
        <f>IFERROR(IF(COUNTIF(個人情報!$BB$5:$BB$401,"登録番号" &amp; リスト!O9263)&gt;=1,"",IF(VLOOKUP(O9263,登録者リスト!$A$1:$D$43729,4,FALSE)=基本情報!$D$6,O9263,"")),"")</f>
        <v/>
      </c>
    </row>
    <row r="9264" spans="15:16" x14ac:dyDescent="0.15">
      <c r="O9264">
        <v>9263</v>
      </c>
      <c r="P9264" t="str">
        <f>IFERROR(IF(COUNTIF(個人情報!$BB$5:$BB$401,"登録番号" &amp; リスト!O9264)&gt;=1,"",IF(VLOOKUP(O9264,登録者リスト!$A$1:$D$43729,4,FALSE)=基本情報!$D$6,O9264,"")),"")</f>
        <v/>
      </c>
    </row>
    <row r="9265" spans="15:16" x14ac:dyDescent="0.15">
      <c r="O9265">
        <v>9264</v>
      </c>
      <c r="P9265" t="str">
        <f>IFERROR(IF(COUNTIF(個人情報!$BB$5:$BB$401,"登録番号" &amp; リスト!O9265)&gt;=1,"",IF(VLOOKUP(O9265,登録者リスト!$A$1:$D$43729,4,FALSE)=基本情報!$D$6,O9265,"")),"")</f>
        <v/>
      </c>
    </row>
    <row r="9266" spans="15:16" x14ac:dyDescent="0.15">
      <c r="O9266">
        <v>9265</v>
      </c>
      <c r="P9266" t="str">
        <f>IFERROR(IF(COUNTIF(個人情報!$BB$5:$BB$401,"登録番号" &amp; リスト!O9266)&gt;=1,"",IF(VLOOKUP(O9266,登録者リスト!$A$1:$D$43729,4,FALSE)=基本情報!$D$6,O9266,"")),"")</f>
        <v/>
      </c>
    </row>
    <row r="9267" spans="15:16" x14ac:dyDescent="0.15">
      <c r="O9267">
        <v>9266</v>
      </c>
      <c r="P9267" t="str">
        <f>IFERROR(IF(COUNTIF(個人情報!$BB$5:$BB$401,"登録番号" &amp; リスト!O9267)&gt;=1,"",IF(VLOOKUP(O9267,登録者リスト!$A$1:$D$43729,4,FALSE)=基本情報!$D$6,O9267,"")),"")</f>
        <v/>
      </c>
    </row>
    <row r="9268" spans="15:16" x14ac:dyDescent="0.15">
      <c r="O9268">
        <v>9267</v>
      </c>
      <c r="P9268" t="str">
        <f>IFERROR(IF(COUNTIF(個人情報!$BB$5:$BB$401,"登録番号" &amp; リスト!O9268)&gt;=1,"",IF(VLOOKUP(O9268,登録者リスト!$A$1:$D$43729,4,FALSE)=基本情報!$D$6,O9268,"")),"")</f>
        <v/>
      </c>
    </row>
    <row r="9269" spans="15:16" x14ac:dyDescent="0.15">
      <c r="O9269">
        <v>9268</v>
      </c>
      <c r="P9269" t="str">
        <f>IFERROR(IF(COUNTIF(個人情報!$BB$5:$BB$401,"登録番号" &amp; リスト!O9269)&gt;=1,"",IF(VLOOKUP(O9269,登録者リスト!$A$1:$D$43729,4,FALSE)=基本情報!$D$6,O9269,"")),"")</f>
        <v/>
      </c>
    </row>
    <row r="9270" spans="15:16" x14ac:dyDescent="0.15">
      <c r="O9270">
        <v>9269</v>
      </c>
      <c r="P9270" t="str">
        <f>IFERROR(IF(COUNTIF(個人情報!$BB$5:$BB$401,"登録番号" &amp; リスト!O9270)&gt;=1,"",IF(VLOOKUP(O9270,登録者リスト!$A$1:$D$43729,4,FALSE)=基本情報!$D$6,O9270,"")),"")</f>
        <v/>
      </c>
    </row>
    <row r="9271" spans="15:16" x14ac:dyDescent="0.15">
      <c r="O9271">
        <v>9270</v>
      </c>
      <c r="P9271" t="str">
        <f>IFERROR(IF(COUNTIF(個人情報!$BB$5:$BB$401,"登録番号" &amp; リスト!O9271)&gt;=1,"",IF(VLOOKUP(O9271,登録者リスト!$A$1:$D$43729,4,FALSE)=基本情報!$D$6,O9271,"")),"")</f>
        <v/>
      </c>
    </row>
    <row r="9272" spans="15:16" x14ac:dyDescent="0.15">
      <c r="O9272">
        <v>9271</v>
      </c>
      <c r="P9272" t="str">
        <f>IFERROR(IF(COUNTIF(個人情報!$BB$5:$BB$401,"登録番号" &amp; リスト!O9272)&gt;=1,"",IF(VLOOKUP(O9272,登録者リスト!$A$1:$D$43729,4,FALSE)=基本情報!$D$6,O9272,"")),"")</f>
        <v/>
      </c>
    </row>
    <row r="9273" spans="15:16" x14ac:dyDescent="0.15">
      <c r="O9273">
        <v>9272</v>
      </c>
      <c r="P9273" t="str">
        <f>IFERROR(IF(COUNTIF(個人情報!$BB$5:$BB$401,"登録番号" &amp; リスト!O9273)&gt;=1,"",IF(VLOOKUP(O9273,登録者リスト!$A$1:$D$43729,4,FALSE)=基本情報!$D$6,O9273,"")),"")</f>
        <v/>
      </c>
    </row>
    <row r="9274" spans="15:16" x14ac:dyDescent="0.15">
      <c r="O9274">
        <v>9273</v>
      </c>
      <c r="P9274" t="str">
        <f>IFERROR(IF(COUNTIF(個人情報!$BB$5:$BB$401,"登録番号" &amp; リスト!O9274)&gt;=1,"",IF(VLOOKUP(O9274,登録者リスト!$A$1:$D$43729,4,FALSE)=基本情報!$D$6,O9274,"")),"")</f>
        <v/>
      </c>
    </row>
    <row r="9275" spans="15:16" x14ac:dyDescent="0.15">
      <c r="O9275">
        <v>9274</v>
      </c>
      <c r="P9275" t="str">
        <f>IFERROR(IF(COUNTIF(個人情報!$BB$5:$BB$401,"登録番号" &amp; リスト!O9275)&gt;=1,"",IF(VLOOKUP(O9275,登録者リスト!$A$1:$D$43729,4,FALSE)=基本情報!$D$6,O9275,"")),"")</f>
        <v/>
      </c>
    </row>
    <row r="9276" spans="15:16" x14ac:dyDescent="0.15">
      <c r="O9276">
        <v>9275</v>
      </c>
      <c r="P9276" t="str">
        <f>IFERROR(IF(COUNTIF(個人情報!$BB$5:$BB$401,"登録番号" &amp; リスト!O9276)&gt;=1,"",IF(VLOOKUP(O9276,登録者リスト!$A$1:$D$43729,4,FALSE)=基本情報!$D$6,O9276,"")),"")</f>
        <v/>
      </c>
    </row>
    <row r="9277" spans="15:16" x14ac:dyDescent="0.15">
      <c r="O9277">
        <v>9276</v>
      </c>
      <c r="P9277" t="str">
        <f>IFERROR(IF(COUNTIF(個人情報!$BB$5:$BB$401,"登録番号" &amp; リスト!O9277)&gt;=1,"",IF(VLOOKUP(O9277,登録者リスト!$A$1:$D$43729,4,FALSE)=基本情報!$D$6,O9277,"")),"")</f>
        <v/>
      </c>
    </row>
    <row r="9278" spans="15:16" x14ac:dyDescent="0.15">
      <c r="O9278">
        <v>9277</v>
      </c>
      <c r="P9278" t="str">
        <f>IFERROR(IF(COUNTIF(個人情報!$BB$5:$BB$401,"登録番号" &amp; リスト!O9278)&gt;=1,"",IF(VLOOKUP(O9278,登録者リスト!$A$1:$D$43729,4,FALSE)=基本情報!$D$6,O9278,"")),"")</f>
        <v/>
      </c>
    </row>
    <row r="9279" spans="15:16" x14ac:dyDescent="0.15">
      <c r="O9279">
        <v>9278</v>
      </c>
      <c r="P9279" t="str">
        <f>IFERROR(IF(COUNTIF(個人情報!$BB$5:$BB$401,"登録番号" &amp; リスト!O9279)&gt;=1,"",IF(VLOOKUP(O9279,登録者リスト!$A$1:$D$43729,4,FALSE)=基本情報!$D$6,O9279,"")),"")</f>
        <v/>
      </c>
    </row>
    <row r="9280" spans="15:16" x14ac:dyDescent="0.15">
      <c r="O9280">
        <v>9279</v>
      </c>
      <c r="P9280" t="str">
        <f>IFERROR(IF(COUNTIF(個人情報!$BB$5:$BB$401,"登録番号" &amp; リスト!O9280)&gt;=1,"",IF(VLOOKUP(O9280,登録者リスト!$A$1:$D$43729,4,FALSE)=基本情報!$D$6,O9280,"")),"")</f>
        <v/>
      </c>
    </row>
    <row r="9281" spans="15:16" x14ac:dyDescent="0.15">
      <c r="O9281">
        <v>9280</v>
      </c>
      <c r="P9281" t="str">
        <f>IFERROR(IF(COUNTIF(個人情報!$BB$5:$BB$401,"登録番号" &amp; リスト!O9281)&gt;=1,"",IF(VLOOKUP(O9281,登録者リスト!$A$1:$D$43729,4,FALSE)=基本情報!$D$6,O9281,"")),"")</f>
        <v/>
      </c>
    </row>
    <row r="9282" spans="15:16" x14ac:dyDescent="0.15">
      <c r="O9282">
        <v>9281</v>
      </c>
      <c r="P9282" t="str">
        <f>IFERROR(IF(COUNTIF(個人情報!$BB$5:$BB$401,"登録番号" &amp; リスト!O9282)&gt;=1,"",IF(VLOOKUP(O9282,登録者リスト!$A$1:$D$43729,4,FALSE)=基本情報!$D$6,O9282,"")),"")</f>
        <v/>
      </c>
    </row>
    <row r="9283" spans="15:16" x14ac:dyDescent="0.15">
      <c r="O9283">
        <v>9282</v>
      </c>
      <c r="P9283" t="str">
        <f>IFERROR(IF(COUNTIF(個人情報!$BB$5:$BB$401,"登録番号" &amp; リスト!O9283)&gt;=1,"",IF(VLOOKUP(O9283,登録者リスト!$A$1:$D$43729,4,FALSE)=基本情報!$D$6,O9283,"")),"")</f>
        <v/>
      </c>
    </row>
    <row r="9284" spans="15:16" x14ac:dyDescent="0.15">
      <c r="O9284">
        <v>9283</v>
      </c>
      <c r="P9284" t="str">
        <f>IFERROR(IF(COUNTIF(個人情報!$BB$5:$BB$401,"登録番号" &amp; リスト!O9284)&gt;=1,"",IF(VLOOKUP(O9284,登録者リスト!$A$1:$D$43729,4,FALSE)=基本情報!$D$6,O9284,"")),"")</f>
        <v/>
      </c>
    </row>
    <row r="9285" spans="15:16" x14ac:dyDescent="0.15">
      <c r="O9285">
        <v>9284</v>
      </c>
      <c r="P9285" t="str">
        <f>IFERROR(IF(COUNTIF(個人情報!$BB$5:$BB$401,"登録番号" &amp; リスト!O9285)&gt;=1,"",IF(VLOOKUP(O9285,登録者リスト!$A$1:$D$43729,4,FALSE)=基本情報!$D$6,O9285,"")),"")</f>
        <v/>
      </c>
    </row>
    <row r="9286" spans="15:16" x14ac:dyDescent="0.15">
      <c r="O9286">
        <v>9285</v>
      </c>
      <c r="P9286" t="str">
        <f>IFERROR(IF(COUNTIF(個人情報!$BB$5:$BB$401,"登録番号" &amp; リスト!O9286)&gt;=1,"",IF(VLOOKUP(O9286,登録者リスト!$A$1:$D$43729,4,FALSE)=基本情報!$D$6,O9286,"")),"")</f>
        <v/>
      </c>
    </row>
    <row r="9287" spans="15:16" x14ac:dyDescent="0.15">
      <c r="O9287">
        <v>9286</v>
      </c>
      <c r="P9287" t="str">
        <f>IFERROR(IF(COUNTIF(個人情報!$BB$5:$BB$401,"登録番号" &amp; リスト!O9287)&gt;=1,"",IF(VLOOKUP(O9287,登録者リスト!$A$1:$D$43729,4,FALSE)=基本情報!$D$6,O9287,"")),"")</f>
        <v/>
      </c>
    </row>
    <row r="9288" spans="15:16" x14ac:dyDescent="0.15">
      <c r="O9288">
        <v>9287</v>
      </c>
      <c r="P9288" t="str">
        <f>IFERROR(IF(COUNTIF(個人情報!$BB$5:$BB$401,"登録番号" &amp; リスト!O9288)&gt;=1,"",IF(VLOOKUP(O9288,登録者リスト!$A$1:$D$43729,4,FALSE)=基本情報!$D$6,O9288,"")),"")</f>
        <v/>
      </c>
    </row>
    <row r="9289" spans="15:16" x14ac:dyDescent="0.15">
      <c r="O9289">
        <v>9288</v>
      </c>
      <c r="P9289" t="str">
        <f>IFERROR(IF(COUNTIF(個人情報!$BB$5:$BB$401,"登録番号" &amp; リスト!O9289)&gt;=1,"",IF(VLOOKUP(O9289,登録者リスト!$A$1:$D$43729,4,FALSE)=基本情報!$D$6,O9289,"")),"")</f>
        <v/>
      </c>
    </row>
    <row r="9290" spans="15:16" x14ac:dyDescent="0.15">
      <c r="O9290">
        <v>9289</v>
      </c>
      <c r="P9290" t="str">
        <f>IFERROR(IF(COUNTIF(個人情報!$BB$5:$BB$401,"登録番号" &amp; リスト!O9290)&gt;=1,"",IF(VLOOKUP(O9290,登録者リスト!$A$1:$D$43729,4,FALSE)=基本情報!$D$6,O9290,"")),"")</f>
        <v/>
      </c>
    </row>
    <row r="9291" spans="15:16" x14ac:dyDescent="0.15">
      <c r="O9291">
        <v>9290</v>
      </c>
      <c r="P9291" t="str">
        <f>IFERROR(IF(COUNTIF(個人情報!$BB$5:$BB$401,"登録番号" &amp; リスト!O9291)&gt;=1,"",IF(VLOOKUP(O9291,登録者リスト!$A$1:$D$43729,4,FALSE)=基本情報!$D$6,O9291,"")),"")</f>
        <v/>
      </c>
    </row>
    <row r="9292" spans="15:16" x14ac:dyDescent="0.15">
      <c r="O9292">
        <v>9291</v>
      </c>
      <c r="P9292" t="str">
        <f>IFERROR(IF(COUNTIF(個人情報!$BB$5:$BB$401,"登録番号" &amp; リスト!O9292)&gt;=1,"",IF(VLOOKUP(O9292,登録者リスト!$A$1:$D$43729,4,FALSE)=基本情報!$D$6,O9292,"")),"")</f>
        <v/>
      </c>
    </row>
    <row r="9293" spans="15:16" x14ac:dyDescent="0.15">
      <c r="O9293">
        <v>9292</v>
      </c>
      <c r="P9293" t="str">
        <f>IFERROR(IF(COUNTIF(個人情報!$BB$5:$BB$401,"登録番号" &amp; リスト!O9293)&gt;=1,"",IF(VLOOKUP(O9293,登録者リスト!$A$1:$D$43729,4,FALSE)=基本情報!$D$6,O9293,"")),"")</f>
        <v/>
      </c>
    </row>
    <row r="9294" spans="15:16" x14ac:dyDescent="0.15">
      <c r="O9294">
        <v>9293</v>
      </c>
      <c r="P9294" t="str">
        <f>IFERROR(IF(COUNTIF(個人情報!$BB$5:$BB$401,"登録番号" &amp; リスト!O9294)&gt;=1,"",IF(VLOOKUP(O9294,登録者リスト!$A$1:$D$43729,4,FALSE)=基本情報!$D$6,O9294,"")),"")</f>
        <v/>
      </c>
    </row>
    <row r="9295" spans="15:16" x14ac:dyDescent="0.15">
      <c r="O9295">
        <v>9294</v>
      </c>
      <c r="P9295" t="str">
        <f>IFERROR(IF(COUNTIF(個人情報!$BB$5:$BB$401,"登録番号" &amp; リスト!O9295)&gt;=1,"",IF(VLOOKUP(O9295,登録者リスト!$A$1:$D$43729,4,FALSE)=基本情報!$D$6,O9295,"")),"")</f>
        <v/>
      </c>
    </row>
    <row r="9296" spans="15:16" x14ac:dyDescent="0.15">
      <c r="O9296">
        <v>9295</v>
      </c>
      <c r="P9296" t="str">
        <f>IFERROR(IF(COUNTIF(個人情報!$BB$5:$BB$401,"登録番号" &amp; リスト!O9296)&gt;=1,"",IF(VLOOKUP(O9296,登録者リスト!$A$1:$D$43729,4,FALSE)=基本情報!$D$6,O9296,"")),"")</f>
        <v/>
      </c>
    </row>
    <row r="9297" spans="15:16" x14ac:dyDescent="0.15">
      <c r="O9297">
        <v>9296</v>
      </c>
      <c r="P9297" t="str">
        <f>IFERROR(IF(COUNTIF(個人情報!$BB$5:$BB$401,"登録番号" &amp; リスト!O9297)&gt;=1,"",IF(VLOOKUP(O9297,登録者リスト!$A$1:$D$43729,4,FALSE)=基本情報!$D$6,O9297,"")),"")</f>
        <v/>
      </c>
    </row>
    <row r="9298" spans="15:16" x14ac:dyDescent="0.15">
      <c r="O9298">
        <v>9297</v>
      </c>
      <c r="P9298" t="str">
        <f>IFERROR(IF(COUNTIF(個人情報!$BB$5:$BB$401,"登録番号" &amp; リスト!O9298)&gt;=1,"",IF(VLOOKUP(O9298,登録者リスト!$A$1:$D$43729,4,FALSE)=基本情報!$D$6,O9298,"")),"")</f>
        <v/>
      </c>
    </row>
    <row r="9299" spans="15:16" x14ac:dyDescent="0.15">
      <c r="O9299">
        <v>9298</v>
      </c>
      <c r="P9299" t="str">
        <f>IFERROR(IF(COUNTIF(個人情報!$BB$5:$BB$401,"登録番号" &amp; リスト!O9299)&gt;=1,"",IF(VLOOKUP(O9299,登録者リスト!$A$1:$D$43729,4,FALSE)=基本情報!$D$6,O9299,"")),"")</f>
        <v/>
      </c>
    </row>
    <row r="9300" spans="15:16" x14ac:dyDescent="0.15">
      <c r="O9300">
        <v>9299</v>
      </c>
      <c r="P9300" t="str">
        <f>IFERROR(IF(COUNTIF(個人情報!$BB$5:$BB$401,"登録番号" &amp; リスト!O9300)&gt;=1,"",IF(VLOOKUP(O9300,登録者リスト!$A$1:$D$43729,4,FALSE)=基本情報!$D$6,O9300,"")),"")</f>
        <v/>
      </c>
    </row>
    <row r="9301" spans="15:16" x14ac:dyDescent="0.15">
      <c r="O9301">
        <v>9300</v>
      </c>
      <c r="P9301" t="str">
        <f>IFERROR(IF(COUNTIF(個人情報!$BB$5:$BB$401,"登録番号" &amp; リスト!O9301)&gt;=1,"",IF(VLOOKUP(O9301,登録者リスト!$A$1:$D$43729,4,FALSE)=基本情報!$D$6,O9301,"")),"")</f>
        <v/>
      </c>
    </row>
    <row r="9302" spans="15:16" x14ac:dyDescent="0.15">
      <c r="O9302">
        <v>9301</v>
      </c>
      <c r="P9302" t="str">
        <f>IFERROR(IF(COUNTIF(個人情報!$BB$5:$BB$401,"登録番号" &amp; リスト!O9302)&gt;=1,"",IF(VLOOKUP(O9302,登録者リスト!$A$1:$D$43729,4,FALSE)=基本情報!$D$6,O9302,"")),"")</f>
        <v/>
      </c>
    </row>
    <row r="9303" spans="15:16" x14ac:dyDescent="0.15">
      <c r="O9303">
        <v>9302</v>
      </c>
      <c r="P9303" t="str">
        <f>IFERROR(IF(COUNTIF(個人情報!$BB$5:$BB$401,"登録番号" &amp; リスト!O9303)&gt;=1,"",IF(VLOOKUP(O9303,登録者リスト!$A$1:$D$43729,4,FALSE)=基本情報!$D$6,O9303,"")),"")</f>
        <v/>
      </c>
    </row>
    <row r="9304" spans="15:16" x14ac:dyDescent="0.15">
      <c r="O9304">
        <v>9303</v>
      </c>
      <c r="P9304" t="str">
        <f>IFERROR(IF(COUNTIF(個人情報!$BB$5:$BB$401,"登録番号" &amp; リスト!O9304)&gt;=1,"",IF(VLOOKUP(O9304,登録者リスト!$A$1:$D$43729,4,FALSE)=基本情報!$D$6,O9304,"")),"")</f>
        <v/>
      </c>
    </row>
    <row r="9305" spans="15:16" x14ac:dyDescent="0.15">
      <c r="O9305">
        <v>9304</v>
      </c>
      <c r="P9305" t="str">
        <f>IFERROR(IF(COUNTIF(個人情報!$BB$5:$BB$401,"登録番号" &amp; リスト!O9305)&gt;=1,"",IF(VLOOKUP(O9305,登録者リスト!$A$1:$D$43729,4,FALSE)=基本情報!$D$6,O9305,"")),"")</f>
        <v/>
      </c>
    </row>
    <row r="9306" spans="15:16" x14ac:dyDescent="0.15">
      <c r="O9306">
        <v>9305</v>
      </c>
      <c r="P9306" t="str">
        <f>IFERROR(IF(COUNTIF(個人情報!$BB$5:$BB$401,"登録番号" &amp; リスト!O9306)&gt;=1,"",IF(VLOOKUP(O9306,登録者リスト!$A$1:$D$43729,4,FALSE)=基本情報!$D$6,O9306,"")),"")</f>
        <v/>
      </c>
    </row>
    <row r="9307" spans="15:16" x14ac:dyDescent="0.15">
      <c r="O9307">
        <v>9306</v>
      </c>
      <c r="P9307" t="str">
        <f>IFERROR(IF(COUNTIF(個人情報!$BB$5:$BB$401,"登録番号" &amp; リスト!O9307)&gt;=1,"",IF(VLOOKUP(O9307,登録者リスト!$A$1:$D$43729,4,FALSE)=基本情報!$D$6,O9307,"")),"")</f>
        <v/>
      </c>
    </row>
    <row r="9308" spans="15:16" x14ac:dyDescent="0.15">
      <c r="O9308">
        <v>9307</v>
      </c>
      <c r="P9308" t="str">
        <f>IFERROR(IF(COUNTIF(個人情報!$BB$5:$BB$401,"登録番号" &amp; リスト!O9308)&gt;=1,"",IF(VLOOKUP(O9308,登録者リスト!$A$1:$D$43729,4,FALSE)=基本情報!$D$6,O9308,"")),"")</f>
        <v/>
      </c>
    </row>
    <row r="9309" spans="15:16" x14ac:dyDescent="0.15">
      <c r="O9309">
        <v>9308</v>
      </c>
      <c r="P9309" t="str">
        <f>IFERROR(IF(COUNTIF(個人情報!$BB$5:$BB$401,"登録番号" &amp; リスト!O9309)&gt;=1,"",IF(VLOOKUP(O9309,登録者リスト!$A$1:$D$43729,4,FALSE)=基本情報!$D$6,O9309,"")),"")</f>
        <v/>
      </c>
    </row>
    <row r="9310" spans="15:16" x14ac:dyDescent="0.15">
      <c r="O9310">
        <v>9309</v>
      </c>
      <c r="P9310" t="str">
        <f>IFERROR(IF(COUNTIF(個人情報!$BB$5:$BB$401,"登録番号" &amp; リスト!O9310)&gt;=1,"",IF(VLOOKUP(O9310,登録者リスト!$A$1:$D$43729,4,FALSE)=基本情報!$D$6,O9310,"")),"")</f>
        <v/>
      </c>
    </row>
    <row r="9311" spans="15:16" x14ac:dyDescent="0.15">
      <c r="O9311">
        <v>9310</v>
      </c>
      <c r="P9311" t="str">
        <f>IFERROR(IF(COUNTIF(個人情報!$BB$5:$BB$401,"登録番号" &amp; リスト!O9311)&gt;=1,"",IF(VLOOKUP(O9311,登録者リスト!$A$1:$D$43729,4,FALSE)=基本情報!$D$6,O9311,"")),"")</f>
        <v/>
      </c>
    </row>
    <row r="9312" spans="15:16" x14ac:dyDescent="0.15">
      <c r="O9312">
        <v>9311</v>
      </c>
      <c r="P9312" t="str">
        <f>IFERROR(IF(COUNTIF(個人情報!$BB$5:$BB$401,"登録番号" &amp; リスト!O9312)&gt;=1,"",IF(VLOOKUP(O9312,登録者リスト!$A$1:$D$43729,4,FALSE)=基本情報!$D$6,O9312,"")),"")</f>
        <v/>
      </c>
    </row>
    <row r="9313" spans="15:16" x14ac:dyDescent="0.15">
      <c r="O9313">
        <v>9312</v>
      </c>
      <c r="P9313" t="str">
        <f>IFERROR(IF(COUNTIF(個人情報!$BB$5:$BB$401,"登録番号" &amp; リスト!O9313)&gt;=1,"",IF(VLOOKUP(O9313,登録者リスト!$A$1:$D$43729,4,FALSE)=基本情報!$D$6,O9313,"")),"")</f>
        <v/>
      </c>
    </row>
    <row r="9314" spans="15:16" x14ac:dyDescent="0.15">
      <c r="O9314">
        <v>9313</v>
      </c>
      <c r="P9314" t="str">
        <f>IFERROR(IF(COUNTIF(個人情報!$BB$5:$BB$401,"登録番号" &amp; リスト!O9314)&gt;=1,"",IF(VLOOKUP(O9314,登録者リスト!$A$1:$D$43729,4,FALSE)=基本情報!$D$6,O9314,"")),"")</f>
        <v/>
      </c>
    </row>
    <row r="9315" spans="15:16" x14ac:dyDescent="0.15">
      <c r="O9315">
        <v>9314</v>
      </c>
      <c r="P9315" t="str">
        <f>IFERROR(IF(COUNTIF(個人情報!$BB$5:$BB$401,"登録番号" &amp; リスト!O9315)&gt;=1,"",IF(VLOOKUP(O9315,登録者リスト!$A$1:$D$43729,4,FALSE)=基本情報!$D$6,O9315,"")),"")</f>
        <v/>
      </c>
    </row>
    <row r="9316" spans="15:16" x14ac:dyDescent="0.15">
      <c r="O9316">
        <v>9315</v>
      </c>
      <c r="P9316" t="str">
        <f>IFERROR(IF(COUNTIF(個人情報!$BB$5:$BB$401,"登録番号" &amp; リスト!O9316)&gt;=1,"",IF(VLOOKUP(O9316,登録者リスト!$A$1:$D$43729,4,FALSE)=基本情報!$D$6,O9316,"")),"")</f>
        <v/>
      </c>
    </row>
    <row r="9317" spans="15:16" x14ac:dyDescent="0.15">
      <c r="O9317">
        <v>9316</v>
      </c>
      <c r="P9317" t="str">
        <f>IFERROR(IF(COUNTIF(個人情報!$BB$5:$BB$401,"登録番号" &amp; リスト!O9317)&gt;=1,"",IF(VLOOKUP(O9317,登録者リスト!$A$1:$D$43729,4,FALSE)=基本情報!$D$6,O9317,"")),"")</f>
        <v/>
      </c>
    </row>
    <row r="9318" spans="15:16" x14ac:dyDescent="0.15">
      <c r="O9318">
        <v>9317</v>
      </c>
      <c r="P9318" t="str">
        <f>IFERROR(IF(COUNTIF(個人情報!$BB$5:$BB$401,"登録番号" &amp; リスト!O9318)&gt;=1,"",IF(VLOOKUP(O9318,登録者リスト!$A$1:$D$43729,4,FALSE)=基本情報!$D$6,O9318,"")),"")</f>
        <v/>
      </c>
    </row>
    <row r="9319" spans="15:16" x14ac:dyDescent="0.15">
      <c r="O9319">
        <v>9318</v>
      </c>
      <c r="P9319" t="str">
        <f>IFERROR(IF(COUNTIF(個人情報!$BB$5:$BB$401,"登録番号" &amp; リスト!O9319)&gt;=1,"",IF(VLOOKUP(O9319,登録者リスト!$A$1:$D$43729,4,FALSE)=基本情報!$D$6,O9319,"")),"")</f>
        <v/>
      </c>
    </row>
    <row r="9320" spans="15:16" x14ac:dyDescent="0.15">
      <c r="O9320">
        <v>9319</v>
      </c>
      <c r="P9320" t="str">
        <f>IFERROR(IF(COUNTIF(個人情報!$BB$5:$BB$401,"登録番号" &amp; リスト!O9320)&gt;=1,"",IF(VLOOKUP(O9320,登録者リスト!$A$1:$D$43729,4,FALSE)=基本情報!$D$6,O9320,"")),"")</f>
        <v/>
      </c>
    </row>
    <row r="9321" spans="15:16" x14ac:dyDescent="0.15">
      <c r="O9321">
        <v>9320</v>
      </c>
      <c r="P9321" t="str">
        <f>IFERROR(IF(COUNTIF(個人情報!$BB$5:$BB$401,"登録番号" &amp; リスト!O9321)&gt;=1,"",IF(VLOOKUP(O9321,登録者リスト!$A$1:$D$43729,4,FALSE)=基本情報!$D$6,O9321,"")),"")</f>
        <v/>
      </c>
    </row>
    <row r="9322" spans="15:16" x14ac:dyDescent="0.15">
      <c r="O9322">
        <v>9321</v>
      </c>
      <c r="P9322" t="str">
        <f>IFERROR(IF(COUNTIF(個人情報!$BB$5:$BB$401,"登録番号" &amp; リスト!O9322)&gt;=1,"",IF(VLOOKUP(O9322,登録者リスト!$A$1:$D$43729,4,FALSE)=基本情報!$D$6,O9322,"")),"")</f>
        <v/>
      </c>
    </row>
    <row r="9323" spans="15:16" x14ac:dyDescent="0.15">
      <c r="O9323">
        <v>9322</v>
      </c>
      <c r="P9323" t="str">
        <f>IFERROR(IF(COUNTIF(個人情報!$BB$5:$BB$401,"登録番号" &amp; リスト!O9323)&gt;=1,"",IF(VLOOKUP(O9323,登録者リスト!$A$1:$D$43729,4,FALSE)=基本情報!$D$6,O9323,"")),"")</f>
        <v/>
      </c>
    </row>
    <row r="9324" spans="15:16" x14ac:dyDescent="0.15">
      <c r="O9324">
        <v>9323</v>
      </c>
      <c r="P9324" t="str">
        <f>IFERROR(IF(COUNTIF(個人情報!$BB$5:$BB$401,"登録番号" &amp; リスト!O9324)&gt;=1,"",IF(VLOOKUP(O9324,登録者リスト!$A$1:$D$43729,4,FALSE)=基本情報!$D$6,O9324,"")),"")</f>
        <v/>
      </c>
    </row>
    <row r="9325" spans="15:16" x14ac:dyDescent="0.15">
      <c r="O9325">
        <v>9324</v>
      </c>
      <c r="P9325" t="str">
        <f>IFERROR(IF(COUNTIF(個人情報!$BB$5:$BB$401,"登録番号" &amp; リスト!O9325)&gt;=1,"",IF(VLOOKUP(O9325,登録者リスト!$A$1:$D$43729,4,FALSE)=基本情報!$D$6,O9325,"")),"")</f>
        <v/>
      </c>
    </row>
    <row r="9326" spans="15:16" x14ac:dyDescent="0.15">
      <c r="O9326">
        <v>9325</v>
      </c>
      <c r="P9326" t="str">
        <f>IFERROR(IF(COUNTIF(個人情報!$BB$5:$BB$401,"登録番号" &amp; リスト!O9326)&gt;=1,"",IF(VLOOKUP(O9326,登録者リスト!$A$1:$D$43729,4,FALSE)=基本情報!$D$6,O9326,"")),"")</f>
        <v/>
      </c>
    </row>
    <row r="9327" spans="15:16" x14ac:dyDescent="0.15">
      <c r="O9327">
        <v>9326</v>
      </c>
      <c r="P9327" t="str">
        <f>IFERROR(IF(COUNTIF(個人情報!$BB$5:$BB$401,"登録番号" &amp; リスト!O9327)&gt;=1,"",IF(VLOOKUP(O9327,登録者リスト!$A$1:$D$43729,4,FALSE)=基本情報!$D$6,O9327,"")),"")</f>
        <v/>
      </c>
    </row>
    <row r="9328" spans="15:16" x14ac:dyDescent="0.15">
      <c r="O9328">
        <v>9327</v>
      </c>
      <c r="P9328" t="str">
        <f>IFERROR(IF(COUNTIF(個人情報!$BB$5:$BB$401,"登録番号" &amp; リスト!O9328)&gt;=1,"",IF(VLOOKUP(O9328,登録者リスト!$A$1:$D$43729,4,FALSE)=基本情報!$D$6,O9328,"")),"")</f>
        <v/>
      </c>
    </row>
    <row r="9329" spans="15:16" x14ac:dyDescent="0.15">
      <c r="O9329">
        <v>9328</v>
      </c>
      <c r="P9329" t="str">
        <f>IFERROR(IF(COUNTIF(個人情報!$BB$5:$BB$401,"登録番号" &amp; リスト!O9329)&gt;=1,"",IF(VLOOKUP(O9329,登録者リスト!$A$1:$D$43729,4,FALSE)=基本情報!$D$6,O9329,"")),"")</f>
        <v/>
      </c>
    </row>
    <row r="9330" spans="15:16" x14ac:dyDescent="0.15">
      <c r="O9330">
        <v>9329</v>
      </c>
      <c r="P9330" t="str">
        <f>IFERROR(IF(COUNTIF(個人情報!$BB$5:$BB$401,"登録番号" &amp; リスト!O9330)&gt;=1,"",IF(VLOOKUP(O9330,登録者リスト!$A$1:$D$43729,4,FALSE)=基本情報!$D$6,O9330,"")),"")</f>
        <v/>
      </c>
    </row>
    <row r="9331" spans="15:16" x14ac:dyDescent="0.15">
      <c r="O9331">
        <v>9330</v>
      </c>
      <c r="P9331" t="str">
        <f>IFERROR(IF(COUNTIF(個人情報!$BB$5:$BB$401,"登録番号" &amp; リスト!O9331)&gt;=1,"",IF(VLOOKUP(O9331,登録者リスト!$A$1:$D$43729,4,FALSE)=基本情報!$D$6,O9331,"")),"")</f>
        <v/>
      </c>
    </row>
    <row r="9332" spans="15:16" x14ac:dyDescent="0.15">
      <c r="O9332">
        <v>9331</v>
      </c>
      <c r="P9332" t="str">
        <f>IFERROR(IF(COUNTIF(個人情報!$BB$5:$BB$401,"登録番号" &amp; リスト!O9332)&gt;=1,"",IF(VLOOKUP(O9332,登録者リスト!$A$1:$D$43729,4,FALSE)=基本情報!$D$6,O9332,"")),"")</f>
        <v/>
      </c>
    </row>
    <row r="9333" spans="15:16" x14ac:dyDescent="0.15">
      <c r="O9333">
        <v>9332</v>
      </c>
      <c r="P9333" t="str">
        <f>IFERROR(IF(COUNTIF(個人情報!$BB$5:$BB$401,"登録番号" &amp; リスト!O9333)&gt;=1,"",IF(VLOOKUP(O9333,登録者リスト!$A$1:$D$43729,4,FALSE)=基本情報!$D$6,O9333,"")),"")</f>
        <v/>
      </c>
    </row>
    <row r="9334" spans="15:16" x14ac:dyDescent="0.15">
      <c r="O9334">
        <v>9333</v>
      </c>
      <c r="P9334" t="str">
        <f>IFERROR(IF(COUNTIF(個人情報!$BB$5:$BB$401,"登録番号" &amp; リスト!O9334)&gt;=1,"",IF(VLOOKUP(O9334,登録者リスト!$A$1:$D$43729,4,FALSE)=基本情報!$D$6,O9334,"")),"")</f>
        <v/>
      </c>
    </row>
    <row r="9335" spans="15:16" x14ac:dyDescent="0.15">
      <c r="O9335">
        <v>9334</v>
      </c>
      <c r="P9335" t="str">
        <f>IFERROR(IF(COUNTIF(個人情報!$BB$5:$BB$401,"登録番号" &amp; リスト!O9335)&gt;=1,"",IF(VLOOKUP(O9335,登録者リスト!$A$1:$D$43729,4,FALSE)=基本情報!$D$6,O9335,"")),"")</f>
        <v/>
      </c>
    </row>
    <row r="9336" spans="15:16" x14ac:dyDescent="0.15">
      <c r="O9336">
        <v>9335</v>
      </c>
      <c r="P9336" t="str">
        <f>IFERROR(IF(COUNTIF(個人情報!$BB$5:$BB$401,"登録番号" &amp; リスト!O9336)&gt;=1,"",IF(VLOOKUP(O9336,登録者リスト!$A$1:$D$43729,4,FALSE)=基本情報!$D$6,O9336,"")),"")</f>
        <v/>
      </c>
    </row>
    <row r="9337" spans="15:16" x14ac:dyDescent="0.15">
      <c r="O9337">
        <v>9336</v>
      </c>
      <c r="P9337" t="str">
        <f>IFERROR(IF(COUNTIF(個人情報!$BB$5:$BB$401,"登録番号" &amp; リスト!O9337)&gt;=1,"",IF(VLOOKUP(O9337,登録者リスト!$A$1:$D$43729,4,FALSE)=基本情報!$D$6,O9337,"")),"")</f>
        <v/>
      </c>
    </row>
    <row r="9338" spans="15:16" x14ac:dyDescent="0.15">
      <c r="O9338">
        <v>9337</v>
      </c>
      <c r="P9338" t="str">
        <f>IFERROR(IF(COUNTIF(個人情報!$BB$5:$BB$401,"登録番号" &amp; リスト!O9338)&gt;=1,"",IF(VLOOKUP(O9338,登録者リスト!$A$1:$D$43729,4,FALSE)=基本情報!$D$6,O9338,"")),"")</f>
        <v/>
      </c>
    </row>
    <row r="9339" spans="15:16" x14ac:dyDescent="0.15">
      <c r="O9339">
        <v>9338</v>
      </c>
      <c r="P9339" t="str">
        <f>IFERROR(IF(COUNTIF(個人情報!$BB$5:$BB$401,"登録番号" &amp; リスト!O9339)&gt;=1,"",IF(VLOOKUP(O9339,登録者リスト!$A$1:$D$43729,4,FALSE)=基本情報!$D$6,O9339,"")),"")</f>
        <v/>
      </c>
    </row>
    <row r="9340" spans="15:16" x14ac:dyDescent="0.15">
      <c r="O9340">
        <v>9339</v>
      </c>
      <c r="P9340" t="str">
        <f>IFERROR(IF(COUNTIF(個人情報!$BB$5:$BB$401,"登録番号" &amp; リスト!O9340)&gt;=1,"",IF(VLOOKUP(O9340,登録者リスト!$A$1:$D$43729,4,FALSE)=基本情報!$D$6,O9340,"")),"")</f>
        <v/>
      </c>
    </row>
    <row r="9341" spans="15:16" x14ac:dyDescent="0.15">
      <c r="O9341">
        <v>9340</v>
      </c>
      <c r="P9341" t="str">
        <f>IFERROR(IF(COUNTIF(個人情報!$BB$5:$BB$401,"登録番号" &amp; リスト!O9341)&gt;=1,"",IF(VLOOKUP(O9341,登録者リスト!$A$1:$D$43729,4,FALSE)=基本情報!$D$6,O9341,"")),"")</f>
        <v/>
      </c>
    </row>
    <row r="9342" spans="15:16" x14ac:dyDescent="0.15">
      <c r="O9342">
        <v>9341</v>
      </c>
      <c r="P9342" t="str">
        <f>IFERROR(IF(COUNTIF(個人情報!$BB$5:$BB$401,"登録番号" &amp; リスト!O9342)&gt;=1,"",IF(VLOOKUP(O9342,登録者リスト!$A$1:$D$43729,4,FALSE)=基本情報!$D$6,O9342,"")),"")</f>
        <v/>
      </c>
    </row>
    <row r="9343" spans="15:16" x14ac:dyDescent="0.15">
      <c r="O9343">
        <v>9342</v>
      </c>
      <c r="P9343" t="str">
        <f>IFERROR(IF(COUNTIF(個人情報!$BB$5:$BB$401,"登録番号" &amp; リスト!O9343)&gt;=1,"",IF(VLOOKUP(O9343,登録者リスト!$A$1:$D$43729,4,FALSE)=基本情報!$D$6,O9343,"")),"")</f>
        <v/>
      </c>
    </row>
    <row r="9344" spans="15:16" x14ac:dyDescent="0.15">
      <c r="O9344">
        <v>9343</v>
      </c>
      <c r="P9344" t="str">
        <f>IFERROR(IF(COUNTIF(個人情報!$BB$5:$BB$401,"登録番号" &amp; リスト!O9344)&gt;=1,"",IF(VLOOKUP(O9344,登録者リスト!$A$1:$D$43729,4,FALSE)=基本情報!$D$6,O9344,"")),"")</f>
        <v/>
      </c>
    </row>
    <row r="9345" spans="15:16" x14ac:dyDescent="0.15">
      <c r="O9345">
        <v>9344</v>
      </c>
      <c r="P9345" t="str">
        <f>IFERROR(IF(COUNTIF(個人情報!$BB$5:$BB$401,"登録番号" &amp; リスト!O9345)&gt;=1,"",IF(VLOOKUP(O9345,登録者リスト!$A$1:$D$43729,4,FALSE)=基本情報!$D$6,O9345,"")),"")</f>
        <v/>
      </c>
    </row>
    <row r="9346" spans="15:16" x14ac:dyDescent="0.15">
      <c r="O9346">
        <v>9345</v>
      </c>
      <c r="P9346" t="str">
        <f>IFERROR(IF(COUNTIF(個人情報!$BB$5:$BB$401,"登録番号" &amp; リスト!O9346)&gt;=1,"",IF(VLOOKUP(O9346,登録者リスト!$A$1:$D$43729,4,FALSE)=基本情報!$D$6,O9346,"")),"")</f>
        <v/>
      </c>
    </row>
    <row r="9347" spans="15:16" x14ac:dyDescent="0.15">
      <c r="O9347">
        <v>9346</v>
      </c>
      <c r="P9347" t="str">
        <f>IFERROR(IF(COUNTIF(個人情報!$BB$5:$BB$401,"登録番号" &amp; リスト!O9347)&gt;=1,"",IF(VLOOKUP(O9347,登録者リスト!$A$1:$D$43729,4,FALSE)=基本情報!$D$6,O9347,"")),"")</f>
        <v/>
      </c>
    </row>
    <row r="9348" spans="15:16" x14ac:dyDescent="0.15">
      <c r="O9348">
        <v>9347</v>
      </c>
      <c r="P9348" t="str">
        <f>IFERROR(IF(COUNTIF(個人情報!$BB$5:$BB$401,"登録番号" &amp; リスト!O9348)&gt;=1,"",IF(VLOOKUP(O9348,登録者リスト!$A$1:$D$43729,4,FALSE)=基本情報!$D$6,O9348,"")),"")</f>
        <v/>
      </c>
    </row>
    <row r="9349" spans="15:16" x14ac:dyDescent="0.15">
      <c r="O9349">
        <v>9348</v>
      </c>
      <c r="P9349" t="str">
        <f>IFERROR(IF(COUNTIF(個人情報!$BB$5:$BB$401,"登録番号" &amp; リスト!O9349)&gt;=1,"",IF(VLOOKUP(O9349,登録者リスト!$A$1:$D$43729,4,FALSE)=基本情報!$D$6,O9349,"")),"")</f>
        <v/>
      </c>
    </row>
    <row r="9350" spans="15:16" x14ac:dyDescent="0.15">
      <c r="O9350">
        <v>9349</v>
      </c>
      <c r="P9350" t="str">
        <f>IFERROR(IF(COUNTIF(個人情報!$BB$5:$BB$401,"登録番号" &amp; リスト!O9350)&gt;=1,"",IF(VLOOKUP(O9350,登録者リスト!$A$1:$D$43729,4,FALSE)=基本情報!$D$6,O9350,"")),"")</f>
        <v/>
      </c>
    </row>
    <row r="9351" spans="15:16" x14ac:dyDescent="0.15">
      <c r="O9351">
        <v>9350</v>
      </c>
      <c r="P9351" t="str">
        <f>IFERROR(IF(COUNTIF(個人情報!$BB$5:$BB$401,"登録番号" &amp; リスト!O9351)&gt;=1,"",IF(VLOOKUP(O9351,登録者リスト!$A$1:$D$43729,4,FALSE)=基本情報!$D$6,O9351,"")),"")</f>
        <v/>
      </c>
    </row>
    <row r="9352" spans="15:16" x14ac:dyDescent="0.15">
      <c r="O9352">
        <v>9351</v>
      </c>
      <c r="P9352" t="str">
        <f>IFERROR(IF(COUNTIF(個人情報!$BB$5:$BB$401,"登録番号" &amp; リスト!O9352)&gt;=1,"",IF(VLOOKUP(O9352,登録者リスト!$A$1:$D$43729,4,FALSE)=基本情報!$D$6,O9352,"")),"")</f>
        <v/>
      </c>
    </row>
    <row r="9353" spans="15:16" x14ac:dyDescent="0.15">
      <c r="O9353">
        <v>9352</v>
      </c>
      <c r="P9353" t="str">
        <f>IFERROR(IF(COUNTIF(個人情報!$BB$5:$BB$401,"登録番号" &amp; リスト!O9353)&gt;=1,"",IF(VLOOKUP(O9353,登録者リスト!$A$1:$D$43729,4,FALSE)=基本情報!$D$6,O9353,"")),"")</f>
        <v/>
      </c>
    </row>
    <row r="9354" spans="15:16" x14ac:dyDescent="0.15">
      <c r="O9354">
        <v>9353</v>
      </c>
      <c r="P9354" t="str">
        <f>IFERROR(IF(COUNTIF(個人情報!$BB$5:$BB$401,"登録番号" &amp; リスト!O9354)&gt;=1,"",IF(VLOOKUP(O9354,登録者リスト!$A$1:$D$43729,4,FALSE)=基本情報!$D$6,O9354,"")),"")</f>
        <v/>
      </c>
    </row>
    <row r="9355" spans="15:16" x14ac:dyDescent="0.15">
      <c r="O9355">
        <v>9354</v>
      </c>
      <c r="P9355" t="str">
        <f>IFERROR(IF(COUNTIF(個人情報!$BB$5:$BB$401,"登録番号" &amp; リスト!O9355)&gt;=1,"",IF(VLOOKUP(O9355,登録者リスト!$A$1:$D$43729,4,FALSE)=基本情報!$D$6,O9355,"")),"")</f>
        <v/>
      </c>
    </row>
    <row r="9356" spans="15:16" x14ac:dyDescent="0.15">
      <c r="O9356">
        <v>9355</v>
      </c>
      <c r="P9356" t="str">
        <f>IFERROR(IF(COUNTIF(個人情報!$BB$5:$BB$401,"登録番号" &amp; リスト!O9356)&gt;=1,"",IF(VLOOKUP(O9356,登録者リスト!$A$1:$D$43729,4,FALSE)=基本情報!$D$6,O9356,"")),"")</f>
        <v/>
      </c>
    </row>
    <row r="9357" spans="15:16" x14ac:dyDescent="0.15">
      <c r="O9357">
        <v>9356</v>
      </c>
      <c r="P9357" t="str">
        <f>IFERROR(IF(COUNTIF(個人情報!$BB$5:$BB$401,"登録番号" &amp; リスト!O9357)&gt;=1,"",IF(VLOOKUP(O9357,登録者リスト!$A$1:$D$43729,4,FALSE)=基本情報!$D$6,O9357,"")),"")</f>
        <v/>
      </c>
    </row>
    <row r="9358" spans="15:16" x14ac:dyDescent="0.15">
      <c r="O9358">
        <v>9357</v>
      </c>
      <c r="P9358" t="str">
        <f>IFERROR(IF(COUNTIF(個人情報!$BB$5:$BB$401,"登録番号" &amp; リスト!O9358)&gt;=1,"",IF(VLOOKUP(O9358,登録者リスト!$A$1:$D$43729,4,FALSE)=基本情報!$D$6,O9358,"")),"")</f>
        <v/>
      </c>
    </row>
    <row r="9359" spans="15:16" x14ac:dyDescent="0.15">
      <c r="O9359">
        <v>9358</v>
      </c>
      <c r="P9359" t="str">
        <f>IFERROR(IF(COUNTIF(個人情報!$BB$5:$BB$401,"登録番号" &amp; リスト!O9359)&gt;=1,"",IF(VLOOKUP(O9359,登録者リスト!$A$1:$D$43729,4,FALSE)=基本情報!$D$6,O9359,"")),"")</f>
        <v/>
      </c>
    </row>
    <row r="9360" spans="15:16" x14ac:dyDescent="0.15">
      <c r="O9360">
        <v>9359</v>
      </c>
      <c r="P9360" t="str">
        <f>IFERROR(IF(COUNTIF(個人情報!$BB$5:$BB$401,"登録番号" &amp; リスト!O9360)&gt;=1,"",IF(VLOOKUP(O9360,登録者リスト!$A$1:$D$43729,4,FALSE)=基本情報!$D$6,O9360,"")),"")</f>
        <v/>
      </c>
    </row>
    <row r="9361" spans="15:16" x14ac:dyDescent="0.15">
      <c r="O9361">
        <v>9360</v>
      </c>
      <c r="P9361" t="str">
        <f>IFERROR(IF(COUNTIF(個人情報!$BB$5:$BB$401,"登録番号" &amp; リスト!O9361)&gt;=1,"",IF(VLOOKUP(O9361,登録者リスト!$A$1:$D$43729,4,FALSE)=基本情報!$D$6,O9361,"")),"")</f>
        <v/>
      </c>
    </row>
    <row r="9362" spans="15:16" x14ac:dyDescent="0.15">
      <c r="O9362">
        <v>9361</v>
      </c>
      <c r="P9362" t="str">
        <f>IFERROR(IF(COUNTIF(個人情報!$BB$5:$BB$401,"登録番号" &amp; リスト!O9362)&gt;=1,"",IF(VLOOKUP(O9362,登録者リスト!$A$1:$D$43729,4,FALSE)=基本情報!$D$6,O9362,"")),"")</f>
        <v/>
      </c>
    </row>
    <row r="9363" spans="15:16" x14ac:dyDescent="0.15">
      <c r="O9363">
        <v>9362</v>
      </c>
      <c r="P9363" t="str">
        <f>IFERROR(IF(COUNTIF(個人情報!$BB$5:$BB$401,"登録番号" &amp; リスト!O9363)&gt;=1,"",IF(VLOOKUP(O9363,登録者リスト!$A$1:$D$43729,4,FALSE)=基本情報!$D$6,O9363,"")),"")</f>
        <v/>
      </c>
    </row>
    <row r="9364" spans="15:16" x14ac:dyDescent="0.15">
      <c r="O9364">
        <v>9363</v>
      </c>
      <c r="P9364" t="str">
        <f>IFERROR(IF(COUNTIF(個人情報!$BB$5:$BB$401,"登録番号" &amp; リスト!O9364)&gt;=1,"",IF(VLOOKUP(O9364,登録者リスト!$A$1:$D$43729,4,FALSE)=基本情報!$D$6,O9364,"")),"")</f>
        <v/>
      </c>
    </row>
    <row r="9365" spans="15:16" x14ac:dyDescent="0.15">
      <c r="O9365">
        <v>9364</v>
      </c>
      <c r="P9365" t="str">
        <f>IFERROR(IF(COUNTIF(個人情報!$BB$5:$BB$401,"登録番号" &amp; リスト!O9365)&gt;=1,"",IF(VLOOKUP(O9365,登録者リスト!$A$1:$D$43729,4,FALSE)=基本情報!$D$6,O9365,"")),"")</f>
        <v/>
      </c>
    </row>
    <row r="9366" spans="15:16" x14ac:dyDescent="0.15">
      <c r="O9366">
        <v>9365</v>
      </c>
      <c r="P9366" t="str">
        <f>IFERROR(IF(COUNTIF(個人情報!$BB$5:$BB$401,"登録番号" &amp; リスト!O9366)&gt;=1,"",IF(VLOOKUP(O9366,登録者リスト!$A$1:$D$43729,4,FALSE)=基本情報!$D$6,O9366,"")),"")</f>
        <v/>
      </c>
    </row>
    <row r="9367" spans="15:16" x14ac:dyDescent="0.15">
      <c r="O9367">
        <v>9366</v>
      </c>
      <c r="P9367" t="str">
        <f>IFERROR(IF(COUNTIF(個人情報!$BB$5:$BB$401,"登録番号" &amp; リスト!O9367)&gt;=1,"",IF(VLOOKUP(O9367,登録者リスト!$A$1:$D$43729,4,FALSE)=基本情報!$D$6,O9367,"")),"")</f>
        <v/>
      </c>
    </row>
    <row r="9368" spans="15:16" x14ac:dyDescent="0.15">
      <c r="O9368">
        <v>9367</v>
      </c>
      <c r="P9368" t="str">
        <f>IFERROR(IF(COUNTIF(個人情報!$BB$5:$BB$401,"登録番号" &amp; リスト!O9368)&gt;=1,"",IF(VLOOKUP(O9368,登録者リスト!$A$1:$D$43729,4,FALSE)=基本情報!$D$6,O9368,"")),"")</f>
        <v/>
      </c>
    </row>
    <row r="9369" spans="15:16" x14ac:dyDescent="0.15">
      <c r="O9369">
        <v>9368</v>
      </c>
      <c r="P9369" t="str">
        <f>IFERROR(IF(COUNTIF(個人情報!$BB$5:$BB$401,"登録番号" &amp; リスト!O9369)&gt;=1,"",IF(VLOOKUP(O9369,登録者リスト!$A$1:$D$43729,4,FALSE)=基本情報!$D$6,O9369,"")),"")</f>
        <v/>
      </c>
    </row>
    <row r="9370" spans="15:16" x14ac:dyDescent="0.15">
      <c r="O9370">
        <v>9369</v>
      </c>
      <c r="P9370" t="str">
        <f>IFERROR(IF(COUNTIF(個人情報!$BB$5:$BB$401,"登録番号" &amp; リスト!O9370)&gt;=1,"",IF(VLOOKUP(O9370,登録者リスト!$A$1:$D$43729,4,FALSE)=基本情報!$D$6,O9370,"")),"")</f>
        <v/>
      </c>
    </row>
    <row r="9371" spans="15:16" x14ac:dyDescent="0.15">
      <c r="O9371">
        <v>9370</v>
      </c>
      <c r="P9371" t="str">
        <f>IFERROR(IF(COUNTIF(個人情報!$BB$5:$BB$401,"登録番号" &amp; リスト!O9371)&gt;=1,"",IF(VLOOKUP(O9371,登録者リスト!$A$1:$D$43729,4,FALSE)=基本情報!$D$6,O9371,"")),"")</f>
        <v/>
      </c>
    </row>
    <row r="9372" spans="15:16" x14ac:dyDescent="0.15">
      <c r="O9372">
        <v>9371</v>
      </c>
      <c r="P9372" t="str">
        <f>IFERROR(IF(COUNTIF(個人情報!$BB$5:$BB$401,"登録番号" &amp; リスト!O9372)&gt;=1,"",IF(VLOOKUP(O9372,登録者リスト!$A$1:$D$43729,4,FALSE)=基本情報!$D$6,O9372,"")),"")</f>
        <v/>
      </c>
    </row>
    <row r="9373" spans="15:16" x14ac:dyDescent="0.15">
      <c r="O9373">
        <v>9372</v>
      </c>
      <c r="P9373" t="str">
        <f>IFERROR(IF(COUNTIF(個人情報!$BB$5:$BB$401,"登録番号" &amp; リスト!O9373)&gt;=1,"",IF(VLOOKUP(O9373,登録者リスト!$A$1:$D$43729,4,FALSE)=基本情報!$D$6,O9373,"")),"")</f>
        <v/>
      </c>
    </row>
    <row r="9374" spans="15:16" x14ac:dyDescent="0.15">
      <c r="O9374">
        <v>9373</v>
      </c>
      <c r="P9374" t="str">
        <f>IFERROR(IF(COUNTIF(個人情報!$BB$5:$BB$401,"登録番号" &amp; リスト!O9374)&gt;=1,"",IF(VLOOKUP(O9374,登録者リスト!$A$1:$D$43729,4,FALSE)=基本情報!$D$6,O9374,"")),"")</f>
        <v/>
      </c>
    </row>
    <row r="9375" spans="15:16" x14ac:dyDescent="0.15">
      <c r="O9375">
        <v>9374</v>
      </c>
      <c r="P9375" t="str">
        <f>IFERROR(IF(COUNTIF(個人情報!$BB$5:$BB$401,"登録番号" &amp; リスト!O9375)&gt;=1,"",IF(VLOOKUP(O9375,登録者リスト!$A$1:$D$43729,4,FALSE)=基本情報!$D$6,O9375,"")),"")</f>
        <v/>
      </c>
    </row>
    <row r="9376" spans="15:16" x14ac:dyDescent="0.15">
      <c r="O9376">
        <v>9375</v>
      </c>
      <c r="P9376" t="str">
        <f>IFERROR(IF(COUNTIF(個人情報!$BB$5:$BB$401,"登録番号" &amp; リスト!O9376)&gt;=1,"",IF(VLOOKUP(O9376,登録者リスト!$A$1:$D$43729,4,FALSE)=基本情報!$D$6,O9376,"")),"")</f>
        <v/>
      </c>
    </row>
    <row r="9377" spans="15:16" x14ac:dyDescent="0.15">
      <c r="O9377">
        <v>9376</v>
      </c>
      <c r="P9377" t="str">
        <f>IFERROR(IF(COUNTIF(個人情報!$BB$5:$BB$401,"登録番号" &amp; リスト!O9377)&gt;=1,"",IF(VLOOKUP(O9377,登録者リスト!$A$1:$D$43729,4,FALSE)=基本情報!$D$6,O9377,"")),"")</f>
        <v/>
      </c>
    </row>
    <row r="9378" spans="15:16" x14ac:dyDescent="0.15">
      <c r="O9378">
        <v>9377</v>
      </c>
      <c r="P9378" t="str">
        <f>IFERROR(IF(COUNTIF(個人情報!$BB$5:$BB$401,"登録番号" &amp; リスト!O9378)&gt;=1,"",IF(VLOOKUP(O9378,登録者リスト!$A$1:$D$43729,4,FALSE)=基本情報!$D$6,O9378,"")),"")</f>
        <v/>
      </c>
    </row>
    <row r="9379" spans="15:16" x14ac:dyDescent="0.15">
      <c r="O9379">
        <v>9378</v>
      </c>
      <c r="P9379" t="str">
        <f>IFERROR(IF(COUNTIF(個人情報!$BB$5:$BB$401,"登録番号" &amp; リスト!O9379)&gt;=1,"",IF(VLOOKUP(O9379,登録者リスト!$A$1:$D$43729,4,FALSE)=基本情報!$D$6,O9379,"")),"")</f>
        <v/>
      </c>
    </row>
    <row r="9380" spans="15:16" x14ac:dyDescent="0.15">
      <c r="O9380">
        <v>9379</v>
      </c>
      <c r="P9380" t="str">
        <f>IFERROR(IF(COUNTIF(個人情報!$BB$5:$BB$401,"登録番号" &amp; リスト!O9380)&gt;=1,"",IF(VLOOKUP(O9380,登録者リスト!$A$1:$D$43729,4,FALSE)=基本情報!$D$6,O9380,"")),"")</f>
        <v/>
      </c>
    </row>
    <row r="9381" spans="15:16" x14ac:dyDescent="0.15">
      <c r="O9381">
        <v>9380</v>
      </c>
      <c r="P9381" t="str">
        <f>IFERROR(IF(COUNTIF(個人情報!$BB$5:$BB$401,"登録番号" &amp; リスト!O9381)&gt;=1,"",IF(VLOOKUP(O9381,登録者リスト!$A$1:$D$43729,4,FALSE)=基本情報!$D$6,O9381,"")),"")</f>
        <v/>
      </c>
    </row>
    <row r="9382" spans="15:16" x14ac:dyDescent="0.15">
      <c r="O9382">
        <v>9381</v>
      </c>
      <c r="P9382" t="str">
        <f>IFERROR(IF(COUNTIF(個人情報!$BB$5:$BB$401,"登録番号" &amp; リスト!O9382)&gt;=1,"",IF(VLOOKUP(O9382,登録者リスト!$A$1:$D$43729,4,FALSE)=基本情報!$D$6,O9382,"")),"")</f>
        <v/>
      </c>
    </row>
    <row r="9383" spans="15:16" x14ac:dyDescent="0.15">
      <c r="O9383">
        <v>9382</v>
      </c>
      <c r="P9383" t="str">
        <f>IFERROR(IF(COUNTIF(個人情報!$BB$5:$BB$401,"登録番号" &amp; リスト!O9383)&gt;=1,"",IF(VLOOKUP(O9383,登録者リスト!$A$1:$D$43729,4,FALSE)=基本情報!$D$6,O9383,"")),"")</f>
        <v/>
      </c>
    </row>
    <row r="9384" spans="15:16" x14ac:dyDescent="0.15">
      <c r="O9384">
        <v>9383</v>
      </c>
      <c r="P9384" t="str">
        <f>IFERROR(IF(COUNTIF(個人情報!$BB$5:$BB$401,"登録番号" &amp; リスト!O9384)&gt;=1,"",IF(VLOOKUP(O9384,登録者リスト!$A$1:$D$43729,4,FALSE)=基本情報!$D$6,O9384,"")),"")</f>
        <v/>
      </c>
    </row>
    <row r="9385" spans="15:16" x14ac:dyDescent="0.15">
      <c r="O9385">
        <v>9384</v>
      </c>
      <c r="P9385" t="str">
        <f>IFERROR(IF(COUNTIF(個人情報!$BB$5:$BB$401,"登録番号" &amp; リスト!O9385)&gt;=1,"",IF(VLOOKUP(O9385,登録者リスト!$A$1:$D$43729,4,FALSE)=基本情報!$D$6,O9385,"")),"")</f>
        <v/>
      </c>
    </row>
    <row r="9386" spans="15:16" x14ac:dyDescent="0.15">
      <c r="O9386">
        <v>9385</v>
      </c>
      <c r="P9386" t="str">
        <f>IFERROR(IF(COUNTIF(個人情報!$BB$5:$BB$401,"登録番号" &amp; リスト!O9386)&gt;=1,"",IF(VLOOKUP(O9386,登録者リスト!$A$1:$D$43729,4,FALSE)=基本情報!$D$6,O9386,"")),"")</f>
        <v/>
      </c>
    </row>
    <row r="9387" spans="15:16" x14ac:dyDescent="0.15">
      <c r="O9387">
        <v>9386</v>
      </c>
      <c r="P9387" t="str">
        <f>IFERROR(IF(COUNTIF(個人情報!$BB$5:$BB$401,"登録番号" &amp; リスト!O9387)&gt;=1,"",IF(VLOOKUP(O9387,登録者リスト!$A$1:$D$43729,4,FALSE)=基本情報!$D$6,O9387,"")),"")</f>
        <v/>
      </c>
    </row>
    <row r="9388" spans="15:16" x14ac:dyDescent="0.15">
      <c r="O9388">
        <v>9387</v>
      </c>
      <c r="P9388" t="str">
        <f>IFERROR(IF(COUNTIF(個人情報!$BB$5:$BB$401,"登録番号" &amp; リスト!O9388)&gt;=1,"",IF(VLOOKUP(O9388,登録者リスト!$A$1:$D$43729,4,FALSE)=基本情報!$D$6,O9388,"")),"")</f>
        <v/>
      </c>
    </row>
    <row r="9389" spans="15:16" x14ac:dyDescent="0.15">
      <c r="O9389">
        <v>9388</v>
      </c>
      <c r="P9389" t="str">
        <f>IFERROR(IF(COUNTIF(個人情報!$BB$5:$BB$401,"登録番号" &amp; リスト!O9389)&gt;=1,"",IF(VLOOKUP(O9389,登録者リスト!$A$1:$D$43729,4,FALSE)=基本情報!$D$6,O9389,"")),"")</f>
        <v/>
      </c>
    </row>
    <row r="9390" spans="15:16" x14ac:dyDescent="0.15">
      <c r="O9390">
        <v>9389</v>
      </c>
      <c r="P9390" t="str">
        <f>IFERROR(IF(COUNTIF(個人情報!$BB$5:$BB$401,"登録番号" &amp; リスト!O9390)&gt;=1,"",IF(VLOOKUP(O9390,登録者リスト!$A$1:$D$43729,4,FALSE)=基本情報!$D$6,O9390,"")),"")</f>
        <v/>
      </c>
    </row>
    <row r="9391" spans="15:16" x14ac:dyDescent="0.15">
      <c r="O9391">
        <v>9390</v>
      </c>
      <c r="P9391" t="str">
        <f>IFERROR(IF(COUNTIF(個人情報!$BB$5:$BB$401,"登録番号" &amp; リスト!O9391)&gt;=1,"",IF(VLOOKUP(O9391,登録者リスト!$A$1:$D$43729,4,FALSE)=基本情報!$D$6,O9391,"")),"")</f>
        <v/>
      </c>
    </row>
    <row r="9392" spans="15:16" x14ac:dyDescent="0.15">
      <c r="O9392">
        <v>9391</v>
      </c>
      <c r="P9392" t="str">
        <f>IFERROR(IF(COUNTIF(個人情報!$BB$5:$BB$401,"登録番号" &amp; リスト!O9392)&gt;=1,"",IF(VLOOKUP(O9392,登録者リスト!$A$1:$D$43729,4,FALSE)=基本情報!$D$6,O9392,"")),"")</f>
        <v/>
      </c>
    </row>
    <row r="9393" spans="15:16" x14ac:dyDescent="0.15">
      <c r="O9393">
        <v>9392</v>
      </c>
      <c r="P9393" t="str">
        <f>IFERROR(IF(COUNTIF(個人情報!$BB$5:$BB$401,"登録番号" &amp; リスト!O9393)&gt;=1,"",IF(VLOOKUP(O9393,登録者リスト!$A$1:$D$43729,4,FALSE)=基本情報!$D$6,O9393,"")),"")</f>
        <v/>
      </c>
    </row>
    <row r="9394" spans="15:16" x14ac:dyDescent="0.15">
      <c r="O9394">
        <v>9393</v>
      </c>
      <c r="P9394" t="str">
        <f>IFERROR(IF(COUNTIF(個人情報!$BB$5:$BB$401,"登録番号" &amp; リスト!O9394)&gt;=1,"",IF(VLOOKUP(O9394,登録者リスト!$A$1:$D$43729,4,FALSE)=基本情報!$D$6,O9394,"")),"")</f>
        <v/>
      </c>
    </row>
    <row r="9395" spans="15:16" x14ac:dyDescent="0.15">
      <c r="O9395">
        <v>9394</v>
      </c>
      <c r="P9395" t="str">
        <f>IFERROR(IF(COUNTIF(個人情報!$BB$5:$BB$401,"登録番号" &amp; リスト!O9395)&gt;=1,"",IF(VLOOKUP(O9395,登録者リスト!$A$1:$D$43729,4,FALSE)=基本情報!$D$6,O9395,"")),"")</f>
        <v/>
      </c>
    </row>
    <row r="9396" spans="15:16" x14ac:dyDescent="0.15">
      <c r="O9396">
        <v>9395</v>
      </c>
      <c r="P9396" t="str">
        <f>IFERROR(IF(COUNTIF(個人情報!$BB$5:$BB$401,"登録番号" &amp; リスト!O9396)&gt;=1,"",IF(VLOOKUP(O9396,登録者リスト!$A$1:$D$43729,4,FALSE)=基本情報!$D$6,O9396,"")),"")</f>
        <v/>
      </c>
    </row>
    <row r="9397" spans="15:16" x14ac:dyDescent="0.15">
      <c r="O9397">
        <v>9396</v>
      </c>
      <c r="P9397" t="str">
        <f>IFERROR(IF(COUNTIF(個人情報!$BB$5:$BB$401,"登録番号" &amp; リスト!O9397)&gt;=1,"",IF(VLOOKUP(O9397,登録者リスト!$A$1:$D$43729,4,FALSE)=基本情報!$D$6,O9397,"")),"")</f>
        <v/>
      </c>
    </row>
    <row r="9398" spans="15:16" x14ac:dyDescent="0.15">
      <c r="O9398">
        <v>9397</v>
      </c>
      <c r="P9398" t="str">
        <f>IFERROR(IF(COUNTIF(個人情報!$BB$5:$BB$401,"登録番号" &amp; リスト!O9398)&gt;=1,"",IF(VLOOKUP(O9398,登録者リスト!$A$1:$D$43729,4,FALSE)=基本情報!$D$6,O9398,"")),"")</f>
        <v/>
      </c>
    </row>
    <row r="9399" spans="15:16" x14ac:dyDescent="0.15">
      <c r="O9399">
        <v>9398</v>
      </c>
      <c r="P9399" t="str">
        <f>IFERROR(IF(COUNTIF(個人情報!$BB$5:$BB$401,"登録番号" &amp; リスト!O9399)&gt;=1,"",IF(VLOOKUP(O9399,登録者リスト!$A$1:$D$43729,4,FALSE)=基本情報!$D$6,O9399,"")),"")</f>
        <v/>
      </c>
    </row>
    <row r="9400" spans="15:16" x14ac:dyDescent="0.15">
      <c r="O9400">
        <v>9399</v>
      </c>
      <c r="P9400" t="str">
        <f>IFERROR(IF(COUNTIF(個人情報!$BB$5:$BB$401,"登録番号" &amp; リスト!O9400)&gt;=1,"",IF(VLOOKUP(O9400,登録者リスト!$A$1:$D$43729,4,FALSE)=基本情報!$D$6,O9400,"")),"")</f>
        <v/>
      </c>
    </row>
    <row r="9401" spans="15:16" x14ac:dyDescent="0.15">
      <c r="O9401">
        <v>9400</v>
      </c>
      <c r="P9401" t="str">
        <f>IFERROR(IF(COUNTIF(個人情報!$BB$5:$BB$401,"登録番号" &amp; リスト!O9401)&gt;=1,"",IF(VLOOKUP(O9401,登録者リスト!$A$1:$D$43729,4,FALSE)=基本情報!$D$6,O9401,"")),"")</f>
        <v/>
      </c>
    </row>
    <row r="9402" spans="15:16" x14ac:dyDescent="0.15">
      <c r="O9402">
        <v>9401</v>
      </c>
      <c r="P9402" t="str">
        <f>IFERROR(IF(COUNTIF(個人情報!$BB$5:$BB$401,"登録番号" &amp; リスト!O9402)&gt;=1,"",IF(VLOOKUP(O9402,登録者リスト!$A$1:$D$43729,4,FALSE)=基本情報!$D$6,O9402,"")),"")</f>
        <v/>
      </c>
    </row>
    <row r="9403" spans="15:16" x14ac:dyDescent="0.15">
      <c r="O9403">
        <v>9402</v>
      </c>
      <c r="P9403" t="str">
        <f>IFERROR(IF(COUNTIF(個人情報!$BB$5:$BB$401,"登録番号" &amp; リスト!O9403)&gt;=1,"",IF(VLOOKUP(O9403,登録者リスト!$A$1:$D$43729,4,FALSE)=基本情報!$D$6,O9403,"")),"")</f>
        <v/>
      </c>
    </row>
    <row r="9404" spans="15:16" x14ac:dyDescent="0.15">
      <c r="O9404">
        <v>9403</v>
      </c>
      <c r="P9404" t="str">
        <f>IFERROR(IF(COUNTIF(個人情報!$BB$5:$BB$401,"登録番号" &amp; リスト!O9404)&gt;=1,"",IF(VLOOKUP(O9404,登録者リスト!$A$1:$D$43729,4,FALSE)=基本情報!$D$6,O9404,"")),"")</f>
        <v/>
      </c>
    </row>
    <row r="9405" spans="15:16" x14ac:dyDescent="0.15">
      <c r="O9405">
        <v>9404</v>
      </c>
      <c r="P9405" t="str">
        <f>IFERROR(IF(COUNTIF(個人情報!$BB$5:$BB$401,"登録番号" &amp; リスト!O9405)&gt;=1,"",IF(VLOOKUP(O9405,登録者リスト!$A$1:$D$43729,4,FALSE)=基本情報!$D$6,O9405,"")),"")</f>
        <v/>
      </c>
    </row>
    <row r="9406" spans="15:16" x14ac:dyDescent="0.15">
      <c r="O9406">
        <v>9405</v>
      </c>
      <c r="P9406" t="str">
        <f>IFERROR(IF(COUNTIF(個人情報!$BB$5:$BB$401,"登録番号" &amp; リスト!O9406)&gt;=1,"",IF(VLOOKUP(O9406,登録者リスト!$A$1:$D$43729,4,FALSE)=基本情報!$D$6,O9406,"")),"")</f>
        <v/>
      </c>
    </row>
    <row r="9407" spans="15:16" x14ac:dyDescent="0.15">
      <c r="O9407">
        <v>9406</v>
      </c>
      <c r="P9407" t="str">
        <f>IFERROR(IF(COUNTIF(個人情報!$BB$5:$BB$401,"登録番号" &amp; リスト!O9407)&gt;=1,"",IF(VLOOKUP(O9407,登録者リスト!$A$1:$D$43729,4,FALSE)=基本情報!$D$6,O9407,"")),"")</f>
        <v/>
      </c>
    </row>
    <row r="9408" spans="15:16" x14ac:dyDescent="0.15">
      <c r="O9408">
        <v>9407</v>
      </c>
      <c r="P9408" t="str">
        <f>IFERROR(IF(COUNTIF(個人情報!$BB$5:$BB$401,"登録番号" &amp; リスト!O9408)&gt;=1,"",IF(VLOOKUP(O9408,登録者リスト!$A$1:$D$43729,4,FALSE)=基本情報!$D$6,O9408,"")),"")</f>
        <v/>
      </c>
    </row>
    <row r="9409" spans="15:16" x14ac:dyDescent="0.15">
      <c r="O9409">
        <v>9408</v>
      </c>
      <c r="P9409" t="str">
        <f>IFERROR(IF(COUNTIF(個人情報!$BB$5:$BB$401,"登録番号" &amp; リスト!O9409)&gt;=1,"",IF(VLOOKUP(O9409,登録者リスト!$A$1:$D$43729,4,FALSE)=基本情報!$D$6,O9409,"")),"")</f>
        <v/>
      </c>
    </row>
    <row r="9410" spans="15:16" x14ac:dyDescent="0.15">
      <c r="O9410">
        <v>9409</v>
      </c>
      <c r="P9410" t="str">
        <f>IFERROR(IF(COUNTIF(個人情報!$BB$5:$BB$401,"登録番号" &amp; リスト!O9410)&gt;=1,"",IF(VLOOKUP(O9410,登録者リスト!$A$1:$D$43729,4,FALSE)=基本情報!$D$6,O9410,"")),"")</f>
        <v/>
      </c>
    </row>
    <row r="9411" spans="15:16" x14ac:dyDescent="0.15">
      <c r="O9411">
        <v>9410</v>
      </c>
      <c r="P9411" t="str">
        <f>IFERROR(IF(COUNTIF(個人情報!$BB$5:$BB$401,"登録番号" &amp; リスト!O9411)&gt;=1,"",IF(VLOOKUP(O9411,登録者リスト!$A$1:$D$43729,4,FALSE)=基本情報!$D$6,O9411,"")),"")</f>
        <v/>
      </c>
    </row>
    <row r="9412" spans="15:16" x14ac:dyDescent="0.15">
      <c r="O9412">
        <v>9411</v>
      </c>
      <c r="P9412" t="str">
        <f>IFERROR(IF(COUNTIF(個人情報!$BB$5:$BB$401,"登録番号" &amp; リスト!O9412)&gt;=1,"",IF(VLOOKUP(O9412,登録者リスト!$A$1:$D$43729,4,FALSE)=基本情報!$D$6,O9412,"")),"")</f>
        <v/>
      </c>
    </row>
    <row r="9413" spans="15:16" x14ac:dyDescent="0.15">
      <c r="O9413">
        <v>9412</v>
      </c>
      <c r="P9413" t="str">
        <f>IFERROR(IF(COUNTIF(個人情報!$BB$5:$BB$401,"登録番号" &amp; リスト!O9413)&gt;=1,"",IF(VLOOKUP(O9413,登録者リスト!$A$1:$D$43729,4,FALSE)=基本情報!$D$6,O9413,"")),"")</f>
        <v/>
      </c>
    </row>
    <row r="9414" spans="15:16" x14ac:dyDescent="0.15">
      <c r="O9414">
        <v>9413</v>
      </c>
      <c r="P9414" t="str">
        <f>IFERROR(IF(COUNTIF(個人情報!$BB$5:$BB$401,"登録番号" &amp; リスト!O9414)&gt;=1,"",IF(VLOOKUP(O9414,登録者リスト!$A$1:$D$43729,4,FALSE)=基本情報!$D$6,O9414,"")),"")</f>
        <v/>
      </c>
    </row>
    <row r="9415" spans="15:16" x14ac:dyDescent="0.15">
      <c r="O9415">
        <v>9414</v>
      </c>
      <c r="P9415" t="str">
        <f>IFERROR(IF(COUNTIF(個人情報!$BB$5:$BB$401,"登録番号" &amp; リスト!O9415)&gt;=1,"",IF(VLOOKUP(O9415,登録者リスト!$A$1:$D$43729,4,FALSE)=基本情報!$D$6,O9415,"")),"")</f>
        <v/>
      </c>
    </row>
    <row r="9416" spans="15:16" x14ac:dyDescent="0.15">
      <c r="O9416">
        <v>9415</v>
      </c>
      <c r="P9416" t="str">
        <f>IFERROR(IF(COUNTIF(個人情報!$BB$5:$BB$401,"登録番号" &amp; リスト!O9416)&gt;=1,"",IF(VLOOKUP(O9416,登録者リスト!$A$1:$D$43729,4,FALSE)=基本情報!$D$6,O9416,"")),"")</f>
        <v/>
      </c>
    </row>
    <row r="9417" spans="15:16" x14ac:dyDescent="0.15">
      <c r="O9417">
        <v>9416</v>
      </c>
      <c r="P9417" t="str">
        <f>IFERROR(IF(COUNTIF(個人情報!$BB$5:$BB$401,"登録番号" &amp; リスト!O9417)&gt;=1,"",IF(VLOOKUP(O9417,登録者リスト!$A$1:$D$43729,4,FALSE)=基本情報!$D$6,O9417,"")),"")</f>
        <v/>
      </c>
    </row>
    <row r="9418" spans="15:16" x14ac:dyDescent="0.15">
      <c r="O9418">
        <v>9417</v>
      </c>
      <c r="P9418" t="str">
        <f>IFERROR(IF(COUNTIF(個人情報!$BB$5:$BB$401,"登録番号" &amp; リスト!O9418)&gt;=1,"",IF(VLOOKUP(O9418,登録者リスト!$A$1:$D$43729,4,FALSE)=基本情報!$D$6,O9418,"")),"")</f>
        <v/>
      </c>
    </row>
    <row r="9419" spans="15:16" x14ac:dyDescent="0.15">
      <c r="O9419">
        <v>9418</v>
      </c>
      <c r="P9419" t="str">
        <f>IFERROR(IF(COUNTIF(個人情報!$BB$5:$BB$401,"登録番号" &amp; リスト!O9419)&gt;=1,"",IF(VLOOKUP(O9419,登録者リスト!$A$1:$D$43729,4,FALSE)=基本情報!$D$6,O9419,"")),"")</f>
        <v/>
      </c>
    </row>
    <row r="9420" spans="15:16" x14ac:dyDescent="0.15">
      <c r="O9420">
        <v>9419</v>
      </c>
      <c r="P9420" t="str">
        <f>IFERROR(IF(COUNTIF(個人情報!$BB$5:$BB$401,"登録番号" &amp; リスト!O9420)&gt;=1,"",IF(VLOOKUP(O9420,登録者リスト!$A$1:$D$43729,4,FALSE)=基本情報!$D$6,O9420,"")),"")</f>
        <v/>
      </c>
    </row>
    <row r="9421" spans="15:16" x14ac:dyDescent="0.15">
      <c r="O9421">
        <v>9420</v>
      </c>
      <c r="P9421" t="str">
        <f>IFERROR(IF(COUNTIF(個人情報!$BB$5:$BB$401,"登録番号" &amp; リスト!O9421)&gt;=1,"",IF(VLOOKUP(O9421,登録者リスト!$A$1:$D$43729,4,FALSE)=基本情報!$D$6,O9421,"")),"")</f>
        <v/>
      </c>
    </row>
    <row r="9422" spans="15:16" x14ac:dyDescent="0.15">
      <c r="O9422">
        <v>9421</v>
      </c>
      <c r="P9422" t="str">
        <f>IFERROR(IF(COUNTIF(個人情報!$BB$5:$BB$401,"登録番号" &amp; リスト!O9422)&gt;=1,"",IF(VLOOKUP(O9422,登録者リスト!$A$1:$D$43729,4,FALSE)=基本情報!$D$6,O9422,"")),"")</f>
        <v/>
      </c>
    </row>
    <row r="9423" spans="15:16" x14ac:dyDescent="0.15">
      <c r="O9423">
        <v>9422</v>
      </c>
      <c r="P9423" t="str">
        <f>IFERROR(IF(COUNTIF(個人情報!$BB$5:$BB$401,"登録番号" &amp; リスト!O9423)&gt;=1,"",IF(VLOOKUP(O9423,登録者リスト!$A$1:$D$43729,4,FALSE)=基本情報!$D$6,O9423,"")),"")</f>
        <v/>
      </c>
    </row>
    <row r="9424" spans="15:16" x14ac:dyDescent="0.15">
      <c r="O9424">
        <v>9423</v>
      </c>
      <c r="P9424" t="str">
        <f>IFERROR(IF(COUNTIF(個人情報!$BB$5:$BB$401,"登録番号" &amp; リスト!O9424)&gt;=1,"",IF(VLOOKUP(O9424,登録者リスト!$A$1:$D$43729,4,FALSE)=基本情報!$D$6,O9424,"")),"")</f>
        <v/>
      </c>
    </row>
    <row r="9425" spans="15:16" x14ac:dyDescent="0.15">
      <c r="O9425">
        <v>9424</v>
      </c>
      <c r="P9425" t="str">
        <f>IFERROR(IF(COUNTIF(個人情報!$BB$5:$BB$401,"登録番号" &amp; リスト!O9425)&gt;=1,"",IF(VLOOKUP(O9425,登録者リスト!$A$1:$D$43729,4,FALSE)=基本情報!$D$6,O9425,"")),"")</f>
        <v/>
      </c>
    </row>
    <row r="9426" spans="15:16" x14ac:dyDescent="0.15">
      <c r="O9426">
        <v>9425</v>
      </c>
      <c r="P9426" t="str">
        <f>IFERROR(IF(COUNTIF(個人情報!$BB$5:$BB$401,"登録番号" &amp; リスト!O9426)&gt;=1,"",IF(VLOOKUP(O9426,登録者リスト!$A$1:$D$43729,4,FALSE)=基本情報!$D$6,O9426,"")),"")</f>
        <v/>
      </c>
    </row>
    <row r="9427" spans="15:16" x14ac:dyDescent="0.15">
      <c r="O9427">
        <v>9426</v>
      </c>
      <c r="P9427" t="str">
        <f>IFERROR(IF(COUNTIF(個人情報!$BB$5:$BB$401,"登録番号" &amp; リスト!O9427)&gt;=1,"",IF(VLOOKUP(O9427,登録者リスト!$A$1:$D$43729,4,FALSE)=基本情報!$D$6,O9427,"")),"")</f>
        <v/>
      </c>
    </row>
    <row r="9428" spans="15:16" x14ac:dyDescent="0.15">
      <c r="O9428">
        <v>9427</v>
      </c>
      <c r="P9428" t="str">
        <f>IFERROR(IF(COUNTIF(個人情報!$BB$5:$BB$401,"登録番号" &amp; リスト!O9428)&gt;=1,"",IF(VLOOKUP(O9428,登録者リスト!$A$1:$D$43729,4,FALSE)=基本情報!$D$6,O9428,"")),"")</f>
        <v/>
      </c>
    </row>
    <row r="9429" spans="15:16" x14ac:dyDescent="0.15">
      <c r="O9429">
        <v>9428</v>
      </c>
      <c r="P9429" t="str">
        <f>IFERROR(IF(COUNTIF(個人情報!$BB$5:$BB$401,"登録番号" &amp; リスト!O9429)&gt;=1,"",IF(VLOOKUP(O9429,登録者リスト!$A$1:$D$43729,4,FALSE)=基本情報!$D$6,O9429,"")),"")</f>
        <v/>
      </c>
    </row>
    <row r="9430" spans="15:16" x14ac:dyDescent="0.15">
      <c r="O9430">
        <v>9429</v>
      </c>
      <c r="P9430" t="str">
        <f>IFERROR(IF(COUNTIF(個人情報!$BB$5:$BB$401,"登録番号" &amp; リスト!O9430)&gt;=1,"",IF(VLOOKUP(O9430,登録者リスト!$A$1:$D$43729,4,FALSE)=基本情報!$D$6,O9430,"")),"")</f>
        <v/>
      </c>
    </row>
    <row r="9431" spans="15:16" x14ac:dyDescent="0.15">
      <c r="O9431">
        <v>9430</v>
      </c>
      <c r="P9431" t="str">
        <f>IFERROR(IF(COUNTIF(個人情報!$BB$5:$BB$401,"登録番号" &amp; リスト!O9431)&gt;=1,"",IF(VLOOKUP(O9431,登録者リスト!$A$1:$D$43729,4,FALSE)=基本情報!$D$6,O9431,"")),"")</f>
        <v/>
      </c>
    </row>
    <row r="9432" spans="15:16" x14ac:dyDescent="0.15">
      <c r="O9432">
        <v>9431</v>
      </c>
      <c r="P9432" t="str">
        <f>IFERROR(IF(COUNTIF(個人情報!$BB$5:$BB$401,"登録番号" &amp; リスト!O9432)&gt;=1,"",IF(VLOOKUP(O9432,登録者リスト!$A$1:$D$43729,4,FALSE)=基本情報!$D$6,O9432,"")),"")</f>
        <v/>
      </c>
    </row>
    <row r="9433" spans="15:16" x14ac:dyDescent="0.15">
      <c r="O9433">
        <v>9432</v>
      </c>
      <c r="P9433" t="str">
        <f>IFERROR(IF(COUNTIF(個人情報!$BB$5:$BB$401,"登録番号" &amp; リスト!O9433)&gt;=1,"",IF(VLOOKUP(O9433,登録者リスト!$A$1:$D$43729,4,FALSE)=基本情報!$D$6,O9433,"")),"")</f>
        <v/>
      </c>
    </row>
    <row r="9434" spans="15:16" x14ac:dyDescent="0.15">
      <c r="O9434">
        <v>9433</v>
      </c>
      <c r="P9434" t="str">
        <f>IFERROR(IF(COUNTIF(個人情報!$BB$5:$BB$401,"登録番号" &amp; リスト!O9434)&gt;=1,"",IF(VLOOKUP(O9434,登録者リスト!$A$1:$D$43729,4,FALSE)=基本情報!$D$6,O9434,"")),"")</f>
        <v/>
      </c>
    </row>
    <row r="9435" spans="15:16" x14ac:dyDescent="0.15">
      <c r="O9435">
        <v>9434</v>
      </c>
      <c r="P9435" t="str">
        <f>IFERROR(IF(COUNTIF(個人情報!$BB$5:$BB$401,"登録番号" &amp; リスト!O9435)&gt;=1,"",IF(VLOOKUP(O9435,登録者リスト!$A$1:$D$43729,4,FALSE)=基本情報!$D$6,O9435,"")),"")</f>
        <v/>
      </c>
    </row>
    <row r="9436" spans="15:16" x14ac:dyDescent="0.15">
      <c r="O9436">
        <v>9435</v>
      </c>
      <c r="P9436" t="str">
        <f>IFERROR(IF(COUNTIF(個人情報!$BB$5:$BB$401,"登録番号" &amp; リスト!O9436)&gt;=1,"",IF(VLOOKUP(O9436,登録者リスト!$A$1:$D$43729,4,FALSE)=基本情報!$D$6,O9436,"")),"")</f>
        <v/>
      </c>
    </row>
    <row r="9437" spans="15:16" x14ac:dyDescent="0.15">
      <c r="O9437">
        <v>9436</v>
      </c>
      <c r="P9437" t="str">
        <f>IFERROR(IF(COUNTIF(個人情報!$BB$5:$BB$401,"登録番号" &amp; リスト!O9437)&gt;=1,"",IF(VLOOKUP(O9437,登録者リスト!$A$1:$D$43729,4,FALSE)=基本情報!$D$6,O9437,"")),"")</f>
        <v/>
      </c>
    </row>
    <row r="9438" spans="15:16" x14ac:dyDescent="0.15">
      <c r="O9438">
        <v>9437</v>
      </c>
      <c r="P9438" t="str">
        <f>IFERROR(IF(COUNTIF(個人情報!$BB$5:$BB$401,"登録番号" &amp; リスト!O9438)&gt;=1,"",IF(VLOOKUP(O9438,登録者リスト!$A$1:$D$43729,4,FALSE)=基本情報!$D$6,O9438,"")),"")</f>
        <v/>
      </c>
    </row>
    <row r="9439" spans="15:16" x14ac:dyDescent="0.15">
      <c r="O9439">
        <v>9438</v>
      </c>
      <c r="P9439" t="str">
        <f>IFERROR(IF(COUNTIF(個人情報!$BB$5:$BB$401,"登録番号" &amp; リスト!O9439)&gt;=1,"",IF(VLOOKUP(O9439,登録者リスト!$A$1:$D$43729,4,FALSE)=基本情報!$D$6,O9439,"")),"")</f>
        <v/>
      </c>
    </row>
    <row r="9440" spans="15:16" x14ac:dyDescent="0.15">
      <c r="O9440">
        <v>9439</v>
      </c>
      <c r="P9440" t="str">
        <f>IFERROR(IF(COUNTIF(個人情報!$BB$5:$BB$401,"登録番号" &amp; リスト!O9440)&gt;=1,"",IF(VLOOKUP(O9440,登録者リスト!$A$1:$D$43729,4,FALSE)=基本情報!$D$6,O9440,"")),"")</f>
        <v/>
      </c>
    </row>
    <row r="9441" spans="15:16" x14ac:dyDescent="0.15">
      <c r="O9441">
        <v>9440</v>
      </c>
      <c r="P9441" t="str">
        <f>IFERROR(IF(COUNTIF(個人情報!$BB$5:$BB$401,"登録番号" &amp; リスト!O9441)&gt;=1,"",IF(VLOOKUP(O9441,登録者リスト!$A$1:$D$43729,4,FALSE)=基本情報!$D$6,O9441,"")),"")</f>
        <v/>
      </c>
    </row>
    <row r="9442" spans="15:16" x14ac:dyDescent="0.15">
      <c r="O9442">
        <v>9441</v>
      </c>
      <c r="P9442" t="str">
        <f>IFERROR(IF(COUNTIF(個人情報!$BB$5:$BB$401,"登録番号" &amp; リスト!O9442)&gt;=1,"",IF(VLOOKUP(O9442,登録者リスト!$A$1:$D$43729,4,FALSE)=基本情報!$D$6,O9442,"")),"")</f>
        <v/>
      </c>
    </row>
    <row r="9443" spans="15:16" x14ac:dyDescent="0.15">
      <c r="O9443">
        <v>9442</v>
      </c>
      <c r="P9443" t="str">
        <f>IFERROR(IF(COUNTIF(個人情報!$BB$5:$BB$401,"登録番号" &amp; リスト!O9443)&gt;=1,"",IF(VLOOKUP(O9443,登録者リスト!$A$1:$D$43729,4,FALSE)=基本情報!$D$6,O9443,"")),"")</f>
        <v/>
      </c>
    </row>
    <row r="9444" spans="15:16" x14ac:dyDescent="0.15">
      <c r="O9444">
        <v>9443</v>
      </c>
      <c r="P9444" t="str">
        <f>IFERROR(IF(COUNTIF(個人情報!$BB$5:$BB$401,"登録番号" &amp; リスト!O9444)&gt;=1,"",IF(VLOOKUP(O9444,登録者リスト!$A$1:$D$43729,4,FALSE)=基本情報!$D$6,O9444,"")),"")</f>
        <v/>
      </c>
    </row>
    <row r="9445" spans="15:16" x14ac:dyDescent="0.15">
      <c r="O9445">
        <v>9444</v>
      </c>
      <c r="P9445" t="str">
        <f>IFERROR(IF(COUNTIF(個人情報!$BB$5:$BB$401,"登録番号" &amp; リスト!O9445)&gt;=1,"",IF(VLOOKUP(O9445,登録者リスト!$A$1:$D$43729,4,FALSE)=基本情報!$D$6,O9445,"")),"")</f>
        <v/>
      </c>
    </row>
    <row r="9446" spans="15:16" x14ac:dyDescent="0.15">
      <c r="O9446">
        <v>9445</v>
      </c>
      <c r="P9446" t="str">
        <f>IFERROR(IF(COUNTIF(個人情報!$BB$5:$BB$401,"登録番号" &amp; リスト!O9446)&gt;=1,"",IF(VLOOKUP(O9446,登録者リスト!$A$1:$D$43729,4,FALSE)=基本情報!$D$6,O9446,"")),"")</f>
        <v/>
      </c>
    </row>
    <row r="9447" spans="15:16" x14ac:dyDescent="0.15">
      <c r="O9447">
        <v>9446</v>
      </c>
      <c r="P9447" t="str">
        <f>IFERROR(IF(COUNTIF(個人情報!$BB$5:$BB$401,"登録番号" &amp; リスト!O9447)&gt;=1,"",IF(VLOOKUP(O9447,登録者リスト!$A$1:$D$43729,4,FALSE)=基本情報!$D$6,O9447,"")),"")</f>
        <v/>
      </c>
    </row>
    <row r="9448" spans="15:16" x14ac:dyDescent="0.15">
      <c r="O9448">
        <v>9447</v>
      </c>
      <c r="P9448" t="str">
        <f>IFERROR(IF(COUNTIF(個人情報!$BB$5:$BB$401,"登録番号" &amp; リスト!O9448)&gt;=1,"",IF(VLOOKUP(O9448,登録者リスト!$A$1:$D$43729,4,FALSE)=基本情報!$D$6,O9448,"")),"")</f>
        <v/>
      </c>
    </row>
    <row r="9449" spans="15:16" x14ac:dyDescent="0.15">
      <c r="O9449">
        <v>9448</v>
      </c>
      <c r="P9449" t="str">
        <f>IFERROR(IF(COUNTIF(個人情報!$BB$5:$BB$401,"登録番号" &amp; リスト!O9449)&gt;=1,"",IF(VLOOKUP(O9449,登録者リスト!$A$1:$D$43729,4,FALSE)=基本情報!$D$6,O9449,"")),"")</f>
        <v/>
      </c>
    </row>
    <row r="9450" spans="15:16" x14ac:dyDescent="0.15">
      <c r="O9450">
        <v>9449</v>
      </c>
      <c r="P9450" t="str">
        <f>IFERROR(IF(COUNTIF(個人情報!$BB$5:$BB$401,"登録番号" &amp; リスト!O9450)&gt;=1,"",IF(VLOOKUP(O9450,登録者リスト!$A$1:$D$43729,4,FALSE)=基本情報!$D$6,O9450,"")),"")</f>
        <v/>
      </c>
    </row>
    <row r="9451" spans="15:16" x14ac:dyDescent="0.15">
      <c r="O9451">
        <v>9450</v>
      </c>
      <c r="P9451" t="str">
        <f>IFERROR(IF(COUNTIF(個人情報!$BB$5:$BB$401,"登録番号" &amp; リスト!O9451)&gt;=1,"",IF(VLOOKUP(O9451,登録者リスト!$A$1:$D$43729,4,FALSE)=基本情報!$D$6,O9451,"")),"")</f>
        <v/>
      </c>
    </row>
    <row r="9452" spans="15:16" x14ac:dyDescent="0.15">
      <c r="O9452">
        <v>9451</v>
      </c>
      <c r="P9452" t="str">
        <f>IFERROR(IF(COUNTIF(個人情報!$BB$5:$BB$401,"登録番号" &amp; リスト!O9452)&gt;=1,"",IF(VLOOKUP(O9452,登録者リスト!$A$1:$D$43729,4,FALSE)=基本情報!$D$6,O9452,"")),"")</f>
        <v/>
      </c>
    </row>
    <row r="9453" spans="15:16" x14ac:dyDescent="0.15">
      <c r="O9453">
        <v>9452</v>
      </c>
      <c r="P9453" t="str">
        <f>IFERROR(IF(COUNTIF(個人情報!$BB$5:$BB$401,"登録番号" &amp; リスト!O9453)&gt;=1,"",IF(VLOOKUP(O9453,登録者リスト!$A$1:$D$43729,4,FALSE)=基本情報!$D$6,O9453,"")),"")</f>
        <v/>
      </c>
    </row>
    <row r="9454" spans="15:16" x14ac:dyDescent="0.15">
      <c r="O9454">
        <v>9453</v>
      </c>
      <c r="P9454" t="str">
        <f>IFERROR(IF(COUNTIF(個人情報!$BB$5:$BB$401,"登録番号" &amp; リスト!O9454)&gt;=1,"",IF(VLOOKUP(O9454,登録者リスト!$A$1:$D$43729,4,FALSE)=基本情報!$D$6,O9454,"")),"")</f>
        <v/>
      </c>
    </row>
    <row r="9455" spans="15:16" x14ac:dyDescent="0.15">
      <c r="O9455">
        <v>9454</v>
      </c>
      <c r="P9455" t="str">
        <f>IFERROR(IF(COUNTIF(個人情報!$BB$5:$BB$401,"登録番号" &amp; リスト!O9455)&gt;=1,"",IF(VLOOKUP(O9455,登録者リスト!$A$1:$D$43729,4,FALSE)=基本情報!$D$6,O9455,"")),"")</f>
        <v/>
      </c>
    </row>
    <row r="9456" spans="15:16" x14ac:dyDescent="0.15">
      <c r="O9456">
        <v>9455</v>
      </c>
      <c r="P9456" t="str">
        <f>IFERROR(IF(COUNTIF(個人情報!$BB$5:$BB$401,"登録番号" &amp; リスト!O9456)&gt;=1,"",IF(VLOOKUP(O9456,登録者リスト!$A$1:$D$43729,4,FALSE)=基本情報!$D$6,O9456,"")),"")</f>
        <v/>
      </c>
    </row>
    <row r="9457" spans="15:16" x14ac:dyDescent="0.15">
      <c r="O9457">
        <v>9456</v>
      </c>
      <c r="P9457" t="str">
        <f>IFERROR(IF(COUNTIF(個人情報!$BB$5:$BB$401,"登録番号" &amp; リスト!O9457)&gt;=1,"",IF(VLOOKUP(O9457,登録者リスト!$A$1:$D$43729,4,FALSE)=基本情報!$D$6,O9457,"")),"")</f>
        <v/>
      </c>
    </row>
    <row r="9458" spans="15:16" x14ac:dyDescent="0.15">
      <c r="O9458">
        <v>9457</v>
      </c>
      <c r="P9458" t="str">
        <f>IFERROR(IF(COUNTIF(個人情報!$BB$5:$BB$401,"登録番号" &amp; リスト!O9458)&gt;=1,"",IF(VLOOKUP(O9458,登録者リスト!$A$1:$D$43729,4,FALSE)=基本情報!$D$6,O9458,"")),"")</f>
        <v/>
      </c>
    </row>
    <row r="9459" spans="15:16" x14ac:dyDescent="0.15">
      <c r="O9459">
        <v>9458</v>
      </c>
      <c r="P9459" t="str">
        <f>IFERROR(IF(COUNTIF(個人情報!$BB$5:$BB$401,"登録番号" &amp; リスト!O9459)&gt;=1,"",IF(VLOOKUP(O9459,登録者リスト!$A$1:$D$43729,4,FALSE)=基本情報!$D$6,O9459,"")),"")</f>
        <v/>
      </c>
    </row>
    <row r="9460" spans="15:16" x14ac:dyDescent="0.15">
      <c r="O9460">
        <v>9459</v>
      </c>
      <c r="P9460" t="str">
        <f>IFERROR(IF(COUNTIF(個人情報!$BB$5:$BB$401,"登録番号" &amp; リスト!O9460)&gt;=1,"",IF(VLOOKUP(O9460,登録者リスト!$A$1:$D$43729,4,FALSE)=基本情報!$D$6,O9460,"")),"")</f>
        <v/>
      </c>
    </row>
    <row r="9461" spans="15:16" x14ac:dyDescent="0.15">
      <c r="O9461">
        <v>9460</v>
      </c>
      <c r="P9461" t="str">
        <f>IFERROR(IF(COUNTIF(個人情報!$BB$5:$BB$401,"登録番号" &amp; リスト!O9461)&gt;=1,"",IF(VLOOKUP(O9461,登録者リスト!$A$1:$D$43729,4,FALSE)=基本情報!$D$6,O9461,"")),"")</f>
        <v/>
      </c>
    </row>
    <row r="9462" spans="15:16" x14ac:dyDescent="0.15">
      <c r="O9462">
        <v>9461</v>
      </c>
      <c r="P9462" t="str">
        <f>IFERROR(IF(COUNTIF(個人情報!$BB$5:$BB$401,"登録番号" &amp; リスト!O9462)&gt;=1,"",IF(VLOOKUP(O9462,登録者リスト!$A$1:$D$43729,4,FALSE)=基本情報!$D$6,O9462,"")),"")</f>
        <v/>
      </c>
    </row>
    <row r="9463" spans="15:16" x14ac:dyDescent="0.15">
      <c r="O9463">
        <v>9462</v>
      </c>
      <c r="P9463" t="str">
        <f>IFERROR(IF(COUNTIF(個人情報!$BB$5:$BB$401,"登録番号" &amp; リスト!O9463)&gt;=1,"",IF(VLOOKUP(O9463,登録者リスト!$A$1:$D$43729,4,FALSE)=基本情報!$D$6,O9463,"")),"")</f>
        <v/>
      </c>
    </row>
    <row r="9464" spans="15:16" x14ac:dyDescent="0.15">
      <c r="O9464">
        <v>9463</v>
      </c>
      <c r="P9464" t="str">
        <f>IFERROR(IF(COUNTIF(個人情報!$BB$5:$BB$401,"登録番号" &amp; リスト!O9464)&gt;=1,"",IF(VLOOKUP(O9464,登録者リスト!$A$1:$D$43729,4,FALSE)=基本情報!$D$6,O9464,"")),"")</f>
        <v/>
      </c>
    </row>
    <row r="9465" spans="15:16" x14ac:dyDescent="0.15">
      <c r="O9465">
        <v>9464</v>
      </c>
      <c r="P9465" t="str">
        <f>IFERROR(IF(COUNTIF(個人情報!$BB$5:$BB$401,"登録番号" &amp; リスト!O9465)&gt;=1,"",IF(VLOOKUP(O9465,登録者リスト!$A$1:$D$43729,4,FALSE)=基本情報!$D$6,O9465,"")),"")</f>
        <v/>
      </c>
    </row>
    <row r="9466" spans="15:16" x14ac:dyDescent="0.15">
      <c r="O9466">
        <v>9465</v>
      </c>
      <c r="P9466" t="str">
        <f>IFERROR(IF(COUNTIF(個人情報!$BB$5:$BB$401,"登録番号" &amp; リスト!O9466)&gt;=1,"",IF(VLOOKUP(O9466,登録者リスト!$A$1:$D$43729,4,FALSE)=基本情報!$D$6,O9466,"")),"")</f>
        <v/>
      </c>
    </row>
    <row r="9467" spans="15:16" x14ac:dyDescent="0.15">
      <c r="O9467">
        <v>9466</v>
      </c>
      <c r="P9467" t="str">
        <f>IFERROR(IF(COUNTIF(個人情報!$BB$5:$BB$401,"登録番号" &amp; リスト!O9467)&gt;=1,"",IF(VLOOKUP(O9467,登録者リスト!$A$1:$D$43729,4,FALSE)=基本情報!$D$6,O9467,"")),"")</f>
        <v/>
      </c>
    </row>
    <row r="9468" spans="15:16" x14ac:dyDescent="0.15">
      <c r="O9468">
        <v>9467</v>
      </c>
      <c r="P9468" t="str">
        <f>IFERROR(IF(COUNTIF(個人情報!$BB$5:$BB$401,"登録番号" &amp; リスト!O9468)&gt;=1,"",IF(VLOOKUP(O9468,登録者リスト!$A$1:$D$43729,4,FALSE)=基本情報!$D$6,O9468,"")),"")</f>
        <v/>
      </c>
    </row>
    <row r="9469" spans="15:16" x14ac:dyDescent="0.15">
      <c r="O9469">
        <v>9468</v>
      </c>
      <c r="P9469" t="str">
        <f>IFERROR(IF(COUNTIF(個人情報!$BB$5:$BB$401,"登録番号" &amp; リスト!O9469)&gt;=1,"",IF(VLOOKUP(O9469,登録者リスト!$A$1:$D$43729,4,FALSE)=基本情報!$D$6,O9469,"")),"")</f>
        <v/>
      </c>
    </row>
    <row r="9470" spans="15:16" x14ac:dyDescent="0.15">
      <c r="O9470">
        <v>9469</v>
      </c>
      <c r="P9470" t="str">
        <f>IFERROR(IF(COUNTIF(個人情報!$BB$5:$BB$401,"登録番号" &amp; リスト!O9470)&gt;=1,"",IF(VLOOKUP(O9470,登録者リスト!$A$1:$D$43729,4,FALSE)=基本情報!$D$6,O9470,"")),"")</f>
        <v/>
      </c>
    </row>
    <row r="9471" spans="15:16" x14ac:dyDescent="0.15">
      <c r="O9471">
        <v>9470</v>
      </c>
      <c r="P9471" t="str">
        <f>IFERROR(IF(COUNTIF(個人情報!$BB$5:$BB$401,"登録番号" &amp; リスト!O9471)&gt;=1,"",IF(VLOOKUP(O9471,登録者リスト!$A$1:$D$43729,4,FALSE)=基本情報!$D$6,O9471,"")),"")</f>
        <v/>
      </c>
    </row>
    <row r="9472" spans="15:16" x14ac:dyDescent="0.15">
      <c r="O9472">
        <v>9471</v>
      </c>
      <c r="P9472" t="str">
        <f>IFERROR(IF(COUNTIF(個人情報!$BB$5:$BB$401,"登録番号" &amp; リスト!O9472)&gt;=1,"",IF(VLOOKUP(O9472,登録者リスト!$A$1:$D$43729,4,FALSE)=基本情報!$D$6,O9472,"")),"")</f>
        <v/>
      </c>
    </row>
    <row r="9473" spans="15:16" x14ac:dyDescent="0.15">
      <c r="O9473">
        <v>9472</v>
      </c>
      <c r="P9473" t="str">
        <f>IFERROR(IF(COUNTIF(個人情報!$BB$5:$BB$401,"登録番号" &amp; リスト!O9473)&gt;=1,"",IF(VLOOKUP(O9473,登録者リスト!$A$1:$D$43729,4,FALSE)=基本情報!$D$6,O9473,"")),"")</f>
        <v/>
      </c>
    </row>
    <row r="9474" spans="15:16" x14ac:dyDescent="0.15">
      <c r="O9474">
        <v>9473</v>
      </c>
      <c r="P9474" t="str">
        <f>IFERROR(IF(COUNTIF(個人情報!$BB$5:$BB$401,"登録番号" &amp; リスト!O9474)&gt;=1,"",IF(VLOOKUP(O9474,登録者リスト!$A$1:$D$43729,4,FALSE)=基本情報!$D$6,O9474,"")),"")</f>
        <v/>
      </c>
    </row>
    <row r="9475" spans="15:16" x14ac:dyDescent="0.15">
      <c r="O9475">
        <v>9474</v>
      </c>
      <c r="P9475" t="str">
        <f>IFERROR(IF(COUNTIF(個人情報!$BB$5:$BB$401,"登録番号" &amp; リスト!O9475)&gt;=1,"",IF(VLOOKUP(O9475,登録者リスト!$A$1:$D$43729,4,FALSE)=基本情報!$D$6,O9475,"")),"")</f>
        <v/>
      </c>
    </row>
    <row r="9476" spans="15:16" x14ac:dyDescent="0.15">
      <c r="O9476">
        <v>9475</v>
      </c>
      <c r="P9476" t="str">
        <f>IFERROR(IF(COUNTIF(個人情報!$BB$5:$BB$401,"登録番号" &amp; リスト!O9476)&gt;=1,"",IF(VLOOKUP(O9476,登録者リスト!$A$1:$D$43729,4,FALSE)=基本情報!$D$6,O9476,"")),"")</f>
        <v/>
      </c>
    </row>
    <row r="9477" spans="15:16" x14ac:dyDescent="0.15">
      <c r="O9477">
        <v>9476</v>
      </c>
      <c r="P9477" t="str">
        <f>IFERROR(IF(COUNTIF(個人情報!$BB$5:$BB$401,"登録番号" &amp; リスト!O9477)&gt;=1,"",IF(VLOOKUP(O9477,登録者リスト!$A$1:$D$43729,4,FALSE)=基本情報!$D$6,O9477,"")),"")</f>
        <v/>
      </c>
    </row>
    <row r="9478" spans="15:16" x14ac:dyDescent="0.15">
      <c r="O9478">
        <v>9477</v>
      </c>
      <c r="P9478" t="str">
        <f>IFERROR(IF(COUNTIF(個人情報!$BB$5:$BB$401,"登録番号" &amp; リスト!O9478)&gt;=1,"",IF(VLOOKUP(O9478,登録者リスト!$A$1:$D$43729,4,FALSE)=基本情報!$D$6,O9478,"")),"")</f>
        <v/>
      </c>
    </row>
    <row r="9479" spans="15:16" x14ac:dyDescent="0.15">
      <c r="O9479">
        <v>9478</v>
      </c>
      <c r="P9479" t="str">
        <f>IFERROR(IF(COUNTIF(個人情報!$BB$5:$BB$401,"登録番号" &amp; リスト!O9479)&gt;=1,"",IF(VLOOKUP(O9479,登録者リスト!$A$1:$D$43729,4,FALSE)=基本情報!$D$6,O9479,"")),"")</f>
        <v/>
      </c>
    </row>
    <row r="9480" spans="15:16" x14ac:dyDescent="0.15">
      <c r="O9480">
        <v>9479</v>
      </c>
      <c r="P9480" t="str">
        <f>IFERROR(IF(COUNTIF(個人情報!$BB$5:$BB$401,"登録番号" &amp; リスト!O9480)&gt;=1,"",IF(VLOOKUP(O9480,登録者リスト!$A$1:$D$43729,4,FALSE)=基本情報!$D$6,O9480,"")),"")</f>
        <v/>
      </c>
    </row>
    <row r="9481" spans="15:16" x14ac:dyDescent="0.15">
      <c r="O9481">
        <v>9480</v>
      </c>
      <c r="P9481" t="str">
        <f>IFERROR(IF(COUNTIF(個人情報!$BB$5:$BB$401,"登録番号" &amp; リスト!O9481)&gt;=1,"",IF(VLOOKUP(O9481,登録者リスト!$A$1:$D$43729,4,FALSE)=基本情報!$D$6,O9481,"")),"")</f>
        <v/>
      </c>
    </row>
    <row r="9482" spans="15:16" x14ac:dyDescent="0.15">
      <c r="O9482">
        <v>9481</v>
      </c>
      <c r="P9482" t="str">
        <f>IFERROR(IF(COUNTIF(個人情報!$BB$5:$BB$401,"登録番号" &amp; リスト!O9482)&gt;=1,"",IF(VLOOKUP(O9482,登録者リスト!$A$1:$D$43729,4,FALSE)=基本情報!$D$6,O9482,"")),"")</f>
        <v/>
      </c>
    </row>
    <row r="9483" spans="15:16" x14ac:dyDescent="0.15">
      <c r="O9483">
        <v>9482</v>
      </c>
      <c r="P9483" t="str">
        <f>IFERROR(IF(COUNTIF(個人情報!$BB$5:$BB$401,"登録番号" &amp; リスト!O9483)&gt;=1,"",IF(VLOOKUP(O9483,登録者リスト!$A$1:$D$43729,4,FALSE)=基本情報!$D$6,O9483,"")),"")</f>
        <v/>
      </c>
    </row>
    <row r="9484" spans="15:16" x14ac:dyDescent="0.15">
      <c r="O9484">
        <v>9483</v>
      </c>
      <c r="P9484" t="str">
        <f>IFERROR(IF(COUNTIF(個人情報!$BB$5:$BB$401,"登録番号" &amp; リスト!O9484)&gt;=1,"",IF(VLOOKUP(O9484,登録者リスト!$A$1:$D$43729,4,FALSE)=基本情報!$D$6,O9484,"")),"")</f>
        <v/>
      </c>
    </row>
    <row r="9485" spans="15:16" x14ac:dyDescent="0.15">
      <c r="O9485">
        <v>9484</v>
      </c>
      <c r="P9485" t="str">
        <f>IFERROR(IF(COUNTIF(個人情報!$BB$5:$BB$401,"登録番号" &amp; リスト!O9485)&gt;=1,"",IF(VLOOKUP(O9485,登録者リスト!$A$1:$D$43729,4,FALSE)=基本情報!$D$6,O9485,"")),"")</f>
        <v/>
      </c>
    </row>
    <row r="9486" spans="15:16" x14ac:dyDescent="0.15">
      <c r="O9486">
        <v>9485</v>
      </c>
      <c r="P9486" t="str">
        <f>IFERROR(IF(COUNTIF(個人情報!$BB$5:$BB$401,"登録番号" &amp; リスト!O9486)&gt;=1,"",IF(VLOOKUP(O9486,登録者リスト!$A$1:$D$43729,4,FALSE)=基本情報!$D$6,O9486,"")),"")</f>
        <v/>
      </c>
    </row>
    <row r="9487" spans="15:16" x14ac:dyDescent="0.15">
      <c r="O9487">
        <v>9486</v>
      </c>
      <c r="P9487" t="str">
        <f>IFERROR(IF(COUNTIF(個人情報!$BB$5:$BB$401,"登録番号" &amp; リスト!O9487)&gt;=1,"",IF(VLOOKUP(O9487,登録者リスト!$A$1:$D$43729,4,FALSE)=基本情報!$D$6,O9487,"")),"")</f>
        <v/>
      </c>
    </row>
    <row r="9488" spans="15:16" x14ac:dyDescent="0.15">
      <c r="O9488">
        <v>9487</v>
      </c>
      <c r="P9488" t="str">
        <f>IFERROR(IF(COUNTIF(個人情報!$BB$5:$BB$401,"登録番号" &amp; リスト!O9488)&gt;=1,"",IF(VLOOKUP(O9488,登録者リスト!$A$1:$D$43729,4,FALSE)=基本情報!$D$6,O9488,"")),"")</f>
        <v/>
      </c>
    </row>
    <row r="9489" spans="15:16" x14ac:dyDescent="0.15">
      <c r="O9489">
        <v>9488</v>
      </c>
      <c r="P9489" t="str">
        <f>IFERROR(IF(COUNTIF(個人情報!$BB$5:$BB$401,"登録番号" &amp; リスト!O9489)&gt;=1,"",IF(VLOOKUP(O9489,登録者リスト!$A$1:$D$43729,4,FALSE)=基本情報!$D$6,O9489,"")),"")</f>
        <v/>
      </c>
    </row>
    <row r="9490" spans="15:16" x14ac:dyDescent="0.15">
      <c r="O9490">
        <v>9489</v>
      </c>
      <c r="P9490" t="str">
        <f>IFERROR(IF(COUNTIF(個人情報!$BB$5:$BB$401,"登録番号" &amp; リスト!O9490)&gt;=1,"",IF(VLOOKUP(O9490,登録者リスト!$A$1:$D$43729,4,FALSE)=基本情報!$D$6,O9490,"")),"")</f>
        <v/>
      </c>
    </row>
    <row r="9491" spans="15:16" x14ac:dyDescent="0.15">
      <c r="O9491">
        <v>9490</v>
      </c>
      <c r="P9491" t="str">
        <f>IFERROR(IF(COUNTIF(個人情報!$BB$5:$BB$401,"登録番号" &amp; リスト!O9491)&gt;=1,"",IF(VLOOKUP(O9491,登録者リスト!$A$1:$D$43729,4,FALSE)=基本情報!$D$6,O9491,"")),"")</f>
        <v/>
      </c>
    </row>
    <row r="9492" spans="15:16" x14ac:dyDescent="0.15">
      <c r="O9492">
        <v>9491</v>
      </c>
      <c r="P9492" t="str">
        <f>IFERROR(IF(COUNTIF(個人情報!$BB$5:$BB$401,"登録番号" &amp; リスト!O9492)&gt;=1,"",IF(VLOOKUP(O9492,登録者リスト!$A$1:$D$43729,4,FALSE)=基本情報!$D$6,O9492,"")),"")</f>
        <v/>
      </c>
    </row>
    <row r="9493" spans="15:16" x14ac:dyDescent="0.15">
      <c r="O9493">
        <v>9492</v>
      </c>
      <c r="P9493" t="str">
        <f>IFERROR(IF(COUNTIF(個人情報!$BB$5:$BB$401,"登録番号" &amp; リスト!O9493)&gt;=1,"",IF(VLOOKUP(O9493,登録者リスト!$A$1:$D$43729,4,FALSE)=基本情報!$D$6,O9493,"")),"")</f>
        <v/>
      </c>
    </row>
    <row r="9494" spans="15:16" x14ac:dyDescent="0.15">
      <c r="O9494">
        <v>9493</v>
      </c>
      <c r="P9494" t="str">
        <f>IFERROR(IF(COUNTIF(個人情報!$BB$5:$BB$401,"登録番号" &amp; リスト!O9494)&gt;=1,"",IF(VLOOKUP(O9494,登録者リスト!$A$1:$D$43729,4,FALSE)=基本情報!$D$6,O9494,"")),"")</f>
        <v/>
      </c>
    </row>
    <row r="9495" spans="15:16" x14ac:dyDescent="0.15">
      <c r="O9495">
        <v>9494</v>
      </c>
      <c r="P9495" t="str">
        <f>IFERROR(IF(COUNTIF(個人情報!$BB$5:$BB$401,"登録番号" &amp; リスト!O9495)&gt;=1,"",IF(VLOOKUP(O9495,登録者リスト!$A$1:$D$43729,4,FALSE)=基本情報!$D$6,O9495,"")),"")</f>
        <v/>
      </c>
    </row>
    <row r="9496" spans="15:16" x14ac:dyDescent="0.15">
      <c r="O9496">
        <v>9495</v>
      </c>
      <c r="P9496" t="str">
        <f>IFERROR(IF(COUNTIF(個人情報!$BB$5:$BB$401,"登録番号" &amp; リスト!O9496)&gt;=1,"",IF(VLOOKUP(O9496,登録者リスト!$A$1:$D$43729,4,FALSE)=基本情報!$D$6,O9496,"")),"")</f>
        <v/>
      </c>
    </row>
    <row r="9497" spans="15:16" x14ac:dyDescent="0.15">
      <c r="O9497">
        <v>9496</v>
      </c>
      <c r="P9497" t="str">
        <f>IFERROR(IF(COUNTIF(個人情報!$BB$5:$BB$401,"登録番号" &amp; リスト!O9497)&gt;=1,"",IF(VLOOKUP(O9497,登録者リスト!$A$1:$D$43729,4,FALSE)=基本情報!$D$6,O9497,"")),"")</f>
        <v/>
      </c>
    </row>
    <row r="9498" spans="15:16" x14ac:dyDescent="0.15">
      <c r="O9498">
        <v>9497</v>
      </c>
      <c r="P9498" t="str">
        <f>IFERROR(IF(COUNTIF(個人情報!$BB$5:$BB$401,"登録番号" &amp; リスト!O9498)&gt;=1,"",IF(VLOOKUP(O9498,登録者リスト!$A$1:$D$43729,4,FALSE)=基本情報!$D$6,O9498,"")),"")</f>
        <v/>
      </c>
    </row>
    <row r="9499" spans="15:16" x14ac:dyDescent="0.15">
      <c r="O9499">
        <v>9498</v>
      </c>
      <c r="P9499" t="str">
        <f>IFERROR(IF(COUNTIF(個人情報!$BB$5:$BB$401,"登録番号" &amp; リスト!O9499)&gt;=1,"",IF(VLOOKUP(O9499,登録者リスト!$A$1:$D$43729,4,FALSE)=基本情報!$D$6,O9499,"")),"")</f>
        <v/>
      </c>
    </row>
    <row r="9500" spans="15:16" x14ac:dyDescent="0.15">
      <c r="O9500">
        <v>9499</v>
      </c>
      <c r="P9500" t="str">
        <f>IFERROR(IF(COUNTIF(個人情報!$BB$5:$BB$401,"登録番号" &amp; リスト!O9500)&gt;=1,"",IF(VLOOKUP(O9500,登録者リスト!$A$1:$D$43729,4,FALSE)=基本情報!$D$6,O9500,"")),"")</f>
        <v/>
      </c>
    </row>
    <row r="9501" spans="15:16" x14ac:dyDescent="0.15">
      <c r="O9501">
        <v>9500</v>
      </c>
      <c r="P9501" t="str">
        <f>IFERROR(IF(COUNTIF(個人情報!$BB$5:$BB$401,"登録番号" &amp; リスト!O9501)&gt;=1,"",IF(VLOOKUP(O9501,登録者リスト!$A$1:$D$43729,4,FALSE)=基本情報!$D$6,O9501,"")),"")</f>
        <v/>
      </c>
    </row>
    <row r="9502" spans="15:16" x14ac:dyDescent="0.15">
      <c r="O9502">
        <v>9501</v>
      </c>
      <c r="P9502" t="str">
        <f>IFERROR(IF(COUNTIF(個人情報!$BB$5:$BB$401,"登録番号" &amp; リスト!O9502)&gt;=1,"",IF(VLOOKUP(O9502,登録者リスト!$A$1:$D$43729,4,FALSE)=基本情報!$D$6,O9502,"")),"")</f>
        <v/>
      </c>
    </row>
    <row r="9503" spans="15:16" x14ac:dyDescent="0.15">
      <c r="O9503">
        <v>9502</v>
      </c>
      <c r="P9503" t="str">
        <f>IFERROR(IF(COUNTIF(個人情報!$BB$5:$BB$401,"登録番号" &amp; リスト!O9503)&gt;=1,"",IF(VLOOKUP(O9503,登録者リスト!$A$1:$D$43729,4,FALSE)=基本情報!$D$6,O9503,"")),"")</f>
        <v/>
      </c>
    </row>
    <row r="9504" spans="15:16" x14ac:dyDescent="0.15">
      <c r="O9504">
        <v>9503</v>
      </c>
      <c r="P9504" t="str">
        <f>IFERROR(IF(COUNTIF(個人情報!$BB$5:$BB$401,"登録番号" &amp; リスト!O9504)&gt;=1,"",IF(VLOOKUP(O9504,登録者リスト!$A$1:$D$43729,4,FALSE)=基本情報!$D$6,O9504,"")),"")</f>
        <v/>
      </c>
    </row>
    <row r="9505" spans="15:16" x14ac:dyDescent="0.15">
      <c r="O9505">
        <v>9504</v>
      </c>
      <c r="P9505" t="str">
        <f>IFERROR(IF(COUNTIF(個人情報!$BB$5:$BB$401,"登録番号" &amp; リスト!O9505)&gt;=1,"",IF(VLOOKUP(O9505,登録者リスト!$A$1:$D$43729,4,FALSE)=基本情報!$D$6,O9505,"")),"")</f>
        <v/>
      </c>
    </row>
    <row r="9506" spans="15:16" x14ac:dyDescent="0.15">
      <c r="O9506">
        <v>9505</v>
      </c>
      <c r="P9506" t="str">
        <f>IFERROR(IF(COUNTIF(個人情報!$BB$5:$BB$401,"登録番号" &amp; リスト!O9506)&gt;=1,"",IF(VLOOKUP(O9506,登録者リスト!$A$1:$D$43729,4,FALSE)=基本情報!$D$6,O9506,"")),"")</f>
        <v/>
      </c>
    </row>
    <row r="9507" spans="15:16" x14ac:dyDescent="0.15">
      <c r="O9507">
        <v>9506</v>
      </c>
      <c r="P9507" t="str">
        <f>IFERROR(IF(COUNTIF(個人情報!$BB$5:$BB$401,"登録番号" &amp; リスト!O9507)&gt;=1,"",IF(VLOOKUP(O9507,登録者リスト!$A$1:$D$43729,4,FALSE)=基本情報!$D$6,O9507,"")),"")</f>
        <v/>
      </c>
    </row>
    <row r="9508" spans="15:16" x14ac:dyDescent="0.15">
      <c r="O9508">
        <v>9507</v>
      </c>
      <c r="P9508" t="str">
        <f>IFERROR(IF(COUNTIF(個人情報!$BB$5:$BB$401,"登録番号" &amp; リスト!O9508)&gt;=1,"",IF(VLOOKUP(O9508,登録者リスト!$A$1:$D$43729,4,FALSE)=基本情報!$D$6,O9508,"")),"")</f>
        <v/>
      </c>
    </row>
    <row r="9509" spans="15:16" x14ac:dyDescent="0.15">
      <c r="O9509">
        <v>9508</v>
      </c>
      <c r="P9509" t="str">
        <f>IFERROR(IF(COUNTIF(個人情報!$BB$5:$BB$401,"登録番号" &amp; リスト!O9509)&gt;=1,"",IF(VLOOKUP(O9509,登録者リスト!$A$1:$D$43729,4,FALSE)=基本情報!$D$6,O9509,"")),"")</f>
        <v/>
      </c>
    </row>
    <row r="9510" spans="15:16" x14ac:dyDescent="0.15">
      <c r="O9510">
        <v>9509</v>
      </c>
      <c r="P9510" t="str">
        <f>IFERROR(IF(COUNTIF(個人情報!$BB$5:$BB$401,"登録番号" &amp; リスト!O9510)&gt;=1,"",IF(VLOOKUP(O9510,登録者リスト!$A$1:$D$43729,4,FALSE)=基本情報!$D$6,O9510,"")),"")</f>
        <v/>
      </c>
    </row>
    <row r="9511" spans="15:16" x14ac:dyDescent="0.15">
      <c r="O9511">
        <v>9510</v>
      </c>
      <c r="P9511" t="str">
        <f>IFERROR(IF(COUNTIF(個人情報!$BB$5:$BB$401,"登録番号" &amp; リスト!O9511)&gt;=1,"",IF(VLOOKUP(O9511,登録者リスト!$A$1:$D$43729,4,FALSE)=基本情報!$D$6,O9511,"")),"")</f>
        <v/>
      </c>
    </row>
    <row r="9512" spans="15:16" x14ac:dyDescent="0.15">
      <c r="O9512">
        <v>9511</v>
      </c>
      <c r="P9512" t="str">
        <f>IFERROR(IF(COUNTIF(個人情報!$BB$5:$BB$401,"登録番号" &amp; リスト!O9512)&gt;=1,"",IF(VLOOKUP(O9512,登録者リスト!$A$1:$D$43729,4,FALSE)=基本情報!$D$6,O9512,"")),"")</f>
        <v/>
      </c>
    </row>
    <row r="9513" spans="15:16" x14ac:dyDescent="0.15">
      <c r="O9513">
        <v>9512</v>
      </c>
      <c r="P9513" t="str">
        <f>IFERROR(IF(COUNTIF(個人情報!$BB$5:$BB$401,"登録番号" &amp; リスト!O9513)&gt;=1,"",IF(VLOOKUP(O9513,登録者リスト!$A$1:$D$43729,4,FALSE)=基本情報!$D$6,O9513,"")),"")</f>
        <v/>
      </c>
    </row>
    <row r="9514" spans="15:16" x14ac:dyDescent="0.15">
      <c r="O9514">
        <v>9513</v>
      </c>
      <c r="P9514" t="str">
        <f>IFERROR(IF(COUNTIF(個人情報!$BB$5:$BB$401,"登録番号" &amp; リスト!O9514)&gt;=1,"",IF(VLOOKUP(O9514,登録者リスト!$A$1:$D$43729,4,FALSE)=基本情報!$D$6,O9514,"")),"")</f>
        <v/>
      </c>
    </row>
    <row r="9515" spans="15:16" x14ac:dyDescent="0.15">
      <c r="O9515">
        <v>9514</v>
      </c>
      <c r="P9515" t="str">
        <f>IFERROR(IF(COUNTIF(個人情報!$BB$5:$BB$401,"登録番号" &amp; リスト!O9515)&gt;=1,"",IF(VLOOKUP(O9515,登録者リスト!$A$1:$D$43729,4,FALSE)=基本情報!$D$6,O9515,"")),"")</f>
        <v/>
      </c>
    </row>
    <row r="9516" spans="15:16" x14ac:dyDescent="0.15">
      <c r="O9516">
        <v>9515</v>
      </c>
      <c r="P9516" t="str">
        <f>IFERROR(IF(COUNTIF(個人情報!$BB$5:$BB$401,"登録番号" &amp; リスト!O9516)&gt;=1,"",IF(VLOOKUP(O9516,登録者リスト!$A$1:$D$43729,4,FALSE)=基本情報!$D$6,O9516,"")),"")</f>
        <v/>
      </c>
    </row>
    <row r="9517" spans="15:16" x14ac:dyDescent="0.15">
      <c r="O9517">
        <v>9516</v>
      </c>
      <c r="P9517" t="str">
        <f>IFERROR(IF(COUNTIF(個人情報!$BB$5:$BB$401,"登録番号" &amp; リスト!O9517)&gt;=1,"",IF(VLOOKUP(O9517,登録者リスト!$A$1:$D$43729,4,FALSE)=基本情報!$D$6,O9517,"")),"")</f>
        <v/>
      </c>
    </row>
    <row r="9518" spans="15:16" x14ac:dyDescent="0.15">
      <c r="O9518">
        <v>9517</v>
      </c>
      <c r="P9518" t="str">
        <f>IFERROR(IF(COUNTIF(個人情報!$BB$5:$BB$401,"登録番号" &amp; リスト!O9518)&gt;=1,"",IF(VLOOKUP(O9518,登録者リスト!$A$1:$D$43729,4,FALSE)=基本情報!$D$6,O9518,"")),"")</f>
        <v/>
      </c>
    </row>
    <row r="9519" spans="15:16" x14ac:dyDescent="0.15">
      <c r="O9519">
        <v>9518</v>
      </c>
      <c r="P9519" t="str">
        <f>IFERROR(IF(COUNTIF(個人情報!$BB$5:$BB$401,"登録番号" &amp; リスト!O9519)&gt;=1,"",IF(VLOOKUP(O9519,登録者リスト!$A$1:$D$43729,4,FALSE)=基本情報!$D$6,O9519,"")),"")</f>
        <v/>
      </c>
    </row>
    <row r="9520" spans="15:16" x14ac:dyDescent="0.15">
      <c r="O9520">
        <v>9519</v>
      </c>
      <c r="P9520" t="str">
        <f>IFERROR(IF(COUNTIF(個人情報!$BB$5:$BB$401,"登録番号" &amp; リスト!O9520)&gt;=1,"",IF(VLOOKUP(O9520,登録者リスト!$A$1:$D$43729,4,FALSE)=基本情報!$D$6,O9520,"")),"")</f>
        <v/>
      </c>
    </row>
    <row r="9521" spans="15:16" x14ac:dyDescent="0.15">
      <c r="O9521">
        <v>9520</v>
      </c>
      <c r="P9521" t="str">
        <f>IFERROR(IF(COUNTIF(個人情報!$BB$5:$BB$401,"登録番号" &amp; リスト!O9521)&gt;=1,"",IF(VLOOKUP(O9521,登録者リスト!$A$1:$D$43729,4,FALSE)=基本情報!$D$6,O9521,"")),"")</f>
        <v/>
      </c>
    </row>
    <row r="9522" spans="15:16" x14ac:dyDescent="0.15">
      <c r="O9522">
        <v>9521</v>
      </c>
      <c r="P9522" t="str">
        <f>IFERROR(IF(COUNTIF(個人情報!$BB$5:$BB$401,"登録番号" &amp; リスト!O9522)&gt;=1,"",IF(VLOOKUP(O9522,登録者リスト!$A$1:$D$43729,4,FALSE)=基本情報!$D$6,O9522,"")),"")</f>
        <v/>
      </c>
    </row>
    <row r="9523" spans="15:16" x14ac:dyDescent="0.15">
      <c r="O9523">
        <v>9522</v>
      </c>
      <c r="P9523" t="str">
        <f>IFERROR(IF(COUNTIF(個人情報!$BB$5:$BB$401,"登録番号" &amp; リスト!O9523)&gt;=1,"",IF(VLOOKUP(O9523,登録者リスト!$A$1:$D$43729,4,FALSE)=基本情報!$D$6,O9523,"")),"")</f>
        <v/>
      </c>
    </row>
    <row r="9524" spans="15:16" x14ac:dyDescent="0.15">
      <c r="O9524">
        <v>9523</v>
      </c>
      <c r="P9524" t="str">
        <f>IFERROR(IF(COUNTIF(個人情報!$BB$5:$BB$401,"登録番号" &amp; リスト!O9524)&gt;=1,"",IF(VLOOKUP(O9524,登録者リスト!$A$1:$D$43729,4,FALSE)=基本情報!$D$6,O9524,"")),"")</f>
        <v/>
      </c>
    </row>
    <row r="9525" spans="15:16" x14ac:dyDescent="0.15">
      <c r="O9525">
        <v>9524</v>
      </c>
      <c r="P9525" t="str">
        <f>IFERROR(IF(COUNTIF(個人情報!$BB$5:$BB$401,"登録番号" &amp; リスト!O9525)&gt;=1,"",IF(VLOOKUP(O9525,登録者リスト!$A$1:$D$43729,4,FALSE)=基本情報!$D$6,O9525,"")),"")</f>
        <v/>
      </c>
    </row>
    <row r="9526" spans="15:16" x14ac:dyDescent="0.15">
      <c r="O9526">
        <v>9525</v>
      </c>
      <c r="P9526" t="str">
        <f>IFERROR(IF(COUNTIF(個人情報!$BB$5:$BB$401,"登録番号" &amp; リスト!O9526)&gt;=1,"",IF(VLOOKUP(O9526,登録者リスト!$A$1:$D$43729,4,FALSE)=基本情報!$D$6,O9526,"")),"")</f>
        <v/>
      </c>
    </row>
    <row r="9527" spans="15:16" x14ac:dyDescent="0.15">
      <c r="O9527">
        <v>9526</v>
      </c>
      <c r="P9527" t="str">
        <f>IFERROR(IF(COUNTIF(個人情報!$BB$5:$BB$401,"登録番号" &amp; リスト!O9527)&gt;=1,"",IF(VLOOKUP(O9527,登録者リスト!$A$1:$D$43729,4,FALSE)=基本情報!$D$6,O9527,"")),"")</f>
        <v/>
      </c>
    </row>
    <row r="9528" spans="15:16" x14ac:dyDescent="0.15">
      <c r="O9528">
        <v>9527</v>
      </c>
      <c r="P9528" t="str">
        <f>IFERROR(IF(COUNTIF(個人情報!$BB$5:$BB$401,"登録番号" &amp; リスト!O9528)&gt;=1,"",IF(VLOOKUP(O9528,登録者リスト!$A$1:$D$43729,4,FALSE)=基本情報!$D$6,O9528,"")),"")</f>
        <v/>
      </c>
    </row>
    <row r="9529" spans="15:16" x14ac:dyDescent="0.15">
      <c r="O9529">
        <v>9528</v>
      </c>
      <c r="P9529" t="str">
        <f>IFERROR(IF(COUNTIF(個人情報!$BB$5:$BB$401,"登録番号" &amp; リスト!O9529)&gt;=1,"",IF(VLOOKUP(O9529,登録者リスト!$A$1:$D$43729,4,FALSE)=基本情報!$D$6,O9529,"")),"")</f>
        <v/>
      </c>
    </row>
    <row r="9530" spans="15:16" x14ac:dyDescent="0.15">
      <c r="O9530">
        <v>9529</v>
      </c>
      <c r="P9530" t="str">
        <f>IFERROR(IF(COUNTIF(個人情報!$BB$5:$BB$401,"登録番号" &amp; リスト!O9530)&gt;=1,"",IF(VLOOKUP(O9530,登録者リスト!$A$1:$D$43729,4,FALSE)=基本情報!$D$6,O9530,"")),"")</f>
        <v/>
      </c>
    </row>
    <row r="9531" spans="15:16" x14ac:dyDescent="0.15">
      <c r="O9531">
        <v>9530</v>
      </c>
      <c r="P9531" t="str">
        <f>IFERROR(IF(COUNTIF(個人情報!$BB$5:$BB$401,"登録番号" &amp; リスト!O9531)&gt;=1,"",IF(VLOOKUP(O9531,登録者リスト!$A$1:$D$43729,4,FALSE)=基本情報!$D$6,O9531,"")),"")</f>
        <v/>
      </c>
    </row>
    <row r="9532" spans="15:16" x14ac:dyDescent="0.15">
      <c r="O9532">
        <v>9531</v>
      </c>
      <c r="P9532" t="str">
        <f>IFERROR(IF(COUNTIF(個人情報!$BB$5:$BB$401,"登録番号" &amp; リスト!O9532)&gt;=1,"",IF(VLOOKUP(O9532,登録者リスト!$A$1:$D$43729,4,FALSE)=基本情報!$D$6,O9532,"")),"")</f>
        <v/>
      </c>
    </row>
    <row r="9533" spans="15:16" x14ac:dyDescent="0.15">
      <c r="O9533">
        <v>9532</v>
      </c>
      <c r="P9533" t="str">
        <f>IFERROR(IF(COUNTIF(個人情報!$BB$5:$BB$401,"登録番号" &amp; リスト!O9533)&gt;=1,"",IF(VLOOKUP(O9533,登録者リスト!$A$1:$D$43729,4,FALSE)=基本情報!$D$6,O9533,"")),"")</f>
        <v/>
      </c>
    </row>
    <row r="9534" spans="15:16" x14ac:dyDescent="0.15">
      <c r="O9534">
        <v>9533</v>
      </c>
      <c r="P9534" t="str">
        <f>IFERROR(IF(COUNTIF(個人情報!$BB$5:$BB$401,"登録番号" &amp; リスト!O9534)&gt;=1,"",IF(VLOOKUP(O9534,登録者リスト!$A$1:$D$43729,4,FALSE)=基本情報!$D$6,O9534,"")),"")</f>
        <v/>
      </c>
    </row>
    <row r="9535" spans="15:16" x14ac:dyDescent="0.15">
      <c r="O9535">
        <v>9534</v>
      </c>
      <c r="P9535" t="str">
        <f>IFERROR(IF(COUNTIF(個人情報!$BB$5:$BB$401,"登録番号" &amp; リスト!O9535)&gt;=1,"",IF(VLOOKUP(O9535,登録者リスト!$A$1:$D$43729,4,FALSE)=基本情報!$D$6,O9535,"")),"")</f>
        <v/>
      </c>
    </row>
    <row r="9536" spans="15:16" x14ac:dyDescent="0.15">
      <c r="O9536">
        <v>9535</v>
      </c>
      <c r="P9536" t="str">
        <f>IFERROR(IF(COUNTIF(個人情報!$BB$5:$BB$401,"登録番号" &amp; リスト!O9536)&gt;=1,"",IF(VLOOKUP(O9536,登録者リスト!$A$1:$D$43729,4,FALSE)=基本情報!$D$6,O9536,"")),"")</f>
        <v/>
      </c>
    </row>
    <row r="9537" spans="15:16" x14ac:dyDescent="0.15">
      <c r="O9537">
        <v>9536</v>
      </c>
      <c r="P9537" t="str">
        <f>IFERROR(IF(COUNTIF(個人情報!$BB$5:$BB$401,"登録番号" &amp; リスト!O9537)&gt;=1,"",IF(VLOOKUP(O9537,登録者リスト!$A$1:$D$43729,4,FALSE)=基本情報!$D$6,O9537,"")),"")</f>
        <v/>
      </c>
    </row>
    <row r="9538" spans="15:16" x14ac:dyDescent="0.15">
      <c r="O9538">
        <v>9537</v>
      </c>
      <c r="P9538" t="str">
        <f>IFERROR(IF(COUNTIF(個人情報!$BB$5:$BB$401,"登録番号" &amp; リスト!O9538)&gt;=1,"",IF(VLOOKUP(O9538,登録者リスト!$A$1:$D$43729,4,FALSE)=基本情報!$D$6,O9538,"")),"")</f>
        <v/>
      </c>
    </row>
    <row r="9539" spans="15:16" x14ac:dyDescent="0.15">
      <c r="O9539">
        <v>9538</v>
      </c>
      <c r="P9539" t="str">
        <f>IFERROR(IF(COUNTIF(個人情報!$BB$5:$BB$401,"登録番号" &amp; リスト!O9539)&gt;=1,"",IF(VLOOKUP(O9539,登録者リスト!$A$1:$D$43729,4,FALSE)=基本情報!$D$6,O9539,"")),"")</f>
        <v/>
      </c>
    </row>
    <row r="9540" spans="15:16" x14ac:dyDescent="0.15">
      <c r="O9540">
        <v>9539</v>
      </c>
      <c r="P9540" t="str">
        <f>IFERROR(IF(COUNTIF(個人情報!$BB$5:$BB$401,"登録番号" &amp; リスト!O9540)&gt;=1,"",IF(VLOOKUP(O9540,登録者リスト!$A$1:$D$43729,4,FALSE)=基本情報!$D$6,O9540,"")),"")</f>
        <v/>
      </c>
    </row>
    <row r="9541" spans="15:16" x14ac:dyDescent="0.15">
      <c r="O9541">
        <v>9540</v>
      </c>
      <c r="P9541" t="str">
        <f>IFERROR(IF(COUNTIF(個人情報!$BB$5:$BB$401,"登録番号" &amp; リスト!O9541)&gt;=1,"",IF(VLOOKUP(O9541,登録者リスト!$A$1:$D$43729,4,FALSE)=基本情報!$D$6,O9541,"")),"")</f>
        <v/>
      </c>
    </row>
    <row r="9542" spans="15:16" x14ac:dyDescent="0.15">
      <c r="O9542">
        <v>9541</v>
      </c>
      <c r="P9542" t="str">
        <f>IFERROR(IF(COUNTIF(個人情報!$BB$5:$BB$401,"登録番号" &amp; リスト!O9542)&gt;=1,"",IF(VLOOKUP(O9542,登録者リスト!$A$1:$D$43729,4,FALSE)=基本情報!$D$6,O9542,"")),"")</f>
        <v/>
      </c>
    </row>
    <row r="9543" spans="15:16" x14ac:dyDescent="0.15">
      <c r="O9543">
        <v>9542</v>
      </c>
      <c r="P9543" t="str">
        <f>IFERROR(IF(COUNTIF(個人情報!$BB$5:$BB$401,"登録番号" &amp; リスト!O9543)&gt;=1,"",IF(VLOOKUP(O9543,登録者リスト!$A$1:$D$43729,4,FALSE)=基本情報!$D$6,O9543,"")),"")</f>
        <v/>
      </c>
    </row>
    <row r="9544" spans="15:16" x14ac:dyDescent="0.15">
      <c r="O9544">
        <v>9543</v>
      </c>
      <c r="P9544" t="str">
        <f>IFERROR(IF(COUNTIF(個人情報!$BB$5:$BB$401,"登録番号" &amp; リスト!O9544)&gt;=1,"",IF(VLOOKUP(O9544,登録者リスト!$A$1:$D$43729,4,FALSE)=基本情報!$D$6,O9544,"")),"")</f>
        <v/>
      </c>
    </row>
    <row r="9545" spans="15:16" x14ac:dyDescent="0.15">
      <c r="O9545">
        <v>9544</v>
      </c>
      <c r="P9545" t="str">
        <f>IFERROR(IF(COUNTIF(個人情報!$BB$5:$BB$401,"登録番号" &amp; リスト!O9545)&gt;=1,"",IF(VLOOKUP(O9545,登録者リスト!$A$1:$D$43729,4,FALSE)=基本情報!$D$6,O9545,"")),"")</f>
        <v/>
      </c>
    </row>
    <row r="9546" spans="15:16" x14ac:dyDescent="0.15">
      <c r="O9546">
        <v>9545</v>
      </c>
      <c r="P9546" t="str">
        <f>IFERROR(IF(COUNTIF(個人情報!$BB$5:$BB$401,"登録番号" &amp; リスト!O9546)&gt;=1,"",IF(VLOOKUP(O9546,登録者リスト!$A$1:$D$43729,4,FALSE)=基本情報!$D$6,O9546,"")),"")</f>
        <v/>
      </c>
    </row>
    <row r="9547" spans="15:16" x14ac:dyDescent="0.15">
      <c r="O9547">
        <v>9546</v>
      </c>
      <c r="P9547" t="str">
        <f>IFERROR(IF(COUNTIF(個人情報!$BB$5:$BB$401,"登録番号" &amp; リスト!O9547)&gt;=1,"",IF(VLOOKUP(O9547,登録者リスト!$A$1:$D$43729,4,FALSE)=基本情報!$D$6,O9547,"")),"")</f>
        <v/>
      </c>
    </row>
    <row r="9548" spans="15:16" x14ac:dyDescent="0.15">
      <c r="O9548">
        <v>9547</v>
      </c>
      <c r="P9548" t="str">
        <f>IFERROR(IF(COUNTIF(個人情報!$BB$5:$BB$401,"登録番号" &amp; リスト!O9548)&gt;=1,"",IF(VLOOKUP(O9548,登録者リスト!$A$1:$D$43729,4,FALSE)=基本情報!$D$6,O9548,"")),"")</f>
        <v/>
      </c>
    </row>
    <row r="9549" spans="15:16" x14ac:dyDescent="0.15">
      <c r="O9549">
        <v>9548</v>
      </c>
      <c r="P9549" t="str">
        <f>IFERROR(IF(COUNTIF(個人情報!$BB$5:$BB$401,"登録番号" &amp; リスト!O9549)&gt;=1,"",IF(VLOOKUP(O9549,登録者リスト!$A$1:$D$43729,4,FALSE)=基本情報!$D$6,O9549,"")),"")</f>
        <v/>
      </c>
    </row>
    <row r="9550" spans="15:16" x14ac:dyDescent="0.15">
      <c r="O9550">
        <v>9549</v>
      </c>
      <c r="P9550" t="str">
        <f>IFERROR(IF(COUNTIF(個人情報!$BB$5:$BB$401,"登録番号" &amp; リスト!O9550)&gt;=1,"",IF(VLOOKUP(O9550,登録者リスト!$A$1:$D$43729,4,FALSE)=基本情報!$D$6,O9550,"")),"")</f>
        <v/>
      </c>
    </row>
    <row r="9551" spans="15:16" x14ac:dyDescent="0.15">
      <c r="O9551">
        <v>9550</v>
      </c>
      <c r="P9551" t="str">
        <f>IFERROR(IF(COUNTIF(個人情報!$BB$5:$BB$401,"登録番号" &amp; リスト!O9551)&gt;=1,"",IF(VLOOKUP(O9551,登録者リスト!$A$1:$D$43729,4,FALSE)=基本情報!$D$6,O9551,"")),"")</f>
        <v/>
      </c>
    </row>
    <row r="9552" spans="15:16" x14ac:dyDescent="0.15">
      <c r="O9552">
        <v>9551</v>
      </c>
      <c r="P9552" t="str">
        <f>IFERROR(IF(COUNTIF(個人情報!$BB$5:$BB$401,"登録番号" &amp; リスト!O9552)&gt;=1,"",IF(VLOOKUP(O9552,登録者リスト!$A$1:$D$43729,4,FALSE)=基本情報!$D$6,O9552,"")),"")</f>
        <v/>
      </c>
    </row>
    <row r="9553" spans="15:16" x14ac:dyDescent="0.15">
      <c r="O9553">
        <v>9552</v>
      </c>
      <c r="P9553" t="str">
        <f>IFERROR(IF(COUNTIF(個人情報!$BB$5:$BB$401,"登録番号" &amp; リスト!O9553)&gt;=1,"",IF(VLOOKUP(O9553,登録者リスト!$A$1:$D$43729,4,FALSE)=基本情報!$D$6,O9553,"")),"")</f>
        <v/>
      </c>
    </row>
    <row r="9554" spans="15:16" x14ac:dyDescent="0.15">
      <c r="O9554">
        <v>9553</v>
      </c>
      <c r="P9554" t="str">
        <f>IFERROR(IF(COUNTIF(個人情報!$BB$5:$BB$401,"登録番号" &amp; リスト!O9554)&gt;=1,"",IF(VLOOKUP(O9554,登録者リスト!$A$1:$D$43729,4,FALSE)=基本情報!$D$6,O9554,"")),"")</f>
        <v/>
      </c>
    </row>
    <row r="9555" spans="15:16" x14ac:dyDescent="0.15">
      <c r="O9555">
        <v>9554</v>
      </c>
      <c r="P9555" t="str">
        <f>IFERROR(IF(COUNTIF(個人情報!$BB$5:$BB$401,"登録番号" &amp; リスト!O9555)&gt;=1,"",IF(VLOOKUP(O9555,登録者リスト!$A$1:$D$43729,4,FALSE)=基本情報!$D$6,O9555,"")),"")</f>
        <v/>
      </c>
    </row>
    <row r="9556" spans="15:16" x14ac:dyDescent="0.15">
      <c r="O9556">
        <v>9555</v>
      </c>
      <c r="P9556" t="str">
        <f>IFERROR(IF(COUNTIF(個人情報!$BB$5:$BB$401,"登録番号" &amp; リスト!O9556)&gt;=1,"",IF(VLOOKUP(O9556,登録者リスト!$A$1:$D$43729,4,FALSE)=基本情報!$D$6,O9556,"")),"")</f>
        <v/>
      </c>
    </row>
    <row r="9557" spans="15:16" x14ac:dyDescent="0.15">
      <c r="O9557">
        <v>9556</v>
      </c>
      <c r="P9557" t="str">
        <f>IFERROR(IF(COUNTIF(個人情報!$BB$5:$BB$401,"登録番号" &amp; リスト!O9557)&gt;=1,"",IF(VLOOKUP(O9557,登録者リスト!$A$1:$D$43729,4,FALSE)=基本情報!$D$6,O9557,"")),"")</f>
        <v/>
      </c>
    </row>
    <row r="9558" spans="15:16" x14ac:dyDescent="0.15">
      <c r="O9558">
        <v>9557</v>
      </c>
      <c r="P9558" t="str">
        <f>IFERROR(IF(COUNTIF(個人情報!$BB$5:$BB$401,"登録番号" &amp; リスト!O9558)&gt;=1,"",IF(VLOOKUP(O9558,登録者リスト!$A$1:$D$43729,4,FALSE)=基本情報!$D$6,O9558,"")),"")</f>
        <v/>
      </c>
    </row>
    <row r="9559" spans="15:16" x14ac:dyDescent="0.15">
      <c r="O9559">
        <v>9558</v>
      </c>
      <c r="P9559" t="str">
        <f>IFERROR(IF(COUNTIF(個人情報!$BB$5:$BB$401,"登録番号" &amp; リスト!O9559)&gt;=1,"",IF(VLOOKUP(O9559,登録者リスト!$A$1:$D$43729,4,FALSE)=基本情報!$D$6,O9559,"")),"")</f>
        <v/>
      </c>
    </row>
    <row r="9560" spans="15:16" x14ac:dyDescent="0.15">
      <c r="O9560">
        <v>9559</v>
      </c>
      <c r="P9560" t="str">
        <f>IFERROR(IF(COUNTIF(個人情報!$BB$5:$BB$401,"登録番号" &amp; リスト!O9560)&gt;=1,"",IF(VLOOKUP(O9560,登録者リスト!$A$1:$D$43729,4,FALSE)=基本情報!$D$6,O9560,"")),"")</f>
        <v/>
      </c>
    </row>
    <row r="9561" spans="15:16" x14ac:dyDescent="0.15">
      <c r="O9561">
        <v>9560</v>
      </c>
      <c r="P9561" t="str">
        <f>IFERROR(IF(COUNTIF(個人情報!$BB$5:$BB$401,"登録番号" &amp; リスト!O9561)&gt;=1,"",IF(VLOOKUP(O9561,登録者リスト!$A$1:$D$43729,4,FALSE)=基本情報!$D$6,O9561,"")),"")</f>
        <v/>
      </c>
    </row>
    <row r="9562" spans="15:16" x14ac:dyDescent="0.15">
      <c r="O9562">
        <v>9561</v>
      </c>
      <c r="P9562" t="str">
        <f>IFERROR(IF(COUNTIF(個人情報!$BB$5:$BB$401,"登録番号" &amp; リスト!O9562)&gt;=1,"",IF(VLOOKUP(O9562,登録者リスト!$A$1:$D$43729,4,FALSE)=基本情報!$D$6,O9562,"")),"")</f>
        <v/>
      </c>
    </row>
    <row r="9563" spans="15:16" x14ac:dyDescent="0.15">
      <c r="O9563">
        <v>9562</v>
      </c>
      <c r="P9563" t="str">
        <f>IFERROR(IF(COUNTIF(個人情報!$BB$5:$BB$401,"登録番号" &amp; リスト!O9563)&gt;=1,"",IF(VLOOKUP(O9563,登録者リスト!$A$1:$D$43729,4,FALSE)=基本情報!$D$6,O9563,"")),"")</f>
        <v/>
      </c>
    </row>
    <row r="9564" spans="15:16" x14ac:dyDescent="0.15">
      <c r="O9564">
        <v>9563</v>
      </c>
      <c r="P9564" t="str">
        <f>IFERROR(IF(COUNTIF(個人情報!$BB$5:$BB$401,"登録番号" &amp; リスト!O9564)&gt;=1,"",IF(VLOOKUP(O9564,登録者リスト!$A$1:$D$43729,4,FALSE)=基本情報!$D$6,O9564,"")),"")</f>
        <v/>
      </c>
    </row>
    <row r="9565" spans="15:16" x14ac:dyDescent="0.15">
      <c r="O9565">
        <v>9564</v>
      </c>
      <c r="P9565" t="str">
        <f>IFERROR(IF(COUNTIF(個人情報!$BB$5:$BB$401,"登録番号" &amp; リスト!O9565)&gt;=1,"",IF(VLOOKUP(O9565,登録者リスト!$A$1:$D$43729,4,FALSE)=基本情報!$D$6,O9565,"")),"")</f>
        <v/>
      </c>
    </row>
    <row r="9566" spans="15:16" x14ac:dyDescent="0.15">
      <c r="O9566">
        <v>9565</v>
      </c>
      <c r="P9566" t="str">
        <f>IFERROR(IF(COUNTIF(個人情報!$BB$5:$BB$401,"登録番号" &amp; リスト!O9566)&gt;=1,"",IF(VLOOKUP(O9566,登録者リスト!$A$1:$D$43729,4,FALSE)=基本情報!$D$6,O9566,"")),"")</f>
        <v/>
      </c>
    </row>
    <row r="9567" spans="15:16" x14ac:dyDescent="0.15">
      <c r="O9567">
        <v>9566</v>
      </c>
      <c r="P9567" t="str">
        <f>IFERROR(IF(COUNTIF(個人情報!$BB$5:$BB$401,"登録番号" &amp; リスト!O9567)&gt;=1,"",IF(VLOOKUP(O9567,登録者リスト!$A$1:$D$43729,4,FALSE)=基本情報!$D$6,O9567,"")),"")</f>
        <v/>
      </c>
    </row>
    <row r="9568" spans="15:16" x14ac:dyDescent="0.15">
      <c r="O9568">
        <v>9567</v>
      </c>
      <c r="P9568" t="str">
        <f>IFERROR(IF(COUNTIF(個人情報!$BB$5:$BB$401,"登録番号" &amp; リスト!O9568)&gt;=1,"",IF(VLOOKUP(O9568,登録者リスト!$A$1:$D$43729,4,FALSE)=基本情報!$D$6,O9568,"")),"")</f>
        <v/>
      </c>
    </row>
    <row r="9569" spans="15:16" x14ac:dyDescent="0.15">
      <c r="O9569">
        <v>9568</v>
      </c>
      <c r="P9569" t="str">
        <f>IFERROR(IF(COUNTIF(個人情報!$BB$5:$BB$401,"登録番号" &amp; リスト!O9569)&gt;=1,"",IF(VLOOKUP(O9569,登録者リスト!$A$1:$D$43729,4,FALSE)=基本情報!$D$6,O9569,"")),"")</f>
        <v/>
      </c>
    </row>
    <row r="9570" spans="15:16" x14ac:dyDescent="0.15">
      <c r="O9570">
        <v>9569</v>
      </c>
      <c r="P9570" t="str">
        <f>IFERROR(IF(COUNTIF(個人情報!$BB$5:$BB$401,"登録番号" &amp; リスト!O9570)&gt;=1,"",IF(VLOOKUP(O9570,登録者リスト!$A$1:$D$43729,4,FALSE)=基本情報!$D$6,O9570,"")),"")</f>
        <v/>
      </c>
    </row>
    <row r="9571" spans="15:16" x14ac:dyDescent="0.15">
      <c r="O9571">
        <v>9570</v>
      </c>
      <c r="P9571" t="str">
        <f>IFERROR(IF(COUNTIF(個人情報!$BB$5:$BB$401,"登録番号" &amp; リスト!O9571)&gt;=1,"",IF(VLOOKUP(O9571,登録者リスト!$A$1:$D$43729,4,FALSE)=基本情報!$D$6,O9571,"")),"")</f>
        <v/>
      </c>
    </row>
    <row r="9572" spans="15:16" x14ac:dyDescent="0.15">
      <c r="O9572">
        <v>9571</v>
      </c>
      <c r="P9572" t="str">
        <f>IFERROR(IF(COUNTIF(個人情報!$BB$5:$BB$401,"登録番号" &amp; リスト!O9572)&gt;=1,"",IF(VLOOKUP(O9572,登録者リスト!$A$1:$D$43729,4,FALSE)=基本情報!$D$6,O9572,"")),"")</f>
        <v/>
      </c>
    </row>
    <row r="9573" spans="15:16" x14ac:dyDescent="0.15">
      <c r="O9573">
        <v>9572</v>
      </c>
      <c r="P9573" t="str">
        <f>IFERROR(IF(COUNTIF(個人情報!$BB$5:$BB$401,"登録番号" &amp; リスト!O9573)&gt;=1,"",IF(VLOOKUP(O9573,登録者リスト!$A$1:$D$43729,4,FALSE)=基本情報!$D$6,O9573,"")),"")</f>
        <v/>
      </c>
    </row>
    <row r="9574" spans="15:16" x14ac:dyDescent="0.15">
      <c r="O9574">
        <v>9573</v>
      </c>
      <c r="P9574" t="str">
        <f>IFERROR(IF(COUNTIF(個人情報!$BB$5:$BB$401,"登録番号" &amp; リスト!O9574)&gt;=1,"",IF(VLOOKUP(O9574,登録者リスト!$A$1:$D$43729,4,FALSE)=基本情報!$D$6,O9574,"")),"")</f>
        <v/>
      </c>
    </row>
    <row r="9575" spans="15:16" x14ac:dyDescent="0.15">
      <c r="O9575">
        <v>9574</v>
      </c>
      <c r="P9575" t="str">
        <f>IFERROR(IF(COUNTIF(個人情報!$BB$5:$BB$401,"登録番号" &amp; リスト!O9575)&gt;=1,"",IF(VLOOKUP(O9575,登録者リスト!$A$1:$D$43729,4,FALSE)=基本情報!$D$6,O9575,"")),"")</f>
        <v/>
      </c>
    </row>
    <row r="9576" spans="15:16" x14ac:dyDescent="0.15">
      <c r="O9576">
        <v>9575</v>
      </c>
      <c r="P9576" t="str">
        <f>IFERROR(IF(COUNTIF(個人情報!$BB$5:$BB$401,"登録番号" &amp; リスト!O9576)&gt;=1,"",IF(VLOOKUP(O9576,登録者リスト!$A$1:$D$43729,4,FALSE)=基本情報!$D$6,O9576,"")),"")</f>
        <v/>
      </c>
    </row>
    <row r="9577" spans="15:16" x14ac:dyDescent="0.15">
      <c r="O9577">
        <v>9576</v>
      </c>
      <c r="P9577" t="str">
        <f>IFERROR(IF(COUNTIF(個人情報!$BB$5:$BB$401,"登録番号" &amp; リスト!O9577)&gt;=1,"",IF(VLOOKUP(O9577,登録者リスト!$A$1:$D$43729,4,FALSE)=基本情報!$D$6,O9577,"")),"")</f>
        <v/>
      </c>
    </row>
    <row r="9578" spans="15:16" x14ac:dyDescent="0.15">
      <c r="O9578">
        <v>9577</v>
      </c>
      <c r="P9578" t="str">
        <f>IFERROR(IF(COUNTIF(個人情報!$BB$5:$BB$401,"登録番号" &amp; リスト!O9578)&gt;=1,"",IF(VLOOKUP(O9578,登録者リスト!$A$1:$D$43729,4,FALSE)=基本情報!$D$6,O9578,"")),"")</f>
        <v/>
      </c>
    </row>
    <row r="9579" spans="15:16" x14ac:dyDescent="0.15">
      <c r="O9579">
        <v>9578</v>
      </c>
      <c r="P9579" t="str">
        <f>IFERROR(IF(COUNTIF(個人情報!$BB$5:$BB$401,"登録番号" &amp; リスト!O9579)&gt;=1,"",IF(VLOOKUP(O9579,登録者リスト!$A$1:$D$43729,4,FALSE)=基本情報!$D$6,O9579,"")),"")</f>
        <v/>
      </c>
    </row>
    <row r="9580" spans="15:16" x14ac:dyDescent="0.15">
      <c r="O9580">
        <v>9579</v>
      </c>
      <c r="P9580" t="str">
        <f>IFERROR(IF(COUNTIF(個人情報!$BB$5:$BB$401,"登録番号" &amp; リスト!O9580)&gt;=1,"",IF(VLOOKUP(O9580,登録者リスト!$A$1:$D$43729,4,FALSE)=基本情報!$D$6,O9580,"")),"")</f>
        <v/>
      </c>
    </row>
    <row r="9581" spans="15:16" x14ac:dyDescent="0.15">
      <c r="O9581">
        <v>9580</v>
      </c>
      <c r="P9581" t="str">
        <f>IFERROR(IF(COUNTIF(個人情報!$BB$5:$BB$401,"登録番号" &amp; リスト!O9581)&gt;=1,"",IF(VLOOKUP(O9581,登録者リスト!$A$1:$D$43729,4,FALSE)=基本情報!$D$6,O9581,"")),"")</f>
        <v/>
      </c>
    </row>
    <row r="9582" spans="15:16" x14ac:dyDescent="0.15">
      <c r="O9582">
        <v>9581</v>
      </c>
      <c r="P9582" t="str">
        <f>IFERROR(IF(COUNTIF(個人情報!$BB$5:$BB$401,"登録番号" &amp; リスト!O9582)&gt;=1,"",IF(VLOOKUP(O9582,登録者リスト!$A$1:$D$43729,4,FALSE)=基本情報!$D$6,O9582,"")),"")</f>
        <v/>
      </c>
    </row>
    <row r="9583" spans="15:16" x14ac:dyDescent="0.15">
      <c r="O9583">
        <v>9582</v>
      </c>
      <c r="P9583" t="str">
        <f>IFERROR(IF(COUNTIF(個人情報!$BB$5:$BB$401,"登録番号" &amp; リスト!O9583)&gt;=1,"",IF(VLOOKUP(O9583,登録者リスト!$A$1:$D$43729,4,FALSE)=基本情報!$D$6,O9583,"")),"")</f>
        <v/>
      </c>
    </row>
    <row r="9584" spans="15:16" x14ac:dyDescent="0.15">
      <c r="O9584">
        <v>9583</v>
      </c>
      <c r="P9584" t="str">
        <f>IFERROR(IF(COUNTIF(個人情報!$BB$5:$BB$401,"登録番号" &amp; リスト!O9584)&gt;=1,"",IF(VLOOKUP(O9584,登録者リスト!$A$1:$D$43729,4,FALSE)=基本情報!$D$6,O9584,"")),"")</f>
        <v/>
      </c>
    </row>
    <row r="9585" spans="15:16" x14ac:dyDescent="0.15">
      <c r="O9585">
        <v>9584</v>
      </c>
      <c r="P9585" t="str">
        <f>IFERROR(IF(COUNTIF(個人情報!$BB$5:$BB$401,"登録番号" &amp; リスト!O9585)&gt;=1,"",IF(VLOOKUP(O9585,登録者リスト!$A$1:$D$43729,4,FALSE)=基本情報!$D$6,O9585,"")),"")</f>
        <v/>
      </c>
    </row>
    <row r="9586" spans="15:16" x14ac:dyDescent="0.15">
      <c r="O9586">
        <v>9585</v>
      </c>
      <c r="P9586" t="str">
        <f>IFERROR(IF(COUNTIF(個人情報!$BB$5:$BB$401,"登録番号" &amp; リスト!O9586)&gt;=1,"",IF(VLOOKUP(O9586,登録者リスト!$A$1:$D$43729,4,FALSE)=基本情報!$D$6,O9586,"")),"")</f>
        <v/>
      </c>
    </row>
    <row r="9587" spans="15:16" x14ac:dyDescent="0.15">
      <c r="O9587">
        <v>9586</v>
      </c>
      <c r="P9587" t="str">
        <f>IFERROR(IF(COUNTIF(個人情報!$BB$5:$BB$401,"登録番号" &amp; リスト!O9587)&gt;=1,"",IF(VLOOKUP(O9587,登録者リスト!$A$1:$D$43729,4,FALSE)=基本情報!$D$6,O9587,"")),"")</f>
        <v/>
      </c>
    </row>
    <row r="9588" spans="15:16" x14ac:dyDescent="0.15">
      <c r="O9588">
        <v>9587</v>
      </c>
      <c r="P9588" t="str">
        <f>IFERROR(IF(COUNTIF(個人情報!$BB$5:$BB$401,"登録番号" &amp; リスト!O9588)&gt;=1,"",IF(VLOOKUP(O9588,登録者リスト!$A$1:$D$43729,4,FALSE)=基本情報!$D$6,O9588,"")),"")</f>
        <v/>
      </c>
    </row>
    <row r="9589" spans="15:16" x14ac:dyDescent="0.15">
      <c r="O9589">
        <v>9588</v>
      </c>
      <c r="P9589" t="str">
        <f>IFERROR(IF(COUNTIF(個人情報!$BB$5:$BB$401,"登録番号" &amp; リスト!O9589)&gt;=1,"",IF(VLOOKUP(O9589,登録者リスト!$A$1:$D$43729,4,FALSE)=基本情報!$D$6,O9589,"")),"")</f>
        <v/>
      </c>
    </row>
    <row r="9590" spans="15:16" x14ac:dyDescent="0.15">
      <c r="O9590">
        <v>9589</v>
      </c>
      <c r="P9590" t="str">
        <f>IFERROR(IF(COUNTIF(個人情報!$BB$5:$BB$401,"登録番号" &amp; リスト!O9590)&gt;=1,"",IF(VLOOKUP(O9590,登録者リスト!$A$1:$D$43729,4,FALSE)=基本情報!$D$6,O9590,"")),"")</f>
        <v/>
      </c>
    </row>
    <row r="9591" spans="15:16" x14ac:dyDescent="0.15">
      <c r="O9591">
        <v>9590</v>
      </c>
      <c r="P9591" t="str">
        <f>IFERROR(IF(COUNTIF(個人情報!$BB$5:$BB$401,"登録番号" &amp; リスト!O9591)&gt;=1,"",IF(VLOOKUP(O9591,登録者リスト!$A$1:$D$43729,4,FALSE)=基本情報!$D$6,O9591,"")),"")</f>
        <v/>
      </c>
    </row>
    <row r="9592" spans="15:16" x14ac:dyDescent="0.15">
      <c r="O9592">
        <v>9591</v>
      </c>
      <c r="P9592" t="str">
        <f>IFERROR(IF(COUNTIF(個人情報!$BB$5:$BB$401,"登録番号" &amp; リスト!O9592)&gt;=1,"",IF(VLOOKUP(O9592,登録者リスト!$A$1:$D$43729,4,FALSE)=基本情報!$D$6,O9592,"")),"")</f>
        <v/>
      </c>
    </row>
    <row r="9593" spans="15:16" x14ac:dyDescent="0.15">
      <c r="O9593">
        <v>9592</v>
      </c>
      <c r="P9593" t="str">
        <f>IFERROR(IF(COUNTIF(個人情報!$BB$5:$BB$401,"登録番号" &amp; リスト!O9593)&gt;=1,"",IF(VLOOKUP(O9593,登録者リスト!$A$1:$D$43729,4,FALSE)=基本情報!$D$6,O9593,"")),"")</f>
        <v/>
      </c>
    </row>
    <row r="9594" spans="15:16" x14ac:dyDescent="0.15">
      <c r="O9594">
        <v>9593</v>
      </c>
      <c r="P9594" t="str">
        <f>IFERROR(IF(COUNTIF(個人情報!$BB$5:$BB$401,"登録番号" &amp; リスト!O9594)&gt;=1,"",IF(VLOOKUP(O9594,登録者リスト!$A$1:$D$43729,4,FALSE)=基本情報!$D$6,O9594,"")),"")</f>
        <v/>
      </c>
    </row>
    <row r="9595" spans="15:16" x14ac:dyDescent="0.15">
      <c r="O9595">
        <v>9594</v>
      </c>
      <c r="P9595" t="str">
        <f>IFERROR(IF(COUNTIF(個人情報!$BB$5:$BB$401,"登録番号" &amp; リスト!O9595)&gt;=1,"",IF(VLOOKUP(O9595,登録者リスト!$A$1:$D$43729,4,FALSE)=基本情報!$D$6,O9595,"")),"")</f>
        <v/>
      </c>
    </row>
    <row r="9596" spans="15:16" x14ac:dyDescent="0.15">
      <c r="O9596">
        <v>9595</v>
      </c>
      <c r="P9596" t="str">
        <f>IFERROR(IF(COUNTIF(個人情報!$BB$5:$BB$401,"登録番号" &amp; リスト!O9596)&gt;=1,"",IF(VLOOKUP(O9596,登録者リスト!$A$1:$D$43729,4,FALSE)=基本情報!$D$6,O9596,"")),"")</f>
        <v/>
      </c>
    </row>
    <row r="9597" spans="15:16" x14ac:dyDescent="0.15">
      <c r="O9597">
        <v>9596</v>
      </c>
      <c r="P9597" t="str">
        <f>IFERROR(IF(COUNTIF(個人情報!$BB$5:$BB$401,"登録番号" &amp; リスト!O9597)&gt;=1,"",IF(VLOOKUP(O9597,登録者リスト!$A$1:$D$43729,4,FALSE)=基本情報!$D$6,O9597,"")),"")</f>
        <v/>
      </c>
    </row>
    <row r="9598" spans="15:16" x14ac:dyDescent="0.15">
      <c r="O9598">
        <v>9597</v>
      </c>
      <c r="P9598" t="str">
        <f>IFERROR(IF(COUNTIF(個人情報!$BB$5:$BB$401,"登録番号" &amp; リスト!O9598)&gt;=1,"",IF(VLOOKUP(O9598,登録者リスト!$A$1:$D$43729,4,FALSE)=基本情報!$D$6,O9598,"")),"")</f>
        <v/>
      </c>
    </row>
    <row r="9599" spans="15:16" x14ac:dyDescent="0.15">
      <c r="O9599">
        <v>9598</v>
      </c>
      <c r="P9599" t="str">
        <f>IFERROR(IF(COUNTIF(個人情報!$BB$5:$BB$401,"登録番号" &amp; リスト!O9599)&gt;=1,"",IF(VLOOKUP(O9599,登録者リスト!$A$1:$D$43729,4,FALSE)=基本情報!$D$6,O9599,"")),"")</f>
        <v/>
      </c>
    </row>
    <row r="9600" spans="15:16" x14ac:dyDescent="0.15">
      <c r="O9600">
        <v>9599</v>
      </c>
      <c r="P9600" t="str">
        <f>IFERROR(IF(COUNTIF(個人情報!$BB$5:$BB$401,"登録番号" &amp; リスト!O9600)&gt;=1,"",IF(VLOOKUP(O9600,登録者リスト!$A$1:$D$43729,4,FALSE)=基本情報!$D$6,O9600,"")),"")</f>
        <v/>
      </c>
    </row>
    <row r="9601" spans="15:16" x14ac:dyDescent="0.15">
      <c r="O9601">
        <v>9600</v>
      </c>
      <c r="P9601" t="str">
        <f>IFERROR(IF(COUNTIF(個人情報!$BB$5:$BB$401,"登録番号" &amp; リスト!O9601)&gt;=1,"",IF(VLOOKUP(O9601,登録者リスト!$A$1:$D$43729,4,FALSE)=基本情報!$D$6,O9601,"")),"")</f>
        <v/>
      </c>
    </row>
    <row r="9602" spans="15:16" x14ac:dyDescent="0.15">
      <c r="O9602">
        <v>9601</v>
      </c>
      <c r="P9602" t="str">
        <f>IFERROR(IF(COUNTIF(個人情報!$BB$5:$BB$401,"登録番号" &amp; リスト!O9602)&gt;=1,"",IF(VLOOKUP(O9602,登録者リスト!$A$1:$D$43729,4,FALSE)=基本情報!$D$6,O9602,"")),"")</f>
        <v/>
      </c>
    </row>
    <row r="9603" spans="15:16" x14ac:dyDescent="0.15">
      <c r="O9603">
        <v>9602</v>
      </c>
      <c r="P9603" t="str">
        <f>IFERROR(IF(COUNTIF(個人情報!$BB$5:$BB$401,"登録番号" &amp; リスト!O9603)&gt;=1,"",IF(VLOOKUP(O9603,登録者リスト!$A$1:$D$43729,4,FALSE)=基本情報!$D$6,O9603,"")),"")</f>
        <v/>
      </c>
    </row>
    <row r="9604" spans="15:16" x14ac:dyDescent="0.15">
      <c r="O9604">
        <v>9603</v>
      </c>
      <c r="P9604" t="str">
        <f>IFERROR(IF(COUNTIF(個人情報!$BB$5:$BB$401,"登録番号" &amp; リスト!O9604)&gt;=1,"",IF(VLOOKUP(O9604,登録者リスト!$A$1:$D$43729,4,FALSE)=基本情報!$D$6,O9604,"")),"")</f>
        <v/>
      </c>
    </row>
    <row r="9605" spans="15:16" x14ac:dyDescent="0.15">
      <c r="O9605">
        <v>9604</v>
      </c>
      <c r="P9605" t="str">
        <f>IFERROR(IF(COUNTIF(個人情報!$BB$5:$BB$401,"登録番号" &amp; リスト!O9605)&gt;=1,"",IF(VLOOKUP(O9605,登録者リスト!$A$1:$D$43729,4,FALSE)=基本情報!$D$6,O9605,"")),"")</f>
        <v/>
      </c>
    </row>
    <row r="9606" spans="15:16" x14ac:dyDescent="0.15">
      <c r="O9606">
        <v>9605</v>
      </c>
      <c r="P9606" t="str">
        <f>IFERROR(IF(COUNTIF(個人情報!$BB$5:$BB$401,"登録番号" &amp; リスト!O9606)&gt;=1,"",IF(VLOOKUP(O9606,登録者リスト!$A$1:$D$43729,4,FALSE)=基本情報!$D$6,O9606,"")),"")</f>
        <v/>
      </c>
    </row>
    <row r="9607" spans="15:16" x14ac:dyDescent="0.15">
      <c r="O9607">
        <v>9606</v>
      </c>
      <c r="P9607" t="str">
        <f>IFERROR(IF(COUNTIF(個人情報!$BB$5:$BB$401,"登録番号" &amp; リスト!O9607)&gt;=1,"",IF(VLOOKUP(O9607,登録者リスト!$A$1:$D$43729,4,FALSE)=基本情報!$D$6,O9607,"")),"")</f>
        <v/>
      </c>
    </row>
    <row r="9608" spans="15:16" x14ac:dyDescent="0.15">
      <c r="O9608">
        <v>9607</v>
      </c>
      <c r="P9608" t="str">
        <f>IFERROR(IF(COUNTIF(個人情報!$BB$5:$BB$401,"登録番号" &amp; リスト!O9608)&gt;=1,"",IF(VLOOKUP(O9608,登録者リスト!$A$1:$D$43729,4,FALSE)=基本情報!$D$6,O9608,"")),"")</f>
        <v/>
      </c>
    </row>
    <row r="9609" spans="15:16" x14ac:dyDescent="0.15">
      <c r="O9609">
        <v>9608</v>
      </c>
      <c r="P9609" t="str">
        <f>IFERROR(IF(COUNTIF(個人情報!$BB$5:$BB$401,"登録番号" &amp; リスト!O9609)&gt;=1,"",IF(VLOOKUP(O9609,登録者リスト!$A$1:$D$43729,4,FALSE)=基本情報!$D$6,O9609,"")),"")</f>
        <v/>
      </c>
    </row>
    <row r="9610" spans="15:16" x14ac:dyDescent="0.15">
      <c r="O9610">
        <v>9609</v>
      </c>
      <c r="P9610" t="str">
        <f>IFERROR(IF(COUNTIF(個人情報!$BB$5:$BB$401,"登録番号" &amp; リスト!O9610)&gt;=1,"",IF(VLOOKUP(O9610,登録者リスト!$A$1:$D$43729,4,FALSE)=基本情報!$D$6,O9610,"")),"")</f>
        <v/>
      </c>
    </row>
    <row r="9611" spans="15:16" x14ac:dyDescent="0.15">
      <c r="O9611">
        <v>9610</v>
      </c>
      <c r="P9611" t="str">
        <f>IFERROR(IF(COUNTIF(個人情報!$BB$5:$BB$401,"登録番号" &amp; リスト!O9611)&gt;=1,"",IF(VLOOKUP(O9611,登録者リスト!$A$1:$D$43729,4,FALSE)=基本情報!$D$6,O9611,"")),"")</f>
        <v/>
      </c>
    </row>
    <row r="9612" spans="15:16" x14ac:dyDescent="0.15">
      <c r="O9612">
        <v>9611</v>
      </c>
      <c r="P9612" t="str">
        <f>IFERROR(IF(COUNTIF(個人情報!$BB$5:$BB$401,"登録番号" &amp; リスト!O9612)&gt;=1,"",IF(VLOOKUP(O9612,登録者リスト!$A$1:$D$43729,4,FALSE)=基本情報!$D$6,O9612,"")),"")</f>
        <v/>
      </c>
    </row>
    <row r="9613" spans="15:16" x14ac:dyDescent="0.15">
      <c r="O9613">
        <v>9612</v>
      </c>
      <c r="P9613" t="str">
        <f>IFERROR(IF(COUNTIF(個人情報!$BB$5:$BB$401,"登録番号" &amp; リスト!O9613)&gt;=1,"",IF(VLOOKUP(O9613,登録者リスト!$A$1:$D$43729,4,FALSE)=基本情報!$D$6,O9613,"")),"")</f>
        <v/>
      </c>
    </row>
    <row r="9614" spans="15:16" x14ac:dyDescent="0.15">
      <c r="O9614">
        <v>9613</v>
      </c>
      <c r="P9614" t="str">
        <f>IFERROR(IF(COUNTIF(個人情報!$BB$5:$BB$401,"登録番号" &amp; リスト!O9614)&gt;=1,"",IF(VLOOKUP(O9614,登録者リスト!$A$1:$D$43729,4,FALSE)=基本情報!$D$6,O9614,"")),"")</f>
        <v/>
      </c>
    </row>
    <row r="9615" spans="15:16" x14ac:dyDescent="0.15">
      <c r="O9615">
        <v>9614</v>
      </c>
      <c r="P9615" t="str">
        <f>IFERROR(IF(COUNTIF(個人情報!$BB$5:$BB$401,"登録番号" &amp; リスト!O9615)&gt;=1,"",IF(VLOOKUP(O9615,登録者リスト!$A$1:$D$43729,4,FALSE)=基本情報!$D$6,O9615,"")),"")</f>
        <v/>
      </c>
    </row>
    <row r="9616" spans="15:16" x14ac:dyDescent="0.15">
      <c r="O9616">
        <v>9615</v>
      </c>
      <c r="P9616" t="str">
        <f>IFERROR(IF(COUNTIF(個人情報!$BB$5:$BB$401,"登録番号" &amp; リスト!O9616)&gt;=1,"",IF(VLOOKUP(O9616,登録者リスト!$A$1:$D$43729,4,FALSE)=基本情報!$D$6,O9616,"")),"")</f>
        <v/>
      </c>
    </row>
    <row r="9617" spans="15:16" x14ac:dyDescent="0.15">
      <c r="O9617">
        <v>9616</v>
      </c>
      <c r="P9617" t="str">
        <f>IFERROR(IF(COUNTIF(個人情報!$BB$5:$BB$401,"登録番号" &amp; リスト!O9617)&gt;=1,"",IF(VLOOKUP(O9617,登録者リスト!$A$1:$D$43729,4,FALSE)=基本情報!$D$6,O9617,"")),"")</f>
        <v/>
      </c>
    </row>
    <row r="9618" spans="15:16" x14ac:dyDescent="0.15">
      <c r="O9618">
        <v>9617</v>
      </c>
      <c r="P9618" t="str">
        <f>IFERROR(IF(COUNTIF(個人情報!$BB$5:$BB$401,"登録番号" &amp; リスト!O9618)&gt;=1,"",IF(VLOOKUP(O9618,登録者リスト!$A$1:$D$43729,4,FALSE)=基本情報!$D$6,O9618,"")),"")</f>
        <v/>
      </c>
    </row>
    <row r="9619" spans="15:16" x14ac:dyDescent="0.15">
      <c r="O9619">
        <v>9618</v>
      </c>
      <c r="P9619" t="str">
        <f>IFERROR(IF(COUNTIF(個人情報!$BB$5:$BB$401,"登録番号" &amp; リスト!O9619)&gt;=1,"",IF(VLOOKUP(O9619,登録者リスト!$A$1:$D$43729,4,FALSE)=基本情報!$D$6,O9619,"")),"")</f>
        <v/>
      </c>
    </row>
    <row r="9620" spans="15:16" x14ac:dyDescent="0.15">
      <c r="O9620">
        <v>9619</v>
      </c>
      <c r="P9620" t="str">
        <f>IFERROR(IF(COUNTIF(個人情報!$BB$5:$BB$401,"登録番号" &amp; リスト!O9620)&gt;=1,"",IF(VLOOKUP(O9620,登録者リスト!$A$1:$D$43729,4,FALSE)=基本情報!$D$6,O9620,"")),"")</f>
        <v/>
      </c>
    </row>
    <row r="9621" spans="15:16" x14ac:dyDescent="0.15">
      <c r="O9621">
        <v>9620</v>
      </c>
      <c r="P9621" t="str">
        <f>IFERROR(IF(COUNTIF(個人情報!$BB$5:$BB$401,"登録番号" &amp; リスト!O9621)&gt;=1,"",IF(VLOOKUP(O9621,登録者リスト!$A$1:$D$43729,4,FALSE)=基本情報!$D$6,O9621,"")),"")</f>
        <v/>
      </c>
    </row>
    <row r="9622" spans="15:16" x14ac:dyDescent="0.15">
      <c r="O9622">
        <v>9621</v>
      </c>
      <c r="P9622" t="str">
        <f>IFERROR(IF(COUNTIF(個人情報!$BB$5:$BB$401,"登録番号" &amp; リスト!O9622)&gt;=1,"",IF(VLOOKUP(O9622,登録者リスト!$A$1:$D$43729,4,FALSE)=基本情報!$D$6,O9622,"")),"")</f>
        <v/>
      </c>
    </row>
    <row r="9623" spans="15:16" x14ac:dyDescent="0.15">
      <c r="O9623">
        <v>9622</v>
      </c>
      <c r="P9623" t="str">
        <f>IFERROR(IF(COUNTIF(個人情報!$BB$5:$BB$401,"登録番号" &amp; リスト!O9623)&gt;=1,"",IF(VLOOKUP(O9623,登録者リスト!$A$1:$D$43729,4,FALSE)=基本情報!$D$6,O9623,"")),"")</f>
        <v/>
      </c>
    </row>
    <row r="9624" spans="15:16" x14ac:dyDescent="0.15">
      <c r="O9624">
        <v>9623</v>
      </c>
      <c r="P9624" t="str">
        <f>IFERROR(IF(COUNTIF(個人情報!$BB$5:$BB$401,"登録番号" &amp; リスト!O9624)&gt;=1,"",IF(VLOOKUP(O9624,登録者リスト!$A$1:$D$43729,4,FALSE)=基本情報!$D$6,O9624,"")),"")</f>
        <v/>
      </c>
    </row>
    <row r="9625" spans="15:16" x14ac:dyDescent="0.15">
      <c r="O9625">
        <v>9624</v>
      </c>
      <c r="P9625" t="str">
        <f>IFERROR(IF(COUNTIF(個人情報!$BB$5:$BB$401,"登録番号" &amp; リスト!O9625)&gt;=1,"",IF(VLOOKUP(O9625,登録者リスト!$A$1:$D$43729,4,FALSE)=基本情報!$D$6,O9625,"")),"")</f>
        <v/>
      </c>
    </row>
    <row r="9626" spans="15:16" x14ac:dyDescent="0.15">
      <c r="O9626">
        <v>9625</v>
      </c>
      <c r="P9626" t="str">
        <f>IFERROR(IF(COUNTIF(個人情報!$BB$5:$BB$401,"登録番号" &amp; リスト!O9626)&gt;=1,"",IF(VLOOKUP(O9626,登録者リスト!$A$1:$D$43729,4,FALSE)=基本情報!$D$6,O9626,"")),"")</f>
        <v/>
      </c>
    </row>
    <row r="9627" spans="15:16" x14ac:dyDescent="0.15">
      <c r="O9627">
        <v>9626</v>
      </c>
      <c r="P9627" t="str">
        <f>IFERROR(IF(COUNTIF(個人情報!$BB$5:$BB$401,"登録番号" &amp; リスト!O9627)&gt;=1,"",IF(VLOOKUP(O9627,登録者リスト!$A$1:$D$43729,4,FALSE)=基本情報!$D$6,O9627,"")),"")</f>
        <v/>
      </c>
    </row>
    <row r="9628" spans="15:16" x14ac:dyDescent="0.15">
      <c r="O9628">
        <v>9627</v>
      </c>
      <c r="P9628" t="str">
        <f>IFERROR(IF(COUNTIF(個人情報!$BB$5:$BB$401,"登録番号" &amp; リスト!O9628)&gt;=1,"",IF(VLOOKUP(O9628,登録者リスト!$A$1:$D$43729,4,FALSE)=基本情報!$D$6,O9628,"")),"")</f>
        <v/>
      </c>
    </row>
    <row r="9629" spans="15:16" x14ac:dyDescent="0.15">
      <c r="O9629">
        <v>9628</v>
      </c>
      <c r="P9629" t="str">
        <f>IFERROR(IF(COUNTIF(個人情報!$BB$5:$BB$401,"登録番号" &amp; リスト!O9629)&gt;=1,"",IF(VLOOKUP(O9629,登録者リスト!$A$1:$D$43729,4,FALSE)=基本情報!$D$6,O9629,"")),"")</f>
        <v/>
      </c>
    </row>
    <row r="9630" spans="15:16" x14ac:dyDescent="0.15">
      <c r="O9630">
        <v>9629</v>
      </c>
      <c r="P9630" t="str">
        <f>IFERROR(IF(COUNTIF(個人情報!$BB$5:$BB$401,"登録番号" &amp; リスト!O9630)&gt;=1,"",IF(VLOOKUP(O9630,登録者リスト!$A$1:$D$43729,4,FALSE)=基本情報!$D$6,O9630,"")),"")</f>
        <v/>
      </c>
    </row>
    <row r="9631" spans="15:16" x14ac:dyDescent="0.15">
      <c r="O9631">
        <v>9630</v>
      </c>
      <c r="P9631" t="str">
        <f>IFERROR(IF(COUNTIF(個人情報!$BB$5:$BB$401,"登録番号" &amp; リスト!O9631)&gt;=1,"",IF(VLOOKUP(O9631,登録者リスト!$A$1:$D$43729,4,FALSE)=基本情報!$D$6,O9631,"")),"")</f>
        <v/>
      </c>
    </row>
    <row r="9632" spans="15:16" x14ac:dyDescent="0.15">
      <c r="O9632">
        <v>9631</v>
      </c>
      <c r="P9632" t="str">
        <f>IFERROR(IF(COUNTIF(個人情報!$BB$5:$BB$401,"登録番号" &amp; リスト!O9632)&gt;=1,"",IF(VLOOKUP(O9632,登録者リスト!$A$1:$D$43729,4,FALSE)=基本情報!$D$6,O9632,"")),"")</f>
        <v/>
      </c>
    </row>
    <row r="9633" spans="15:16" x14ac:dyDescent="0.15">
      <c r="O9633">
        <v>9632</v>
      </c>
      <c r="P9633" t="str">
        <f>IFERROR(IF(COUNTIF(個人情報!$BB$5:$BB$401,"登録番号" &amp; リスト!O9633)&gt;=1,"",IF(VLOOKUP(O9633,登録者リスト!$A$1:$D$43729,4,FALSE)=基本情報!$D$6,O9633,"")),"")</f>
        <v/>
      </c>
    </row>
    <row r="9634" spans="15:16" x14ac:dyDescent="0.15">
      <c r="O9634">
        <v>9633</v>
      </c>
      <c r="P9634" t="str">
        <f>IFERROR(IF(COUNTIF(個人情報!$BB$5:$BB$401,"登録番号" &amp; リスト!O9634)&gt;=1,"",IF(VLOOKUP(O9634,登録者リスト!$A$1:$D$43729,4,FALSE)=基本情報!$D$6,O9634,"")),"")</f>
        <v/>
      </c>
    </row>
    <row r="9635" spans="15:16" x14ac:dyDescent="0.15">
      <c r="O9635">
        <v>9634</v>
      </c>
      <c r="P9635" t="str">
        <f>IFERROR(IF(COUNTIF(個人情報!$BB$5:$BB$401,"登録番号" &amp; リスト!O9635)&gt;=1,"",IF(VLOOKUP(O9635,登録者リスト!$A$1:$D$43729,4,FALSE)=基本情報!$D$6,O9635,"")),"")</f>
        <v/>
      </c>
    </row>
    <row r="9636" spans="15:16" x14ac:dyDescent="0.15">
      <c r="O9636">
        <v>9635</v>
      </c>
      <c r="P9636" t="str">
        <f>IFERROR(IF(COUNTIF(個人情報!$BB$5:$BB$401,"登録番号" &amp; リスト!O9636)&gt;=1,"",IF(VLOOKUP(O9636,登録者リスト!$A$1:$D$43729,4,FALSE)=基本情報!$D$6,O9636,"")),"")</f>
        <v/>
      </c>
    </row>
    <row r="9637" spans="15:16" x14ac:dyDescent="0.15">
      <c r="O9637">
        <v>9636</v>
      </c>
      <c r="P9637" t="str">
        <f>IFERROR(IF(COUNTIF(個人情報!$BB$5:$BB$401,"登録番号" &amp; リスト!O9637)&gt;=1,"",IF(VLOOKUP(O9637,登録者リスト!$A$1:$D$43729,4,FALSE)=基本情報!$D$6,O9637,"")),"")</f>
        <v/>
      </c>
    </row>
    <row r="9638" spans="15:16" x14ac:dyDescent="0.15">
      <c r="O9638">
        <v>9637</v>
      </c>
      <c r="P9638" t="str">
        <f>IFERROR(IF(COUNTIF(個人情報!$BB$5:$BB$401,"登録番号" &amp; リスト!O9638)&gt;=1,"",IF(VLOOKUP(O9638,登録者リスト!$A$1:$D$43729,4,FALSE)=基本情報!$D$6,O9638,"")),"")</f>
        <v/>
      </c>
    </row>
    <row r="9639" spans="15:16" x14ac:dyDescent="0.15">
      <c r="O9639">
        <v>9638</v>
      </c>
      <c r="P9639" t="str">
        <f>IFERROR(IF(COUNTIF(個人情報!$BB$5:$BB$401,"登録番号" &amp; リスト!O9639)&gt;=1,"",IF(VLOOKUP(O9639,登録者リスト!$A$1:$D$43729,4,FALSE)=基本情報!$D$6,O9639,"")),"")</f>
        <v/>
      </c>
    </row>
    <row r="9640" spans="15:16" x14ac:dyDescent="0.15">
      <c r="O9640">
        <v>9639</v>
      </c>
      <c r="P9640" t="str">
        <f>IFERROR(IF(COUNTIF(個人情報!$BB$5:$BB$401,"登録番号" &amp; リスト!O9640)&gt;=1,"",IF(VLOOKUP(O9640,登録者リスト!$A$1:$D$43729,4,FALSE)=基本情報!$D$6,O9640,"")),"")</f>
        <v/>
      </c>
    </row>
    <row r="9641" spans="15:16" x14ac:dyDescent="0.15">
      <c r="O9641">
        <v>9640</v>
      </c>
      <c r="P9641" t="str">
        <f>IFERROR(IF(COUNTIF(個人情報!$BB$5:$BB$401,"登録番号" &amp; リスト!O9641)&gt;=1,"",IF(VLOOKUP(O9641,登録者リスト!$A$1:$D$43729,4,FALSE)=基本情報!$D$6,O9641,"")),"")</f>
        <v/>
      </c>
    </row>
    <row r="9642" spans="15:16" x14ac:dyDescent="0.15">
      <c r="O9642">
        <v>9641</v>
      </c>
      <c r="P9642" t="str">
        <f>IFERROR(IF(COUNTIF(個人情報!$BB$5:$BB$401,"登録番号" &amp; リスト!O9642)&gt;=1,"",IF(VLOOKUP(O9642,登録者リスト!$A$1:$D$43729,4,FALSE)=基本情報!$D$6,O9642,"")),"")</f>
        <v/>
      </c>
    </row>
    <row r="9643" spans="15:16" x14ac:dyDescent="0.15">
      <c r="O9643">
        <v>9642</v>
      </c>
      <c r="P9643" t="str">
        <f>IFERROR(IF(COUNTIF(個人情報!$BB$5:$BB$401,"登録番号" &amp; リスト!O9643)&gt;=1,"",IF(VLOOKUP(O9643,登録者リスト!$A$1:$D$43729,4,FALSE)=基本情報!$D$6,O9643,"")),"")</f>
        <v/>
      </c>
    </row>
    <row r="9644" spans="15:16" x14ac:dyDescent="0.15">
      <c r="O9644">
        <v>9643</v>
      </c>
      <c r="P9644" t="str">
        <f>IFERROR(IF(COUNTIF(個人情報!$BB$5:$BB$401,"登録番号" &amp; リスト!O9644)&gt;=1,"",IF(VLOOKUP(O9644,登録者リスト!$A$1:$D$43729,4,FALSE)=基本情報!$D$6,O9644,"")),"")</f>
        <v/>
      </c>
    </row>
    <row r="9645" spans="15:16" x14ac:dyDescent="0.15">
      <c r="O9645">
        <v>9644</v>
      </c>
      <c r="P9645" t="str">
        <f>IFERROR(IF(COUNTIF(個人情報!$BB$5:$BB$401,"登録番号" &amp; リスト!O9645)&gt;=1,"",IF(VLOOKUP(O9645,登録者リスト!$A$1:$D$43729,4,FALSE)=基本情報!$D$6,O9645,"")),"")</f>
        <v/>
      </c>
    </row>
    <row r="9646" spans="15:16" x14ac:dyDescent="0.15">
      <c r="O9646">
        <v>9645</v>
      </c>
      <c r="P9646" t="str">
        <f>IFERROR(IF(COUNTIF(個人情報!$BB$5:$BB$401,"登録番号" &amp; リスト!O9646)&gt;=1,"",IF(VLOOKUP(O9646,登録者リスト!$A$1:$D$43729,4,FALSE)=基本情報!$D$6,O9646,"")),"")</f>
        <v/>
      </c>
    </row>
    <row r="9647" spans="15:16" x14ac:dyDescent="0.15">
      <c r="O9647">
        <v>9646</v>
      </c>
      <c r="P9647" t="str">
        <f>IFERROR(IF(COUNTIF(個人情報!$BB$5:$BB$401,"登録番号" &amp; リスト!O9647)&gt;=1,"",IF(VLOOKUP(O9647,登録者リスト!$A$1:$D$43729,4,FALSE)=基本情報!$D$6,O9647,"")),"")</f>
        <v/>
      </c>
    </row>
    <row r="9648" spans="15:16" x14ac:dyDescent="0.15">
      <c r="O9648">
        <v>9647</v>
      </c>
      <c r="P9648" t="str">
        <f>IFERROR(IF(COUNTIF(個人情報!$BB$5:$BB$401,"登録番号" &amp; リスト!O9648)&gt;=1,"",IF(VLOOKUP(O9648,登録者リスト!$A$1:$D$43729,4,FALSE)=基本情報!$D$6,O9648,"")),"")</f>
        <v/>
      </c>
    </row>
    <row r="9649" spans="15:16" x14ac:dyDescent="0.15">
      <c r="O9649">
        <v>9648</v>
      </c>
      <c r="P9649" t="str">
        <f>IFERROR(IF(COUNTIF(個人情報!$BB$5:$BB$401,"登録番号" &amp; リスト!O9649)&gt;=1,"",IF(VLOOKUP(O9649,登録者リスト!$A$1:$D$43729,4,FALSE)=基本情報!$D$6,O9649,"")),"")</f>
        <v/>
      </c>
    </row>
    <row r="9650" spans="15:16" x14ac:dyDescent="0.15">
      <c r="O9650">
        <v>9649</v>
      </c>
      <c r="P9650" t="str">
        <f>IFERROR(IF(COUNTIF(個人情報!$BB$5:$BB$401,"登録番号" &amp; リスト!O9650)&gt;=1,"",IF(VLOOKUP(O9650,登録者リスト!$A$1:$D$43729,4,FALSE)=基本情報!$D$6,O9650,"")),"")</f>
        <v/>
      </c>
    </row>
    <row r="9651" spans="15:16" x14ac:dyDescent="0.15">
      <c r="O9651">
        <v>9650</v>
      </c>
      <c r="P9651" t="str">
        <f>IFERROR(IF(COUNTIF(個人情報!$BB$5:$BB$401,"登録番号" &amp; リスト!O9651)&gt;=1,"",IF(VLOOKUP(O9651,登録者リスト!$A$1:$D$43729,4,FALSE)=基本情報!$D$6,O9651,"")),"")</f>
        <v/>
      </c>
    </row>
    <row r="9652" spans="15:16" x14ac:dyDescent="0.15">
      <c r="O9652">
        <v>9651</v>
      </c>
      <c r="P9652" t="str">
        <f>IFERROR(IF(COUNTIF(個人情報!$BB$5:$BB$401,"登録番号" &amp; リスト!O9652)&gt;=1,"",IF(VLOOKUP(O9652,登録者リスト!$A$1:$D$43729,4,FALSE)=基本情報!$D$6,O9652,"")),"")</f>
        <v/>
      </c>
    </row>
    <row r="9653" spans="15:16" x14ac:dyDescent="0.15">
      <c r="O9653">
        <v>9652</v>
      </c>
      <c r="P9653" t="str">
        <f>IFERROR(IF(COUNTIF(個人情報!$BB$5:$BB$401,"登録番号" &amp; リスト!O9653)&gt;=1,"",IF(VLOOKUP(O9653,登録者リスト!$A$1:$D$43729,4,FALSE)=基本情報!$D$6,O9653,"")),"")</f>
        <v/>
      </c>
    </row>
    <row r="9654" spans="15:16" x14ac:dyDescent="0.15">
      <c r="O9654">
        <v>9653</v>
      </c>
      <c r="P9654" t="str">
        <f>IFERROR(IF(COUNTIF(個人情報!$BB$5:$BB$401,"登録番号" &amp; リスト!O9654)&gt;=1,"",IF(VLOOKUP(O9654,登録者リスト!$A$1:$D$43729,4,FALSE)=基本情報!$D$6,O9654,"")),"")</f>
        <v/>
      </c>
    </row>
    <row r="9655" spans="15:16" x14ac:dyDescent="0.15">
      <c r="O9655">
        <v>9654</v>
      </c>
      <c r="P9655" t="str">
        <f>IFERROR(IF(COUNTIF(個人情報!$BB$5:$BB$401,"登録番号" &amp; リスト!O9655)&gt;=1,"",IF(VLOOKUP(O9655,登録者リスト!$A$1:$D$43729,4,FALSE)=基本情報!$D$6,O9655,"")),"")</f>
        <v/>
      </c>
    </row>
    <row r="9656" spans="15:16" x14ac:dyDescent="0.15">
      <c r="O9656">
        <v>9655</v>
      </c>
      <c r="P9656" t="str">
        <f>IFERROR(IF(COUNTIF(個人情報!$BB$5:$BB$401,"登録番号" &amp; リスト!O9656)&gt;=1,"",IF(VLOOKUP(O9656,登録者リスト!$A$1:$D$43729,4,FALSE)=基本情報!$D$6,O9656,"")),"")</f>
        <v/>
      </c>
    </row>
    <row r="9657" spans="15:16" x14ac:dyDescent="0.15">
      <c r="O9657">
        <v>9656</v>
      </c>
      <c r="P9657" t="str">
        <f>IFERROR(IF(COUNTIF(個人情報!$BB$5:$BB$401,"登録番号" &amp; リスト!O9657)&gt;=1,"",IF(VLOOKUP(O9657,登録者リスト!$A$1:$D$43729,4,FALSE)=基本情報!$D$6,O9657,"")),"")</f>
        <v/>
      </c>
    </row>
    <row r="9658" spans="15:16" x14ac:dyDescent="0.15">
      <c r="O9658">
        <v>9657</v>
      </c>
      <c r="P9658" t="str">
        <f>IFERROR(IF(COUNTIF(個人情報!$BB$5:$BB$401,"登録番号" &amp; リスト!O9658)&gt;=1,"",IF(VLOOKUP(O9658,登録者リスト!$A$1:$D$43729,4,FALSE)=基本情報!$D$6,O9658,"")),"")</f>
        <v/>
      </c>
    </row>
    <row r="9659" spans="15:16" x14ac:dyDescent="0.15">
      <c r="O9659">
        <v>9658</v>
      </c>
      <c r="P9659" t="str">
        <f>IFERROR(IF(COUNTIF(個人情報!$BB$5:$BB$401,"登録番号" &amp; リスト!O9659)&gt;=1,"",IF(VLOOKUP(O9659,登録者リスト!$A$1:$D$43729,4,FALSE)=基本情報!$D$6,O9659,"")),"")</f>
        <v/>
      </c>
    </row>
    <row r="9660" spans="15:16" x14ac:dyDescent="0.15">
      <c r="O9660">
        <v>9659</v>
      </c>
      <c r="P9660" t="str">
        <f>IFERROR(IF(COUNTIF(個人情報!$BB$5:$BB$401,"登録番号" &amp; リスト!O9660)&gt;=1,"",IF(VLOOKUP(O9660,登録者リスト!$A$1:$D$43729,4,FALSE)=基本情報!$D$6,O9660,"")),"")</f>
        <v/>
      </c>
    </row>
    <row r="9661" spans="15:16" x14ac:dyDescent="0.15">
      <c r="O9661">
        <v>9660</v>
      </c>
      <c r="P9661" t="str">
        <f>IFERROR(IF(COUNTIF(個人情報!$BB$5:$BB$401,"登録番号" &amp; リスト!O9661)&gt;=1,"",IF(VLOOKUP(O9661,登録者リスト!$A$1:$D$43729,4,FALSE)=基本情報!$D$6,O9661,"")),"")</f>
        <v/>
      </c>
    </row>
    <row r="9662" spans="15:16" x14ac:dyDescent="0.15">
      <c r="O9662">
        <v>9661</v>
      </c>
      <c r="P9662" t="str">
        <f>IFERROR(IF(COUNTIF(個人情報!$BB$5:$BB$401,"登録番号" &amp; リスト!O9662)&gt;=1,"",IF(VLOOKUP(O9662,登録者リスト!$A$1:$D$43729,4,FALSE)=基本情報!$D$6,O9662,"")),"")</f>
        <v/>
      </c>
    </row>
    <row r="9663" spans="15:16" x14ac:dyDescent="0.15">
      <c r="O9663">
        <v>9662</v>
      </c>
      <c r="P9663" t="str">
        <f>IFERROR(IF(COUNTIF(個人情報!$BB$5:$BB$401,"登録番号" &amp; リスト!O9663)&gt;=1,"",IF(VLOOKUP(O9663,登録者リスト!$A$1:$D$43729,4,FALSE)=基本情報!$D$6,O9663,"")),"")</f>
        <v/>
      </c>
    </row>
    <row r="9664" spans="15:16" x14ac:dyDescent="0.15">
      <c r="O9664">
        <v>9663</v>
      </c>
      <c r="P9664" t="str">
        <f>IFERROR(IF(COUNTIF(個人情報!$BB$5:$BB$401,"登録番号" &amp; リスト!O9664)&gt;=1,"",IF(VLOOKUP(O9664,登録者リスト!$A$1:$D$43729,4,FALSE)=基本情報!$D$6,O9664,"")),"")</f>
        <v/>
      </c>
    </row>
    <row r="9665" spans="15:16" x14ac:dyDescent="0.15">
      <c r="O9665">
        <v>9664</v>
      </c>
      <c r="P9665" t="str">
        <f>IFERROR(IF(COUNTIF(個人情報!$BB$5:$BB$401,"登録番号" &amp; リスト!O9665)&gt;=1,"",IF(VLOOKUP(O9665,登録者リスト!$A$1:$D$43729,4,FALSE)=基本情報!$D$6,O9665,"")),"")</f>
        <v/>
      </c>
    </row>
    <row r="9666" spans="15:16" x14ac:dyDescent="0.15">
      <c r="O9666">
        <v>9665</v>
      </c>
      <c r="P9666" t="str">
        <f>IFERROR(IF(COUNTIF(個人情報!$BB$5:$BB$401,"登録番号" &amp; リスト!O9666)&gt;=1,"",IF(VLOOKUP(O9666,登録者リスト!$A$1:$D$43729,4,FALSE)=基本情報!$D$6,O9666,"")),"")</f>
        <v/>
      </c>
    </row>
    <row r="9667" spans="15:16" x14ac:dyDescent="0.15">
      <c r="O9667">
        <v>9666</v>
      </c>
      <c r="P9667" t="str">
        <f>IFERROR(IF(COUNTIF(個人情報!$BB$5:$BB$401,"登録番号" &amp; リスト!O9667)&gt;=1,"",IF(VLOOKUP(O9667,登録者リスト!$A$1:$D$43729,4,FALSE)=基本情報!$D$6,O9667,"")),"")</f>
        <v/>
      </c>
    </row>
    <row r="9668" spans="15:16" x14ac:dyDescent="0.15">
      <c r="O9668">
        <v>9667</v>
      </c>
      <c r="P9668" t="str">
        <f>IFERROR(IF(COUNTIF(個人情報!$BB$5:$BB$401,"登録番号" &amp; リスト!O9668)&gt;=1,"",IF(VLOOKUP(O9668,登録者リスト!$A$1:$D$43729,4,FALSE)=基本情報!$D$6,O9668,"")),"")</f>
        <v/>
      </c>
    </row>
    <row r="9669" spans="15:16" x14ac:dyDescent="0.15">
      <c r="O9669">
        <v>9668</v>
      </c>
      <c r="P9669" t="str">
        <f>IFERROR(IF(COUNTIF(個人情報!$BB$5:$BB$401,"登録番号" &amp; リスト!O9669)&gt;=1,"",IF(VLOOKUP(O9669,登録者リスト!$A$1:$D$43729,4,FALSE)=基本情報!$D$6,O9669,"")),"")</f>
        <v/>
      </c>
    </row>
    <row r="9670" spans="15:16" x14ac:dyDescent="0.15">
      <c r="O9670">
        <v>9669</v>
      </c>
      <c r="P9670" t="str">
        <f>IFERROR(IF(COUNTIF(個人情報!$BB$5:$BB$401,"登録番号" &amp; リスト!O9670)&gt;=1,"",IF(VLOOKUP(O9670,登録者リスト!$A$1:$D$43729,4,FALSE)=基本情報!$D$6,O9670,"")),"")</f>
        <v/>
      </c>
    </row>
    <row r="9671" spans="15:16" x14ac:dyDescent="0.15">
      <c r="O9671">
        <v>9670</v>
      </c>
      <c r="P9671" t="str">
        <f>IFERROR(IF(COUNTIF(個人情報!$BB$5:$BB$401,"登録番号" &amp; リスト!O9671)&gt;=1,"",IF(VLOOKUP(O9671,登録者リスト!$A$1:$D$43729,4,FALSE)=基本情報!$D$6,O9671,"")),"")</f>
        <v/>
      </c>
    </row>
    <row r="9672" spans="15:16" x14ac:dyDescent="0.15">
      <c r="O9672">
        <v>9671</v>
      </c>
      <c r="P9672" t="str">
        <f>IFERROR(IF(COUNTIF(個人情報!$BB$5:$BB$401,"登録番号" &amp; リスト!O9672)&gt;=1,"",IF(VLOOKUP(O9672,登録者リスト!$A$1:$D$43729,4,FALSE)=基本情報!$D$6,O9672,"")),"")</f>
        <v/>
      </c>
    </row>
    <row r="9673" spans="15:16" x14ac:dyDescent="0.15">
      <c r="O9673">
        <v>9672</v>
      </c>
      <c r="P9673" t="str">
        <f>IFERROR(IF(COUNTIF(個人情報!$BB$5:$BB$401,"登録番号" &amp; リスト!O9673)&gt;=1,"",IF(VLOOKUP(O9673,登録者リスト!$A$1:$D$43729,4,FALSE)=基本情報!$D$6,O9673,"")),"")</f>
        <v/>
      </c>
    </row>
    <row r="9674" spans="15:16" x14ac:dyDescent="0.15">
      <c r="O9674">
        <v>9673</v>
      </c>
      <c r="P9674" t="str">
        <f>IFERROR(IF(COUNTIF(個人情報!$BB$5:$BB$401,"登録番号" &amp; リスト!O9674)&gt;=1,"",IF(VLOOKUP(O9674,登録者リスト!$A$1:$D$43729,4,FALSE)=基本情報!$D$6,O9674,"")),"")</f>
        <v/>
      </c>
    </row>
    <row r="9675" spans="15:16" x14ac:dyDescent="0.15">
      <c r="O9675">
        <v>9674</v>
      </c>
      <c r="P9675" t="str">
        <f>IFERROR(IF(COUNTIF(個人情報!$BB$5:$BB$401,"登録番号" &amp; リスト!O9675)&gt;=1,"",IF(VLOOKUP(O9675,登録者リスト!$A$1:$D$43729,4,FALSE)=基本情報!$D$6,O9675,"")),"")</f>
        <v/>
      </c>
    </row>
    <row r="9676" spans="15:16" x14ac:dyDescent="0.15">
      <c r="O9676">
        <v>9675</v>
      </c>
      <c r="P9676" t="str">
        <f>IFERROR(IF(COUNTIF(個人情報!$BB$5:$BB$401,"登録番号" &amp; リスト!O9676)&gt;=1,"",IF(VLOOKUP(O9676,登録者リスト!$A$1:$D$43729,4,FALSE)=基本情報!$D$6,O9676,"")),"")</f>
        <v/>
      </c>
    </row>
    <row r="9677" spans="15:16" x14ac:dyDescent="0.15">
      <c r="O9677">
        <v>9676</v>
      </c>
      <c r="P9677" t="str">
        <f>IFERROR(IF(COUNTIF(個人情報!$BB$5:$BB$401,"登録番号" &amp; リスト!O9677)&gt;=1,"",IF(VLOOKUP(O9677,登録者リスト!$A$1:$D$43729,4,FALSE)=基本情報!$D$6,O9677,"")),"")</f>
        <v/>
      </c>
    </row>
    <row r="9678" spans="15:16" x14ac:dyDescent="0.15">
      <c r="O9678">
        <v>9677</v>
      </c>
      <c r="P9678" t="str">
        <f>IFERROR(IF(COUNTIF(個人情報!$BB$5:$BB$401,"登録番号" &amp; リスト!O9678)&gt;=1,"",IF(VLOOKUP(O9678,登録者リスト!$A$1:$D$43729,4,FALSE)=基本情報!$D$6,O9678,"")),"")</f>
        <v/>
      </c>
    </row>
    <row r="9679" spans="15:16" x14ac:dyDescent="0.15">
      <c r="O9679">
        <v>9678</v>
      </c>
      <c r="P9679" t="str">
        <f>IFERROR(IF(COUNTIF(個人情報!$BB$5:$BB$401,"登録番号" &amp; リスト!O9679)&gt;=1,"",IF(VLOOKUP(O9679,登録者リスト!$A$1:$D$43729,4,FALSE)=基本情報!$D$6,O9679,"")),"")</f>
        <v/>
      </c>
    </row>
    <row r="9680" spans="15:16" x14ac:dyDescent="0.15">
      <c r="O9680">
        <v>9679</v>
      </c>
      <c r="P9680" t="str">
        <f>IFERROR(IF(COUNTIF(個人情報!$BB$5:$BB$401,"登録番号" &amp; リスト!O9680)&gt;=1,"",IF(VLOOKUP(O9680,登録者リスト!$A$1:$D$43729,4,FALSE)=基本情報!$D$6,O9680,"")),"")</f>
        <v/>
      </c>
    </row>
    <row r="9681" spans="15:16" x14ac:dyDescent="0.15">
      <c r="O9681">
        <v>9680</v>
      </c>
      <c r="P9681" t="str">
        <f>IFERROR(IF(COUNTIF(個人情報!$BB$5:$BB$401,"登録番号" &amp; リスト!O9681)&gt;=1,"",IF(VLOOKUP(O9681,登録者リスト!$A$1:$D$43729,4,FALSE)=基本情報!$D$6,O9681,"")),"")</f>
        <v/>
      </c>
    </row>
    <row r="9682" spans="15:16" x14ac:dyDescent="0.15">
      <c r="O9682">
        <v>9681</v>
      </c>
      <c r="P9682" t="str">
        <f>IFERROR(IF(COUNTIF(個人情報!$BB$5:$BB$401,"登録番号" &amp; リスト!O9682)&gt;=1,"",IF(VLOOKUP(O9682,登録者リスト!$A$1:$D$43729,4,FALSE)=基本情報!$D$6,O9682,"")),"")</f>
        <v/>
      </c>
    </row>
    <row r="9683" spans="15:16" x14ac:dyDescent="0.15">
      <c r="O9683">
        <v>9682</v>
      </c>
      <c r="P9683" t="str">
        <f>IFERROR(IF(COUNTIF(個人情報!$BB$5:$BB$401,"登録番号" &amp; リスト!O9683)&gt;=1,"",IF(VLOOKUP(O9683,登録者リスト!$A$1:$D$43729,4,FALSE)=基本情報!$D$6,O9683,"")),"")</f>
        <v/>
      </c>
    </row>
    <row r="9684" spans="15:16" x14ac:dyDescent="0.15">
      <c r="O9684">
        <v>9683</v>
      </c>
      <c r="P9684" t="str">
        <f>IFERROR(IF(COUNTIF(個人情報!$BB$5:$BB$401,"登録番号" &amp; リスト!O9684)&gt;=1,"",IF(VLOOKUP(O9684,登録者リスト!$A$1:$D$43729,4,FALSE)=基本情報!$D$6,O9684,"")),"")</f>
        <v/>
      </c>
    </row>
    <row r="9685" spans="15:16" x14ac:dyDescent="0.15">
      <c r="O9685">
        <v>9684</v>
      </c>
      <c r="P9685" t="str">
        <f>IFERROR(IF(COUNTIF(個人情報!$BB$5:$BB$401,"登録番号" &amp; リスト!O9685)&gt;=1,"",IF(VLOOKUP(O9685,登録者リスト!$A$1:$D$43729,4,FALSE)=基本情報!$D$6,O9685,"")),"")</f>
        <v/>
      </c>
    </row>
    <row r="9686" spans="15:16" x14ac:dyDescent="0.15">
      <c r="O9686">
        <v>9685</v>
      </c>
      <c r="P9686" t="str">
        <f>IFERROR(IF(COUNTIF(個人情報!$BB$5:$BB$401,"登録番号" &amp; リスト!O9686)&gt;=1,"",IF(VLOOKUP(O9686,登録者リスト!$A$1:$D$43729,4,FALSE)=基本情報!$D$6,O9686,"")),"")</f>
        <v/>
      </c>
    </row>
    <row r="9687" spans="15:16" x14ac:dyDescent="0.15">
      <c r="O9687">
        <v>9686</v>
      </c>
      <c r="P9687" t="str">
        <f>IFERROR(IF(COUNTIF(個人情報!$BB$5:$BB$401,"登録番号" &amp; リスト!O9687)&gt;=1,"",IF(VLOOKUP(O9687,登録者リスト!$A$1:$D$43729,4,FALSE)=基本情報!$D$6,O9687,"")),"")</f>
        <v/>
      </c>
    </row>
    <row r="9688" spans="15:16" x14ac:dyDescent="0.15">
      <c r="O9688">
        <v>9687</v>
      </c>
      <c r="P9688" t="str">
        <f>IFERROR(IF(COUNTIF(個人情報!$BB$5:$BB$401,"登録番号" &amp; リスト!O9688)&gt;=1,"",IF(VLOOKUP(O9688,登録者リスト!$A$1:$D$43729,4,FALSE)=基本情報!$D$6,O9688,"")),"")</f>
        <v/>
      </c>
    </row>
    <row r="9689" spans="15:16" x14ac:dyDescent="0.15">
      <c r="O9689">
        <v>9688</v>
      </c>
      <c r="P9689" t="str">
        <f>IFERROR(IF(COUNTIF(個人情報!$BB$5:$BB$401,"登録番号" &amp; リスト!O9689)&gt;=1,"",IF(VLOOKUP(O9689,登録者リスト!$A$1:$D$43729,4,FALSE)=基本情報!$D$6,O9689,"")),"")</f>
        <v/>
      </c>
    </row>
    <row r="9690" spans="15:16" x14ac:dyDescent="0.15">
      <c r="O9690">
        <v>9689</v>
      </c>
      <c r="P9690" t="str">
        <f>IFERROR(IF(COUNTIF(個人情報!$BB$5:$BB$401,"登録番号" &amp; リスト!O9690)&gt;=1,"",IF(VLOOKUP(O9690,登録者リスト!$A$1:$D$43729,4,FALSE)=基本情報!$D$6,O9690,"")),"")</f>
        <v/>
      </c>
    </row>
    <row r="9691" spans="15:16" x14ac:dyDescent="0.15">
      <c r="O9691">
        <v>9690</v>
      </c>
      <c r="P9691" t="str">
        <f>IFERROR(IF(COUNTIF(個人情報!$BB$5:$BB$401,"登録番号" &amp; リスト!O9691)&gt;=1,"",IF(VLOOKUP(O9691,登録者リスト!$A$1:$D$43729,4,FALSE)=基本情報!$D$6,O9691,"")),"")</f>
        <v/>
      </c>
    </row>
    <row r="9692" spans="15:16" x14ac:dyDescent="0.15">
      <c r="O9692">
        <v>9691</v>
      </c>
      <c r="P9692" t="str">
        <f>IFERROR(IF(COUNTIF(個人情報!$BB$5:$BB$401,"登録番号" &amp; リスト!O9692)&gt;=1,"",IF(VLOOKUP(O9692,登録者リスト!$A$1:$D$43729,4,FALSE)=基本情報!$D$6,O9692,"")),"")</f>
        <v/>
      </c>
    </row>
    <row r="9693" spans="15:16" x14ac:dyDescent="0.15">
      <c r="O9693">
        <v>9692</v>
      </c>
      <c r="P9693" t="str">
        <f>IFERROR(IF(COUNTIF(個人情報!$BB$5:$BB$401,"登録番号" &amp; リスト!O9693)&gt;=1,"",IF(VLOOKUP(O9693,登録者リスト!$A$1:$D$43729,4,FALSE)=基本情報!$D$6,O9693,"")),"")</f>
        <v/>
      </c>
    </row>
    <row r="9694" spans="15:16" x14ac:dyDescent="0.15">
      <c r="O9694">
        <v>9693</v>
      </c>
      <c r="P9694" t="str">
        <f>IFERROR(IF(COUNTIF(個人情報!$BB$5:$BB$401,"登録番号" &amp; リスト!O9694)&gt;=1,"",IF(VLOOKUP(O9694,登録者リスト!$A$1:$D$43729,4,FALSE)=基本情報!$D$6,O9694,"")),"")</f>
        <v/>
      </c>
    </row>
    <row r="9695" spans="15:16" x14ac:dyDescent="0.15">
      <c r="O9695">
        <v>9694</v>
      </c>
      <c r="P9695" t="str">
        <f>IFERROR(IF(COUNTIF(個人情報!$BB$5:$BB$401,"登録番号" &amp; リスト!O9695)&gt;=1,"",IF(VLOOKUP(O9695,登録者リスト!$A$1:$D$43729,4,FALSE)=基本情報!$D$6,O9695,"")),"")</f>
        <v/>
      </c>
    </row>
    <row r="9696" spans="15:16" x14ac:dyDescent="0.15">
      <c r="O9696">
        <v>9695</v>
      </c>
      <c r="P9696" t="str">
        <f>IFERROR(IF(COUNTIF(個人情報!$BB$5:$BB$401,"登録番号" &amp; リスト!O9696)&gt;=1,"",IF(VLOOKUP(O9696,登録者リスト!$A$1:$D$43729,4,FALSE)=基本情報!$D$6,O9696,"")),"")</f>
        <v/>
      </c>
    </row>
    <row r="9697" spans="15:16" x14ac:dyDescent="0.15">
      <c r="O9697">
        <v>9696</v>
      </c>
      <c r="P9697" t="str">
        <f>IFERROR(IF(COUNTIF(個人情報!$BB$5:$BB$401,"登録番号" &amp; リスト!O9697)&gt;=1,"",IF(VLOOKUP(O9697,登録者リスト!$A$1:$D$43729,4,FALSE)=基本情報!$D$6,O9697,"")),"")</f>
        <v/>
      </c>
    </row>
    <row r="9698" spans="15:16" x14ac:dyDescent="0.15">
      <c r="O9698">
        <v>9697</v>
      </c>
      <c r="P9698" t="str">
        <f>IFERROR(IF(COUNTIF(個人情報!$BB$5:$BB$401,"登録番号" &amp; リスト!O9698)&gt;=1,"",IF(VLOOKUP(O9698,登録者リスト!$A$1:$D$43729,4,FALSE)=基本情報!$D$6,O9698,"")),"")</f>
        <v/>
      </c>
    </row>
    <row r="9699" spans="15:16" x14ac:dyDescent="0.15">
      <c r="O9699">
        <v>9698</v>
      </c>
      <c r="P9699" t="str">
        <f>IFERROR(IF(COUNTIF(個人情報!$BB$5:$BB$401,"登録番号" &amp; リスト!O9699)&gt;=1,"",IF(VLOOKUP(O9699,登録者リスト!$A$1:$D$43729,4,FALSE)=基本情報!$D$6,O9699,"")),"")</f>
        <v/>
      </c>
    </row>
    <row r="9700" spans="15:16" x14ac:dyDescent="0.15">
      <c r="O9700">
        <v>9699</v>
      </c>
      <c r="P9700" t="str">
        <f>IFERROR(IF(COUNTIF(個人情報!$BB$5:$BB$401,"登録番号" &amp; リスト!O9700)&gt;=1,"",IF(VLOOKUP(O9700,登録者リスト!$A$1:$D$43729,4,FALSE)=基本情報!$D$6,O9700,"")),"")</f>
        <v/>
      </c>
    </row>
    <row r="9701" spans="15:16" x14ac:dyDescent="0.15">
      <c r="O9701">
        <v>9700</v>
      </c>
      <c r="P9701" t="str">
        <f>IFERROR(IF(COUNTIF(個人情報!$BB$5:$BB$401,"登録番号" &amp; リスト!O9701)&gt;=1,"",IF(VLOOKUP(O9701,登録者リスト!$A$1:$D$43729,4,FALSE)=基本情報!$D$6,O9701,"")),"")</f>
        <v/>
      </c>
    </row>
    <row r="9702" spans="15:16" x14ac:dyDescent="0.15">
      <c r="O9702">
        <v>9701</v>
      </c>
      <c r="P9702" t="str">
        <f>IFERROR(IF(COUNTIF(個人情報!$BB$5:$BB$401,"登録番号" &amp; リスト!O9702)&gt;=1,"",IF(VLOOKUP(O9702,登録者リスト!$A$1:$D$43729,4,FALSE)=基本情報!$D$6,O9702,"")),"")</f>
        <v/>
      </c>
    </row>
    <row r="9703" spans="15:16" x14ac:dyDescent="0.15">
      <c r="O9703">
        <v>9702</v>
      </c>
      <c r="P9703" t="str">
        <f>IFERROR(IF(COUNTIF(個人情報!$BB$5:$BB$401,"登録番号" &amp; リスト!O9703)&gt;=1,"",IF(VLOOKUP(O9703,登録者リスト!$A$1:$D$43729,4,FALSE)=基本情報!$D$6,O9703,"")),"")</f>
        <v/>
      </c>
    </row>
    <row r="9704" spans="15:16" x14ac:dyDescent="0.15">
      <c r="O9704">
        <v>9703</v>
      </c>
      <c r="P9704" t="str">
        <f>IFERROR(IF(COUNTIF(個人情報!$BB$5:$BB$401,"登録番号" &amp; リスト!O9704)&gt;=1,"",IF(VLOOKUP(O9704,登録者リスト!$A$1:$D$43729,4,FALSE)=基本情報!$D$6,O9704,"")),"")</f>
        <v/>
      </c>
    </row>
    <row r="9705" spans="15:16" x14ac:dyDescent="0.15">
      <c r="O9705">
        <v>9704</v>
      </c>
      <c r="P9705" t="str">
        <f>IFERROR(IF(COUNTIF(個人情報!$BB$5:$BB$401,"登録番号" &amp; リスト!O9705)&gt;=1,"",IF(VLOOKUP(O9705,登録者リスト!$A$1:$D$43729,4,FALSE)=基本情報!$D$6,O9705,"")),"")</f>
        <v/>
      </c>
    </row>
    <row r="9706" spans="15:16" x14ac:dyDescent="0.15">
      <c r="O9706">
        <v>9705</v>
      </c>
      <c r="P9706" t="str">
        <f>IFERROR(IF(COUNTIF(個人情報!$BB$5:$BB$401,"登録番号" &amp; リスト!O9706)&gt;=1,"",IF(VLOOKUP(O9706,登録者リスト!$A$1:$D$43729,4,FALSE)=基本情報!$D$6,O9706,"")),"")</f>
        <v/>
      </c>
    </row>
    <row r="9707" spans="15:16" x14ac:dyDescent="0.15">
      <c r="O9707">
        <v>9706</v>
      </c>
      <c r="P9707" t="str">
        <f>IFERROR(IF(COUNTIF(個人情報!$BB$5:$BB$401,"登録番号" &amp; リスト!O9707)&gt;=1,"",IF(VLOOKUP(O9707,登録者リスト!$A$1:$D$43729,4,FALSE)=基本情報!$D$6,O9707,"")),"")</f>
        <v/>
      </c>
    </row>
    <row r="9708" spans="15:16" x14ac:dyDescent="0.15">
      <c r="O9708">
        <v>9707</v>
      </c>
      <c r="P9708" t="str">
        <f>IFERROR(IF(COUNTIF(個人情報!$BB$5:$BB$401,"登録番号" &amp; リスト!O9708)&gt;=1,"",IF(VLOOKUP(O9708,登録者リスト!$A$1:$D$43729,4,FALSE)=基本情報!$D$6,O9708,"")),"")</f>
        <v/>
      </c>
    </row>
    <row r="9709" spans="15:16" x14ac:dyDescent="0.15">
      <c r="O9709">
        <v>9708</v>
      </c>
      <c r="P9709" t="str">
        <f>IFERROR(IF(COUNTIF(個人情報!$BB$5:$BB$401,"登録番号" &amp; リスト!O9709)&gt;=1,"",IF(VLOOKUP(O9709,登録者リスト!$A$1:$D$43729,4,FALSE)=基本情報!$D$6,O9709,"")),"")</f>
        <v/>
      </c>
    </row>
    <row r="9710" spans="15:16" x14ac:dyDescent="0.15">
      <c r="O9710">
        <v>9709</v>
      </c>
      <c r="P9710" t="str">
        <f>IFERROR(IF(COUNTIF(個人情報!$BB$5:$BB$401,"登録番号" &amp; リスト!O9710)&gt;=1,"",IF(VLOOKUP(O9710,登録者リスト!$A$1:$D$43729,4,FALSE)=基本情報!$D$6,O9710,"")),"")</f>
        <v/>
      </c>
    </row>
    <row r="9711" spans="15:16" x14ac:dyDescent="0.15">
      <c r="O9711">
        <v>9710</v>
      </c>
      <c r="P9711" t="str">
        <f>IFERROR(IF(COUNTIF(個人情報!$BB$5:$BB$401,"登録番号" &amp; リスト!O9711)&gt;=1,"",IF(VLOOKUP(O9711,登録者リスト!$A$1:$D$43729,4,FALSE)=基本情報!$D$6,O9711,"")),"")</f>
        <v/>
      </c>
    </row>
    <row r="9712" spans="15:16" x14ac:dyDescent="0.15">
      <c r="O9712">
        <v>9711</v>
      </c>
      <c r="P9712" t="str">
        <f>IFERROR(IF(COUNTIF(個人情報!$BB$5:$BB$401,"登録番号" &amp; リスト!O9712)&gt;=1,"",IF(VLOOKUP(O9712,登録者リスト!$A$1:$D$43729,4,FALSE)=基本情報!$D$6,O9712,"")),"")</f>
        <v/>
      </c>
    </row>
    <row r="9713" spans="15:16" x14ac:dyDescent="0.15">
      <c r="O9713">
        <v>9712</v>
      </c>
      <c r="P9713" t="str">
        <f>IFERROR(IF(COUNTIF(個人情報!$BB$5:$BB$401,"登録番号" &amp; リスト!O9713)&gt;=1,"",IF(VLOOKUP(O9713,登録者リスト!$A$1:$D$43729,4,FALSE)=基本情報!$D$6,O9713,"")),"")</f>
        <v/>
      </c>
    </row>
    <row r="9714" spans="15:16" x14ac:dyDescent="0.15">
      <c r="O9714">
        <v>9713</v>
      </c>
      <c r="P9714" t="str">
        <f>IFERROR(IF(COUNTIF(個人情報!$BB$5:$BB$401,"登録番号" &amp; リスト!O9714)&gt;=1,"",IF(VLOOKUP(O9714,登録者リスト!$A$1:$D$43729,4,FALSE)=基本情報!$D$6,O9714,"")),"")</f>
        <v/>
      </c>
    </row>
    <row r="9715" spans="15:16" x14ac:dyDescent="0.15">
      <c r="O9715">
        <v>9714</v>
      </c>
      <c r="P9715" t="str">
        <f>IFERROR(IF(COUNTIF(個人情報!$BB$5:$BB$401,"登録番号" &amp; リスト!O9715)&gt;=1,"",IF(VLOOKUP(O9715,登録者リスト!$A$1:$D$43729,4,FALSE)=基本情報!$D$6,O9715,"")),"")</f>
        <v/>
      </c>
    </row>
    <row r="9716" spans="15:16" x14ac:dyDescent="0.15">
      <c r="O9716">
        <v>9715</v>
      </c>
      <c r="P9716" t="str">
        <f>IFERROR(IF(COUNTIF(個人情報!$BB$5:$BB$401,"登録番号" &amp; リスト!O9716)&gt;=1,"",IF(VLOOKUP(O9716,登録者リスト!$A$1:$D$43729,4,FALSE)=基本情報!$D$6,O9716,"")),"")</f>
        <v/>
      </c>
    </row>
    <row r="9717" spans="15:16" x14ac:dyDescent="0.15">
      <c r="O9717">
        <v>9716</v>
      </c>
      <c r="P9717" t="str">
        <f>IFERROR(IF(COUNTIF(個人情報!$BB$5:$BB$401,"登録番号" &amp; リスト!O9717)&gt;=1,"",IF(VLOOKUP(O9717,登録者リスト!$A$1:$D$43729,4,FALSE)=基本情報!$D$6,O9717,"")),"")</f>
        <v/>
      </c>
    </row>
    <row r="9718" spans="15:16" x14ac:dyDescent="0.15">
      <c r="O9718">
        <v>9717</v>
      </c>
      <c r="P9718" t="str">
        <f>IFERROR(IF(COUNTIF(個人情報!$BB$5:$BB$401,"登録番号" &amp; リスト!O9718)&gt;=1,"",IF(VLOOKUP(O9718,登録者リスト!$A$1:$D$43729,4,FALSE)=基本情報!$D$6,O9718,"")),"")</f>
        <v/>
      </c>
    </row>
    <row r="9719" spans="15:16" x14ac:dyDescent="0.15">
      <c r="O9719">
        <v>9718</v>
      </c>
      <c r="P9719" t="str">
        <f>IFERROR(IF(COUNTIF(個人情報!$BB$5:$BB$401,"登録番号" &amp; リスト!O9719)&gt;=1,"",IF(VLOOKUP(O9719,登録者リスト!$A$1:$D$43729,4,FALSE)=基本情報!$D$6,O9719,"")),"")</f>
        <v/>
      </c>
    </row>
    <row r="9720" spans="15:16" x14ac:dyDescent="0.15">
      <c r="O9720">
        <v>9719</v>
      </c>
      <c r="P9720" t="str">
        <f>IFERROR(IF(COUNTIF(個人情報!$BB$5:$BB$401,"登録番号" &amp; リスト!O9720)&gt;=1,"",IF(VLOOKUP(O9720,登録者リスト!$A$1:$D$43729,4,FALSE)=基本情報!$D$6,O9720,"")),"")</f>
        <v/>
      </c>
    </row>
    <row r="9721" spans="15:16" x14ac:dyDescent="0.15">
      <c r="O9721">
        <v>9720</v>
      </c>
      <c r="P9721" t="str">
        <f>IFERROR(IF(COUNTIF(個人情報!$BB$5:$BB$401,"登録番号" &amp; リスト!O9721)&gt;=1,"",IF(VLOOKUP(O9721,登録者リスト!$A$1:$D$43729,4,FALSE)=基本情報!$D$6,O9721,"")),"")</f>
        <v/>
      </c>
    </row>
    <row r="9722" spans="15:16" x14ac:dyDescent="0.15">
      <c r="O9722">
        <v>9721</v>
      </c>
      <c r="P9722" t="str">
        <f>IFERROR(IF(COUNTIF(個人情報!$BB$5:$BB$401,"登録番号" &amp; リスト!O9722)&gt;=1,"",IF(VLOOKUP(O9722,登録者リスト!$A$1:$D$43729,4,FALSE)=基本情報!$D$6,O9722,"")),"")</f>
        <v/>
      </c>
    </row>
    <row r="9723" spans="15:16" x14ac:dyDescent="0.15">
      <c r="O9723">
        <v>9722</v>
      </c>
      <c r="P9723" t="str">
        <f>IFERROR(IF(COUNTIF(個人情報!$BB$5:$BB$401,"登録番号" &amp; リスト!O9723)&gt;=1,"",IF(VLOOKUP(O9723,登録者リスト!$A$1:$D$43729,4,FALSE)=基本情報!$D$6,O9723,"")),"")</f>
        <v/>
      </c>
    </row>
    <row r="9724" spans="15:16" x14ac:dyDescent="0.15">
      <c r="O9724">
        <v>9723</v>
      </c>
      <c r="P9724" t="str">
        <f>IFERROR(IF(COUNTIF(個人情報!$BB$5:$BB$401,"登録番号" &amp; リスト!O9724)&gt;=1,"",IF(VLOOKUP(O9724,登録者リスト!$A$1:$D$43729,4,FALSE)=基本情報!$D$6,O9724,"")),"")</f>
        <v/>
      </c>
    </row>
    <row r="9725" spans="15:16" x14ac:dyDescent="0.15">
      <c r="O9725">
        <v>9724</v>
      </c>
      <c r="P9725" t="str">
        <f>IFERROR(IF(COUNTIF(個人情報!$BB$5:$BB$401,"登録番号" &amp; リスト!O9725)&gt;=1,"",IF(VLOOKUP(O9725,登録者リスト!$A$1:$D$43729,4,FALSE)=基本情報!$D$6,O9725,"")),"")</f>
        <v/>
      </c>
    </row>
    <row r="9726" spans="15:16" x14ac:dyDescent="0.15">
      <c r="O9726">
        <v>9725</v>
      </c>
      <c r="P9726" t="str">
        <f>IFERROR(IF(COUNTIF(個人情報!$BB$5:$BB$401,"登録番号" &amp; リスト!O9726)&gt;=1,"",IF(VLOOKUP(O9726,登録者リスト!$A$1:$D$43729,4,FALSE)=基本情報!$D$6,O9726,"")),"")</f>
        <v/>
      </c>
    </row>
    <row r="9727" spans="15:16" x14ac:dyDescent="0.15">
      <c r="O9727">
        <v>9726</v>
      </c>
      <c r="P9727" t="str">
        <f>IFERROR(IF(COUNTIF(個人情報!$BB$5:$BB$401,"登録番号" &amp; リスト!O9727)&gt;=1,"",IF(VLOOKUP(O9727,登録者リスト!$A$1:$D$43729,4,FALSE)=基本情報!$D$6,O9727,"")),"")</f>
        <v/>
      </c>
    </row>
    <row r="9728" spans="15:16" x14ac:dyDescent="0.15">
      <c r="O9728">
        <v>9727</v>
      </c>
      <c r="P9728" t="str">
        <f>IFERROR(IF(COUNTIF(個人情報!$BB$5:$BB$401,"登録番号" &amp; リスト!O9728)&gt;=1,"",IF(VLOOKUP(O9728,登録者リスト!$A$1:$D$43729,4,FALSE)=基本情報!$D$6,O9728,"")),"")</f>
        <v/>
      </c>
    </row>
    <row r="9729" spans="15:16" x14ac:dyDescent="0.15">
      <c r="O9729">
        <v>9728</v>
      </c>
      <c r="P9729" t="str">
        <f>IFERROR(IF(COUNTIF(個人情報!$BB$5:$BB$401,"登録番号" &amp; リスト!O9729)&gt;=1,"",IF(VLOOKUP(O9729,登録者リスト!$A$1:$D$43729,4,FALSE)=基本情報!$D$6,O9729,"")),"")</f>
        <v/>
      </c>
    </row>
    <row r="9730" spans="15:16" x14ac:dyDescent="0.15">
      <c r="O9730">
        <v>9729</v>
      </c>
      <c r="P9730" t="str">
        <f>IFERROR(IF(COUNTIF(個人情報!$BB$5:$BB$401,"登録番号" &amp; リスト!O9730)&gt;=1,"",IF(VLOOKUP(O9730,登録者リスト!$A$1:$D$43729,4,FALSE)=基本情報!$D$6,O9730,"")),"")</f>
        <v/>
      </c>
    </row>
    <row r="9731" spans="15:16" x14ac:dyDescent="0.15">
      <c r="O9731">
        <v>9730</v>
      </c>
      <c r="P9731" t="str">
        <f>IFERROR(IF(COUNTIF(個人情報!$BB$5:$BB$401,"登録番号" &amp; リスト!O9731)&gt;=1,"",IF(VLOOKUP(O9731,登録者リスト!$A$1:$D$43729,4,FALSE)=基本情報!$D$6,O9731,"")),"")</f>
        <v/>
      </c>
    </row>
    <row r="9732" spans="15:16" x14ac:dyDescent="0.15">
      <c r="O9732">
        <v>9731</v>
      </c>
      <c r="P9732" t="str">
        <f>IFERROR(IF(COUNTIF(個人情報!$BB$5:$BB$401,"登録番号" &amp; リスト!O9732)&gt;=1,"",IF(VLOOKUP(O9732,登録者リスト!$A$1:$D$43729,4,FALSE)=基本情報!$D$6,O9732,"")),"")</f>
        <v/>
      </c>
    </row>
    <row r="9733" spans="15:16" x14ac:dyDescent="0.15">
      <c r="O9733">
        <v>9732</v>
      </c>
      <c r="P9733" t="str">
        <f>IFERROR(IF(COUNTIF(個人情報!$BB$5:$BB$401,"登録番号" &amp; リスト!O9733)&gt;=1,"",IF(VLOOKUP(O9733,登録者リスト!$A$1:$D$43729,4,FALSE)=基本情報!$D$6,O9733,"")),"")</f>
        <v/>
      </c>
    </row>
    <row r="9734" spans="15:16" x14ac:dyDescent="0.15">
      <c r="O9734">
        <v>9733</v>
      </c>
      <c r="P9734" t="str">
        <f>IFERROR(IF(COUNTIF(個人情報!$BB$5:$BB$401,"登録番号" &amp; リスト!O9734)&gt;=1,"",IF(VLOOKUP(O9734,登録者リスト!$A$1:$D$43729,4,FALSE)=基本情報!$D$6,O9734,"")),"")</f>
        <v/>
      </c>
    </row>
    <row r="9735" spans="15:16" x14ac:dyDescent="0.15">
      <c r="O9735">
        <v>9734</v>
      </c>
      <c r="P9735" t="str">
        <f>IFERROR(IF(COUNTIF(個人情報!$BB$5:$BB$401,"登録番号" &amp; リスト!O9735)&gt;=1,"",IF(VLOOKUP(O9735,登録者リスト!$A$1:$D$43729,4,FALSE)=基本情報!$D$6,O9735,"")),"")</f>
        <v/>
      </c>
    </row>
    <row r="9736" spans="15:16" x14ac:dyDescent="0.15">
      <c r="O9736">
        <v>9735</v>
      </c>
      <c r="P9736" t="str">
        <f>IFERROR(IF(COUNTIF(個人情報!$BB$5:$BB$401,"登録番号" &amp; リスト!O9736)&gt;=1,"",IF(VLOOKUP(O9736,登録者リスト!$A$1:$D$43729,4,FALSE)=基本情報!$D$6,O9736,"")),"")</f>
        <v/>
      </c>
    </row>
    <row r="9737" spans="15:16" x14ac:dyDescent="0.15">
      <c r="O9737">
        <v>9736</v>
      </c>
      <c r="P9737" t="str">
        <f>IFERROR(IF(COUNTIF(個人情報!$BB$5:$BB$401,"登録番号" &amp; リスト!O9737)&gt;=1,"",IF(VLOOKUP(O9737,登録者リスト!$A$1:$D$43729,4,FALSE)=基本情報!$D$6,O9737,"")),"")</f>
        <v/>
      </c>
    </row>
    <row r="9738" spans="15:16" x14ac:dyDescent="0.15">
      <c r="O9738">
        <v>9737</v>
      </c>
      <c r="P9738" t="str">
        <f>IFERROR(IF(COUNTIF(個人情報!$BB$5:$BB$401,"登録番号" &amp; リスト!O9738)&gt;=1,"",IF(VLOOKUP(O9738,登録者リスト!$A$1:$D$43729,4,FALSE)=基本情報!$D$6,O9738,"")),"")</f>
        <v/>
      </c>
    </row>
    <row r="9739" spans="15:16" x14ac:dyDescent="0.15">
      <c r="O9739">
        <v>9738</v>
      </c>
      <c r="P9739" t="str">
        <f>IFERROR(IF(COUNTIF(個人情報!$BB$5:$BB$401,"登録番号" &amp; リスト!O9739)&gt;=1,"",IF(VLOOKUP(O9739,登録者リスト!$A$1:$D$43729,4,FALSE)=基本情報!$D$6,O9739,"")),"")</f>
        <v/>
      </c>
    </row>
    <row r="9740" spans="15:16" x14ac:dyDescent="0.15">
      <c r="O9740">
        <v>9739</v>
      </c>
      <c r="P9740" t="str">
        <f>IFERROR(IF(COUNTIF(個人情報!$BB$5:$BB$401,"登録番号" &amp; リスト!O9740)&gt;=1,"",IF(VLOOKUP(O9740,登録者リスト!$A$1:$D$43729,4,FALSE)=基本情報!$D$6,O9740,"")),"")</f>
        <v/>
      </c>
    </row>
    <row r="9741" spans="15:16" x14ac:dyDescent="0.15">
      <c r="O9741">
        <v>9740</v>
      </c>
      <c r="P9741" t="str">
        <f>IFERROR(IF(COUNTIF(個人情報!$BB$5:$BB$401,"登録番号" &amp; リスト!O9741)&gt;=1,"",IF(VLOOKUP(O9741,登録者リスト!$A$1:$D$43729,4,FALSE)=基本情報!$D$6,O9741,"")),"")</f>
        <v/>
      </c>
    </row>
    <row r="9742" spans="15:16" x14ac:dyDescent="0.15">
      <c r="O9742">
        <v>9741</v>
      </c>
      <c r="P9742" t="str">
        <f>IFERROR(IF(COUNTIF(個人情報!$BB$5:$BB$401,"登録番号" &amp; リスト!O9742)&gt;=1,"",IF(VLOOKUP(O9742,登録者リスト!$A$1:$D$43729,4,FALSE)=基本情報!$D$6,O9742,"")),"")</f>
        <v/>
      </c>
    </row>
    <row r="9743" spans="15:16" x14ac:dyDescent="0.15">
      <c r="O9743">
        <v>9742</v>
      </c>
      <c r="P9743" t="str">
        <f>IFERROR(IF(COUNTIF(個人情報!$BB$5:$BB$401,"登録番号" &amp; リスト!O9743)&gt;=1,"",IF(VLOOKUP(O9743,登録者リスト!$A$1:$D$43729,4,FALSE)=基本情報!$D$6,O9743,"")),"")</f>
        <v/>
      </c>
    </row>
    <row r="9744" spans="15:16" x14ac:dyDescent="0.15">
      <c r="O9744">
        <v>9743</v>
      </c>
      <c r="P9744" t="str">
        <f>IFERROR(IF(COUNTIF(個人情報!$BB$5:$BB$401,"登録番号" &amp; リスト!O9744)&gt;=1,"",IF(VLOOKUP(O9744,登録者リスト!$A$1:$D$43729,4,FALSE)=基本情報!$D$6,O9744,"")),"")</f>
        <v/>
      </c>
    </row>
    <row r="9745" spans="15:16" x14ac:dyDescent="0.15">
      <c r="O9745">
        <v>9744</v>
      </c>
      <c r="P9745" t="str">
        <f>IFERROR(IF(COUNTIF(個人情報!$BB$5:$BB$401,"登録番号" &amp; リスト!O9745)&gt;=1,"",IF(VLOOKUP(O9745,登録者リスト!$A$1:$D$43729,4,FALSE)=基本情報!$D$6,O9745,"")),"")</f>
        <v/>
      </c>
    </row>
    <row r="9746" spans="15:16" x14ac:dyDescent="0.15">
      <c r="O9746">
        <v>9745</v>
      </c>
      <c r="P9746" t="str">
        <f>IFERROR(IF(COUNTIF(個人情報!$BB$5:$BB$401,"登録番号" &amp; リスト!O9746)&gt;=1,"",IF(VLOOKUP(O9746,登録者リスト!$A$1:$D$43729,4,FALSE)=基本情報!$D$6,O9746,"")),"")</f>
        <v/>
      </c>
    </row>
    <row r="9747" spans="15:16" x14ac:dyDescent="0.15">
      <c r="O9747">
        <v>9746</v>
      </c>
      <c r="P9747" t="str">
        <f>IFERROR(IF(COUNTIF(個人情報!$BB$5:$BB$401,"登録番号" &amp; リスト!O9747)&gt;=1,"",IF(VLOOKUP(O9747,登録者リスト!$A$1:$D$43729,4,FALSE)=基本情報!$D$6,O9747,"")),"")</f>
        <v/>
      </c>
    </row>
    <row r="9748" spans="15:16" x14ac:dyDescent="0.15">
      <c r="O9748">
        <v>9747</v>
      </c>
      <c r="P9748" t="str">
        <f>IFERROR(IF(COUNTIF(個人情報!$BB$5:$BB$401,"登録番号" &amp; リスト!O9748)&gt;=1,"",IF(VLOOKUP(O9748,登録者リスト!$A$1:$D$43729,4,FALSE)=基本情報!$D$6,O9748,"")),"")</f>
        <v/>
      </c>
    </row>
    <row r="9749" spans="15:16" x14ac:dyDescent="0.15">
      <c r="O9749">
        <v>9748</v>
      </c>
      <c r="P9749" t="str">
        <f>IFERROR(IF(COUNTIF(個人情報!$BB$5:$BB$401,"登録番号" &amp; リスト!O9749)&gt;=1,"",IF(VLOOKUP(O9749,登録者リスト!$A$1:$D$43729,4,FALSE)=基本情報!$D$6,O9749,"")),"")</f>
        <v/>
      </c>
    </row>
    <row r="9750" spans="15:16" x14ac:dyDescent="0.15">
      <c r="O9750">
        <v>9749</v>
      </c>
      <c r="P9750" t="str">
        <f>IFERROR(IF(COUNTIF(個人情報!$BB$5:$BB$401,"登録番号" &amp; リスト!O9750)&gt;=1,"",IF(VLOOKUP(O9750,登録者リスト!$A$1:$D$43729,4,FALSE)=基本情報!$D$6,O9750,"")),"")</f>
        <v/>
      </c>
    </row>
    <row r="9751" spans="15:16" x14ac:dyDescent="0.15">
      <c r="O9751">
        <v>9750</v>
      </c>
      <c r="P9751" t="str">
        <f>IFERROR(IF(COUNTIF(個人情報!$BB$5:$BB$401,"登録番号" &amp; リスト!O9751)&gt;=1,"",IF(VLOOKUP(O9751,登録者リスト!$A$1:$D$43729,4,FALSE)=基本情報!$D$6,O9751,"")),"")</f>
        <v/>
      </c>
    </row>
    <row r="9752" spans="15:16" x14ac:dyDescent="0.15">
      <c r="O9752">
        <v>9751</v>
      </c>
      <c r="P9752" t="str">
        <f>IFERROR(IF(COUNTIF(個人情報!$BB$5:$BB$401,"登録番号" &amp; リスト!O9752)&gt;=1,"",IF(VLOOKUP(O9752,登録者リスト!$A$1:$D$43729,4,FALSE)=基本情報!$D$6,O9752,"")),"")</f>
        <v/>
      </c>
    </row>
    <row r="9753" spans="15:16" x14ac:dyDescent="0.15">
      <c r="O9753">
        <v>9752</v>
      </c>
      <c r="P9753" t="str">
        <f>IFERROR(IF(COUNTIF(個人情報!$BB$5:$BB$401,"登録番号" &amp; リスト!O9753)&gt;=1,"",IF(VLOOKUP(O9753,登録者リスト!$A$1:$D$43729,4,FALSE)=基本情報!$D$6,O9753,"")),"")</f>
        <v/>
      </c>
    </row>
    <row r="9754" spans="15:16" x14ac:dyDescent="0.15">
      <c r="O9754">
        <v>9753</v>
      </c>
      <c r="P9754" t="str">
        <f>IFERROR(IF(COUNTIF(個人情報!$BB$5:$BB$401,"登録番号" &amp; リスト!O9754)&gt;=1,"",IF(VLOOKUP(O9754,登録者リスト!$A$1:$D$43729,4,FALSE)=基本情報!$D$6,O9754,"")),"")</f>
        <v/>
      </c>
    </row>
    <row r="9755" spans="15:16" x14ac:dyDescent="0.15">
      <c r="O9755">
        <v>9754</v>
      </c>
      <c r="P9755" t="str">
        <f>IFERROR(IF(COUNTIF(個人情報!$BB$5:$BB$401,"登録番号" &amp; リスト!O9755)&gt;=1,"",IF(VLOOKUP(O9755,登録者リスト!$A$1:$D$43729,4,FALSE)=基本情報!$D$6,O9755,"")),"")</f>
        <v/>
      </c>
    </row>
    <row r="9756" spans="15:16" x14ac:dyDescent="0.15">
      <c r="O9756">
        <v>9755</v>
      </c>
      <c r="P9756" t="str">
        <f>IFERROR(IF(COUNTIF(個人情報!$BB$5:$BB$401,"登録番号" &amp; リスト!O9756)&gt;=1,"",IF(VLOOKUP(O9756,登録者リスト!$A$1:$D$43729,4,FALSE)=基本情報!$D$6,O9756,"")),"")</f>
        <v/>
      </c>
    </row>
    <row r="9757" spans="15:16" x14ac:dyDescent="0.15">
      <c r="O9757">
        <v>9756</v>
      </c>
      <c r="P9757" t="str">
        <f>IFERROR(IF(COUNTIF(個人情報!$BB$5:$BB$401,"登録番号" &amp; リスト!O9757)&gt;=1,"",IF(VLOOKUP(O9757,登録者リスト!$A$1:$D$43729,4,FALSE)=基本情報!$D$6,O9757,"")),"")</f>
        <v/>
      </c>
    </row>
    <row r="9758" spans="15:16" x14ac:dyDescent="0.15">
      <c r="O9758">
        <v>9757</v>
      </c>
      <c r="P9758" t="str">
        <f>IFERROR(IF(COUNTIF(個人情報!$BB$5:$BB$401,"登録番号" &amp; リスト!O9758)&gt;=1,"",IF(VLOOKUP(O9758,登録者リスト!$A$1:$D$43729,4,FALSE)=基本情報!$D$6,O9758,"")),"")</f>
        <v/>
      </c>
    </row>
    <row r="9759" spans="15:16" x14ac:dyDescent="0.15">
      <c r="O9759">
        <v>9758</v>
      </c>
      <c r="P9759" t="str">
        <f>IFERROR(IF(COUNTIF(個人情報!$BB$5:$BB$401,"登録番号" &amp; リスト!O9759)&gt;=1,"",IF(VLOOKUP(O9759,登録者リスト!$A$1:$D$43729,4,FALSE)=基本情報!$D$6,O9759,"")),"")</f>
        <v/>
      </c>
    </row>
    <row r="9760" spans="15:16" x14ac:dyDescent="0.15">
      <c r="O9760">
        <v>9759</v>
      </c>
      <c r="P9760" t="str">
        <f>IFERROR(IF(COUNTIF(個人情報!$BB$5:$BB$401,"登録番号" &amp; リスト!O9760)&gt;=1,"",IF(VLOOKUP(O9760,登録者リスト!$A$1:$D$43729,4,FALSE)=基本情報!$D$6,O9760,"")),"")</f>
        <v/>
      </c>
    </row>
    <row r="9761" spans="15:16" x14ac:dyDescent="0.15">
      <c r="O9761">
        <v>9760</v>
      </c>
      <c r="P9761" t="str">
        <f>IFERROR(IF(COUNTIF(個人情報!$BB$5:$BB$401,"登録番号" &amp; リスト!O9761)&gt;=1,"",IF(VLOOKUP(O9761,登録者リスト!$A$1:$D$43729,4,FALSE)=基本情報!$D$6,O9761,"")),"")</f>
        <v/>
      </c>
    </row>
    <row r="9762" spans="15:16" x14ac:dyDescent="0.15">
      <c r="O9762">
        <v>9761</v>
      </c>
      <c r="P9762" t="str">
        <f>IFERROR(IF(COUNTIF(個人情報!$BB$5:$BB$401,"登録番号" &amp; リスト!O9762)&gt;=1,"",IF(VLOOKUP(O9762,登録者リスト!$A$1:$D$43729,4,FALSE)=基本情報!$D$6,O9762,"")),"")</f>
        <v/>
      </c>
    </row>
    <row r="9763" spans="15:16" x14ac:dyDescent="0.15">
      <c r="O9763">
        <v>9762</v>
      </c>
      <c r="P9763" t="str">
        <f>IFERROR(IF(COUNTIF(個人情報!$BB$5:$BB$401,"登録番号" &amp; リスト!O9763)&gt;=1,"",IF(VLOOKUP(O9763,登録者リスト!$A$1:$D$43729,4,FALSE)=基本情報!$D$6,O9763,"")),"")</f>
        <v/>
      </c>
    </row>
    <row r="9764" spans="15:16" x14ac:dyDescent="0.15">
      <c r="O9764">
        <v>9763</v>
      </c>
      <c r="P9764" t="str">
        <f>IFERROR(IF(COUNTIF(個人情報!$BB$5:$BB$401,"登録番号" &amp; リスト!O9764)&gt;=1,"",IF(VLOOKUP(O9764,登録者リスト!$A$1:$D$43729,4,FALSE)=基本情報!$D$6,O9764,"")),"")</f>
        <v/>
      </c>
    </row>
    <row r="9765" spans="15:16" x14ac:dyDescent="0.15">
      <c r="O9765">
        <v>9764</v>
      </c>
      <c r="P9765" t="str">
        <f>IFERROR(IF(COUNTIF(個人情報!$BB$5:$BB$401,"登録番号" &amp; リスト!O9765)&gt;=1,"",IF(VLOOKUP(O9765,登録者リスト!$A$1:$D$43729,4,FALSE)=基本情報!$D$6,O9765,"")),"")</f>
        <v/>
      </c>
    </row>
    <row r="9766" spans="15:16" x14ac:dyDescent="0.15">
      <c r="O9766">
        <v>9765</v>
      </c>
      <c r="P9766" t="str">
        <f>IFERROR(IF(COUNTIF(個人情報!$BB$5:$BB$401,"登録番号" &amp; リスト!O9766)&gt;=1,"",IF(VLOOKUP(O9766,登録者リスト!$A$1:$D$43729,4,FALSE)=基本情報!$D$6,O9766,"")),"")</f>
        <v/>
      </c>
    </row>
    <row r="9767" spans="15:16" x14ac:dyDescent="0.15">
      <c r="O9767">
        <v>9766</v>
      </c>
      <c r="P9767" t="str">
        <f>IFERROR(IF(COUNTIF(個人情報!$BB$5:$BB$401,"登録番号" &amp; リスト!O9767)&gt;=1,"",IF(VLOOKUP(O9767,登録者リスト!$A$1:$D$43729,4,FALSE)=基本情報!$D$6,O9767,"")),"")</f>
        <v/>
      </c>
    </row>
    <row r="9768" spans="15:16" x14ac:dyDescent="0.15">
      <c r="O9768">
        <v>9767</v>
      </c>
      <c r="P9768" t="str">
        <f>IFERROR(IF(COUNTIF(個人情報!$BB$5:$BB$401,"登録番号" &amp; リスト!O9768)&gt;=1,"",IF(VLOOKUP(O9768,登録者リスト!$A$1:$D$43729,4,FALSE)=基本情報!$D$6,O9768,"")),"")</f>
        <v/>
      </c>
    </row>
    <row r="9769" spans="15:16" x14ac:dyDescent="0.15">
      <c r="O9769">
        <v>9768</v>
      </c>
      <c r="P9769" t="str">
        <f>IFERROR(IF(COUNTIF(個人情報!$BB$5:$BB$401,"登録番号" &amp; リスト!O9769)&gt;=1,"",IF(VLOOKUP(O9769,登録者リスト!$A$1:$D$43729,4,FALSE)=基本情報!$D$6,O9769,"")),"")</f>
        <v/>
      </c>
    </row>
    <row r="9770" spans="15:16" x14ac:dyDescent="0.15">
      <c r="O9770">
        <v>9769</v>
      </c>
      <c r="P9770" t="str">
        <f>IFERROR(IF(COUNTIF(個人情報!$BB$5:$BB$401,"登録番号" &amp; リスト!O9770)&gt;=1,"",IF(VLOOKUP(O9770,登録者リスト!$A$1:$D$43729,4,FALSE)=基本情報!$D$6,O9770,"")),"")</f>
        <v/>
      </c>
    </row>
    <row r="9771" spans="15:16" x14ac:dyDescent="0.15">
      <c r="O9771">
        <v>9770</v>
      </c>
      <c r="P9771" t="str">
        <f>IFERROR(IF(COUNTIF(個人情報!$BB$5:$BB$401,"登録番号" &amp; リスト!O9771)&gt;=1,"",IF(VLOOKUP(O9771,登録者リスト!$A$1:$D$43729,4,FALSE)=基本情報!$D$6,O9771,"")),"")</f>
        <v/>
      </c>
    </row>
    <row r="9772" spans="15:16" x14ac:dyDescent="0.15">
      <c r="O9772">
        <v>9771</v>
      </c>
      <c r="P9772" t="str">
        <f>IFERROR(IF(COUNTIF(個人情報!$BB$5:$BB$401,"登録番号" &amp; リスト!O9772)&gt;=1,"",IF(VLOOKUP(O9772,登録者リスト!$A$1:$D$43729,4,FALSE)=基本情報!$D$6,O9772,"")),"")</f>
        <v/>
      </c>
    </row>
    <row r="9773" spans="15:16" x14ac:dyDescent="0.15">
      <c r="O9773">
        <v>9772</v>
      </c>
      <c r="P9773" t="str">
        <f>IFERROR(IF(COUNTIF(個人情報!$BB$5:$BB$401,"登録番号" &amp; リスト!O9773)&gt;=1,"",IF(VLOOKUP(O9773,登録者リスト!$A$1:$D$43729,4,FALSE)=基本情報!$D$6,O9773,"")),"")</f>
        <v/>
      </c>
    </row>
    <row r="9774" spans="15:16" x14ac:dyDescent="0.15">
      <c r="O9774">
        <v>9773</v>
      </c>
      <c r="P9774" t="str">
        <f>IFERROR(IF(COUNTIF(個人情報!$BB$5:$BB$401,"登録番号" &amp; リスト!O9774)&gt;=1,"",IF(VLOOKUP(O9774,登録者リスト!$A$1:$D$43729,4,FALSE)=基本情報!$D$6,O9774,"")),"")</f>
        <v/>
      </c>
    </row>
    <row r="9775" spans="15:16" x14ac:dyDescent="0.15">
      <c r="O9775">
        <v>9774</v>
      </c>
      <c r="P9775" t="str">
        <f>IFERROR(IF(COUNTIF(個人情報!$BB$5:$BB$401,"登録番号" &amp; リスト!O9775)&gt;=1,"",IF(VLOOKUP(O9775,登録者リスト!$A$1:$D$43729,4,FALSE)=基本情報!$D$6,O9775,"")),"")</f>
        <v/>
      </c>
    </row>
    <row r="9776" spans="15:16" x14ac:dyDescent="0.15">
      <c r="O9776">
        <v>9775</v>
      </c>
      <c r="P9776" t="str">
        <f>IFERROR(IF(COUNTIF(個人情報!$BB$5:$BB$401,"登録番号" &amp; リスト!O9776)&gt;=1,"",IF(VLOOKUP(O9776,登録者リスト!$A$1:$D$43729,4,FALSE)=基本情報!$D$6,O9776,"")),"")</f>
        <v/>
      </c>
    </row>
    <row r="9777" spans="15:16" x14ac:dyDescent="0.15">
      <c r="O9777">
        <v>9776</v>
      </c>
      <c r="P9777" t="str">
        <f>IFERROR(IF(COUNTIF(個人情報!$BB$5:$BB$401,"登録番号" &amp; リスト!O9777)&gt;=1,"",IF(VLOOKUP(O9777,登録者リスト!$A$1:$D$43729,4,FALSE)=基本情報!$D$6,O9777,"")),"")</f>
        <v/>
      </c>
    </row>
    <row r="9778" spans="15:16" x14ac:dyDescent="0.15">
      <c r="O9778">
        <v>9777</v>
      </c>
      <c r="P9778" t="str">
        <f>IFERROR(IF(COUNTIF(個人情報!$BB$5:$BB$401,"登録番号" &amp; リスト!O9778)&gt;=1,"",IF(VLOOKUP(O9778,登録者リスト!$A$1:$D$43729,4,FALSE)=基本情報!$D$6,O9778,"")),"")</f>
        <v/>
      </c>
    </row>
    <row r="9779" spans="15:16" x14ac:dyDescent="0.15">
      <c r="O9779">
        <v>9778</v>
      </c>
      <c r="P9779" t="str">
        <f>IFERROR(IF(COUNTIF(個人情報!$BB$5:$BB$401,"登録番号" &amp; リスト!O9779)&gt;=1,"",IF(VLOOKUP(O9779,登録者リスト!$A$1:$D$43729,4,FALSE)=基本情報!$D$6,O9779,"")),"")</f>
        <v/>
      </c>
    </row>
    <row r="9780" spans="15:16" x14ac:dyDescent="0.15">
      <c r="O9780">
        <v>9779</v>
      </c>
      <c r="P9780" t="str">
        <f>IFERROR(IF(COUNTIF(個人情報!$BB$5:$BB$401,"登録番号" &amp; リスト!O9780)&gt;=1,"",IF(VLOOKUP(O9780,登録者リスト!$A$1:$D$43729,4,FALSE)=基本情報!$D$6,O9780,"")),"")</f>
        <v/>
      </c>
    </row>
    <row r="9781" spans="15:16" x14ac:dyDescent="0.15">
      <c r="O9781">
        <v>9780</v>
      </c>
      <c r="P9781" t="str">
        <f>IFERROR(IF(COUNTIF(個人情報!$BB$5:$BB$401,"登録番号" &amp; リスト!O9781)&gt;=1,"",IF(VLOOKUP(O9781,登録者リスト!$A$1:$D$43729,4,FALSE)=基本情報!$D$6,O9781,"")),"")</f>
        <v/>
      </c>
    </row>
    <row r="9782" spans="15:16" x14ac:dyDescent="0.15">
      <c r="O9782">
        <v>9781</v>
      </c>
      <c r="P9782" t="str">
        <f>IFERROR(IF(COUNTIF(個人情報!$BB$5:$BB$401,"登録番号" &amp; リスト!O9782)&gt;=1,"",IF(VLOOKUP(O9782,登録者リスト!$A$1:$D$43729,4,FALSE)=基本情報!$D$6,O9782,"")),"")</f>
        <v/>
      </c>
    </row>
    <row r="9783" spans="15:16" x14ac:dyDescent="0.15">
      <c r="O9783">
        <v>9782</v>
      </c>
      <c r="P9783" t="str">
        <f>IFERROR(IF(COUNTIF(個人情報!$BB$5:$BB$401,"登録番号" &amp; リスト!O9783)&gt;=1,"",IF(VLOOKUP(O9783,登録者リスト!$A$1:$D$43729,4,FALSE)=基本情報!$D$6,O9783,"")),"")</f>
        <v/>
      </c>
    </row>
    <row r="9784" spans="15:16" x14ac:dyDescent="0.15">
      <c r="O9784">
        <v>9783</v>
      </c>
      <c r="P9784" t="str">
        <f>IFERROR(IF(COUNTIF(個人情報!$BB$5:$BB$401,"登録番号" &amp; リスト!O9784)&gt;=1,"",IF(VLOOKUP(O9784,登録者リスト!$A$1:$D$43729,4,FALSE)=基本情報!$D$6,O9784,"")),"")</f>
        <v/>
      </c>
    </row>
    <row r="9785" spans="15:16" x14ac:dyDescent="0.15">
      <c r="O9785">
        <v>9784</v>
      </c>
      <c r="P9785" t="str">
        <f>IFERROR(IF(COUNTIF(個人情報!$BB$5:$BB$401,"登録番号" &amp; リスト!O9785)&gt;=1,"",IF(VLOOKUP(O9785,登録者リスト!$A$1:$D$43729,4,FALSE)=基本情報!$D$6,O9785,"")),"")</f>
        <v/>
      </c>
    </row>
    <row r="9786" spans="15:16" x14ac:dyDescent="0.15">
      <c r="O9786">
        <v>9785</v>
      </c>
      <c r="P9786" t="str">
        <f>IFERROR(IF(COUNTIF(個人情報!$BB$5:$BB$401,"登録番号" &amp; リスト!O9786)&gt;=1,"",IF(VLOOKUP(O9786,登録者リスト!$A$1:$D$43729,4,FALSE)=基本情報!$D$6,O9786,"")),"")</f>
        <v/>
      </c>
    </row>
    <row r="9787" spans="15:16" x14ac:dyDescent="0.15">
      <c r="O9787">
        <v>9786</v>
      </c>
      <c r="P9787" t="str">
        <f>IFERROR(IF(COUNTIF(個人情報!$BB$5:$BB$401,"登録番号" &amp; リスト!O9787)&gt;=1,"",IF(VLOOKUP(O9787,登録者リスト!$A$1:$D$43729,4,FALSE)=基本情報!$D$6,O9787,"")),"")</f>
        <v/>
      </c>
    </row>
    <row r="9788" spans="15:16" x14ac:dyDescent="0.15">
      <c r="O9788">
        <v>9787</v>
      </c>
      <c r="P9788" t="str">
        <f>IFERROR(IF(COUNTIF(個人情報!$BB$5:$BB$401,"登録番号" &amp; リスト!O9788)&gt;=1,"",IF(VLOOKUP(O9788,登録者リスト!$A$1:$D$43729,4,FALSE)=基本情報!$D$6,O9788,"")),"")</f>
        <v/>
      </c>
    </row>
    <row r="9789" spans="15:16" x14ac:dyDescent="0.15">
      <c r="O9789">
        <v>9788</v>
      </c>
      <c r="P9789" t="str">
        <f>IFERROR(IF(COUNTIF(個人情報!$BB$5:$BB$401,"登録番号" &amp; リスト!O9789)&gt;=1,"",IF(VLOOKUP(O9789,登録者リスト!$A$1:$D$43729,4,FALSE)=基本情報!$D$6,O9789,"")),"")</f>
        <v/>
      </c>
    </row>
    <row r="9790" spans="15:16" x14ac:dyDescent="0.15">
      <c r="O9790">
        <v>9789</v>
      </c>
      <c r="P9790" t="str">
        <f>IFERROR(IF(COUNTIF(個人情報!$BB$5:$BB$401,"登録番号" &amp; リスト!O9790)&gt;=1,"",IF(VLOOKUP(O9790,登録者リスト!$A$1:$D$43729,4,FALSE)=基本情報!$D$6,O9790,"")),"")</f>
        <v/>
      </c>
    </row>
    <row r="9791" spans="15:16" x14ac:dyDescent="0.15">
      <c r="O9791">
        <v>9790</v>
      </c>
      <c r="P9791" t="str">
        <f>IFERROR(IF(COUNTIF(個人情報!$BB$5:$BB$401,"登録番号" &amp; リスト!O9791)&gt;=1,"",IF(VLOOKUP(O9791,登録者リスト!$A$1:$D$43729,4,FALSE)=基本情報!$D$6,O9791,"")),"")</f>
        <v/>
      </c>
    </row>
    <row r="9792" spans="15:16" x14ac:dyDescent="0.15">
      <c r="O9792">
        <v>9791</v>
      </c>
      <c r="P9792" t="str">
        <f>IFERROR(IF(COUNTIF(個人情報!$BB$5:$BB$401,"登録番号" &amp; リスト!O9792)&gt;=1,"",IF(VLOOKUP(O9792,登録者リスト!$A$1:$D$43729,4,FALSE)=基本情報!$D$6,O9792,"")),"")</f>
        <v/>
      </c>
    </row>
    <row r="9793" spans="15:16" x14ac:dyDescent="0.15">
      <c r="O9793">
        <v>9792</v>
      </c>
      <c r="P9793" t="str">
        <f>IFERROR(IF(COUNTIF(個人情報!$BB$5:$BB$401,"登録番号" &amp; リスト!O9793)&gt;=1,"",IF(VLOOKUP(O9793,登録者リスト!$A$1:$D$43729,4,FALSE)=基本情報!$D$6,O9793,"")),"")</f>
        <v/>
      </c>
    </row>
    <row r="9794" spans="15:16" x14ac:dyDescent="0.15">
      <c r="O9794">
        <v>9793</v>
      </c>
      <c r="P9794" t="str">
        <f>IFERROR(IF(COUNTIF(個人情報!$BB$5:$BB$401,"登録番号" &amp; リスト!O9794)&gt;=1,"",IF(VLOOKUP(O9794,登録者リスト!$A$1:$D$43729,4,FALSE)=基本情報!$D$6,O9794,"")),"")</f>
        <v/>
      </c>
    </row>
    <row r="9795" spans="15:16" x14ac:dyDescent="0.15">
      <c r="O9795">
        <v>9794</v>
      </c>
      <c r="P9795" t="str">
        <f>IFERROR(IF(COUNTIF(個人情報!$BB$5:$BB$401,"登録番号" &amp; リスト!O9795)&gt;=1,"",IF(VLOOKUP(O9795,登録者リスト!$A$1:$D$43729,4,FALSE)=基本情報!$D$6,O9795,"")),"")</f>
        <v/>
      </c>
    </row>
    <row r="9796" spans="15:16" x14ac:dyDescent="0.15">
      <c r="O9796">
        <v>9795</v>
      </c>
      <c r="P9796" t="str">
        <f>IFERROR(IF(COUNTIF(個人情報!$BB$5:$BB$401,"登録番号" &amp; リスト!O9796)&gt;=1,"",IF(VLOOKUP(O9796,登録者リスト!$A$1:$D$43729,4,FALSE)=基本情報!$D$6,O9796,"")),"")</f>
        <v/>
      </c>
    </row>
    <row r="9797" spans="15:16" x14ac:dyDescent="0.15">
      <c r="O9797">
        <v>9796</v>
      </c>
      <c r="P9797" t="str">
        <f>IFERROR(IF(COUNTIF(個人情報!$BB$5:$BB$401,"登録番号" &amp; リスト!O9797)&gt;=1,"",IF(VLOOKUP(O9797,登録者リスト!$A$1:$D$43729,4,FALSE)=基本情報!$D$6,O9797,"")),"")</f>
        <v/>
      </c>
    </row>
    <row r="9798" spans="15:16" x14ac:dyDescent="0.15">
      <c r="O9798">
        <v>9797</v>
      </c>
      <c r="P9798" t="str">
        <f>IFERROR(IF(COUNTIF(個人情報!$BB$5:$BB$401,"登録番号" &amp; リスト!O9798)&gt;=1,"",IF(VLOOKUP(O9798,登録者リスト!$A$1:$D$43729,4,FALSE)=基本情報!$D$6,O9798,"")),"")</f>
        <v/>
      </c>
    </row>
    <row r="9799" spans="15:16" x14ac:dyDescent="0.15">
      <c r="O9799">
        <v>9798</v>
      </c>
      <c r="P9799" t="str">
        <f>IFERROR(IF(COUNTIF(個人情報!$BB$5:$BB$401,"登録番号" &amp; リスト!O9799)&gt;=1,"",IF(VLOOKUP(O9799,登録者リスト!$A$1:$D$43729,4,FALSE)=基本情報!$D$6,O9799,"")),"")</f>
        <v/>
      </c>
    </row>
    <row r="9800" spans="15:16" x14ac:dyDescent="0.15">
      <c r="O9800">
        <v>9799</v>
      </c>
      <c r="P9800" t="str">
        <f>IFERROR(IF(COUNTIF(個人情報!$BB$5:$BB$401,"登録番号" &amp; リスト!O9800)&gt;=1,"",IF(VLOOKUP(O9800,登録者リスト!$A$1:$D$43729,4,FALSE)=基本情報!$D$6,O9800,"")),"")</f>
        <v/>
      </c>
    </row>
    <row r="9801" spans="15:16" x14ac:dyDescent="0.15">
      <c r="O9801">
        <v>9800</v>
      </c>
      <c r="P9801" t="str">
        <f>IFERROR(IF(COUNTIF(個人情報!$BB$5:$BB$401,"登録番号" &amp; リスト!O9801)&gt;=1,"",IF(VLOOKUP(O9801,登録者リスト!$A$1:$D$43729,4,FALSE)=基本情報!$D$6,O9801,"")),"")</f>
        <v/>
      </c>
    </row>
    <row r="9802" spans="15:16" x14ac:dyDescent="0.15">
      <c r="O9802">
        <v>9801</v>
      </c>
      <c r="P9802" t="str">
        <f>IFERROR(IF(COUNTIF(個人情報!$BB$5:$BB$401,"登録番号" &amp; リスト!O9802)&gt;=1,"",IF(VLOOKUP(O9802,登録者リスト!$A$1:$D$43729,4,FALSE)=基本情報!$D$6,O9802,"")),"")</f>
        <v/>
      </c>
    </row>
    <row r="9803" spans="15:16" x14ac:dyDescent="0.15">
      <c r="O9803">
        <v>9802</v>
      </c>
      <c r="P9803" t="str">
        <f>IFERROR(IF(COUNTIF(個人情報!$BB$5:$BB$401,"登録番号" &amp; リスト!O9803)&gt;=1,"",IF(VLOOKUP(O9803,登録者リスト!$A$1:$D$43729,4,FALSE)=基本情報!$D$6,O9803,"")),"")</f>
        <v/>
      </c>
    </row>
    <row r="9804" spans="15:16" x14ac:dyDescent="0.15">
      <c r="O9804">
        <v>9803</v>
      </c>
      <c r="P9804" t="str">
        <f>IFERROR(IF(COUNTIF(個人情報!$BB$5:$BB$401,"登録番号" &amp; リスト!O9804)&gt;=1,"",IF(VLOOKUP(O9804,登録者リスト!$A$1:$D$43729,4,FALSE)=基本情報!$D$6,O9804,"")),"")</f>
        <v/>
      </c>
    </row>
    <row r="9805" spans="15:16" x14ac:dyDescent="0.15">
      <c r="O9805">
        <v>9804</v>
      </c>
      <c r="P9805" t="str">
        <f>IFERROR(IF(COUNTIF(個人情報!$BB$5:$BB$401,"登録番号" &amp; リスト!O9805)&gt;=1,"",IF(VLOOKUP(O9805,登録者リスト!$A$1:$D$43729,4,FALSE)=基本情報!$D$6,O9805,"")),"")</f>
        <v/>
      </c>
    </row>
    <row r="9806" spans="15:16" x14ac:dyDescent="0.15">
      <c r="O9806">
        <v>9805</v>
      </c>
      <c r="P9806" t="str">
        <f>IFERROR(IF(COUNTIF(個人情報!$BB$5:$BB$401,"登録番号" &amp; リスト!O9806)&gt;=1,"",IF(VLOOKUP(O9806,登録者リスト!$A$1:$D$43729,4,FALSE)=基本情報!$D$6,O9806,"")),"")</f>
        <v/>
      </c>
    </row>
    <row r="9807" spans="15:16" x14ac:dyDescent="0.15">
      <c r="O9807">
        <v>9806</v>
      </c>
      <c r="P9807" t="str">
        <f>IFERROR(IF(COUNTIF(個人情報!$BB$5:$BB$401,"登録番号" &amp; リスト!O9807)&gt;=1,"",IF(VLOOKUP(O9807,登録者リスト!$A$1:$D$43729,4,FALSE)=基本情報!$D$6,O9807,"")),"")</f>
        <v/>
      </c>
    </row>
    <row r="9808" spans="15:16" x14ac:dyDescent="0.15">
      <c r="O9808">
        <v>9807</v>
      </c>
      <c r="P9808" t="str">
        <f>IFERROR(IF(COUNTIF(個人情報!$BB$5:$BB$401,"登録番号" &amp; リスト!O9808)&gt;=1,"",IF(VLOOKUP(O9808,登録者リスト!$A$1:$D$43729,4,FALSE)=基本情報!$D$6,O9808,"")),"")</f>
        <v/>
      </c>
    </row>
    <row r="9809" spans="15:16" x14ac:dyDescent="0.15">
      <c r="O9809">
        <v>9808</v>
      </c>
      <c r="P9809" t="str">
        <f>IFERROR(IF(COUNTIF(個人情報!$BB$5:$BB$401,"登録番号" &amp; リスト!O9809)&gt;=1,"",IF(VLOOKUP(O9809,登録者リスト!$A$1:$D$43729,4,FALSE)=基本情報!$D$6,O9809,"")),"")</f>
        <v/>
      </c>
    </row>
    <row r="9810" spans="15:16" x14ac:dyDescent="0.15">
      <c r="O9810">
        <v>9809</v>
      </c>
      <c r="P9810" t="str">
        <f>IFERROR(IF(COUNTIF(個人情報!$BB$5:$BB$401,"登録番号" &amp; リスト!O9810)&gt;=1,"",IF(VLOOKUP(O9810,登録者リスト!$A$1:$D$43729,4,FALSE)=基本情報!$D$6,O9810,"")),"")</f>
        <v/>
      </c>
    </row>
    <row r="9811" spans="15:16" x14ac:dyDescent="0.15">
      <c r="O9811">
        <v>9810</v>
      </c>
      <c r="P9811" t="str">
        <f>IFERROR(IF(COUNTIF(個人情報!$BB$5:$BB$401,"登録番号" &amp; リスト!O9811)&gt;=1,"",IF(VLOOKUP(O9811,登録者リスト!$A$1:$D$43729,4,FALSE)=基本情報!$D$6,O9811,"")),"")</f>
        <v/>
      </c>
    </row>
    <row r="9812" spans="15:16" x14ac:dyDescent="0.15">
      <c r="O9812">
        <v>9811</v>
      </c>
      <c r="P9812" t="str">
        <f>IFERROR(IF(COUNTIF(個人情報!$BB$5:$BB$401,"登録番号" &amp; リスト!O9812)&gt;=1,"",IF(VLOOKUP(O9812,登録者リスト!$A$1:$D$43729,4,FALSE)=基本情報!$D$6,O9812,"")),"")</f>
        <v/>
      </c>
    </row>
    <row r="9813" spans="15:16" x14ac:dyDescent="0.15">
      <c r="O9813">
        <v>9812</v>
      </c>
      <c r="P9813" t="str">
        <f>IFERROR(IF(COUNTIF(個人情報!$BB$5:$BB$401,"登録番号" &amp; リスト!O9813)&gt;=1,"",IF(VLOOKUP(O9813,登録者リスト!$A$1:$D$43729,4,FALSE)=基本情報!$D$6,O9813,"")),"")</f>
        <v/>
      </c>
    </row>
    <row r="9814" spans="15:16" x14ac:dyDescent="0.15">
      <c r="O9814">
        <v>9813</v>
      </c>
      <c r="P9814" t="str">
        <f>IFERROR(IF(COUNTIF(個人情報!$BB$5:$BB$401,"登録番号" &amp; リスト!O9814)&gt;=1,"",IF(VLOOKUP(O9814,登録者リスト!$A$1:$D$43729,4,FALSE)=基本情報!$D$6,O9814,"")),"")</f>
        <v/>
      </c>
    </row>
    <row r="9815" spans="15:16" x14ac:dyDescent="0.15">
      <c r="O9815">
        <v>9814</v>
      </c>
      <c r="P9815" t="str">
        <f>IFERROR(IF(COUNTIF(個人情報!$BB$5:$BB$401,"登録番号" &amp; リスト!O9815)&gt;=1,"",IF(VLOOKUP(O9815,登録者リスト!$A$1:$D$43729,4,FALSE)=基本情報!$D$6,O9815,"")),"")</f>
        <v/>
      </c>
    </row>
    <row r="9816" spans="15:16" x14ac:dyDescent="0.15">
      <c r="O9816">
        <v>9815</v>
      </c>
      <c r="P9816" t="str">
        <f>IFERROR(IF(COUNTIF(個人情報!$BB$5:$BB$401,"登録番号" &amp; リスト!O9816)&gt;=1,"",IF(VLOOKUP(O9816,登録者リスト!$A$1:$D$43729,4,FALSE)=基本情報!$D$6,O9816,"")),"")</f>
        <v/>
      </c>
    </row>
    <row r="9817" spans="15:16" x14ac:dyDescent="0.15">
      <c r="O9817">
        <v>9816</v>
      </c>
      <c r="P9817" t="str">
        <f>IFERROR(IF(COUNTIF(個人情報!$BB$5:$BB$401,"登録番号" &amp; リスト!O9817)&gt;=1,"",IF(VLOOKUP(O9817,登録者リスト!$A$1:$D$43729,4,FALSE)=基本情報!$D$6,O9817,"")),"")</f>
        <v/>
      </c>
    </row>
    <row r="9818" spans="15:16" x14ac:dyDescent="0.15">
      <c r="O9818">
        <v>9817</v>
      </c>
      <c r="P9818" t="str">
        <f>IFERROR(IF(COUNTIF(個人情報!$BB$5:$BB$401,"登録番号" &amp; リスト!O9818)&gt;=1,"",IF(VLOOKUP(O9818,登録者リスト!$A$1:$D$43729,4,FALSE)=基本情報!$D$6,O9818,"")),"")</f>
        <v/>
      </c>
    </row>
    <row r="9819" spans="15:16" x14ac:dyDescent="0.15">
      <c r="O9819">
        <v>9818</v>
      </c>
      <c r="P9819" t="str">
        <f>IFERROR(IF(COUNTIF(個人情報!$BB$5:$BB$401,"登録番号" &amp; リスト!O9819)&gt;=1,"",IF(VLOOKUP(O9819,登録者リスト!$A$1:$D$43729,4,FALSE)=基本情報!$D$6,O9819,"")),"")</f>
        <v/>
      </c>
    </row>
    <row r="9820" spans="15:16" x14ac:dyDescent="0.15">
      <c r="O9820">
        <v>9819</v>
      </c>
      <c r="P9820" t="str">
        <f>IFERROR(IF(COUNTIF(個人情報!$BB$5:$BB$401,"登録番号" &amp; リスト!O9820)&gt;=1,"",IF(VLOOKUP(O9820,登録者リスト!$A$1:$D$43729,4,FALSE)=基本情報!$D$6,O9820,"")),"")</f>
        <v/>
      </c>
    </row>
    <row r="9821" spans="15:16" x14ac:dyDescent="0.15">
      <c r="O9821">
        <v>9820</v>
      </c>
      <c r="P9821" t="str">
        <f>IFERROR(IF(COUNTIF(個人情報!$BB$5:$BB$401,"登録番号" &amp; リスト!O9821)&gt;=1,"",IF(VLOOKUP(O9821,登録者リスト!$A$1:$D$43729,4,FALSE)=基本情報!$D$6,O9821,"")),"")</f>
        <v/>
      </c>
    </row>
    <row r="9822" spans="15:16" x14ac:dyDescent="0.15">
      <c r="O9822">
        <v>9821</v>
      </c>
      <c r="P9822" t="str">
        <f>IFERROR(IF(COUNTIF(個人情報!$BB$5:$BB$401,"登録番号" &amp; リスト!O9822)&gt;=1,"",IF(VLOOKUP(O9822,登録者リスト!$A$1:$D$43729,4,FALSE)=基本情報!$D$6,O9822,"")),"")</f>
        <v/>
      </c>
    </row>
    <row r="9823" spans="15:16" x14ac:dyDescent="0.15">
      <c r="O9823">
        <v>9822</v>
      </c>
      <c r="P9823" t="str">
        <f>IFERROR(IF(COUNTIF(個人情報!$BB$5:$BB$401,"登録番号" &amp; リスト!O9823)&gt;=1,"",IF(VLOOKUP(O9823,登録者リスト!$A$1:$D$43729,4,FALSE)=基本情報!$D$6,O9823,"")),"")</f>
        <v/>
      </c>
    </row>
    <row r="9824" spans="15:16" x14ac:dyDescent="0.15">
      <c r="O9824">
        <v>9823</v>
      </c>
      <c r="P9824" t="str">
        <f>IFERROR(IF(COUNTIF(個人情報!$BB$5:$BB$401,"登録番号" &amp; リスト!O9824)&gt;=1,"",IF(VLOOKUP(O9824,登録者リスト!$A$1:$D$43729,4,FALSE)=基本情報!$D$6,O9824,"")),"")</f>
        <v/>
      </c>
    </row>
    <row r="9825" spans="15:16" x14ac:dyDescent="0.15">
      <c r="O9825">
        <v>9824</v>
      </c>
      <c r="P9825" t="str">
        <f>IFERROR(IF(COUNTIF(個人情報!$BB$5:$BB$401,"登録番号" &amp; リスト!O9825)&gt;=1,"",IF(VLOOKUP(O9825,登録者リスト!$A$1:$D$43729,4,FALSE)=基本情報!$D$6,O9825,"")),"")</f>
        <v/>
      </c>
    </row>
    <row r="9826" spans="15:16" x14ac:dyDescent="0.15">
      <c r="O9826">
        <v>9825</v>
      </c>
      <c r="P9826" t="str">
        <f>IFERROR(IF(COUNTIF(個人情報!$BB$5:$BB$401,"登録番号" &amp; リスト!O9826)&gt;=1,"",IF(VLOOKUP(O9826,登録者リスト!$A$1:$D$43729,4,FALSE)=基本情報!$D$6,O9826,"")),"")</f>
        <v/>
      </c>
    </row>
    <row r="9827" spans="15:16" x14ac:dyDescent="0.15">
      <c r="O9827">
        <v>9826</v>
      </c>
      <c r="P9827" t="str">
        <f>IFERROR(IF(COUNTIF(個人情報!$BB$5:$BB$401,"登録番号" &amp; リスト!O9827)&gt;=1,"",IF(VLOOKUP(O9827,登録者リスト!$A$1:$D$43729,4,FALSE)=基本情報!$D$6,O9827,"")),"")</f>
        <v/>
      </c>
    </row>
    <row r="9828" spans="15:16" x14ac:dyDescent="0.15">
      <c r="O9828">
        <v>9827</v>
      </c>
      <c r="P9828" t="str">
        <f>IFERROR(IF(COUNTIF(個人情報!$BB$5:$BB$401,"登録番号" &amp; リスト!O9828)&gt;=1,"",IF(VLOOKUP(O9828,登録者リスト!$A$1:$D$43729,4,FALSE)=基本情報!$D$6,O9828,"")),"")</f>
        <v/>
      </c>
    </row>
    <row r="9829" spans="15:16" x14ac:dyDescent="0.15">
      <c r="O9829">
        <v>9828</v>
      </c>
      <c r="P9829" t="str">
        <f>IFERROR(IF(COUNTIF(個人情報!$BB$5:$BB$401,"登録番号" &amp; リスト!O9829)&gt;=1,"",IF(VLOOKUP(O9829,登録者リスト!$A$1:$D$43729,4,FALSE)=基本情報!$D$6,O9829,"")),"")</f>
        <v/>
      </c>
    </row>
    <row r="9830" spans="15:16" x14ac:dyDescent="0.15">
      <c r="O9830">
        <v>9829</v>
      </c>
      <c r="P9830" t="str">
        <f>IFERROR(IF(COUNTIF(個人情報!$BB$5:$BB$401,"登録番号" &amp; リスト!O9830)&gt;=1,"",IF(VLOOKUP(O9830,登録者リスト!$A$1:$D$43729,4,FALSE)=基本情報!$D$6,O9830,"")),"")</f>
        <v/>
      </c>
    </row>
    <row r="9831" spans="15:16" x14ac:dyDescent="0.15">
      <c r="O9831">
        <v>9830</v>
      </c>
      <c r="P9831" t="str">
        <f>IFERROR(IF(COUNTIF(個人情報!$BB$5:$BB$401,"登録番号" &amp; リスト!O9831)&gt;=1,"",IF(VLOOKUP(O9831,登録者リスト!$A$1:$D$43729,4,FALSE)=基本情報!$D$6,O9831,"")),"")</f>
        <v/>
      </c>
    </row>
    <row r="9832" spans="15:16" x14ac:dyDescent="0.15">
      <c r="O9832">
        <v>9831</v>
      </c>
      <c r="P9832" t="str">
        <f>IFERROR(IF(COUNTIF(個人情報!$BB$5:$BB$401,"登録番号" &amp; リスト!O9832)&gt;=1,"",IF(VLOOKUP(O9832,登録者リスト!$A$1:$D$43729,4,FALSE)=基本情報!$D$6,O9832,"")),"")</f>
        <v/>
      </c>
    </row>
    <row r="9833" spans="15:16" x14ac:dyDescent="0.15">
      <c r="O9833">
        <v>9832</v>
      </c>
      <c r="P9833" t="str">
        <f>IFERROR(IF(COUNTIF(個人情報!$BB$5:$BB$401,"登録番号" &amp; リスト!O9833)&gt;=1,"",IF(VLOOKUP(O9833,登録者リスト!$A$1:$D$43729,4,FALSE)=基本情報!$D$6,O9833,"")),"")</f>
        <v/>
      </c>
    </row>
    <row r="9834" spans="15:16" x14ac:dyDescent="0.15">
      <c r="O9834">
        <v>9833</v>
      </c>
      <c r="P9834" t="str">
        <f>IFERROR(IF(COUNTIF(個人情報!$BB$5:$BB$401,"登録番号" &amp; リスト!O9834)&gt;=1,"",IF(VLOOKUP(O9834,登録者リスト!$A$1:$D$43729,4,FALSE)=基本情報!$D$6,O9834,"")),"")</f>
        <v/>
      </c>
    </row>
    <row r="9835" spans="15:16" x14ac:dyDescent="0.15">
      <c r="O9835">
        <v>9834</v>
      </c>
      <c r="P9835" t="str">
        <f>IFERROR(IF(COUNTIF(個人情報!$BB$5:$BB$401,"登録番号" &amp; リスト!O9835)&gt;=1,"",IF(VLOOKUP(O9835,登録者リスト!$A$1:$D$43729,4,FALSE)=基本情報!$D$6,O9835,"")),"")</f>
        <v/>
      </c>
    </row>
    <row r="9836" spans="15:16" x14ac:dyDescent="0.15">
      <c r="O9836">
        <v>9835</v>
      </c>
      <c r="P9836" t="str">
        <f>IFERROR(IF(COUNTIF(個人情報!$BB$5:$BB$401,"登録番号" &amp; リスト!O9836)&gt;=1,"",IF(VLOOKUP(O9836,登録者リスト!$A$1:$D$43729,4,FALSE)=基本情報!$D$6,O9836,"")),"")</f>
        <v/>
      </c>
    </row>
    <row r="9837" spans="15:16" x14ac:dyDescent="0.15">
      <c r="O9837">
        <v>9836</v>
      </c>
      <c r="P9837" t="str">
        <f>IFERROR(IF(COUNTIF(個人情報!$BB$5:$BB$401,"登録番号" &amp; リスト!O9837)&gt;=1,"",IF(VLOOKUP(O9837,登録者リスト!$A$1:$D$43729,4,FALSE)=基本情報!$D$6,O9837,"")),"")</f>
        <v/>
      </c>
    </row>
    <row r="9838" spans="15:16" x14ac:dyDescent="0.15">
      <c r="O9838">
        <v>9837</v>
      </c>
      <c r="P9838" t="str">
        <f>IFERROR(IF(COUNTIF(個人情報!$BB$5:$BB$401,"登録番号" &amp; リスト!O9838)&gt;=1,"",IF(VLOOKUP(O9838,登録者リスト!$A$1:$D$43729,4,FALSE)=基本情報!$D$6,O9838,"")),"")</f>
        <v/>
      </c>
    </row>
    <row r="9839" spans="15:16" x14ac:dyDescent="0.15">
      <c r="O9839">
        <v>9838</v>
      </c>
      <c r="P9839" t="str">
        <f>IFERROR(IF(COUNTIF(個人情報!$BB$5:$BB$401,"登録番号" &amp; リスト!O9839)&gt;=1,"",IF(VLOOKUP(O9839,登録者リスト!$A$1:$D$43729,4,FALSE)=基本情報!$D$6,O9839,"")),"")</f>
        <v/>
      </c>
    </row>
    <row r="9840" spans="15:16" x14ac:dyDescent="0.15">
      <c r="O9840">
        <v>9839</v>
      </c>
      <c r="P9840" t="str">
        <f>IFERROR(IF(COUNTIF(個人情報!$BB$5:$BB$401,"登録番号" &amp; リスト!O9840)&gt;=1,"",IF(VLOOKUP(O9840,登録者リスト!$A$1:$D$43729,4,FALSE)=基本情報!$D$6,O9840,"")),"")</f>
        <v/>
      </c>
    </row>
    <row r="9841" spans="15:16" x14ac:dyDescent="0.15">
      <c r="O9841">
        <v>9840</v>
      </c>
      <c r="P9841" t="str">
        <f>IFERROR(IF(COUNTIF(個人情報!$BB$5:$BB$401,"登録番号" &amp; リスト!O9841)&gt;=1,"",IF(VLOOKUP(O9841,登録者リスト!$A$1:$D$43729,4,FALSE)=基本情報!$D$6,O9841,"")),"")</f>
        <v/>
      </c>
    </row>
    <row r="9842" spans="15:16" x14ac:dyDescent="0.15">
      <c r="O9842">
        <v>9841</v>
      </c>
      <c r="P9842" t="str">
        <f>IFERROR(IF(COUNTIF(個人情報!$BB$5:$BB$401,"登録番号" &amp; リスト!O9842)&gt;=1,"",IF(VLOOKUP(O9842,登録者リスト!$A$1:$D$43729,4,FALSE)=基本情報!$D$6,O9842,"")),"")</f>
        <v/>
      </c>
    </row>
    <row r="9843" spans="15:16" x14ac:dyDescent="0.15">
      <c r="O9843">
        <v>9842</v>
      </c>
      <c r="P9843" t="str">
        <f>IFERROR(IF(COUNTIF(個人情報!$BB$5:$BB$401,"登録番号" &amp; リスト!O9843)&gt;=1,"",IF(VLOOKUP(O9843,登録者リスト!$A$1:$D$43729,4,FALSE)=基本情報!$D$6,O9843,"")),"")</f>
        <v/>
      </c>
    </row>
    <row r="9844" spans="15:16" x14ac:dyDescent="0.15">
      <c r="O9844">
        <v>9843</v>
      </c>
      <c r="P9844" t="str">
        <f>IFERROR(IF(COUNTIF(個人情報!$BB$5:$BB$401,"登録番号" &amp; リスト!O9844)&gt;=1,"",IF(VLOOKUP(O9844,登録者リスト!$A$1:$D$43729,4,FALSE)=基本情報!$D$6,O9844,"")),"")</f>
        <v/>
      </c>
    </row>
    <row r="9845" spans="15:16" x14ac:dyDescent="0.15">
      <c r="O9845">
        <v>9844</v>
      </c>
      <c r="P9845" t="str">
        <f>IFERROR(IF(COUNTIF(個人情報!$BB$5:$BB$401,"登録番号" &amp; リスト!O9845)&gt;=1,"",IF(VLOOKUP(O9845,登録者リスト!$A$1:$D$43729,4,FALSE)=基本情報!$D$6,O9845,"")),"")</f>
        <v/>
      </c>
    </row>
    <row r="9846" spans="15:16" x14ac:dyDescent="0.15">
      <c r="O9846">
        <v>9845</v>
      </c>
      <c r="P9846" t="str">
        <f>IFERROR(IF(COUNTIF(個人情報!$BB$5:$BB$401,"登録番号" &amp; リスト!O9846)&gt;=1,"",IF(VLOOKUP(O9846,登録者リスト!$A$1:$D$43729,4,FALSE)=基本情報!$D$6,O9846,"")),"")</f>
        <v/>
      </c>
    </row>
    <row r="9847" spans="15:16" x14ac:dyDescent="0.15">
      <c r="O9847">
        <v>9846</v>
      </c>
      <c r="P9847" t="str">
        <f>IFERROR(IF(COUNTIF(個人情報!$BB$5:$BB$401,"登録番号" &amp; リスト!O9847)&gt;=1,"",IF(VLOOKUP(O9847,登録者リスト!$A$1:$D$43729,4,FALSE)=基本情報!$D$6,O9847,"")),"")</f>
        <v/>
      </c>
    </row>
    <row r="9848" spans="15:16" x14ac:dyDescent="0.15">
      <c r="O9848">
        <v>9847</v>
      </c>
      <c r="P9848" t="str">
        <f>IFERROR(IF(COUNTIF(個人情報!$BB$5:$BB$401,"登録番号" &amp; リスト!O9848)&gt;=1,"",IF(VLOOKUP(O9848,登録者リスト!$A$1:$D$43729,4,FALSE)=基本情報!$D$6,O9848,"")),"")</f>
        <v/>
      </c>
    </row>
    <row r="9849" spans="15:16" x14ac:dyDescent="0.15">
      <c r="O9849">
        <v>9848</v>
      </c>
      <c r="P9849" t="str">
        <f>IFERROR(IF(COUNTIF(個人情報!$BB$5:$BB$401,"登録番号" &amp; リスト!O9849)&gt;=1,"",IF(VLOOKUP(O9849,登録者リスト!$A$1:$D$43729,4,FALSE)=基本情報!$D$6,O9849,"")),"")</f>
        <v/>
      </c>
    </row>
    <row r="9850" spans="15:16" x14ac:dyDescent="0.15">
      <c r="O9850">
        <v>9849</v>
      </c>
      <c r="P9850" t="str">
        <f>IFERROR(IF(COUNTIF(個人情報!$BB$5:$BB$401,"登録番号" &amp; リスト!O9850)&gt;=1,"",IF(VLOOKUP(O9850,登録者リスト!$A$1:$D$43729,4,FALSE)=基本情報!$D$6,O9850,"")),"")</f>
        <v/>
      </c>
    </row>
    <row r="9851" spans="15:16" x14ac:dyDescent="0.15">
      <c r="O9851">
        <v>9850</v>
      </c>
      <c r="P9851" t="str">
        <f>IFERROR(IF(COUNTIF(個人情報!$BB$5:$BB$401,"登録番号" &amp; リスト!O9851)&gt;=1,"",IF(VLOOKUP(O9851,登録者リスト!$A$1:$D$43729,4,FALSE)=基本情報!$D$6,O9851,"")),"")</f>
        <v/>
      </c>
    </row>
    <row r="9852" spans="15:16" x14ac:dyDescent="0.15">
      <c r="O9852">
        <v>9851</v>
      </c>
      <c r="P9852" t="str">
        <f>IFERROR(IF(COUNTIF(個人情報!$BB$5:$BB$401,"登録番号" &amp; リスト!O9852)&gt;=1,"",IF(VLOOKUP(O9852,登録者リスト!$A$1:$D$43729,4,FALSE)=基本情報!$D$6,O9852,"")),"")</f>
        <v/>
      </c>
    </row>
    <row r="9853" spans="15:16" x14ac:dyDescent="0.15">
      <c r="O9853">
        <v>9852</v>
      </c>
      <c r="P9853" t="str">
        <f>IFERROR(IF(COUNTIF(個人情報!$BB$5:$BB$401,"登録番号" &amp; リスト!O9853)&gt;=1,"",IF(VLOOKUP(O9853,登録者リスト!$A$1:$D$43729,4,FALSE)=基本情報!$D$6,O9853,"")),"")</f>
        <v/>
      </c>
    </row>
    <row r="9854" spans="15:16" x14ac:dyDescent="0.15">
      <c r="O9854">
        <v>9853</v>
      </c>
      <c r="P9854" t="str">
        <f>IFERROR(IF(COUNTIF(個人情報!$BB$5:$BB$401,"登録番号" &amp; リスト!O9854)&gt;=1,"",IF(VLOOKUP(O9854,登録者リスト!$A$1:$D$43729,4,FALSE)=基本情報!$D$6,O9854,"")),"")</f>
        <v/>
      </c>
    </row>
    <row r="9855" spans="15:16" x14ac:dyDescent="0.15">
      <c r="O9855">
        <v>9854</v>
      </c>
      <c r="P9855" t="str">
        <f>IFERROR(IF(COUNTIF(個人情報!$BB$5:$BB$401,"登録番号" &amp; リスト!O9855)&gt;=1,"",IF(VLOOKUP(O9855,登録者リスト!$A$1:$D$43729,4,FALSE)=基本情報!$D$6,O9855,"")),"")</f>
        <v/>
      </c>
    </row>
    <row r="9856" spans="15:16" x14ac:dyDescent="0.15">
      <c r="O9856">
        <v>9855</v>
      </c>
      <c r="P9856" t="str">
        <f>IFERROR(IF(COUNTIF(個人情報!$BB$5:$BB$401,"登録番号" &amp; リスト!O9856)&gt;=1,"",IF(VLOOKUP(O9856,登録者リスト!$A$1:$D$43729,4,FALSE)=基本情報!$D$6,O9856,"")),"")</f>
        <v/>
      </c>
    </row>
    <row r="9857" spans="15:16" x14ac:dyDescent="0.15">
      <c r="O9857">
        <v>9856</v>
      </c>
      <c r="P9857" t="str">
        <f>IFERROR(IF(COUNTIF(個人情報!$BB$5:$BB$401,"登録番号" &amp; リスト!O9857)&gt;=1,"",IF(VLOOKUP(O9857,登録者リスト!$A$1:$D$43729,4,FALSE)=基本情報!$D$6,O9857,"")),"")</f>
        <v/>
      </c>
    </row>
    <row r="9858" spans="15:16" x14ac:dyDescent="0.15">
      <c r="O9858">
        <v>9857</v>
      </c>
      <c r="P9858" t="str">
        <f>IFERROR(IF(COUNTIF(個人情報!$BB$5:$BB$401,"登録番号" &amp; リスト!O9858)&gt;=1,"",IF(VLOOKUP(O9858,登録者リスト!$A$1:$D$43729,4,FALSE)=基本情報!$D$6,O9858,"")),"")</f>
        <v/>
      </c>
    </row>
    <row r="9859" spans="15:16" x14ac:dyDescent="0.15">
      <c r="O9859">
        <v>9858</v>
      </c>
      <c r="P9859" t="str">
        <f>IFERROR(IF(COUNTIF(個人情報!$BB$5:$BB$401,"登録番号" &amp; リスト!O9859)&gt;=1,"",IF(VLOOKUP(O9859,登録者リスト!$A$1:$D$43729,4,FALSE)=基本情報!$D$6,O9859,"")),"")</f>
        <v/>
      </c>
    </row>
    <row r="9860" spans="15:16" x14ac:dyDescent="0.15">
      <c r="O9860">
        <v>9859</v>
      </c>
      <c r="P9860" t="str">
        <f>IFERROR(IF(COUNTIF(個人情報!$BB$5:$BB$401,"登録番号" &amp; リスト!O9860)&gt;=1,"",IF(VLOOKUP(O9860,登録者リスト!$A$1:$D$43729,4,FALSE)=基本情報!$D$6,O9860,"")),"")</f>
        <v/>
      </c>
    </row>
    <row r="9861" spans="15:16" x14ac:dyDescent="0.15">
      <c r="O9861">
        <v>9860</v>
      </c>
      <c r="P9861" t="str">
        <f>IFERROR(IF(COUNTIF(個人情報!$BB$5:$BB$401,"登録番号" &amp; リスト!O9861)&gt;=1,"",IF(VLOOKUP(O9861,登録者リスト!$A$1:$D$43729,4,FALSE)=基本情報!$D$6,O9861,"")),"")</f>
        <v/>
      </c>
    </row>
    <row r="9862" spans="15:16" x14ac:dyDescent="0.15">
      <c r="O9862">
        <v>9861</v>
      </c>
      <c r="P9862" t="str">
        <f>IFERROR(IF(COUNTIF(個人情報!$BB$5:$BB$401,"登録番号" &amp; リスト!O9862)&gt;=1,"",IF(VLOOKUP(O9862,登録者リスト!$A$1:$D$43729,4,FALSE)=基本情報!$D$6,O9862,"")),"")</f>
        <v/>
      </c>
    </row>
    <row r="9863" spans="15:16" x14ac:dyDescent="0.15">
      <c r="O9863">
        <v>9862</v>
      </c>
      <c r="P9863" t="str">
        <f>IFERROR(IF(COUNTIF(個人情報!$BB$5:$BB$401,"登録番号" &amp; リスト!O9863)&gt;=1,"",IF(VLOOKUP(O9863,登録者リスト!$A$1:$D$43729,4,FALSE)=基本情報!$D$6,O9863,"")),"")</f>
        <v/>
      </c>
    </row>
    <row r="9864" spans="15:16" x14ac:dyDescent="0.15">
      <c r="O9864">
        <v>9863</v>
      </c>
      <c r="P9864" t="str">
        <f>IFERROR(IF(COUNTIF(個人情報!$BB$5:$BB$401,"登録番号" &amp; リスト!O9864)&gt;=1,"",IF(VLOOKUP(O9864,登録者リスト!$A$1:$D$43729,4,FALSE)=基本情報!$D$6,O9864,"")),"")</f>
        <v/>
      </c>
    </row>
    <row r="9865" spans="15:16" x14ac:dyDescent="0.15">
      <c r="O9865">
        <v>9864</v>
      </c>
      <c r="P9865" t="str">
        <f>IFERROR(IF(COUNTIF(個人情報!$BB$5:$BB$401,"登録番号" &amp; リスト!O9865)&gt;=1,"",IF(VLOOKUP(O9865,登録者リスト!$A$1:$D$43729,4,FALSE)=基本情報!$D$6,O9865,"")),"")</f>
        <v/>
      </c>
    </row>
    <row r="9866" spans="15:16" x14ac:dyDescent="0.15">
      <c r="O9866">
        <v>9865</v>
      </c>
      <c r="P9866" t="str">
        <f>IFERROR(IF(COUNTIF(個人情報!$BB$5:$BB$401,"登録番号" &amp; リスト!O9866)&gt;=1,"",IF(VLOOKUP(O9866,登録者リスト!$A$1:$D$43729,4,FALSE)=基本情報!$D$6,O9866,"")),"")</f>
        <v/>
      </c>
    </row>
    <row r="9867" spans="15:16" x14ac:dyDescent="0.15">
      <c r="O9867">
        <v>9866</v>
      </c>
      <c r="P9867" t="str">
        <f>IFERROR(IF(COUNTIF(個人情報!$BB$5:$BB$401,"登録番号" &amp; リスト!O9867)&gt;=1,"",IF(VLOOKUP(O9867,登録者リスト!$A$1:$D$43729,4,FALSE)=基本情報!$D$6,O9867,"")),"")</f>
        <v/>
      </c>
    </row>
    <row r="9868" spans="15:16" x14ac:dyDescent="0.15">
      <c r="O9868">
        <v>9867</v>
      </c>
      <c r="P9868" t="str">
        <f>IFERROR(IF(COUNTIF(個人情報!$BB$5:$BB$401,"登録番号" &amp; リスト!O9868)&gt;=1,"",IF(VLOOKUP(O9868,登録者リスト!$A$1:$D$43729,4,FALSE)=基本情報!$D$6,O9868,"")),"")</f>
        <v/>
      </c>
    </row>
    <row r="9869" spans="15:16" x14ac:dyDescent="0.15">
      <c r="O9869">
        <v>9868</v>
      </c>
      <c r="P9869" t="str">
        <f>IFERROR(IF(COUNTIF(個人情報!$BB$5:$BB$401,"登録番号" &amp; リスト!O9869)&gt;=1,"",IF(VLOOKUP(O9869,登録者リスト!$A$1:$D$43729,4,FALSE)=基本情報!$D$6,O9869,"")),"")</f>
        <v/>
      </c>
    </row>
    <row r="9870" spans="15:16" x14ac:dyDescent="0.15">
      <c r="O9870">
        <v>9869</v>
      </c>
      <c r="P9870" t="str">
        <f>IFERROR(IF(COUNTIF(個人情報!$BB$5:$BB$401,"登録番号" &amp; リスト!O9870)&gt;=1,"",IF(VLOOKUP(O9870,登録者リスト!$A$1:$D$43729,4,FALSE)=基本情報!$D$6,O9870,"")),"")</f>
        <v/>
      </c>
    </row>
    <row r="9871" spans="15:16" x14ac:dyDescent="0.15">
      <c r="O9871">
        <v>9870</v>
      </c>
      <c r="P9871" t="str">
        <f>IFERROR(IF(COUNTIF(個人情報!$BB$5:$BB$401,"登録番号" &amp; リスト!O9871)&gt;=1,"",IF(VLOOKUP(O9871,登録者リスト!$A$1:$D$43729,4,FALSE)=基本情報!$D$6,O9871,"")),"")</f>
        <v/>
      </c>
    </row>
    <row r="9872" spans="15:16" x14ac:dyDescent="0.15">
      <c r="O9872">
        <v>9871</v>
      </c>
      <c r="P9872" t="str">
        <f>IFERROR(IF(COUNTIF(個人情報!$BB$5:$BB$401,"登録番号" &amp; リスト!O9872)&gt;=1,"",IF(VLOOKUP(O9872,登録者リスト!$A$1:$D$43729,4,FALSE)=基本情報!$D$6,O9872,"")),"")</f>
        <v/>
      </c>
    </row>
    <row r="9873" spans="15:16" x14ac:dyDescent="0.15">
      <c r="O9873">
        <v>9872</v>
      </c>
      <c r="P9873" t="str">
        <f>IFERROR(IF(COUNTIF(個人情報!$BB$5:$BB$401,"登録番号" &amp; リスト!O9873)&gt;=1,"",IF(VLOOKUP(O9873,登録者リスト!$A$1:$D$43729,4,FALSE)=基本情報!$D$6,O9873,"")),"")</f>
        <v/>
      </c>
    </row>
    <row r="9874" spans="15:16" x14ac:dyDescent="0.15">
      <c r="O9874">
        <v>9873</v>
      </c>
      <c r="P9874" t="str">
        <f>IFERROR(IF(COUNTIF(個人情報!$BB$5:$BB$401,"登録番号" &amp; リスト!O9874)&gt;=1,"",IF(VLOOKUP(O9874,登録者リスト!$A$1:$D$43729,4,FALSE)=基本情報!$D$6,O9874,"")),"")</f>
        <v/>
      </c>
    </row>
    <row r="9875" spans="15:16" x14ac:dyDescent="0.15">
      <c r="O9875">
        <v>9874</v>
      </c>
      <c r="P9875" t="str">
        <f>IFERROR(IF(COUNTIF(個人情報!$BB$5:$BB$401,"登録番号" &amp; リスト!O9875)&gt;=1,"",IF(VLOOKUP(O9875,登録者リスト!$A$1:$D$43729,4,FALSE)=基本情報!$D$6,O9875,"")),"")</f>
        <v/>
      </c>
    </row>
    <row r="9876" spans="15:16" x14ac:dyDescent="0.15">
      <c r="O9876">
        <v>9875</v>
      </c>
      <c r="P9876" t="str">
        <f>IFERROR(IF(COUNTIF(個人情報!$BB$5:$BB$401,"登録番号" &amp; リスト!O9876)&gt;=1,"",IF(VLOOKUP(O9876,登録者リスト!$A$1:$D$43729,4,FALSE)=基本情報!$D$6,O9876,"")),"")</f>
        <v/>
      </c>
    </row>
    <row r="9877" spans="15:16" x14ac:dyDescent="0.15">
      <c r="O9877">
        <v>9876</v>
      </c>
      <c r="P9877" t="str">
        <f>IFERROR(IF(COUNTIF(個人情報!$BB$5:$BB$401,"登録番号" &amp; リスト!O9877)&gt;=1,"",IF(VLOOKUP(O9877,登録者リスト!$A$1:$D$43729,4,FALSE)=基本情報!$D$6,O9877,"")),"")</f>
        <v/>
      </c>
    </row>
    <row r="9878" spans="15:16" x14ac:dyDescent="0.15">
      <c r="O9878">
        <v>9877</v>
      </c>
      <c r="P9878" t="str">
        <f>IFERROR(IF(COUNTIF(個人情報!$BB$5:$BB$401,"登録番号" &amp; リスト!O9878)&gt;=1,"",IF(VLOOKUP(O9878,登録者リスト!$A$1:$D$43729,4,FALSE)=基本情報!$D$6,O9878,"")),"")</f>
        <v/>
      </c>
    </row>
    <row r="9879" spans="15:16" x14ac:dyDescent="0.15">
      <c r="O9879">
        <v>9878</v>
      </c>
      <c r="P9879" t="str">
        <f>IFERROR(IF(COUNTIF(個人情報!$BB$5:$BB$401,"登録番号" &amp; リスト!O9879)&gt;=1,"",IF(VLOOKUP(O9879,登録者リスト!$A$1:$D$43729,4,FALSE)=基本情報!$D$6,O9879,"")),"")</f>
        <v/>
      </c>
    </row>
    <row r="9880" spans="15:16" x14ac:dyDescent="0.15">
      <c r="O9880">
        <v>9879</v>
      </c>
      <c r="P9880" t="str">
        <f>IFERROR(IF(COUNTIF(個人情報!$BB$5:$BB$401,"登録番号" &amp; リスト!O9880)&gt;=1,"",IF(VLOOKUP(O9880,登録者リスト!$A$1:$D$43729,4,FALSE)=基本情報!$D$6,O9880,"")),"")</f>
        <v/>
      </c>
    </row>
    <row r="9881" spans="15:16" x14ac:dyDescent="0.15">
      <c r="O9881">
        <v>9880</v>
      </c>
      <c r="P9881" t="str">
        <f>IFERROR(IF(COUNTIF(個人情報!$BB$5:$BB$401,"登録番号" &amp; リスト!O9881)&gt;=1,"",IF(VLOOKUP(O9881,登録者リスト!$A$1:$D$43729,4,FALSE)=基本情報!$D$6,O9881,"")),"")</f>
        <v/>
      </c>
    </row>
    <row r="9882" spans="15:16" x14ac:dyDescent="0.15">
      <c r="O9882">
        <v>9881</v>
      </c>
      <c r="P9882" t="str">
        <f>IFERROR(IF(COUNTIF(個人情報!$BB$5:$BB$401,"登録番号" &amp; リスト!O9882)&gt;=1,"",IF(VLOOKUP(O9882,登録者リスト!$A$1:$D$43729,4,FALSE)=基本情報!$D$6,O9882,"")),"")</f>
        <v/>
      </c>
    </row>
    <row r="9883" spans="15:16" x14ac:dyDescent="0.15">
      <c r="O9883">
        <v>9882</v>
      </c>
      <c r="P9883" t="str">
        <f>IFERROR(IF(COUNTIF(個人情報!$BB$5:$BB$401,"登録番号" &amp; リスト!O9883)&gt;=1,"",IF(VLOOKUP(O9883,登録者リスト!$A$1:$D$43729,4,FALSE)=基本情報!$D$6,O9883,"")),"")</f>
        <v/>
      </c>
    </row>
    <row r="9884" spans="15:16" x14ac:dyDescent="0.15">
      <c r="O9884">
        <v>9883</v>
      </c>
      <c r="P9884" t="str">
        <f>IFERROR(IF(COUNTIF(個人情報!$BB$5:$BB$401,"登録番号" &amp; リスト!O9884)&gt;=1,"",IF(VLOOKUP(O9884,登録者リスト!$A$1:$D$43729,4,FALSE)=基本情報!$D$6,O9884,"")),"")</f>
        <v/>
      </c>
    </row>
    <row r="9885" spans="15:16" x14ac:dyDescent="0.15">
      <c r="O9885">
        <v>9884</v>
      </c>
      <c r="P9885" t="str">
        <f>IFERROR(IF(COUNTIF(個人情報!$BB$5:$BB$401,"登録番号" &amp; リスト!O9885)&gt;=1,"",IF(VLOOKUP(O9885,登録者リスト!$A$1:$D$43729,4,FALSE)=基本情報!$D$6,O9885,"")),"")</f>
        <v/>
      </c>
    </row>
    <row r="9886" spans="15:16" x14ac:dyDescent="0.15">
      <c r="O9886">
        <v>9885</v>
      </c>
      <c r="P9886" t="str">
        <f>IFERROR(IF(COUNTIF(個人情報!$BB$5:$BB$401,"登録番号" &amp; リスト!O9886)&gt;=1,"",IF(VLOOKUP(O9886,登録者リスト!$A$1:$D$43729,4,FALSE)=基本情報!$D$6,O9886,"")),"")</f>
        <v/>
      </c>
    </row>
    <row r="9887" spans="15:16" x14ac:dyDescent="0.15">
      <c r="O9887">
        <v>9886</v>
      </c>
      <c r="P9887" t="str">
        <f>IFERROR(IF(COUNTIF(個人情報!$BB$5:$BB$401,"登録番号" &amp; リスト!O9887)&gt;=1,"",IF(VLOOKUP(O9887,登録者リスト!$A$1:$D$43729,4,FALSE)=基本情報!$D$6,O9887,"")),"")</f>
        <v/>
      </c>
    </row>
    <row r="9888" spans="15:16" x14ac:dyDescent="0.15">
      <c r="O9888">
        <v>9887</v>
      </c>
      <c r="P9888" t="str">
        <f>IFERROR(IF(COUNTIF(個人情報!$BB$5:$BB$401,"登録番号" &amp; リスト!O9888)&gt;=1,"",IF(VLOOKUP(O9888,登録者リスト!$A$1:$D$43729,4,FALSE)=基本情報!$D$6,O9888,"")),"")</f>
        <v/>
      </c>
    </row>
    <row r="9889" spans="15:16" x14ac:dyDescent="0.15">
      <c r="O9889">
        <v>9888</v>
      </c>
      <c r="P9889" t="str">
        <f>IFERROR(IF(COUNTIF(個人情報!$BB$5:$BB$401,"登録番号" &amp; リスト!O9889)&gt;=1,"",IF(VLOOKUP(O9889,登録者リスト!$A$1:$D$43729,4,FALSE)=基本情報!$D$6,O9889,"")),"")</f>
        <v/>
      </c>
    </row>
    <row r="9890" spans="15:16" x14ac:dyDescent="0.15">
      <c r="O9890">
        <v>9889</v>
      </c>
      <c r="P9890" t="str">
        <f>IFERROR(IF(COUNTIF(個人情報!$BB$5:$BB$401,"登録番号" &amp; リスト!O9890)&gt;=1,"",IF(VLOOKUP(O9890,登録者リスト!$A$1:$D$43729,4,FALSE)=基本情報!$D$6,O9890,"")),"")</f>
        <v/>
      </c>
    </row>
    <row r="9891" spans="15:16" x14ac:dyDescent="0.15">
      <c r="O9891">
        <v>9890</v>
      </c>
      <c r="P9891" t="str">
        <f>IFERROR(IF(COUNTIF(個人情報!$BB$5:$BB$401,"登録番号" &amp; リスト!O9891)&gt;=1,"",IF(VLOOKUP(O9891,登録者リスト!$A$1:$D$43729,4,FALSE)=基本情報!$D$6,O9891,"")),"")</f>
        <v/>
      </c>
    </row>
    <row r="9892" spans="15:16" x14ac:dyDescent="0.15">
      <c r="O9892">
        <v>9891</v>
      </c>
      <c r="P9892" t="str">
        <f>IFERROR(IF(COUNTIF(個人情報!$BB$5:$BB$401,"登録番号" &amp; リスト!O9892)&gt;=1,"",IF(VLOOKUP(O9892,登録者リスト!$A$1:$D$43729,4,FALSE)=基本情報!$D$6,O9892,"")),"")</f>
        <v/>
      </c>
    </row>
    <row r="9893" spans="15:16" x14ac:dyDescent="0.15">
      <c r="O9893">
        <v>9892</v>
      </c>
      <c r="P9893" t="str">
        <f>IFERROR(IF(COUNTIF(個人情報!$BB$5:$BB$401,"登録番号" &amp; リスト!O9893)&gt;=1,"",IF(VLOOKUP(O9893,登録者リスト!$A$1:$D$43729,4,FALSE)=基本情報!$D$6,O9893,"")),"")</f>
        <v/>
      </c>
    </row>
    <row r="9894" spans="15:16" x14ac:dyDescent="0.15">
      <c r="O9894">
        <v>9893</v>
      </c>
      <c r="P9894" t="str">
        <f>IFERROR(IF(COUNTIF(個人情報!$BB$5:$BB$401,"登録番号" &amp; リスト!O9894)&gt;=1,"",IF(VLOOKUP(O9894,登録者リスト!$A$1:$D$43729,4,FALSE)=基本情報!$D$6,O9894,"")),"")</f>
        <v/>
      </c>
    </row>
    <row r="9895" spans="15:16" x14ac:dyDescent="0.15">
      <c r="O9895">
        <v>9894</v>
      </c>
      <c r="P9895" t="str">
        <f>IFERROR(IF(COUNTIF(個人情報!$BB$5:$BB$401,"登録番号" &amp; リスト!O9895)&gt;=1,"",IF(VLOOKUP(O9895,登録者リスト!$A$1:$D$43729,4,FALSE)=基本情報!$D$6,O9895,"")),"")</f>
        <v/>
      </c>
    </row>
    <row r="9896" spans="15:16" x14ac:dyDescent="0.15">
      <c r="O9896">
        <v>9895</v>
      </c>
      <c r="P9896" t="str">
        <f>IFERROR(IF(COUNTIF(個人情報!$BB$5:$BB$401,"登録番号" &amp; リスト!O9896)&gt;=1,"",IF(VLOOKUP(O9896,登録者リスト!$A$1:$D$43729,4,FALSE)=基本情報!$D$6,O9896,"")),"")</f>
        <v/>
      </c>
    </row>
    <row r="9897" spans="15:16" x14ac:dyDescent="0.15">
      <c r="O9897">
        <v>9896</v>
      </c>
      <c r="P9897" t="str">
        <f>IFERROR(IF(COUNTIF(個人情報!$BB$5:$BB$401,"登録番号" &amp; リスト!O9897)&gt;=1,"",IF(VLOOKUP(O9897,登録者リスト!$A$1:$D$43729,4,FALSE)=基本情報!$D$6,O9897,"")),"")</f>
        <v/>
      </c>
    </row>
    <row r="9898" spans="15:16" x14ac:dyDescent="0.15">
      <c r="O9898">
        <v>9897</v>
      </c>
      <c r="P9898" t="str">
        <f>IFERROR(IF(COUNTIF(個人情報!$BB$5:$BB$401,"登録番号" &amp; リスト!O9898)&gt;=1,"",IF(VLOOKUP(O9898,登録者リスト!$A$1:$D$43729,4,FALSE)=基本情報!$D$6,O9898,"")),"")</f>
        <v/>
      </c>
    </row>
    <row r="9899" spans="15:16" x14ac:dyDescent="0.15">
      <c r="O9899">
        <v>9898</v>
      </c>
      <c r="P9899" t="str">
        <f>IFERROR(IF(COUNTIF(個人情報!$BB$5:$BB$401,"登録番号" &amp; リスト!O9899)&gt;=1,"",IF(VLOOKUP(O9899,登録者リスト!$A$1:$D$43729,4,FALSE)=基本情報!$D$6,O9899,"")),"")</f>
        <v/>
      </c>
    </row>
    <row r="9900" spans="15:16" x14ac:dyDescent="0.15">
      <c r="O9900">
        <v>9899</v>
      </c>
      <c r="P9900" t="str">
        <f>IFERROR(IF(COUNTIF(個人情報!$BB$5:$BB$401,"登録番号" &amp; リスト!O9900)&gt;=1,"",IF(VLOOKUP(O9900,登録者リスト!$A$1:$D$43729,4,FALSE)=基本情報!$D$6,O9900,"")),"")</f>
        <v/>
      </c>
    </row>
    <row r="9901" spans="15:16" x14ac:dyDescent="0.15">
      <c r="O9901">
        <v>9900</v>
      </c>
      <c r="P9901" t="str">
        <f>IFERROR(IF(COUNTIF(個人情報!$BB$5:$BB$401,"登録番号" &amp; リスト!O9901)&gt;=1,"",IF(VLOOKUP(O9901,登録者リスト!$A$1:$D$43729,4,FALSE)=基本情報!$D$6,O9901,"")),"")</f>
        <v/>
      </c>
    </row>
    <row r="9902" spans="15:16" x14ac:dyDescent="0.15">
      <c r="O9902">
        <v>9901</v>
      </c>
      <c r="P9902" t="str">
        <f>IFERROR(IF(COUNTIF(個人情報!$BB$5:$BB$401,"登録番号" &amp; リスト!O9902)&gt;=1,"",IF(VLOOKUP(O9902,登録者リスト!$A$1:$D$43729,4,FALSE)=基本情報!$D$6,O9902,"")),"")</f>
        <v/>
      </c>
    </row>
    <row r="9903" spans="15:16" x14ac:dyDescent="0.15">
      <c r="O9903">
        <v>9902</v>
      </c>
      <c r="P9903" t="str">
        <f>IFERROR(IF(COUNTIF(個人情報!$BB$5:$BB$401,"登録番号" &amp; リスト!O9903)&gt;=1,"",IF(VLOOKUP(O9903,登録者リスト!$A$1:$D$43729,4,FALSE)=基本情報!$D$6,O9903,"")),"")</f>
        <v/>
      </c>
    </row>
    <row r="9904" spans="15:16" x14ac:dyDescent="0.15">
      <c r="O9904">
        <v>9903</v>
      </c>
      <c r="P9904" t="str">
        <f>IFERROR(IF(COUNTIF(個人情報!$BB$5:$BB$401,"登録番号" &amp; リスト!O9904)&gt;=1,"",IF(VLOOKUP(O9904,登録者リスト!$A$1:$D$43729,4,FALSE)=基本情報!$D$6,O9904,"")),"")</f>
        <v/>
      </c>
    </row>
    <row r="9905" spans="15:16" x14ac:dyDescent="0.15">
      <c r="O9905">
        <v>9904</v>
      </c>
      <c r="P9905" t="str">
        <f>IFERROR(IF(COUNTIF(個人情報!$BB$5:$BB$401,"登録番号" &amp; リスト!O9905)&gt;=1,"",IF(VLOOKUP(O9905,登録者リスト!$A$1:$D$43729,4,FALSE)=基本情報!$D$6,O9905,"")),"")</f>
        <v/>
      </c>
    </row>
    <row r="9906" spans="15:16" x14ac:dyDescent="0.15">
      <c r="O9906">
        <v>9905</v>
      </c>
      <c r="P9906" t="str">
        <f>IFERROR(IF(COUNTIF(個人情報!$BB$5:$BB$401,"登録番号" &amp; リスト!O9906)&gt;=1,"",IF(VLOOKUP(O9906,登録者リスト!$A$1:$D$43729,4,FALSE)=基本情報!$D$6,O9906,"")),"")</f>
        <v/>
      </c>
    </row>
    <row r="9907" spans="15:16" x14ac:dyDescent="0.15">
      <c r="O9907">
        <v>9906</v>
      </c>
      <c r="P9907" t="str">
        <f>IFERROR(IF(COUNTIF(個人情報!$BB$5:$BB$401,"登録番号" &amp; リスト!O9907)&gt;=1,"",IF(VLOOKUP(O9907,登録者リスト!$A$1:$D$43729,4,FALSE)=基本情報!$D$6,O9907,"")),"")</f>
        <v/>
      </c>
    </row>
    <row r="9908" spans="15:16" x14ac:dyDescent="0.15">
      <c r="O9908">
        <v>9907</v>
      </c>
      <c r="P9908" t="str">
        <f>IFERROR(IF(COUNTIF(個人情報!$BB$5:$BB$401,"登録番号" &amp; リスト!O9908)&gt;=1,"",IF(VLOOKUP(O9908,登録者リスト!$A$1:$D$43729,4,FALSE)=基本情報!$D$6,O9908,"")),"")</f>
        <v/>
      </c>
    </row>
    <row r="9909" spans="15:16" x14ac:dyDescent="0.15">
      <c r="O9909">
        <v>9908</v>
      </c>
      <c r="P9909" t="str">
        <f>IFERROR(IF(COUNTIF(個人情報!$BB$5:$BB$401,"登録番号" &amp; リスト!O9909)&gt;=1,"",IF(VLOOKUP(O9909,登録者リスト!$A$1:$D$43729,4,FALSE)=基本情報!$D$6,O9909,"")),"")</f>
        <v/>
      </c>
    </row>
    <row r="9910" spans="15:16" x14ac:dyDescent="0.15">
      <c r="O9910">
        <v>9909</v>
      </c>
      <c r="P9910" t="str">
        <f>IFERROR(IF(COUNTIF(個人情報!$BB$5:$BB$401,"登録番号" &amp; リスト!O9910)&gt;=1,"",IF(VLOOKUP(O9910,登録者リスト!$A$1:$D$43729,4,FALSE)=基本情報!$D$6,O9910,"")),"")</f>
        <v/>
      </c>
    </row>
    <row r="9911" spans="15:16" x14ac:dyDescent="0.15">
      <c r="O9911">
        <v>9910</v>
      </c>
      <c r="P9911" t="str">
        <f>IFERROR(IF(COUNTIF(個人情報!$BB$5:$BB$401,"登録番号" &amp; リスト!O9911)&gt;=1,"",IF(VLOOKUP(O9911,登録者リスト!$A$1:$D$43729,4,FALSE)=基本情報!$D$6,O9911,"")),"")</f>
        <v/>
      </c>
    </row>
    <row r="9912" spans="15:16" x14ac:dyDescent="0.15">
      <c r="O9912">
        <v>9911</v>
      </c>
      <c r="P9912" t="str">
        <f>IFERROR(IF(COUNTIF(個人情報!$BB$5:$BB$401,"登録番号" &amp; リスト!O9912)&gt;=1,"",IF(VLOOKUP(O9912,登録者リスト!$A$1:$D$43729,4,FALSE)=基本情報!$D$6,O9912,"")),"")</f>
        <v/>
      </c>
    </row>
    <row r="9913" spans="15:16" x14ac:dyDescent="0.15">
      <c r="O9913">
        <v>9912</v>
      </c>
      <c r="P9913" t="str">
        <f>IFERROR(IF(COUNTIF(個人情報!$BB$5:$BB$401,"登録番号" &amp; リスト!O9913)&gt;=1,"",IF(VLOOKUP(O9913,登録者リスト!$A$1:$D$43729,4,FALSE)=基本情報!$D$6,O9913,"")),"")</f>
        <v/>
      </c>
    </row>
    <row r="9914" spans="15:16" x14ac:dyDescent="0.15">
      <c r="O9914">
        <v>9913</v>
      </c>
      <c r="P9914" t="str">
        <f>IFERROR(IF(COUNTIF(個人情報!$BB$5:$BB$401,"登録番号" &amp; リスト!O9914)&gt;=1,"",IF(VLOOKUP(O9914,登録者リスト!$A$1:$D$43729,4,FALSE)=基本情報!$D$6,O9914,"")),"")</f>
        <v/>
      </c>
    </row>
    <row r="9915" spans="15:16" x14ac:dyDescent="0.15">
      <c r="O9915">
        <v>9914</v>
      </c>
      <c r="P9915" t="str">
        <f>IFERROR(IF(COUNTIF(個人情報!$BB$5:$BB$401,"登録番号" &amp; リスト!O9915)&gt;=1,"",IF(VLOOKUP(O9915,登録者リスト!$A$1:$D$43729,4,FALSE)=基本情報!$D$6,O9915,"")),"")</f>
        <v/>
      </c>
    </row>
    <row r="9916" spans="15:16" x14ac:dyDescent="0.15">
      <c r="O9916">
        <v>9915</v>
      </c>
      <c r="P9916" t="str">
        <f>IFERROR(IF(COUNTIF(個人情報!$BB$5:$BB$401,"登録番号" &amp; リスト!O9916)&gt;=1,"",IF(VLOOKUP(O9916,登録者リスト!$A$1:$D$43729,4,FALSE)=基本情報!$D$6,O9916,"")),"")</f>
        <v/>
      </c>
    </row>
    <row r="9917" spans="15:16" x14ac:dyDescent="0.15">
      <c r="O9917">
        <v>9916</v>
      </c>
      <c r="P9917" t="str">
        <f>IFERROR(IF(COUNTIF(個人情報!$BB$5:$BB$401,"登録番号" &amp; リスト!O9917)&gt;=1,"",IF(VLOOKUP(O9917,登録者リスト!$A$1:$D$43729,4,FALSE)=基本情報!$D$6,O9917,"")),"")</f>
        <v/>
      </c>
    </row>
    <row r="9918" spans="15:16" x14ac:dyDescent="0.15">
      <c r="O9918">
        <v>9917</v>
      </c>
      <c r="P9918" t="str">
        <f>IFERROR(IF(COUNTIF(個人情報!$BB$5:$BB$401,"登録番号" &amp; リスト!O9918)&gt;=1,"",IF(VLOOKUP(O9918,登録者リスト!$A$1:$D$43729,4,FALSE)=基本情報!$D$6,O9918,"")),"")</f>
        <v/>
      </c>
    </row>
    <row r="9919" spans="15:16" x14ac:dyDescent="0.15">
      <c r="O9919">
        <v>9918</v>
      </c>
      <c r="P9919" t="str">
        <f>IFERROR(IF(COUNTIF(個人情報!$BB$5:$BB$401,"登録番号" &amp; リスト!O9919)&gt;=1,"",IF(VLOOKUP(O9919,登録者リスト!$A$1:$D$43729,4,FALSE)=基本情報!$D$6,O9919,"")),"")</f>
        <v/>
      </c>
    </row>
    <row r="9920" spans="15:16" x14ac:dyDescent="0.15">
      <c r="O9920">
        <v>9919</v>
      </c>
      <c r="P9920" t="str">
        <f>IFERROR(IF(COUNTIF(個人情報!$BB$5:$BB$401,"登録番号" &amp; リスト!O9920)&gt;=1,"",IF(VLOOKUP(O9920,登録者リスト!$A$1:$D$43729,4,FALSE)=基本情報!$D$6,O9920,"")),"")</f>
        <v/>
      </c>
    </row>
    <row r="9921" spans="15:16" x14ac:dyDescent="0.15">
      <c r="O9921">
        <v>9920</v>
      </c>
      <c r="P9921" t="str">
        <f>IFERROR(IF(COUNTIF(個人情報!$BB$5:$BB$401,"登録番号" &amp; リスト!O9921)&gt;=1,"",IF(VLOOKUP(O9921,登録者リスト!$A$1:$D$43729,4,FALSE)=基本情報!$D$6,O9921,"")),"")</f>
        <v/>
      </c>
    </row>
    <row r="9922" spans="15:16" x14ac:dyDescent="0.15">
      <c r="O9922">
        <v>9921</v>
      </c>
      <c r="P9922" t="str">
        <f>IFERROR(IF(COUNTIF(個人情報!$BB$5:$BB$401,"登録番号" &amp; リスト!O9922)&gt;=1,"",IF(VLOOKUP(O9922,登録者リスト!$A$1:$D$43729,4,FALSE)=基本情報!$D$6,O9922,"")),"")</f>
        <v/>
      </c>
    </row>
    <row r="9923" spans="15:16" x14ac:dyDescent="0.15">
      <c r="O9923">
        <v>9922</v>
      </c>
      <c r="P9923" t="str">
        <f>IFERROR(IF(COUNTIF(個人情報!$BB$5:$BB$401,"登録番号" &amp; リスト!O9923)&gt;=1,"",IF(VLOOKUP(O9923,登録者リスト!$A$1:$D$43729,4,FALSE)=基本情報!$D$6,O9923,"")),"")</f>
        <v/>
      </c>
    </row>
    <row r="9924" spans="15:16" x14ac:dyDescent="0.15">
      <c r="O9924">
        <v>9923</v>
      </c>
      <c r="P9924" t="str">
        <f>IFERROR(IF(COUNTIF(個人情報!$BB$5:$BB$401,"登録番号" &amp; リスト!O9924)&gt;=1,"",IF(VLOOKUP(O9924,登録者リスト!$A$1:$D$43729,4,FALSE)=基本情報!$D$6,O9924,"")),"")</f>
        <v/>
      </c>
    </row>
    <row r="9925" spans="15:16" x14ac:dyDescent="0.15">
      <c r="O9925">
        <v>9924</v>
      </c>
      <c r="P9925" t="str">
        <f>IFERROR(IF(COUNTIF(個人情報!$BB$5:$BB$401,"登録番号" &amp; リスト!O9925)&gt;=1,"",IF(VLOOKUP(O9925,登録者リスト!$A$1:$D$43729,4,FALSE)=基本情報!$D$6,O9925,"")),"")</f>
        <v/>
      </c>
    </row>
    <row r="9926" spans="15:16" x14ac:dyDescent="0.15">
      <c r="O9926">
        <v>9925</v>
      </c>
      <c r="P9926" t="str">
        <f>IFERROR(IF(COUNTIF(個人情報!$BB$5:$BB$401,"登録番号" &amp; リスト!O9926)&gt;=1,"",IF(VLOOKUP(O9926,登録者リスト!$A$1:$D$43729,4,FALSE)=基本情報!$D$6,O9926,"")),"")</f>
        <v/>
      </c>
    </row>
    <row r="9927" spans="15:16" x14ac:dyDescent="0.15">
      <c r="O9927">
        <v>9926</v>
      </c>
      <c r="P9927" t="str">
        <f>IFERROR(IF(COUNTIF(個人情報!$BB$5:$BB$401,"登録番号" &amp; リスト!O9927)&gt;=1,"",IF(VLOOKUP(O9927,登録者リスト!$A$1:$D$43729,4,FALSE)=基本情報!$D$6,O9927,"")),"")</f>
        <v/>
      </c>
    </row>
    <row r="9928" spans="15:16" x14ac:dyDescent="0.15">
      <c r="O9928">
        <v>9927</v>
      </c>
      <c r="P9928" t="str">
        <f>IFERROR(IF(COUNTIF(個人情報!$BB$5:$BB$401,"登録番号" &amp; リスト!O9928)&gt;=1,"",IF(VLOOKUP(O9928,登録者リスト!$A$1:$D$43729,4,FALSE)=基本情報!$D$6,O9928,"")),"")</f>
        <v/>
      </c>
    </row>
    <row r="9929" spans="15:16" x14ac:dyDescent="0.15">
      <c r="O9929">
        <v>9928</v>
      </c>
      <c r="P9929" t="str">
        <f>IFERROR(IF(COUNTIF(個人情報!$BB$5:$BB$401,"登録番号" &amp; リスト!O9929)&gt;=1,"",IF(VLOOKUP(O9929,登録者リスト!$A$1:$D$43729,4,FALSE)=基本情報!$D$6,O9929,"")),"")</f>
        <v/>
      </c>
    </row>
    <row r="9930" spans="15:16" x14ac:dyDescent="0.15">
      <c r="O9930">
        <v>9929</v>
      </c>
      <c r="P9930" t="str">
        <f>IFERROR(IF(COUNTIF(個人情報!$BB$5:$BB$401,"登録番号" &amp; リスト!O9930)&gt;=1,"",IF(VLOOKUP(O9930,登録者リスト!$A$1:$D$43729,4,FALSE)=基本情報!$D$6,O9930,"")),"")</f>
        <v/>
      </c>
    </row>
    <row r="9931" spans="15:16" x14ac:dyDescent="0.15">
      <c r="O9931">
        <v>9930</v>
      </c>
      <c r="P9931" t="str">
        <f>IFERROR(IF(COUNTIF(個人情報!$BB$5:$BB$401,"登録番号" &amp; リスト!O9931)&gt;=1,"",IF(VLOOKUP(O9931,登録者リスト!$A$1:$D$43729,4,FALSE)=基本情報!$D$6,O9931,"")),"")</f>
        <v/>
      </c>
    </row>
    <row r="9932" spans="15:16" x14ac:dyDescent="0.15">
      <c r="O9932">
        <v>9931</v>
      </c>
      <c r="P9932" t="str">
        <f>IFERROR(IF(COUNTIF(個人情報!$BB$5:$BB$401,"登録番号" &amp; リスト!O9932)&gt;=1,"",IF(VLOOKUP(O9932,登録者リスト!$A$1:$D$43729,4,FALSE)=基本情報!$D$6,O9932,"")),"")</f>
        <v/>
      </c>
    </row>
    <row r="9933" spans="15:16" x14ac:dyDescent="0.15">
      <c r="O9933">
        <v>9932</v>
      </c>
      <c r="P9933" t="str">
        <f>IFERROR(IF(COUNTIF(個人情報!$BB$5:$BB$401,"登録番号" &amp; リスト!O9933)&gt;=1,"",IF(VLOOKUP(O9933,登録者リスト!$A$1:$D$43729,4,FALSE)=基本情報!$D$6,O9933,"")),"")</f>
        <v/>
      </c>
    </row>
    <row r="9934" spans="15:16" x14ac:dyDescent="0.15">
      <c r="O9934">
        <v>9933</v>
      </c>
      <c r="P9934" t="str">
        <f>IFERROR(IF(COUNTIF(個人情報!$BB$5:$BB$401,"登録番号" &amp; リスト!O9934)&gt;=1,"",IF(VLOOKUP(O9934,登録者リスト!$A$1:$D$43729,4,FALSE)=基本情報!$D$6,O9934,"")),"")</f>
        <v/>
      </c>
    </row>
    <row r="9935" spans="15:16" x14ac:dyDescent="0.15">
      <c r="O9935">
        <v>9934</v>
      </c>
      <c r="P9935" t="str">
        <f>IFERROR(IF(COUNTIF(個人情報!$BB$5:$BB$401,"登録番号" &amp; リスト!O9935)&gt;=1,"",IF(VLOOKUP(O9935,登録者リスト!$A$1:$D$43729,4,FALSE)=基本情報!$D$6,O9935,"")),"")</f>
        <v/>
      </c>
    </row>
    <row r="9936" spans="15:16" x14ac:dyDescent="0.15">
      <c r="O9936">
        <v>9935</v>
      </c>
      <c r="P9936" t="str">
        <f>IFERROR(IF(COUNTIF(個人情報!$BB$5:$BB$401,"登録番号" &amp; リスト!O9936)&gt;=1,"",IF(VLOOKUP(O9936,登録者リスト!$A$1:$D$43729,4,FALSE)=基本情報!$D$6,O9936,"")),"")</f>
        <v/>
      </c>
    </row>
    <row r="9937" spans="15:16" x14ac:dyDescent="0.15">
      <c r="O9937">
        <v>9936</v>
      </c>
      <c r="P9937" t="str">
        <f>IFERROR(IF(COUNTIF(個人情報!$BB$5:$BB$401,"登録番号" &amp; リスト!O9937)&gt;=1,"",IF(VLOOKUP(O9937,登録者リスト!$A$1:$D$43729,4,FALSE)=基本情報!$D$6,O9937,"")),"")</f>
        <v/>
      </c>
    </row>
    <row r="9938" spans="15:16" x14ac:dyDescent="0.15">
      <c r="O9938">
        <v>9937</v>
      </c>
      <c r="P9938" t="str">
        <f>IFERROR(IF(COUNTIF(個人情報!$BB$5:$BB$401,"登録番号" &amp; リスト!O9938)&gt;=1,"",IF(VLOOKUP(O9938,登録者リスト!$A$1:$D$43729,4,FALSE)=基本情報!$D$6,O9938,"")),"")</f>
        <v/>
      </c>
    </row>
    <row r="9939" spans="15:16" x14ac:dyDescent="0.15">
      <c r="O9939">
        <v>9938</v>
      </c>
      <c r="P9939" t="str">
        <f>IFERROR(IF(COUNTIF(個人情報!$BB$5:$BB$401,"登録番号" &amp; リスト!O9939)&gt;=1,"",IF(VLOOKUP(O9939,登録者リスト!$A$1:$D$43729,4,FALSE)=基本情報!$D$6,O9939,"")),"")</f>
        <v/>
      </c>
    </row>
    <row r="9940" spans="15:16" x14ac:dyDescent="0.15">
      <c r="O9940">
        <v>9939</v>
      </c>
      <c r="P9940" t="str">
        <f>IFERROR(IF(COUNTIF(個人情報!$BB$5:$BB$401,"登録番号" &amp; リスト!O9940)&gt;=1,"",IF(VLOOKUP(O9940,登録者リスト!$A$1:$D$43729,4,FALSE)=基本情報!$D$6,O9940,"")),"")</f>
        <v/>
      </c>
    </row>
    <row r="9941" spans="15:16" x14ac:dyDescent="0.15">
      <c r="O9941">
        <v>9940</v>
      </c>
      <c r="P9941" t="str">
        <f>IFERROR(IF(COUNTIF(個人情報!$BB$5:$BB$401,"登録番号" &amp; リスト!O9941)&gt;=1,"",IF(VLOOKUP(O9941,登録者リスト!$A$1:$D$43729,4,FALSE)=基本情報!$D$6,O9941,"")),"")</f>
        <v/>
      </c>
    </row>
    <row r="9942" spans="15:16" x14ac:dyDescent="0.15">
      <c r="O9942">
        <v>9941</v>
      </c>
      <c r="P9942" t="str">
        <f>IFERROR(IF(COUNTIF(個人情報!$BB$5:$BB$401,"登録番号" &amp; リスト!O9942)&gt;=1,"",IF(VLOOKUP(O9942,登録者リスト!$A$1:$D$43729,4,FALSE)=基本情報!$D$6,O9942,"")),"")</f>
        <v/>
      </c>
    </row>
    <row r="9943" spans="15:16" x14ac:dyDescent="0.15">
      <c r="O9943">
        <v>9942</v>
      </c>
      <c r="P9943" t="str">
        <f>IFERROR(IF(COUNTIF(個人情報!$BB$5:$BB$401,"登録番号" &amp; リスト!O9943)&gt;=1,"",IF(VLOOKUP(O9943,登録者リスト!$A$1:$D$43729,4,FALSE)=基本情報!$D$6,O9943,"")),"")</f>
        <v/>
      </c>
    </row>
    <row r="9944" spans="15:16" x14ac:dyDescent="0.15">
      <c r="O9944">
        <v>9943</v>
      </c>
      <c r="P9944" t="str">
        <f>IFERROR(IF(COUNTIF(個人情報!$BB$5:$BB$401,"登録番号" &amp; リスト!O9944)&gt;=1,"",IF(VLOOKUP(O9944,登録者リスト!$A$1:$D$43729,4,FALSE)=基本情報!$D$6,O9944,"")),"")</f>
        <v/>
      </c>
    </row>
    <row r="9945" spans="15:16" x14ac:dyDescent="0.15">
      <c r="O9945">
        <v>9944</v>
      </c>
      <c r="P9945" t="str">
        <f>IFERROR(IF(COUNTIF(個人情報!$BB$5:$BB$401,"登録番号" &amp; リスト!O9945)&gt;=1,"",IF(VLOOKUP(O9945,登録者リスト!$A$1:$D$43729,4,FALSE)=基本情報!$D$6,O9945,"")),"")</f>
        <v/>
      </c>
    </row>
    <row r="9946" spans="15:16" x14ac:dyDescent="0.15">
      <c r="O9946">
        <v>9945</v>
      </c>
      <c r="P9946" t="str">
        <f>IFERROR(IF(COUNTIF(個人情報!$BB$5:$BB$401,"登録番号" &amp; リスト!O9946)&gt;=1,"",IF(VLOOKUP(O9946,登録者リスト!$A$1:$D$43729,4,FALSE)=基本情報!$D$6,O9946,"")),"")</f>
        <v/>
      </c>
    </row>
    <row r="9947" spans="15:16" x14ac:dyDescent="0.15">
      <c r="O9947">
        <v>9946</v>
      </c>
      <c r="P9947" t="str">
        <f>IFERROR(IF(COUNTIF(個人情報!$BB$5:$BB$401,"登録番号" &amp; リスト!O9947)&gt;=1,"",IF(VLOOKUP(O9947,登録者リスト!$A$1:$D$43729,4,FALSE)=基本情報!$D$6,O9947,"")),"")</f>
        <v/>
      </c>
    </row>
    <row r="9948" spans="15:16" x14ac:dyDescent="0.15">
      <c r="O9948">
        <v>9947</v>
      </c>
      <c r="P9948" t="str">
        <f>IFERROR(IF(COUNTIF(個人情報!$BB$5:$BB$401,"登録番号" &amp; リスト!O9948)&gt;=1,"",IF(VLOOKUP(O9948,登録者リスト!$A$1:$D$43729,4,FALSE)=基本情報!$D$6,O9948,"")),"")</f>
        <v/>
      </c>
    </row>
    <row r="9949" spans="15:16" x14ac:dyDescent="0.15">
      <c r="O9949">
        <v>9948</v>
      </c>
      <c r="P9949" t="str">
        <f>IFERROR(IF(COUNTIF(個人情報!$BB$5:$BB$401,"登録番号" &amp; リスト!O9949)&gt;=1,"",IF(VLOOKUP(O9949,登録者リスト!$A$1:$D$43729,4,FALSE)=基本情報!$D$6,O9949,"")),"")</f>
        <v/>
      </c>
    </row>
    <row r="9950" spans="15:16" x14ac:dyDescent="0.15">
      <c r="O9950">
        <v>9949</v>
      </c>
      <c r="P9950" t="str">
        <f>IFERROR(IF(COUNTIF(個人情報!$BB$5:$BB$401,"登録番号" &amp; リスト!O9950)&gt;=1,"",IF(VLOOKUP(O9950,登録者リスト!$A$1:$D$43729,4,FALSE)=基本情報!$D$6,O9950,"")),"")</f>
        <v/>
      </c>
    </row>
    <row r="9951" spans="15:16" x14ac:dyDescent="0.15">
      <c r="O9951">
        <v>9950</v>
      </c>
      <c r="P9951" t="str">
        <f>IFERROR(IF(COUNTIF(個人情報!$BB$5:$BB$401,"登録番号" &amp; リスト!O9951)&gt;=1,"",IF(VLOOKUP(O9951,登録者リスト!$A$1:$D$43729,4,FALSE)=基本情報!$D$6,O9951,"")),"")</f>
        <v/>
      </c>
    </row>
    <row r="9952" spans="15:16" x14ac:dyDescent="0.15">
      <c r="O9952">
        <v>9951</v>
      </c>
      <c r="P9952" t="str">
        <f>IFERROR(IF(COUNTIF(個人情報!$BB$5:$BB$401,"登録番号" &amp; リスト!O9952)&gt;=1,"",IF(VLOOKUP(O9952,登録者リスト!$A$1:$D$43729,4,FALSE)=基本情報!$D$6,O9952,"")),"")</f>
        <v/>
      </c>
    </row>
    <row r="9953" spans="15:16" x14ac:dyDescent="0.15">
      <c r="O9953">
        <v>9952</v>
      </c>
      <c r="P9953" t="str">
        <f>IFERROR(IF(COUNTIF(個人情報!$BB$5:$BB$401,"登録番号" &amp; リスト!O9953)&gt;=1,"",IF(VLOOKUP(O9953,登録者リスト!$A$1:$D$43729,4,FALSE)=基本情報!$D$6,O9953,"")),"")</f>
        <v/>
      </c>
    </row>
    <row r="9954" spans="15:16" x14ac:dyDescent="0.15">
      <c r="O9954">
        <v>9953</v>
      </c>
      <c r="P9954" t="str">
        <f>IFERROR(IF(COUNTIF(個人情報!$BB$5:$BB$401,"登録番号" &amp; リスト!O9954)&gt;=1,"",IF(VLOOKUP(O9954,登録者リスト!$A$1:$D$43729,4,FALSE)=基本情報!$D$6,O9954,"")),"")</f>
        <v/>
      </c>
    </row>
    <row r="9955" spans="15:16" x14ac:dyDescent="0.15">
      <c r="O9955">
        <v>9954</v>
      </c>
      <c r="P9955" t="str">
        <f>IFERROR(IF(COUNTIF(個人情報!$BB$5:$BB$401,"登録番号" &amp; リスト!O9955)&gt;=1,"",IF(VLOOKUP(O9955,登録者リスト!$A$1:$D$43729,4,FALSE)=基本情報!$D$6,O9955,"")),"")</f>
        <v/>
      </c>
    </row>
    <row r="9956" spans="15:16" x14ac:dyDescent="0.15">
      <c r="O9956">
        <v>9955</v>
      </c>
      <c r="P9956" t="str">
        <f>IFERROR(IF(COUNTIF(個人情報!$BB$5:$BB$401,"登録番号" &amp; リスト!O9956)&gt;=1,"",IF(VLOOKUP(O9956,登録者リスト!$A$1:$D$43729,4,FALSE)=基本情報!$D$6,O9956,"")),"")</f>
        <v/>
      </c>
    </row>
    <row r="9957" spans="15:16" x14ac:dyDescent="0.15">
      <c r="O9957">
        <v>9956</v>
      </c>
      <c r="P9957" t="str">
        <f>IFERROR(IF(COUNTIF(個人情報!$BB$5:$BB$401,"登録番号" &amp; リスト!O9957)&gt;=1,"",IF(VLOOKUP(O9957,登録者リスト!$A$1:$D$43729,4,FALSE)=基本情報!$D$6,O9957,"")),"")</f>
        <v/>
      </c>
    </row>
    <row r="9958" spans="15:16" x14ac:dyDescent="0.15">
      <c r="O9958">
        <v>9957</v>
      </c>
      <c r="P9958" t="str">
        <f>IFERROR(IF(COUNTIF(個人情報!$BB$5:$BB$401,"登録番号" &amp; リスト!O9958)&gt;=1,"",IF(VLOOKUP(O9958,登録者リスト!$A$1:$D$43729,4,FALSE)=基本情報!$D$6,O9958,"")),"")</f>
        <v/>
      </c>
    </row>
    <row r="9959" spans="15:16" x14ac:dyDescent="0.15">
      <c r="O9959">
        <v>9958</v>
      </c>
      <c r="P9959" t="str">
        <f>IFERROR(IF(COUNTIF(個人情報!$BB$5:$BB$401,"登録番号" &amp; リスト!O9959)&gt;=1,"",IF(VLOOKUP(O9959,登録者リスト!$A$1:$D$43729,4,FALSE)=基本情報!$D$6,O9959,"")),"")</f>
        <v/>
      </c>
    </row>
    <row r="9960" spans="15:16" x14ac:dyDescent="0.15">
      <c r="O9960">
        <v>9959</v>
      </c>
      <c r="P9960" t="str">
        <f>IFERROR(IF(COUNTIF(個人情報!$BB$5:$BB$401,"登録番号" &amp; リスト!O9960)&gt;=1,"",IF(VLOOKUP(O9960,登録者リスト!$A$1:$D$43729,4,FALSE)=基本情報!$D$6,O9960,"")),"")</f>
        <v/>
      </c>
    </row>
    <row r="9961" spans="15:16" x14ac:dyDescent="0.15">
      <c r="O9961">
        <v>9960</v>
      </c>
      <c r="P9961" t="str">
        <f>IFERROR(IF(COUNTIF(個人情報!$BB$5:$BB$401,"登録番号" &amp; リスト!O9961)&gt;=1,"",IF(VLOOKUP(O9961,登録者リスト!$A$1:$D$43729,4,FALSE)=基本情報!$D$6,O9961,"")),"")</f>
        <v/>
      </c>
    </row>
    <row r="9962" spans="15:16" x14ac:dyDescent="0.15">
      <c r="O9962">
        <v>9961</v>
      </c>
      <c r="P9962" t="str">
        <f>IFERROR(IF(COUNTIF(個人情報!$BB$5:$BB$401,"登録番号" &amp; リスト!O9962)&gt;=1,"",IF(VLOOKUP(O9962,登録者リスト!$A$1:$D$43729,4,FALSE)=基本情報!$D$6,O9962,"")),"")</f>
        <v/>
      </c>
    </row>
    <row r="9963" spans="15:16" x14ac:dyDescent="0.15">
      <c r="O9963">
        <v>9962</v>
      </c>
      <c r="P9963" t="str">
        <f>IFERROR(IF(COUNTIF(個人情報!$BB$5:$BB$401,"登録番号" &amp; リスト!O9963)&gt;=1,"",IF(VLOOKUP(O9963,登録者リスト!$A$1:$D$43729,4,FALSE)=基本情報!$D$6,O9963,"")),"")</f>
        <v/>
      </c>
    </row>
    <row r="9964" spans="15:16" x14ac:dyDescent="0.15">
      <c r="O9964">
        <v>9963</v>
      </c>
      <c r="P9964" t="str">
        <f>IFERROR(IF(COUNTIF(個人情報!$BB$5:$BB$401,"登録番号" &amp; リスト!O9964)&gt;=1,"",IF(VLOOKUP(O9964,登録者リスト!$A$1:$D$43729,4,FALSE)=基本情報!$D$6,O9964,"")),"")</f>
        <v/>
      </c>
    </row>
    <row r="9965" spans="15:16" x14ac:dyDescent="0.15">
      <c r="O9965">
        <v>9964</v>
      </c>
      <c r="P9965" t="str">
        <f>IFERROR(IF(COUNTIF(個人情報!$BB$5:$BB$401,"登録番号" &amp; リスト!O9965)&gt;=1,"",IF(VLOOKUP(O9965,登録者リスト!$A$1:$D$43729,4,FALSE)=基本情報!$D$6,O9965,"")),"")</f>
        <v/>
      </c>
    </row>
    <row r="9966" spans="15:16" x14ac:dyDescent="0.15">
      <c r="O9966">
        <v>9965</v>
      </c>
      <c r="P9966" t="str">
        <f>IFERROR(IF(COUNTIF(個人情報!$BB$5:$BB$401,"登録番号" &amp; リスト!O9966)&gt;=1,"",IF(VLOOKUP(O9966,登録者リスト!$A$1:$D$43729,4,FALSE)=基本情報!$D$6,O9966,"")),"")</f>
        <v/>
      </c>
    </row>
    <row r="9967" spans="15:16" x14ac:dyDescent="0.15">
      <c r="O9967">
        <v>9966</v>
      </c>
      <c r="P9967" t="str">
        <f>IFERROR(IF(COUNTIF(個人情報!$BB$5:$BB$401,"登録番号" &amp; リスト!O9967)&gt;=1,"",IF(VLOOKUP(O9967,登録者リスト!$A$1:$D$43729,4,FALSE)=基本情報!$D$6,O9967,"")),"")</f>
        <v/>
      </c>
    </row>
    <row r="9968" spans="15:16" x14ac:dyDescent="0.15">
      <c r="O9968">
        <v>9967</v>
      </c>
      <c r="P9968" t="str">
        <f>IFERROR(IF(COUNTIF(個人情報!$BB$5:$BB$401,"登録番号" &amp; リスト!O9968)&gt;=1,"",IF(VLOOKUP(O9968,登録者リスト!$A$1:$D$43729,4,FALSE)=基本情報!$D$6,O9968,"")),"")</f>
        <v/>
      </c>
    </row>
    <row r="9969" spans="15:16" x14ac:dyDescent="0.15">
      <c r="O9969">
        <v>9968</v>
      </c>
      <c r="P9969" t="str">
        <f>IFERROR(IF(COUNTIF(個人情報!$BB$5:$BB$401,"登録番号" &amp; リスト!O9969)&gt;=1,"",IF(VLOOKUP(O9969,登録者リスト!$A$1:$D$43729,4,FALSE)=基本情報!$D$6,O9969,"")),"")</f>
        <v/>
      </c>
    </row>
    <row r="9970" spans="15:16" x14ac:dyDescent="0.15">
      <c r="O9970">
        <v>9969</v>
      </c>
      <c r="P9970" t="str">
        <f>IFERROR(IF(COUNTIF(個人情報!$BB$5:$BB$401,"登録番号" &amp; リスト!O9970)&gt;=1,"",IF(VLOOKUP(O9970,登録者リスト!$A$1:$D$43729,4,FALSE)=基本情報!$D$6,O9970,"")),"")</f>
        <v/>
      </c>
    </row>
    <row r="9971" spans="15:16" x14ac:dyDescent="0.15">
      <c r="O9971">
        <v>9970</v>
      </c>
      <c r="P9971" t="str">
        <f>IFERROR(IF(COUNTIF(個人情報!$BB$5:$BB$401,"登録番号" &amp; リスト!O9971)&gt;=1,"",IF(VLOOKUP(O9971,登録者リスト!$A$1:$D$43729,4,FALSE)=基本情報!$D$6,O9971,"")),"")</f>
        <v/>
      </c>
    </row>
    <row r="9972" spans="15:16" x14ac:dyDescent="0.15">
      <c r="O9972">
        <v>9971</v>
      </c>
      <c r="P9972" t="str">
        <f>IFERROR(IF(COUNTIF(個人情報!$BB$5:$BB$401,"登録番号" &amp; リスト!O9972)&gt;=1,"",IF(VLOOKUP(O9972,登録者リスト!$A$1:$D$43729,4,FALSE)=基本情報!$D$6,O9972,"")),"")</f>
        <v/>
      </c>
    </row>
    <row r="9973" spans="15:16" x14ac:dyDescent="0.15">
      <c r="O9973">
        <v>9972</v>
      </c>
      <c r="P9973" t="str">
        <f>IFERROR(IF(COUNTIF(個人情報!$BB$5:$BB$401,"登録番号" &amp; リスト!O9973)&gt;=1,"",IF(VLOOKUP(O9973,登録者リスト!$A$1:$D$43729,4,FALSE)=基本情報!$D$6,O9973,"")),"")</f>
        <v/>
      </c>
    </row>
    <row r="9974" spans="15:16" x14ac:dyDescent="0.15">
      <c r="O9974">
        <v>9973</v>
      </c>
      <c r="P9974" t="str">
        <f>IFERROR(IF(COUNTIF(個人情報!$BB$5:$BB$401,"登録番号" &amp; リスト!O9974)&gt;=1,"",IF(VLOOKUP(O9974,登録者リスト!$A$1:$D$43729,4,FALSE)=基本情報!$D$6,O9974,"")),"")</f>
        <v/>
      </c>
    </row>
    <row r="9975" spans="15:16" x14ac:dyDescent="0.15">
      <c r="O9975">
        <v>9974</v>
      </c>
      <c r="P9975" t="str">
        <f>IFERROR(IF(COUNTIF(個人情報!$BB$5:$BB$401,"登録番号" &amp; リスト!O9975)&gt;=1,"",IF(VLOOKUP(O9975,登録者リスト!$A$1:$D$43729,4,FALSE)=基本情報!$D$6,O9975,"")),"")</f>
        <v/>
      </c>
    </row>
    <row r="9976" spans="15:16" x14ac:dyDescent="0.15">
      <c r="O9976">
        <v>9975</v>
      </c>
      <c r="P9976" t="str">
        <f>IFERROR(IF(COUNTIF(個人情報!$BB$5:$BB$401,"登録番号" &amp; リスト!O9976)&gt;=1,"",IF(VLOOKUP(O9976,登録者リスト!$A$1:$D$43729,4,FALSE)=基本情報!$D$6,O9976,"")),"")</f>
        <v/>
      </c>
    </row>
    <row r="9977" spans="15:16" x14ac:dyDescent="0.15">
      <c r="O9977">
        <v>9976</v>
      </c>
      <c r="P9977" t="str">
        <f>IFERROR(IF(COUNTIF(個人情報!$BB$5:$BB$401,"登録番号" &amp; リスト!O9977)&gt;=1,"",IF(VLOOKUP(O9977,登録者リスト!$A$1:$D$43729,4,FALSE)=基本情報!$D$6,O9977,"")),"")</f>
        <v/>
      </c>
    </row>
    <row r="9978" spans="15:16" x14ac:dyDescent="0.15">
      <c r="O9978">
        <v>9977</v>
      </c>
      <c r="P9978" t="str">
        <f>IFERROR(IF(COUNTIF(個人情報!$BB$5:$BB$401,"登録番号" &amp; リスト!O9978)&gt;=1,"",IF(VLOOKUP(O9978,登録者リスト!$A$1:$D$43729,4,FALSE)=基本情報!$D$6,O9978,"")),"")</f>
        <v/>
      </c>
    </row>
    <row r="9979" spans="15:16" x14ac:dyDescent="0.15">
      <c r="O9979">
        <v>9978</v>
      </c>
      <c r="P9979" t="str">
        <f>IFERROR(IF(COUNTIF(個人情報!$BB$5:$BB$401,"登録番号" &amp; リスト!O9979)&gt;=1,"",IF(VLOOKUP(O9979,登録者リスト!$A$1:$D$43729,4,FALSE)=基本情報!$D$6,O9979,"")),"")</f>
        <v/>
      </c>
    </row>
    <row r="9980" spans="15:16" x14ac:dyDescent="0.15">
      <c r="O9980">
        <v>9979</v>
      </c>
      <c r="P9980" t="str">
        <f>IFERROR(IF(COUNTIF(個人情報!$BB$5:$BB$401,"登録番号" &amp; リスト!O9980)&gt;=1,"",IF(VLOOKUP(O9980,登録者リスト!$A$1:$D$43729,4,FALSE)=基本情報!$D$6,O9980,"")),"")</f>
        <v/>
      </c>
    </row>
    <row r="9981" spans="15:16" x14ac:dyDescent="0.15">
      <c r="O9981">
        <v>9980</v>
      </c>
      <c r="P9981" t="str">
        <f>IFERROR(IF(COUNTIF(個人情報!$BB$5:$BB$401,"登録番号" &amp; リスト!O9981)&gt;=1,"",IF(VLOOKUP(O9981,登録者リスト!$A$1:$D$43729,4,FALSE)=基本情報!$D$6,O9981,"")),"")</f>
        <v/>
      </c>
    </row>
    <row r="9982" spans="15:16" x14ac:dyDescent="0.15">
      <c r="O9982">
        <v>9981</v>
      </c>
      <c r="P9982" t="str">
        <f>IFERROR(IF(COUNTIF(個人情報!$BB$5:$BB$401,"登録番号" &amp; リスト!O9982)&gt;=1,"",IF(VLOOKUP(O9982,登録者リスト!$A$1:$D$43729,4,FALSE)=基本情報!$D$6,O9982,"")),"")</f>
        <v/>
      </c>
    </row>
    <row r="9983" spans="15:16" x14ac:dyDescent="0.15">
      <c r="O9983">
        <v>9982</v>
      </c>
      <c r="P9983" t="str">
        <f>IFERROR(IF(COUNTIF(個人情報!$BB$5:$BB$401,"登録番号" &amp; リスト!O9983)&gt;=1,"",IF(VLOOKUP(O9983,登録者リスト!$A$1:$D$43729,4,FALSE)=基本情報!$D$6,O9983,"")),"")</f>
        <v/>
      </c>
    </row>
    <row r="9984" spans="15:16" x14ac:dyDescent="0.15">
      <c r="O9984">
        <v>9983</v>
      </c>
      <c r="P9984" t="str">
        <f>IFERROR(IF(COUNTIF(個人情報!$BB$5:$BB$401,"登録番号" &amp; リスト!O9984)&gt;=1,"",IF(VLOOKUP(O9984,登録者リスト!$A$1:$D$43729,4,FALSE)=基本情報!$D$6,O9984,"")),"")</f>
        <v/>
      </c>
    </row>
    <row r="9985" spans="15:16" x14ac:dyDescent="0.15">
      <c r="O9985">
        <v>9984</v>
      </c>
      <c r="P9985" t="str">
        <f>IFERROR(IF(COUNTIF(個人情報!$BB$5:$BB$401,"登録番号" &amp; リスト!O9985)&gt;=1,"",IF(VLOOKUP(O9985,登録者リスト!$A$1:$D$43729,4,FALSE)=基本情報!$D$6,O9985,"")),"")</f>
        <v/>
      </c>
    </row>
    <row r="9986" spans="15:16" x14ac:dyDescent="0.15">
      <c r="O9986">
        <v>9985</v>
      </c>
      <c r="P9986" t="str">
        <f>IFERROR(IF(COUNTIF(個人情報!$BB$5:$BB$401,"登録番号" &amp; リスト!O9986)&gt;=1,"",IF(VLOOKUP(O9986,登録者リスト!$A$1:$D$43729,4,FALSE)=基本情報!$D$6,O9986,"")),"")</f>
        <v/>
      </c>
    </row>
    <row r="9987" spans="15:16" x14ac:dyDescent="0.15">
      <c r="O9987">
        <v>9986</v>
      </c>
      <c r="P9987" t="str">
        <f>IFERROR(IF(COUNTIF(個人情報!$BB$5:$BB$401,"登録番号" &amp; リスト!O9987)&gt;=1,"",IF(VLOOKUP(O9987,登録者リスト!$A$1:$D$43729,4,FALSE)=基本情報!$D$6,O9987,"")),"")</f>
        <v/>
      </c>
    </row>
    <row r="9988" spans="15:16" x14ac:dyDescent="0.15">
      <c r="O9988">
        <v>9987</v>
      </c>
      <c r="P9988" t="str">
        <f>IFERROR(IF(COUNTIF(個人情報!$BB$5:$BB$401,"登録番号" &amp; リスト!O9988)&gt;=1,"",IF(VLOOKUP(O9988,登録者リスト!$A$1:$D$43729,4,FALSE)=基本情報!$D$6,O9988,"")),"")</f>
        <v/>
      </c>
    </row>
    <row r="9989" spans="15:16" x14ac:dyDescent="0.15">
      <c r="O9989">
        <v>9988</v>
      </c>
      <c r="P9989" t="str">
        <f>IFERROR(IF(COUNTIF(個人情報!$BB$5:$BB$401,"登録番号" &amp; リスト!O9989)&gt;=1,"",IF(VLOOKUP(O9989,登録者リスト!$A$1:$D$43729,4,FALSE)=基本情報!$D$6,O9989,"")),"")</f>
        <v/>
      </c>
    </row>
    <row r="9990" spans="15:16" x14ac:dyDescent="0.15">
      <c r="O9990">
        <v>9989</v>
      </c>
      <c r="P9990" t="str">
        <f>IFERROR(IF(COUNTIF(個人情報!$BB$5:$BB$401,"登録番号" &amp; リスト!O9990)&gt;=1,"",IF(VLOOKUP(O9990,登録者リスト!$A$1:$D$43729,4,FALSE)=基本情報!$D$6,O9990,"")),"")</f>
        <v/>
      </c>
    </row>
    <row r="9991" spans="15:16" x14ac:dyDescent="0.15">
      <c r="O9991">
        <v>9990</v>
      </c>
      <c r="P9991" t="str">
        <f>IFERROR(IF(COUNTIF(個人情報!$BB$5:$BB$401,"登録番号" &amp; リスト!O9991)&gt;=1,"",IF(VLOOKUP(O9991,登録者リスト!$A$1:$D$43729,4,FALSE)=基本情報!$D$6,O9991,"")),"")</f>
        <v/>
      </c>
    </row>
    <row r="9992" spans="15:16" x14ac:dyDescent="0.15">
      <c r="O9992">
        <v>9991</v>
      </c>
      <c r="P9992" t="str">
        <f>IFERROR(IF(COUNTIF(個人情報!$BB$5:$BB$401,"登録番号" &amp; リスト!O9992)&gt;=1,"",IF(VLOOKUP(O9992,登録者リスト!$A$1:$D$43729,4,FALSE)=基本情報!$D$6,O9992,"")),"")</f>
        <v/>
      </c>
    </row>
    <row r="9993" spans="15:16" x14ac:dyDescent="0.15">
      <c r="O9993">
        <v>9992</v>
      </c>
      <c r="P9993" t="str">
        <f>IFERROR(IF(COUNTIF(個人情報!$BB$5:$BB$401,"登録番号" &amp; リスト!O9993)&gt;=1,"",IF(VLOOKUP(O9993,登録者リスト!$A$1:$D$43729,4,FALSE)=基本情報!$D$6,O9993,"")),"")</f>
        <v/>
      </c>
    </row>
    <row r="9994" spans="15:16" x14ac:dyDescent="0.15">
      <c r="O9994">
        <v>9993</v>
      </c>
      <c r="P9994" t="str">
        <f>IFERROR(IF(COUNTIF(個人情報!$BB$5:$BB$401,"登録番号" &amp; リスト!O9994)&gt;=1,"",IF(VLOOKUP(O9994,登録者リスト!$A$1:$D$43729,4,FALSE)=基本情報!$D$6,O9994,"")),"")</f>
        <v/>
      </c>
    </row>
    <row r="9995" spans="15:16" x14ac:dyDescent="0.15">
      <c r="O9995">
        <v>9994</v>
      </c>
      <c r="P9995" t="str">
        <f>IFERROR(IF(COUNTIF(個人情報!$BB$5:$BB$401,"登録番号" &amp; リスト!O9995)&gt;=1,"",IF(VLOOKUP(O9995,登録者リスト!$A$1:$D$43729,4,FALSE)=基本情報!$D$6,O9995,"")),"")</f>
        <v/>
      </c>
    </row>
    <row r="9996" spans="15:16" x14ac:dyDescent="0.15">
      <c r="O9996">
        <v>9995</v>
      </c>
      <c r="P9996" t="str">
        <f>IFERROR(IF(COUNTIF(個人情報!$BB$5:$BB$401,"登録番号" &amp; リスト!O9996)&gt;=1,"",IF(VLOOKUP(O9996,登録者リスト!$A$1:$D$43729,4,FALSE)=基本情報!$D$6,O9996,"")),"")</f>
        <v/>
      </c>
    </row>
    <row r="9997" spans="15:16" x14ac:dyDescent="0.15">
      <c r="O9997">
        <v>9996</v>
      </c>
      <c r="P9997" t="str">
        <f>IFERROR(IF(COUNTIF(個人情報!$BB$5:$BB$401,"登録番号" &amp; リスト!O9997)&gt;=1,"",IF(VLOOKUP(O9997,登録者リスト!$A$1:$D$43729,4,FALSE)=基本情報!$D$6,O9997,"")),"")</f>
        <v/>
      </c>
    </row>
    <row r="9998" spans="15:16" x14ac:dyDescent="0.15">
      <c r="O9998">
        <v>9997</v>
      </c>
      <c r="P9998" t="str">
        <f>IFERROR(IF(COUNTIF(個人情報!$BB$5:$BB$401,"登録番号" &amp; リスト!O9998)&gt;=1,"",IF(VLOOKUP(O9998,登録者リスト!$A$1:$D$43729,4,FALSE)=基本情報!$D$6,O9998,"")),"")</f>
        <v/>
      </c>
    </row>
    <row r="9999" spans="15:16" x14ac:dyDescent="0.15">
      <c r="O9999">
        <v>9998</v>
      </c>
      <c r="P9999" t="str">
        <f>IFERROR(IF(COUNTIF(個人情報!$BB$5:$BB$401,"登録番号" &amp; リスト!O9999)&gt;=1,"",IF(VLOOKUP(O9999,登録者リスト!$A$1:$D$43729,4,FALSE)=基本情報!$D$6,O9999,"")),"")</f>
        <v/>
      </c>
    </row>
    <row r="10000" spans="15:16" x14ac:dyDescent="0.15">
      <c r="O10000">
        <v>9999</v>
      </c>
      <c r="P10000" t="str">
        <f>IFERROR(IF(COUNTIF(個人情報!$BB$5:$BB$401,"登録番号" &amp; リスト!O10000)&gt;=1,"",IF(VLOOKUP(O10000,登録者リスト!$A$1:$D$43729,4,FALSE)=基本情報!$D$6,O10000,"")),"")</f>
        <v/>
      </c>
    </row>
    <row r="10001" spans="15:16" x14ac:dyDescent="0.15">
      <c r="O10001">
        <v>10000</v>
      </c>
      <c r="P10001" t="str">
        <f>IFERROR(IF(COUNTIF(個人情報!$BB$5:$BB$401,"登録番号" &amp; リスト!O10001)&gt;=1,"",IF(VLOOKUP(O10001,登録者リスト!$A$1:$D$43729,4,FALSE)=基本情報!$D$6,O10001,"")),"")</f>
        <v/>
      </c>
    </row>
    <row r="10002" spans="15:16" x14ac:dyDescent="0.15">
      <c r="O10002">
        <v>10001</v>
      </c>
      <c r="P10002" t="str">
        <f>IFERROR(IF(COUNTIF(個人情報!$BB$5:$BB$401,"登録番号" &amp; リスト!O10002)&gt;=1,"",IF(VLOOKUP(O10002,登録者リスト!$A$1:$D$43729,4,FALSE)=基本情報!$D$6,O10002,"")),"")</f>
        <v/>
      </c>
    </row>
    <row r="10003" spans="15:16" x14ac:dyDescent="0.15">
      <c r="O10003">
        <v>10002</v>
      </c>
      <c r="P10003" t="str">
        <f>IFERROR(IF(COUNTIF(個人情報!$BB$5:$BB$401,"登録番号" &amp; リスト!O10003)&gt;=1,"",IF(VLOOKUP(O10003,登録者リスト!$A$1:$D$43729,4,FALSE)=基本情報!$D$6,O10003,"")),"")</f>
        <v/>
      </c>
    </row>
    <row r="10004" spans="15:16" x14ac:dyDescent="0.15">
      <c r="O10004">
        <v>10003</v>
      </c>
      <c r="P10004" t="str">
        <f>IFERROR(IF(COUNTIF(個人情報!$BB$5:$BB$401,"登録番号" &amp; リスト!O10004)&gt;=1,"",IF(VLOOKUP(O10004,登録者リスト!$A$1:$D$43729,4,FALSE)=基本情報!$D$6,O10004,"")),"")</f>
        <v/>
      </c>
    </row>
    <row r="10005" spans="15:16" x14ac:dyDescent="0.15">
      <c r="O10005">
        <v>10004</v>
      </c>
      <c r="P10005" t="str">
        <f>IFERROR(IF(COUNTIF(個人情報!$BB$5:$BB$401,"登録番号" &amp; リスト!O10005)&gt;=1,"",IF(VLOOKUP(O10005,登録者リスト!$A$1:$D$43729,4,FALSE)=基本情報!$D$6,O10005,"")),"")</f>
        <v/>
      </c>
    </row>
    <row r="10006" spans="15:16" x14ac:dyDescent="0.15">
      <c r="O10006">
        <v>10005</v>
      </c>
      <c r="P10006" t="str">
        <f>IFERROR(IF(COUNTIF(個人情報!$BB$5:$BB$401,"登録番号" &amp; リスト!O10006)&gt;=1,"",IF(VLOOKUP(O10006,登録者リスト!$A$1:$D$43729,4,FALSE)=基本情報!$D$6,O10006,"")),"")</f>
        <v/>
      </c>
    </row>
    <row r="10007" spans="15:16" x14ac:dyDescent="0.15">
      <c r="O10007">
        <v>10006</v>
      </c>
      <c r="P10007" t="str">
        <f>IFERROR(IF(COUNTIF(個人情報!$BB$5:$BB$401,"登録番号" &amp; リスト!O10007)&gt;=1,"",IF(VLOOKUP(O10007,登録者リスト!$A$1:$D$43729,4,FALSE)=基本情報!$D$6,O10007,"")),"")</f>
        <v/>
      </c>
    </row>
    <row r="10008" spans="15:16" x14ac:dyDescent="0.15">
      <c r="O10008">
        <v>10007</v>
      </c>
      <c r="P10008" t="str">
        <f>IFERROR(IF(COUNTIF(個人情報!$BB$5:$BB$401,"登録番号" &amp; リスト!O10008)&gt;=1,"",IF(VLOOKUP(O10008,登録者リスト!$A$1:$D$43729,4,FALSE)=基本情報!$D$6,O10008,"")),"")</f>
        <v/>
      </c>
    </row>
    <row r="10009" spans="15:16" x14ac:dyDescent="0.15">
      <c r="O10009">
        <v>10008</v>
      </c>
      <c r="P10009" t="str">
        <f>IFERROR(IF(COUNTIF(個人情報!$BB$5:$BB$401,"登録番号" &amp; リスト!O10009)&gt;=1,"",IF(VLOOKUP(O10009,登録者リスト!$A$1:$D$43729,4,FALSE)=基本情報!$D$6,O10009,"")),"")</f>
        <v/>
      </c>
    </row>
    <row r="10010" spans="15:16" x14ac:dyDescent="0.15">
      <c r="O10010">
        <v>10009</v>
      </c>
      <c r="P10010" t="str">
        <f>IFERROR(IF(COUNTIF(個人情報!$BB$5:$BB$401,"登録番号" &amp; リスト!O10010)&gt;=1,"",IF(VLOOKUP(O10010,登録者リスト!$A$1:$D$43729,4,FALSE)=基本情報!$D$6,O10010,"")),"")</f>
        <v/>
      </c>
    </row>
    <row r="10011" spans="15:16" x14ac:dyDescent="0.15">
      <c r="O10011">
        <v>10010</v>
      </c>
      <c r="P10011" t="str">
        <f>IFERROR(IF(COUNTIF(個人情報!$BB$5:$BB$401,"登録番号" &amp; リスト!O10011)&gt;=1,"",IF(VLOOKUP(O10011,登録者リスト!$A$1:$D$43729,4,FALSE)=基本情報!$D$6,O10011,"")),"")</f>
        <v/>
      </c>
    </row>
    <row r="10012" spans="15:16" x14ac:dyDescent="0.15">
      <c r="O10012">
        <v>10011</v>
      </c>
      <c r="P10012" t="str">
        <f>IFERROR(IF(COUNTIF(個人情報!$BB$5:$BB$401,"登録番号" &amp; リスト!O10012)&gt;=1,"",IF(VLOOKUP(O10012,登録者リスト!$A$1:$D$43729,4,FALSE)=基本情報!$D$6,O10012,"")),"")</f>
        <v/>
      </c>
    </row>
    <row r="10013" spans="15:16" x14ac:dyDescent="0.15">
      <c r="O10013">
        <v>10012</v>
      </c>
      <c r="P10013" t="str">
        <f>IFERROR(IF(COUNTIF(個人情報!$BB$5:$BB$401,"登録番号" &amp; リスト!O10013)&gt;=1,"",IF(VLOOKUP(O10013,登録者リスト!$A$1:$D$43729,4,FALSE)=基本情報!$D$6,O10013,"")),"")</f>
        <v/>
      </c>
    </row>
    <row r="10014" spans="15:16" x14ac:dyDescent="0.15">
      <c r="O10014">
        <v>10013</v>
      </c>
      <c r="P10014" t="str">
        <f>IFERROR(IF(COUNTIF(個人情報!$BB$5:$BB$401,"登録番号" &amp; リスト!O10014)&gt;=1,"",IF(VLOOKUP(O10014,登録者リスト!$A$1:$D$43729,4,FALSE)=基本情報!$D$6,O10014,"")),"")</f>
        <v/>
      </c>
    </row>
    <row r="10015" spans="15:16" x14ac:dyDescent="0.15">
      <c r="O10015">
        <v>10014</v>
      </c>
      <c r="P10015" t="str">
        <f>IFERROR(IF(COUNTIF(個人情報!$BB$5:$BB$401,"登録番号" &amp; リスト!O10015)&gt;=1,"",IF(VLOOKUP(O10015,登録者リスト!$A$1:$D$43729,4,FALSE)=基本情報!$D$6,O10015,"")),"")</f>
        <v/>
      </c>
    </row>
    <row r="10016" spans="15:16" x14ac:dyDescent="0.15">
      <c r="O10016">
        <v>10015</v>
      </c>
      <c r="P10016" t="str">
        <f>IFERROR(IF(COUNTIF(個人情報!$BB$5:$BB$401,"登録番号" &amp; リスト!O10016)&gt;=1,"",IF(VLOOKUP(O10016,登録者リスト!$A$1:$D$43729,4,FALSE)=基本情報!$D$6,O10016,"")),"")</f>
        <v/>
      </c>
    </row>
    <row r="10017" spans="15:16" x14ac:dyDescent="0.15">
      <c r="O10017">
        <v>10016</v>
      </c>
      <c r="P10017" t="str">
        <f>IFERROR(IF(COUNTIF(個人情報!$BB$5:$BB$401,"登録番号" &amp; リスト!O10017)&gt;=1,"",IF(VLOOKUP(O10017,登録者リスト!$A$1:$D$43729,4,FALSE)=基本情報!$D$6,O10017,"")),"")</f>
        <v/>
      </c>
    </row>
    <row r="10018" spans="15:16" x14ac:dyDescent="0.15">
      <c r="O10018">
        <v>10017</v>
      </c>
      <c r="P10018" t="str">
        <f>IFERROR(IF(COUNTIF(個人情報!$BB$5:$BB$401,"登録番号" &amp; リスト!O10018)&gt;=1,"",IF(VLOOKUP(O10018,登録者リスト!$A$1:$D$43729,4,FALSE)=基本情報!$D$6,O10018,"")),"")</f>
        <v/>
      </c>
    </row>
    <row r="10019" spans="15:16" x14ac:dyDescent="0.15">
      <c r="O10019">
        <v>10018</v>
      </c>
      <c r="P10019" t="str">
        <f>IFERROR(IF(COUNTIF(個人情報!$BB$5:$BB$401,"登録番号" &amp; リスト!O10019)&gt;=1,"",IF(VLOOKUP(O10019,登録者リスト!$A$1:$D$43729,4,FALSE)=基本情報!$D$6,O10019,"")),"")</f>
        <v/>
      </c>
    </row>
    <row r="10020" spans="15:16" x14ac:dyDescent="0.15">
      <c r="O10020">
        <v>10019</v>
      </c>
      <c r="P10020" t="str">
        <f>IFERROR(IF(COUNTIF(個人情報!$BB$5:$BB$401,"登録番号" &amp; リスト!O10020)&gt;=1,"",IF(VLOOKUP(O10020,登録者リスト!$A$1:$D$43729,4,FALSE)=基本情報!$D$6,O10020,"")),"")</f>
        <v/>
      </c>
    </row>
    <row r="10021" spans="15:16" x14ac:dyDescent="0.15">
      <c r="O10021">
        <v>10020</v>
      </c>
      <c r="P10021" t="str">
        <f>IFERROR(IF(COUNTIF(個人情報!$BB$5:$BB$401,"登録番号" &amp; リスト!O10021)&gt;=1,"",IF(VLOOKUP(O10021,登録者リスト!$A$1:$D$43729,4,FALSE)=基本情報!$D$6,O10021,"")),"")</f>
        <v/>
      </c>
    </row>
    <row r="10022" spans="15:16" x14ac:dyDescent="0.15">
      <c r="O10022">
        <v>10021</v>
      </c>
      <c r="P10022" t="str">
        <f>IFERROR(IF(COUNTIF(個人情報!$BB$5:$BB$401,"登録番号" &amp; リスト!O10022)&gt;=1,"",IF(VLOOKUP(O10022,登録者リスト!$A$1:$D$43729,4,FALSE)=基本情報!$D$6,O10022,"")),"")</f>
        <v/>
      </c>
    </row>
    <row r="10023" spans="15:16" x14ac:dyDescent="0.15">
      <c r="O10023">
        <v>10022</v>
      </c>
      <c r="P10023" t="str">
        <f>IFERROR(IF(COUNTIF(個人情報!$BB$5:$BB$401,"登録番号" &amp; リスト!O10023)&gt;=1,"",IF(VLOOKUP(O10023,登録者リスト!$A$1:$D$43729,4,FALSE)=基本情報!$D$6,O10023,"")),"")</f>
        <v/>
      </c>
    </row>
    <row r="10024" spans="15:16" x14ac:dyDescent="0.15">
      <c r="O10024">
        <v>10023</v>
      </c>
      <c r="P10024" t="str">
        <f>IFERROR(IF(COUNTIF(個人情報!$BB$5:$BB$401,"登録番号" &amp; リスト!O10024)&gt;=1,"",IF(VLOOKUP(O10024,登録者リスト!$A$1:$D$43729,4,FALSE)=基本情報!$D$6,O10024,"")),"")</f>
        <v/>
      </c>
    </row>
    <row r="10025" spans="15:16" x14ac:dyDescent="0.15">
      <c r="O10025">
        <v>10024</v>
      </c>
      <c r="P10025" t="str">
        <f>IFERROR(IF(COUNTIF(個人情報!$BB$5:$BB$401,"登録番号" &amp; リスト!O10025)&gt;=1,"",IF(VLOOKUP(O10025,登録者リスト!$A$1:$D$43729,4,FALSE)=基本情報!$D$6,O10025,"")),"")</f>
        <v/>
      </c>
    </row>
    <row r="10026" spans="15:16" x14ac:dyDescent="0.15">
      <c r="O10026">
        <v>10025</v>
      </c>
      <c r="P10026" t="str">
        <f>IFERROR(IF(COUNTIF(個人情報!$BB$5:$BB$401,"登録番号" &amp; リスト!O10026)&gt;=1,"",IF(VLOOKUP(O10026,登録者リスト!$A$1:$D$43729,4,FALSE)=基本情報!$D$6,O10026,"")),"")</f>
        <v/>
      </c>
    </row>
    <row r="10027" spans="15:16" x14ac:dyDescent="0.15">
      <c r="O10027">
        <v>10026</v>
      </c>
      <c r="P10027" t="str">
        <f>IFERROR(IF(COUNTIF(個人情報!$BB$5:$BB$401,"登録番号" &amp; リスト!O10027)&gt;=1,"",IF(VLOOKUP(O10027,登録者リスト!$A$1:$D$43729,4,FALSE)=基本情報!$D$6,O10027,"")),"")</f>
        <v/>
      </c>
    </row>
    <row r="10028" spans="15:16" x14ac:dyDescent="0.15">
      <c r="O10028">
        <v>10027</v>
      </c>
      <c r="P10028" t="str">
        <f>IFERROR(IF(COUNTIF(個人情報!$BB$5:$BB$401,"登録番号" &amp; リスト!O10028)&gt;=1,"",IF(VLOOKUP(O10028,登録者リスト!$A$1:$D$43729,4,FALSE)=基本情報!$D$6,O10028,"")),"")</f>
        <v/>
      </c>
    </row>
    <row r="10029" spans="15:16" x14ac:dyDescent="0.15">
      <c r="O10029">
        <v>10028</v>
      </c>
      <c r="P10029" t="str">
        <f>IFERROR(IF(COUNTIF(個人情報!$BB$5:$BB$401,"登録番号" &amp; リスト!O10029)&gt;=1,"",IF(VLOOKUP(O10029,登録者リスト!$A$1:$D$43729,4,FALSE)=基本情報!$D$6,O10029,"")),"")</f>
        <v/>
      </c>
    </row>
    <row r="10030" spans="15:16" x14ac:dyDescent="0.15">
      <c r="O10030">
        <v>10029</v>
      </c>
      <c r="P10030" t="str">
        <f>IFERROR(IF(COUNTIF(個人情報!$BB$5:$BB$401,"登録番号" &amp; リスト!O10030)&gt;=1,"",IF(VLOOKUP(O10030,登録者リスト!$A$1:$D$43729,4,FALSE)=基本情報!$D$6,O10030,"")),"")</f>
        <v/>
      </c>
    </row>
    <row r="10031" spans="15:16" x14ac:dyDescent="0.15">
      <c r="O10031">
        <v>10030</v>
      </c>
      <c r="P10031" t="str">
        <f>IFERROR(IF(COUNTIF(個人情報!$BB$5:$BB$401,"登録番号" &amp; リスト!O10031)&gt;=1,"",IF(VLOOKUP(O10031,登録者リスト!$A$1:$D$43729,4,FALSE)=基本情報!$D$6,O10031,"")),"")</f>
        <v/>
      </c>
    </row>
    <row r="10032" spans="15:16" x14ac:dyDescent="0.15">
      <c r="O10032">
        <v>10031</v>
      </c>
      <c r="P10032" t="str">
        <f>IFERROR(IF(COUNTIF(個人情報!$BB$5:$BB$401,"登録番号" &amp; リスト!O10032)&gt;=1,"",IF(VLOOKUP(O10032,登録者リスト!$A$1:$D$43729,4,FALSE)=基本情報!$D$6,O10032,"")),"")</f>
        <v/>
      </c>
    </row>
    <row r="10033" spans="15:16" x14ac:dyDescent="0.15">
      <c r="O10033">
        <v>10032</v>
      </c>
      <c r="P10033" t="str">
        <f>IFERROR(IF(COUNTIF(個人情報!$BB$5:$BB$401,"登録番号" &amp; リスト!O10033)&gt;=1,"",IF(VLOOKUP(O10033,登録者リスト!$A$1:$D$43729,4,FALSE)=基本情報!$D$6,O10033,"")),"")</f>
        <v/>
      </c>
    </row>
    <row r="10034" spans="15:16" x14ac:dyDescent="0.15">
      <c r="O10034">
        <v>10033</v>
      </c>
      <c r="P10034" t="str">
        <f>IFERROR(IF(COUNTIF(個人情報!$BB$5:$BB$401,"登録番号" &amp; リスト!O10034)&gt;=1,"",IF(VLOOKUP(O10034,登録者リスト!$A$1:$D$43729,4,FALSE)=基本情報!$D$6,O10034,"")),"")</f>
        <v/>
      </c>
    </row>
    <row r="10035" spans="15:16" x14ac:dyDescent="0.15">
      <c r="O10035">
        <v>10034</v>
      </c>
      <c r="P10035" t="str">
        <f>IFERROR(IF(COUNTIF(個人情報!$BB$5:$BB$401,"登録番号" &amp; リスト!O10035)&gt;=1,"",IF(VLOOKUP(O10035,登録者リスト!$A$1:$D$43729,4,FALSE)=基本情報!$D$6,O10035,"")),"")</f>
        <v/>
      </c>
    </row>
    <row r="10036" spans="15:16" x14ac:dyDescent="0.15">
      <c r="O10036">
        <v>10035</v>
      </c>
      <c r="P10036" t="str">
        <f>IFERROR(IF(COUNTIF(個人情報!$BB$5:$BB$401,"登録番号" &amp; リスト!O10036)&gt;=1,"",IF(VLOOKUP(O10036,登録者リスト!$A$1:$D$43729,4,FALSE)=基本情報!$D$6,O10036,"")),"")</f>
        <v/>
      </c>
    </row>
    <row r="10037" spans="15:16" x14ac:dyDescent="0.15">
      <c r="O10037">
        <v>10036</v>
      </c>
      <c r="P10037" t="str">
        <f>IFERROR(IF(COUNTIF(個人情報!$BB$5:$BB$401,"登録番号" &amp; リスト!O10037)&gt;=1,"",IF(VLOOKUP(O10037,登録者リスト!$A$1:$D$43729,4,FALSE)=基本情報!$D$6,O10037,"")),"")</f>
        <v/>
      </c>
    </row>
    <row r="10038" spans="15:16" x14ac:dyDescent="0.15">
      <c r="O10038">
        <v>10037</v>
      </c>
      <c r="P10038" t="str">
        <f>IFERROR(IF(COUNTIF(個人情報!$BB$5:$BB$401,"登録番号" &amp; リスト!O10038)&gt;=1,"",IF(VLOOKUP(O10038,登録者リスト!$A$1:$D$43729,4,FALSE)=基本情報!$D$6,O10038,"")),"")</f>
        <v/>
      </c>
    </row>
    <row r="10039" spans="15:16" x14ac:dyDescent="0.15">
      <c r="O10039">
        <v>10038</v>
      </c>
      <c r="P10039" t="str">
        <f>IFERROR(IF(COUNTIF(個人情報!$BB$5:$BB$401,"登録番号" &amp; リスト!O10039)&gt;=1,"",IF(VLOOKUP(O10039,登録者リスト!$A$1:$D$43729,4,FALSE)=基本情報!$D$6,O10039,"")),"")</f>
        <v/>
      </c>
    </row>
    <row r="10040" spans="15:16" x14ac:dyDescent="0.15">
      <c r="O10040">
        <v>10039</v>
      </c>
      <c r="P10040" t="str">
        <f>IFERROR(IF(COUNTIF(個人情報!$BB$5:$BB$401,"登録番号" &amp; リスト!O10040)&gt;=1,"",IF(VLOOKUP(O10040,登録者リスト!$A$1:$D$43729,4,FALSE)=基本情報!$D$6,O10040,"")),"")</f>
        <v/>
      </c>
    </row>
    <row r="10041" spans="15:16" x14ac:dyDescent="0.15">
      <c r="O10041">
        <v>10040</v>
      </c>
      <c r="P10041" t="str">
        <f>IFERROR(IF(COUNTIF(個人情報!$BB$5:$BB$401,"登録番号" &amp; リスト!O10041)&gt;=1,"",IF(VLOOKUP(O10041,登録者リスト!$A$1:$D$43729,4,FALSE)=基本情報!$D$6,O10041,"")),"")</f>
        <v/>
      </c>
    </row>
    <row r="10042" spans="15:16" x14ac:dyDescent="0.15">
      <c r="O10042">
        <v>10041</v>
      </c>
      <c r="P10042" t="str">
        <f>IFERROR(IF(COUNTIF(個人情報!$BB$5:$BB$401,"登録番号" &amp; リスト!O10042)&gt;=1,"",IF(VLOOKUP(O10042,登録者リスト!$A$1:$D$43729,4,FALSE)=基本情報!$D$6,O10042,"")),"")</f>
        <v/>
      </c>
    </row>
    <row r="10043" spans="15:16" x14ac:dyDescent="0.15">
      <c r="O10043">
        <v>10042</v>
      </c>
      <c r="P10043" t="str">
        <f>IFERROR(IF(COUNTIF(個人情報!$BB$5:$BB$401,"登録番号" &amp; リスト!O10043)&gt;=1,"",IF(VLOOKUP(O10043,登録者リスト!$A$1:$D$43729,4,FALSE)=基本情報!$D$6,O10043,"")),"")</f>
        <v/>
      </c>
    </row>
    <row r="10044" spans="15:16" x14ac:dyDescent="0.15">
      <c r="O10044">
        <v>10043</v>
      </c>
      <c r="P10044" t="str">
        <f>IFERROR(IF(COUNTIF(個人情報!$BB$5:$BB$401,"登録番号" &amp; リスト!O10044)&gt;=1,"",IF(VLOOKUP(O10044,登録者リスト!$A$1:$D$43729,4,FALSE)=基本情報!$D$6,O10044,"")),"")</f>
        <v/>
      </c>
    </row>
    <row r="10045" spans="15:16" x14ac:dyDescent="0.15">
      <c r="O10045">
        <v>10044</v>
      </c>
      <c r="P10045" t="str">
        <f>IFERROR(IF(COUNTIF(個人情報!$BB$5:$BB$401,"登録番号" &amp; リスト!O10045)&gt;=1,"",IF(VLOOKUP(O10045,登録者リスト!$A$1:$D$43729,4,FALSE)=基本情報!$D$6,O10045,"")),"")</f>
        <v/>
      </c>
    </row>
    <row r="10046" spans="15:16" x14ac:dyDescent="0.15">
      <c r="O10046">
        <v>10045</v>
      </c>
      <c r="P10046" t="str">
        <f>IFERROR(IF(COUNTIF(個人情報!$BB$5:$BB$401,"登録番号" &amp; リスト!O10046)&gt;=1,"",IF(VLOOKUP(O10046,登録者リスト!$A$1:$D$43729,4,FALSE)=基本情報!$D$6,O10046,"")),"")</f>
        <v/>
      </c>
    </row>
    <row r="10047" spans="15:16" x14ac:dyDescent="0.15">
      <c r="O10047">
        <v>10046</v>
      </c>
      <c r="P10047" t="str">
        <f>IFERROR(IF(COUNTIF(個人情報!$BB$5:$BB$401,"登録番号" &amp; リスト!O10047)&gt;=1,"",IF(VLOOKUP(O10047,登録者リスト!$A$1:$D$43729,4,FALSE)=基本情報!$D$6,O10047,"")),"")</f>
        <v/>
      </c>
    </row>
    <row r="10048" spans="15:16" x14ac:dyDescent="0.15">
      <c r="O10048">
        <v>10047</v>
      </c>
      <c r="P10048" t="str">
        <f>IFERROR(IF(COUNTIF(個人情報!$BB$5:$BB$401,"登録番号" &amp; リスト!O10048)&gt;=1,"",IF(VLOOKUP(O10048,登録者リスト!$A$1:$D$43729,4,FALSE)=基本情報!$D$6,O10048,"")),"")</f>
        <v/>
      </c>
    </row>
    <row r="10049" spans="15:16" x14ac:dyDescent="0.15">
      <c r="O10049">
        <v>10048</v>
      </c>
      <c r="P10049" t="str">
        <f>IFERROR(IF(COUNTIF(個人情報!$BB$5:$BB$401,"登録番号" &amp; リスト!O10049)&gt;=1,"",IF(VLOOKUP(O10049,登録者リスト!$A$1:$D$43729,4,FALSE)=基本情報!$D$6,O10049,"")),"")</f>
        <v/>
      </c>
    </row>
    <row r="10050" spans="15:16" x14ac:dyDescent="0.15">
      <c r="O10050">
        <v>10049</v>
      </c>
      <c r="P10050" t="str">
        <f>IFERROR(IF(COUNTIF(個人情報!$BB$5:$BB$401,"登録番号" &amp; リスト!O10050)&gt;=1,"",IF(VLOOKUP(O10050,登録者リスト!$A$1:$D$43729,4,FALSE)=基本情報!$D$6,O10050,"")),"")</f>
        <v/>
      </c>
    </row>
    <row r="10051" spans="15:16" x14ac:dyDescent="0.15">
      <c r="O10051">
        <v>10050</v>
      </c>
      <c r="P10051" t="str">
        <f>IFERROR(IF(COUNTIF(個人情報!$BB$5:$BB$401,"登録番号" &amp; リスト!O10051)&gt;=1,"",IF(VLOOKUP(O10051,登録者リスト!$A$1:$D$43729,4,FALSE)=基本情報!$D$6,O10051,"")),"")</f>
        <v/>
      </c>
    </row>
    <row r="10052" spans="15:16" x14ac:dyDescent="0.15">
      <c r="O10052">
        <v>10051</v>
      </c>
      <c r="P10052" t="str">
        <f>IFERROR(IF(COUNTIF(個人情報!$BB$5:$BB$401,"登録番号" &amp; リスト!O10052)&gt;=1,"",IF(VLOOKUP(O10052,登録者リスト!$A$1:$D$43729,4,FALSE)=基本情報!$D$6,O10052,"")),"")</f>
        <v/>
      </c>
    </row>
    <row r="10053" spans="15:16" x14ac:dyDescent="0.15">
      <c r="O10053">
        <v>10052</v>
      </c>
      <c r="P10053" t="str">
        <f>IFERROR(IF(COUNTIF(個人情報!$BB$5:$BB$401,"登録番号" &amp; リスト!O10053)&gt;=1,"",IF(VLOOKUP(O10053,登録者リスト!$A$1:$D$43729,4,FALSE)=基本情報!$D$6,O10053,"")),"")</f>
        <v/>
      </c>
    </row>
    <row r="10054" spans="15:16" x14ac:dyDescent="0.15">
      <c r="O10054">
        <v>10053</v>
      </c>
      <c r="P10054" t="str">
        <f>IFERROR(IF(COUNTIF(個人情報!$BB$5:$BB$401,"登録番号" &amp; リスト!O10054)&gt;=1,"",IF(VLOOKUP(O10054,登録者リスト!$A$1:$D$43729,4,FALSE)=基本情報!$D$6,O10054,"")),"")</f>
        <v/>
      </c>
    </row>
    <row r="10055" spans="15:16" x14ac:dyDescent="0.15">
      <c r="O10055">
        <v>10054</v>
      </c>
      <c r="P10055" t="str">
        <f>IFERROR(IF(COUNTIF(個人情報!$BB$5:$BB$401,"登録番号" &amp; リスト!O10055)&gt;=1,"",IF(VLOOKUP(O10055,登録者リスト!$A$1:$D$43729,4,FALSE)=基本情報!$D$6,O10055,"")),"")</f>
        <v/>
      </c>
    </row>
    <row r="10056" spans="15:16" x14ac:dyDescent="0.15">
      <c r="O10056">
        <v>10055</v>
      </c>
      <c r="P10056" t="str">
        <f>IFERROR(IF(COUNTIF(個人情報!$BB$5:$BB$401,"登録番号" &amp; リスト!O10056)&gt;=1,"",IF(VLOOKUP(O10056,登録者リスト!$A$1:$D$43729,4,FALSE)=基本情報!$D$6,O10056,"")),"")</f>
        <v/>
      </c>
    </row>
    <row r="10057" spans="15:16" x14ac:dyDescent="0.15">
      <c r="O10057">
        <v>10056</v>
      </c>
      <c r="P10057" t="str">
        <f>IFERROR(IF(COUNTIF(個人情報!$BB$5:$BB$401,"登録番号" &amp; リスト!O10057)&gt;=1,"",IF(VLOOKUP(O10057,登録者リスト!$A$1:$D$43729,4,FALSE)=基本情報!$D$6,O10057,"")),"")</f>
        <v/>
      </c>
    </row>
    <row r="10058" spans="15:16" x14ac:dyDescent="0.15">
      <c r="O10058">
        <v>10057</v>
      </c>
      <c r="P10058" t="str">
        <f>IFERROR(IF(COUNTIF(個人情報!$BB$5:$BB$401,"登録番号" &amp; リスト!O10058)&gt;=1,"",IF(VLOOKUP(O10058,登録者リスト!$A$1:$D$43729,4,FALSE)=基本情報!$D$6,O10058,"")),"")</f>
        <v/>
      </c>
    </row>
    <row r="10059" spans="15:16" x14ac:dyDescent="0.15">
      <c r="O10059">
        <v>10058</v>
      </c>
      <c r="P10059" t="str">
        <f>IFERROR(IF(COUNTIF(個人情報!$BB$5:$BB$401,"登録番号" &amp; リスト!O10059)&gt;=1,"",IF(VLOOKUP(O10059,登録者リスト!$A$1:$D$43729,4,FALSE)=基本情報!$D$6,O10059,"")),"")</f>
        <v/>
      </c>
    </row>
    <row r="10060" spans="15:16" x14ac:dyDescent="0.15">
      <c r="O10060">
        <v>10059</v>
      </c>
      <c r="P10060" t="str">
        <f>IFERROR(IF(COUNTIF(個人情報!$BB$5:$BB$401,"登録番号" &amp; リスト!O10060)&gt;=1,"",IF(VLOOKUP(O10060,登録者リスト!$A$1:$D$43729,4,FALSE)=基本情報!$D$6,O10060,"")),"")</f>
        <v/>
      </c>
    </row>
    <row r="10061" spans="15:16" x14ac:dyDescent="0.15">
      <c r="O10061">
        <v>10060</v>
      </c>
      <c r="P10061" t="str">
        <f>IFERROR(IF(COUNTIF(個人情報!$BB$5:$BB$401,"登録番号" &amp; リスト!O10061)&gt;=1,"",IF(VLOOKUP(O10061,登録者リスト!$A$1:$D$43729,4,FALSE)=基本情報!$D$6,O10061,"")),"")</f>
        <v/>
      </c>
    </row>
    <row r="10062" spans="15:16" x14ac:dyDescent="0.15">
      <c r="O10062">
        <v>10061</v>
      </c>
      <c r="P10062" t="str">
        <f>IFERROR(IF(COUNTIF(個人情報!$BB$5:$BB$401,"登録番号" &amp; リスト!O10062)&gt;=1,"",IF(VLOOKUP(O10062,登録者リスト!$A$1:$D$43729,4,FALSE)=基本情報!$D$6,O10062,"")),"")</f>
        <v/>
      </c>
    </row>
    <row r="10063" spans="15:16" x14ac:dyDescent="0.15">
      <c r="O10063">
        <v>10062</v>
      </c>
      <c r="P10063" t="str">
        <f>IFERROR(IF(COUNTIF(個人情報!$BB$5:$BB$401,"登録番号" &amp; リスト!O10063)&gt;=1,"",IF(VLOOKUP(O10063,登録者リスト!$A$1:$D$43729,4,FALSE)=基本情報!$D$6,O10063,"")),"")</f>
        <v/>
      </c>
    </row>
    <row r="10064" spans="15:16" x14ac:dyDescent="0.15">
      <c r="O10064">
        <v>10063</v>
      </c>
      <c r="P10064" t="str">
        <f>IFERROR(IF(COUNTIF(個人情報!$BB$5:$BB$401,"登録番号" &amp; リスト!O10064)&gt;=1,"",IF(VLOOKUP(O10064,登録者リスト!$A$1:$D$43729,4,FALSE)=基本情報!$D$6,O10064,"")),"")</f>
        <v/>
      </c>
    </row>
    <row r="10065" spans="15:16" x14ac:dyDescent="0.15">
      <c r="O10065">
        <v>10064</v>
      </c>
      <c r="P10065" t="str">
        <f>IFERROR(IF(COUNTIF(個人情報!$BB$5:$BB$401,"登録番号" &amp; リスト!O10065)&gt;=1,"",IF(VLOOKUP(O10065,登録者リスト!$A$1:$D$43729,4,FALSE)=基本情報!$D$6,O10065,"")),"")</f>
        <v/>
      </c>
    </row>
    <row r="10066" spans="15:16" x14ac:dyDescent="0.15">
      <c r="O10066">
        <v>10065</v>
      </c>
      <c r="P10066" t="str">
        <f>IFERROR(IF(COUNTIF(個人情報!$BB$5:$BB$401,"登録番号" &amp; リスト!O10066)&gt;=1,"",IF(VLOOKUP(O10066,登録者リスト!$A$1:$D$43729,4,FALSE)=基本情報!$D$6,O10066,"")),"")</f>
        <v/>
      </c>
    </row>
    <row r="10067" spans="15:16" x14ac:dyDescent="0.15">
      <c r="O10067">
        <v>10066</v>
      </c>
      <c r="P10067" t="str">
        <f>IFERROR(IF(COUNTIF(個人情報!$BB$5:$BB$401,"登録番号" &amp; リスト!O10067)&gt;=1,"",IF(VLOOKUP(O10067,登録者リスト!$A$1:$D$43729,4,FALSE)=基本情報!$D$6,O10067,"")),"")</f>
        <v/>
      </c>
    </row>
    <row r="10068" spans="15:16" x14ac:dyDescent="0.15">
      <c r="O10068">
        <v>10067</v>
      </c>
      <c r="P10068" t="str">
        <f>IFERROR(IF(COUNTIF(個人情報!$BB$5:$BB$401,"登録番号" &amp; リスト!O10068)&gt;=1,"",IF(VLOOKUP(O10068,登録者リスト!$A$1:$D$43729,4,FALSE)=基本情報!$D$6,O10068,"")),"")</f>
        <v/>
      </c>
    </row>
    <row r="10069" spans="15:16" x14ac:dyDescent="0.15">
      <c r="O10069">
        <v>10068</v>
      </c>
      <c r="P10069" t="str">
        <f>IFERROR(IF(COUNTIF(個人情報!$BB$5:$BB$401,"登録番号" &amp; リスト!O10069)&gt;=1,"",IF(VLOOKUP(O10069,登録者リスト!$A$1:$D$43729,4,FALSE)=基本情報!$D$6,O10069,"")),"")</f>
        <v/>
      </c>
    </row>
    <row r="10070" spans="15:16" x14ac:dyDescent="0.15">
      <c r="O10070">
        <v>10069</v>
      </c>
      <c r="P10070" t="str">
        <f>IFERROR(IF(COUNTIF(個人情報!$BB$5:$BB$401,"登録番号" &amp; リスト!O10070)&gt;=1,"",IF(VLOOKUP(O10070,登録者リスト!$A$1:$D$43729,4,FALSE)=基本情報!$D$6,O10070,"")),"")</f>
        <v/>
      </c>
    </row>
    <row r="10071" spans="15:16" x14ac:dyDescent="0.15">
      <c r="O10071">
        <v>10070</v>
      </c>
      <c r="P10071" t="str">
        <f>IFERROR(IF(COUNTIF(個人情報!$BB$5:$BB$401,"登録番号" &amp; リスト!O10071)&gt;=1,"",IF(VLOOKUP(O10071,登録者リスト!$A$1:$D$43729,4,FALSE)=基本情報!$D$6,O10071,"")),"")</f>
        <v/>
      </c>
    </row>
    <row r="10072" spans="15:16" x14ac:dyDescent="0.15">
      <c r="O10072">
        <v>10071</v>
      </c>
      <c r="P10072" t="str">
        <f>IFERROR(IF(COUNTIF(個人情報!$BB$5:$BB$401,"登録番号" &amp; リスト!O10072)&gt;=1,"",IF(VLOOKUP(O10072,登録者リスト!$A$1:$D$43729,4,FALSE)=基本情報!$D$6,O10072,"")),"")</f>
        <v/>
      </c>
    </row>
    <row r="10073" spans="15:16" x14ac:dyDescent="0.15">
      <c r="O10073">
        <v>10072</v>
      </c>
      <c r="P10073" t="str">
        <f>IFERROR(IF(COUNTIF(個人情報!$BB$5:$BB$401,"登録番号" &amp; リスト!O10073)&gt;=1,"",IF(VLOOKUP(O10073,登録者リスト!$A$1:$D$43729,4,FALSE)=基本情報!$D$6,O10073,"")),"")</f>
        <v/>
      </c>
    </row>
    <row r="10074" spans="15:16" x14ac:dyDescent="0.15">
      <c r="O10074">
        <v>10073</v>
      </c>
      <c r="P10074" t="str">
        <f>IFERROR(IF(COUNTIF(個人情報!$BB$5:$BB$401,"登録番号" &amp; リスト!O10074)&gt;=1,"",IF(VLOOKUP(O10074,登録者リスト!$A$1:$D$43729,4,FALSE)=基本情報!$D$6,O10074,"")),"")</f>
        <v/>
      </c>
    </row>
    <row r="10075" spans="15:16" x14ac:dyDescent="0.15">
      <c r="O10075">
        <v>10074</v>
      </c>
      <c r="P10075" t="str">
        <f>IFERROR(IF(COUNTIF(個人情報!$BB$5:$BB$401,"登録番号" &amp; リスト!O10075)&gt;=1,"",IF(VLOOKUP(O10075,登録者リスト!$A$1:$D$43729,4,FALSE)=基本情報!$D$6,O10075,"")),"")</f>
        <v/>
      </c>
    </row>
    <row r="10076" spans="15:16" x14ac:dyDescent="0.15">
      <c r="O10076">
        <v>10075</v>
      </c>
      <c r="P10076" t="str">
        <f>IFERROR(IF(COUNTIF(個人情報!$BB$5:$BB$401,"登録番号" &amp; リスト!O10076)&gt;=1,"",IF(VLOOKUP(O10076,登録者リスト!$A$1:$D$43729,4,FALSE)=基本情報!$D$6,O10076,"")),"")</f>
        <v/>
      </c>
    </row>
    <row r="10077" spans="15:16" x14ac:dyDescent="0.15">
      <c r="O10077">
        <v>10076</v>
      </c>
      <c r="P10077" t="str">
        <f>IFERROR(IF(COUNTIF(個人情報!$BB$5:$BB$401,"登録番号" &amp; リスト!O10077)&gt;=1,"",IF(VLOOKUP(O10077,登録者リスト!$A$1:$D$43729,4,FALSE)=基本情報!$D$6,O10077,"")),"")</f>
        <v/>
      </c>
    </row>
    <row r="10078" spans="15:16" x14ac:dyDescent="0.15">
      <c r="O10078">
        <v>10077</v>
      </c>
      <c r="P10078" t="str">
        <f>IFERROR(IF(COUNTIF(個人情報!$BB$5:$BB$401,"登録番号" &amp; リスト!O10078)&gt;=1,"",IF(VLOOKUP(O10078,登録者リスト!$A$1:$D$43729,4,FALSE)=基本情報!$D$6,O10078,"")),"")</f>
        <v/>
      </c>
    </row>
    <row r="10079" spans="15:16" x14ac:dyDescent="0.15">
      <c r="O10079">
        <v>10078</v>
      </c>
      <c r="P10079" t="str">
        <f>IFERROR(IF(COUNTIF(個人情報!$BB$5:$BB$401,"登録番号" &amp; リスト!O10079)&gt;=1,"",IF(VLOOKUP(O10079,登録者リスト!$A$1:$D$43729,4,FALSE)=基本情報!$D$6,O10079,"")),"")</f>
        <v/>
      </c>
    </row>
    <row r="10080" spans="15:16" x14ac:dyDescent="0.15">
      <c r="O10080">
        <v>10079</v>
      </c>
      <c r="P10080" t="str">
        <f>IFERROR(IF(COUNTIF(個人情報!$BB$5:$BB$401,"登録番号" &amp; リスト!O10080)&gt;=1,"",IF(VLOOKUP(O10080,登録者リスト!$A$1:$D$43729,4,FALSE)=基本情報!$D$6,O10080,"")),"")</f>
        <v/>
      </c>
    </row>
    <row r="10081" spans="15:16" x14ac:dyDescent="0.15">
      <c r="O10081">
        <v>10080</v>
      </c>
      <c r="P10081" t="str">
        <f>IFERROR(IF(COUNTIF(個人情報!$BB$5:$BB$401,"登録番号" &amp; リスト!O10081)&gt;=1,"",IF(VLOOKUP(O10081,登録者リスト!$A$1:$D$43729,4,FALSE)=基本情報!$D$6,O10081,"")),"")</f>
        <v/>
      </c>
    </row>
    <row r="10082" spans="15:16" x14ac:dyDescent="0.15">
      <c r="O10082">
        <v>10081</v>
      </c>
      <c r="P10082" t="str">
        <f>IFERROR(IF(COUNTIF(個人情報!$BB$5:$BB$401,"登録番号" &amp; リスト!O10082)&gt;=1,"",IF(VLOOKUP(O10082,登録者リスト!$A$1:$D$43729,4,FALSE)=基本情報!$D$6,O10082,"")),"")</f>
        <v/>
      </c>
    </row>
    <row r="10083" spans="15:16" x14ac:dyDescent="0.15">
      <c r="O10083">
        <v>10082</v>
      </c>
      <c r="P10083" t="str">
        <f>IFERROR(IF(COUNTIF(個人情報!$BB$5:$BB$401,"登録番号" &amp; リスト!O10083)&gt;=1,"",IF(VLOOKUP(O10083,登録者リスト!$A$1:$D$43729,4,FALSE)=基本情報!$D$6,O10083,"")),"")</f>
        <v/>
      </c>
    </row>
    <row r="10084" spans="15:16" x14ac:dyDescent="0.15">
      <c r="O10084">
        <v>10083</v>
      </c>
      <c r="P10084" t="str">
        <f>IFERROR(IF(COUNTIF(個人情報!$BB$5:$BB$401,"登録番号" &amp; リスト!O10084)&gt;=1,"",IF(VLOOKUP(O10084,登録者リスト!$A$1:$D$43729,4,FALSE)=基本情報!$D$6,O10084,"")),"")</f>
        <v/>
      </c>
    </row>
    <row r="10085" spans="15:16" x14ac:dyDescent="0.15">
      <c r="O10085">
        <v>10084</v>
      </c>
      <c r="P10085" t="str">
        <f>IFERROR(IF(COUNTIF(個人情報!$BB$5:$BB$401,"登録番号" &amp; リスト!O10085)&gt;=1,"",IF(VLOOKUP(O10085,登録者リスト!$A$1:$D$43729,4,FALSE)=基本情報!$D$6,O10085,"")),"")</f>
        <v/>
      </c>
    </row>
    <row r="10086" spans="15:16" x14ac:dyDescent="0.15">
      <c r="O10086">
        <v>10085</v>
      </c>
      <c r="P10086" t="str">
        <f>IFERROR(IF(COUNTIF(個人情報!$BB$5:$BB$401,"登録番号" &amp; リスト!O10086)&gt;=1,"",IF(VLOOKUP(O10086,登録者リスト!$A$1:$D$43729,4,FALSE)=基本情報!$D$6,O10086,"")),"")</f>
        <v/>
      </c>
    </row>
    <row r="10087" spans="15:16" x14ac:dyDescent="0.15">
      <c r="O10087">
        <v>10086</v>
      </c>
      <c r="P10087" t="str">
        <f>IFERROR(IF(COUNTIF(個人情報!$BB$5:$BB$401,"登録番号" &amp; リスト!O10087)&gt;=1,"",IF(VLOOKUP(O10087,登録者リスト!$A$1:$D$43729,4,FALSE)=基本情報!$D$6,O10087,"")),"")</f>
        <v/>
      </c>
    </row>
    <row r="10088" spans="15:16" x14ac:dyDescent="0.15">
      <c r="O10088">
        <v>10087</v>
      </c>
      <c r="P10088" t="str">
        <f>IFERROR(IF(COUNTIF(個人情報!$BB$5:$BB$401,"登録番号" &amp; リスト!O10088)&gt;=1,"",IF(VLOOKUP(O10088,登録者リスト!$A$1:$D$43729,4,FALSE)=基本情報!$D$6,O10088,"")),"")</f>
        <v/>
      </c>
    </row>
    <row r="10089" spans="15:16" x14ac:dyDescent="0.15">
      <c r="O10089">
        <v>10088</v>
      </c>
      <c r="P10089" t="str">
        <f>IFERROR(IF(COUNTIF(個人情報!$BB$5:$BB$401,"登録番号" &amp; リスト!O10089)&gt;=1,"",IF(VLOOKUP(O10089,登録者リスト!$A$1:$D$43729,4,FALSE)=基本情報!$D$6,O10089,"")),"")</f>
        <v/>
      </c>
    </row>
    <row r="10090" spans="15:16" x14ac:dyDescent="0.15">
      <c r="O10090">
        <v>10089</v>
      </c>
      <c r="P10090" t="str">
        <f>IFERROR(IF(COUNTIF(個人情報!$BB$5:$BB$401,"登録番号" &amp; リスト!O10090)&gt;=1,"",IF(VLOOKUP(O10090,登録者リスト!$A$1:$D$43729,4,FALSE)=基本情報!$D$6,O10090,"")),"")</f>
        <v/>
      </c>
    </row>
    <row r="10091" spans="15:16" x14ac:dyDescent="0.15">
      <c r="O10091">
        <v>10090</v>
      </c>
      <c r="P10091" t="str">
        <f>IFERROR(IF(COUNTIF(個人情報!$BB$5:$BB$401,"登録番号" &amp; リスト!O10091)&gt;=1,"",IF(VLOOKUP(O10091,登録者リスト!$A$1:$D$43729,4,FALSE)=基本情報!$D$6,O10091,"")),"")</f>
        <v/>
      </c>
    </row>
    <row r="10092" spans="15:16" x14ac:dyDescent="0.15">
      <c r="O10092">
        <v>10091</v>
      </c>
      <c r="P10092" t="str">
        <f>IFERROR(IF(COUNTIF(個人情報!$BB$5:$BB$401,"登録番号" &amp; リスト!O10092)&gt;=1,"",IF(VLOOKUP(O10092,登録者リスト!$A$1:$D$43729,4,FALSE)=基本情報!$D$6,O10092,"")),"")</f>
        <v/>
      </c>
    </row>
    <row r="10093" spans="15:16" x14ac:dyDescent="0.15">
      <c r="O10093">
        <v>10092</v>
      </c>
      <c r="P10093" t="str">
        <f>IFERROR(IF(COUNTIF(個人情報!$BB$5:$BB$401,"登録番号" &amp; リスト!O10093)&gt;=1,"",IF(VLOOKUP(O10093,登録者リスト!$A$1:$D$43729,4,FALSE)=基本情報!$D$6,O10093,"")),"")</f>
        <v/>
      </c>
    </row>
    <row r="10094" spans="15:16" x14ac:dyDescent="0.15">
      <c r="O10094">
        <v>10093</v>
      </c>
      <c r="P10094" t="str">
        <f>IFERROR(IF(COUNTIF(個人情報!$BB$5:$BB$401,"登録番号" &amp; リスト!O10094)&gt;=1,"",IF(VLOOKUP(O10094,登録者リスト!$A$1:$D$43729,4,FALSE)=基本情報!$D$6,O10094,"")),"")</f>
        <v/>
      </c>
    </row>
    <row r="10095" spans="15:16" x14ac:dyDescent="0.15">
      <c r="O10095">
        <v>10094</v>
      </c>
      <c r="P10095" t="str">
        <f>IFERROR(IF(COUNTIF(個人情報!$BB$5:$BB$401,"登録番号" &amp; リスト!O10095)&gt;=1,"",IF(VLOOKUP(O10095,登録者リスト!$A$1:$D$43729,4,FALSE)=基本情報!$D$6,O10095,"")),"")</f>
        <v/>
      </c>
    </row>
    <row r="10096" spans="15:16" x14ac:dyDescent="0.15">
      <c r="O10096">
        <v>10095</v>
      </c>
      <c r="P10096" t="str">
        <f>IFERROR(IF(COUNTIF(個人情報!$BB$5:$BB$401,"登録番号" &amp; リスト!O10096)&gt;=1,"",IF(VLOOKUP(O10096,登録者リスト!$A$1:$D$43729,4,FALSE)=基本情報!$D$6,O10096,"")),"")</f>
        <v/>
      </c>
    </row>
    <row r="10097" spans="15:16" x14ac:dyDescent="0.15">
      <c r="O10097">
        <v>10096</v>
      </c>
      <c r="P10097" t="str">
        <f>IFERROR(IF(COUNTIF(個人情報!$BB$5:$BB$401,"登録番号" &amp; リスト!O10097)&gt;=1,"",IF(VLOOKUP(O10097,登録者リスト!$A$1:$D$43729,4,FALSE)=基本情報!$D$6,O10097,"")),"")</f>
        <v/>
      </c>
    </row>
    <row r="10098" spans="15:16" x14ac:dyDescent="0.15">
      <c r="O10098">
        <v>10097</v>
      </c>
      <c r="P10098" t="str">
        <f>IFERROR(IF(COUNTIF(個人情報!$BB$5:$BB$401,"登録番号" &amp; リスト!O10098)&gt;=1,"",IF(VLOOKUP(O10098,登録者リスト!$A$1:$D$43729,4,FALSE)=基本情報!$D$6,O10098,"")),"")</f>
        <v/>
      </c>
    </row>
    <row r="10099" spans="15:16" x14ac:dyDescent="0.15">
      <c r="O10099">
        <v>10098</v>
      </c>
      <c r="P10099" t="str">
        <f>IFERROR(IF(COUNTIF(個人情報!$BB$5:$BB$401,"登録番号" &amp; リスト!O10099)&gt;=1,"",IF(VLOOKUP(O10099,登録者リスト!$A$1:$D$43729,4,FALSE)=基本情報!$D$6,O10099,"")),"")</f>
        <v/>
      </c>
    </row>
    <row r="10100" spans="15:16" x14ac:dyDescent="0.15">
      <c r="O10100">
        <v>10099</v>
      </c>
      <c r="P10100" t="str">
        <f>IFERROR(IF(COUNTIF(個人情報!$BB$5:$BB$401,"登録番号" &amp; リスト!O10100)&gt;=1,"",IF(VLOOKUP(O10100,登録者リスト!$A$1:$D$43729,4,FALSE)=基本情報!$D$6,O10100,"")),"")</f>
        <v/>
      </c>
    </row>
    <row r="10101" spans="15:16" x14ac:dyDescent="0.15">
      <c r="O10101">
        <v>10100</v>
      </c>
      <c r="P10101" t="str">
        <f>IFERROR(IF(COUNTIF(個人情報!$BB$5:$BB$401,"登録番号" &amp; リスト!O10101)&gt;=1,"",IF(VLOOKUP(O10101,登録者リスト!$A$1:$D$43729,4,FALSE)=基本情報!$D$6,O10101,"")),"")</f>
        <v/>
      </c>
    </row>
    <row r="10102" spans="15:16" x14ac:dyDescent="0.15">
      <c r="O10102">
        <v>10101</v>
      </c>
      <c r="P10102" t="str">
        <f>IFERROR(IF(COUNTIF(個人情報!$BB$5:$BB$401,"登録番号" &amp; リスト!O10102)&gt;=1,"",IF(VLOOKUP(O10102,登録者リスト!$A$1:$D$43729,4,FALSE)=基本情報!$D$6,O10102,"")),"")</f>
        <v/>
      </c>
    </row>
    <row r="10103" spans="15:16" x14ac:dyDescent="0.15">
      <c r="O10103">
        <v>10102</v>
      </c>
      <c r="P10103" t="str">
        <f>IFERROR(IF(COUNTIF(個人情報!$BB$5:$BB$401,"登録番号" &amp; リスト!O10103)&gt;=1,"",IF(VLOOKUP(O10103,登録者リスト!$A$1:$D$43729,4,FALSE)=基本情報!$D$6,O10103,"")),"")</f>
        <v/>
      </c>
    </row>
    <row r="10104" spans="15:16" x14ac:dyDescent="0.15">
      <c r="O10104">
        <v>10103</v>
      </c>
      <c r="P10104" t="str">
        <f>IFERROR(IF(COUNTIF(個人情報!$BB$5:$BB$401,"登録番号" &amp; リスト!O10104)&gt;=1,"",IF(VLOOKUP(O10104,登録者リスト!$A$1:$D$43729,4,FALSE)=基本情報!$D$6,O10104,"")),"")</f>
        <v/>
      </c>
    </row>
    <row r="10105" spans="15:16" x14ac:dyDescent="0.15">
      <c r="O10105">
        <v>10104</v>
      </c>
      <c r="P10105" t="str">
        <f>IFERROR(IF(COUNTIF(個人情報!$BB$5:$BB$401,"登録番号" &amp; リスト!O10105)&gt;=1,"",IF(VLOOKUP(O10105,登録者リスト!$A$1:$D$43729,4,FALSE)=基本情報!$D$6,O10105,"")),"")</f>
        <v/>
      </c>
    </row>
    <row r="10106" spans="15:16" x14ac:dyDescent="0.15">
      <c r="O10106">
        <v>10105</v>
      </c>
      <c r="P10106" t="str">
        <f>IFERROR(IF(COUNTIF(個人情報!$BB$5:$BB$401,"登録番号" &amp; リスト!O10106)&gt;=1,"",IF(VLOOKUP(O10106,登録者リスト!$A$1:$D$43729,4,FALSE)=基本情報!$D$6,O10106,"")),"")</f>
        <v/>
      </c>
    </row>
    <row r="10107" spans="15:16" x14ac:dyDescent="0.15">
      <c r="O10107">
        <v>10106</v>
      </c>
      <c r="P10107" t="str">
        <f>IFERROR(IF(COUNTIF(個人情報!$BB$5:$BB$401,"登録番号" &amp; リスト!O10107)&gt;=1,"",IF(VLOOKUP(O10107,登録者リスト!$A$1:$D$43729,4,FALSE)=基本情報!$D$6,O10107,"")),"")</f>
        <v/>
      </c>
    </row>
    <row r="10108" spans="15:16" x14ac:dyDescent="0.15">
      <c r="O10108">
        <v>10107</v>
      </c>
      <c r="P10108" t="str">
        <f>IFERROR(IF(COUNTIF(個人情報!$BB$5:$BB$401,"登録番号" &amp; リスト!O10108)&gt;=1,"",IF(VLOOKUP(O10108,登録者リスト!$A$1:$D$43729,4,FALSE)=基本情報!$D$6,O10108,"")),"")</f>
        <v/>
      </c>
    </row>
    <row r="10109" spans="15:16" x14ac:dyDescent="0.15">
      <c r="O10109">
        <v>10108</v>
      </c>
      <c r="P10109" t="str">
        <f>IFERROR(IF(COUNTIF(個人情報!$BB$5:$BB$401,"登録番号" &amp; リスト!O10109)&gt;=1,"",IF(VLOOKUP(O10109,登録者リスト!$A$1:$D$43729,4,FALSE)=基本情報!$D$6,O10109,"")),"")</f>
        <v/>
      </c>
    </row>
    <row r="10110" spans="15:16" x14ac:dyDescent="0.15">
      <c r="O10110">
        <v>10109</v>
      </c>
      <c r="P10110" t="str">
        <f>IFERROR(IF(COUNTIF(個人情報!$BB$5:$BB$401,"登録番号" &amp; リスト!O10110)&gt;=1,"",IF(VLOOKUP(O10110,登録者リスト!$A$1:$D$43729,4,FALSE)=基本情報!$D$6,O10110,"")),"")</f>
        <v/>
      </c>
    </row>
    <row r="10111" spans="15:16" x14ac:dyDescent="0.15">
      <c r="O10111">
        <v>10110</v>
      </c>
      <c r="P10111" t="str">
        <f>IFERROR(IF(COUNTIF(個人情報!$BB$5:$BB$401,"登録番号" &amp; リスト!O10111)&gt;=1,"",IF(VLOOKUP(O10111,登録者リスト!$A$1:$D$43729,4,FALSE)=基本情報!$D$6,O10111,"")),"")</f>
        <v/>
      </c>
    </row>
    <row r="10112" spans="15:16" x14ac:dyDescent="0.15">
      <c r="O10112">
        <v>10111</v>
      </c>
      <c r="P10112" t="str">
        <f>IFERROR(IF(COUNTIF(個人情報!$BB$5:$BB$401,"登録番号" &amp; リスト!O10112)&gt;=1,"",IF(VLOOKUP(O10112,登録者リスト!$A$1:$D$43729,4,FALSE)=基本情報!$D$6,O10112,"")),"")</f>
        <v/>
      </c>
    </row>
    <row r="10113" spans="15:16" x14ac:dyDescent="0.15">
      <c r="O10113">
        <v>10112</v>
      </c>
      <c r="P10113" t="str">
        <f>IFERROR(IF(COUNTIF(個人情報!$BB$5:$BB$401,"登録番号" &amp; リスト!O10113)&gt;=1,"",IF(VLOOKUP(O10113,登録者リスト!$A$1:$D$43729,4,FALSE)=基本情報!$D$6,O10113,"")),"")</f>
        <v/>
      </c>
    </row>
    <row r="10114" spans="15:16" x14ac:dyDescent="0.15">
      <c r="O10114">
        <v>10113</v>
      </c>
      <c r="P10114" t="str">
        <f>IFERROR(IF(COUNTIF(個人情報!$BB$5:$BB$401,"登録番号" &amp; リスト!O10114)&gt;=1,"",IF(VLOOKUP(O10114,登録者リスト!$A$1:$D$43729,4,FALSE)=基本情報!$D$6,O10114,"")),"")</f>
        <v/>
      </c>
    </row>
    <row r="10115" spans="15:16" x14ac:dyDescent="0.15">
      <c r="O10115">
        <v>10114</v>
      </c>
      <c r="P10115" t="str">
        <f>IFERROR(IF(COUNTIF(個人情報!$BB$5:$BB$401,"登録番号" &amp; リスト!O10115)&gt;=1,"",IF(VLOOKUP(O10115,登録者リスト!$A$1:$D$43729,4,FALSE)=基本情報!$D$6,O10115,"")),"")</f>
        <v/>
      </c>
    </row>
    <row r="10116" spans="15:16" x14ac:dyDescent="0.15">
      <c r="O10116">
        <v>10115</v>
      </c>
      <c r="P10116" t="str">
        <f>IFERROR(IF(COUNTIF(個人情報!$BB$5:$BB$401,"登録番号" &amp; リスト!O10116)&gt;=1,"",IF(VLOOKUP(O10116,登録者リスト!$A$1:$D$43729,4,FALSE)=基本情報!$D$6,O10116,"")),"")</f>
        <v/>
      </c>
    </row>
    <row r="10117" spans="15:16" x14ac:dyDescent="0.15">
      <c r="O10117">
        <v>10116</v>
      </c>
      <c r="P10117" t="str">
        <f>IFERROR(IF(COUNTIF(個人情報!$BB$5:$BB$401,"登録番号" &amp; リスト!O10117)&gt;=1,"",IF(VLOOKUP(O10117,登録者リスト!$A$1:$D$43729,4,FALSE)=基本情報!$D$6,O10117,"")),"")</f>
        <v/>
      </c>
    </row>
    <row r="10118" spans="15:16" x14ac:dyDescent="0.15">
      <c r="O10118">
        <v>10117</v>
      </c>
      <c r="P10118" t="str">
        <f>IFERROR(IF(COUNTIF(個人情報!$BB$5:$BB$401,"登録番号" &amp; リスト!O10118)&gt;=1,"",IF(VLOOKUP(O10118,登録者リスト!$A$1:$D$43729,4,FALSE)=基本情報!$D$6,O10118,"")),"")</f>
        <v/>
      </c>
    </row>
    <row r="10119" spans="15:16" x14ac:dyDescent="0.15">
      <c r="O10119">
        <v>10118</v>
      </c>
      <c r="P10119" t="str">
        <f>IFERROR(IF(COUNTIF(個人情報!$BB$5:$BB$401,"登録番号" &amp; リスト!O10119)&gt;=1,"",IF(VLOOKUP(O10119,登録者リスト!$A$1:$D$43729,4,FALSE)=基本情報!$D$6,O10119,"")),"")</f>
        <v/>
      </c>
    </row>
    <row r="10120" spans="15:16" x14ac:dyDescent="0.15">
      <c r="O10120">
        <v>10119</v>
      </c>
      <c r="P10120" t="str">
        <f>IFERROR(IF(COUNTIF(個人情報!$BB$5:$BB$401,"登録番号" &amp; リスト!O10120)&gt;=1,"",IF(VLOOKUP(O10120,登録者リスト!$A$1:$D$43729,4,FALSE)=基本情報!$D$6,O10120,"")),"")</f>
        <v/>
      </c>
    </row>
    <row r="10121" spans="15:16" x14ac:dyDescent="0.15">
      <c r="O10121">
        <v>10120</v>
      </c>
      <c r="P10121" t="str">
        <f>IFERROR(IF(COUNTIF(個人情報!$BB$5:$BB$401,"登録番号" &amp; リスト!O10121)&gt;=1,"",IF(VLOOKUP(O10121,登録者リスト!$A$1:$D$43729,4,FALSE)=基本情報!$D$6,O10121,"")),"")</f>
        <v/>
      </c>
    </row>
    <row r="10122" spans="15:16" x14ac:dyDescent="0.15">
      <c r="O10122">
        <v>10121</v>
      </c>
      <c r="P10122" t="str">
        <f>IFERROR(IF(COUNTIF(個人情報!$BB$5:$BB$401,"登録番号" &amp; リスト!O10122)&gt;=1,"",IF(VLOOKUP(O10122,登録者リスト!$A$1:$D$43729,4,FALSE)=基本情報!$D$6,O10122,"")),"")</f>
        <v/>
      </c>
    </row>
    <row r="10123" spans="15:16" x14ac:dyDescent="0.15">
      <c r="O10123">
        <v>10122</v>
      </c>
      <c r="P10123" t="str">
        <f>IFERROR(IF(COUNTIF(個人情報!$BB$5:$BB$401,"登録番号" &amp; リスト!O10123)&gt;=1,"",IF(VLOOKUP(O10123,登録者リスト!$A$1:$D$43729,4,FALSE)=基本情報!$D$6,O10123,"")),"")</f>
        <v/>
      </c>
    </row>
    <row r="10124" spans="15:16" x14ac:dyDescent="0.15">
      <c r="O10124">
        <v>10123</v>
      </c>
      <c r="P10124" t="str">
        <f>IFERROR(IF(COUNTIF(個人情報!$BB$5:$BB$401,"登録番号" &amp; リスト!O10124)&gt;=1,"",IF(VLOOKUP(O10124,登録者リスト!$A$1:$D$43729,4,FALSE)=基本情報!$D$6,O10124,"")),"")</f>
        <v/>
      </c>
    </row>
    <row r="10125" spans="15:16" x14ac:dyDescent="0.15">
      <c r="O10125">
        <v>10124</v>
      </c>
      <c r="P10125" t="str">
        <f>IFERROR(IF(COUNTIF(個人情報!$BB$5:$BB$401,"登録番号" &amp; リスト!O10125)&gt;=1,"",IF(VLOOKUP(O10125,登録者リスト!$A$1:$D$43729,4,FALSE)=基本情報!$D$6,O10125,"")),"")</f>
        <v/>
      </c>
    </row>
    <row r="10126" spans="15:16" x14ac:dyDescent="0.15">
      <c r="O10126">
        <v>10125</v>
      </c>
      <c r="P10126" t="str">
        <f>IFERROR(IF(COUNTIF(個人情報!$BB$5:$BB$401,"登録番号" &amp; リスト!O10126)&gt;=1,"",IF(VLOOKUP(O10126,登録者リスト!$A$1:$D$43729,4,FALSE)=基本情報!$D$6,O10126,"")),"")</f>
        <v/>
      </c>
    </row>
    <row r="10127" spans="15:16" x14ac:dyDescent="0.15">
      <c r="O10127">
        <v>10126</v>
      </c>
      <c r="P10127" t="str">
        <f>IFERROR(IF(COUNTIF(個人情報!$BB$5:$BB$401,"登録番号" &amp; リスト!O10127)&gt;=1,"",IF(VLOOKUP(O10127,登録者リスト!$A$1:$D$43729,4,FALSE)=基本情報!$D$6,O10127,"")),"")</f>
        <v/>
      </c>
    </row>
    <row r="10128" spans="15:16" x14ac:dyDescent="0.15">
      <c r="O10128">
        <v>10127</v>
      </c>
      <c r="P10128" t="str">
        <f>IFERROR(IF(COUNTIF(個人情報!$BB$5:$BB$401,"登録番号" &amp; リスト!O10128)&gt;=1,"",IF(VLOOKUP(O10128,登録者リスト!$A$1:$D$43729,4,FALSE)=基本情報!$D$6,O10128,"")),"")</f>
        <v/>
      </c>
    </row>
    <row r="10129" spans="15:16" x14ac:dyDescent="0.15">
      <c r="O10129">
        <v>10128</v>
      </c>
      <c r="P10129" t="str">
        <f>IFERROR(IF(COUNTIF(個人情報!$BB$5:$BB$401,"登録番号" &amp; リスト!O10129)&gt;=1,"",IF(VLOOKUP(O10129,登録者リスト!$A$1:$D$43729,4,FALSE)=基本情報!$D$6,O10129,"")),"")</f>
        <v/>
      </c>
    </row>
    <row r="10130" spans="15:16" x14ac:dyDescent="0.15">
      <c r="O10130">
        <v>10129</v>
      </c>
      <c r="P10130" t="str">
        <f>IFERROR(IF(COUNTIF(個人情報!$BB$5:$BB$401,"登録番号" &amp; リスト!O10130)&gt;=1,"",IF(VLOOKUP(O10130,登録者リスト!$A$1:$D$43729,4,FALSE)=基本情報!$D$6,O10130,"")),"")</f>
        <v/>
      </c>
    </row>
    <row r="10131" spans="15:16" x14ac:dyDescent="0.15">
      <c r="O10131">
        <v>10130</v>
      </c>
      <c r="P10131" t="str">
        <f>IFERROR(IF(COUNTIF(個人情報!$BB$5:$BB$401,"登録番号" &amp; リスト!O10131)&gt;=1,"",IF(VLOOKUP(O10131,登録者リスト!$A$1:$D$43729,4,FALSE)=基本情報!$D$6,O10131,"")),"")</f>
        <v/>
      </c>
    </row>
    <row r="10132" spans="15:16" x14ac:dyDescent="0.15">
      <c r="O10132">
        <v>10131</v>
      </c>
      <c r="P10132" t="str">
        <f>IFERROR(IF(COUNTIF(個人情報!$BB$5:$BB$401,"登録番号" &amp; リスト!O10132)&gt;=1,"",IF(VLOOKUP(O10132,登録者リスト!$A$1:$D$43729,4,FALSE)=基本情報!$D$6,O10132,"")),"")</f>
        <v/>
      </c>
    </row>
    <row r="10133" spans="15:16" x14ac:dyDescent="0.15">
      <c r="O10133">
        <v>10132</v>
      </c>
      <c r="P10133" t="str">
        <f>IFERROR(IF(COUNTIF(個人情報!$BB$5:$BB$401,"登録番号" &amp; リスト!O10133)&gt;=1,"",IF(VLOOKUP(O10133,登録者リスト!$A$1:$D$43729,4,FALSE)=基本情報!$D$6,O10133,"")),"")</f>
        <v/>
      </c>
    </row>
    <row r="10134" spans="15:16" x14ac:dyDescent="0.15">
      <c r="O10134">
        <v>10133</v>
      </c>
      <c r="P10134" t="str">
        <f>IFERROR(IF(COUNTIF(個人情報!$BB$5:$BB$401,"登録番号" &amp; リスト!O10134)&gt;=1,"",IF(VLOOKUP(O10134,登録者リスト!$A$1:$D$43729,4,FALSE)=基本情報!$D$6,O10134,"")),"")</f>
        <v/>
      </c>
    </row>
    <row r="10135" spans="15:16" x14ac:dyDescent="0.15">
      <c r="O10135">
        <v>10134</v>
      </c>
      <c r="P10135" t="str">
        <f>IFERROR(IF(COUNTIF(個人情報!$BB$5:$BB$401,"登録番号" &amp; リスト!O10135)&gt;=1,"",IF(VLOOKUP(O10135,登録者リスト!$A$1:$D$43729,4,FALSE)=基本情報!$D$6,O10135,"")),"")</f>
        <v/>
      </c>
    </row>
    <row r="10136" spans="15:16" x14ac:dyDescent="0.15">
      <c r="O10136">
        <v>10135</v>
      </c>
      <c r="P10136" t="str">
        <f>IFERROR(IF(COUNTIF(個人情報!$BB$5:$BB$401,"登録番号" &amp; リスト!O10136)&gt;=1,"",IF(VLOOKUP(O10136,登録者リスト!$A$1:$D$43729,4,FALSE)=基本情報!$D$6,O10136,"")),"")</f>
        <v/>
      </c>
    </row>
    <row r="10137" spans="15:16" x14ac:dyDescent="0.15">
      <c r="O10137">
        <v>10136</v>
      </c>
      <c r="P10137" t="str">
        <f>IFERROR(IF(COUNTIF(個人情報!$BB$5:$BB$401,"登録番号" &amp; リスト!O10137)&gt;=1,"",IF(VLOOKUP(O10137,登録者リスト!$A$1:$D$43729,4,FALSE)=基本情報!$D$6,O10137,"")),"")</f>
        <v/>
      </c>
    </row>
    <row r="10138" spans="15:16" x14ac:dyDescent="0.15">
      <c r="O10138">
        <v>10137</v>
      </c>
      <c r="P10138" t="str">
        <f>IFERROR(IF(COUNTIF(個人情報!$BB$5:$BB$401,"登録番号" &amp; リスト!O10138)&gt;=1,"",IF(VLOOKUP(O10138,登録者リスト!$A$1:$D$43729,4,FALSE)=基本情報!$D$6,O10138,"")),"")</f>
        <v/>
      </c>
    </row>
    <row r="10139" spans="15:16" x14ac:dyDescent="0.15">
      <c r="O10139">
        <v>10138</v>
      </c>
      <c r="P10139" t="str">
        <f>IFERROR(IF(COUNTIF(個人情報!$BB$5:$BB$401,"登録番号" &amp; リスト!O10139)&gt;=1,"",IF(VLOOKUP(O10139,登録者リスト!$A$1:$D$43729,4,FALSE)=基本情報!$D$6,O10139,"")),"")</f>
        <v/>
      </c>
    </row>
    <row r="10140" spans="15:16" x14ac:dyDescent="0.15">
      <c r="O10140">
        <v>10139</v>
      </c>
      <c r="P10140" t="str">
        <f>IFERROR(IF(COUNTIF(個人情報!$BB$5:$BB$401,"登録番号" &amp; リスト!O10140)&gt;=1,"",IF(VLOOKUP(O10140,登録者リスト!$A$1:$D$43729,4,FALSE)=基本情報!$D$6,O10140,"")),"")</f>
        <v/>
      </c>
    </row>
    <row r="10141" spans="15:16" x14ac:dyDescent="0.15">
      <c r="O10141">
        <v>10140</v>
      </c>
      <c r="P10141" t="str">
        <f>IFERROR(IF(COUNTIF(個人情報!$BB$5:$BB$401,"登録番号" &amp; リスト!O10141)&gt;=1,"",IF(VLOOKUP(O10141,登録者リスト!$A$1:$D$43729,4,FALSE)=基本情報!$D$6,O10141,"")),"")</f>
        <v/>
      </c>
    </row>
    <row r="10142" spans="15:16" x14ac:dyDescent="0.15">
      <c r="O10142">
        <v>10141</v>
      </c>
      <c r="P10142" t="str">
        <f>IFERROR(IF(COUNTIF(個人情報!$BB$5:$BB$401,"登録番号" &amp; リスト!O10142)&gt;=1,"",IF(VLOOKUP(O10142,登録者リスト!$A$1:$D$43729,4,FALSE)=基本情報!$D$6,O10142,"")),"")</f>
        <v/>
      </c>
    </row>
    <row r="10143" spans="15:16" x14ac:dyDescent="0.15">
      <c r="O10143">
        <v>10142</v>
      </c>
      <c r="P10143" t="str">
        <f>IFERROR(IF(COUNTIF(個人情報!$BB$5:$BB$401,"登録番号" &amp; リスト!O10143)&gt;=1,"",IF(VLOOKUP(O10143,登録者リスト!$A$1:$D$43729,4,FALSE)=基本情報!$D$6,O10143,"")),"")</f>
        <v/>
      </c>
    </row>
    <row r="10144" spans="15:16" x14ac:dyDescent="0.15">
      <c r="O10144">
        <v>10143</v>
      </c>
      <c r="P10144" t="str">
        <f>IFERROR(IF(COUNTIF(個人情報!$BB$5:$BB$401,"登録番号" &amp; リスト!O10144)&gt;=1,"",IF(VLOOKUP(O10144,登録者リスト!$A$1:$D$43729,4,FALSE)=基本情報!$D$6,O10144,"")),"")</f>
        <v/>
      </c>
    </row>
    <row r="10145" spans="15:16" x14ac:dyDescent="0.15">
      <c r="O10145">
        <v>10144</v>
      </c>
      <c r="P10145" t="str">
        <f>IFERROR(IF(COUNTIF(個人情報!$BB$5:$BB$401,"登録番号" &amp; リスト!O10145)&gt;=1,"",IF(VLOOKUP(O10145,登録者リスト!$A$1:$D$43729,4,FALSE)=基本情報!$D$6,O10145,"")),"")</f>
        <v/>
      </c>
    </row>
    <row r="10146" spans="15:16" x14ac:dyDescent="0.15">
      <c r="O10146">
        <v>10145</v>
      </c>
      <c r="P10146" t="str">
        <f>IFERROR(IF(COUNTIF(個人情報!$BB$5:$BB$401,"登録番号" &amp; リスト!O10146)&gt;=1,"",IF(VLOOKUP(O10146,登録者リスト!$A$1:$D$43729,4,FALSE)=基本情報!$D$6,O10146,"")),"")</f>
        <v/>
      </c>
    </row>
    <row r="10147" spans="15:16" x14ac:dyDescent="0.15">
      <c r="O10147">
        <v>10146</v>
      </c>
      <c r="P10147" t="str">
        <f>IFERROR(IF(COUNTIF(個人情報!$BB$5:$BB$401,"登録番号" &amp; リスト!O10147)&gt;=1,"",IF(VLOOKUP(O10147,登録者リスト!$A$1:$D$43729,4,FALSE)=基本情報!$D$6,O10147,"")),"")</f>
        <v/>
      </c>
    </row>
    <row r="10148" spans="15:16" x14ac:dyDescent="0.15">
      <c r="O10148">
        <v>10147</v>
      </c>
      <c r="P10148" t="str">
        <f>IFERROR(IF(COUNTIF(個人情報!$BB$5:$BB$401,"登録番号" &amp; リスト!O10148)&gt;=1,"",IF(VLOOKUP(O10148,登録者リスト!$A$1:$D$43729,4,FALSE)=基本情報!$D$6,O10148,"")),"")</f>
        <v/>
      </c>
    </row>
    <row r="10149" spans="15:16" x14ac:dyDescent="0.15">
      <c r="O10149">
        <v>10148</v>
      </c>
      <c r="P10149" t="str">
        <f>IFERROR(IF(COUNTIF(個人情報!$BB$5:$BB$401,"登録番号" &amp; リスト!O10149)&gt;=1,"",IF(VLOOKUP(O10149,登録者リスト!$A$1:$D$43729,4,FALSE)=基本情報!$D$6,O10149,"")),"")</f>
        <v/>
      </c>
    </row>
    <row r="10150" spans="15:16" x14ac:dyDescent="0.15">
      <c r="O10150">
        <v>10149</v>
      </c>
      <c r="P10150" t="str">
        <f>IFERROR(IF(COUNTIF(個人情報!$BB$5:$BB$401,"登録番号" &amp; リスト!O10150)&gt;=1,"",IF(VLOOKUP(O10150,登録者リスト!$A$1:$D$43729,4,FALSE)=基本情報!$D$6,O10150,"")),"")</f>
        <v/>
      </c>
    </row>
    <row r="10151" spans="15:16" x14ac:dyDescent="0.15">
      <c r="O10151">
        <v>10150</v>
      </c>
      <c r="P10151" t="str">
        <f>IFERROR(IF(COUNTIF(個人情報!$BB$5:$BB$401,"登録番号" &amp; リスト!O10151)&gt;=1,"",IF(VLOOKUP(O10151,登録者リスト!$A$1:$D$43729,4,FALSE)=基本情報!$D$6,O10151,"")),"")</f>
        <v/>
      </c>
    </row>
    <row r="10152" spans="15:16" x14ac:dyDescent="0.15">
      <c r="O10152">
        <v>10151</v>
      </c>
      <c r="P10152" t="str">
        <f>IFERROR(IF(COUNTIF(個人情報!$BB$5:$BB$401,"登録番号" &amp; リスト!O10152)&gt;=1,"",IF(VLOOKUP(O10152,登録者リスト!$A$1:$D$43729,4,FALSE)=基本情報!$D$6,O10152,"")),"")</f>
        <v/>
      </c>
    </row>
    <row r="10153" spans="15:16" x14ac:dyDescent="0.15">
      <c r="O10153">
        <v>10152</v>
      </c>
      <c r="P10153" t="str">
        <f>IFERROR(IF(COUNTIF(個人情報!$BB$5:$BB$401,"登録番号" &amp; リスト!O10153)&gt;=1,"",IF(VLOOKUP(O10153,登録者リスト!$A$1:$D$43729,4,FALSE)=基本情報!$D$6,O10153,"")),"")</f>
        <v/>
      </c>
    </row>
    <row r="10154" spans="15:16" x14ac:dyDescent="0.15">
      <c r="O10154">
        <v>10153</v>
      </c>
      <c r="P10154" t="str">
        <f>IFERROR(IF(COUNTIF(個人情報!$BB$5:$BB$401,"登録番号" &amp; リスト!O10154)&gt;=1,"",IF(VLOOKUP(O10154,登録者リスト!$A$1:$D$43729,4,FALSE)=基本情報!$D$6,O10154,"")),"")</f>
        <v/>
      </c>
    </row>
    <row r="10155" spans="15:16" x14ac:dyDescent="0.15">
      <c r="O10155">
        <v>10154</v>
      </c>
      <c r="P10155" t="str">
        <f>IFERROR(IF(COUNTIF(個人情報!$BB$5:$BB$401,"登録番号" &amp; リスト!O10155)&gt;=1,"",IF(VLOOKUP(O10155,登録者リスト!$A$1:$D$43729,4,FALSE)=基本情報!$D$6,O10155,"")),"")</f>
        <v/>
      </c>
    </row>
    <row r="10156" spans="15:16" x14ac:dyDescent="0.15">
      <c r="O10156">
        <v>10155</v>
      </c>
      <c r="P10156" t="str">
        <f>IFERROR(IF(COUNTIF(個人情報!$BB$5:$BB$401,"登録番号" &amp; リスト!O10156)&gt;=1,"",IF(VLOOKUP(O10156,登録者リスト!$A$1:$D$43729,4,FALSE)=基本情報!$D$6,O10156,"")),"")</f>
        <v/>
      </c>
    </row>
    <row r="10157" spans="15:16" x14ac:dyDescent="0.15">
      <c r="O10157">
        <v>10156</v>
      </c>
      <c r="P10157" t="str">
        <f>IFERROR(IF(COUNTIF(個人情報!$BB$5:$BB$401,"登録番号" &amp; リスト!O10157)&gt;=1,"",IF(VLOOKUP(O10157,登録者リスト!$A$1:$D$43729,4,FALSE)=基本情報!$D$6,O10157,"")),"")</f>
        <v/>
      </c>
    </row>
    <row r="10158" spans="15:16" x14ac:dyDescent="0.15">
      <c r="O10158">
        <v>10157</v>
      </c>
      <c r="P10158" t="str">
        <f>IFERROR(IF(COUNTIF(個人情報!$BB$5:$BB$401,"登録番号" &amp; リスト!O10158)&gt;=1,"",IF(VLOOKUP(O10158,登録者リスト!$A$1:$D$43729,4,FALSE)=基本情報!$D$6,O10158,"")),"")</f>
        <v/>
      </c>
    </row>
    <row r="10159" spans="15:16" x14ac:dyDescent="0.15">
      <c r="O10159">
        <v>10158</v>
      </c>
      <c r="P10159" t="str">
        <f>IFERROR(IF(COUNTIF(個人情報!$BB$5:$BB$401,"登録番号" &amp; リスト!O10159)&gt;=1,"",IF(VLOOKUP(O10159,登録者リスト!$A$1:$D$43729,4,FALSE)=基本情報!$D$6,O10159,"")),"")</f>
        <v/>
      </c>
    </row>
    <row r="10160" spans="15:16" x14ac:dyDescent="0.15">
      <c r="O10160">
        <v>10159</v>
      </c>
      <c r="P10160" t="str">
        <f>IFERROR(IF(COUNTIF(個人情報!$BB$5:$BB$401,"登録番号" &amp; リスト!O10160)&gt;=1,"",IF(VLOOKUP(O10160,登録者リスト!$A$1:$D$43729,4,FALSE)=基本情報!$D$6,O10160,"")),"")</f>
        <v/>
      </c>
    </row>
    <row r="10161" spans="15:16" x14ac:dyDescent="0.15">
      <c r="O10161">
        <v>10160</v>
      </c>
      <c r="P10161" t="str">
        <f>IFERROR(IF(COUNTIF(個人情報!$BB$5:$BB$401,"登録番号" &amp; リスト!O10161)&gt;=1,"",IF(VLOOKUP(O10161,登録者リスト!$A$1:$D$43729,4,FALSE)=基本情報!$D$6,O10161,"")),"")</f>
        <v/>
      </c>
    </row>
    <row r="10162" spans="15:16" x14ac:dyDescent="0.15">
      <c r="O10162">
        <v>10161</v>
      </c>
      <c r="P10162" t="str">
        <f>IFERROR(IF(COUNTIF(個人情報!$BB$5:$BB$401,"登録番号" &amp; リスト!O10162)&gt;=1,"",IF(VLOOKUP(O10162,登録者リスト!$A$1:$D$43729,4,FALSE)=基本情報!$D$6,O10162,"")),"")</f>
        <v/>
      </c>
    </row>
    <row r="10163" spans="15:16" x14ac:dyDescent="0.15">
      <c r="O10163">
        <v>10162</v>
      </c>
      <c r="P10163" t="str">
        <f>IFERROR(IF(COUNTIF(個人情報!$BB$5:$BB$401,"登録番号" &amp; リスト!O10163)&gt;=1,"",IF(VLOOKUP(O10163,登録者リスト!$A$1:$D$43729,4,FALSE)=基本情報!$D$6,O10163,"")),"")</f>
        <v/>
      </c>
    </row>
    <row r="10164" spans="15:16" x14ac:dyDescent="0.15">
      <c r="O10164">
        <v>10163</v>
      </c>
      <c r="P10164" t="str">
        <f>IFERROR(IF(COUNTIF(個人情報!$BB$5:$BB$401,"登録番号" &amp; リスト!O10164)&gt;=1,"",IF(VLOOKUP(O10164,登録者リスト!$A$1:$D$43729,4,FALSE)=基本情報!$D$6,O10164,"")),"")</f>
        <v/>
      </c>
    </row>
    <row r="10165" spans="15:16" x14ac:dyDescent="0.15">
      <c r="O10165">
        <v>10164</v>
      </c>
      <c r="P10165" t="str">
        <f>IFERROR(IF(COUNTIF(個人情報!$BB$5:$BB$401,"登録番号" &amp; リスト!O10165)&gt;=1,"",IF(VLOOKUP(O10165,登録者リスト!$A$1:$D$43729,4,FALSE)=基本情報!$D$6,O10165,"")),"")</f>
        <v/>
      </c>
    </row>
    <row r="10166" spans="15:16" x14ac:dyDescent="0.15">
      <c r="O10166">
        <v>10165</v>
      </c>
      <c r="P10166" t="str">
        <f>IFERROR(IF(COUNTIF(個人情報!$BB$5:$BB$401,"登録番号" &amp; リスト!O10166)&gt;=1,"",IF(VLOOKUP(O10166,登録者リスト!$A$1:$D$43729,4,FALSE)=基本情報!$D$6,O10166,"")),"")</f>
        <v/>
      </c>
    </row>
    <row r="10167" spans="15:16" x14ac:dyDescent="0.15">
      <c r="O10167">
        <v>10166</v>
      </c>
      <c r="P10167" t="str">
        <f>IFERROR(IF(COUNTIF(個人情報!$BB$5:$BB$401,"登録番号" &amp; リスト!O10167)&gt;=1,"",IF(VLOOKUP(O10167,登録者リスト!$A$1:$D$43729,4,FALSE)=基本情報!$D$6,O10167,"")),"")</f>
        <v/>
      </c>
    </row>
    <row r="10168" spans="15:16" x14ac:dyDescent="0.15">
      <c r="O10168">
        <v>10167</v>
      </c>
      <c r="P10168" t="str">
        <f>IFERROR(IF(COUNTIF(個人情報!$BB$5:$BB$401,"登録番号" &amp; リスト!O10168)&gt;=1,"",IF(VLOOKUP(O10168,登録者リスト!$A$1:$D$43729,4,FALSE)=基本情報!$D$6,O10168,"")),"")</f>
        <v/>
      </c>
    </row>
    <row r="10169" spans="15:16" x14ac:dyDescent="0.15">
      <c r="O10169">
        <v>10168</v>
      </c>
      <c r="P10169" t="str">
        <f>IFERROR(IF(COUNTIF(個人情報!$BB$5:$BB$401,"登録番号" &amp; リスト!O10169)&gt;=1,"",IF(VLOOKUP(O10169,登録者リスト!$A$1:$D$43729,4,FALSE)=基本情報!$D$6,O10169,"")),"")</f>
        <v/>
      </c>
    </row>
    <row r="10170" spans="15:16" x14ac:dyDescent="0.15">
      <c r="O10170">
        <v>10169</v>
      </c>
      <c r="P10170" t="str">
        <f>IFERROR(IF(COUNTIF(個人情報!$BB$5:$BB$401,"登録番号" &amp; リスト!O10170)&gt;=1,"",IF(VLOOKUP(O10170,登録者リスト!$A$1:$D$43729,4,FALSE)=基本情報!$D$6,O10170,"")),"")</f>
        <v/>
      </c>
    </row>
    <row r="10171" spans="15:16" x14ac:dyDescent="0.15">
      <c r="O10171">
        <v>10170</v>
      </c>
      <c r="P10171" t="str">
        <f>IFERROR(IF(COUNTIF(個人情報!$BB$5:$BB$401,"登録番号" &amp; リスト!O10171)&gt;=1,"",IF(VLOOKUP(O10171,登録者リスト!$A$1:$D$43729,4,FALSE)=基本情報!$D$6,O10171,"")),"")</f>
        <v/>
      </c>
    </row>
    <row r="10172" spans="15:16" x14ac:dyDescent="0.15">
      <c r="O10172">
        <v>10171</v>
      </c>
      <c r="P10172" t="str">
        <f>IFERROR(IF(COUNTIF(個人情報!$BB$5:$BB$401,"登録番号" &amp; リスト!O10172)&gt;=1,"",IF(VLOOKUP(O10172,登録者リスト!$A$1:$D$43729,4,FALSE)=基本情報!$D$6,O10172,"")),"")</f>
        <v/>
      </c>
    </row>
    <row r="10173" spans="15:16" x14ac:dyDescent="0.15">
      <c r="O10173">
        <v>10172</v>
      </c>
      <c r="P10173" t="str">
        <f>IFERROR(IF(COUNTIF(個人情報!$BB$5:$BB$401,"登録番号" &amp; リスト!O10173)&gt;=1,"",IF(VLOOKUP(O10173,登録者リスト!$A$1:$D$43729,4,FALSE)=基本情報!$D$6,O10173,"")),"")</f>
        <v/>
      </c>
    </row>
    <row r="10174" spans="15:16" x14ac:dyDescent="0.15">
      <c r="O10174">
        <v>10173</v>
      </c>
      <c r="P10174" t="str">
        <f>IFERROR(IF(COUNTIF(個人情報!$BB$5:$BB$401,"登録番号" &amp; リスト!O10174)&gt;=1,"",IF(VLOOKUP(O10174,登録者リスト!$A$1:$D$43729,4,FALSE)=基本情報!$D$6,O10174,"")),"")</f>
        <v/>
      </c>
    </row>
    <row r="10175" spans="15:16" x14ac:dyDescent="0.15">
      <c r="O10175">
        <v>10174</v>
      </c>
      <c r="P10175" t="str">
        <f>IFERROR(IF(COUNTIF(個人情報!$BB$5:$BB$401,"登録番号" &amp; リスト!O10175)&gt;=1,"",IF(VLOOKUP(O10175,登録者リスト!$A$1:$D$43729,4,FALSE)=基本情報!$D$6,O10175,"")),"")</f>
        <v/>
      </c>
    </row>
    <row r="10176" spans="15:16" x14ac:dyDescent="0.15">
      <c r="O10176">
        <v>10175</v>
      </c>
      <c r="P10176" t="str">
        <f>IFERROR(IF(COUNTIF(個人情報!$BB$5:$BB$401,"登録番号" &amp; リスト!O10176)&gt;=1,"",IF(VLOOKUP(O10176,登録者リスト!$A$1:$D$43729,4,FALSE)=基本情報!$D$6,O10176,"")),"")</f>
        <v/>
      </c>
    </row>
    <row r="10177" spans="15:16" x14ac:dyDescent="0.15">
      <c r="O10177">
        <v>10176</v>
      </c>
      <c r="P10177" t="str">
        <f>IFERROR(IF(COUNTIF(個人情報!$BB$5:$BB$401,"登録番号" &amp; リスト!O10177)&gt;=1,"",IF(VLOOKUP(O10177,登録者リスト!$A$1:$D$43729,4,FALSE)=基本情報!$D$6,O10177,"")),"")</f>
        <v/>
      </c>
    </row>
    <row r="10178" spans="15:16" x14ac:dyDescent="0.15">
      <c r="O10178">
        <v>10177</v>
      </c>
      <c r="P10178" t="str">
        <f>IFERROR(IF(COUNTIF(個人情報!$BB$5:$BB$401,"登録番号" &amp; リスト!O10178)&gt;=1,"",IF(VLOOKUP(O10178,登録者リスト!$A$1:$D$43729,4,FALSE)=基本情報!$D$6,O10178,"")),"")</f>
        <v/>
      </c>
    </row>
    <row r="10179" spans="15:16" x14ac:dyDescent="0.15">
      <c r="O10179">
        <v>10178</v>
      </c>
      <c r="P10179" t="str">
        <f>IFERROR(IF(COUNTIF(個人情報!$BB$5:$BB$401,"登録番号" &amp; リスト!O10179)&gt;=1,"",IF(VLOOKUP(O10179,登録者リスト!$A$1:$D$43729,4,FALSE)=基本情報!$D$6,O10179,"")),"")</f>
        <v/>
      </c>
    </row>
    <row r="10180" spans="15:16" x14ac:dyDescent="0.15">
      <c r="O10180">
        <v>10179</v>
      </c>
      <c r="P10180" t="str">
        <f>IFERROR(IF(COUNTIF(個人情報!$BB$5:$BB$401,"登録番号" &amp; リスト!O10180)&gt;=1,"",IF(VLOOKUP(O10180,登録者リスト!$A$1:$D$43729,4,FALSE)=基本情報!$D$6,O10180,"")),"")</f>
        <v/>
      </c>
    </row>
    <row r="10181" spans="15:16" x14ac:dyDescent="0.15">
      <c r="O10181">
        <v>10180</v>
      </c>
      <c r="P10181" t="str">
        <f>IFERROR(IF(COUNTIF(個人情報!$BB$5:$BB$401,"登録番号" &amp; リスト!O10181)&gt;=1,"",IF(VLOOKUP(O10181,登録者リスト!$A$1:$D$43729,4,FALSE)=基本情報!$D$6,O10181,"")),"")</f>
        <v/>
      </c>
    </row>
    <row r="10182" spans="15:16" x14ac:dyDescent="0.15">
      <c r="O10182">
        <v>10181</v>
      </c>
      <c r="P10182" t="str">
        <f>IFERROR(IF(COUNTIF(個人情報!$BB$5:$BB$401,"登録番号" &amp; リスト!O10182)&gt;=1,"",IF(VLOOKUP(O10182,登録者リスト!$A$1:$D$43729,4,FALSE)=基本情報!$D$6,O10182,"")),"")</f>
        <v/>
      </c>
    </row>
    <row r="10183" spans="15:16" x14ac:dyDescent="0.15">
      <c r="O10183">
        <v>10182</v>
      </c>
      <c r="P10183" t="str">
        <f>IFERROR(IF(COUNTIF(個人情報!$BB$5:$BB$401,"登録番号" &amp; リスト!O10183)&gt;=1,"",IF(VLOOKUP(O10183,登録者リスト!$A$1:$D$43729,4,FALSE)=基本情報!$D$6,O10183,"")),"")</f>
        <v/>
      </c>
    </row>
    <row r="10184" spans="15:16" x14ac:dyDescent="0.15">
      <c r="O10184">
        <v>10183</v>
      </c>
      <c r="P10184" t="str">
        <f>IFERROR(IF(COUNTIF(個人情報!$BB$5:$BB$401,"登録番号" &amp; リスト!O10184)&gt;=1,"",IF(VLOOKUP(O10184,登録者リスト!$A$1:$D$43729,4,FALSE)=基本情報!$D$6,O10184,"")),"")</f>
        <v/>
      </c>
    </row>
    <row r="10185" spans="15:16" x14ac:dyDescent="0.15">
      <c r="O10185">
        <v>10184</v>
      </c>
      <c r="P10185" t="str">
        <f>IFERROR(IF(COUNTIF(個人情報!$BB$5:$BB$401,"登録番号" &amp; リスト!O10185)&gt;=1,"",IF(VLOOKUP(O10185,登録者リスト!$A$1:$D$43729,4,FALSE)=基本情報!$D$6,O10185,"")),"")</f>
        <v/>
      </c>
    </row>
    <row r="10186" spans="15:16" x14ac:dyDescent="0.15">
      <c r="O10186">
        <v>10185</v>
      </c>
      <c r="P10186" t="str">
        <f>IFERROR(IF(COUNTIF(個人情報!$BB$5:$BB$401,"登録番号" &amp; リスト!O10186)&gt;=1,"",IF(VLOOKUP(O10186,登録者リスト!$A$1:$D$43729,4,FALSE)=基本情報!$D$6,O10186,"")),"")</f>
        <v/>
      </c>
    </row>
    <row r="10187" spans="15:16" x14ac:dyDescent="0.15">
      <c r="O10187">
        <v>10186</v>
      </c>
      <c r="P10187" t="str">
        <f>IFERROR(IF(COUNTIF(個人情報!$BB$5:$BB$401,"登録番号" &amp; リスト!O10187)&gt;=1,"",IF(VLOOKUP(O10187,登録者リスト!$A$1:$D$43729,4,FALSE)=基本情報!$D$6,O10187,"")),"")</f>
        <v/>
      </c>
    </row>
    <row r="10188" spans="15:16" x14ac:dyDescent="0.15">
      <c r="O10188">
        <v>10187</v>
      </c>
      <c r="P10188" t="str">
        <f>IFERROR(IF(COUNTIF(個人情報!$BB$5:$BB$401,"登録番号" &amp; リスト!O10188)&gt;=1,"",IF(VLOOKUP(O10188,登録者リスト!$A$1:$D$43729,4,FALSE)=基本情報!$D$6,O10188,"")),"")</f>
        <v/>
      </c>
    </row>
    <row r="10189" spans="15:16" x14ac:dyDescent="0.15">
      <c r="O10189">
        <v>10188</v>
      </c>
      <c r="P10189" t="str">
        <f>IFERROR(IF(COUNTIF(個人情報!$BB$5:$BB$401,"登録番号" &amp; リスト!O10189)&gt;=1,"",IF(VLOOKUP(O10189,登録者リスト!$A$1:$D$43729,4,FALSE)=基本情報!$D$6,O10189,"")),"")</f>
        <v/>
      </c>
    </row>
    <row r="10190" spans="15:16" x14ac:dyDescent="0.15">
      <c r="O10190">
        <v>10189</v>
      </c>
      <c r="P10190" t="str">
        <f>IFERROR(IF(COUNTIF(個人情報!$BB$5:$BB$401,"登録番号" &amp; リスト!O10190)&gt;=1,"",IF(VLOOKUP(O10190,登録者リスト!$A$1:$D$43729,4,FALSE)=基本情報!$D$6,O10190,"")),"")</f>
        <v/>
      </c>
    </row>
    <row r="10191" spans="15:16" x14ac:dyDescent="0.15">
      <c r="O10191">
        <v>10190</v>
      </c>
      <c r="P10191" t="str">
        <f>IFERROR(IF(COUNTIF(個人情報!$BB$5:$BB$401,"登録番号" &amp; リスト!O10191)&gt;=1,"",IF(VLOOKUP(O10191,登録者リスト!$A$1:$D$43729,4,FALSE)=基本情報!$D$6,O10191,"")),"")</f>
        <v/>
      </c>
    </row>
    <row r="10192" spans="15:16" x14ac:dyDescent="0.15">
      <c r="O10192">
        <v>10191</v>
      </c>
      <c r="P10192" t="str">
        <f>IFERROR(IF(COUNTIF(個人情報!$BB$5:$BB$401,"登録番号" &amp; リスト!O10192)&gt;=1,"",IF(VLOOKUP(O10192,登録者リスト!$A$1:$D$43729,4,FALSE)=基本情報!$D$6,O10192,"")),"")</f>
        <v/>
      </c>
    </row>
    <row r="10193" spans="15:16" x14ac:dyDescent="0.15">
      <c r="O10193">
        <v>10192</v>
      </c>
      <c r="P10193" t="str">
        <f>IFERROR(IF(COUNTIF(個人情報!$BB$5:$BB$401,"登録番号" &amp; リスト!O10193)&gt;=1,"",IF(VLOOKUP(O10193,登録者リスト!$A$1:$D$43729,4,FALSE)=基本情報!$D$6,O10193,"")),"")</f>
        <v/>
      </c>
    </row>
    <row r="10194" spans="15:16" x14ac:dyDescent="0.15">
      <c r="O10194">
        <v>10193</v>
      </c>
      <c r="P10194" t="str">
        <f>IFERROR(IF(COUNTIF(個人情報!$BB$5:$BB$401,"登録番号" &amp; リスト!O10194)&gt;=1,"",IF(VLOOKUP(O10194,登録者リスト!$A$1:$D$43729,4,FALSE)=基本情報!$D$6,O10194,"")),"")</f>
        <v/>
      </c>
    </row>
    <row r="10195" spans="15:16" x14ac:dyDescent="0.15">
      <c r="O10195">
        <v>10194</v>
      </c>
      <c r="P10195" t="str">
        <f>IFERROR(IF(COUNTIF(個人情報!$BB$5:$BB$401,"登録番号" &amp; リスト!O10195)&gt;=1,"",IF(VLOOKUP(O10195,登録者リスト!$A$1:$D$43729,4,FALSE)=基本情報!$D$6,O10195,"")),"")</f>
        <v/>
      </c>
    </row>
    <row r="10196" spans="15:16" x14ac:dyDescent="0.15">
      <c r="O10196">
        <v>10195</v>
      </c>
      <c r="P10196" t="str">
        <f>IFERROR(IF(COUNTIF(個人情報!$BB$5:$BB$401,"登録番号" &amp; リスト!O10196)&gt;=1,"",IF(VLOOKUP(O10196,登録者リスト!$A$1:$D$43729,4,FALSE)=基本情報!$D$6,O10196,"")),"")</f>
        <v/>
      </c>
    </row>
    <row r="10197" spans="15:16" x14ac:dyDescent="0.15">
      <c r="O10197">
        <v>10196</v>
      </c>
      <c r="P10197" t="str">
        <f>IFERROR(IF(COUNTIF(個人情報!$BB$5:$BB$401,"登録番号" &amp; リスト!O10197)&gt;=1,"",IF(VLOOKUP(O10197,登録者リスト!$A$1:$D$43729,4,FALSE)=基本情報!$D$6,O10197,"")),"")</f>
        <v/>
      </c>
    </row>
    <row r="10198" spans="15:16" x14ac:dyDescent="0.15">
      <c r="O10198">
        <v>10197</v>
      </c>
      <c r="P10198" t="str">
        <f>IFERROR(IF(COUNTIF(個人情報!$BB$5:$BB$401,"登録番号" &amp; リスト!O10198)&gt;=1,"",IF(VLOOKUP(O10198,登録者リスト!$A$1:$D$43729,4,FALSE)=基本情報!$D$6,O10198,"")),"")</f>
        <v/>
      </c>
    </row>
    <row r="10199" spans="15:16" x14ac:dyDescent="0.15">
      <c r="O10199">
        <v>10198</v>
      </c>
      <c r="P10199" t="str">
        <f>IFERROR(IF(COUNTIF(個人情報!$BB$5:$BB$401,"登録番号" &amp; リスト!O10199)&gt;=1,"",IF(VLOOKUP(O10199,登録者リスト!$A$1:$D$43729,4,FALSE)=基本情報!$D$6,O10199,"")),"")</f>
        <v/>
      </c>
    </row>
    <row r="10200" spans="15:16" x14ac:dyDescent="0.15">
      <c r="O10200">
        <v>10199</v>
      </c>
      <c r="P10200" t="str">
        <f>IFERROR(IF(COUNTIF(個人情報!$BB$5:$BB$401,"登録番号" &amp; リスト!O10200)&gt;=1,"",IF(VLOOKUP(O10200,登録者リスト!$A$1:$D$43729,4,FALSE)=基本情報!$D$6,O10200,"")),"")</f>
        <v/>
      </c>
    </row>
    <row r="10201" spans="15:16" x14ac:dyDescent="0.15">
      <c r="O10201">
        <v>10200</v>
      </c>
      <c r="P10201" t="str">
        <f>IFERROR(IF(COUNTIF(個人情報!$BB$5:$BB$401,"登録番号" &amp; リスト!O10201)&gt;=1,"",IF(VLOOKUP(O10201,登録者リスト!$A$1:$D$43729,4,FALSE)=基本情報!$D$6,O10201,"")),"")</f>
        <v/>
      </c>
    </row>
    <row r="10202" spans="15:16" x14ac:dyDescent="0.15">
      <c r="O10202">
        <v>10201</v>
      </c>
      <c r="P10202" t="str">
        <f>IFERROR(IF(COUNTIF(個人情報!$BB$5:$BB$401,"登録番号" &amp; リスト!O10202)&gt;=1,"",IF(VLOOKUP(O10202,登録者リスト!$A$1:$D$43729,4,FALSE)=基本情報!$D$6,O10202,"")),"")</f>
        <v/>
      </c>
    </row>
    <row r="10203" spans="15:16" x14ac:dyDescent="0.15">
      <c r="O10203">
        <v>10202</v>
      </c>
      <c r="P10203" t="str">
        <f>IFERROR(IF(COUNTIF(個人情報!$BB$5:$BB$401,"登録番号" &amp; リスト!O10203)&gt;=1,"",IF(VLOOKUP(O10203,登録者リスト!$A$1:$D$43729,4,FALSE)=基本情報!$D$6,O10203,"")),"")</f>
        <v/>
      </c>
    </row>
    <row r="10204" spans="15:16" x14ac:dyDescent="0.15">
      <c r="O10204">
        <v>10203</v>
      </c>
      <c r="P10204" t="str">
        <f>IFERROR(IF(COUNTIF(個人情報!$BB$5:$BB$401,"登録番号" &amp; リスト!O10204)&gt;=1,"",IF(VLOOKUP(O10204,登録者リスト!$A$1:$D$43729,4,FALSE)=基本情報!$D$6,O10204,"")),"")</f>
        <v/>
      </c>
    </row>
    <row r="10205" spans="15:16" x14ac:dyDescent="0.15">
      <c r="O10205">
        <v>10204</v>
      </c>
      <c r="P10205" t="str">
        <f>IFERROR(IF(COUNTIF(個人情報!$BB$5:$BB$401,"登録番号" &amp; リスト!O10205)&gt;=1,"",IF(VLOOKUP(O10205,登録者リスト!$A$1:$D$43729,4,FALSE)=基本情報!$D$6,O10205,"")),"")</f>
        <v/>
      </c>
    </row>
    <row r="10206" spans="15:16" x14ac:dyDescent="0.15">
      <c r="O10206">
        <v>10205</v>
      </c>
      <c r="P10206" t="str">
        <f>IFERROR(IF(COUNTIF(個人情報!$BB$5:$BB$401,"登録番号" &amp; リスト!O10206)&gt;=1,"",IF(VLOOKUP(O10206,登録者リスト!$A$1:$D$43729,4,FALSE)=基本情報!$D$6,O10206,"")),"")</f>
        <v/>
      </c>
    </row>
    <row r="10207" spans="15:16" x14ac:dyDescent="0.15">
      <c r="O10207">
        <v>10206</v>
      </c>
      <c r="P10207" t="str">
        <f>IFERROR(IF(COUNTIF(個人情報!$BB$5:$BB$401,"登録番号" &amp; リスト!O10207)&gt;=1,"",IF(VLOOKUP(O10207,登録者リスト!$A$1:$D$43729,4,FALSE)=基本情報!$D$6,O10207,"")),"")</f>
        <v/>
      </c>
    </row>
    <row r="10208" spans="15:16" x14ac:dyDescent="0.15">
      <c r="O10208">
        <v>10207</v>
      </c>
      <c r="P10208" t="str">
        <f>IFERROR(IF(COUNTIF(個人情報!$BB$5:$BB$401,"登録番号" &amp; リスト!O10208)&gt;=1,"",IF(VLOOKUP(O10208,登録者リスト!$A$1:$D$43729,4,FALSE)=基本情報!$D$6,O10208,"")),"")</f>
        <v/>
      </c>
    </row>
    <row r="10209" spans="15:16" x14ac:dyDescent="0.15">
      <c r="O10209">
        <v>10208</v>
      </c>
      <c r="P10209" t="str">
        <f>IFERROR(IF(COUNTIF(個人情報!$BB$5:$BB$401,"登録番号" &amp; リスト!O10209)&gt;=1,"",IF(VLOOKUP(O10209,登録者リスト!$A$1:$D$43729,4,FALSE)=基本情報!$D$6,O10209,"")),"")</f>
        <v/>
      </c>
    </row>
    <row r="10210" spans="15:16" x14ac:dyDescent="0.15">
      <c r="O10210">
        <v>10209</v>
      </c>
      <c r="P10210" t="str">
        <f>IFERROR(IF(COUNTIF(個人情報!$BB$5:$BB$401,"登録番号" &amp; リスト!O10210)&gt;=1,"",IF(VLOOKUP(O10210,登録者リスト!$A$1:$D$43729,4,FALSE)=基本情報!$D$6,O10210,"")),"")</f>
        <v/>
      </c>
    </row>
    <row r="10211" spans="15:16" x14ac:dyDescent="0.15">
      <c r="O10211">
        <v>10210</v>
      </c>
      <c r="P10211" t="str">
        <f>IFERROR(IF(COUNTIF(個人情報!$BB$5:$BB$401,"登録番号" &amp; リスト!O10211)&gt;=1,"",IF(VLOOKUP(O10211,登録者リスト!$A$1:$D$43729,4,FALSE)=基本情報!$D$6,O10211,"")),"")</f>
        <v/>
      </c>
    </row>
    <row r="10212" spans="15:16" x14ac:dyDescent="0.15">
      <c r="O10212">
        <v>10211</v>
      </c>
      <c r="P10212" t="str">
        <f>IFERROR(IF(COUNTIF(個人情報!$BB$5:$BB$401,"登録番号" &amp; リスト!O10212)&gt;=1,"",IF(VLOOKUP(O10212,登録者リスト!$A$1:$D$43729,4,FALSE)=基本情報!$D$6,O10212,"")),"")</f>
        <v/>
      </c>
    </row>
    <row r="10213" spans="15:16" x14ac:dyDescent="0.15">
      <c r="O10213">
        <v>10212</v>
      </c>
      <c r="P10213" t="str">
        <f>IFERROR(IF(COUNTIF(個人情報!$BB$5:$BB$401,"登録番号" &amp; リスト!O10213)&gt;=1,"",IF(VLOOKUP(O10213,登録者リスト!$A$1:$D$43729,4,FALSE)=基本情報!$D$6,O10213,"")),"")</f>
        <v/>
      </c>
    </row>
    <row r="10214" spans="15:16" x14ac:dyDescent="0.15">
      <c r="O10214">
        <v>10213</v>
      </c>
      <c r="P10214" t="str">
        <f>IFERROR(IF(COUNTIF(個人情報!$BB$5:$BB$401,"登録番号" &amp; リスト!O10214)&gt;=1,"",IF(VLOOKUP(O10214,登録者リスト!$A$1:$D$43729,4,FALSE)=基本情報!$D$6,O10214,"")),"")</f>
        <v/>
      </c>
    </row>
    <row r="10215" spans="15:16" x14ac:dyDescent="0.15">
      <c r="O10215">
        <v>10214</v>
      </c>
      <c r="P10215" t="str">
        <f>IFERROR(IF(COUNTIF(個人情報!$BB$5:$BB$401,"登録番号" &amp; リスト!O10215)&gt;=1,"",IF(VLOOKUP(O10215,登録者リスト!$A$1:$D$43729,4,FALSE)=基本情報!$D$6,O10215,"")),"")</f>
        <v/>
      </c>
    </row>
    <row r="10216" spans="15:16" x14ac:dyDescent="0.15">
      <c r="O10216">
        <v>10215</v>
      </c>
      <c r="P10216" t="str">
        <f>IFERROR(IF(COUNTIF(個人情報!$BB$5:$BB$401,"登録番号" &amp; リスト!O10216)&gt;=1,"",IF(VLOOKUP(O10216,登録者リスト!$A$1:$D$43729,4,FALSE)=基本情報!$D$6,O10216,"")),"")</f>
        <v/>
      </c>
    </row>
    <row r="10217" spans="15:16" x14ac:dyDescent="0.15">
      <c r="O10217">
        <v>10216</v>
      </c>
      <c r="P10217" t="str">
        <f>IFERROR(IF(COUNTIF(個人情報!$BB$5:$BB$401,"登録番号" &amp; リスト!O10217)&gt;=1,"",IF(VLOOKUP(O10217,登録者リスト!$A$1:$D$43729,4,FALSE)=基本情報!$D$6,O10217,"")),"")</f>
        <v/>
      </c>
    </row>
    <row r="10218" spans="15:16" x14ac:dyDescent="0.15">
      <c r="O10218">
        <v>10217</v>
      </c>
      <c r="P10218" t="str">
        <f>IFERROR(IF(COUNTIF(個人情報!$BB$5:$BB$401,"登録番号" &amp; リスト!O10218)&gt;=1,"",IF(VLOOKUP(O10218,登録者リスト!$A$1:$D$43729,4,FALSE)=基本情報!$D$6,O10218,"")),"")</f>
        <v/>
      </c>
    </row>
    <row r="10219" spans="15:16" x14ac:dyDescent="0.15">
      <c r="O10219">
        <v>10218</v>
      </c>
      <c r="P10219" t="str">
        <f>IFERROR(IF(COUNTIF(個人情報!$BB$5:$BB$401,"登録番号" &amp; リスト!O10219)&gt;=1,"",IF(VLOOKUP(O10219,登録者リスト!$A$1:$D$43729,4,FALSE)=基本情報!$D$6,O10219,"")),"")</f>
        <v/>
      </c>
    </row>
    <row r="10220" spans="15:16" x14ac:dyDescent="0.15">
      <c r="O10220">
        <v>10219</v>
      </c>
      <c r="P10220" t="str">
        <f>IFERROR(IF(COUNTIF(個人情報!$BB$5:$BB$401,"登録番号" &amp; リスト!O10220)&gt;=1,"",IF(VLOOKUP(O10220,登録者リスト!$A$1:$D$43729,4,FALSE)=基本情報!$D$6,O10220,"")),"")</f>
        <v/>
      </c>
    </row>
    <row r="10221" spans="15:16" x14ac:dyDescent="0.15">
      <c r="O10221">
        <v>10220</v>
      </c>
      <c r="P10221" t="str">
        <f>IFERROR(IF(COUNTIF(個人情報!$BB$5:$BB$401,"登録番号" &amp; リスト!O10221)&gt;=1,"",IF(VLOOKUP(O10221,登録者リスト!$A$1:$D$43729,4,FALSE)=基本情報!$D$6,O10221,"")),"")</f>
        <v/>
      </c>
    </row>
    <row r="10222" spans="15:16" x14ac:dyDescent="0.15">
      <c r="O10222">
        <v>10221</v>
      </c>
      <c r="P10222" t="str">
        <f>IFERROR(IF(COUNTIF(個人情報!$BB$5:$BB$401,"登録番号" &amp; リスト!O10222)&gt;=1,"",IF(VLOOKUP(O10222,登録者リスト!$A$1:$D$43729,4,FALSE)=基本情報!$D$6,O10222,"")),"")</f>
        <v/>
      </c>
    </row>
    <row r="10223" spans="15:16" x14ac:dyDescent="0.15">
      <c r="O10223">
        <v>10222</v>
      </c>
      <c r="P10223" t="str">
        <f>IFERROR(IF(COUNTIF(個人情報!$BB$5:$BB$401,"登録番号" &amp; リスト!O10223)&gt;=1,"",IF(VLOOKUP(O10223,登録者リスト!$A$1:$D$43729,4,FALSE)=基本情報!$D$6,O10223,"")),"")</f>
        <v/>
      </c>
    </row>
    <row r="10224" spans="15:16" x14ac:dyDescent="0.15">
      <c r="O10224">
        <v>10223</v>
      </c>
      <c r="P10224" t="str">
        <f>IFERROR(IF(COUNTIF(個人情報!$BB$5:$BB$401,"登録番号" &amp; リスト!O10224)&gt;=1,"",IF(VLOOKUP(O10224,登録者リスト!$A$1:$D$43729,4,FALSE)=基本情報!$D$6,O10224,"")),"")</f>
        <v/>
      </c>
    </row>
    <row r="10225" spans="15:16" x14ac:dyDescent="0.15">
      <c r="O10225">
        <v>10224</v>
      </c>
      <c r="P10225" t="str">
        <f>IFERROR(IF(COUNTIF(個人情報!$BB$5:$BB$401,"登録番号" &amp; リスト!O10225)&gt;=1,"",IF(VLOOKUP(O10225,登録者リスト!$A$1:$D$43729,4,FALSE)=基本情報!$D$6,O10225,"")),"")</f>
        <v/>
      </c>
    </row>
    <row r="10226" spans="15:16" x14ac:dyDescent="0.15">
      <c r="O10226">
        <v>10225</v>
      </c>
      <c r="P10226" t="str">
        <f>IFERROR(IF(COUNTIF(個人情報!$BB$5:$BB$401,"登録番号" &amp; リスト!O10226)&gt;=1,"",IF(VLOOKUP(O10226,登録者リスト!$A$1:$D$43729,4,FALSE)=基本情報!$D$6,O10226,"")),"")</f>
        <v/>
      </c>
    </row>
    <row r="10227" spans="15:16" x14ac:dyDescent="0.15">
      <c r="O10227">
        <v>10226</v>
      </c>
      <c r="P10227" t="str">
        <f>IFERROR(IF(COUNTIF(個人情報!$BB$5:$BB$401,"登録番号" &amp; リスト!O10227)&gt;=1,"",IF(VLOOKUP(O10227,登録者リスト!$A$1:$D$43729,4,FALSE)=基本情報!$D$6,O10227,"")),"")</f>
        <v/>
      </c>
    </row>
    <row r="10228" spans="15:16" x14ac:dyDescent="0.15">
      <c r="O10228">
        <v>10227</v>
      </c>
      <c r="P10228" t="str">
        <f>IFERROR(IF(COUNTIF(個人情報!$BB$5:$BB$401,"登録番号" &amp; リスト!O10228)&gt;=1,"",IF(VLOOKUP(O10228,登録者リスト!$A$1:$D$43729,4,FALSE)=基本情報!$D$6,O10228,"")),"")</f>
        <v/>
      </c>
    </row>
    <row r="10229" spans="15:16" x14ac:dyDescent="0.15">
      <c r="O10229">
        <v>10228</v>
      </c>
      <c r="P10229" t="str">
        <f>IFERROR(IF(COUNTIF(個人情報!$BB$5:$BB$401,"登録番号" &amp; リスト!O10229)&gt;=1,"",IF(VLOOKUP(O10229,登録者リスト!$A$1:$D$43729,4,FALSE)=基本情報!$D$6,O10229,"")),"")</f>
        <v/>
      </c>
    </row>
    <row r="10230" spans="15:16" x14ac:dyDescent="0.15">
      <c r="O10230">
        <v>10229</v>
      </c>
      <c r="P10230" t="str">
        <f>IFERROR(IF(COUNTIF(個人情報!$BB$5:$BB$401,"登録番号" &amp; リスト!O10230)&gt;=1,"",IF(VLOOKUP(O10230,登録者リスト!$A$1:$D$43729,4,FALSE)=基本情報!$D$6,O10230,"")),"")</f>
        <v/>
      </c>
    </row>
    <row r="10231" spans="15:16" x14ac:dyDescent="0.15">
      <c r="O10231">
        <v>10230</v>
      </c>
      <c r="P10231" t="str">
        <f>IFERROR(IF(COUNTIF(個人情報!$BB$5:$BB$401,"登録番号" &amp; リスト!O10231)&gt;=1,"",IF(VLOOKUP(O10231,登録者リスト!$A$1:$D$43729,4,FALSE)=基本情報!$D$6,O10231,"")),"")</f>
        <v/>
      </c>
    </row>
    <row r="10232" spans="15:16" x14ac:dyDescent="0.15">
      <c r="O10232">
        <v>10231</v>
      </c>
      <c r="P10232" t="str">
        <f>IFERROR(IF(COUNTIF(個人情報!$BB$5:$BB$401,"登録番号" &amp; リスト!O10232)&gt;=1,"",IF(VLOOKUP(O10232,登録者リスト!$A$1:$D$43729,4,FALSE)=基本情報!$D$6,O10232,"")),"")</f>
        <v/>
      </c>
    </row>
    <row r="10233" spans="15:16" x14ac:dyDescent="0.15">
      <c r="O10233">
        <v>10232</v>
      </c>
      <c r="P10233" t="str">
        <f>IFERROR(IF(COUNTIF(個人情報!$BB$5:$BB$401,"登録番号" &amp; リスト!O10233)&gt;=1,"",IF(VLOOKUP(O10233,登録者リスト!$A$1:$D$43729,4,FALSE)=基本情報!$D$6,O10233,"")),"")</f>
        <v/>
      </c>
    </row>
    <row r="10234" spans="15:16" x14ac:dyDescent="0.15">
      <c r="O10234">
        <v>10233</v>
      </c>
      <c r="P10234" t="str">
        <f>IFERROR(IF(COUNTIF(個人情報!$BB$5:$BB$401,"登録番号" &amp; リスト!O10234)&gt;=1,"",IF(VLOOKUP(O10234,登録者リスト!$A$1:$D$43729,4,FALSE)=基本情報!$D$6,O10234,"")),"")</f>
        <v/>
      </c>
    </row>
    <row r="10235" spans="15:16" x14ac:dyDescent="0.15">
      <c r="O10235">
        <v>10234</v>
      </c>
      <c r="P10235" t="str">
        <f>IFERROR(IF(COUNTIF(個人情報!$BB$5:$BB$401,"登録番号" &amp; リスト!O10235)&gt;=1,"",IF(VLOOKUP(O10235,登録者リスト!$A$1:$D$43729,4,FALSE)=基本情報!$D$6,O10235,"")),"")</f>
        <v/>
      </c>
    </row>
    <row r="10236" spans="15:16" x14ac:dyDescent="0.15">
      <c r="O10236">
        <v>10235</v>
      </c>
      <c r="P10236" t="str">
        <f>IFERROR(IF(COUNTIF(個人情報!$BB$5:$BB$401,"登録番号" &amp; リスト!O10236)&gt;=1,"",IF(VLOOKUP(O10236,登録者リスト!$A$1:$D$43729,4,FALSE)=基本情報!$D$6,O10236,"")),"")</f>
        <v/>
      </c>
    </row>
    <row r="10237" spans="15:16" x14ac:dyDescent="0.15">
      <c r="O10237">
        <v>10236</v>
      </c>
      <c r="P10237" t="str">
        <f>IFERROR(IF(COUNTIF(個人情報!$BB$5:$BB$401,"登録番号" &amp; リスト!O10237)&gt;=1,"",IF(VLOOKUP(O10237,登録者リスト!$A$1:$D$43729,4,FALSE)=基本情報!$D$6,O10237,"")),"")</f>
        <v/>
      </c>
    </row>
    <row r="10238" spans="15:16" x14ac:dyDescent="0.15">
      <c r="O10238">
        <v>10237</v>
      </c>
      <c r="P10238" t="str">
        <f>IFERROR(IF(COUNTIF(個人情報!$BB$5:$BB$401,"登録番号" &amp; リスト!O10238)&gt;=1,"",IF(VLOOKUP(O10238,登録者リスト!$A$1:$D$43729,4,FALSE)=基本情報!$D$6,O10238,"")),"")</f>
        <v/>
      </c>
    </row>
    <row r="10239" spans="15:16" x14ac:dyDescent="0.15">
      <c r="O10239">
        <v>10238</v>
      </c>
      <c r="P10239" t="str">
        <f>IFERROR(IF(COUNTIF(個人情報!$BB$5:$BB$401,"登録番号" &amp; リスト!O10239)&gt;=1,"",IF(VLOOKUP(O10239,登録者リスト!$A$1:$D$43729,4,FALSE)=基本情報!$D$6,O10239,"")),"")</f>
        <v/>
      </c>
    </row>
    <row r="10240" spans="15:16" x14ac:dyDescent="0.15">
      <c r="O10240">
        <v>10239</v>
      </c>
      <c r="P10240" t="str">
        <f>IFERROR(IF(COUNTIF(個人情報!$BB$5:$BB$401,"登録番号" &amp; リスト!O10240)&gt;=1,"",IF(VLOOKUP(O10240,登録者リスト!$A$1:$D$43729,4,FALSE)=基本情報!$D$6,O10240,"")),"")</f>
        <v/>
      </c>
    </row>
    <row r="10241" spans="15:16" x14ac:dyDescent="0.15">
      <c r="O10241">
        <v>10240</v>
      </c>
      <c r="P10241" t="str">
        <f>IFERROR(IF(COUNTIF(個人情報!$BB$5:$BB$401,"登録番号" &amp; リスト!O10241)&gt;=1,"",IF(VLOOKUP(O10241,登録者リスト!$A$1:$D$43729,4,FALSE)=基本情報!$D$6,O10241,"")),"")</f>
        <v/>
      </c>
    </row>
    <row r="10242" spans="15:16" x14ac:dyDescent="0.15">
      <c r="O10242">
        <v>10241</v>
      </c>
      <c r="P10242" t="str">
        <f>IFERROR(IF(COUNTIF(個人情報!$BB$5:$BB$401,"登録番号" &amp; リスト!O10242)&gt;=1,"",IF(VLOOKUP(O10242,登録者リスト!$A$1:$D$43729,4,FALSE)=基本情報!$D$6,O10242,"")),"")</f>
        <v/>
      </c>
    </row>
    <row r="10243" spans="15:16" x14ac:dyDescent="0.15">
      <c r="O10243">
        <v>10242</v>
      </c>
      <c r="P10243" t="str">
        <f>IFERROR(IF(COUNTIF(個人情報!$BB$5:$BB$401,"登録番号" &amp; リスト!O10243)&gt;=1,"",IF(VLOOKUP(O10243,登録者リスト!$A$1:$D$43729,4,FALSE)=基本情報!$D$6,O10243,"")),"")</f>
        <v/>
      </c>
    </row>
    <row r="10244" spans="15:16" x14ac:dyDescent="0.15">
      <c r="O10244">
        <v>10243</v>
      </c>
      <c r="P10244" t="str">
        <f>IFERROR(IF(COUNTIF(個人情報!$BB$5:$BB$401,"登録番号" &amp; リスト!O10244)&gt;=1,"",IF(VLOOKUP(O10244,登録者リスト!$A$1:$D$43729,4,FALSE)=基本情報!$D$6,O10244,"")),"")</f>
        <v/>
      </c>
    </row>
    <row r="10245" spans="15:16" x14ac:dyDescent="0.15">
      <c r="O10245">
        <v>10244</v>
      </c>
      <c r="P10245" t="str">
        <f>IFERROR(IF(COUNTIF(個人情報!$BB$5:$BB$401,"登録番号" &amp; リスト!O10245)&gt;=1,"",IF(VLOOKUP(O10245,登録者リスト!$A$1:$D$43729,4,FALSE)=基本情報!$D$6,O10245,"")),"")</f>
        <v/>
      </c>
    </row>
    <row r="10246" spans="15:16" x14ac:dyDescent="0.15">
      <c r="O10246">
        <v>10245</v>
      </c>
      <c r="P10246" t="str">
        <f>IFERROR(IF(COUNTIF(個人情報!$BB$5:$BB$401,"登録番号" &amp; リスト!O10246)&gt;=1,"",IF(VLOOKUP(O10246,登録者リスト!$A$1:$D$43729,4,FALSE)=基本情報!$D$6,O10246,"")),"")</f>
        <v/>
      </c>
    </row>
    <row r="10247" spans="15:16" x14ac:dyDescent="0.15">
      <c r="O10247">
        <v>10246</v>
      </c>
      <c r="P10247" t="str">
        <f>IFERROR(IF(COUNTIF(個人情報!$BB$5:$BB$401,"登録番号" &amp; リスト!O10247)&gt;=1,"",IF(VLOOKUP(O10247,登録者リスト!$A$1:$D$43729,4,FALSE)=基本情報!$D$6,O10247,"")),"")</f>
        <v/>
      </c>
    </row>
    <row r="10248" spans="15:16" x14ac:dyDescent="0.15">
      <c r="O10248">
        <v>10247</v>
      </c>
      <c r="P10248" t="str">
        <f>IFERROR(IF(COUNTIF(個人情報!$BB$5:$BB$401,"登録番号" &amp; リスト!O10248)&gt;=1,"",IF(VLOOKUP(O10248,登録者リスト!$A$1:$D$43729,4,FALSE)=基本情報!$D$6,O10248,"")),"")</f>
        <v/>
      </c>
    </row>
    <row r="10249" spans="15:16" x14ac:dyDescent="0.15">
      <c r="O10249">
        <v>10248</v>
      </c>
      <c r="P10249" t="str">
        <f>IFERROR(IF(COUNTIF(個人情報!$BB$5:$BB$401,"登録番号" &amp; リスト!O10249)&gt;=1,"",IF(VLOOKUP(O10249,登録者リスト!$A$1:$D$43729,4,FALSE)=基本情報!$D$6,O10249,"")),"")</f>
        <v/>
      </c>
    </row>
    <row r="10250" spans="15:16" x14ac:dyDescent="0.15">
      <c r="O10250">
        <v>10249</v>
      </c>
      <c r="P10250" t="str">
        <f>IFERROR(IF(COUNTIF(個人情報!$BB$5:$BB$401,"登録番号" &amp; リスト!O10250)&gt;=1,"",IF(VLOOKUP(O10250,登録者リスト!$A$1:$D$43729,4,FALSE)=基本情報!$D$6,O10250,"")),"")</f>
        <v/>
      </c>
    </row>
    <row r="10251" spans="15:16" x14ac:dyDescent="0.15">
      <c r="O10251">
        <v>10250</v>
      </c>
      <c r="P10251" t="str">
        <f>IFERROR(IF(COUNTIF(個人情報!$BB$5:$BB$401,"登録番号" &amp; リスト!O10251)&gt;=1,"",IF(VLOOKUP(O10251,登録者リスト!$A$1:$D$43729,4,FALSE)=基本情報!$D$6,O10251,"")),"")</f>
        <v/>
      </c>
    </row>
    <row r="10252" spans="15:16" x14ac:dyDescent="0.15">
      <c r="O10252">
        <v>10251</v>
      </c>
      <c r="P10252" t="str">
        <f>IFERROR(IF(COUNTIF(個人情報!$BB$5:$BB$401,"登録番号" &amp; リスト!O10252)&gt;=1,"",IF(VLOOKUP(O10252,登録者リスト!$A$1:$D$43729,4,FALSE)=基本情報!$D$6,O10252,"")),"")</f>
        <v/>
      </c>
    </row>
    <row r="10253" spans="15:16" x14ac:dyDescent="0.15">
      <c r="O10253">
        <v>10252</v>
      </c>
      <c r="P10253" t="str">
        <f>IFERROR(IF(COUNTIF(個人情報!$BB$5:$BB$401,"登録番号" &amp; リスト!O10253)&gt;=1,"",IF(VLOOKUP(O10253,登録者リスト!$A$1:$D$43729,4,FALSE)=基本情報!$D$6,O10253,"")),"")</f>
        <v/>
      </c>
    </row>
    <row r="10254" spans="15:16" x14ac:dyDescent="0.15">
      <c r="O10254">
        <v>10253</v>
      </c>
      <c r="P10254" t="str">
        <f>IFERROR(IF(COUNTIF(個人情報!$BB$5:$BB$401,"登録番号" &amp; リスト!O10254)&gt;=1,"",IF(VLOOKUP(O10254,登録者リスト!$A$1:$D$43729,4,FALSE)=基本情報!$D$6,O10254,"")),"")</f>
        <v/>
      </c>
    </row>
    <row r="10255" spans="15:16" x14ac:dyDescent="0.15">
      <c r="O10255">
        <v>10254</v>
      </c>
      <c r="P10255" t="str">
        <f>IFERROR(IF(COUNTIF(個人情報!$BB$5:$BB$401,"登録番号" &amp; リスト!O10255)&gt;=1,"",IF(VLOOKUP(O10255,登録者リスト!$A$1:$D$43729,4,FALSE)=基本情報!$D$6,O10255,"")),"")</f>
        <v/>
      </c>
    </row>
    <row r="10256" spans="15:16" x14ac:dyDescent="0.15">
      <c r="O10256">
        <v>10255</v>
      </c>
      <c r="P10256" t="str">
        <f>IFERROR(IF(COUNTIF(個人情報!$BB$5:$BB$401,"登録番号" &amp; リスト!O10256)&gt;=1,"",IF(VLOOKUP(O10256,登録者リスト!$A$1:$D$43729,4,FALSE)=基本情報!$D$6,O10256,"")),"")</f>
        <v/>
      </c>
    </row>
    <row r="10257" spans="15:16" x14ac:dyDescent="0.15">
      <c r="O10257">
        <v>10256</v>
      </c>
      <c r="P10257" t="str">
        <f>IFERROR(IF(COUNTIF(個人情報!$BB$5:$BB$401,"登録番号" &amp; リスト!O10257)&gt;=1,"",IF(VLOOKUP(O10257,登録者リスト!$A$1:$D$43729,4,FALSE)=基本情報!$D$6,O10257,"")),"")</f>
        <v/>
      </c>
    </row>
    <row r="10258" spans="15:16" x14ac:dyDescent="0.15">
      <c r="O10258">
        <v>10257</v>
      </c>
      <c r="P10258" t="str">
        <f>IFERROR(IF(COUNTIF(個人情報!$BB$5:$BB$401,"登録番号" &amp; リスト!O10258)&gt;=1,"",IF(VLOOKUP(O10258,登録者リスト!$A$1:$D$43729,4,FALSE)=基本情報!$D$6,O10258,"")),"")</f>
        <v/>
      </c>
    </row>
    <row r="10259" spans="15:16" x14ac:dyDescent="0.15">
      <c r="O10259">
        <v>10258</v>
      </c>
      <c r="P10259" t="str">
        <f>IFERROR(IF(COUNTIF(個人情報!$BB$5:$BB$401,"登録番号" &amp; リスト!O10259)&gt;=1,"",IF(VLOOKUP(O10259,登録者リスト!$A$1:$D$43729,4,FALSE)=基本情報!$D$6,O10259,"")),"")</f>
        <v/>
      </c>
    </row>
    <row r="10260" spans="15:16" x14ac:dyDescent="0.15">
      <c r="O10260">
        <v>10259</v>
      </c>
      <c r="P10260" t="str">
        <f>IFERROR(IF(COUNTIF(個人情報!$BB$5:$BB$401,"登録番号" &amp; リスト!O10260)&gt;=1,"",IF(VLOOKUP(O10260,登録者リスト!$A$1:$D$43729,4,FALSE)=基本情報!$D$6,O10260,"")),"")</f>
        <v/>
      </c>
    </row>
    <row r="10261" spans="15:16" x14ac:dyDescent="0.15">
      <c r="O10261">
        <v>10260</v>
      </c>
      <c r="P10261" t="str">
        <f>IFERROR(IF(COUNTIF(個人情報!$BB$5:$BB$401,"登録番号" &amp; リスト!O10261)&gt;=1,"",IF(VLOOKUP(O10261,登録者リスト!$A$1:$D$43729,4,FALSE)=基本情報!$D$6,O10261,"")),"")</f>
        <v/>
      </c>
    </row>
    <row r="10262" spans="15:16" x14ac:dyDescent="0.15">
      <c r="O10262">
        <v>10261</v>
      </c>
      <c r="P10262" t="str">
        <f>IFERROR(IF(COUNTIF(個人情報!$BB$5:$BB$401,"登録番号" &amp; リスト!O10262)&gt;=1,"",IF(VLOOKUP(O10262,登録者リスト!$A$1:$D$43729,4,FALSE)=基本情報!$D$6,O10262,"")),"")</f>
        <v/>
      </c>
    </row>
    <row r="10263" spans="15:16" x14ac:dyDescent="0.15">
      <c r="O10263">
        <v>10262</v>
      </c>
      <c r="P10263" t="str">
        <f>IFERROR(IF(COUNTIF(個人情報!$BB$5:$BB$401,"登録番号" &amp; リスト!O10263)&gt;=1,"",IF(VLOOKUP(O10263,登録者リスト!$A$1:$D$43729,4,FALSE)=基本情報!$D$6,O10263,"")),"")</f>
        <v/>
      </c>
    </row>
    <row r="10264" spans="15:16" x14ac:dyDescent="0.15">
      <c r="O10264">
        <v>10263</v>
      </c>
      <c r="P10264" t="str">
        <f>IFERROR(IF(COUNTIF(個人情報!$BB$5:$BB$401,"登録番号" &amp; リスト!O10264)&gt;=1,"",IF(VLOOKUP(O10264,登録者リスト!$A$1:$D$43729,4,FALSE)=基本情報!$D$6,O10264,"")),"")</f>
        <v/>
      </c>
    </row>
    <row r="10265" spans="15:16" x14ac:dyDescent="0.15">
      <c r="O10265">
        <v>10264</v>
      </c>
      <c r="P10265" t="str">
        <f>IFERROR(IF(COUNTIF(個人情報!$BB$5:$BB$401,"登録番号" &amp; リスト!O10265)&gt;=1,"",IF(VLOOKUP(O10265,登録者リスト!$A$1:$D$43729,4,FALSE)=基本情報!$D$6,O10265,"")),"")</f>
        <v/>
      </c>
    </row>
    <row r="10266" spans="15:16" x14ac:dyDescent="0.15">
      <c r="O10266">
        <v>10265</v>
      </c>
      <c r="P10266" t="str">
        <f>IFERROR(IF(COUNTIF(個人情報!$BB$5:$BB$401,"登録番号" &amp; リスト!O10266)&gt;=1,"",IF(VLOOKUP(O10266,登録者リスト!$A$1:$D$43729,4,FALSE)=基本情報!$D$6,O10266,"")),"")</f>
        <v/>
      </c>
    </row>
    <row r="10267" spans="15:16" x14ac:dyDescent="0.15">
      <c r="O10267">
        <v>10266</v>
      </c>
      <c r="P10267" t="str">
        <f>IFERROR(IF(COUNTIF(個人情報!$BB$5:$BB$401,"登録番号" &amp; リスト!O10267)&gt;=1,"",IF(VLOOKUP(O10267,登録者リスト!$A$1:$D$43729,4,FALSE)=基本情報!$D$6,O10267,"")),"")</f>
        <v/>
      </c>
    </row>
    <row r="10268" spans="15:16" x14ac:dyDescent="0.15">
      <c r="O10268">
        <v>10267</v>
      </c>
      <c r="P10268" t="str">
        <f>IFERROR(IF(COUNTIF(個人情報!$BB$5:$BB$401,"登録番号" &amp; リスト!O10268)&gt;=1,"",IF(VLOOKUP(O10268,登録者リスト!$A$1:$D$43729,4,FALSE)=基本情報!$D$6,O10268,"")),"")</f>
        <v/>
      </c>
    </row>
    <row r="10269" spans="15:16" x14ac:dyDescent="0.15">
      <c r="O10269">
        <v>10268</v>
      </c>
      <c r="P10269" t="str">
        <f>IFERROR(IF(COUNTIF(個人情報!$BB$5:$BB$401,"登録番号" &amp; リスト!O10269)&gt;=1,"",IF(VLOOKUP(O10269,登録者リスト!$A$1:$D$43729,4,FALSE)=基本情報!$D$6,O10269,"")),"")</f>
        <v/>
      </c>
    </row>
    <row r="10270" spans="15:16" x14ac:dyDescent="0.15">
      <c r="O10270">
        <v>10269</v>
      </c>
      <c r="P10270" t="str">
        <f>IFERROR(IF(COUNTIF(個人情報!$BB$5:$BB$401,"登録番号" &amp; リスト!O10270)&gt;=1,"",IF(VLOOKUP(O10270,登録者リスト!$A$1:$D$43729,4,FALSE)=基本情報!$D$6,O10270,"")),"")</f>
        <v/>
      </c>
    </row>
    <row r="10271" spans="15:16" x14ac:dyDescent="0.15">
      <c r="O10271">
        <v>10270</v>
      </c>
      <c r="P10271" t="str">
        <f>IFERROR(IF(COUNTIF(個人情報!$BB$5:$BB$401,"登録番号" &amp; リスト!O10271)&gt;=1,"",IF(VLOOKUP(O10271,登録者リスト!$A$1:$D$43729,4,FALSE)=基本情報!$D$6,O10271,"")),"")</f>
        <v/>
      </c>
    </row>
    <row r="10272" spans="15:16" x14ac:dyDescent="0.15">
      <c r="O10272">
        <v>10271</v>
      </c>
      <c r="P10272" t="str">
        <f>IFERROR(IF(COUNTIF(個人情報!$BB$5:$BB$401,"登録番号" &amp; リスト!O10272)&gt;=1,"",IF(VLOOKUP(O10272,登録者リスト!$A$1:$D$43729,4,FALSE)=基本情報!$D$6,O10272,"")),"")</f>
        <v/>
      </c>
    </row>
    <row r="10273" spans="15:16" x14ac:dyDescent="0.15">
      <c r="O10273">
        <v>10272</v>
      </c>
      <c r="P10273" t="str">
        <f>IFERROR(IF(COUNTIF(個人情報!$BB$5:$BB$401,"登録番号" &amp; リスト!O10273)&gt;=1,"",IF(VLOOKUP(O10273,登録者リスト!$A$1:$D$43729,4,FALSE)=基本情報!$D$6,O10273,"")),"")</f>
        <v/>
      </c>
    </row>
    <row r="10274" spans="15:16" x14ac:dyDescent="0.15">
      <c r="O10274">
        <v>10273</v>
      </c>
      <c r="P10274" t="str">
        <f>IFERROR(IF(COUNTIF(個人情報!$BB$5:$BB$401,"登録番号" &amp; リスト!O10274)&gt;=1,"",IF(VLOOKUP(O10274,登録者リスト!$A$1:$D$43729,4,FALSE)=基本情報!$D$6,O10274,"")),"")</f>
        <v/>
      </c>
    </row>
    <row r="10275" spans="15:16" x14ac:dyDescent="0.15">
      <c r="O10275">
        <v>10274</v>
      </c>
      <c r="P10275" t="str">
        <f>IFERROR(IF(COUNTIF(個人情報!$BB$5:$BB$401,"登録番号" &amp; リスト!O10275)&gt;=1,"",IF(VLOOKUP(O10275,登録者リスト!$A$1:$D$43729,4,FALSE)=基本情報!$D$6,O10275,"")),"")</f>
        <v/>
      </c>
    </row>
    <row r="10276" spans="15:16" x14ac:dyDescent="0.15">
      <c r="O10276">
        <v>10275</v>
      </c>
      <c r="P10276" t="str">
        <f>IFERROR(IF(COUNTIF(個人情報!$BB$5:$BB$401,"登録番号" &amp; リスト!O10276)&gt;=1,"",IF(VLOOKUP(O10276,登録者リスト!$A$1:$D$43729,4,FALSE)=基本情報!$D$6,O10276,"")),"")</f>
        <v/>
      </c>
    </row>
    <row r="10277" spans="15:16" x14ac:dyDescent="0.15">
      <c r="O10277">
        <v>10276</v>
      </c>
      <c r="P10277" t="str">
        <f>IFERROR(IF(COUNTIF(個人情報!$BB$5:$BB$401,"登録番号" &amp; リスト!O10277)&gt;=1,"",IF(VLOOKUP(O10277,登録者リスト!$A$1:$D$43729,4,FALSE)=基本情報!$D$6,O10277,"")),"")</f>
        <v/>
      </c>
    </row>
    <row r="10278" spans="15:16" x14ac:dyDescent="0.15">
      <c r="O10278">
        <v>10277</v>
      </c>
      <c r="P10278" t="str">
        <f>IFERROR(IF(COUNTIF(個人情報!$BB$5:$BB$401,"登録番号" &amp; リスト!O10278)&gt;=1,"",IF(VLOOKUP(O10278,登録者リスト!$A$1:$D$43729,4,FALSE)=基本情報!$D$6,O10278,"")),"")</f>
        <v/>
      </c>
    </row>
    <row r="10279" spans="15:16" x14ac:dyDescent="0.15">
      <c r="O10279">
        <v>10278</v>
      </c>
      <c r="P10279" t="str">
        <f>IFERROR(IF(COUNTIF(個人情報!$BB$5:$BB$401,"登録番号" &amp; リスト!O10279)&gt;=1,"",IF(VLOOKUP(O10279,登録者リスト!$A$1:$D$43729,4,FALSE)=基本情報!$D$6,O10279,"")),"")</f>
        <v/>
      </c>
    </row>
    <row r="10280" spans="15:16" x14ac:dyDescent="0.15">
      <c r="O10280">
        <v>10279</v>
      </c>
      <c r="P10280" t="str">
        <f>IFERROR(IF(COUNTIF(個人情報!$BB$5:$BB$401,"登録番号" &amp; リスト!O10280)&gt;=1,"",IF(VLOOKUP(O10280,登録者リスト!$A$1:$D$43729,4,FALSE)=基本情報!$D$6,O10280,"")),"")</f>
        <v/>
      </c>
    </row>
    <row r="10281" spans="15:16" x14ac:dyDescent="0.15">
      <c r="O10281">
        <v>10280</v>
      </c>
      <c r="P10281" t="str">
        <f>IFERROR(IF(COUNTIF(個人情報!$BB$5:$BB$401,"登録番号" &amp; リスト!O10281)&gt;=1,"",IF(VLOOKUP(O10281,登録者リスト!$A$1:$D$43729,4,FALSE)=基本情報!$D$6,O10281,"")),"")</f>
        <v/>
      </c>
    </row>
    <row r="10282" spans="15:16" x14ac:dyDescent="0.15">
      <c r="O10282">
        <v>10281</v>
      </c>
      <c r="P10282" t="str">
        <f>IFERROR(IF(COUNTIF(個人情報!$BB$5:$BB$401,"登録番号" &amp; リスト!O10282)&gt;=1,"",IF(VLOOKUP(O10282,登録者リスト!$A$1:$D$43729,4,FALSE)=基本情報!$D$6,O10282,"")),"")</f>
        <v/>
      </c>
    </row>
    <row r="10283" spans="15:16" x14ac:dyDescent="0.15">
      <c r="O10283">
        <v>10282</v>
      </c>
      <c r="P10283" t="str">
        <f>IFERROR(IF(COUNTIF(個人情報!$BB$5:$BB$401,"登録番号" &amp; リスト!O10283)&gt;=1,"",IF(VLOOKUP(O10283,登録者リスト!$A$1:$D$43729,4,FALSE)=基本情報!$D$6,O10283,"")),"")</f>
        <v/>
      </c>
    </row>
    <row r="10284" spans="15:16" x14ac:dyDescent="0.15">
      <c r="O10284">
        <v>10283</v>
      </c>
      <c r="P10284" t="str">
        <f>IFERROR(IF(COUNTIF(個人情報!$BB$5:$BB$401,"登録番号" &amp; リスト!O10284)&gt;=1,"",IF(VLOOKUP(O10284,登録者リスト!$A$1:$D$43729,4,FALSE)=基本情報!$D$6,O10284,"")),"")</f>
        <v/>
      </c>
    </row>
    <row r="10285" spans="15:16" x14ac:dyDescent="0.15">
      <c r="O10285">
        <v>10284</v>
      </c>
      <c r="P10285" t="str">
        <f>IFERROR(IF(COUNTIF(個人情報!$BB$5:$BB$401,"登録番号" &amp; リスト!O10285)&gt;=1,"",IF(VLOOKUP(O10285,登録者リスト!$A$1:$D$43729,4,FALSE)=基本情報!$D$6,O10285,"")),"")</f>
        <v/>
      </c>
    </row>
    <row r="10286" spans="15:16" x14ac:dyDescent="0.15">
      <c r="O10286">
        <v>10285</v>
      </c>
      <c r="P10286" t="str">
        <f>IFERROR(IF(COUNTIF(個人情報!$BB$5:$BB$401,"登録番号" &amp; リスト!O10286)&gt;=1,"",IF(VLOOKUP(O10286,登録者リスト!$A$1:$D$43729,4,FALSE)=基本情報!$D$6,O10286,"")),"")</f>
        <v/>
      </c>
    </row>
    <row r="10287" spans="15:16" x14ac:dyDescent="0.15">
      <c r="O10287">
        <v>10286</v>
      </c>
      <c r="P10287" t="str">
        <f>IFERROR(IF(COUNTIF(個人情報!$BB$5:$BB$401,"登録番号" &amp; リスト!O10287)&gt;=1,"",IF(VLOOKUP(O10287,登録者リスト!$A$1:$D$43729,4,FALSE)=基本情報!$D$6,O10287,"")),"")</f>
        <v/>
      </c>
    </row>
    <row r="10288" spans="15:16" x14ac:dyDescent="0.15">
      <c r="O10288">
        <v>10287</v>
      </c>
      <c r="P10288" t="str">
        <f>IFERROR(IF(COUNTIF(個人情報!$BB$5:$BB$401,"登録番号" &amp; リスト!O10288)&gt;=1,"",IF(VLOOKUP(O10288,登録者リスト!$A$1:$D$43729,4,FALSE)=基本情報!$D$6,O10288,"")),"")</f>
        <v/>
      </c>
    </row>
    <row r="10289" spans="15:16" x14ac:dyDescent="0.15">
      <c r="O10289">
        <v>10288</v>
      </c>
      <c r="P10289" t="str">
        <f>IFERROR(IF(COUNTIF(個人情報!$BB$5:$BB$401,"登録番号" &amp; リスト!O10289)&gt;=1,"",IF(VLOOKUP(O10289,登録者リスト!$A$1:$D$43729,4,FALSE)=基本情報!$D$6,O10289,"")),"")</f>
        <v/>
      </c>
    </row>
    <row r="10290" spans="15:16" x14ac:dyDescent="0.15">
      <c r="O10290">
        <v>10289</v>
      </c>
      <c r="P10290" t="str">
        <f>IFERROR(IF(COUNTIF(個人情報!$BB$5:$BB$401,"登録番号" &amp; リスト!O10290)&gt;=1,"",IF(VLOOKUP(O10290,登録者リスト!$A$1:$D$43729,4,FALSE)=基本情報!$D$6,O10290,"")),"")</f>
        <v/>
      </c>
    </row>
    <row r="10291" spans="15:16" x14ac:dyDescent="0.15">
      <c r="O10291">
        <v>10290</v>
      </c>
      <c r="P10291" t="str">
        <f>IFERROR(IF(COUNTIF(個人情報!$BB$5:$BB$401,"登録番号" &amp; リスト!O10291)&gt;=1,"",IF(VLOOKUP(O10291,登録者リスト!$A$1:$D$43729,4,FALSE)=基本情報!$D$6,O10291,"")),"")</f>
        <v/>
      </c>
    </row>
    <row r="10292" spans="15:16" x14ac:dyDescent="0.15">
      <c r="O10292">
        <v>10291</v>
      </c>
      <c r="P10292" t="str">
        <f>IFERROR(IF(COUNTIF(個人情報!$BB$5:$BB$401,"登録番号" &amp; リスト!O10292)&gt;=1,"",IF(VLOOKUP(O10292,登録者リスト!$A$1:$D$43729,4,FALSE)=基本情報!$D$6,O10292,"")),"")</f>
        <v/>
      </c>
    </row>
    <row r="10293" spans="15:16" x14ac:dyDescent="0.15">
      <c r="O10293">
        <v>10292</v>
      </c>
      <c r="P10293" t="str">
        <f>IFERROR(IF(COUNTIF(個人情報!$BB$5:$BB$401,"登録番号" &amp; リスト!O10293)&gt;=1,"",IF(VLOOKUP(O10293,登録者リスト!$A$1:$D$43729,4,FALSE)=基本情報!$D$6,O10293,"")),"")</f>
        <v/>
      </c>
    </row>
    <row r="10294" spans="15:16" x14ac:dyDescent="0.15">
      <c r="O10294">
        <v>10293</v>
      </c>
      <c r="P10294" t="str">
        <f>IFERROR(IF(COUNTIF(個人情報!$BB$5:$BB$401,"登録番号" &amp; リスト!O10294)&gt;=1,"",IF(VLOOKUP(O10294,登録者リスト!$A$1:$D$43729,4,FALSE)=基本情報!$D$6,O10294,"")),"")</f>
        <v/>
      </c>
    </row>
    <row r="10295" spans="15:16" x14ac:dyDescent="0.15">
      <c r="O10295">
        <v>10294</v>
      </c>
      <c r="P10295" t="str">
        <f>IFERROR(IF(COUNTIF(個人情報!$BB$5:$BB$401,"登録番号" &amp; リスト!O10295)&gt;=1,"",IF(VLOOKUP(O10295,登録者リスト!$A$1:$D$43729,4,FALSE)=基本情報!$D$6,O10295,"")),"")</f>
        <v/>
      </c>
    </row>
    <row r="10296" spans="15:16" x14ac:dyDescent="0.15">
      <c r="O10296">
        <v>10295</v>
      </c>
      <c r="P10296" t="str">
        <f>IFERROR(IF(COUNTIF(個人情報!$BB$5:$BB$401,"登録番号" &amp; リスト!O10296)&gt;=1,"",IF(VLOOKUP(O10296,登録者リスト!$A$1:$D$43729,4,FALSE)=基本情報!$D$6,O10296,"")),"")</f>
        <v/>
      </c>
    </row>
    <row r="10297" spans="15:16" x14ac:dyDescent="0.15">
      <c r="O10297">
        <v>10296</v>
      </c>
      <c r="P10297" t="str">
        <f>IFERROR(IF(COUNTIF(個人情報!$BB$5:$BB$401,"登録番号" &amp; リスト!O10297)&gt;=1,"",IF(VLOOKUP(O10297,登録者リスト!$A$1:$D$43729,4,FALSE)=基本情報!$D$6,O10297,"")),"")</f>
        <v/>
      </c>
    </row>
    <row r="10298" spans="15:16" x14ac:dyDescent="0.15">
      <c r="O10298">
        <v>10297</v>
      </c>
      <c r="P10298" t="str">
        <f>IFERROR(IF(COUNTIF(個人情報!$BB$5:$BB$401,"登録番号" &amp; リスト!O10298)&gt;=1,"",IF(VLOOKUP(O10298,登録者リスト!$A$1:$D$43729,4,FALSE)=基本情報!$D$6,O10298,"")),"")</f>
        <v/>
      </c>
    </row>
    <row r="10299" spans="15:16" x14ac:dyDescent="0.15">
      <c r="O10299">
        <v>10298</v>
      </c>
      <c r="P10299" t="str">
        <f>IFERROR(IF(COUNTIF(個人情報!$BB$5:$BB$401,"登録番号" &amp; リスト!O10299)&gt;=1,"",IF(VLOOKUP(O10299,登録者リスト!$A$1:$D$43729,4,FALSE)=基本情報!$D$6,O10299,"")),"")</f>
        <v/>
      </c>
    </row>
    <row r="10300" spans="15:16" x14ac:dyDescent="0.15">
      <c r="O10300">
        <v>10299</v>
      </c>
      <c r="P10300" t="str">
        <f>IFERROR(IF(COUNTIF(個人情報!$BB$5:$BB$401,"登録番号" &amp; リスト!O10300)&gt;=1,"",IF(VLOOKUP(O10300,登録者リスト!$A$1:$D$43729,4,FALSE)=基本情報!$D$6,O10300,"")),"")</f>
        <v/>
      </c>
    </row>
    <row r="10301" spans="15:16" x14ac:dyDescent="0.15">
      <c r="O10301">
        <v>10300</v>
      </c>
      <c r="P10301" t="str">
        <f>IFERROR(IF(COUNTIF(個人情報!$BB$5:$BB$401,"登録番号" &amp; リスト!O10301)&gt;=1,"",IF(VLOOKUP(O10301,登録者リスト!$A$1:$D$43729,4,FALSE)=基本情報!$D$6,O10301,"")),"")</f>
        <v/>
      </c>
    </row>
    <row r="10302" spans="15:16" x14ac:dyDescent="0.15">
      <c r="O10302">
        <v>10301</v>
      </c>
      <c r="P10302" t="str">
        <f>IFERROR(IF(COUNTIF(個人情報!$BB$5:$BB$401,"登録番号" &amp; リスト!O10302)&gt;=1,"",IF(VLOOKUP(O10302,登録者リスト!$A$1:$D$43729,4,FALSE)=基本情報!$D$6,O10302,"")),"")</f>
        <v/>
      </c>
    </row>
    <row r="10303" spans="15:16" x14ac:dyDescent="0.15">
      <c r="O10303">
        <v>10302</v>
      </c>
      <c r="P10303" t="str">
        <f>IFERROR(IF(COUNTIF(個人情報!$BB$5:$BB$401,"登録番号" &amp; リスト!O10303)&gt;=1,"",IF(VLOOKUP(O10303,登録者リスト!$A$1:$D$43729,4,FALSE)=基本情報!$D$6,O10303,"")),"")</f>
        <v/>
      </c>
    </row>
    <row r="10304" spans="15:16" x14ac:dyDescent="0.15">
      <c r="O10304">
        <v>10303</v>
      </c>
      <c r="P10304" t="str">
        <f>IFERROR(IF(COUNTIF(個人情報!$BB$5:$BB$401,"登録番号" &amp; リスト!O10304)&gt;=1,"",IF(VLOOKUP(O10304,登録者リスト!$A$1:$D$43729,4,FALSE)=基本情報!$D$6,O10304,"")),"")</f>
        <v/>
      </c>
    </row>
    <row r="10305" spans="15:16" x14ac:dyDescent="0.15">
      <c r="O10305">
        <v>10304</v>
      </c>
      <c r="P10305" t="str">
        <f>IFERROR(IF(COUNTIF(個人情報!$BB$5:$BB$401,"登録番号" &amp; リスト!O10305)&gt;=1,"",IF(VLOOKUP(O10305,登録者リスト!$A$1:$D$43729,4,FALSE)=基本情報!$D$6,O10305,"")),"")</f>
        <v/>
      </c>
    </row>
    <row r="10306" spans="15:16" x14ac:dyDescent="0.15">
      <c r="O10306">
        <v>10305</v>
      </c>
      <c r="P10306" t="str">
        <f>IFERROR(IF(COUNTIF(個人情報!$BB$5:$BB$401,"登録番号" &amp; リスト!O10306)&gt;=1,"",IF(VLOOKUP(O10306,登録者リスト!$A$1:$D$43729,4,FALSE)=基本情報!$D$6,O10306,"")),"")</f>
        <v/>
      </c>
    </row>
    <row r="10307" spans="15:16" x14ac:dyDescent="0.15">
      <c r="O10307">
        <v>10306</v>
      </c>
      <c r="P10307" t="str">
        <f>IFERROR(IF(COUNTIF(個人情報!$BB$5:$BB$401,"登録番号" &amp; リスト!O10307)&gt;=1,"",IF(VLOOKUP(O10307,登録者リスト!$A$1:$D$43729,4,FALSE)=基本情報!$D$6,O10307,"")),"")</f>
        <v/>
      </c>
    </row>
    <row r="10308" spans="15:16" x14ac:dyDescent="0.15">
      <c r="O10308">
        <v>10307</v>
      </c>
      <c r="P10308" t="str">
        <f>IFERROR(IF(COUNTIF(個人情報!$BB$5:$BB$401,"登録番号" &amp; リスト!O10308)&gt;=1,"",IF(VLOOKUP(O10308,登録者リスト!$A$1:$D$43729,4,FALSE)=基本情報!$D$6,O10308,"")),"")</f>
        <v/>
      </c>
    </row>
    <row r="10309" spans="15:16" x14ac:dyDescent="0.15">
      <c r="O10309">
        <v>10308</v>
      </c>
      <c r="P10309" t="str">
        <f>IFERROR(IF(COUNTIF(個人情報!$BB$5:$BB$401,"登録番号" &amp; リスト!O10309)&gt;=1,"",IF(VLOOKUP(O10309,登録者リスト!$A$1:$D$43729,4,FALSE)=基本情報!$D$6,O10309,"")),"")</f>
        <v/>
      </c>
    </row>
    <row r="10310" spans="15:16" x14ac:dyDescent="0.15">
      <c r="O10310">
        <v>10309</v>
      </c>
      <c r="P10310" t="str">
        <f>IFERROR(IF(COUNTIF(個人情報!$BB$5:$BB$401,"登録番号" &amp; リスト!O10310)&gt;=1,"",IF(VLOOKUP(O10310,登録者リスト!$A$1:$D$43729,4,FALSE)=基本情報!$D$6,O10310,"")),"")</f>
        <v/>
      </c>
    </row>
    <row r="10311" spans="15:16" x14ac:dyDescent="0.15">
      <c r="O10311">
        <v>10310</v>
      </c>
      <c r="P10311" t="str">
        <f>IFERROR(IF(COUNTIF(個人情報!$BB$5:$BB$401,"登録番号" &amp; リスト!O10311)&gt;=1,"",IF(VLOOKUP(O10311,登録者リスト!$A$1:$D$43729,4,FALSE)=基本情報!$D$6,O10311,"")),"")</f>
        <v/>
      </c>
    </row>
    <row r="10312" spans="15:16" x14ac:dyDescent="0.15">
      <c r="O10312">
        <v>10311</v>
      </c>
      <c r="P10312" t="str">
        <f>IFERROR(IF(COUNTIF(個人情報!$BB$5:$BB$401,"登録番号" &amp; リスト!O10312)&gt;=1,"",IF(VLOOKUP(O10312,登録者リスト!$A$1:$D$43729,4,FALSE)=基本情報!$D$6,O10312,"")),"")</f>
        <v/>
      </c>
    </row>
    <row r="10313" spans="15:16" x14ac:dyDescent="0.15">
      <c r="O10313">
        <v>10312</v>
      </c>
      <c r="P10313" t="str">
        <f>IFERROR(IF(COUNTIF(個人情報!$BB$5:$BB$401,"登録番号" &amp; リスト!O10313)&gt;=1,"",IF(VLOOKUP(O10313,登録者リスト!$A$1:$D$43729,4,FALSE)=基本情報!$D$6,O10313,"")),"")</f>
        <v/>
      </c>
    </row>
    <row r="10314" spans="15:16" x14ac:dyDescent="0.15">
      <c r="O10314">
        <v>10313</v>
      </c>
      <c r="P10314" t="str">
        <f>IFERROR(IF(COUNTIF(個人情報!$BB$5:$BB$401,"登録番号" &amp; リスト!O10314)&gt;=1,"",IF(VLOOKUP(O10314,登録者リスト!$A$1:$D$43729,4,FALSE)=基本情報!$D$6,O10314,"")),"")</f>
        <v/>
      </c>
    </row>
    <row r="10315" spans="15:16" x14ac:dyDescent="0.15">
      <c r="O10315">
        <v>10314</v>
      </c>
      <c r="P10315" t="str">
        <f>IFERROR(IF(COUNTIF(個人情報!$BB$5:$BB$401,"登録番号" &amp; リスト!O10315)&gt;=1,"",IF(VLOOKUP(O10315,登録者リスト!$A$1:$D$43729,4,FALSE)=基本情報!$D$6,O10315,"")),"")</f>
        <v/>
      </c>
    </row>
    <row r="10316" spans="15:16" x14ac:dyDescent="0.15">
      <c r="O10316">
        <v>10315</v>
      </c>
      <c r="P10316" t="str">
        <f>IFERROR(IF(COUNTIF(個人情報!$BB$5:$BB$401,"登録番号" &amp; リスト!O10316)&gt;=1,"",IF(VLOOKUP(O10316,登録者リスト!$A$1:$D$43729,4,FALSE)=基本情報!$D$6,O10316,"")),"")</f>
        <v/>
      </c>
    </row>
    <row r="10317" spans="15:16" x14ac:dyDescent="0.15">
      <c r="O10317">
        <v>10316</v>
      </c>
      <c r="P10317" t="str">
        <f>IFERROR(IF(COUNTIF(個人情報!$BB$5:$BB$401,"登録番号" &amp; リスト!O10317)&gt;=1,"",IF(VLOOKUP(O10317,登録者リスト!$A$1:$D$43729,4,FALSE)=基本情報!$D$6,O10317,"")),"")</f>
        <v/>
      </c>
    </row>
    <row r="10318" spans="15:16" x14ac:dyDescent="0.15">
      <c r="O10318">
        <v>10317</v>
      </c>
      <c r="P10318" t="str">
        <f>IFERROR(IF(COUNTIF(個人情報!$BB$5:$BB$401,"登録番号" &amp; リスト!O10318)&gt;=1,"",IF(VLOOKUP(O10318,登録者リスト!$A$1:$D$43729,4,FALSE)=基本情報!$D$6,O10318,"")),"")</f>
        <v/>
      </c>
    </row>
    <row r="10319" spans="15:16" x14ac:dyDescent="0.15">
      <c r="O10319">
        <v>10318</v>
      </c>
      <c r="P10319" t="str">
        <f>IFERROR(IF(COUNTIF(個人情報!$BB$5:$BB$401,"登録番号" &amp; リスト!O10319)&gt;=1,"",IF(VLOOKUP(O10319,登録者リスト!$A$1:$D$43729,4,FALSE)=基本情報!$D$6,O10319,"")),"")</f>
        <v/>
      </c>
    </row>
    <row r="10320" spans="15:16" x14ac:dyDescent="0.15">
      <c r="O10320">
        <v>10319</v>
      </c>
      <c r="P10320" t="str">
        <f>IFERROR(IF(COUNTIF(個人情報!$BB$5:$BB$401,"登録番号" &amp; リスト!O10320)&gt;=1,"",IF(VLOOKUP(O10320,登録者リスト!$A$1:$D$43729,4,FALSE)=基本情報!$D$6,O10320,"")),"")</f>
        <v/>
      </c>
    </row>
    <row r="10321" spans="15:16" x14ac:dyDescent="0.15">
      <c r="O10321">
        <v>10320</v>
      </c>
      <c r="P10321" t="str">
        <f>IFERROR(IF(COUNTIF(個人情報!$BB$5:$BB$401,"登録番号" &amp; リスト!O10321)&gt;=1,"",IF(VLOOKUP(O10321,登録者リスト!$A$1:$D$43729,4,FALSE)=基本情報!$D$6,O10321,"")),"")</f>
        <v/>
      </c>
    </row>
    <row r="10322" spans="15:16" x14ac:dyDescent="0.15">
      <c r="O10322">
        <v>10321</v>
      </c>
      <c r="P10322" t="str">
        <f>IFERROR(IF(COUNTIF(個人情報!$BB$5:$BB$401,"登録番号" &amp; リスト!O10322)&gt;=1,"",IF(VLOOKUP(O10322,登録者リスト!$A$1:$D$43729,4,FALSE)=基本情報!$D$6,O10322,"")),"")</f>
        <v/>
      </c>
    </row>
    <row r="10323" spans="15:16" x14ac:dyDescent="0.15">
      <c r="O10323">
        <v>10322</v>
      </c>
      <c r="P10323" t="str">
        <f>IFERROR(IF(COUNTIF(個人情報!$BB$5:$BB$401,"登録番号" &amp; リスト!O10323)&gt;=1,"",IF(VLOOKUP(O10323,登録者リスト!$A$1:$D$43729,4,FALSE)=基本情報!$D$6,O10323,"")),"")</f>
        <v/>
      </c>
    </row>
    <row r="10324" spans="15:16" x14ac:dyDescent="0.15">
      <c r="O10324">
        <v>10323</v>
      </c>
      <c r="P10324" t="str">
        <f>IFERROR(IF(COUNTIF(個人情報!$BB$5:$BB$401,"登録番号" &amp; リスト!O10324)&gt;=1,"",IF(VLOOKUP(O10324,登録者リスト!$A$1:$D$43729,4,FALSE)=基本情報!$D$6,O10324,"")),"")</f>
        <v/>
      </c>
    </row>
    <row r="10325" spans="15:16" x14ac:dyDescent="0.15">
      <c r="O10325">
        <v>10324</v>
      </c>
      <c r="P10325" t="str">
        <f>IFERROR(IF(COUNTIF(個人情報!$BB$5:$BB$401,"登録番号" &amp; リスト!O10325)&gt;=1,"",IF(VLOOKUP(O10325,登録者リスト!$A$1:$D$43729,4,FALSE)=基本情報!$D$6,O10325,"")),"")</f>
        <v/>
      </c>
    </row>
    <row r="10326" spans="15:16" x14ac:dyDescent="0.15">
      <c r="O10326">
        <v>10325</v>
      </c>
      <c r="P10326" t="str">
        <f>IFERROR(IF(COUNTIF(個人情報!$BB$5:$BB$401,"登録番号" &amp; リスト!O10326)&gt;=1,"",IF(VLOOKUP(O10326,登録者リスト!$A$1:$D$43729,4,FALSE)=基本情報!$D$6,O10326,"")),"")</f>
        <v/>
      </c>
    </row>
    <row r="10327" spans="15:16" x14ac:dyDescent="0.15">
      <c r="O10327">
        <v>10326</v>
      </c>
      <c r="P10327" t="str">
        <f>IFERROR(IF(COUNTIF(個人情報!$BB$5:$BB$401,"登録番号" &amp; リスト!O10327)&gt;=1,"",IF(VLOOKUP(O10327,登録者リスト!$A$1:$D$43729,4,FALSE)=基本情報!$D$6,O10327,"")),"")</f>
        <v/>
      </c>
    </row>
    <row r="10328" spans="15:16" x14ac:dyDescent="0.15">
      <c r="O10328">
        <v>10327</v>
      </c>
      <c r="P10328" t="str">
        <f>IFERROR(IF(COUNTIF(個人情報!$BB$5:$BB$401,"登録番号" &amp; リスト!O10328)&gt;=1,"",IF(VLOOKUP(O10328,登録者リスト!$A$1:$D$43729,4,FALSE)=基本情報!$D$6,O10328,"")),"")</f>
        <v/>
      </c>
    </row>
    <row r="10329" spans="15:16" x14ac:dyDescent="0.15">
      <c r="O10329">
        <v>10328</v>
      </c>
      <c r="P10329" t="str">
        <f>IFERROR(IF(COUNTIF(個人情報!$BB$5:$BB$401,"登録番号" &amp; リスト!O10329)&gt;=1,"",IF(VLOOKUP(O10329,登録者リスト!$A$1:$D$43729,4,FALSE)=基本情報!$D$6,O10329,"")),"")</f>
        <v/>
      </c>
    </row>
    <row r="10330" spans="15:16" x14ac:dyDescent="0.15">
      <c r="O10330">
        <v>10329</v>
      </c>
      <c r="P10330" t="str">
        <f>IFERROR(IF(COUNTIF(個人情報!$BB$5:$BB$401,"登録番号" &amp; リスト!O10330)&gt;=1,"",IF(VLOOKUP(O10330,登録者リスト!$A$1:$D$43729,4,FALSE)=基本情報!$D$6,O10330,"")),"")</f>
        <v/>
      </c>
    </row>
    <row r="10331" spans="15:16" x14ac:dyDescent="0.15">
      <c r="O10331">
        <v>10330</v>
      </c>
      <c r="P10331" t="str">
        <f>IFERROR(IF(COUNTIF(個人情報!$BB$5:$BB$401,"登録番号" &amp; リスト!O10331)&gt;=1,"",IF(VLOOKUP(O10331,登録者リスト!$A$1:$D$43729,4,FALSE)=基本情報!$D$6,O10331,"")),"")</f>
        <v/>
      </c>
    </row>
    <row r="10332" spans="15:16" x14ac:dyDescent="0.15">
      <c r="O10332">
        <v>10331</v>
      </c>
      <c r="P10332" t="str">
        <f>IFERROR(IF(COUNTIF(個人情報!$BB$5:$BB$401,"登録番号" &amp; リスト!O10332)&gt;=1,"",IF(VLOOKUP(O10332,登録者リスト!$A$1:$D$43729,4,FALSE)=基本情報!$D$6,O10332,"")),"")</f>
        <v/>
      </c>
    </row>
    <row r="10333" spans="15:16" x14ac:dyDescent="0.15">
      <c r="O10333">
        <v>10332</v>
      </c>
      <c r="P10333" t="str">
        <f>IFERROR(IF(COUNTIF(個人情報!$BB$5:$BB$401,"登録番号" &amp; リスト!O10333)&gt;=1,"",IF(VLOOKUP(O10333,登録者リスト!$A$1:$D$43729,4,FALSE)=基本情報!$D$6,O10333,"")),"")</f>
        <v/>
      </c>
    </row>
    <row r="10334" spans="15:16" x14ac:dyDescent="0.15">
      <c r="O10334">
        <v>10333</v>
      </c>
      <c r="P10334" t="str">
        <f>IFERROR(IF(COUNTIF(個人情報!$BB$5:$BB$401,"登録番号" &amp; リスト!O10334)&gt;=1,"",IF(VLOOKUP(O10334,登録者リスト!$A$1:$D$43729,4,FALSE)=基本情報!$D$6,O10334,"")),"")</f>
        <v/>
      </c>
    </row>
    <row r="10335" spans="15:16" x14ac:dyDescent="0.15">
      <c r="O10335">
        <v>10334</v>
      </c>
      <c r="P10335" t="str">
        <f>IFERROR(IF(COUNTIF(個人情報!$BB$5:$BB$401,"登録番号" &amp; リスト!O10335)&gt;=1,"",IF(VLOOKUP(O10335,登録者リスト!$A$1:$D$43729,4,FALSE)=基本情報!$D$6,O10335,"")),"")</f>
        <v/>
      </c>
    </row>
    <row r="10336" spans="15:16" x14ac:dyDescent="0.15">
      <c r="O10336">
        <v>10335</v>
      </c>
      <c r="P10336" t="str">
        <f>IFERROR(IF(COUNTIF(個人情報!$BB$5:$BB$401,"登録番号" &amp; リスト!O10336)&gt;=1,"",IF(VLOOKUP(O10336,登録者リスト!$A$1:$D$43729,4,FALSE)=基本情報!$D$6,O10336,"")),"")</f>
        <v/>
      </c>
    </row>
    <row r="10337" spans="15:16" x14ac:dyDescent="0.15">
      <c r="O10337">
        <v>10336</v>
      </c>
      <c r="P10337" t="str">
        <f>IFERROR(IF(COUNTIF(個人情報!$BB$5:$BB$401,"登録番号" &amp; リスト!O10337)&gt;=1,"",IF(VLOOKUP(O10337,登録者リスト!$A$1:$D$43729,4,FALSE)=基本情報!$D$6,O10337,"")),"")</f>
        <v/>
      </c>
    </row>
    <row r="10338" spans="15:16" x14ac:dyDescent="0.15">
      <c r="O10338">
        <v>10337</v>
      </c>
      <c r="P10338" t="str">
        <f>IFERROR(IF(COUNTIF(個人情報!$BB$5:$BB$401,"登録番号" &amp; リスト!O10338)&gt;=1,"",IF(VLOOKUP(O10338,登録者リスト!$A$1:$D$43729,4,FALSE)=基本情報!$D$6,O10338,"")),"")</f>
        <v/>
      </c>
    </row>
    <row r="10339" spans="15:16" x14ac:dyDescent="0.15">
      <c r="O10339">
        <v>10338</v>
      </c>
      <c r="P10339" t="str">
        <f>IFERROR(IF(COUNTIF(個人情報!$BB$5:$BB$401,"登録番号" &amp; リスト!O10339)&gt;=1,"",IF(VLOOKUP(O10339,登録者リスト!$A$1:$D$43729,4,FALSE)=基本情報!$D$6,O10339,"")),"")</f>
        <v/>
      </c>
    </row>
    <row r="10340" spans="15:16" x14ac:dyDescent="0.15">
      <c r="O10340">
        <v>10339</v>
      </c>
      <c r="P10340" t="str">
        <f>IFERROR(IF(COUNTIF(個人情報!$BB$5:$BB$401,"登録番号" &amp; リスト!O10340)&gt;=1,"",IF(VLOOKUP(O10340,登録者リスト!$A$1:$D$43729,4,FALSE)=基本情報!$D$6,O10340,"")),"")</f>
        <v/>
      </c>
    </row>
    <row r="10341" spans="15:16" x14ac:dyDescent="0.15">
      <c r="O10341">
        <v>10340</v>
      </c>
      <c r="P10341" t="str">
        <f>IFERROR(IF(COUNTIF(個人情報!$BB$5:$BB$401,"登録番号" &amp; リスト!O10341)&gt;=1,"",IF(VLOOKUP(O10341,登録者リスト!$A$1:$D$43729,4,FALSE)=基本情報!$D$6,O10341,"")),"")</f>
        <v/>
      </c>
    </row>
    <row r="10342" spans="15:16" x14ac:dyDescent="0.15">
      <c r="O10342">
        <v>10341</v>
      </c>
      <c r="P10342" t="str">
        <f>IFERROR(IF(COUNTIF(個人情報!$BB$5:$BB$401,"登録番号" &amp; リスト!O10342)&gt;=1,"",IF(VLOOKUP(O10342,登録者リスト!$A$1:$D$43729,4,FALSE)=基本情報!$D$6,O10342,"")),"")</f>
        <v/>
      </c>
    </row>
    <row r="10343" spans="15:16" x14ac:dyDescent="0.15">
      <c r="O10343">
        <v>10342</v>
      </c>
      <c r="P10343" t="str">
        <f>IFERROR(IF(COUNTIF(個人情報!$BB$5:$BB$401,"登録番号" &amp; リスト!O10343)&gt;=1,"",IF(VLOOKUP(O10343,登録者リスト!$A$1:$D$43729,4,FALSE)=基本情報!$D$6,O10343,"")),"")</f>
        <v/>
      </c>
    </row>
    <row r="10344" spans="15:16" x14ac:dyDescent="0.15">
      <c r="O10344">
        <v>10343</v>
      </c>
      <c r="P10344" t="str">
        <f>IFERROR(IF(COUNTIF(個人情報!$BB$5:$BB$401,"登録番号" &amp; リスト!O10344)&gt;=1,"",IF(VLOOKUP(O10344,登録者リスト!$A$1:$D$43729,4,FALSE)=基本情報!$D$6,O10344,"")),"")</f>
        <v/>
      </c>
    </row>
    <row r="10345" spans="15:16" x14ac:dyDescent="0.15">
      <c r="O10345">
        <v>10344</v>
      </c>
      <c r="P10345" t="str">
        <f>IFERROR(IF(COUNTIF(個人情報!$BB$5:$BB$401,"登録番号" &amp; リスト!O10345)&gt;=1,"",IF(VLOOKUP(O10345,登録者リスト!$A$1:$D$43729,4,FALSE)=基本情報!$D$6,O10345,"")),"")</f>
        <v/>
      </c>
    </row>
    <row r="10346" spans="15:16" x14ac:dyDescent="0.15">
      <c r="O10346">
        <v>10345</v>
      </c>
      <c r="P10346" t="str">
        <f>IFERROR(IF(COUNTIF(個人情報!$BB$5:$BB$401,"登録番号" &amp; リスト!O10346)&gt;=1,"",IF(VLOOKUP(O10346,登録者リスト!$A$1:$D$43729,4,FALSE)=基本情報!$D$6,O10346,"")),"")</f>
        <v/>
      </c>
    </row>
    <row r="10347" spans="15:16" x14ac:dyDescent="0.15">
      <c r="O10347">
        <v>10346</v>
      </c>
      <c r="P10347" t="str">
        <f>IFERROR(IF(COUNTIF(個人情報!$BB$5:$BB$401,"登録番号" &amp; リスト!O10347)&gt;=1,"",IF(VLOOKUP(O10347,登録者リスト!$A$1:$D$43729,4,FALSE)=基本情報!$D$6,O10347,"")),"")</f>
        <v/>
      </c>
    </row>
    <row r="10348" spans="15:16" x14ac:dyDescent="0.15">
      <c r="O10348">
        <v>10347</v>
      </c>
      <c r="P10348" t="str">
        <f>IFERROR(IF(COUNTIF(個人情報!$BB$5:$BB$401,"登録番号" &amp; リスト!O10348)&gt;=1,"",IF(VLOOKUP(O10348,登録者リスト!$A$1:$D$43729,4,FALSE)=基本情報!$D$6,O10348,"")),"")</f>
        <v/>
      </c>
    </row>
    <row r="10349" spans="15:16" x14ac:dyDescent="0.15">
      <c r="O10349">
        <v>10348</v>
      </c>
      <c r="P10349" t="str">
        <f>IFERROR(IF(COUNTIF(個人情報!$BB$5:$BB$401,"登録番号" &amp; リスト!O10349)&gt;=1,"",IF(VLOOKUP(O10349,登録者リスト!$A$1:$D$43729,4,FALSE)=基本情報!$D$6,O10349,"")),"")</f>
        <v/>
      </c>
    </row>
    <row r="10350" spans="15:16" x14ac:dyDescent="0.15">
      <c r="O10350">
        <v>10349</v>
      </c>
      <c r="P10350" t="str">
        <f>IFERROR(IF(COUNTIF(個人情報!$BB$5:$BB$401,"登録番号" &amp; リスト!O10350)&gt;=1,"",IF(VLOOKUP(O10350,登録者リスト!$A$1:$D$43729,4,FALSE)=基本情報!$D$6,O10350,"")),"")</f>
        <v/>
      </c>
    </row>
    <row r="10351" spans="15:16" x14ac:dyDescent="0.15">
      <c r="O10351">
        <v>10350</v>
      </c>
      <c r="P10351" t="str">
        <f>IFERROR(IF(COUNTIF(個人情報!$BB$5:$BB$401,"登録番号" &amp; リスト!O10351)&gt;=1,"",IF(VLOOKUP(O10351,登録者リスト!$A$1:$D$43729,4,FALSE)=基本情報!$D$6,O10351,"")),"")</f>
        <v/>
      </c>
    </row>
    <row r="10352" spans="15:16" x14ac:dyDescent="0.15">
      <c r="O10352">
        <v>10351</v>
      </c>
      <c r="P10352" t="str">
        <f>IFERROR(IF(COUNTIF(個人情報!$BB$5:$BB$401,"登録番号" &amp; リスト!O10352)&gt;=1,"",IF(VLOOKUP(O10352,登録者リスト!$A$1:$D$43729,4,FALSE)=基本情報!$D$6,O10352,"")),"")</f>
        <v/>
      </c>
    </row>
    <row r="10353" spans="15:16" x14ac:dyDescent="0.15">
      <c r="O10353">
        <v>10352</v>
      </c>
      <c r="P10353" t="str">
        <f>IFERROR(IF(COUNTIF(個人情報!$BB$5:$BB$401,"登録番号" &amp; リスト!O10353)&gt;=1,"",IF(VLOOKUP(O10353,登録者リスト!$A$1:$D$43729,4,FALSE)=基本情報!$D$6,O10353,"")),"")</f>
        <v/>
      </c>
    </row>
    <row r="10354" spans="15:16" x14ac:dyDescent="0.15">
      <c r="O10354">
        <v>10353</v>
      </c>
      <c r="P10354" t="str">
        <f>IFERROR(IF(COUNTIF(個人情報!$BB$5:$BB$401,"登録番号" &amp; リスト!O10354)&gt;=1,"",IF(VLOOKUP(O10354,登録者リスト!$A$1:$D$43729,4,FALSE)=基本情報!$D$6,O10354,"")),"")</f>
        <v/>
      </c>
    </row>
    <row r="10355" spans="15:16" x14ac:dyDescent="0.15">
      <c r="O10355">
        <v>10354</v>
      </c>
      <c r="P10355" t="str">
        <f>IFERROR(IF(COUNTIF(個人情報!$BB$5:$BB$401,"登録番号" &amp; リスト!O10355)&gt;=1,"",IF(VLOOKUP(O10355,登録者リスト!$A$1:$D$43729,4,FALSE)=基本情報!$D$6,O10355,"")),"")</f>
        <v/>
      </c>
    </row>
    <row r="10356" spans="15:16" x14ac:dyDescent="0.15">
      <c r="O10356">
        <v>10355</v>
      </c>
      <c r="P10356" t="str">
        <f>IFERROR(IF(COUNTIF(個人情報!$BB$5:$BB$401,"登録番号" &amp; リスト!O10356)&gt;=1,"",IF(VLOOKUP(O10356,登録者リスト!$A$1:$D$43729,4,FALSE)=基本情報!$D$6,O10356,"")),"")</f>
        <v/>
      </c>
    </row>
    <row r="10357" spans="15:16" x14ac:dyDescent="0.15">
      <c r="O10357">
        <v>10356</v>
      </c>
      <c r="P10357" t="str">
        <f>IFERROR(IF(COUNTIF(個人情報!$BB$5:$BB$401,"登録番号" &amp; リスト!O10357)&gt;=1,"",IF(VLOOKUP(O10357,登録者リスト!$A$1:$D$43729,4,FALSE)=基本情報!$D$6,O10357,"")),"")</f>
        <v/>
      </c>
    </row>
    <row r="10358" spans="15:16" x14ac:dyDescent="0.15">
      <c r="O10358">
        <v>10357</v>
      </c>
      <c r="P10358" t="str">
        <f>IFERROR(IF(COUNTIF(個人情報!$BB$5:$BB$401,"登録番号" &amp; リスト!O10358)&gt;=1,"",IF(VLOOKUP(O10358,登録者リスト!$A$1:$D$43729,4,FALSE)=基本情報!$D$6,O10358,"")),"")</f>
        <v/>
      </c>
    </row>
    <row r="10359" spans="15:16" x14ac:dyDescent="0.15">
      <c r="O10359">
        <v>10358</v>
      </c>
      <c r="P10359" t="str">
        <f>IFERROR(IF(COUNTIF(個人情報!$BB$5:$BB$401,"登録番号" &amp; リスト!O10359)&gt;=1,"",IF(VLOOKUP(O10359,登録者リスト!$A$1:$D$43729,4,FALSE)=基本情報!$D$6,O10359,"")),"")</f>
        <v/>
      </c>
    </row>
    <row r="10360" spans="15:16" x14ac:dyDescent="0.15">
      <c r="O10360">
        <v>10359</v>
      </c>
      <c r="P10360" t="str">
        <f>IFERROR(IF(COUNTIF(個人情報!$BB$5:$BB$401,"登録番号" &amp; リスト!O10360)&gt;=1,"",IF(VLOOKUP(O10360,登録者リスト!$A$1:$D$43729,4,FALSE)=基本情報!$D$6,O10360,"")),"")</f>
        <v/>
      </c>
    </row>
    <row r="10361" spans="15:16" x14ac:dyDescent="0.15">
      <c r="O10361">
        <v>10360</v>
      </c>
      <c r="P10361" t="str">
        <f>IFERROR(IF(COUNTIF(個人情報!$BB$5:$BB$401,"登録番号" &amp; リスト!O10361)&gt;=1,"",IF(VLOOKUP(O10361,登録者リスト!$A$1:$D$43729,4,FALSE)=基本情報!$D$6,O10361,"")),"")</f>
        <v/>
      </c>
    </row>
    <row r="10362" spans="15:16" x14ac:dyDescent="0.15">
      <c r="O10362">
        <v>10361</v>
      </c>
      <c r="P10362" t="str">
        <f>IFERROR(IF(COUNTIF(個人情報!$BB$5:$BB$401,"登録番号" &amp; リスト!O10362)&gt;=1,"",IF(VLOOKUP(O10362,登録者リスト!$A$1:$D$43729,4,FALSE)=基本情報!$D$6,O10362,"")),"")</f>
        <v/>
      </c>
    </row>
    <row r="10363" spans="15:16" x14ac:dyDescent="0.15">
      <c r="O10363">
        <v>10362</v>
      </c>
      <c r="P10363" t="str">
        <f>IFERROR(IF(COUNTIF(個人情報!$BB$5:$BB$401,"登録番号" &amp; リスト!O10363)&gt;=1,"",IF(VLOOKUP(O10363,登録者リスト!$A$1:$D$43729,4,FALSE)=基本情報!$D$6,O10363,"")),"")</f>
        <v/>
      </c>
    </row>
    <row r="10364" spans="15:16" x14ac:dyDescent="0.15">
      <c r="O10364">
        <v>10363</v>
      </c>
      <c r="P10364" t="str">
        <f>IFERROR(IF(COUNTIF(個人情報!$BB$5:$BB$401,"登録番号" &amp; リスト!O10364)&gt;=1,"",IF(VLOOKUP(O10364,登録者リスト!$A$1:$D$43729,4,FALSE)=基本情報!$D$6,O10364,"")),"")</f>
        <v/>
      </c>
    </row>
    <row r="10365" spans="15:16" x14ac:dyDescent="0.15">
      <c r="O10365">
        <v>10364</v>
      </c>
      <c r="P10365" t="str">
        <f>IFERROR(IF(COUNTIF(個人情報!$BB$5:$BB$401,"登録番号" &amp; リスト!O10365)&gt;=1,"",IF(VLOOKUP(O10365,登録者リスト!$A$1:$D$43729,4,FALSE)=基本情報!$D$6,O10365,"")),"")</f>
        <v/>
      </c>
    </row>
    <row r="10366" spans="15:16" x14ac:dyDescent="0.15">
      <c r="O10366">
        <v>10365</v>
      </c>
      <c r="P10366" t="str">
        <f>IFERROR(IF(COUNTIF(個人情報!$BB$5:$BB$401,"登録番号" &amp; リスト!O10366)&gt;=1,"",IF(VLOOKUP(O10366,登録者リスト!$A$1:$D$43729,4,FALSE)=基本情報!$D$6,O10366,"")),"")</f>
        <v/>
      </c>
    </row>
    <row r="10367" spans="15:16" x14ac:dyDescent="0.15">
      <c r="O10367">
        <v>10366</v>
      </c>
      <c r="P10367" t="str">
        <f>IFERROR(IF(COUNTIF(個人情報!$BB$5:$BB$401,"登録番号" &amp; リスト!O10367)&gt;=1,"",IF(VLOOKUP(O10367,登録者リスト!$A$1:$D$43729,4,FALSE)=基本情報!$D$6,O10367,"")),"")</f>
        <v/>
      </c>
    </row>
    <row r="10368" spans="15:16" x14ac:dyDescent="0.15">
      <c r="O10368">
        <v>10367</v>
      </c>
      <c r="P10368" t="str">
        <f>IFERROR(IF(COUNTIF(個人情報!$BB$5:$BB$401,"登録番号" &amp; リスト!O10368)&gt;=1,"",IF(VLOOKUP(O10368,登録者リスト!$A$1:$D$43729,4,FALSE)=基本情報!$D$6,O10368,"")),"")</f>
        <v/>
      </c>
    </row>
    <row r="10369" spans="15:16" x14ac:dyDescent="0.15">
      <c r="O10369">
        <v>10368</v>
      </c>
      <c r="P10369" t="str">
        <f>IFERROR(IF(COUNTIF(個人情報!$BB$5:$BB$401,"登録番号" &amp; リスト!O10369)&gt;=1,"",IF(VLOOKUP(O10369,登録者リスト!$A$1:$D$43729,4,FALSE)=基本情報!$D$6,O10369,"")),"")</f>
        <v/>
      </c>
    </row>
    <row r="10370" spans="15:16" x14ac:dyDescent="0.15">
      <c r="O10370">
        <v>10369</v>
      </c>
      <c r="P10370" t="str">
        <f>IFERROR(IF(COUNTIF(個人情報!$BB$5:$BB$401,"登録番号" &amp; リスト!O10370)&gt;=1,"",IF(VLOOKUP(O10370,登録者リスト!$A$1:$D$43729,4,FALSE)=基本情報!$D$6,O10370,"")),"")</f>
        <v/>
      </c>
    </row>
    <row r="10371" spans="15:16" x14ac:dyDescent="0.15">
      <c r="O10371">
        <v>10370</v>
      </c>
      <c r="P10371" t="str">
        <f>IFERROR(IF(COUNTIF(個人情報!$BB$5:$BB$401,"登録番号" &amp; リスト!O10371)&gt;=1,"",IF(VLOOKUP(O10371,登録者リスト!$A$1:$D$43729,4,FALSE)=基本情報!$D$6,O10371,"")),"")</f>
        <v/>
      </c>
    </row>
    <row r="10372" spans="15:16" x14ac:dyDescent="0.15">
      <c r="O10372">
        <v>10371</v>
      </c>
      <c r="P10372" t="str">
        <f>IFERROR(IF(COUNTIF(個人情報!$BB$5:$BB$401,"登録番号" &amp; リスト!O10372)&gt;=1,"",IF(VLOOKUP(O10372,登録者リスト!$A$1:$D$43729,4,FALSE)=基本情報!$D$6,O10372,"")),"")</f>
        <v/>
      </c>
    </row>
    <row r="10373" spans="15:16" x14ac:dyDescent="0.15">
      <c r="O10373">
        <v>10372</v>
      </c>
      <c r="P10373" t="str">
        <f>IFERROR(IF(COUNTIF(個人情報!$BB$5:$BB$401,"登録番号" &amp; リスト!O10373)&gt;=1,"",IF(VLOOKUP(O10373,登録者リスト!$A$1:$D$43729,4,FALSE)=基本情報!$D$6,O10373,"")),"")</f>
        <v/>
      </c>
    </row>
    <row r="10374" spans="15:16" x14ac:dyDescent="0.15">
      <c r="O10374">
        <v>10373</v>
      </c>
      <c r="P10374" t="str">
        <f>IFERROR(IF(COUNTIF(個人情報!$BB$5:$BB$401,"登録番号" &amp; リスト!O10374)&gt;=1,"",IF(VLOOKUP(O10374,登録者リスト!$A$1:$D$43729,4,FALSE)=基本情報!$D$6,O10374,"")),"")</f>
        <v/>
      </c>
    </row>
    <row r="10375" spans="15:16" x14ac:dyDescent="0.15">
      <c r="O10375">
        <v>10374</v>
      </c>
      <c r="P10375" t="str">
        <f>IFERROR(IF(COUNTIF(個人情報!$BB$5:$BB$401,"登録番号" &amp; リスト!O10375)&gt;=1,"",IF(VLOOKUP(O10375,登録者リスト!$A$1:$D$43729,4,FALSE)=基本情報!$D$6,O10375,"")),"")</f>
        <v/>
      </c>
    </row>
    <row r="10376" spans="15:16" x14ac:dyDescent="0.15">
      <c r="O10376">
        <v>10375</v>
      </c>
      <c r="P10376" t="str">
        <f>IFERROR(IF(COUNTIF(個人情報!$BB$5:$BB$401,"登録番号" &amp; リスト!O10376)&gt;=1,"",IF(VLOOKUP(O10376,登録者リスト!$A$1:$D$43729,4,FALSE)=基本情報!$D$6,O10376,"")),"")</f>
        <v/>
      </c>
    </row>
    <row r="10377" spans="15:16" x14ac:dyDescent="0.15">
      <c r="O10377">
        <v>10376</v>
      </c>
      <c r="P10377" t="str">
        <f>IFERROR(IF(COUNTIF(個人情報!$BB$5:$BB$401,"登録番号" &amp; リスト!O10377)&gt;=1,"",IF(VLOOKUP(O10377,登録者リスト!$A$1:$D$43729,4,FALSE)=基本情報!$D$6,O10377,"")),"")</f>
        <v/>
      </c>
    </row>
    <row r="10378" spans="15:16" x14ac:dyDescent="0.15">
      <c r="O10378">
        <v>10377</v>
      </c>
      <c r="P10378" t="str">
        <f>IFERROR(IF(COUNTIF(個人情報!$BB$5:$BB$401,"登録番号" &amp; リスト!O10378)&gt;=1,"",IF(VLOOKUP(O10378,登録者リスト!$A$1:$D$43729,4,FALSE)=基本情報!$D$6,O10378,"")),"")</f>
        <v/>
      </c>
    </row>
    <row r="10379" spans="15:16" x14ac:dyDescent="0.15">
      <c r="O10379">
        <v>10378</v>
      </c>
      <c r="P10379" t="str">
        <f>IFERROR(IF(COUNTIF(個人情報!$BB$5:$BB$401,"登録番号" &amp; リスト!O10379)&gt;=1,"",IF(VLOOKUP(O10379,登録者リスト!$A$1:$D$43729,4,FALSE)=基本情報!$D$6,O10379,"")),"")</f>
        <v/>
      </c>
    </row>
    <row r="10380" spans="15:16" x14ac:dyDescent="0.15">
      <c r="O10380">
        <v>10379</v>
      </c>
      <c r="P10380" t="str">
        <f>IFERROR(IF(COUNTIF(個人情報!$BB$5:$BB$401,"登録番号" &amp; リスト!O10380)&gt;=1,"",IF(VLOOKUP(O10380,登録者リスト!$A$1:$D$43729,4,FALSE)=基本情報!$D$6,O10380,"")),"")</f>
        <v/>
      </c>
    </row>
    <row r="10381" spans="15:16" x14ac:dyDescent="0.15">
      <c r="O10381">
        <v>10380</v>
      </c>
      <c r="P10381" t="str">
        <f>IFERROR(IF(COUNTIF(個人情報!$BB$5:$BB$401,"登録番号" &amp; リスト!O10381)&gt;=1,"",IF(VLOOKUP(O10381,登録者リスト!$A$1:$D$43729,4,FALSE)=基本情報!$D$6,O10381,"")),"")</f>
        <v/>
      </c>
    </row>
    <row r="10382" spans="15:16" x14ac:dyDescent="0.15">
      <c r="O10382">
        <v>10381</v>
      </c>
      <c r="P10382" t="str">
        <f>IFERROR(IF(COUNTIF(個人情報!$BB$5:$BB$401,"登録番号" &amp; リスト!O10382)&gt;=1,"",IF(VLOOKUP(O10382,登録者リスト!$A$1:$D$43729,4,FALSE)=基本情報!$D$6,O10382,"")),"")</f>
        <v/>
      </c>
    </row>
    <row r="10383" spans="15:16" x14ac:dyDescent="0.15">
      <c r="O10383">
        <v>10382</v>
      </c>
      <c r="P10383" t="str">
        <f>IFERROR(IF(COUNTIF(個人情報!$BB$5:$BB$401,"登録番号" &amp; リスト!O10383)&gt;=1,"",IF(VLOOKUP(O10383,登録者リスト!$A$1:$D$43729,4,FALSE)=基本情報!$D$6,O10383,"")),"")</f>
        <v/>
      </c>
    </row>
    <row r="10384" spans="15:16" x14ac:dyDescent="0.15">
      <c r="O10384">
        <v>10383</v>
      </c>
      <c r="P10384" t="str">
        <f>IFERROR(IF(COUNTIF(個人情報!$BB$5:$BB$401,"登録番号" &amp; リスト!O10384)&gt;=1,"",IF(VLOOKUP(O10384,登録者リスト!$A$1:$D$43729,4,FALSE)=基本情報!$D$6,O10384,"")),"")</f>
        <v/>
      </c>
    </row>
    <row r="10385" spans="15:16" x14ac:dyDescent="0.15">
      <c r="O10385">
        <v>10384</v>
      </c>
      <c r="P10385" t="str">
        <f>IFERROR(IF(COUNTIF(個人情報!$BB$5:$BB$401,"登録番号" &amp; リスト!O10385)&gt;=1,"",IF(VLOOKUP(O10385,登録者リスト!$A$1:$D$43729,4,FALSE)=基本情報!$D$6,O10385,"")),"")</f>
        <v/>
      </c>
    </row>
    <row r="10386" spans="15:16" x14ac:dyDescent="0.15">
      <c r="O10386">
        <v>10385</v>
      </c>
      <c r="P10386" t="str">
        <f>IFERROR(IF(COUNTIF(個人情報!$BB$5:$BB$401,"登録番号" &amp; リスト!O10386)&gt;=1,"",IF(VLOOKUP(O10386,登録者リスト!$A$1:$D$43729,4,FALSE)=基本情報!$D$6,O10386,"")),"")</f>
        <v/>
      </c>
    </row>
    <row r="10387" spans="15:16" x14ac:dyDescent="0.15">
      <c r="O10387">
        <v>10386</v>
      </c>
      <c r="P10387" t="str">
        <f>IFERROR(IF(COUNTIF(個人情報!$BB$5:$BB$401,"登録番号" &amp; リスト!O10387)&gt;=1,"",IF(VLOOKUP(O10387,登録者リスト!$A$1:$D$43729,4,FALSE)=基本情報!$D$6,O10387,"")),"")</f>
        <v/>
      </c>
    </row>
    <row r="10388" spans="15:16" x14ac:dyDescent="0.15">
      <c r="O10388">
        <v>10387</v>
      </c>
      <c r="P10388" t="str">
        <f>IFERROR(IF(COUNTIF(個人情報!$BB$5:$BB$401,"登録番号" &amp; リスト!O10388)&gt;=1,"",IF(VLOOKUP(O10388,登録者リスト!$A$1:$D$43729,4,FALSE)=基本情報!$D$6,O10388,"")),"")</f>
        <v/>
      </c>
    </row>
    <row r="10389" spans="15:16" x14ac:dyDescent="0.15">
      <c r="O10389">
        <v>10388</v>
      </c>
      <c r="P10389" t="str">
        <f>IFERROR(IF(COUNTIF(個人情報!$BB$5:$BB$401,"登録番号" &amp; リスト!O10389)&gt;=1,"",IF(VLOOKUP(O10389,登録者リスト!$A$1:$D$43729,4,FALSE)=基本情報!$D$6,O10389,"")),"")</f>
        <v/>
      </c>
    </row>
    <row r="10390" spans="15:16" x14ac:dyDescent="0.15">
      <c r="O10390">
        <v>10389</v>
      </c>
      <c r="P10390" t="str">
        <f>IFERROR(IF(COUNTIF(個人情報!$BB$5:$BB$401,"登録番号" &amp; リスト!O10390)&gt;=1,"",IF(VLOOKUP(O10390,登録者リスト!$A$1:$D$43729,4,FALSE)=基本情報!$D$6,O10390,"")),"")</f>
        <v/>
      </c>
    </row>
    <row r="10391" spans="15:16" x14ac:dyDescent="0.15">
      <c r="O10391">
        <v>10390</v>
      </c>
      <c r="P10391" t="str">
        <f>IFERROR(IF(COUNTIF(個人情報!$BB$5:$BB$401,"登録番号" &amp; リスト!O10391)&gt;=1,"",IF(VLOOKUP(O10391,登録者リスト!$A$1:$D$43729,4,FALSE)=基本情報!$D$6,O10391,"")),"")</f>
        <v/>
      </c>
    </row>
    <row r="10392" spans="15:16" x14ac:dyDescent="0.15">
      <c r="O10392">
        <v>10391</v>
      </c>
      <c r="P10392" t="str">
        <f>IFERROR(IF(COUNTIF(個人情報!$BB$5:$BB$401,"登録番号" &amp; リスト!O10392)&gt;=1,"",IF(VLOOKUP(O10392,登録者リスト!$A$1:$D$43729,4,FALSE)=基本情報!$D$6,O10392,"")),"")</f>
        <v/>
      </c>
    </row>
    <row r="10393" spans="15:16" x14ac:dyDescent="0.15">
      <c r="O10393">
        <v>10392</v>
      </c>
      <c r="P10393" t="str">
        <f>IFERROR(IF(COUNTIF(個人情報!$BB$5:$BB$401,"登録番号" &amp; リスト!O10393)&gt;=1,"",IF(VLOOKUP(O10393,登録者リスト!$A$1:$D$43729,4,FALSE)=基本情報!$D$6,O10393,"")),"")</f>
        <v/>
      </c>
    </row>
    <row r="10394" spans="15:16" x14ac:dyDescent="0.15">
      <c r="O10394">
        <v>10393</v>
      </c>
      <c r="P10394" t="str">
        <f>IFERROR(IF(COUNTIF(個人情報!$BB$5:$BB$401,"登録番号" &amp; リスト!O10394)&gt;=1,"",IF(VLOOKUP(O10394,登録者リスト!$A$1:$D$43729,4,FALSE)=基本情報!$D$6,O10394,"")),"")</f>
        <v/>
      </c>
    </row>
    <row r="10395" spans="15:16" x14ac:dyDescent="0.15">
      <c r="O10395">
        <v>10394</v>
      </c>
      <c r="P10395" t="str">
        <f>IFERROR(IF(COUNTIF(個人情報!$BB$5:$BB$401,"登録番号" &amp; リスト!O10395)&gt;=1,"",IF(VLOOKUP(O10395,登録者リスト!$A$1:$D$43729,4,FALSE)=基本情報!$D$6,O10395,"")),"")</f>
        <v/>
      </c>
    </row>
    <row r="10396" spans="15:16" x14ac:dyDescent="0.15">
      <c r="O10396">
        <v>10395</v>
      </c>
      <c r="P10396" t="str">
        <f>IFERROR(IF(COUNTIF(個人情報!$BB$5:$BB$401,"登録番号" &amp; リスト!O10396)&gt;=1,"",IF(VLOOKUP(O10396,登録者リスト!$A$1:$D$43729,4,FALSE)=基本情報!$D$6,O10396,"")),"")</f>
        <v/>
      </c>
    </row>
    <row r="10397" spans="15:16" x14ac:dyDescent="0.15">
      <c r="O10397">
        <v>10396</v>
      </c>
      <c r="P10397" t="str">
        <f>IFERROR(IF(COUNTIF(個人情報!$BB$5:$BB$401,"登録番号" &amp; リスト!O10397)&gt;=1,"",IF(VLOOKUP(O10397,登録者リスト!$A$1:$D$43729,4,FALSE)=基本情報!$D$6,O10397,"")),"")</f>
        <v/>
      </c>
    </row>
    <row r="10398" spans="15:16" x14ac:dyDescent="0.15">
      <c r="O10398">
        <v>10397</v>
      </c>
      <c r="P10398" t="str">
        <f>IFERROR(IF(COUNTIF(個人情報!$BB$5:$BB$401,"登録番号" &amp; リスト!O10398)&gt;=1,"",IF(VLOOKUP(O10398,登録者リスト!$A$1:$D$43729,4,FALSE)=基本情報!$D$6,O10398,"")),"")</f>
        <v/>
      </c>
    </row>
    <row r="10399" spans="15:16" x14ac:dyDescent="0.15">
      <c r="O10399">
        <v>10398</v>
      </c>
      <c r="P10399" t="str">
        <f>IFERROR(IF(COUNTIF(個人情報!$BB$5:$BB$401,"登録番号" &amp; リスト!O10399)&gt;=1,"",IF(VLOOKUP(O10399,登録者リスト!$A$1:$D$43729,4,FALSE)=基本情報!$D$6,O10399,"")),"")</f>
        <v/>
      </c>
    </row>
    <row r="10400" spans="15:16" x14ac:dyDescent="0.15">
      <c r="O10400">
        <v>10399</v>
      </c>
      <c r="P10400" t="str">
        <f>IFERROR(IF(COUNTIF(個人情報!$BB$5:$BB$401,"登録番号" &amp; リスト!O10400)&gt;=1,"",IF(VLOOKUP(O10400,登録者リスト!$A$1:$D$43729,4,FALSE)=基本情報!$D$6,O10400,"")),"")</f>
        <v/>
      </c>
    </row>
    <row r="10401" spans="15:16" x14ac:dyDescent="0.15">
      <c r="O10401">
        <v>10400</v>
      </c>
      <c r="P10401" t="str">
        <f>IFERROR(IF(COUNTIF(個人情報!$BB$5:$BB$401,"登録番号" &amp; リスト!O10401)&gt;=1,"",IF(VLOOKUP(O10401,登録者リスト!$A$1:$D$43729,4,FALSE)=基本情報!$D$6,O10401,"")),"")</f>
        <v/>
      </c>
    </row>
    <row r="10402" spans="15:16" x14ac:dyDescent="0.15">
      <c r="O10402">
        <v>10401</v>
      </c>
      <c r="P10402" t="str">
        <f>IFERROR(IF(COUNTIF(個人情報!$BB$5:$BB$401,"登録番号" &amp; リスト!O10402)&gt;=1,"",IF(VLOOKUP(O10402,登録者リスト!$A$1:$D$43729,4,FALSE)=基本情報!$D$6,O10402,"")),"")</f>
        <v/>
      </c>
    </row>
    <row r="10403" spans="15:16" x14ac:dyDescent="0.15">
      <c r="O10403">
        <v>10402</v>
      </c>
      <c r="P10403" t="str">
        <f>IFERROR(IF(COUNTIF(個人情報!$BB$5:$BB$401,"登録番号" &amp; リスト!O10403)&gt;=1,"",IF(VLOOKUP(O10403,登録者リスト!$A$1:$D$43729,4,FALSE)=基本情報!$D$6,O10403,"")),"")</f>
        <v/>
      </c>
    </row>
    <row r="10404" spans="15:16" x14ac:dyDescent="0.15">
      <c r="O10404">
        <v>10403</v>
      </c>
      <c r="P10404" t="str">
        <f>IFERROR(IF(COUNTIF(個人情報!$BB$5:$BB$401,"登録番号" &amp; リスト!O10404)&gt;=1,"",IF(VLOOKUP(O10404,登録者リスト!$A$1:$D$43729,4,FALSE)=基本情報!$D$6,O10404,"")),"")</f>
        <v/>
      </c>
    </row>
    <row r="10405" spans="15:16" x14ac:dyDescent="0.15">
      <c r="O10405">
        <v>10404</v>
      </c>
      <c r="P10405" t="str">
        <f>IFERROR(IF(COUNTIF(個人情報!$BB$5:$BB$401,"登録番号" &amp; リスト!O10405)&gt;=1,"",IF(VLOOKUP(O10405,登録者リスト!$A$1:$D$43729,4,FALSE)=基本情報!$D$6,O10405,"")),"")</f>
        <v/>
      </c>
    </row>
    <row r="10406" spans="15:16" x14ac:dyDescent="0.15">
      <c r="O10406">
        <v>10405</v>
      </c>
      <c r="P10406" t="str">
        <f>IFERROR(IF(COUNTIF(個人情報!$BB$5:$BB$401,"登録番号" &amp; リスト!O10406)&gt;=1,"",IF(VLOOKUP(O10406,登録者リスト!$A$1:$D$43729,4,FALSE)=基本情報!$D$6,O10406,"")),"")</f>
        <v/>
      </c>
    </row>
    <row r="10407" spans="15:16" x14ac:dyDescent="0.15">
      <c r="O10407">
        <v>10406</v>
      </c>
      <c r="P10407" t="str">
        <f>IFERROR(IF(COUNTIF(個人情報!$BB$5:$BB$401,"登録番号" &amp; リスト!O10407)&gt;=1,"",IF(VLOOKUP(O10407,登録者リスト!$A$1:$D$43729,4,FALSE)=基本情報!$D$6,O10407,"")),"")</f>
        <v/>
      </c>
    </row>
    <row r="10408" spans="15:16" x14ac:dyDescent="0.15">
      <c r="O10408">
        <v>10407</v>
      </c>
      <c r="P10408" t="str">
        <f>IFERROR(IF(COUNTIF(個人情報!$BB$5:$BB$401,"登録番号" &amp; リスト!O10408)&gt;=1,"",IF(VLOOKUP(O10408,登録者リスト!$A$1:$D$43729,4,FALSE)=基本情報!$D$6,O10408,"")),"")</f>
        <v/>
      </c>
    </row>
    <row r="10409" spans="15:16" x14ac:dyDescent="0.15">
      <c r="O10409">
        <v>10408</v>
      </c>
      <c r="P10409" t="str">
        <f>IFERROR(IF(COUNTIF(個人情報!$BB$5:$BB$401,"登録番号" &amp; リスト!O10409)&gt;=1,"",IF(VLOOKUP(O10409,登録者リスト!$A$1:$D$43729,4,FALSE)=基本情報!$D$6,O10409,"")),"")</f>
        <v/>
      </c>
    </row>
    <row r="10410" spans="15:16" x14ac:dyDescent="0.15">
      <c r="O10410">
        <v>10409</v>
      </c>
      <c r="P10410" t="str">
        <f>IFERROR(IF(COUNTIF(個人情報!$BB$5:$BB$401,"登録番号" &amp; リスト!O10410)&gt;=1,"",IF(VLOOKUP(O10410,登録者リスト!$A$1:$D$43729,4,FALSE)=基本情報!$D$6,O10410,"")),"")</f>
        <v/>
      </c>
    </row>
    <row r="10411" spans="15:16" x14ac:dyDescent="0.15">
      <c r="O10411">
        <v>10410</v>
      </c>
      <c r="P10411" t="str">
        <f>IFERROR(IF(COUNTIF(個人情報!$BB$5:$BB$401,"登録番号" &amp; リスト!O10411)&gt;=1,"",IF(VLOOKUP(O10411,登録者リスト!$A$1:$D$43729,4,FALSE)=基本情報!$D$6,O10411,"")),"")</f>
        <v/>
      </c>
    </row>
    <row r="10412" spans="15:16" x14ac:dyDescent="0.15">
      <c r="O10412">
        <v>10411</v>
      </c>
      <c r="P10412" t="str">
        <f>IFERROR(IF(COUNTIF(個人情報!$BB$5:$BB$401,"登録番号" &amp; リスト!O10412)&gt;=1,"",IF(VLOOKUP(O10412,登録者リスト!$A$1:$D$43729,4,FALSE)=基本情報!$D$6,O10412,"")),"")</f>
        <v/>
      </c>
    </row>
    <row r="10413" spans="15:16" x14ac:dyDescent="0.15">
      <c r="O10413">
        <v>10412</v>
      </c>
      <c r="P10413" t="str">
        <f>IFERROR(IF(COUNTIF(個人情報!$BB$5:$BB$401,"登録番号" &amp; リスト!O10413)&gt;=1,"",IF(VLOOKUP(O10413,登録者リスト!$A$1:$D$43729,4,FALSE)=基本情報!$D$6,O10413,"")),"")</f>
        <v/>
      </c>
    </row>
    <row r="10414" spans="15:16" x14ac:dyDescent="0.15">
      <c r="O10414">
        <v>10413</v>
      </c>
      <c r="P10414" t="str">
        <f>IFERROR(IF(COUNTIF(個人情報!$BB$5:$BB$401,"登録番号" &amp; リスト!O10414)&gt;=1,"",IF(VLOOKUP(O10414,登録者リスト!$A$1:$D$43729,4,FALSE)=基本情報!$D$6,O10414,"")),"")</f>
        <v/>
      </c>
    </row>
    <row r="10415" spans="15:16" x14ac:dyDescent="0.15">
      <c r="O10415">
        <v>10414</v>
      </c>
      <c r="P10415" t="str">
        <f>IFERROR(IF(COUNTIF(個人情報!$BB$5:$BB$401,"登録番号" &amp; リスト!O10415)&gt;=1,"",IF(VLOOKUP(O10415,登録者リスト!$A$1:$D$43729,4,FALSE)=基本情報!$D$6,O10415,"")),"")</f>
        <v/>
      </c>
    </row>
    <row r="10416" spans="15:16" x14ac:dyDescent="0.15">
      <c r="O10416">
        <v>10415</v>
      </c>
      <c r="P10416" t="str">
        <f>IFERROR(IF(COUNTIF(個人情報!$BB$5:$BB$401,"登録番号" &amp; リスト!O10416)&gt;=1,"",IF(VLOOKUP(O10416,登録者リスト!$A$1:$D$43729,4,FALSE)=基本情報!$D$6,O10416,"")),"")</f>
        <v/>
      </c>
    </row>
    <row r="10417" spans="15:16" x14ac:dyDescent="0.15">
      <c r="O10417">
        <v>10416</v>
      </c>
      <c r="P10417" t="str">
        <f>IFERROR(IF(COUNTIF(個人情報!$BB$5:$BB$401,"登録番号" &amp; リスト!O10417)&gt;=1,"",IF(VLOOKUP(O10417,登録者リスト!$A$1:$D$43729,4,FALSE)=基本情報!$D$6,O10417,"")),"")</f>
        <v/>
      </c>
    </row>
    <row r="10418" spans="15:16" x14ac:dyDescent="0.15">
      <c r="O10418">
        <v>10417</v>
      </c>
      <c r="P10418" t="str">
        <f>IFERROR(IF(COUNTIF(個人情報!$BB$5:$BB$401,"登録番号" &amp; リスト!O10418)&gt;=1,"",IF(VLOOKUP(O10418,登録者リスト!$A$1:$D$43729,4,FALSE)=基本情報!$D$6,O10418,"")),"")</f>
        <v/>
      </c>
    </row>
    <row r="10419" spans="15:16" x14ac:dyDescent="0.15">
      <c r="O10419">
        <v>10418</v>
      </c>
      <c r="P10419" t="str">
        <f>IFERROR(IF(COUNTIF(個人情報!$BB$5:$BB$401,"登録番号" &amp; リスト!O10419)&gt;=1,"",IF(VLOOKUP(O10419,登録者リスト!$A$1:$D$43729,4,FALSE)=基本情報!$D$6,O10419,"")),"")</f>
        <v/>
      </c>
    </row>
    <row r="10420" spans="15:16" x14ac:dyDescent="0.15">
      <c r="O10420">
        <v>10419</v>
      </c>
      <c r="P10420" t="str">
        <f>IFERROR(IF(COUNTIF(個人情報!$BB$5:$BB$401,"登録番号" &amp; リスト!O10420)&gt;=1,"",IF(VLOOKUP(O10420,登録者リスト!$A$1:$D$43729,4,FALSE)=基本情報!$D$6,O10420,"")),"")</f>
        <v/>
      </c>
    </row>
    <row r="10421" spans="15:16" x14ac:dyDescent="0.15">
      <c r="O10421">
        <v>10420</v>
      </c>
      <c r="P10421" t="str">
        <f>IFERROR(IF(COUNTIF(個人情報!$BB$5:$BB$401,"登録番号" &amp; リスト!O10421)&gt;=1,"",IF(VLOOKUP(O10421,登録者リスト!$A$1:$D$43729,4,FALSE)=基本情報!$D$6,O10421,"")),"")</f>
        <v/>
      </c>
    </row>
    <row r="10422" spans="15:16" x14ac:dyDescent="0.15">
      <c r="O10422">
        <v>10421</v>
      </c>
      <c r="P10422" t="str">
        <f>IFERROR(IF(COUNTIF(個人情報!$BB$5:$BB$401,"登録番号" &amp; リスト!O10422)&gt;=1,"",IF(VLOOKUP(O10422,登録者リスト!$A$1:$D$43729,4,FALSE)=基本情報!$D$6,O10422,"")),"")</f>
        <v/>
      </c>
    </row>
    <row r="10423" spans="15:16" x14ac:dyDescent="0.15">
      <c r="O10423">
        <v>10422</v>
      </c>
      <c r="P10423" t="str">
        <f>IFERROR(IF(COUNTIF(個人情報!$BB$5:$BB$401,"登録番号" &amp; リスト!O10423)&gt;=1,"",IF(VLOOKUP(O10423,登録者リスト!$A$1:$D$43729,4,FALSE)=基本情報!$D$6,O10423,"")),"")</f>
        <v/>
      </c>
    </row>
    <row r="10424" spans="15:16" x14ac:dyDescent="0.15">
      <c r="O10424">
        <v>10423</v>
      </c>
      <c r="P10424" t="str">
        <f>IFERROR(IF(COUNTIF(個人情報!$BB$5:$BB$401,"登録番号" &amp; リスト!O10424)&gt;=1,"",IF(VLOOKUP(O10424,登録者リスト!$A$1:$D$43729,4,FALSE)=基本情報!$D$6,O10424,"")),"")</f>
        <v/>
      </c>
    </row>
    <row r="10425" spans="15:16" x14ac:dyDescent="0.15">
      <c r="O10425">
        <v>10424</v>
      </c>
      <c r="P10425" t="str">
        <f>IFERROR(IF(COUNTIF(個人情報!$BB$5:$BB$401,"登録番号" &amp; リスト!O10425)&gt;=1,"",IF(VLOOKUP(O10425,登録者リスト!$A$1:$D$43729,4,FALSE)=基本情報!$D$6,O10425,"")),"")</f>
        <v/>
      </c>
    </row>
    <row r="10426" spans="15:16" x14ac:dyDescent="0.15">
      <c r="O10426">
        <v>10425</v>
      </c>
      <c r="P10426" t="str">
        <f>IFERROR(IF(COUNTIF(個人情報!$BB$5:$BB$401,"登録番号" &amp; リスト!O10426)&gt;=1,"",IF(VLOOKUP(O10426,登録者リスト!$A$1:$D$43729,4,FALSE)=基本情報!$D$6,O10426,"")),"")</f>
        <v/>
      </c>
    </row>
    <row r="10427" spans="15:16" x14ac:dyDescent="0.15">
      <c r="O10427">
        <v>10426</v>
      </c>
      <c r="P10427" t="str">
        <f>IFERROR(IF(COUNTIF(個人情報!$BB$5:$BB$401,"登録番号" &amp; リスト!O10427)&gt;=1,"",IF(VLOOKUP(O10427,登録者リスト!$A$1:$D$43729,4,FALSE)=基本情報!$D$6,O10427,"")),"")</f>
        <v/>
      </c>
    </row>
    <row r="10428" spans="15:16" x14ac:dyDescent="0.15">
      <c r="O10428">
        <v>10427</v>
      </c>
      <c r="P10428" t="str">
        <f>IFERROR(IF(COUNTIF(個人情報!$BB$5:$BB$401,"登録番号" &amp; リスト!O10428)&gt;=1,"",IF(VLOOKUP(O10428,登録者リスト!$A$1:$D$43729,4,FALSE)=基本情報!$D$6,O10428,"")),"")</f>
        <v/>
      </c>
    </row>
    <row r="10429" spans="15:16" x14ac:dyDescent="0.15">
      <c r="O10429">
        <v>10428</v>
      </c>
      <c r="P10429" t="str">
        <f>IFERROR(IF(COUNTIF(個人情報!$BB$5:$BB$401,"登録番号" &amp; リスト!O10429)&gt;=1,"",IF(VLOOKUP(O10429,登録者リスト!$A$1:$D$43729,4,FALSE)=基本情報!$D$6,O10429,"")),"")</f>
        <v/>
      </c>
    </row>
    <row r="10430" spans="15:16" x14ac:dyDescent="0.15">
      <c r="O10430">
        <v>10429</v>
      </c>
      <c r="P10430" t="str">
        <f>IFERROR(IF(COUNTIF(個人情報!$BB$5:$BB$401,"登録番号" &amp; リスト!O10430)&gt;=1,"",IF(VLOOKUP(O10430,登録者リスト!$A$1:$D$43729,4,FALSE)=基本情報!$D$6,O10430,"")),"")</f>
        <v/>
      </c>
    </row>
    <row r="10431" spans="15:16" x14ac:dyDescent="0.15">
      <c r="O10431">
        <v>10430</v>
      </c>
      <c r="P10431" t="str">
        <f>IFERROR(IF(COUNTIF(個人情報!$BB$5:$BB$401,"登録番号" &amp; リスト!O10431)&gt;=1,"",IF(VLOOKUP(O10431,登録者リスト!$A$1:$D$43729,4,FALSE)=基本情報!$D$6,O10431,"")),"")</f>
        <v/>
      </c>
    </row>
    <row r="10432" spans="15:16" x14ac:dyDescent="0.15">
      <c r="O10432">
        <v>10431</v>
      </c>
      <c r="P10432" t="str">
        <f>IFERROR(IF(COUNTIF(個人情報!$BB$5:$BB$401,"登録番号" &amp; リスト!O10432)&gt;=1,"",IF(VLOOKUP(O10432,登録者リスト!$A$1:$D$43729,4,FALSE)=基本情報!$D$6,O10432,"")),"")</f>
        <v/>
      </c>
    </row>
    <row r="10433" spans="15:16" x14ac:dyDescent="0.15">
      <c r="O10433">
        <v>10432</v>
      </c>
      <c r="P10433" t="str">
        <f>IFERROR(IF(COUNTIF(個人情報!$BB$5:$BB$401,"登録番号" &amp; リスト!O10433)&gt;=1,"",IF(VLOOKUP(O10433,登録者リスト!$A$1:$D$43729,4,FALSE)=基本情報!$D$6,O10433,"")),"")</f>
        <v/>
      </c>
    </row>
    <row r="10434" spans="15:16" x14ac:dyDescent="0.15">
      <c r="O10434">
        <v>10433</v>
      </c>
      <c r="P10434" t="str">
        <f>IFERROR(IF(COUNTIF(個人情報!$BB$5:$BB$401,"登録番号" &amp; リスト!O10434)&gt;=1,"",IF(VLOOKUP(O10434,登録者リスト!$A$1:$D$43729,4,FALSE)=基本情報!$D$6,O10434,"")),"")</f>
        <v/>
      </c>
    </row>
    <row r="10435" spans="15:16" x14ac:dyDescent="0.15">
      <c r="O10435">
        <v>10434</v>
      </c>
      <c r="P10435" t="str">
        <f>IFERROR(IF(COUNTIF(個人情報!$BB$5:$BB$401,"登録番号" &amp; リスト!O10435)&gt;=1,"",IF(VLOOKUP(O10435,登録者リスト!$A$1:$D$43729,4,FALSE)=基本情報!$D$6,O10435,"")),"")</f>
        <v/>
      </c>
    </row>
    <row r="10436" spans="15:16" x14ac:dyDescent="0.15">
      <c r="O10436">
        <v>10435</v>
      </c>
      <c r="P10436" t="str">
        <f>IFERROR(IF(COUNTIF(個人情報!$BB$5:$BB$401,"登録番号" &amp; リスト!O10436)&gt;=1,"",IF(VLOOKUP(O10436,登録者リスト!$A$1:$D$43729,4,FALSE)=基本情報!$D$6,O10436,"")),"")</f>
        <v/>
      </c>
    </row>
    <row r="10437" spans="15:16" x14ac:dyDescent="0.15">
      <c r="O10437">
        <v>10436</v>
      </c>
      <c r="P10437" t="str">
        <f>IFERROR(IF(COUNTIF(個人情報!$BB$5:$BB$401,"登録番号" &amp; リスト!O10437)&gt;=1,"",IF(VLOOKUP(O10437,登録者リスト!$A$1:$D$43729,4,FALSE)=基本情報!$D$6,O10437,"")),"")</f>
        <v/>
      </c>
    </row>
    <row r="10438" spans="15:16" x14ac:dyDescent="0.15">
      <c r="O10438">
        <v>10437</v>
      </c>
      <c r="P10438" t="str">
        <f>IFERROR(IF(COUNTIF(個人情報!$BB$5:$BB$401,"登録番号" &amp; リスト!O10438)&gt;=1,"",IF(VLOOKUP(O10438,登録者リスト!$A$1:$D$43729,4,FALSE)=基本情報!$D$6,O10438,"")),"")</f>
        <v/>
      </c>
    </row>
    <row r="10439" spans="15:16" x14ac:dyDescent="0.15">
      <c r="O10439">
        <v>10438</v>
      </c>
      <c r="P10439" t="str">
        <f>IFERROR(IF(COUNTIF(個人情報!$BB$5:$BB$401,"登録番号" &amp; リスト!O10439)&gt;=1,"",IF(VLOOKUP(O10439,登録者リスト!$A$1:$D$43729,4,FALSE)=基本情報!$D$6,O10439,"")),"")</f>
        <v/>
      </c>
    </row>
    <row r="10440" spans="15:16" x14ac:dyDescent="0.15">
      <c r="O10440">
        <v>10439</v>
      </c>
      <c r="P10440" t="str">
        <f>IFERROR(IF(COUNTIF(個人情報!$BB$5:$BB$401,"登録番号" &amp; リスト!O10440)&gt;=1,"",IF(VLOOKUP(O10440,登録者リスト!$A$1:$D$43729,4,FALSE)=基本情報!$D$6,O10440,"")),"")</f>
        <v/>
      </c>
    </row>
    <row r="10441" spans="15:16" x14ac:dyDescent="0.15">
      <c r="O10441">
        <v>10440</v>
      </c>
      <c r="P10441" t="str">
        <f>IFERROR(IF(COUNTIF(個人情報!$BB$5:$BB$401,"登録番号" &amp; リスト!O10441)&gt;=1,"",IF(VLOOKUP(O10441,登録者リスト!$A$1:$D$43729,4,FALSE)=基本情報!$D$6,O10441,"")),"")</f>
        <v/>
      </c>
    </row>
    <row r="10442" spans="15:16" x14ac:dyDescent="0.15">
      <c r="O10442">
        <v>10441</v>
      </c>
      <c r="P10442" t="str">
        <f>IFERROR(IF(COUNTIF(個人情報!$BB$5:$BB$401,"登録番号" &amp; リスト!O10442)&gt;=1,"",IF(VLOOKUP(O10442,登録者リスト!$A$1:$D$43729,4,FALSE)=基本情報!$D$6,O10442,"")),"")</f>
        <v/>
      </c>
    </row>
    <row r="10443" spans="15:16" x14ac:dyDescent="0.15">
      <c r="O10443">
        <v>10442</v>
      </c>
      <c r="P10443" t="str">
        <f>IFERROR(IF(COUNTIF(個人情報!$BB$5:$BB$401,"登録番号" &amp; リスト!O10443)&gt;=1,"",IF(VLOOKUP(O10443,登録者リスト!$A$1:$D$43729,4,FALSE)=基本情報!$D$6,O10443,"")),"")</f>
        <v/>
      </c>
    </row>
    <row r="10444" spans="15:16" x14ac:dyDescent="0.15">
      <c r="O10444">
        <v>10443</v>
      </c>
      <c r="P10444" t="str">
        <f>IFERROR(IF(COUNTIF(個人情報!$BB$5:$BB$401,"登録番号" &amp; リスト!O10444)&gt;=1,"",IF(VLOOKUP(O10444,登録者リスト!$A$1:$D$43729,4,FALSE)=基本情報!$D$6,O10444,"")),"")</f>
        <v/>
      </c>
    </row>
    <row r="10445" spans="15:16" x14ac:dyDescent="0.15">
      <c r="O10445">
        <v>10444</v>
      </c>
      <c r="P10445" t="str">
        <f>IFERROR(IF(COUNTIF(個人情報!$BB$5:$BB$401,"登録番号" &amp; リスト!O10445)&gt;=1,"",IF(VLOOKUP(O10445,登録者リスト!$A$1:$D$43729,4,FALSE)=基本情報!$D$6,O10445,"")),"")</f>
        <v/>
      </c>
    </row>
    <row r="10446" spans="15:16" x14ac:dyDescent="0.15">
      <c r="O10446">
        <v>10445</v>
      </c>
      <c r="P10446" t="str">
        <f>IFERROR(IF(COUNTIF(個人情報!$BB$5:$BB$401,"登録番号" &amp; リスト!O10446)&gt;=1,"",IF(VLOOKUP(O10446,登録者リスト!$A$1:$D$43729,4,FALSE)=基本情報!$D$6,O10446,"")),"")</f>
        <v/>
      </c>
    </row>
    <row r="10447" spans="15:16" x14ac:dyDescent="0.15">
      <c r="O10447">
        <v>10446</v>
      </c>
      <c r="P10447" t="str">
        <f>IFERROR(IF(COUNTIF(個人情報!$BB$5:$BB$401,"登録番号" &amp; リスト!O10447)&gt;=1,"",IF(VLOOKUP(O10447,登録者リスト!$A$1:$D$43729,4,FALSE)=基本情報!$D$6,O10447,"")),"")</f>
        <v/>
      </c>
    </row>
    <row r="10448" spans="15:16" x14ac:dyDescent="0.15">
      <c r="O10448">
        <v>10447</v>
      </c>
      <c r="P10448" t="str">
        <f>IFERROR(IF(COUNTIF(個人情報!$BB$5:$BB$401,"登録番号" &amp; リスト!O10448)&gt;=1,"",IF(VLOOKUP(O10448,登録者リスト!$A$1:$D$43729,4,FALSE)=基本情報!$D$6,O10448,"")),"")</f>
        <v/>
      </c>
    </row>
    <row r="10449" spans="15:16" x14ac:dyDescent="0.15">
      <c r="O10449">
        <v>10448</v>
      </c>
      <c r="P10449" t="str">
        <f>IFERROR(IF(COUNTIF(個人情報!$BB$5:$BB$401,"登録番号" &amp; リスト!O10449)&gt;=1,"",IF(VLOOKUP(O10449,登録者リスト!$A$1:$D$43729,4,FALSE)=基本情報!$D$6,O10449,"")),"")</f>
        <v/>
      </c>
    </row>
    <row r="10450" spans="15:16" x14ac:dyDescent="0.15">
      <c r="O10450">
        <v>10449</v>
      </c>
      <c r="P10450" t="str">
        <f>IFERROR(IF(COUNTIF(個人情報!$BB$5:$BB$401,"登録番号" &amp; リスト!O10450)&gt;=1,"",IF(VLOOKUP(O10450,登録者リスト!$A$1:$D$43729,4,FALSE)=基本情報!$D$6,O10450,"")),"")</f>
        <v/>
      </c>
    </row>
    <row r="10451" spans="15:16" x14ac:dyDescent="0.15">
      <c r="O10451">
        <v>10450</v>
      </c>
      <c r="P10451" t="str">
        <f>IFERROR(IF(COUNTIF(個人情報!$BB$5:$BB$401,"登録番号" &amp; リスト!O10451)&gt;=1,"",IF(VLOOKUP(O10451,登録者リスト!$A$1:$D$43729,4,FALSE)=基本情報!$D$6,O10451,"")),"")</f>
        <v/>
      </c>
    </row>
    <row r="10452" spans="15:16" x14ac:dyDescent="0.15">
      <c r="O10452">
        <v>10451</v>
      </c>
      <c r="P10452" t="str">
        <f>IFERROR(IF(COUNTIF(個人情報!$BB$5:$BB$401,"登録番号" &amp; リスト!O10452)&gt;=1,"",IF(VLOOKUP(O10452,登録者リスト!$A$1:$D$43729,4,FALSE)=基本情報!$D$6,O10452,"")),"")</f>
        <v/>
      </c>
    </row>
    <row r="10453" spans="15:16" x14ac:dyDescent="0.15">
      <c r="O10453">
        <v>10452</v>
      </c>
      <c r="P10453" t="str">
        <f>IFERROR(IF(COUNTIF(個人情報!$BB$5:$BB$401,"登録番号" &amp; リスト!O10453)&gt;=1,"",IF(VLOOKUP(O10453,登録者リスト!$A$1:$D$43729,4,FALSE)=基本情報!$D$6,O10453,"")),"")</f>
        <v/>
      </c>
    </row>
    <row r="10454" spans="15:16" x14ac:dyDescent="0.15">
      <c r="O10454">
        <v>10453</v>
      </c>
      <c r="P10454" t="str">
        <f>IFERROR(IF(COUNTIF(個人情報!$BB$5:$BB$401,"登録番号" &amp; リスト!O10454)&gt;=1,"",IF(VLOOKUP(O10454,登録者リスト!$A$1:$D$43729,4,FALSE)=基本情報!$D$6,O10454,"")),"")</f>
        <v/>
      </c>
    </row>
    <row r="10455" spans="15:16" x14ac:dyDescent="0.15">
      <c r="O10455">
        <v>10454</v>
      </c>
      <c r="P10455" t="str">
        <f>IFERROR(IF(COUNTIF(個人情報!$BB$5:$BB$401,"登録番号" &amp; リスト!O10455)&gt;=1,"",IF(VLOOKUP(O10455,登録者リスト!$A$1:$D$43729,4,FALSE)=基本情報!$D$6,O10455,"")),"")</f>
        <v/>
      </c>
    </row>
    <row r="10456" spans="15:16" x14ac:dyDescent="0.15">
      <c r="O10456">
        <v>10455</v>
      </c>
      <c r="P10456" t="str">
        <f>IFERROR(IF(COUNTIF(個人情報!$BB$5:$BB$401,"登録番号" &amp; リスト!O10456)&gt;=1,"",IF(VLOOKUP(O10456,登録者リスト!$A$1:$D$43729,4,FALSE)=基本情報!$D$6,O10456,"")),"")</f>
        <v/>
      </c>
    </row>
    <row r="10457" spans="15:16" x14ac:dyDescent="0.15">
      <c r="O10457">
        <v>10456</v>
      </c>
      <c r="P10457" t="str">
        <f>IFERROR(IF(COUNTIF(個人情報!$BB$5:$BB$401,"登録番号" &amp; リスト!O10457)&gt;=1,"",IF(VLOOKUP(O10457,登録者リスト!$A$1:$D$43729,4,FALSE)=基本情報!$D$6,O10457,"")),"")</f>
        <v/>
      </c>
    </row>
    <row r="10458" spans="15:16" x14ac:dyDescent="0.15">
      <c r="O10458">
        <v>10457</v>
      </c>
      <c r="P10458" t="str">
        <f>IFERROR(IF(COUNTIF(個人情報!$BB$5:$BB$401,"登録番号" &amp; リスト!O10458)&gt;=1,"",IF(VLOOKUP(O10458,登録者リスト!$A$1:$D$43729,4,FALSE)=基本情報!$D$6,O10458,"")),"")</f>
        <v/>
      </c>
    </row>
    <row r="10459" spans="15:16" x14ac:dyDescent="0.15">
      <c r="O10459">
        <v>10458</v>
      </c>
      <c r="P10459" t="str">
        <f>IFERROR(IF(COUNTIF(個人情報!$BB$5:$BB$401,"登録番号" &amp; リスト!O10459)&gt;=1,"",IF(VLOOKUP(O10459,登録者リスト!$A$1:$D$43729,4,FALSE)=基本情報!$D$6,O10459,"")),"")</f>
        <v/>
      </c>
    </row>
    <row r="10460" spans="15:16" x14ac:dyDescent="0.15">
      <c r="O10460">
        <v>10459</v>
      </c>
      <c r="P10460" t="str">
        <f>IFERROR(IF(COUNTIF(個人情報!$BB$5:$BB$401,"登録番号" &amp; リスト!O10460)&gt;=1,"",IF(VLOOKUP(O10460,登録者リスト!$A$1:$D$43729,4,FALSE)=基本情報!$D$6,O10460,"")),"")</f>
        <v/>
      </c>
    </row>
    <row r="10461" spans="15:16" x14ac:dyDescent="0.15">
      <c r="O10461">
        <v>10460</v>
      </c>
      <c r="P10461" t="str">
        <f>IFERROR(IF(COUNTIF(個人情報!$BB$5:$BB$401,"登録番号" &amp; リスト!O10461)&gt;=1,"",IF(VLOOKUP(O10461,登録者リスト!$A$1:$D$43729,4,FALSE)=基本情報!$D$6,O10461,"")),"")</f>
        <v/>
      </c>
    </row>
    <row r="10462" spans="15:16" x14ac:dyDescent="0.15">
      <c r="O10462">
        <v>10461</v>
      </c>
      <c r="P10462" t="str">
        <f>IFERROR(IF(COUNTIF(個人情報!$BB$5:$BB$401,"登録番号" &amp; リスト!O10462)&gt;=1,"",IF(VLOOKUP(O10462,登録者リスト!$A$1:$D$43729,4,FALSE)=基本情報!$D$6,O10462,"")),"")</f>
        <v/>
      </c>
    </row>
    <row r="10463" spans="15:16" x14ac:dyDescent="0.15">
      <c r="O10463">
        <v>10462</v>
      </c>
      <c r="P10463" t="str">
        <f>IFERROR(IF(COUNTIF(個人情報!$BB$5:$BB$401,"登録番号" &amp; リスト!O10463)&gt;=1,"",IF(VLOOKUP(O10463,登録者リスト!$A$1:$D$43729,4,FALSE)=基本情報!$D$6,O10463,"")),"")</f>
        <v/>
      </c>
    </row>
    <row r="10464" spans="15:16" x14ac:dyDescent="0.15">
      <c r="O10464">
        <v>10463</v>
      </c>
      <c r="P10464" t="str">
        <f>IFERROR(IF(COUNTIF(個人情報!$BB$5:$BB$401,"登録番号" &amp; リスト!O10464)&gt;=1,"",IF(VLOOKUP(O10464,登録者リスト!$A$1:$D$43729,4,FALSE)=基本情報!$D$6,O10464,"")),"")</f>
        <v/>
      </c>
    </row>
    <row r="10465" spans="15:16" x14ac:dyDescent="0.15">
      <c r="O10465">
        <v>10464</v>
      </c>
      <c r="P10465" t="str">
        <f>IFERROR(IF(COUNTIF(個人情報!$BB$5:$BB$401,"登録番号" &amp; リスト!O10465)&gt;=1,"",IF(VLOOKUP(O10465,登録者リスト!$A$1:$D$43729,4,FALSE)=基本情報!$D$6,O10465,"")),"")</f>
        <v/>
      </c>
    </row>
    <row r="10466" spans="15:16" x14ac:dyDescent="0.15">
      <c r="O10466">
        <v>10465</v>
      </c>
      <c r="P10466" t="str">
        <f>IFERROR(IF(COUNTIF(個人情報!$BB$5:$BB$401,"登録番号" &amp; リスト!O10466)&gt;=1,"",IF(VLOOKUP(O10466,登録者リスト!$A$1:$D$43729,4,FALSE)=基本情報!$D$6,O10466,"")),"")</f>
        <v/>
      </c>
    </row>
    <row r="10467" spans="15:16" x14ac:dyDescent="0.15">
      <c r="O10467">
        <v>10466</v>
      </c>
      <c r="P10467" t="str">
        <f>IFERROR(IF(COUNTIF(個人情報!$BB$5:$BB$401,"登録番号" &amp; リスト!O10467)&gt;=1,"",IF(VLOOKUP(O10467,登録者リスト!$A$1:$D$43729,4,FALSE)=基本情報!$D$6,O10467,"")),"")</f>
        <v/>
      </c>
    </row>
    <row r="10468" spans="15:16" x14ac:dyDescent="0.15">
      <c r="O10468">
        <v>10467</v>
      </c>
      <c r="P10468" t="str">
        <f>IFERROR(IF(COUNTIF(個人情報!$BB$5:$BB$401,"登録番号" &amp; リスト!O10468)&gt;=1,"",IF(VLOOKUP(O10468,登録者リスト!$A$1:$D$43729,4,FALSE)=基本情報!$D$6,O10468,"")),"")</f>
        <v/>
      </c>
    </row>
    <row r="10469" spans="15:16" x14ac:dyDescent="0.15">
      <c r="O10469">
        <v>10468</v>
      </c>
      <c r="P10469" t="str">
        <f>IFERROR(IF(COUNTIF(個人情報!$BB$5:$BB$401,"登録番号" &amp; リスト!O10469)&gt;=1,"",IF(VLOOKUP(O10469,登録者リスト!$A$1:$D$43729,4,FALSE)=基本情報!$D$6,O10469,"")),"")</f>
        <v/>
      </c>
    </row>
    <row r="10470" spans="15:16" x14ac:dyDescent="0.15">
      <c r="O10470">
        <v>10469</v>
      </c>
      <c r="P10470" t="str">
        <f>IFERROR(IF(COUNTIF(個人情報!$BB$5:$BB$401,"登録番号" &amp; リスト!O10470)&gt;=1,"",IF(VLOOKUP(O10470,登録者リスト!$A$1:$D$43729,4,FALSE)=基本情報!$D$6,O10470,"")),"")</f>
        <v/>
      </c>
    </row>
    <row r="10471" spans="15:16" x14ac:dyDescent="0.15">
      <c r="O10471">
        <v>10470</v>
      </c>
      <c r="P10471" t="str">
        <f>IFERROR(IF(COUNTIF(個人情報!$BB$5:$BB$401,"登録番号" &amp; リスト!O10471)&gt;=1,"",IF(VLOOKUP(O10471,登録者リスト!$A$1:$D$43729,4,FALSE)=基本情報!$D$6,O10471,"")),"")</f>
        <v/>
      </c>
    </row>
    <row r="10472" spans="15:16" x14ac:dyDescent="0.15">
      <c r="O10472">
        <v>10471</v>
      </c>
      <c r="P10472" t="str">
        <f>IFERROR(IF(COUNTIF(個人情報!$BB$5:$BB$401,"登録番号" &amp; リスト!O10472)&gt;=1,"",IF(VLOOKUP(O10472,登録者リスト!$A$1:$D$43729,4,FALSE)=基本情報!$D$6,O10472,"")),"")</f>
        <v/>
      </c>
    </row>
    <row r="10473" spans="15:16" x14ac:dyDescent="0.15">
      <c r="O10473">
        <v>10472</v>
      </c>
      <c r="P10473" t="str">
        <f>IFERROR(IF(COUNTIF(個人情報!$BB$5:$BB$401,"登録番号" &amp; リスト!O10473)&gt;=1,"",IF(VLOOKUP(O10473,登録者リスト!$A$1:$D$43729,4,FALSE)=基本情報!$D$6,O10473,"")),"")</f>
        <v/>
      </c>
    </row>
    <row r="10474" spans="15:16" x14ac:dyDescent="0.15">
      <c r="O10474">
        <v>10473</v>
      </c>
      <c r="P10474" t="str">
        <f>IFERROR(IF(COUNTIF(個人情報!$BB$5:$BB$401,"登録番号" &amp; リスト!O10474)&gt;=1,"",IF(VLOOKUP(O10474,登録者リスト!$A$1:$D$43729,4,FALSE)=基本情報!$D$6,O10474,"")),"")</f>
        <v/>
      </c>
    </row>
    <row r="10475" spans="15:16" x14ac:dyDescent="0.15">
      <c r="O10475">
        <v>10474</v>
      </c>
      <c r="P10475" t="str">
        <f>IFERROR(IF(COUNTIF(個人情報!$BB$5:$BB$401,"登録番号" &amp; リスト!O10475)&gt;=1,"",IF(VLOOKUP(O10475,登録者リスト!$A$1:$D$43729,4,FALSE)=基本情報!$D$6,O10475,"")),"")</f>
        <v/>
      </c>
    </row>
    <row r="10476" spans="15:16" x14ac:dyDescent="0.15">
      <c r="O10476">
        <v>10475</v>
      </c>
      <c r="P10476" t="str">
        <f>IFERROR(IF(COUNTIF(個人情報!$BB$5:$BB$401,"登録番号" &amp; リスト!O10476)&gt;=1,"",IF(VLOOKUP(O10476,登録者リスト!$A$1:$D$43729,4,FALSE)=基本情報!$D$6,O10476,"")),"")</f>
        <v/>
      </c>
    </row>
    <row r="10477" spans="15:16" x14ac:dyDescent="0.15">
      <c r="O10477">
        <v>10476</v>
      </c>
      <c r="P10477" t="str">
        <f>IFERROR(IF(COUNTIF(個人情報!$BB$5:$BB$401,"登録番号" &amp; リスト!O10477)&gt;=1,"",IF(VLOOKUP(O10477,登録者リスト!$A$1:$D$43729,4,FALSE)=基本情報!$D$6,O10477,"")),"")</f>
        <v/>
      </c>
    </row>
    <row r="10478" spans="15:16" x14ac:dyDescent="0.15">
      <c r="O10478">
        <v>10477</v>
      </c>
      <c r="P10478" t="str">
        <f>IFERROR(IF(COUNTIF(個人情報!$BB$5:$BB$401,"登録番号" &amp; リスト!O10478)&gt;=1,"",IF(VLOOKUP(O10478,登録者リスト!$A$1:$D$43729,4,FALSE)=基本情報!$D$6,O10478,"")),"")</f>
        <v/>
      </c>
    </row>
    <row r="10479" spans="15:16" x14ac:dyDescent="0.15">
      <c r="O10479">
        <v>10478</v>
      </c>
      <c r="P10479" t="str">
        <f>IFERROR(IF(COUNTIF(個人情報!$BB$5:$BB$401,"登録番号" &amp; リスト!O10479)&gt;=1,"",IF(VLOOKUP(O10479,登録者リスト!$A$1:$D$43729,4,FALSE)=基本情報!$D$6,O10479,"")),"")</f>
        <v/>
      </c>
    </row>
    <row r="10480" spans="15:16" x14ac:dyDescent="0.15">
      <c r="O10480">
        <v>10479</v>
      </c>
      <c r="P10480" t="str">
        <f>IFERROR(IF(COUNTIF(個人情報!$BB$5:$BB$401,"登録番号" &amp; リスト!O10480)&gt;=1,"",IF(VLOOKUP(O10480,登録者リスト!$A$1:$D$43729,4,FALSE)=基本情報!$D$6,O10480,"")),"")</f>
        <v/>
      </c>
    </row>
    <row r="10481" spans="15:16" x14ac:dyDescent="0.15">
      <c r="O10481">
        <v>10480</v>
      </c>
      <c r="P10481" t="str">
        <f>IFERROR(IF(COUNTIF(個人情報!$BB$5:$BB$401,"登録番号" &amp; リスト!O10481)&gt;=1,"",IF(VLOOKUP(O10481,登録者リスト!$A$1:$D$43729,4,FALSE)=基本情報!$D$6,O10481,"")),"")</f>
        <v/>
      </c>
    </row>
    <row r="10482" spans="15:16" x14ac:dyDescent="0.15">
      <c r="O10482">
        <v>10481</v>
      </c>
      <c r="P10482" t="str">
        <f>IFERROR(IF(COUNTIF(個人情報!$BB$5:$BB$401,"登録番号" &amp; リスト!O10482)&gt;=1,"",IF(VLOOKUP(O10482,登録者リスト!$A$1:$D$43729,4,FALSE)=基本情報!$D$6,O10482,"")),"")</f>
        <v/>
      </c>
    </row>
    <row r="10483" spans="15:16" x14ac:dyDescent="0.15">
      <c r="O10483">
        <v>10482</v>
      </c>
      <c r="P10483" t="str">
        <f>IFERROR(IF(COUNTIF(個人情報!$BB$5:$BB$401,"登録番号" &amp; リスト!O10483)&gt;=1,"",IF(VLOOKUP(O10483,登録者リスト!$A$1:$D$43729,4,FALSE)=基本情報!$D$6,O10483,"")),"")</f>
        <v/>
      </c>
    </row>
    <row r="10484" spans="15:16" x14ac:dyDescent="0.15">
      <c r="O10484">
        <v>10483</v>
      </c>
      <c r="P10484" t="str">
        <f>IFERROR(IF(COUNTIF(個人情報!$BB$5:$BB$401,"登録番号" &amp; リスト!O10484)&gt;=1,"",IF(VLOOKUP(O10484,登録者リスト!$A$1:$D$43729,4,FALSE)=基本情報!$D$6,O10484,"")),"")</f>
        <v/>
      </c>
    </row>
    <row r="10485" spans="15:16" x14ac:dyDescent="0.15">
      <c r="O10485">
        <v>10484</v>
      </c>
      <c r="P10485" t="str">
        <f>IFERROR(IF(COUNTIF(個人情報!$BB$5:$BB$401,"登録番号" &amp; リスト!O10485)&gt;=1,"",IF(VLOOKUP(O10485,登録者リスト!$A$1:$D$43729,4,FALSE)=基本情報!$D$6,O10485,"")),"")</f>
        <v/>
      </c>
    </row>
    <row r="10486" spans="15:16" x14ac:dyDescent="0.15">
      <c r="O10486">
        <v>10485</v>
      </c>
      <c r="P10486" t="str">
        <f>IFERROR(IF(COUNTIF(個人情報!$BB$5:$BB$401,"登録番号" &amp; リスト!O10486)&gt;=1,"",IF(VLOOKUP(O10486,登録者リスト!$A$1:$D$43729,4,FALSE)=基本情報!$D$6,O10486,"")),"")</f>
        <v/>
      </c>
    </row>
    <row r="10487" spans="15:16" x14ac:dyDescent="0.15">
      <c r="O10487">
        <v>10486</v>
      </c>
      <c r="P10487" t="str">
        <f>IFERROR(IF(COUNTIF(個人情報!$BB$5:$BB$401,"登録番号" &amp; リスト!O10487)&gt;=1,"",IF(VLOOKUP(O10487,登録者リスト!$A$1:$D$43729,4,FALSE)=基本情報!$D$6,O10487,"")),"")</f>
        <v/>
      </c>
    </row>
    <row r="10488" spans="15:16" x14ac:dyDescent="0.15">
      <c r="O10488">
        <v>10487</v>
      </c>
      <c r="P10488" t="str">
        <f>IFERROR(IF(COUNTIF(個人情報!$BB$5:$BB$401,"登録番号" &amp; リスト!O10488)&gt;=1,"",IF(VLOOKUP(O10488,登録者リスト!$A$1:$D$43729,4,FALSE)=基本情報!$D$6,O10488,"")),"")</f>
        <v/>
      </c>
    </row>
    <row r="10489" spans="15:16" x14ac:dyDescent="0.15">
      <c r="O10489">
        <v>10488</v>
      </c>
      <c r="P10489" t="str">
        <f>IFERROR(IF(COUNTIF(個人情報!$BB$5:$BB$401,"登録番号" &amp; リスト!O10489)&gt;=1,"",IF(VLOOKUP(O10489,登録者リスト!$A$1:$D$43729,4,FALSE)=基本情報!$D$6,O10489,"")),"")</f>
        <v/>
      </c>
    </row>
    <row r="10490" spans="15:16" x14ac:dyDescent="0.15">
      <c r="O10490">
        <v>10489</v>
      </c>
      <c r="P10490" t="str">
        <f>IFERROR(IF(COUNTIF(個人情報!$BB$5:$BB$401,"登録番号" &amp; リスト!O10490)&gt;=1,"",IF(VLOOKUP(O10490,登録者リスト!$A$1:$D$43729,4,FALSE)=基本情報!$D$6,O10490,"")),"")</f>
        <v/>
      </c>
    </row>
    <row r="10491" spans="15:16" x14ac:dyDescent="0.15">
      <c r="O10491">
        <v>10490</v>
      </c>
      <c r="P10491" t="str">
        <f>IFERROR(IF(COUNTIF(個人情報!$BB$5:$BB$401,"登録番号" &amp; リスト!O10491)&gt;=1,"",IF(VLOOKUP(O10491,登録者リスト!$A$1:$D$43729,4,FALSE)=基本情報!$D$6,O10491,"")),"")</f>
        <v/>
      </c>
    </row>
    <row r="10492" spans="15:16" x14ac:dyDescent="0.15">
      <c r="O10492">
        <v>10491</v>
      </c>
      <c r="P10492" t="str">
        <f>IFERROR(IF(COUNTIF(個人情報!$BB$5:$BB$401,"登録番号" &amp; リスト!O10492)&gt;=1,"",IF(VLOOKUP(O10492,登録者リスト!$A$1:$D$43729,4,FALSE)=基本情報!$D$6,O10492,"")),"")</f>
        <v/>
      </c>
    </row>
    <row r="10493" spans="15:16" x14ac:dyDescent="0.15">
      <c r="O10493">
        <v>10492</v>
      </c>
      <c r="P10493" t="str">
        <f>IFERROR(IF(COUNTIF(個人情報!$BB$5:$BB$401,"登録番号" &amp; リスト!O10493)&gt;=1,"",IF(VLOOKUP(O10493,登録者リスト!$A$1:$D$43729,4,FALSE)=基本情報!$D$6,O10493,"")),"")</f>
        <v/>
      </c>
    </row>
    <row r="10494" spans="15:16" x14ac:dyDescent="0.15">
      <c r="O10494">
        <v>10493</v>
      </c>
      <c r="P10494" t="str">
        <f>IFERROR(IF(COUNTIF(個人情報!$BB$5:$BB$401,"登録番号" &amp; リスト!O10494)&gt;=1,"",IF(VLOOKUP(O10494,登録者リスト!$A$1:$D$43729,4,FALSE)=基本情報!$D$6,O10494,"")),"")</f>
        <v/>
      </c>
    </row>
    <row r="10495" spans="15:16" x14ac:dyDescent="0.15">
      <c r="O10495">
        <v>10494</v>
      </c>
      <c r="P10495" t="str">
        <f>IFERROR(IF(COUNTIF(個人情報!$BB$5:$BB$401,"登録番号" &amp; リスト!O10495)&gt;=1,"",IF(VLOOKUP(O10495,登録者リスト!$A$1:$D$43729,4,FALSE)=基本情報!$D$6,O10495,"")),"")</f>
        <v/>
      </c>
    </row>
    <row r="10496" spans="15:16" x14ac:dyDescent="0.15">
      <c r="O10496">
        <v>10495</v>
      </c>
      <c r="P10496" t="str">
        <f>IFERROR(IF(COUNTIF(個人情報!$BB$5:$BB$401,"登録番号" &amp; リスト!O10496)&gt;=1,"",IF(VLOOKUP(O10496,登録者リスト!$A$1:$D$43729,4,FALSE)=基本情報!$D$6,O10496,"")),"")</f>
        <v/>
      </c>
    </row>
    <row r="10497" spans="15:16" x14ac:dyDescent="0.15">
      <c r="O10497">
        <v>10496</v>
      </c>
      <c r="P10497" t="str">
        <f>IFERROR(IF(COUNTIF(個人情報!$BB$5:$BB$401,"登録番号" &amp; リスト!O10497)&gt;=1,"",IF(VLOOKUP(O10497,登録者リスト!$A$1:$D$43729,4,FALSE)=基本情報!$D$6,O10497,"")),"")</f>
        <v/>
      </c>
    </row>
    <row r="10498" spans="15:16" x14ac:dyDescent="0.15">
      <c r="O10498">
        <v>10497</v>
      </c>
      <c r="P10498" t="str">
        <f>IFERROR(IF(COUNTIF(個人情報!$BB$5:$BB$401,"登録番号" &amp; リスト!O10498)&gt;=1,"",IF(VLOOKUP(O10498,登録者リスト!$A$1:$D$43729,4,FALSE)=基本情報!$D$6,O10498,"")),"")</f>
        <v/>
      </c>
    </row>
    <row r="10499" spans="15:16" x14ac:dyDescent="0.15">
      <c r="O10499">
        <v>10498</v>
      </c>
      <c r="P10499" t="str">
        <f>IFERROR(IF(COUNTIF(個人情報!$BB$5:$BB$401,"登録番号" &amp; リスト!O10499)&gt;=1,"",IF(VLOOKUP(O10499,登録者リスト!$A$1:$D$43729,4,FALSE)=基本情報!$D$6,O10499,"")),"")</f>
        <v/>
      </c>
    </row>
    <row r="10500" spans="15:16" x14ac:dyDescent="0.15">
      <c r="O10500">
        <v>10499</v>
      </c>
      <c r="P10500" t="str">
        <f>IFERROR(IF(COUNTIF(個人情報!$BB$5:$BB$401,"登録番号" &amp; リスト!O10500)&gt;=1,"",IF(VLOOKUP(O10500,登録者リスト!$A$1:$D$43729,4,FALSE)=基本情報!$D$6,O10500,"")),"")</f>
        <v/>
      </c>
    </row>
    <row r="10501" spans="15:16" x14ac:dyDescent="0.15">
      <c r="O10501">
        <v>10500</v>
      </c>
      <c r="P10501" t="str">
        <f>IFERROR(IF(COUNTIF(個人情報!$BB$5:$BB$401,"登録番号" &amp; リスト!O10501)&gt;=1,"",IF(VLOOKUP(O10501,登録者リスト!$A$1:$D$43729,4,FALSE)=基本情報!$D$6,O10501,"")),"")</f>
        <v/>
      </c>
    </row>
    <row r="10502" spans="15:16" x14ac:dyDescent="0.15">
      <c r="O10502">
        <v>10501</v>
      </c>
      <c r="P10502" t="str">
        <f>IFERROR(IF(COUNTIF(個人情報!$BB$5:$BB$401,"登録番号" &amp; リスト!O10502)&gt;=1,"",IF(VLOOKUP(O10502,登録者リスト!$A$1:$D$43729,4,FALSE)=基本情報!$D$6,O10502,"")),"")</f>
        <v/>
      </c>
    </row>
    <row r="10503" spans="15:16" x14ac:dyDescent="0.15">
      <c r="O10503">
        <v>10502</v>
      </c>
      <c r="P10503" t="str">
        <f>IFERROR(IF(COUNTIF(個人情報!$BB$5:$BB$401,"登録番号" &amp; リスト!O10503)&gt;=1,"",IF(VLOOKUP(O10503,登録者リスト!$A$1:$D$43729,4,FALSE)=基本情報!$D$6,O10503,"")),"")</f>
        <v/>
      </c>
    </row>
    <row r="10504" spans="15:16" x14ac:dyDescent="0.15">
      <c r="O10504">
        <v>10503</v>
      </c>
      <c r="P10504" t="str">
        <f>IFERROR(IF(COUNTIF(個人情報!$BB$5:$BB$401,"登録番号" &amp; リスト!O10504)&gt;=1,"",IF(VLOOKUP(O10504,登録者リスト!$A$1:$D$43729,4,FALSE)=基本情報!$D$6,O10504,"")),"")</f>
        <v/>
      </c>
    </row>
    <row r="10505" spans="15:16" x14ac:dyDescent="0.15">
      <c r="O10505">
        <v>10504</v>
      </c>
      <c r="P10505" t="str">
        <f>IFERROR(IF(COUNTIF(個人情報!$BB$5:$BB$401,"登録番号" &amp; リスト!O10505)&gt;=1,"",IF(VLOOKUP(O10505,登録者リスト!$A$1:$D$43729,4,FALSE)=基本情報!$D$6,O10505,"")),"")</f>
        <v/>
      </c>
    </row>
    <row r="10506" spans="15:16" x14ac:dyDescent="0.15">
      <c r="O10506">
        <v>10505</v>
      </c>
      <c r="P10506" t="str">
        <f>IFERROR(IF(COUNTIF(個人情報!$BB$5:$BB$401,"登録番号" &amp; リスト!O10506)&gt;=1,"",IF(VLOOKUP(O10506,登録者リスト!$A$1:$D$43729,4,FALSE)=基本情報!$D$6,O10506,"")),"")</f>
        <v/>
      </c>
    </row>
    <row r="10507" spans="15:16" x14ac:dyDescent="0.15">
      <c r="O10507">
        <v>10506</v>
      </c>
      <c r="P10507" t="str">
        <f>IFERROR(IF(COUNTIF(個人情報!$BB$5:$BB$401,"登録番号" &amp; リスト!O10507)&gt;=1,"",IF(VLOOKUP(O10507,登録者リスト!$A$1:$D$43729,4,FALSE)=基本情報!$D$6,O10507,"")),"")</f>
        <v/>
      </c>
    </row>
    <row r="10508" spans="15:16" x14ac:dyDescent="0.15">
      <c r="O10508">
        <v>10507</v>
      </c>
      <c r="P10508" t="str">
        <f>IFERROR(IF(COUNTIF(個人情報!$BB$5:$BB$401,"登録番号" &amp; リスト!O10508)&gt;=1,"",IF(VLOOKUP(O10508,登録者リスト!$A$1:$D$43729,4,FALSE)=基本情報!$D$6,O10508,"")),"")</f>
        <v/>
      </c>
    </row>
    <row r="10509" spans="15:16" x14ac:dyDescent="0.15">
      <c r="O10509">
        <v>10508</v>
      </c>
      <c r="P10509" t="str">
        <f>IFERROR(IF(COUNTIF(個人情報!$BB$5:$BB$401,"登録番号" &amp; リスト!O10509)&gt;=1,"",IF(VLOOKUP(O10509,登録者リスト!$A$1:$D$43729,4,FALSE)=基本情報!$D$6,O10509,"")),"")</f>
        <v/>
      </c>
    </row>
    <row r="10510" spans="15:16" x14ac:dyDescent="0.15">
      <c r="O10510">
        <v>10509</v>
      </c>
      <c r="P10510" t="str">
        <f>IFERROR(IF(COUNTIF(個人情報!$BB$5:$BB$401,"登録番号" &amp; リスト!O10510)&gt;=1,"",IF(VLOOKUP(O10510,登録者リスト!$A$1:$D$43729,4,FALSE)=基本情報!$D$6,O10510,"")),"")</f>
        <v/>
      </c>
    </row>
    <row r="10511" spans="15:16" x14ac:dyDescent="0.15">
      <c r="O10511">
        <v>10510</v>
      </c>
      <c r="P10511" t="str">
        <f>IFERROR(IF(COUNTIF(個人情報!$BB$5:$BB$401,"登録番号" &amp; リスト!O10511)&gt;=1,"",IF(VLOOKUP(O10511,登録者リスト!$A$1:$D$43729,4,FALSE)=基本情報!$D$6,O10511,"")),"")</f>
        <v/>
      </c>
    </row>
    <row r="10512" spans="15:16" x14ac:dyDescent="0.15">
      <c r="O10512">
        <v>10511</v>
      </c>
      <c r="P10512" t="str">
        <f>IFERROR(IF(COUNTIF(個人情報!$BB$5:$BB$401,"登録番号" &amp; リスト!O10512)&gt;=1,"",IF(VLOOKUP(O10512,登録者リスト!$A$1:$D$43729,4,FALSE)=基本情報!$D$6,O10512,"")),"")</f>
        <v/>
      </c>
    </row>
    <row r="10513" spans="15:16" x14ac:dyDescent="0.15">
      <c r="O10513">
        <v>10512</v>
      </c>
      <c r="P10513" t="str">
        <f>IFERROR(IF(COUNTIF(個人情報!$BB$5:$BB$401,"登録番号" &amp; リスト!O10513)&gt;=1,"",IF(VLOOKUP(O10513,登録者リスト!$A$1:$D$43729,4,FALSE)=基本情報!$D$6,O10513,"")),"")</f>
        <v/>
      </c>
    </row>
    <row r="10514" spans="15:16" x14ac:dyDescent="0.15">
      <c r="O10514">
        <v>10513</v>
      </c>
      <c r="P10514" t="str">
        <f>IFERROR(IF(COUNTIF(個人情報!$BB$5:$BB$401,"登録番号" &amp; リスト!O10514)&gt;=1,"",IF(VLOOKUP(O10514,登録者リスト!$A$1:$D$43729,4,FALSE)=基本情報!$D$6,O10514,"")),"")</f>
        <v/>
      </c>
    </row>
    <row r="10515" spans="15:16" x14ac:dyDescent="0.15">
      <c r="O10515">
        <v>10514</v>
      </c>
      <c r="P10515" t="str">
        <f>IFERROR(IF(COUNTIF(個人情報!$BB$5:$BB$401,"登録番号" &amp; リスト!O10515)&gt;=1,"",IF(VLOOKUP(O10515,登録者リスト!$A$1:$D$43729,4,FALSE)=基本情報!$D$6,O10515,"")),"")</f>
        <v/>
      </c>
    </row>
    <row r="10516" spans="15:16" x14ac:dyDescent="0.15">
      <c r="O10516">
        <v>10515</v>
      </c>
      <c r="P10516" t="str">
        <f>IFERROR(IF(COUNTIF(個人情報!$BB$5:$BB$401,"登録番号" &amp; リスト!O10516)&gt;=1,"",IF(VLOOKUP(O10516,登録者リスト!$A$1:$D$43729,4,FALSE)=基本情報!$D$6,O10516,"")),"")</f>
        <v/>
      </c>
    </row>
    <row r="10517" spans="15:16" x14ac:dyDescent="0.15">
      <c r="O10517">
        <v>10516</v>
      </c>
      <c r="P10517" t="str">
        <f>IFERROR(IF(COUNTIF(個人情報!$BB$5:$BB$401,"登録番号" &amp; リスト!O10517)&gt;=1,"",IF(VLOOKUP(O10517,登録者リスト!$A$1:$D$43729,4,FALSE)=基本情報!$D$6,O10517,"")),"")</f>
        <v/>
      </c>
    </row>
    <row r="10518" spans="15:16" x14ac:dyDescent="0.15">
      <c r="O10518">
        <v>10517</v>
      </c>
      <c r="P10518" t="str">
        <f>IFERROR(IF(COUNTIF(個人情報!$BB$5:$BB$401,"登録番号" &amp; リスト!O10518)&gt;=1,"",IF(VLOOKUP(O10518,登録者リスト!$A$1:$D$43729,4,FALSE)=基本情報!$D$6,O10518,"")),"")</f>
        <v/>
      </c>
    </row>
    <row r="10519" spans="15:16" x14ac:dyDescent="0.15">
      <c r="O10519">
        <v>10518</v>
      </c>
      <c r="P10519" t="str">
        <f>IFERROR(IF(COUNTIF(個人情報!$BB$5:$BB$401,"登録番号" &amp; リスト!O10519)&gt;=1,"",IF(VLOOKUP(O10519,登録者リスト!$A$1:$D$43729,4,FALSE)=基本情報!$D$6,O10519,"")),"")</f>
        <v/>
      </c>
    </row>
    <row r="10520" spans="15:16" x14ac:dyDescent="0.15">
      <c r="O10520">
        <v>10519</v>
      </c>
      <c r="P10520" t="str">
        <f>IFERROR(IF(COUNTIF(個人情報!$BB$5:$BB$401,"登録番号" &amp; リスト!O10520)&gt;=1,"",IF(VLOOKUP(O10520,登録者リスト!$A$1:$D$43729,4,FALSE)=基本情報!$D$6,O10520,"")),"")</f>
        <v/>
      </c>
    </row>
    <row r="10521" spans="15:16" x14ac:dyDescent="0.15">
      <c r="O10521">
        <v>10520</v>
      </c>
      <c r="P10521" t="str">
        <f>IFERROR(IF(COUNTIF(個人情報!$BB$5:$BB$401,"登録番号" &amp; リスト!O10521)&gt;=1,"",IF(VLOOKUP(O10521,登録者リスト!$A$1:$D$43729,4,FALSE)=基本情報!$D$6,O10521,"")),"")</f>
        <v/>
      </c>
    </row>
    <row r="10522" spans="15:16" x14ac:dyDescent="0.15">
      <c r="O10522">
        <v>10521</v>
      </c>
      <c r="P10522" t="str">
        <f>IFERROR(IF(COUNTIF(個人情報!$BB$5:$BB$401,"登録番号" &amp; リスト!O10522)&gt;=1,"",IF(VLOOKUP(O10522,登録者リスト!$A$1:$D$43729,4,FALSE)=基本情報!$D$6,O10522,"")),"")</f>
        <v/>
      </c>
    </row>
    <row r="10523" spans="15:16" x14ac:dyDescent="0.15">
      <c r="O10523">
        <v>10522</v>
      </c>
      <c r="P10523" t="str">
        <f>IFERROR(IF(COUNTIF(個人情報!$BB$5:$BB$401,"登録番号" &amp; リスト!O10523)&gt;=1,"",IF(VLOOKUP(O10523,登録者リスト!$A$1:$D$43729,4,FALSE)=基本情報!$D$6,O10523,"")),"")</f>
        <v/>
      </c>
    </row>
    <row r="10524" spans="15:16" x14ac:dyDescent="0.15">
      <c r="O10524">
        <v>10523</v>
      </c>
      <c r="P10524" t="str">
        <f>IFERROR(IF(COUNTIF(個人情報!$BB$5:$BB$401,"登録番号" &amp; リスト!O10524)&gt;=1,"",IF(VLOOKUP(O10524,登録者リスト!$A$1:$D$43729,4,FALSE)=基本情報!$D$6,O10524,"")),"")</f>
        <v/>
      </c>
    </row>
    <row r="10525" spans="15:16" x14ac:dyDescent="0.15">
      <c r="O10525">
        <v>10524</v>
      </c>
      <c r="P10525" t="str">
        <f>IFERROR(IF(COUNTIF(個人情報!$BB$5:$BB$401,"登録番号" &amp; リスト!O10525)&gt;=1,"",IF(VLOOKUP(O10525,登録者リスト!$A$1:$D$43729,4,FALSE)=基本情報!$D$6,O10525,"")),"")</f>
        <v/>
      </c>
    </row>
    <row r="10526" spans="15:16" x14ac:dyDescent="0.15">
      <c r="O10526">
        <v>10525</v>
      </c>
      <c r="P10526" t="str">
        <f>IFERROR(IF(COUNTIF(個人情報!$BB$5:$BB$401,"登録番号" &amp; リスト!O10526)&gt;=1,"",IF(VLOOKUP(O10526,登録者リスト!$A$1:$D$43729,4,FALSE)=基本情報!$D$6,O10526,"")),"")</f>
        <v/>
      </c>
    </row>
    <row r="10527" spans="15:16" x14ac:dyDescent="0.15">
      <c r="O10527">
        <v>10526</v>
      </c>
      <c r="P10527" t="str">
        <f>IFERROR(IF(COUNTIF(個人情報!$BB$5:$BB$401,"登録番号" &amp; リスト!O10527)&gt;=1,"",IF(VLOOKUP(O10527,登録者リスト!$A$1:$D$43729,4,FALSE)=基本情報!$D$6,O10527,"")),"")</f>
        <v/>
      </c>
    </row>
    <row r="10528" spans="15:16" x14ac:dyDescent="0.15">
      <c r="O10528">
        <v>10527</v>
      </c>
      <c r="P10528" t="str">
        <f>IFERROR(IF(COUNTIF(個人情報!$BB$5:$BB$401,"登録番号" &amp; リスト!O10528)&gt;=1,"",IF(VLOOKUP(O10528,登録者リスト!$A$1:$D$43729,4,FALSE)=基本情報!$D$6,O10528,"")),"")</f>
        <v/>
      </c>
    </row>
    <row r="10529" spans="15:16" x14ac:dyDescent="0.15">
      <c r="O10529">
        <v>10528</v>
      </c>
      <c r="P10529" t="str">
        <f>IFERROR(IF(COUNTIF(個人情報!$BB$5:$BB$401,"登録番号" &amp; リスト!O10529)&gt;=1,"",IF(VLOOKUP(O10529,登録者リスト!$A$1:$D$43729,4,FALSE)=基本情報!$D$6,O10529,"")),"")</f>
        <v/>
      </c>
    </row>
    <row r="10530" spans="15:16" x14ac:dyDescent="0.15">
      <c r="O10530">
        <v>10529</v>
      </c>
      <c r="P10530" t="str">
        <f>IFERROR(IF(COUNTIF(個人情報!$BB$5:$BB$401,"登録番号" &amp; リスト!O10530)&gt;=1,"",IF(VLOOKUP(O10530,登録者リスト!$A$1:$D$43729,4,FALSE)=基本情報!$D$6,O10530,"")),"")</f>
        <v/>
      </c>
    </row>
    <row r="10531" spans="15:16" x14ac:dyDescent="0.15">
      <c r="O10531">
        <v>10530</v>
      </c>
      <c r="P10531" t="str">
        <f>IFERROR(IF(COUNTIF(個人情報!$BB$5:$BB$401,"登録番号" &amp; リスト!O10531)&gt;=1,"",IF(VLOOKUP(O10531,登録者リスト!$A$1:$D$43729,4,FALSE)=基本情報!$D$6,O10531,"")),"")</f>
        <v/>
      </c>
    </row>
    <row r="10532" spans="15:16" x14ac:dyDescent="0.15">
      <c r="O10532">
        <v>10531</v>
      </c>
      <c r="P10532" t="str">
        <f>IFERROR(IF(COUNTIF(個人情報!$BB$5:$BB$401,"登録番号" &amp; リスト!O10532)&gt;=1,"",IF(VLOOKUP(O10532,登録者リスト!$A$1:$D$43729,4,FALSE)=基本情報!$D$6,O10532,"")),"")</f>
        <v/>
      </c>
    </row>
    <row r="10533" spans="15:16" x14ac:dyDescent="0.15">
      <c r="O10533">
        <v>10532</v>
      </c>
      <c r="P10533" t="str">
        <f>IFERROR(IF(COUNTIF(個人情報!$BB$5:$BB$401,"登録番号" &amp; リスト!O10533)&gt;=1,"",IF(VLOOKUP(O10533,登録者リスト!$A$1:$D$43729,4,FALSE)=基本情報!$D$6,O10533,"")),"")</f>
        <v/>
      </c>
    </row>
    <row r="10534" spans="15:16" x14ac:dyDescent="0.15">
      <c r="O10534">
        <v>10533</v>
      </c>
      <c r="P10534" t="str">
        <f>IFERROR(IF(COUNTIF(個人情報!$BB$5:$BB$401,"登録番号" &amp; リスト!O10534)&gt;=1,"",IF(VLOOKUP(O10534,登録者リスト!$A$1:$D$43729,4,FALSE)=基本情報!$D$6,O10534,"")),"")</f>
        <v/>
      </c>
    </row>
    <row r="10535" spans="15:16" x14ac:dyDescent="0.15">
      <c r="O10535">
        <v>10534</v>
      </c>
      <c r="P10535" t="str">
        <f>IFERROR(IF(COUNTIF(個人情報!$BB$5:$BB$401,"登録番号" &amp; リスト!O10535)&gt;=1,"",IF(VLOOKUP(O10535,登録者リスト!$A$1:$D$43729,4,FALSE)=基本情報!$D$6,O10535,"")),"")</f>
        <v/>
      </c>
    </row>
    <row r="10536" spans="15:16" x14ac:dyDescent="0.15">
      <c r="O10536">
        <v>10535</v>
      </c>
      <c r="P10536" t="str">
        <f>IFERROR(IF(COUNTIF(個人情報!$BB$5:$BB$401,"登録番号" &amp; リスト!O10536)&gt;=1,"",IF(VLOOKUP(O10536,登録者リスト!$A$1:$D$43729,4,FALSE)=基本情報!$D$6,O10536,"")),"")</f>
        <v/>
      </c>
    </row>
    <row r="10537" spans="15:16" x14ac:dyDescent="0.15">
      <c r="O10537">
        <v>10536</v>
      </c>
      <c r="P10537" t="str">
        <f>IFERROR(IF(COUNTIF(個人情報!$BB$5:$BB$401,"登録番号" &amp; リスト!O10537)&gt;=1,"",IF(VLOOKUP(O10537,登録者リスト!$A$1:$D$43729,4,FALSE)=基本情報!$D$6,O10537,"")),"")</f>
        <v/>
      </c>
    </row>
    <row r="10538" spans="15:16" x14ac:dyDescent="0.15">
      <c r="O10538">
        <v>10537</v>
      </c>
      <c r="P10538" t="str">
        <f>IFERROR(IF(COUNTIF(個人情報!$BB$5:$BB$401,"登録番号" &amp; リスト!O10538)&gt;=1,"",IF(VLOOKUP(O10538,登録者リスト!$A$1:$D$43729,4,FALSE)=基本情報!$D$6,O10538,"")),"")</f>
        <v/>
      </c>
    </row>
    <row r="10539" spans="15:16" x14ac:dyDescent="0.15">
      <c r="O10539">
        <v>10538</v>
      </c>
      <c r="P10539" t="str">
        <f>IFERROR(IF(COUNTIF(個人情報!$BB$5:$BB$401,"登録番号" &amp; リスト!O10539)&gt;=1,"",IF(VLOOKUP(O10539,登録者リスト!$A$1:$D$43729,4,FALSE)=基本情報!$D$6,O10539,"")),"")</f>
        <v/>
      </c>
    </row>
    <row r="10540" spans="15:16" x14ac:dyDescent="0.15">
      <c r="O10540">
        <v>10539</v>
      </c>
      <c r="P10540" t="str">
        <f>IFERROR(IF(COUNTIF(個人情報!$BB$5:$BB$401,"登録番号" &amp; リスト!O10540)&gt;=1,"",IF(VLOOKUP(O10540,登録者リスト!$A$1:$D$43729,4,FALSE)=基本情報!$D$6,O10540,"")),"")</f>
        <v/>
      </c>
    </row>
    <row r="10541" spans="15:16" x14ac:dyDescent="0.15">
      <c r="O10541">
        <v>10540</v>
      </c>
      <c r="P10541" t="str">
        <f>IFERROR(IF(COUNTIF(個人情報!$BB$5:$BB$401,"登録番号" &amp; リスト!O10541)&gt;=1,"",IF(VLOOKUP(O10541,登録者リスト!$A$1:$D$43729,4,FALSE)=基本情報!$D$6,O10541,"")),"")</f>
        <v/>
      </c>
    </row>
    <row r="10542" spans="15:16" x14ac:dyDescent="0.15">
      <c r="O10542">
        <v>10541</v>
      </c>
      <c r="P10542" t="str">
        <f>IFERROR(IF(COUNTIF(個人情報!$BB$5:$BB$401,"登録番号" &amp; リスト!O10542)&gt;=1,"",IF(VLOOKUP(O10542,登録者リスト!$A$1:$D$43729,4,FALSE)=基本情報!$D$6,O10542,"")),"")</f>
        <v/>
      </c>
    </row>
    <row r="10543" spans="15:16" x14ac:dyDescent="0.15">
      <c r="O10543">
        <v>10542</v>
      </c>
      <c r="P10543" t="str">
        <f>IFERROR(IF(COUNTIF(個人情報!$BB$5:$BB$401,"登録番号" &amp; リスト!O10543)&gt;=1,"",IF(VLOOKUP(O10543,登録者リスト!$A$1:$D$43729,4,FALSE)=基本情報!$D$6,O10543,"")),"")</f>
        <v/>
      </c>
    </row>
    <row r="10544" spans="15:16" x14ac:dyDescent="0.15">
      <c r="O10544">
        <v>10543</v>
      </c>
      <c r="P10544" t="str">
        <f>IFERROR(IF(COUNTIF(個人情報!$BB$5:$BB$401,"登録番号" &amp; リスト!O10544)&gt;=1,"",IF(VLOOKUP(O10544,登録者リスト!$A$1:$D$43729,4,FALSE)=基本情報!$D$6,O10544,"")),"")</f>
        <v/>
      </c>
    </row>
    <row r="10545" spans="15:16" x14ac:dyDescent="0.15">
      <c r="O10545">
        <v>10544</v>
      </c>
      <c r="P10545" t="str">
        <f>IFERROR(IF(COUNTIF(個人情報!$BB$5:$BB$401,"登録番号" &amp; リスト!O10545)&gt;=1,"",IF(VLOOKUP(O10545,登録者リスト!$A$1:$D$43729,4,FALSE)=基本情報!$D$6,O10545,"")),"")</f>
        <v/>
      </c>
    </row>
    <row r="10546" spans="15:16" x14ac:dyDescent="0.15">
      <c r="O10546">
        <v>10545</v>
      </c>
      <c r="P10546" t="str">
        <f>IFERROR(IF(COUNTIF(個人情報!$BB$5:$BB$401,"登録番号" &amp; リスト!O10546)&gt;=1,"",IF(VLOOKUP(O10546,登録者リスト!$A$1:$D$43729,4,FALSE)=基本情報!$D$6,O10546,"")),"")</f>
        <v/>
      </c>
    </row>
    <row r="10547" spans="15:16" x14ac:dyDescent="0.15">
      <c r="O10547">
        <v>10546</v>
      </c>
      <c r="P10547" t="str">
        <f>IFERROR(IF(COUNTIF(個人情報!$BB$5:$BB$401,"登録番号" &amp; リスト!O10547)&gt;=1,"",IF(VLOOKUP(O10547,登録者リスト!$A$1:$D$43729,4,FALSE)=基本情報!$D$6,O10547,"")),"")</f>
        <v/>
      </c>
    </row>
    <row r="10548" spans="15:16" x14ac:dyDescent="0.15">
      <c r="O10548">
        <v>10547</v>
      </c>
      <c r="P10548" t="str">
        <f>IFERROR(IF(COUNTIF(個人情報!$BB$5:$BB$401,"登録番号" &amp; リスト!O10548)&gt;=1,"",IF(VLOOKUP(O10548,登録者リスト!$A$1:$D$43729,4,FALSE)=基本情報!$D$6,O10548,"")),"")</f>
        <v/>
      </c>
    </row>
    <row r="10549" spans="15:16" x14ac:dyDescent="0.15">
      <c r="O10549">
        <v>10548</v>
      </c>
      <c r="P10549" t="str">
        <f>IFERROR(IF(COUNTIF(個人情報!$BB$5:$BB$401,"登録番号" &amp; リスト!O10549)&gt;=1,"",IF(VLOOKUP(O10549,登録者リスト!$A$1:$D$43729,4,FALSE)=基本情報!$D$6,O10549,"")),"")</f>
        <v/>
      </c>
    </row>
    <row r="10550" spans="15:16" x14ac:dyDescent="0.15">
      <c r="O10550">
        <v>10549</v>
      </c>
      <c r="P10550" t="str">
        <f>IFERROR(IF(COUNTIF(個人情報!$BB$5:$BB$401,"登録番号" &amp; リスト!O10550)&gt;=1,"",IF(VLOOKUP(O10550,登録者リスト!$A$1:$D$43729,4,FALSE)=基本情報!$D$6,O10550,"")),"")</f>
        <v/>
      </c>
    </row>
    <row r="10551" spans="15:16" x14ac:dyDescent="0.15">
      <c r="O10551">
        <v>10550</v>
      </c>
      <c r="P10551" t="str">
        <f>IFERROR(IF(COUNTIF(個人情報!$BB$5:$BB$401,"登録番号" &amp; リスト!O10551)&gt;=1,"",IF(VLOOKUP(O10551,登録者リスト!$A$1:$D$43729,4,FALSE)=基本情報!$D$6,O10551,"")),"")</f>
        <v/>
      </c>
    </row>
    <row r="10552" spans="15:16" x14ac:dyDescent="0.15">
      <c r="O10552">
        <v>10551</v>
      </c>
      <c r="P10552" t="str">
        <f>IFERROR(IF(COUNTIF(個人情報!$BB$5:$BB$401,"登録番号" &amp; リスト!O10552)&gt;=1,"",IF(VLOOKUP(O10552,登録者リスト!$A$1:$D$43729,4,FALSE)=基本情報!$D$6,O10552,"")),"")</f>
        <v/>
      </c>
    </row>
    <row r="10553" spans="15:16" x14ac:dyDescent="0.15">
      <c r="O10553">
        <v>10552</v>
      </c>
      <c r="P10553" t="str">
        <f>IFERROR(IF(COUNTIF(個人情報!$BB$5:$BB$401,"登録番号" &amp; リスト!O10553)&gt;=1,"",IF(VLOOKUP(O10553,登録者リスト!$A$1:$D$43729,4,FALSE)=基本情報!$D$6,O10553,"")),"")</f>
        <v/>
      </c>
    </row>
    <row r="10554" spans="15:16" x14ac:dyDescent="0.15">
      <c r="O10554">
        <v>10553</v>
      </c>
      <c r="P10554" t="str">
        <f>IFERROR(IF(COUNTIF(個人情報!$BB$5:$BB$401,"登録番号" &amp; リスト!O10554)&gt;=1,"",IF(VLOOKUP(O10554,登録者リスト!$A$1:$D$43729,4,FALSE)=基本情報!$D$6,O10554,"")),"")</f>
        <v/>
      </c>
    </row>
    <row r="10555" spans="15:16" x14ac:dyDescent="0.15">
      <c r="O10555">
        <v>10554</v>
      </c>
      <c r="P10555" t="str">
        <f>IFERROR(IF(COUNTIF(個人情報!$BB$5:$BB$401,"登録番号" &amp; リスト!O10555)&gt;=1,"",IF(VLOOKUP(O10555,登録者リスト!$A$1:$D$43729,4,FALSE)=基本情報!$D$6,O10555,"")),"")</f>
        <v/>
      </c>
    </row>
    <row r="10556" spans="15:16" x14ac:dyDescent="0.15">
      <c r="O10556">
        <v>10555</v>
      </c>
      <c r="P10556" t="str">
        <f>IFERROR(IF(COUNTIF(個人情報!$BB$5:$BB$401,"登録番号" &amp; リスト!O10556)&gt;=1,"",IF(VLOOKUP(O10556,登録者リスト!$A$1:$D$43729,4,FALSE)=基本情報!$D$6,O10556,"")),"")</f>
        <v/>
      </c>
    </row>
    <row r="10557" spans="15:16" x14ac:dyDescent="0.15">
      <c r="O10557">
        <v>10556</v>
      </c>
      <c r="P10557" t="str">
        <f>IFERROR(IF(COUNTIF(個人情報!$BB$5:$BB$401,"登録番号" &amp; リスト!O10557)&gt;=1,"",IF(VLOOKUP(O10557,登録者リスト!$A$1:$D$43729,4,FALSE)=基本情報!$D$6,O10557,"")),"")</f>
        <v/>
      </c>
    </row>
    <row r="10558" spans="15:16" x14ac:dyDescent="0.15">
      <c r="O10558">
        <v>10557</v>
      </c>
      <c r="P10558" t="str">
        <f>IFERROR(IF(COUNTIF(個人情報!$BB$5:$BB$401,"登録番号" &amp; リスト!O10558)&gt;=1,"",IF(VLOOKUP(O10558,登録者リスト!$A$1:$D$43729,4,FALSE)=基本情報!$D$6,O10558,"")),"")</f>
        <v/>
      </c>
    </row>
    <row r="10559" spans="15:16" x14ac:dyDescent="0.15">
      <c r="O10559">
        <v>10558</v>
      </c>
      <c r="P10559" t="str">
        <f>IFERROR(IF(COUNTIF(個人情報!$BB$5:$BB$401,"登録番号" &amp; リスト!O10559)&gt;=1,"",IF(VLOOKUP(O10559,登録者リスト!$A$1:$D$43729,4,FALSE)=基本情報!$D$6,O10559,"")),"")</f>
        <v/>
      </c>
    </row>
    <row r="10560" spans="15:16" x14ac:dyDescent="0.15">
      <c r="O10560">
        <v>10559</v>
      </c>
      <c r="P10560" t="str">
        <f>IFERROR(IF(COUNTIF(個人情報!$BB$5:$BB$401,"登録番号" &amp; リスト!O10560)&gt;=1,"",IF(VLOOKUP(O10560,登録者リスト!$A$1:$D$43729,4,FALSE)=基本情報!$D$6,O10560,"")),"")</f>
        <v/>
      </c>
    </row>
    <row r="10561" spans="15:16" x14ac:dyDescent="0.15">
      <c r="O10561">
        <v>10560</v>
      </c>
      <c r="P10561" t="str">
        <f>IFERROR(IF(COUNTIF(個人情報!$BB$5:$BB$401,"登録番号" &amp; リスト!O10561)&gt;=1,"",IF(VLOOKUP(O10561,登録者リスト!$A$1:$D$43729,4,FALSE)=基本情報!$D$6,O10561,"")),"")</f>
        <v/>
      </c>
    </row>
    <row r="10562" spans="15:16" x14ac:dyDescent="0.15">
      <c r="O10562">
        <v>10561</v>
      </c>
      <c r="P10562" t="str">
        <f>IFERROR(IF(COUNTIF(個人情報!$BB$5:$BB$401,"登録番号" &amp; リスト!O10562)&gt;=1,"",IF(VLOOKUP(O10562,登録者リスト!$A$1:$D$43729,4,FALSE)=基本情報!$D$6,O10562,"")),"")</f>
        <v/>
      </c>
    </row>
    <row r="10563" spans="15:16" x14ac:dyDescent="0.15">
      <c r="O10563">
        <v>10562</v>
      </c>
      <c r="P10563" t="str">
        <f>IFERROR(IF(COUNTIF(個人情報!$BB$5:$BB$401,"登録番号" &amp; リスト!O10563)&gt;=1,"",IF(VLOOKUP(O10563,登録者リスト!$A$1:$D$43729,4,FALSE)=基本情報!$D$6,O10563,"")),"")</f>
        <v/>
      </c>
    </row>
    <row r="10564" spans="15:16" x14ac:dyDescent="0.15">
      <c r="O10564">
        <v>10563</v>
      </c>
      <c r="P10564" t="str">
        <f>IFERROR(IF(COUNTIF(個人情報!$BB$5:$BB$401,"登録番号" &amp; リスト!O10564)&gt;=1,"",IF(VLOOKUP(O10564,登録者リスト!$A$1:$D$43729,4,FALSE)=基本情報!$D$6,O10564,"")),"")</f>
        <v/>
      </c>
    </row>
    <row r="10565" spans="15:16" x14ac:dyDescent="0.15">
      <c r="O10565">
        <v>10564</v>
      </c>
      <c r="P10565" t="str">
        <f>IFERROR(IF(COUNTIF(個人情報!$BB$5:$BB$401,"登録番号" &amp; リスト!O10565)&gt;=1,"",IF(VLOOKUP(O10565,登録者リスト!$A$1:$D$43729,4,FALSE)=基本情報!$D$6,O10565,"")),"")</f>
        <v/>
      </c>
    </row>
    <row r="10566" spans="15:16" x14ac:dyDescent="0.15">
      <c r="O10566">
        <v>10565</v>
      </c>
      <c r="P10566" t="str">
        <f>IFERROR(IF(COUNTIF(個人情報!$BB$5:$BB$401,"登録番号" &amp; リスト!O10566)&gt;=1,"",IF(VLOOKUP(O10566,登録者リスト!$A$1:$D$43729,4,FALSE)=基本情報!$D$6,O10566,"")),"")</f>
        <v/>
      </c>
    </row>
    <row r="10567" spans="15:16" x14ac:dyDescent="0.15">
      <c r="O10567">
        <v>10566</v>
      </c>
      <c r="P10567" t="str">
        <f>IFERROR(IF(COUNTIF(個人情報!$BB$5:$BB$401,"登録番号" &amp; リスト!O10567)&gt;=1,"",IF(VLOOKUP(O10567,登録者リスト!$A$1:$D$43729,4,FALSE)=基本情報!$D$6,O10567,"")),"")</f>
        <v/>
      </c>
    </row>
    <row r="10568" spans="15:16" x14ac:dyDescent="0.15">
      <c r="O10568">
        <v>10567</v>
      </c>
      <c r="P10568" t="str">
        <f>IFERROR(IF(COUNTIF(個人情報!$BB$5:$BB$401,"登録番号" &amp; リスト!O10568)&gt;=1,"",IF(VLOOKUP(O10568,登録者リスト!$A$1:$D$43729,4,FALSE)=基本情報!$D$6,O10568,"")),"")</f>
        <v/>
      </c>
    </row>
    <row r="10569" spans="15:16" x14ac:dyDescent="0.15">
      <c r="O10569">
        <v>10568</v>
      </c>
      <c r="P10569" t="str">
        <f>IFERROR(IF(COUNTIF(個人情報!$BB$5:$BB$401,"登録番号" &amp; リスト!O10569)&gt;=1,"",IF(VLOOKUP(O10569,登録者リスト!$A$1:$D$43729,4,FALSE)=基本情報!$D$6,O10569,"")),"")</f>
        <v/>
      </c>
    </row>
    <row r="10570" spans="15:16" x14ac:dyDescent="0.15">
      <c r="O10570">
        <v>10569</v>
      </c>
      <c r="P10570" t="str">
        <f>IFERROR(IF(COUNTIF(個人情報!$BB$5:$BB$401,"登録番号" &amp; リスト!O10570)&gt;=1,"",IF(VLOOKUP(O10570,登録者リスト!$A$1:$D$43729,4,FALSE)=基本情報!$D$6,O10570,"")),"")</f>
        <v/>
      </c>
    </row>
    <row r="10571" spans="15:16" x14ac:dyDescent="0.15">
      <c r="O10571">
        <v>10570</v>
      </c>
      <c r="P10571" t="str">
        <f>IFERROR(IF(COUNTIF(個人情報!$BB$5:$BB$401,"登録番号" &amp; リスト!O10571)&gt;=1,"",IF(VLOOKUP(O10571,登録者リスト!$A$1:$D$43729,4,FALSE)=基本情報!$D$6,O10571,"")),"")</f>
        <v/>
      </c>
    </row>
    <row r="10572" spans="15:16" x14ac:dyDescent="0.15">
      <c r="O10572">
        <v>10571</v>
      </c>
      <c r="P10572" t="str">
        <f>IFERROR(IF(COUNTIF(個人情報!$BB$5:$BB$401,"登録番号" &amp; リスト!O10572)&gt;=1,"",IF(VLOOKUP(O10572,登録者リスト!$A$1:$D$43729,4,FALSE)=基本情報!$D$6,O10572,"")),"")</f>
        <v/>
      </c>
    </row>
    <row r="10573" spans="15:16" x14ac:dyDescent="0.15">
      <c r="O10573">
        <v>10572</v>
      </c>
      <c r="P10573" t="str">
        <f>IFERROR(IF(COUNTIF(個人情報!$BB$5:$BB$401,"登録番号" &amp; リスト!O10573)&gt;=1,"",IF(VLOOKUP(O10573,登録者リスト!$A$1:$D$43729,4,FALSE)=基本情報!$D$6,O10573,"")),"")</f>
        <v/>
      </c>
    </row>
    <row r="10574" spans="15:16" x14ac:dyDescent="0.15">
      <c r="O10574">
        <v>10573</v>
      </c>
      <c r="P10574" t="str">
        <f>IFERROR(IF(COUNTIF(個人情報!$BB$5:$BB$401,"登録番号" &amp; リスト!O10574)&gt;=1,"",IF(VLOOKUP(O10574,登録者リスト!$A$1:$D$43729,4,FALSE)=基本情報!$D$6,O10574,"")),"")</f>
        <v/>
      </c>
    </row>
    <row r="10575" spans="15:16" x14ac:dyDescent="0.15">
      <c r="O10575">
        <v>10574</v>
      </c>
      <c r="P10575" t="str">
        <f>IFERROR(IF(COUNTIF(個人情報!$BB$5:$BB$401,"登録番号" &amp; リスト!O10575)&gt;=1,"",IF(VLOOKUP(O10575,登録者リスト!$A$1:$D$43729,4,FALSE)=基本情報!$D$6,O10575,"")),"")</f>
        <v/>
      </c>
    </row>
    <row r="10576" spans="15:16" x14ac:dyDescent="0.15">
      <c r="O10576">
        <v>10575</v>
      </c>
      <c r="P10576" t="str">
        <f>IFERROR(IF(COUNTIF(個人情報!$BB$5:$BB$401,"登録番号" &amp; リスト!O10576)&gt;=1,"",IF(VLOOKUP(O10576,登録者リスト!$A$1:$D$43729,4,FALSE)=基本情報!$D$6,O10576,"")),"")</f>
        <v/>
      </c>
    </row>
    <row r="10577" spans="15:16" x14ac:dyDescent="0.15">
      <c r="O10577">
        <v>10576</v>
      </c>
      <c r="P10577" t="str">
        <f>IFERROR(IF(COUNTIF(個人情報!$BB$5:$BB$401,"登録番号" &amp; リスト!O10577)&gt;=1,"",IF(VLOOKUP(O10577,登録者リスト!$A$1:$D$43729,4,FALSE)=基本情報!$D$6,O10577,"")),"")</f>
        <v/>
      </c>
    </row>
    <row r="10578" spans="15:16" x14ac:dyDescent="0.15">
      <c r="O10578">
        <v>10577</v>
      </c>
      <c r="P10578" t="str">
        <f>IFERROR(IF(COUNTIF(個人情報!$BB$5:$BB$401,"登録番号" &amp; リスト!O10578)&gt;=1,"",IF(VLOOKUP(O10578,登録者リスト!$A$1:$D$43729,4,FALSE)=基本情報!$D$6,O10578,"")),"")</f>
        <v/>
      </c>
    </row>
    <row r="10579" spans="15:16" x14ac:dyDescent="0.15">
      <c r="O10579">
        <v>10578</v>
      </c>
      <c r="P10579" t="str">
        <f>IFERROR(IF(COUNTIF(個人情報!$BB$5:$BB$401,"登録番号" &amp; リスト!O10579)&gt;=1,"",IF(VLOOKUP(O10579,登録者リスト!$A$1:$D$43729,4,FALSE)=基本情報!$D$6,O10579,"")),"")</f>
        <v/>
      </c>
    </row>
    <row r="10580" spans="15:16" x14ac:dyDescent="0.15">
      <c r="O10580">
        <v>10579</v>
      </c>
      <c r="P10580" t="str">
        <f>IFERROR(IF(COUNTIF(個人情報!$BB$5:$BB$401,"登録番号" &amp; リスト!O10580)&gt;=1,"",IF(VLOOKUP(O10580,登録者リスト!$A$1:$D$43729,4,FALSE)=基本情報!$D$6,O10580,"")),"")</f>
        <v/>
      </c>
    </row>
    <row r="10581" spans="15:16" x14ac:dyDescent="0.15">
      <c r="O10581">
        <v>10580</v>
      </c>
      <c r="P10581" t="str">
        <f>IFERROR(IF(COUNTIF(個人情報!$BB$5:$BB$401,"登録番号" &amp; リスト!O10581)&gt;=1,"",IF(VLOOKUP(O10581,登録者リスト!$A$1:$D$43729,4,FALSE)=基本情報!$D$6,O10581,"")),"")</f>
        <v/>
      </c>
    </row>
    <row r="10582" spans="15:16" x14ac:dyDescent="0.15">
      <c r="O10582">
        <v>10581</v>
      </c>
      <c r="P10582" t="str">
        <f>IFERROR(IF(COUNTIF(個人情報!$BB$5:$BB$401,"登録番号" &amp; リスト!O10582)&gt;=1,"",IF(VLOOKUP(O10582,登録者リスト!$A$1:$D$43729,4,FALSE)=基本情報!$D$6,O10582,"")),"")</f>
        <v/>
      </c>
    </row>
    <row r="10583" spans="15:16" x14ac:dyDescent="0.15">
      <c r="O10583">
        <v>10582</v>
      </c>
      <c r="P10583" t="str">
        <f>IFERROR(IF(COUNTIF(個人情報!$BB$5:$BB$401,"登録番号" &amp; リスト!O10583)&gt;=1,"",IF(VLOOKUP(O10583,登録者リスト!$A$1:$D$43729,4,FALSE)=基本情報!$D$6,O10583,"")),"")</f>
        <v/>
      </c>
    </row>
    <row r="10584" spans="15:16" x14ac:dyDescent="0.15">
      <c r="O10584">
        <v>10583</v>
      </c>
      <c r="P10584" t="str">
        <f>IFERROR(IF(COUNTIF(個人情報!$BB$5:$BB$401,"登録番号" &amp; リスト!O10584)&gt;=1,"",IF(VLOOKUP(O10584,登録者リスト!$A$1:$D$43729,4,FALSE)=基本情報!$D$6,O10584,"")),"")</f>
        <v/>
      </c>
    </row>
    <row r="10585" spans="15:16" x14ac:dyDescent="0.15">
      <c r="O10585">
        <v>10584</v>
      </c>
      <c r="P10585" t="str">
        <f>IFERROR(IF(COUNTIF(個人情報!$BB$5:$BB$401,"登録番号" &amp; リスト!O10585)&gt;=1,"",IF(VLOOKUP(O10585,登録者リスト!$A$1:$D$43729,4,FALSE)=基本情報!$D$6,O10585,"")),"")</f>
        <v/>
      </c>
    </row>
    <row r="10586" spans="15:16" x14ac:dyDescent="0.15">
      <c r="O10586">
        <v>10585</v>
      </c>
      <c r="P10586" t="str">
        <f>IFERROR(IF(COUNTIF(個人情報!$BB$5:$BB$401,"登録番号" &amp; リスト!O10586)&gt;=1,"",IF(VLOOKUP(O10586,登録者リスト!$A$1:$D$43729,4,FALSE)=基本情報!$D$6,O10586,"")),"")</f>
        <v/>
      </c>
    </row>
    <row r="10587" spans="15:16" x14ac:dyDescent="0.15">
      <c r="O10587">
        <v>10586</v>
      </c>
      <c r="P10587" t="str">
        <f>IFERROR(IF(COUNTIF(個人情報!$BB$5:$BB$401,"登録番号" &amp; リスト!O10587)&gt;=1,"",IF(VLOOKUP(O10587,登録者リスト!$A$1:$D$43729,4,FALSE)=基本情報!$D$6,O10587,"")),"")</f>
        <v/>
      </c>
    </row>
    <row r="10588" spans="15:16" x14ac:dyDescent="0.15">
      <c r="O10588">
        <v>10587</v>
      </c>
      <c r="P10588" t="str">
        <f>IFERROR(IF(COUNTIF(個人情報!$BB$5:$BB$401,"登録番号" &amp; リスト!O10588)&gt;=1,"",IF(VLOOKUP(O10588,登録者リスト!$A$1:$D$43729,4,FALSE)=基本情報!$D$6,O10588,"")),"")</f>
        <v/>
      </c>
    </row>
    <row r="10589" spans="15:16" x14ac:dyDescent="0.15">
      <c r="O10589">
        <v>10588</v>
      </c>
      <c r="P10589" t="str">
        <f>IFERROR(IF(COUNTIF(個人情報!$BB$5:$BB$401,"登録番号" &amp; リスト!O10589)&gt;=1,"",IF(VLOOKUP(O10589,登録者リスト!$A$1:$D$43729,4,FALSE)=基本情報!$D$6,O10589,"")),"")</f>
        <v/>
      </c>
    </row>
    <row r="10590" spans="15:16" x14ac:dyDescent="0.15">
      <c r="O10590">
        <v>10589</v>
      </c>
      <c r="P10590" t="str">
        <f>IFERROR(IF(COUNTIF(個人情報!$BB$5:$BB$401,"登録番号" &amp; リスト!O10590)&gt;=1,"",IF(VLOOKUP(O10590,登録者リスト!$A$1:$D$43729,4,FALSE)=基本情報!$D$6,O10590,"")),"")</f>
        <v/>
      </c>
    </row>
    <row r="10591" spans="15:16" x14ac:dyDescent="0.15">
      <c r="O10591">
        <v>10590</v>
      </c>
      <c r="P10591" t="str">
        <f>IFERROR(IF(COUNTIF(個人情報!$BB$5:$BB$401,"登録番号" &amp; リスト!O10591)&gt;=1,"",IF(VLOOKUP(O10591,登録者リスト!$A$1:$D$43729,4,FALSE)=基本情報!$D$6,O10591,"")),"")</f>
        <v/>
      </c>
    </row>
    <row r="10592" spans="15:16" x14ac:dyDescent="0.15">
      <c r="O10592">
        <v>10591</v>
      </c>
      <c r="P10592" t="str">
        <f>IFERROR(IF(COUNTIF(個人情報!$BB$5:$BB$401,"登録番号" &amp; リスト!O10592)&gt;=1,"",IF(VLOOKUP(O10592,登録者リスト!$A$1:$D$43729,4,FALSE)=基本情報!$D$6,O10592,"")),"")</f>
        <v/>
      </c>
    </row>
    <row r="10593" spans="15:16" x14ac:dyDescent="0.15">
      <c r="O10593">
        <v>10592</v>
      </c>
      <c r="P10593" t="str">
        <f>IFERROR(IF(COUNTIF(個人情報!$BB$5:$BB$401,"登録番号" &amp; リスト!O10593)&gt;=1,"",IF(VLOOKUP(O10593,登録者リスト!$A$1:$D$43729,4,FALSE)=基本情報!$D$6,O10593,"")),"")</f>
        <v/>
      </c>
    </row>
    <row r="10594" spans="15:16" x14ac:dyDescent="0.15">
      <c r="O10594">
        <v>10593</v>
      </c>
      <c r="P10594" t="str">
        <f>IFERROR(IF(COUNTIF(個人情報!$BB$5:$BB$401,"登録番号" &amp; リスト!O10594)&gt;=1,"",IF(VLOOKUP(O10594,登録者リスト!$A$1:$D$43729,4,FALSE)=基本情報!$D$6,O10594,"")),"")</f>
        <v/>
      </c>
    </row>
    <row r="10595" spans="15:16" x14ac:dyDescent="0.15">
      <c r="O10595">
        <v>10594</v>
      </c>
      <c r="P10595" t="str">
        <f>IFERROR(IF(COUNTIF(個人情報!$BB$5:$BB$401,"登録番号" &amp; リスト!O10595)&gt;=1,"",IF(VLOOKUP(O10595,登録者リスト!$A$1:$D$43729,4,FALSE)=基本情報!$D$6,O10595,"")),"")</f>
        <v/>
      </c>
    </row>
    <row r="10596" spans="15:16" x14ac:dyDescent="0.15">
      <c r="O10596">
        <v>10595</v>
      </c>
      <c r="P10596" t="str">
        <f>IFERROR(IF(COUNTIF(個人情報!$BB$5:$BB$401,"登録番号" &amp; リスト!O10596)&gt;=1,"",IF(VLOOKUP(O10596,登録者リスト!$A$1:$D$43729,4,FALSE)=基本情報!$D$6,O10596,"")),"")</f>
        <v/>
      </c>
    </row>
    <row r="10597" spans="15:16" x14ac:dyDescent="0.15">
      <c r="O10597">
        <v>10596</v>
      </c>
      <c r="P10597" t="str">
        <f>IFERROR(IF(COUNTIF(個人情報!$BB$5:$BB$401,"登録番号" &amp; リスト!O10597)&gt;=1,"",IF(VLOOKUP(O10597,登録者リスト!$A$1:$D$43729,4,FALSE)=基本情報!$D$6,O10597,"")),"")</f>
        <v/>
      </c>
    </row>
    <row r="10598" spans="15:16" x14ac:dyDescent="0.15">
      <c r="O10598">
        <v>10597</v>
      </c>
      <c r="P10598" t="str">
        <f>IFERROR(IF(COUNTIF(個人情報!$BB$5:$BB$401,"登録番号" &amp; リスト!O10598)&gt;=1,"",IF(VLOOKUP(O10598,登録者リスト!$A$1:$D$43729,4,FALSE)=基本情報!$D$6,O10598,"")),"")</f>
        <v/>
      </c>
    </row>
    <row r="10599" spans="15:16" x14ac:dyDescent="0.15">
      <c r="O10599">
        <v>10598</v>
      </c>
      <c r="P10599" t="str">
        <f>IFERROR(IF(COUNTIF(個人情報!$BB$5:$BB$401,"登録番号" &amp; リスト!O10599)&gt;=1,"",IF(VLOOKUP(O10599,登録者リスト!$A$1:$D$43729,4,FALSE)=基本情報!$D$6,O10599,"")),"")</f>
        <v/>
      </c>
    </row>
    <row r="10600" spans="15:16" x14ac:dyDescent="0.15">
      <c r="O10600">
        <v>10599</v>
      </c>
      <c r="P10600" t="str">
        <f>IFERROR(IF(COUNTIF(個人情報!$BB$5:$BB$401,"登録番号" &amp; リスト!O10600)&gt;=1,"",IF(VLOOKUP(O10600,登録者リスト!$A$1:$D$43729,4,FALSE)=基本情報!$D$6,O10600,"")),"")</f>
        <v/>
      </c>
    </row>
    <row r="10601" spans="15:16" x14ac:dyDescent="0.15">
      <c r="O10601">
        <v>10600</v>
      </c>
      <c r="P10601" t="str">
        <f>IFERROR(IF(COUNTIF(個人情報!$BB$5:$BB$401,"登録番号" &amp; リスト!O10601)&gt;=1,"",IF(VLOOKUP(O10601,登録者リスト!$A$1:$D$43729,4,FALSE)=基本情報!$D$6,O10601,"")),"")</f>
        <v/>
      </c>
    </row>
    <row r="10602" spans="15:16" x14ac:dyDescent="0.15">
      <c r="O10602">
        <v>10601</v>
      </c>
      <c r="P10602" t="str">
        <f>IFERROR(IF(COUNTIF(個人情報!$BB$5:$BB$401,"登録番号" &amp; リスト!O10602)&gt;=1,"",IF(VLOOKUP(O10602,登録者リスト!$A$1:$D$43729,4,FALSE)=基本情報!$D$6,O10602,"")),"")</f>
        <v/>
      </c>
    </row>
    <row r="10603" spans="15:16" x14ac:dyDescent="0.15">
      <c r="O10603">
        <v>10602</v>
      </c>
      <c r="P10603" t="str">
        <f>IFERROR(IF(COUNTIF(個人情報!$BB$5:$BB$401,"登録番号" &amp; リスト!O10603)&gt;=1,"",IF(VLOOKUP(O10603,登録者リスト!$A$1:$D$43729,4,FALSE)=基本情報!$D$6,O10603,"")),"")</f>
        <v/>
      </c>
    </row>
    <row r="10604" spans="15:16" x14ac:dyDescent="0.15">
      <c r="O10604">
        <v>10603</v>
      </c>
      <c r="P10604" t="str">
        <f>IFERROR(IF(COUNTIF(個人情報!$BB$5:$BB$401,"登録番号" &amp; リスト!O10604)&gt;=1,"",IF(VLOOKUP(O10604,登録者リスト!$A$1:$D$43729,4,FALSE)=基本情報!$D$6,O10604,"")),"")</f>
        <v/>
      </c>
    </row>
    <row r="10605" spans="15:16" x14ac:dyDescent="0.15">
      <c r="O10605">
        <v>10604</v>
      </c>
      <c r="P10605" t="str">
        <f>IFERROR(IF(COUNTIF(個人情報!$BB$5:$BB$401,"登録番号" &amp; リスト!O10605)&gt;=1,"",IF(VLOOKUP(O10605,登録者リスト!$A$1:$D$43729,4,FALSE)=基本情報!$D$6,O10605,"")),"")</f>
        <v/>
      </c>
    </row>
    <row r="10606" spans="15:16" x14ac:dyDescent="0.15">
      <c r="O10606">
        <v>10605</v>
      </c>
      <c r="P10606" t="str">
        <f>IFERROR(IF(COUNTIF(個人情報!$BB$5:$BB$401,"登録番号" &amp; リスト!O10606)&gt;=1,"",IF(VLOOKUP(O10606,登録者リスト!$A$1:$D$43729,4,FALSE)=基本情報!$D$6,O10606,"")),"")</f>
        <v/>
      </c>
    </row>
    <row r="10607" spans="15:16" x14ac:dyDescent="0.15">
      <c r="O10607">
        <v>10606</v>
      </c>
      <c r="P10607" t="str">
        <f>IFERROR(IF(COUNTIF(個人情報!$BB$5:$BB$401,"登録番号" &amp; リスト!O10607)&gt;=1,"",IF(VLOOKUP(O10607,登録者リスト!$A$1:$D$43729,4,FALSE)=基本情報!$D$6,O10607,"")),"")</f>
        <v/>
      </c>
    </row>
    <row r="10608" spans="15:16" x14ac:dyDescent="0.15">
      <c r="O10608">
        <v>10607</v>
      </c>
      <c r="P10608" t="str">
        <f>IFERROR(IF(COUNTIF(個人情報!$BB$5:$BB$401,"登録番号" &amp; リスト!O10608)&gt;=1,"",IF(VLOOKUP(O10608,登録者リスト!$A$1:$D$43729,4,FALSE)=基本情報!$D$6,O10608,"")),"")</f>
        <v/>
      </c>
    </row>
    <row r="10609" spans="15:16" x14ac:dyDescent="0.15">
      <c r="O10609">
        <v>10608</v>
      </c>
      <c r="P10609" t="str">
        <f>IFERROR(IF(COUNTIF(個人情報!$BB$5:$BB$401,"登録番号" &amp; リスト!O10609)&gt;=1,"",IF(VLOOKUP(O10609,登録者リスト!$A$1:$D$43729,4,FALSE)=基本情報!$D$6,O10609,"")),"")</f>
        <v/>
      </c>
    </row>
    <row r="10610" spans="15:16" x14ac:dyDescent="0.15">
      <c r="O10610">
        <v>10609</v>
      </c>
      <c r="P10610" t="str">
        <f>IFERROR(IF(COUNTIF(個人情報!$BB$5:$BB$401,"登録番号" &amp; リスト!O10610)&gt;=1,"",IF(VLOOKUP(O10610,登録者リスト!$A$1:$D$43729,4,FALSE)=基本情報!$D$6,O10610,"")),"")</f>
        <v/>
      </c>
    </row>
    <row r="10611" spans="15:16" x14ac:dyDescent="0.15">
      <c r="O10611">
        <v>10610</v>
      </c>
      <c r="P10611" t="str">
        <f>IFERROR(IF(COUNTIF(個人情報!$BB$5:$BB$401,"登録番号" &amp; リスト!O10611)&gt;=1,"",IF(VLOOKUP(O10611,登録者リスト!$A$1:$D$43729,4,FALSE)=基本情報!$D$6,O10611,"")),"")</f>
        <v/>
      </c>
    </row>
    <row r="10612" spans="15:16" x14ac:dyDescent="0.15">
      <c r="O10612">
        <v>10611</v>
      </c>
      <c r="P10612" t="str">
        <f>IFERROR(IF(COUNTIF(個人情報!$BB$5:$BB$401,"登録番号" &amp; リスト!O10612)&gt;=1,"",IF(VLOOKUP(O10612,登録者リスト!$A$1:$D$43729,4,FALSE)=基本情報!$D$6,O10612,"")),"")</f>
        <v/>
      </c>
    </row>
    <row r="10613" spans="15:16" x14ac:dyDescent="0.15">
      <c r="O10613">
        <v>10612</v>
      </c>
      <c r="P10613" t="str">
        <f>IFERROR(IF(COUNTIF(個人情報!$BB$5:$BB$401,"登録番号" &amp; リスト!O10613)&gt;=1,"",IF(VLOOKUP(O10613,登録者リスト!$A$1:$D$43729,4,FALSE)=基本情報!$D$6,O10613,"")),"")</f>
        <v/>
      </c>
    </row>
    <row r="10614" spans="15:16" x14ac:dyDescent="0.15">
      <c r="O10614">
        <v>10613</v>
      </c>
      <c r="P10614" t="str">
        <f>IFERROR(IF(COUNTIF(個人情報!$BB$5:$BB$401,"登録番号" &amp; リスト!O10614)&gt;=1,"",IF(VLOOKUP(O10614,登録者リスト!$A$1:$D$43729,4,FALSE)=基本情報!$D$6,O10614,"")),"")</f>
        <v/>
      </c>
    </row>
    <row r="10615" spans="15:16" x14ac:dyDescent="0.15">
      <c r="O10615">
        <v>10614</v>
      </c>
      <c r="P10615" t="str">
        <f>IFERROR(IF(COUNTIF(個人情報!$BB$5:$BB$401,"登録番号" &amp; リスト!O10615)&gt;=1,"",IF(VLOOKUP(O10615,登録者リスト!$A$1:$D$43729,4,FALSE)=基本情報!$D$6,O10615,"")),"")</f>
        <v/>
      </c>
    </row>
    <row r="10616" spans="15:16" x14ac:dyDescent="0.15">
      <c r="O10616">
        <v>10615</v>
      </c>
      <c r="P10616" t="str">
        <f>IFERROR(IF(COUNTIF(個人情報!$BB$5:$BB$401,"登録番号" &amp; リスト!O10616)&gt;=1,"",IF(VLOOKUP(O10616,登録者リスト!$A$1:$D$43729,4,FALSE)=基本情報!$D$6,O10616,"")),"")</f>
        <v/>
      </c>
    </row>
    <row r="10617" spans="15:16" x14ac:dyDescent="0.15">
      <c r="O10617">
        <v>10616</v>
      </c>
      <c r="P10617" t="str">
        <f>IFERROR(IF(COUNTIF(個人情報!$BB$5:$BB$401,"登録番号" &amp; リスト!O10617)&gt;=1,"",IF(VLOOKUP(O10617,登録者リスト!$A$1:$D$43729,4,FALSE)=基本情報!$D$6,O10617,"")),"")</f>
        <v/>
      </c>
    </row>
    <row r="10618" spans="15:16" x14ac:dyDescent="0.15">
      <c r="O10618">
        <v>10617</v>
      </c>
      <c r="P10618" t="str">
        <f>IFERROR(IF(COUNTIF(個人情報!$BB$5:$BB$401,"登録番号" &amp; リスト!O10618)&gt;=1,"",IF(VLOOKUP(O10618,登録者リスト!$A$1:$D$43729,4,FALSE)=基本情報!$D$6,O10618,"")),"")</f>
        <v/>
      </c>
    </row>
    <row r="10619" spans="15:16" x14ac:dyDescent="0.15">
      <c r="O10619">
        <v>10618</v>
      </c>
      <c r="P10619" t="str">
        <f>IFERROR(IF(COUNTIF(個人情報!$BB$5:$BB$401,"登録番号" &amp; リスト!O10619)&gt;=1,"",IF(VLOOKUP(O10619,登録者リスト!$A$1:$D$43729,4,FALSE)=基本情報!$D$6,O10619,"")),"")</f>
        <v/>
      </c>
    </row>
    <row r="10620" spans="15:16" x14ac:dyDescent="0.15">
      <c r="O10620">
        <v>10619</v>
      </c>
      <c r="P10620" t="str">
        <f>IFERROR(IF(COUNTIF(個人情報!$BB$5:$BB$401,"登録番号" &amp; リスト!O10620)&gt;=1,"",IF(VLOOKUP(O10620,登録者リスト!$A$1:$D$43729,4,FALSE)=基本情報!$D$6,O10620,"")),"")</f>
        <v/>
      </c>
    </row>
    <row r="10621" spans="15:16" x14ac:dyDescent="0.15">
      <c r="O10621">
        <v>10620</v>
      </c>
      <c r="P10621" t="str">
        <f>IFERROR(IF(COUNTIF(個人情報!$BB$5:$BB$401,"登録番号" &amp; リスト!O10621)&gt;=1,"",IF(VLOOKUP(O10621,登録者リスト!$A$1:$D$43729,4,FALSE)=基本情報!$D$6,O10621,"")),"")</f>
        <v/>
      </c>
    </row>
    <row r="10622" spans="15:16" x14ac:dyDescent="0.15">
      <c r="O10622">
        <v>10621</v>
      </c>
      <c r="P10622" t="str">
        <f>IFERROR(IF(COUNTIF(個人情報!$BB$5:$BB$401,"登録番号" &amp; リスト!O10622)&gt;=1,"",IF(VLOOKUP(O10622,登録者リスト!$A$1:$D$43729,4,FALSE)=基本情報!$D$6,O10622,"")),"")</f>
        <v/>
      </c>
    </row>
    <row r="10623" spans="15:16" x14ac:dyDescent="0.15">
      <c r="O10623">
        <v>10622</v>
      </c>
      <c r="P10623" t="str">
        <f>IFERROR(IF(COUNTIF(個人情報!$BB$5:$BB$401,"登録番号" &amp; リスト!O10623)&gt;=1,"",IF(VLOOKUP(O10623,登録者リスト!$A$1:$D$43729,4,FALSE)=基本情報!$D$6,O10623,"")),"")</f>
        <v/>
      </c>
    </row>
    <row r="10624" spans="15:16" x14ac:dyDescent="0.15">
      <c r="O10624">
        <v>10623</v>
      </c>
      <c r="P10624" t="str">
        <f>IFERROR(IF(COUNTIF(個人情報!$BB$5:$BB$401,"登録番号" &amp; リスト!O10624)&gt;=1,"",IF(VLOOKUP(O10624,登録者リスト!$A$1:$D$43729,4,FALSE)=基本情報!$D$6,O10624,"")),"")</f>
        <v/>
      </c>
    </row>
    <row r="10625" spans="15:16" x14ac:dyDescent="0.15">
      <c r="O10625">
        <v>10624</v>
      </c>
      <c r="P10625" t="str">
        <f>IFERROR(IF(COUNTIF(個人情報!$BB$5:$BB$401,"登録番号" &amp; リスト!O10625)&gt;=1,"",IF(VLOOKUP(O10625,登録者リスト!$A$1:$D$43729,4,FALSE)=基本情報!$D$6,O10625,"")),"")</f>
        <v/>
      </c>
    </row>
    <row r="10626" spans="15:16" x14ac:dyDescent="0.15">
      <c r="O10626">
        <v>10625</v>
      </c>
      <c r="P10626" t="str">
        <f>IFERROR(IF(COUNTIF(個人情報!$BB$5:$BB$401,"登録番号" &amp; リスト!O10626)&gt;=1,"",IF(VLOOKUP(O10626,登録者リスト!$A$1:$D$43729,4,FALSE)=基本情報!$D$6,O10626,"")),"")</f>
        <v/>
      </c>
    </row>
    <row r="10627" spans="15:16" x14ac:dyDescent="0.15">
      <c r="O10627">
        <v>10626</v>
      </c>
      <c r="P10627" t="str">
        <f>IFERROR(IF(COUNTIF(個人情報!$BB$5:$BB$401,"登録番号" &amp; リスト!O10627)&gt;=1,"",IF(VLOOKUP(O10627,登録者リスト!$A$1:$D$43729,4,FALSE)=基本情報!$D$6,O10627,"")),"")</f>
        <v/>
      </c>
    </row>
    <row r="10628" spans="15:16" x14ac:dyDescent="0.15">
      <c r="O10628">
        <v>10627</v>
      </c>
      <c r="P10628" t="str">
        <f>IFERROR(IF(COUNTIF(個人情報!$BB$5:$BB$401,"登録番号" &amp; リスト!O10628)&gt;=1,"",IF(VLOOKUP(O10628,登録者リスト!$A$1:$D$43729,4,FALSE)=基本情報!$D$6,O10628,"")),"")</f>
        <v/>
      </c>
    </row>
    <row r="10629" spans="15:16" x14ac:dyDescent="0.15">
      <c r="O10629">
        <v>10628</v>
      </c>
      <c r="P10629" t="str">
        <f>IFERROR(IF(COUNTIF(個人情報!$BB$5:$BB$401,"登録番号" &amp; リスト!O10629)&gt;=1,"",IF(VLOOKUP(O10629,登録者リスト!$A$1:$D$43729,4,FALSE)=基本情報!$D$6,O10629,"")),"")</f>
        <v/>
      </c>
    </row>
    <row r="10630" spans="15:16" x14ac:dyDescent="0.15">
      <c r="O10630">
        <v>10629</v>
      </c>
      <c r="P10630" t="str">
        <f>IFERROR(IF(COUNTIF(個人情報!$BB$5:$BB$401,"登録番号" &amp; リスト!O10630)&gt;=1,"",IF(VLOOKUP(O10630,登録者リスト!$A$1:$D$43729,4,FALSE)=基本情報!$D$6,O10630,"")),"")</f>
        <v/>
      </c>
    </row>
    <row r="10631" spans="15:16" x14ac:dyDescent="0.15">
      <c r="O10631">
        <v>10630</v>
      </c>
      <c r="P10631" t="str">
        <f>IFERROR(IF(COUNTIF(個人情報!$BB$5:$BB$401,"登録番号" &amp; リスト!O10631)&gt;=1,"",IF(VLOOKUP(O10631,登録者リスト!$A$1:$D$43729,4,FALSE)=基本情報!$D$6,O10631,"")),"")</f>
        <v/>
      </c>
    </row>
    <row r="10632" spans="15:16" x14ac:dyDescent="0.15">
      <c r="O10632">
        <v>10631</v>
      </c>
      <c r="P10632" t="str">
        <f>IFERROR(IF(COUNTIF(個人情報!$BB$5:$BB$401,"登録番号" &amp; リスト!O10632)&gt;=1,"",IF(VLOOKUP(O10632,登録者リスト!$A$1:$D$43729,4,FALSE)=基本情報!$D$6,O10632,"")),"")</f>
        <v/>
      </c>
    </row>
    <row r="10633" spans="15:16" x14ac:dyDescent="0.15">
      <c r="O10633">
        <v>10632</v>
      </c>
      <c r="P10633" t="str">
        <f>IFERROR(IF(COUNTIF(個人情報!$BB$5:$BB$401,"登録番号" &amp; リスト!O10633)&gt;=1,"",IF(VLOOKUP(O10633,登録者リスト!$A$1:$D$43729,4,FALSE)=基本情報!$D$6,O10633,"")),"")</f>
        <v/>
      </c>
    </row>
    <row r="10634" spans="15:16" x14ac:dyDescent="0.15">
      <c r="O10634">
        <v>10633</v>
      </c>
      <c r="P10634" t="str">
        <f>IFERROR(IF(COUNTIF(個人情報!$BB$5:$BB$401,"登録番号" &amp; リスト!O10634)&gt;=1,"",IF(VLOOKUP(O10634,登録者リスト!$A$1:$D$43729,4,FALSE)=基本情報!$D$6,O10634,"")),"")</f>
        <v/>
      </c>
    </row>
    <row r="10635" spans="15:16" x14ac:dyDescent="0.15">
      <c r="O10635">
        <v>10634</v>
      </c>
      <c r="P10635" t="str">
        <f>IFERROR(IF(COUNTIF(個人情報!$BB$5:$BB$401,"登録番号" &amp; リスト!O10635)&gt;=1,"",IF(VLOOKUP(O10635,登録者リスト!$A$1:$D$43729,4,FALSE)=基本情報!$D$6,O10635,"")),"")</f>
        <v/>
      </c>
    </row>
    <row r="10636" spans="15:16" x14ac:dyDescent="0.15">
      <c r="O10636">
        <v>10635</v>
      </c>
      <c r="P10636" t="str">
        <f>IFERROR(IF(COUNTIF(個人情報!$BB$5:$BB$401,"登録番号" &amp; リスト!O10636)&gt;=1,"",IF(VLOOKUP(O10636,登録者リスト!$A$1:$D$43729,4,FALSE)=基本情報!$D$6,O10636,"")),"")</f>
        <v/>
      </c>
    </row>
    <row r="10637" spans="15:16" x14ac:dyDescent="0.15">
      <c r="O10637">
        <v>10636</v>
      </c>
      <c r="P10637" t="str">
        <f>IFERROR(IF(COUNTIF(個人情報!$BB$5:$BB$401,"登録番号" &amp; リスト!O10637)&gt;=1,"",IF(VLOOKUP(O10637,登録者リスト!$A$1:$D$43729,4,FALSE)=基本情報!$D$6,O10637,"")),"")</f>
        <v/>
      </c>
    </row>
    <row r="10638" spans="15:16" x14ac:dyDescent="0.15">
      <c r="O10638">
        <v>10637</v>
      </c>
      <c r="P10638" t="str">
        <f>IFERROR(IF(COUNTIF(個人情報!$BB$5:$BB$401,"登録番号" &amp; リスト!O10638)&gt;=1,"",IF(VLOOKUP(O10638,登録者リスト!$A$1:$D$43729,4,FALSE)=基本情報!$D$6,O10638,"")),"")</f>
        <v/>
      </c>
    </row>
    <row r="10639" spans="15:16" x14ac:dyDescent="0.15">
      <c r="O10639">
        <v>10638</v>
      </c>
      <c r="P10639" t="str">
        <f>IFERROR(IF(COUNTIF(個人情報!$BB$5:$BB$401,"登録番号" &amp; リスト!O10639)&gt;=1,"",IF(VLOOKUP(O10639,登録者リスト!$A$1:$D$43729,4,FALSE)=基本情報!$D$6,O10639,"")),"")</f>
        <v/>
      </c>
    </row>
    <row r="10640" spans="15:16" x14ac:dyDescent="0.15">
      <c r="O10640">
        <v>10639</v>
      </c>
      <c r="P10640" t="str">
        <f>IFERROR(IF(COUNTIF(個人情報!$BB$5:$BB$401,"登録番号" &amp; リスト!O10640)&gt;=1,"",IF(VLOOKUP(O10640,登録者リスト!$A$1:$D$43729,4,FALSE)=基本情報!$D$6,O10640,"")),"")</f>
        <v/>
      </c>
    </row>
    <row r="10641" spans="15:16" x14ac:dyDescent="0.15">
      <c r="O10641">
        <v>10640</v>
      </c>
      <c r="P10641" t="str">
        <f>IFERROR(IF(COUNTIF(個人情報!$BB$5:$BB$401,"登録番号" &amp; リスト!O10641)&gt;=1,"",IF(VLOOKUP(O10641,登録者リスト!$A$1:$D$43729,4,FALSE)=基本情報!$D$6,O10641,"")),"")</f>
        <v/>
      </c>
    </row>
    <row r="10642" spans="15:16" x14ac:dyDescent="0.15">
      <c r="O10642">
        <v>10641</v>
      </c>
      <c r="P10642" t="str">
        <f>IFERROR(IF(COUNTIF(個人情報!$BB$5:$BB$401,"登録番号" &amp; リスト!O10642)&gt;=1,"",IF(VLOOKUP(O10642,登録者リスト!$A$1:$D$43729,4,FALSE)=基本情報!$D$6,O10642,"")),"")</f>
        <v/>
      </c>
    </row>
    <row r="10643" spans="15:16" x14ac:dyDescent="0.15">
      <c r="O10643">
        <v>10642</v>
      </c>
      <c r="P10643" t="str">
        <f>IFERROR(IF(COUNTIF(個人情報!$BB$5:$BB$401,"登録番号" &amp; リスト!O10643)&gt;=1,"",IF(VLOOKUP(O10643,登録者リスト!$A$1:$D$43729,4,FALSE)=基本情報!$D$6,O10643,"")),"")</f>
        <v/>
      </c>
    </row>
    <row r="10644" spans="15:16" x14ac:dyDescent="0.15">
      <c r="O10644">
        <v>10643</v>
      </c>
      <c r="P10644" t="str">
        <f>IFERROR(IF(COUNTIF(個人情報!$BB$5:$BB$401,"登録番号" &amp; リスト!O10644)&gt;=1,"",IF(VLOOKUP(O10644,登録者リスト!$A$1:$D$43729,4,FALSE)=基本情報!$D$6,O10644,"")),"")</f>
        <v/>
      </c>
    </row>
    <row r="10645" spans="15:16" x14ac:dyDescent="0.15">
      <c r="O10645">
        <v>10644</v>
      </c>
      <c r="P10645" t="str">
        <f>IFERROR(IF(COUNTIF(個人情報!$BB$5:$BB$401,"登録番号" &amp; リスト!O10645)&gt;=1,"",IF(VLOOKUP(O10645,登録者リスト!$A$1:$D$43729,4,FALSE)=基本情報!$D$6,O10645,"")),"")</f>
        <v/>
      </c>
    </row>
    <row r="10646" spans="15:16" x14ac:dyDescent="0.15">
      <c r="O10646">
        <v>10645</v>
      </c>
      <c r="P10646" t="str">
        <f>IFERROR(IF(COUNTIF(個人情報!$BB$5:$BB$401,"登録番号" &amp; リスト!O10646)&gt;=1,"",IF(VLOOKUP(O10646,登録者リスト!$A$1:$D$43729,4,FALSE)=基本情報!$D$6,O10646,"")),"")</f>
        <v/>
      </c>
    </row>
    <row r="10647" spans="15:16" x14ac:dyDescent="0.15">
      <c r="O10647">
        <v>10646</v>
      </c>
      <c r="P10647" t="str">
        <f>IFERROR(IF(COUNTIF(個人情報!$BB$5:$BB$401,"登録番号" &amp; リスト!O10647)&gt;=1,"",IF(VLOOKUP(O10647,登録者リスト!$A$1:$D$43729,4,FALSE)=基本情報!$D$6,O10647,"")),"")</f>
        <v/>
      </c>
    </row>
    <row r="10648" spans="15:16" x14ac:dyDescent="0.15">
      <c r="O10648">
        <v>10647</v>
      </c>
      <c r="P10648" t="str">
        <f>IFERROR(IF(COUNTIF(個人情報!$BB$5:$BB$401,"登録番号" &amp; リスト!O10648)&gt;=1,"",IF(VLOOKUP(O10648,登録者リスト!$A$1:$D$43729,4,FALSE)=基本情報!$D$6,O10648,"")),"")</f>
        <v/>
      </c>
    </row>
    <row r="10649" spans="15:16" x14ac:dyDescent="0.15">
      <c r="O10649">
        <v>10648</v>
      </c>
      <c r="P10649" t="str">
        <f>IFERROR(IF(COUNTIF(個人情報!$BB$5:$BB$401,"登録番号" &amp; リスト!O10649)&gt;=1,"",IF(VLOOKUP(O10649,登録者リスト!$A$1:$D$43729,4,FALSE)=基本情報!$D$6,O10649,"")),"")</f>
        <v/>
      </c>
    </row>
    <row r="10650" spans="15:16" x14ac:dyDescent="0.15">
      <c r="O10650">
        <v>10649</v>
      </c>
      <c r="P10650" t="str">
        <f>IFERROR(IF(COUNTIF(個人情報!$BB$5:$BB$401,"登録番号" &amp; リスト!O10650)&gt;=1,"",IF(VLOOKUP(O10650,登録者リスト!$A$1:$D$43729,4,FALSE)=基本情報!$D$6,O10650,"")),"")</f>
        <v/>
      </c>
    </row>
    <row r="10651" spans="15:16" x14ac:dyDescent="0.15">
      <c r="O10651">
        <v>10650</v>
      </c>
      <c r="P10651" t="str">
        <f>IFERROR(IF(COUNTIF(個人情報!$BB$5:$BB$401,"登録番号" &amp; リスト!O10651)&gt;=1,"",IF(VLOOKUP(O10651,登録者リスト!$A$1:$D$43729,4,FALSE)=基本情報!$D$6,O10651,"")),"")</f>
        <v/>
      </c>
    </row>
    <row r="10652" spans="15:16" x14ac:dyDescent="0.15">
      <c r="O10652">
        <v>10651</v>
      </c>
      <c r="P10652" t="str">
        <f>IFERROR(IF(COUNTIF(個人情報!$BB$5:$BB$401,"登録番号" &amp; リスト!O10652)&gt;=1,"",IF(VLOOKUP(O10652,登録者リスト!$A$1:$D$43729,4,FALSE)=基本情報!$D$6,O10652,"")),"")</f>
        <v/>
      </c>
    </row>
    <row r="10653" spans="15:16" x14ac:dyDescent="0.15">
      <c r="O10653">
        <v>10652</v>
      </c>
      <c r="P10653" t="str">
        <f>IFERROR(IF(COUNTIF(個人情報!$BB$5:$BB$401,"登録番号" &amp; リスト!O10653)&gt;=1,"",IF(VLOOKUP(O10653,登録者リスト!$A$1:$D$43729,4,FALSE)=基本情報!$D$6,O10653,"")),"")</f>
        <v/>
      </c>
    </row>
    <row r="10654" spans="15:16" x14ac:dyDescent="0.15">
      <c r="O10654">
        <v>10653</v>
      </c>
      <c r="P10654" t="str">
        <f>IFERROR(IF(COUNTIF(個人情報!$BB$5:$BB$401,"登録番号" &amp; リスト!O10654)&gt;=1,"",IF(VLOOKUP(O10654,登録者リスト!$A$1:$D$43729,4,FALSE)=基本情報!$D$6,O10654,"")),"")</f>
        <v/>
      </c>
    </row>
    <row r="10655" spans="15:16" x14ac:dyDescent="0.15">
      <c r="O10655">
        <v>10654</v>
      </c>
      <c r="P10655" t="str">
        <f>IFERROR(IF(COUNTIF(個人情報!$BB$5:$BB$401,"登録番号" &amp; リスト!O10655)&gt;=1,"",IF(VLOOKUP(O10655,登録者リスト!$A$1:$D$43729,4,FALSE)=基本情報!$D$6,O10655,"")),"")</f>
        <v/>
      </c>
    </row>
    <row r="10656" spans="15:16" x14ac:dyDescent="0.15">
      <c r="O10656">
        <v>10655</v>
      </c>
      <c r="P10656" t="str">
        <f>IFERROR(IF(COUNTIF(個人情報!$BB$5:$BB$401,"登録番号" &amp; リスト!O10656)&gt;=1,"",IF(VLOOKUP(O10656,登録者リスト!$A$1:$D$43729,4,FALSE)=基本情報!$D$6,O10656,"")),"")</f>
        <v/>
      </c>
    </row>
    <row r="10657" spans="15:16" x14ac:dyDescent="0.15">
      <c r="O10657">
        <v>10656</v>
      </c>
      <c r="P10657" t="str">
        <f>IFERROR(IF(COUNTIF(個人情報!$BB$5:$BB$401,"登録番号" &amp; リスト!O10657)&gt;=1,"",IF(VLOOKUP(O10657,登録者リスト!$A$1:$D$43729,4,FALSE)=基本情報!$D$6,O10657,"")),"")</f>
        <v/>
      </c>
    </row>
    <row r="10658" spans="15:16" x14ac:dyDescent="0.15">
      <c r="O10658">
        <v>10657</v>
      </c>
      <c r="P10658" t="str">
        <f>IFERROR(IF(COUNTIF(個人情報!$BB$5:$BB$401,"登録番号" &amp; リスト!O10658)&gt;=1,"",IF(VLOOKUP(O10658,登録者リスト!$A$1:$D$43729,4,FALSE)=基本情報!$D$6,O10658,"")),"")</f>
        <v/>
      </c>
    </row>
    <row r="10659" spans="15:16" x14ac:dyDescent="0.15">
      <c r="O10659">
        <v>10658</v>
      </c>
      <c r="P10659" t="str">
        <f>IFERROR(IF(COUNTIF(個人情報!$BB$5:$BB$401,"登録番号" &amp; リスト!O10659)&gt;=1,"",IF(VLOOKUP(O10659,登録者リスト!$A$1:$D$43729,4,FALSE)=基本情報!$D$6,O10659,"")),"")</f>
        <v/>
      </c>
    </row>
    <row r="10660" spans="15:16" x14ac:dyDescent="0.15">
      <c r="O10660">
        <v>10659</v>
      </c>
      <c r="P10660" t="str">
        <f>IFERROR(IF(COUNTIF(個人情報!$BB$5:$BB$401,"登録番号" &amp; リスト!O10660)&gt;=1,"",IF(VLOOKUP(O10660,登録者リスト!$A$1:$D$43729,4,FALSE)=基本情報!$D$6,O10660,"")),"")</f>
        <v/>
      </c>
    </row>
    <row r="10661" spans="15:16" x14ac:dyDescent="0.15">
      <c r="O10661">
        <v>10660</v>
      </c>
      <c r="P10661" t="str">
        <f>IFERROR(IF(COUNTIF(個人情報!$BB$5:$BB$401,"登録番号" &amp; リスト!O10661)&gt;=1,"",IF(VLOOKUP(O10661,登録者リスト!$A$1:$D$43729,4,FALSE)=基本情報!$D$6,O10661,"")),"")</f>
        <v/>
      </c>
    </row>
    <row r="10662" spans="15:16" x14ac:dyDescent="0.15">
      <c r="O10662">
        <v>10661</v>
      </c>
      <c r="P10662" t="str">
        <f>IFERROR(IF(COUNTIF(個人情報!$BB$5:$BB$401,"登録番号" &amp; リスト!O10662)&gt;=1,"",IF(VLOOKUP(O10662,登録者リスト!$A$1:$D$43729,4,FALSE)=基本情報!$D$6,O10662,"")),"")</f>
        <v/>
      </c>
    </row>
    <row r="10663" spans="15:16" x14ac:dyDescent="0.15">
      <c r="O10663">
        <v>10662</v>
      </c>
      <c r="P10663" t="str">
        <f>IFERROR(IF(COUNTIF(個人情報!$BB$5:$BB$401,"登録番号" &amp; リスト!O10663)&gt;=1,"",IF(VLOOKUP(O10663,登録者リスト!$A$1:$D$43729,4,FALSE)=基本情報!$D$6,O10663,"")),"")</f>
        <v/>
      </c>
    </row>
    <row r="10664" spans="15:16" x14ac:dyDescent="0.15">
      <c r="O10664">
        <v>10663</v>
      </c>
      <c r="P10664" t="str">
        <f>IFERROR(IF(COUNTIF(個人情報!$BB$5:$BB$401,"登録番号" &amp; リスト!O10664)&gt;=1,"",IF(VLOOKUP(O10664,登録者リスト!$A$1:$D$43729,4,FALSE)=基本情報!$D$6,O10664,"")),"")</f>
        <v/>
      </c>
    </row>
    <row r="10665" spans="15:16" x14ac:dyDescent="0.15">
      <c r="O10665">
        <v>10664</v>
      </c>
      <c r="P10665" t="str">
        <f>IFERROR(IF(COUNTIF(個人情報!$BB$5:$BB$401,"登録番号" &amp; リスト!O10665)&gt;=1,"",IF(VLOOKUP(O10665,登録者リスト!$A$1:$D$43729,4,FALSE)=基本情報!$D$6,O10665,"")),"")</f>
        <v/>
      </c>
    </row>
    <row r="10666" spans="15:16" x14ac:dyDescent="0.15">
      <c r="O10666">
        <v>10665</v>
      </c>
      <c r="P10666" t="str">
        <f>IFERROR(IF(COUNTIF(個人情報!$BB$5:$BB$401,"登録番号" &amp; リスト!O10666)&gt;=1,"",IF(VLOOKUP(O10666,登録者リスト!$A$1:$D$43729,4,FALSE)=基本情報!$D$6,O10666,"")),"")</f>
        <v/>
      </c>
    </row>
    <row r="10667" spans="15:16" x14ac:dyDescent="0.15">
      <c r="O10667">
        <v>10666</v>
      </c>
      <c r="P10667" t="str">
        <f>IFERROR(IF(COUNTIF(個人情報!$BB$5:$BB$401,"登録番号" &amp; リスト!O10667)&gt;=1,"",IF(VLOOKUP(O10667,登録者リスト!$A$1:$D$43729,4,FALSE)=基本情報!$D$6,O10667,"")),"")</f>
        <v/>
      </c>
    </row>
    <row r="10668" spans="15:16" x14ac:dyDescent="0.15">
      <c r="O10668">
        <v>10667</v>
      </c>
      <c r="P10668" t="str">
        <f>IFERROR(IF(COUNTIF(個人情報!$BB$5:$BB$401,"登録番号" &amp; リスト!O10668)&gt;=1,"",IF(VLOOKUP(O10668,登録者リスト!$A$1:$D$43729,4,FALSE)=基本情報!$D$6,O10668,"")),"")</f>
        <v/>
      </c>
    </row>
    <row r="10669" spans="15:16" x14ac:dyDescent="0.15">
      <c r="O10669">
        <v>10668</v>
      </c>
      <c r="P10669" t="str">
        <f>IFERROR(IF(COUNTIF(個人情報!$BB$5:$BB$401,"登録番号" &amp; リスト!O10669)&gt;=1,"",IF(VLOOKUP(O10669,登録者リスト!$A$1:$D$43729,4,FALSE)=基本情報!$D$6,O10669,"")),"")</f>
        <v/>
      </c>
    </row>
    <row r="10670" spans="15:16" x14ac:dyDescent="0.15">
      <c r="O10670">
        <v>10669</v>
      </c>
      <c r="P10670" t="str">
        <f>IFERROR(IF(COUNTIF(個人情報!$BB$5:$BB$401,"登録番号" &amp; リスト!O10670)&gt;=1,"",IF(VLOOKUP(O10670,登録者リスト!$A$1:$D$43729,4,FALSE)=基本情報!$D$6,O10670,"")),"")</f>
        <v/>
      </c>
    </row>
    <row r="10671" spans="15:16" x14ac:dyDescent="0.15">
      <c r="O10671">
        <v>10670</v>
      </c>
      <c r="P10671" t="str">
        <f>IFERROR(IF(COUNTIF(個人情報!$BB$5:$BB$401,"登録番号" &amp; リスト!O10671)&gt;=1,"",IF(VLOOKUP(O10671,登録者リスト!$A$1:$D$43729,4,FALSE)=基本情報!$D$6,O10671,"")),"")</f>
        <v/>
      </c>
    </row>
    <row r="10672" spans="15:16" x14ac:dyDescent="0.15">
      <c r="O10672">
        <v>10671</v>
      </c>
      <c r="P10672" t="str">
        <f>IFERROR(IF(COUNTIF(個人情報!$BB$5:$BB$401,"登録番号" &amp; リスト!O10672)&gt;=1,"",IF(VLOOKUP(O10672,登録者リスト!$A$1:$D$43729,4,FALSE)=基本情報!$D$6,O10672,"")),"")</f>
        <v/>
      </c>
    </row>
    <row r="10673" spans="15:16" x14ac:dyDescent="0.15">
      <c r="O10673">
        <v>10672</v>
      </c>
      <c r="P10673" t="str">
        <f>IFERROR(IF(COUNTIF(個人情報!$BB$5:$BB$401,"登録番号" &amp; リスト!O10673)&gt;=1,"",IF(VLOOKUP(O10673,登録者リスト!$A$1:$D$43729,4,FALSE)=基本情報!$D$6,O10673,"")),"")</f>
        <v/>
      </c>
    </row>
    <row r="10674" spans="15:16" x14ac:dyDescent="0.15">
      <c r="O10674">
        <v>10673</v>
      </c>
      <c r="P10674" t="str">
        <f>IFERROR(IF(COUNTIF(個人情報!$BB$5:$BB$401,"登録番号" &amp; リスト!O10674)&gt;=1,"",IF(VLOOKUP(O10674,登録者リスト!$A$1:$D$43729,4,FALSE)=基本情報!$D$6,O10674,"")),"")</f>
        <v/>
      </c>
    </row>
    <row r="10675" spans="15:16" x14ac:dyDescent="0.15">
      <c r="O10675">
        <v>10674</v>
      </c>
      <c r="P10675" t="str">
        <f>IFERROR(IF(COUNTIF(個人情報!$BB$5:$BB$401,"登録番号" &amp; リスト!O10675)&gt;=1,"",IF(VLOOKUP(O10675,登録者リスト!$A$1:$D$43729,4,FALSE)=基本情報!$D$6,O10675,"")),"")</f>
        <v/>
      </c>
    </row>
    <row r="10676" spans="15:16" x14ac:dyDescent="0.15">
      <c r="O10676">
        <v>10675</v>
      </c>
      <c r="P10676" t="str">
        <f>IFERROR(IF(COUNTIF(個人情報!$BB$5:$BB$401,"登録番号" &amp; リスト!O10676)&gt;=1,"",IF(VLOOKUP(O10676,登録者リスト!$A$1:$D$43729,4,FALSE)=基本情報!$D$6,O10676,"")),"")</f>
        <v/>
      </c>
    </row>
    <row r="10677" spans="15:16" x14ac:dyDescent="0.15">
      <c r="O10677">
        <v>10676</v>
      </c>
      <c r="P10677" t="str">
        <f>IFERROR(IF(COUNTIF(個人情報!$BB$5:$BB$401,"登録番号" &amp; リスト!O10677)&gt;=1,"",IF(VLOOKUP(O10677,登録者リスト!$A$1:$D$43729,4,FALSE)=基本情報!$D$6,O10677,"")),"")</f>
        <v/>
      </c>
    </row>
    <row r="10678" spans="15:16" x14ac:dyDescent="0.15">
      <c r="O10678">
        <v>10677</v>
      </c>
      <c r="P10678" t="str">
        <f>IFERROR(IF(COUNTIF(個人情報!$BB$5:$BB$401,"登録番号" &amp; リスト!O10678)&gt;=1,"",IF(VLOOKUP(O10678,登録者リスト!$A$1:$D$43729,4,FALSE)=基本情報!$D$6,O10678,"")),"")</f>
        <v/>
      </c>
    </row>
    <row r="10679" spans="15:16" x14ac:dyDescent="0.15">
      <c r="O10679">
        <v>10678</v>
      </c>
      <c r="P10679" t="str">
        <f>IFERROR(IF(COUNTIF(個人情報!$BB$5:$BB$401,"登録番号" &amp; リスト!O10679)&gt;=1,"",IF(VLOOKUP(O10679,登録者リスト!$A$1:$D$43729,4,FALSE)=基本情報!$D$6,O10679,"")),"")</f>
        <v/>
      </c>
    </row>
    <row r="10680" spans="15:16" x14ac:dyDescent="0.15">
      <c r="O10680">
        <v>10679</v>
      </c>
      <c r="P10680" t="str">
        <f>IFERROR(IF(COUNTIF(個人情報!$BB$5:$BB$401,"登録番号" &amp; リスト!O10680)&gt;=1,"",IF(VLOOKUP(O10680,登録者リスト!$A$1:$D$43729,4,FALSE)=基本情報!$D$6,O10680,"")),"")</f>
        <v/>
      </c>
    </row>
    <row r="10681" spans="15:16" x14ac:dyDescent="0.15">
      <c r="O10681">
        <v>10680</v>
      </c>
      <c r="P10681" t="str">
        <f>IFERROR(IF(COUNTIF(個人情報!$BB$5:$BB$401,"登録番号" &amp; リスト!O10681)&gt;=1,"",IF(VLOOKUP(O10681,登録者リスト!$A$1:$D$43729,4,FALSE)=基本情報!$D$6,O10681,"")),"")</f>
        <v/>
      </c>
    </row>
    <row r="10682" spans="15:16" x14ac:dyDescent="0.15">
      <c r="O10682">
        <v>10681</v>
      </c>
      <c r="P10682" t="str">
        <f>IFERROR(IF(COUNTIF(個人情報!$BB$5:$BB$401,"登録番号" &amp; リスト!O10682)&gt;=1,"",IF(VLOOKUP(O10682,登録者リスト!$A$1:$D$43729,4,FALSE)=基本情報!$D$6,O10682,"")),"")</f>
        <v/>
      </c>
    </row>
    <row r="10683" spans="15:16" x14ac:dyDescent="0.15">
      <c r="O10683">
        <v>10682</v>
      </c>
      <c r="P10683" t="str">
        <f>IFERROR(IF(COUNTIF(個人情報!$BB$5:$BB$401,"登録番号" &amp; リスト!O10683)&gt;=1,"",IF(VLOOKUP(O10683,登録者リスト!$A$1:$D$43729,4,FALSE)=基本情報!$D$6,O10683,"")),"")</f>
        <v/>
      </c>
    </row>
    <row r="10684" spans="15:16" x14ac:dyDescent="0.15">
      <c r="O10684">
        <v>10683</v>
      </c>
      <c r="P10684" t="str">
        <f>IFERROR(IF(COUNTIF(個人情報!$BB$5:$BB$401,"登録番号" &amp; リスト!O10684)&gt;=1,"",IF(VLOOKUP(O10684,登録者リスト!$A$1:$D$43729,4,FALSE)=基本情報!$D$6,O10684,"")),"")</f>
        <v/>
      </c>
    </row>
    <row r="10685" spans="15:16" x14ac:dyDescent="0.15">
      <c r="O10685">
        <v>10684</v>
      </c>
      <c r="P10685" t="str">
        <f>IFERROR(IF(COUNTIF(個人情報!$BB$5:$BB$401,"登録番号" &amp; リスト!O10685)&gt;=1,"",IF(VLOOKUP(O10685,登録者リスト!$A$1:$D$43729,4,FALSE)=基本情報!$D$6,O10685,"")),"")</f>
        <v/>
      </c>
    </row>
    <row r="10686" spans="15:16" x14ac:dyDescent="0.15">
      <c r="O10686">
        <v>10685</v>
      </c>
      <c r="P10686" t="str">
        <f>IFERROR(IF(COUNTIF(個人情報!$BB$5:$BB$401,"登録番号" &amp; リスト!O10686)&gt;=1,"",IF(VLOOKUP(O10686,登録者リスト!$A$1:$D$43729,4,FALSE)=基本情報!$D$6,O10686,"")),"")</f>
        <v/>
      </c>
    </row>
    <row r="10687" spans="15:16" x14ac:dyDescent="0.15">
      <c r="O10687">
        <v>10686</v>
      </c>
      <c r="P10687" t="str">
        <f>IFERROR(IF(COUNTIF(個人情報!$BB$5:$BB$401,"登録番号" &amp; リスト!O10687)&gt;=1,"",IF(VLOOKUP(O10687,登録者リスト!$A$1:$D$43729,4,FALSE)=基本情報!$D$6,O10687,"")),"")</f>
        <v/>
      </c>
    </row>
    <row r="10688" spans="15:16" x14ac:dyDescent="0.15">
      <c r="O10688">
        <v>10687</v>
      </c>
      <c r="P10688" t="str">
        <f>IFERROR(IF(COUNTIF(個人情報!$BB$5:$BB$401,"登録番号" &amp; リスト!O10688)&gt;=1,"",IF(VLOOKUP(O10688,登録者リスト!$A$1:$D$43729,4,FALSE)=基本情報!$D$6,O10688,"")),"")</f>
        <v/>
      </c>
    </row>
    <row r="10689" spans="15:16" x14ac:dyDescent="0.15">
      <c r="O10689">
        <v>10688</v>
      </c>
      <c r="P10689" t="str">
        <f>IFERROR(IF(COUNTIF(個人情報!$BB$5:$BB$401,"登録番号" &amp; リスト!O10689)&gt;=1,"",IF(VLOOKUP(O10689,登録者リスト!$A$1:$D$43729,4,FALSE)=基本情報!$D$6,O10689,"")),"")</f>
        <v/>
      </c>
    </row>
    <row r="10690" spans="15:16" x14ac:dyDescent="0.15">
      <c r="O10690">
        <v>10689</v>
      </c>
      <c r="P10690" t="str">
        <f>IFERROR(IF(COUNTIF(個人情報!$BB$5:$BB$401,"登録番号" &amp; リスト!O10690)&gt;=1,"",IF(VLOOKUP(O10690,登録者リスト!$A$1:$D$43729,4,FALSE)=基本情報!$D$6,O10690,"")),"")</f>
        <v/>
      </c>
    </row>
    <row r="10691" spans="15:16" x14ac:dyDescent="0.15">
      <c r="O10691">
        <v>10690</v>
      </c>
      <c r="P10691" t="str">
        <f>IFERROR(IF(COUNTIF(個人情報!$BB$5:$BB$401,"登録番号" &amp; リスト!O10691)&gt;=1,"",IF(VLOOKUP(O10691,登録者リスト!$A$1:$D$43729,4,FALSE)=基本情報!$D$6,O10691,"")),"")</f>
        <v/>
      </c>
    </row>
    <row r="10692" spans="15:16" x14ac:dyDescent="0.15">
      <c r="O10692">
        <v>10691</v>
      </c>
      <c r="P10692" t="str">
        <f>IFERROR(IF(COUNTIF(個人情報!$BB$5:$BB$401,"登録番号" &amp; リスト!O10692)&gt;=1,"",IF(VLOOKUP(O10692,登録者リスト!$A$1:$D$43729,4,FALSE)=基本情報!$D$6,O10692,"")),"")</f>
        <v/>
      </c>
    </row>
    <row r="10693" spans="15:16" x14ac:dyDescent="0.15">
      <c r="O10693">
        <v>10692</v>
      </c>
      <c r="P10693" t="str">
        <f>IFERROR(IF(COUNTIF(個人情報!$BB$5:$BB$401,"登録番号" &amp; リスト!O10693)&gt;=1,"",IF(VLOOKUP(O10693,登録者リスト!$A$1:$D$43729,4,FALSE)=基本情報!$D$6,O10693,"")),"")</f>
        <v/>
      </c>
    </row>
    <row r="10694" spans="15:16" x14ac:dyDescent="0.15">
      <c r="O10694">
        <v>10693</v>
      </c>
      <c r="P10694" t="str">
        <f>IFERROR(IF(COUNTIF(個人情報!$BB$5:$BB$401,"登録番号" &amp; リスト!O10694)&gt;=1,"",IF(VLOOKUP(O10694,登録者リスト!$A$1:$D$43729,4,FALSE)=基本情報!$D$6,O10694,"")),"")</f>
        <v/>
      </c>
    </row>
    <row r="10695" spans="15:16" x14ac:dyDescent="0.15">
      <c r="O10695">
        <v>10694</v>
      </c>
      <c r="P10695" t="str">
        <f>IFERROR(IF(COUNTIF(個人情報!$BB$5:$BB$401,"登録番号" &amp; リスト!O10695)&gt;=1,"",IF(VLOOKUP(O10695,登録者リスト!$A$1:$D$43729,4,FALSE)=基本情報!$D$6,O10695,"")),"")</f>
        <v/>
      </c>
    </row>
    <row r="10696" spans="15:16" x14ac:dyDescent="0.15">
      <c r="O10696">
        <v>10695</v>
      </c>
      <c r="P10696" t="str">
        <f>IFERROR(IF(COUNTIF(個人情報!$BB$5:$BB$401,"登録番号" &amp; リスト!O10696)&gt;=1,"",IF(VLOOKUP(O10696,登録者リスト!$A$1:$D$43729,4,FALSE)=基本情報!$D$6,O10696,"")),"")</f>
        <v/>
      </c>
    </row>
    <row r="10697" spans="15:16" x14ac:dyDescent="0.15">
      <c r="O10697">
        <v>10696</v>
      </c>
      <c r="P10697" t="str">
        <f>IFERROR(IF(COUNTIF(個人情報!$BB$5:$BB$401,"登録番号" &amp; リスト!O10697)&gt;=1,"",IF(VLOOKUP(O10697,登録者リスト!$A$1:$D$43729,4,FALSE)=基本情報!$D$6,O10697,"")),"")</f>
        <v/>
      </c>
    </row>
    <row r="10698" spans="15:16" x14ac:dyDescent="0.15">
      <c r="O10698">
        <v>10697</v>
      </c>
      <c r="P10698" t="str">
        <f>IFERROR(IF(COUNTIF(個人情報!$BB$5:$BB$401,"登録番号" &amp; リスト!O10698)&gt;=1,"",IF(VLOOKUP(O10698,登録者リスト!$A$1:$D$43729,4,FALSE)=基本情報!$D$6,O10698,"")),"")</f>
        <v/>
      </c>
    </row>
    <row r="10699" spans="15:16" x14ac:dyDescent="0.15">
      <c r="O10699">
        <v>10698</v>
      </c>
      <c r="P10699" t="str">
        <f>IFERROR(IF(COUNTIF(個人情報!$BB$5:$BB$401,"登録番号" &amp; リスト!O10699)&gt;=1,"",IF(VLOOKUP(O10699,登録者リスト!$A$1:$D$43729,4,FALSE)=基本情報!$D$6,O10699,"")),"")</f>
        <v/>
      </c>
    </row>
    <row r="10700" spans="15:16" x14ac:dyDescent="0.15">
      <c r="O10700">
        <v>10699</v>
      </c>
      <c r="P10700" t="str">
        <f>IFERROR(IF(COUNTIF(個人情報!$BB$5:$BB$401,"登録番号" &amp; リスト!O10700)&gt;=1,"",IF(VLOOKUP(O10700,登録者リスト!$A$1:$D$43729,4,FALSE)=基本情報!$D$6,O10700,"")),"")</f>
        <v/>
      </c>
    </row>
    <row r="10701" spans="15:16" x14ac:dyDescent="0.15">
      <c r="O10701">
        <v>10700</v>
      </c>
      <c r="P10701" t="str">
        <f>IFERROR(IF(COUNTIF(個人情報!$BB$5:$BB$401,"登録番号" &amp; リスト!O10701)&gt;=1,"",IF(VLOOKUP(O10701,登録者リスト!$A$1:$D$43729,4,FALSE)=基本情報!$D$6,O10701,"")),"")</f>
        <v/>
      </c>
    </row>
    <row r="10702" spans="15:16" x14ac:dyDescent="0.15">
      <c r="O10702">
        <v>10701</v>
      </c>
      <c r="P10702" t="str">
        <f>IFERROR(IF(COUNTIF(個人情報!$BB$5:$BB$401,"登録番号" &amp; リスト!O10702)&gt;=1,"",IF(VLOOKUP(O10702,登録者リスト!$A$1:$D$43729,4,FALSE)=基本情報!$D$6,O10702,"")),"")</f>
        <v/>
      </c>
    </row>
    <row r="10703" spans="15:16" x14ac:dyDescent="0.15">
      <c r="O10703">
        <v>10702</v>
      </c>
      <c r="P10703" t="str">
        <f>IFERROR(IF(COUNTIF(個人情報!$BB$5:$BB$401,"登録番号" &amp; リスト!O10703)&gt;=1,"",IF(VLOOKUP(O10703,登録者リスト!$A$1:$D$43729,4,FALSE)=基本情報!$D$6,O10703,"")),"")</f>
        <v/>
      </c>
    </row>
    <row r="10704" spans="15:16" x14ac:dyDescent="0.15">
      <c r="O10704">
        <v>10703</v>
      </c>
      <c r="P10704" t="str">
        <f>IFERROR(IF(COUNTIF(個人情報!$BB$5:$BB$401,"登録番号" &amp; リスト!O10704)&gt;=1,"",IF(VLOOKUP(O10704,登録者リスト!$A$1:$D$43729,4,FALSE)=基本情報!$D$6,O10704,"")),"")</f>
        <v/>
      </c>
    </row>
    <row r="10705" spans="15:16" x14ac:dyDescent="0.15">
      <c r="O10705">
        <v>10704</v>
      </c>
      <c r="P10705" t="str">
        <f>IFERROR(IF(COUNTIF(個人情報!$BB$5:$BB$401,"登録番号" &amp; リスト!O10705)&gt;=1,"",IF(VLOOKUP(O10705,登録者リスト!$A$1:$D$43729,4,FALSE)=基本情報!$D$6,O10705,"")),"")</f>
        <v/>
      </c>
    </row>
    <row r="10706" spans="15:16" x14ac:dyDescent="0.15">
      <c r="O10706">
        <v>10705</v>
      </c>
      <c r="P10706" t="str">
        <f>IFERROR(IF(COUNTIF(個人情報!$BB$5:$BB$401,"登録番号" &amp; リスト!O10706)&gt;=1,"",IF(VLOOKUP(O10706,登録者リスト!$A$1:$D$43729,4,FALSE)=基本情報!$D$6,O10706,"")),"")</f>
        <v/>
      </c>
    </row>
    <row r="10707" spans="15:16" x14ac:dyDescent="0.15">
      <c r="O10707">
        <v>10706</v>
      </c>
      <c r="P10707" t="str">
        <f>IFERROR(IF(COUNTIF(個人情報!$BB$5:$BB$401,"登録番号" &amp; リスト!O10707)&gt;=1,"",IF(VLOOKUP(O10707,登録者リスト!$A$1:$D$43729,4,FALSE)=基本情報!$D$6,O10707,"")),"")</f>
        <v/>
      </c>
    </row>
    <row r="10708" spans="15:16" x14ac:dyDescent="0.15">
      <c r="O10708">
        <v>10707</v>
      </c>
      <c r="P10708" t="str">
        <f>IFERROR(IF(COUNTIF(個人情報!$BB$5:$BB$401,"登録番号" &amp; リスト!O10708)&gt;=1,"",IF(VLOOKUP(O10708,登録者リスト!$A$1:$D$43729,4,FALSE)=基本情報!$D$6,O10708,"")),"")</f>
        <v/>
      </c>
    </row>
    <row r="10709" spans="15:16" x14ac:dyDescent="0.15">
      <c r="O10709">
        <v>10708</v>
      </c>
      <c r="P10709" t="str">
        <f>IFERROR(IF(COUNTIF(個人情報!$BB$5:$BB$401,"登録番号" &amp; リスト!O10709)&gt;=1,"",IF(VLOOKUP(O10709,登録者リスト!$A$1:$D$43729,4,FALSE)=基本情報!$D$6,O10709,"")),"")</f>
        <v/>
      </c>
    </row>
    <row r="10710" spans="15:16" x14ac:dyDescent="0.15">
      <c r="O10710">
        <v>10709</v>
      </c>
      <c r="P10710" t="str">
        <f>IFERROR(IF(COUNTIF(個人情報!$BB$5:$BB$401,"登録番号" &amp; リスト!O10710)&gt;=1,"",IF(VLOOKUP(O10710,登録者リスト!$A$1:$D$43729,4,FALSE)=基本情報!$D$6,O10710,"")),"")</f>
        <v/>
      </c>
    </row>
    <row r="10711" spans="15:16" x14ac:dyDescent="0.15">
      <c r="O10711">
        <v>10710</v>
      </c>
      <c r="P10711" t="str">
        <f>IFERROR(IF(COUNTIF(個人情報!$BB$5:$BB$401,"登録番号" &amp; リスト!O10711)&gt;=1,"",IF(VLOOKUP(O10711,登録者リスト!$A$1:$D$43729,4,FALSE)=基本情報!$D$6,O10711,"")),"")</f>
        <v/>
      </c>
    </row>
    <row r="10712" spans="15:16" x14ac:dyDescent="0.15">
      <c r="O10712">
        <v>10711</v>
      </c>
      <c r="P10712" t="str">
        <f>IFERROR(IF(COUNTIF(個人情報!$BB$5:$BB$401,"登録番号" &amp; リスト!O10712)&gt;=1,"",IF(VLOOKUP(O10712,登録者リスト!$A$1:$D$43729,4,FALSE)=基本情報!$D$6,O10712,"")),"")</f>
        <v/>
      </c>
    </row>
    <row r="10713" spans="15:16" x14ac:dyDescent="0.15">
      <c r="O10713">
        <v>10712</v>
      </c>
      <c r="P10713" t="str">
        <f>IFERROR(IF(COUNTIF(個人情報!$BB$5:$BB$401,"登録番号" &amp; リスト!O10713)&gt;=1,"",IF(VLOOKUP(O10713,登録者リスト!$A$1:$D$43729,4,FALSE)=基本情報!$D$6,O10713,"")),"")</f>
        <v/>
      </c>
    </row>
    <row r="10714" spans="15:16" x14ac:dyDescent="0.15">
      <c r="O10714">
        <v>10713</v>
      </c>
      <c r="P10714" t="str">
        <f>IFERROR(IF(COUNTIF(個人情報!$BB$5:$BB$401,"登録番号" &amp; リスト!O10714)&gt;=1,"",IF(VLOOKUP(O10714,登録者リスト!$A$1:$D$43729,4,FALSE)=基本情報!$D$6,O10714,"")),"")</f>
        <v/>
      </c>
    </row>
    <row r="10715" spans="15:16" x14ac:dyDescent="0.15">
      <c r="O10715">
        <v>10714</v>
      </c>
      <c r="P10715" t="str">
        <f>IFERROR(IF(COUNTIF(個人情報!$BB$5:$BB$401,"登録番号" &amp; リスト!O10715)&gt;=1,"",IF(VLOOKUP(O10715,登録者リスト!$A$1:$D$43729,4,FALSE)=基本情報!$D$6,O10715,"")),"")</f>
        <v/>
      </c>
    </row>
    <row r="10716" spans="15:16" x14ac:dyDescent="0.15">
      <c r="O10716">
        <v>10715</v>
      </c>
      <c r="P10716" t="str">
        <f>IFERROR(IF(COUNTIF(個人情報!$BB$5:$BB$401,"登録番号" &amp; リスト!O10716)&gt;=1,"",IF(VLOOKUP(O10716,登録者リスト!$A$1:$D$43729,4,FALSE)=基本情報!$D$6,O10716,"")),"")</f>
        <v/>
      </c>
    </row>
    <row r="10717" spans="15:16" x14ac:dyDescent="0.15">
      <c r="O10717">
        <v>10716</v>
      </c>
      <c r="P10717" t="str">
        <f>IFERROR(IF(COUNTIF(個人情報!$BB$5:$BB$401,"登録番号" &amp; リスト!O10717)&gt;=1,"",IF(VLOOKUP(O10717,登録者リスト!$A$1:$D$43729,4,FALSE)=基本情報!$D$6,O10717,"")),"")</f>
        <v/>
      </c>
    </row>
    <row r="10718" spans="15:16" x14ac:dyDescent="0.15">
      <c r="O10718">
        <v>10717</v>
      </c>
      <c r="P10718" t="str">
        <f>IFERROR(IF(COUNTIF(個人情報!$BB$5:$BB$401,"登録番号" &amp; リスト!O10718)&gt;=1,"",IF(VLOOKUP(O10718,登録者リスト!$A$1:$D$43729,4,FALSE)=基本情報!$D$6,O10718,"")),"")</f>
        <v/>
      </c>
    </row>
    <row r="10719" spans="15:16" x14ac:dyDescent="0.15">
      <c r="O10719">
        <v>10718</v>
      </c>
      <c r="P10719" t="str">
        <f>IFERROR(IF(COUNTIF(個人情報!$BB$5:$BB$401,"登録番号" &amp; リスト!O10719)&gt;=1,"",IF(VLOOKUP(O10719,登録者リスト!$A$1:$D$43729,4,FALSE)=基本情報!$D$6,O10719,"")),"")</f>
        <v/>
      </c>
    </row>
    <row r="10720" spans="15:16" x14ac:dyDescent="0.15">
      <c r="O10720">
        <v>10719</v>
      </c>
      <c r="P10720" t="str">
        <f>IFERROR(IF(COUNTIF(個人情報!$BB$5:$BB$401,"登録番号" &amp; リスト!O10720)&gt;=1,"",IF(VLOOKUP(O10720,登録者リスト!$A$1:$D$43729,4,FALSE)=基本情報!$D$6,O10720,"")),"")</f>
        <v/>
      </c>
    </row>
    <row r="10721" spans="15:16" x14ac:dyDescent="0.15">
      <c r="O10721">
        <v>10720</v>
      </c>
      <c r="P10721" t="str">
        <f>IFERROR(IF(COUNTIF(個人情報!$BB$5:$BB$401,"登録番号" &amp; リスト!O10721)&gt;=1,"",IF(VLOOKUP(O10721,登録者リスト!$A$1:$D$43729,4,FALSE)=基本情報!$D$6,O10721,"")),"")</f>
        <v/>
      </c>
    </row>
    <row r="10722" spans="15:16" x14ac:dyDescent="0.15">
      <c r="O10722">
        <v>10721</v>
      </c>
      <c r="P10722" t="str">
        <f>IFERROR(IF(COUNTIF(個人情報!$BB$5:$BB$401,"登録番号" &amp; リスト!O10722)&gt;=1,"",IF(VLOOKUP(O10722,登録者リスト!$A$1:$D$43729,4,FALSE)=基本情報!$D$6,O10722,"")),"")</f>
        <v/>
      </c>
    </row>
    <row r="10723" spans="15:16" x14ac:dyDescent="0.15">
      <c r="O10723">
        <v>10722</v>
      </c>
      <c r="P10723" t="str">
        <f>IFERROR(IF(COUNTIF(個人情報!$BB$5:$BB$401,"登録番号" &amp; リスト!O10723)&gt;=1,"",IF(VLOOKUP(O10723,登録者リスト!$A$1:$D$43729,4,FALSE)=基本情報!$D$6,O10723,"")),"")</f>
        <v/>
      </c>
    </row>
    <row r="10724" spans="15:16" x14ac:dyDescent="0.15">
      <c r="O10724">
        <v>10723</v>
      </c>
      <c r="P10724" t="str">
        <f>IFERROR(IF(COUNTIF(個人情報!$BB$5:$BB$401,"登録番号" &amp; リスト!O10724)&gt;=1,"",IF(VLOOKUP(O10724,登録者リスト!$A$1:$D$43729,4,FALSE)=基本情報!$D$6,O10724,"")),"")</f>
        <v/>
      </c>
    </row>
    <row r="10725" spans="15:16" x14ac:dyDescent="0.15">
      <c r="O10725">
        <v>10724</v>
      </c>
      <c r="P10725" t="str">
        <f>IFERROR(IF(COUNTIF(個人情報!$BB$5:$BB$401,"登録番号" &amp; リスト!O10725)&gt;=1,"",IF(VLOOKUP(O10725,登録者リスト!$A$1:$D$43729,4,FALSE)=基本情報!$D$6,O10725,"")),"")</f>
        <v/>
      </c>
    </row>
    <row r="10726" spans="15:16" x14ac:dyDescent="0.15">
      <c r="O10726">
        <v>10725</v>
      </c>
      <c r="P10726" t="str">
        <f>IFERROR(IF(COUNTIF(個人情報!$BB$5:$BB$401,"登録番号" &amp; リスト!O10726)&gt;=1,"",IF(VLOOKUP(O10726,登録者リスト!$A$1:$D$43729,4,FALSE)=基本情報!$D$6,O10726,"")),"")</f>
        <v/>
      </c>
    </row>
    <row r="10727" spans="15:16" x14ac:dyDescent="0.15">
      <c r="O10727">
        <v>10726</v>
      </c>
      <c r="P10727" t="str">
        <f>IFERROR(IF(COUNTIF(個人情報!$BB$5:$BB$401,"登録番号" &amp; リスト!O10727)&gt;=1,"",IF(VLOOKUP(O10727,登録者リスト!$A$1:$D$43729,4,FALSE)=基本情報!$D$6,O10727,"")),"")</f>
        <v/>
      </c>
    </row>
    <row r="10728" spans="15:16" x14ac:dyDescent="0.15">
      <c r="O10728">
        <v>10727</v>
      </c>
      <c r="P10728" t="str">
        <f>IFERROR(IF(COUNTIF(個人情報!$BB$5:$BB$401,"登録番号" &amp; リスト!O10728)&gt;=1,"",IF(VLOOKUP(O10728,登録者リスト!$A$1:$D$43729,4,FALSE)=基本情報!$D$6,O10728,"")),"")</f>
        <v/>
      </c>
    </row>
    <row r="10729" spans="15:16" x14ac:dyDescent="0.15">
      <c r="O10729">
        <v>10728</v>
      </c>
      <c r="P10729" t="str">
        <f>IFERROR(IF(COUNTIF(個人情報!$BB$5:$BB$401,"登録番号" &amp; リスト!O10729)&gt;=1,"",IF(VLOOKUP(O10729,登録者リスト!$A$1:$D$43729,4,FALSE)=基本情報!$D$6,O10729,"")),"")</f>
        <v/>
      </c>
    </row>
    <row r="10730" spans="15:16" x14ac:dyDescent="0.15">
      <c r="O10730">
        <v>10729</v>
      </c>
      <c r="P10730" t="str">
        <f>IFERROR(IF(COUNTIF(個人情報!$BB$5:$BB$401,"登録番号" &amp; リスト!O10730)&gt;=1,"",IF(VLOOKUP(O10730,登録者リスト!$A$1:$D$43729,4,FALSE)=基本情報!$D$6,O10730,"")),"")</f>
        <v/>
      </c>
    </row>
    <row r="10731" spans="15:16" x14ac:dyDescent="0.15">
      <c r="O10731">
        <v>10730</v>
      </c>
      <c r="P10731" t="str">
        <f>IFERROR(IF(COUNTIF(個人情報!$BB$5:$BB$401,"登録番号" &amp; リスト!O10731)&gt;=1,"",IF(VLOOKUP(O10731,登録者リスト!$A$1:$D$43729,4,FALSE)=基本情報!$D$6,O10731,"")),"")</f>
        <v/>
      </c>
    </row>
    <row r="10732" spans="15:16" x14ac:dyDescent="0.15">
      <c r="O10732">
        <v>10731</v>
      </c>
      <c r="P10732" t="str">
        <f>IFERROR(IF(COUNTIF(個人情報!$BB$5:$BB$401,"登録番号" &amp; リスト!O10732)&gt;=1,"",IF(VLOOKUP(O10732,登録者リスト!$A$1:$D$43729,4,FALSE)=基本情報!$D$6,O10732,"")),"")</f>
        <v/>
      </c>
    </row>
    <row r="10733" spans="15:16" x14ac:dyDescent="0.15">
      <c r="O10733">
        <v>10732</v>
      </c>
      <c r="P10733" t="str">
        <f>IFERROR(IF(COUNTIF(個人情報!$BB$5:$BB$401,"登録番号" &amp; リスト!O10733)&gt;=1,"",IF(VLOOKUP(O10733,登録者リスト!$A$1:$D$43729,4,FALSE)=基本情報!$D$6,O10733,"")),"")</f>
        <v/>
      </c>
    </row>
    <row r="10734" spans="15:16" x14ac:dyDescent="0.15">
      <c r="O10734">
        <v>10733</v>
      </c>
      <c r="P10734" t="str">
        <f>IFERROR(IF(COUNTIF(個人情報!$BB$5:$BB$401,"登録番号" &amp; リスト!O10734)&gt;=1,"",IF(VLOOKUP(O10734,登録者リスト!$A$1:$D$43729,4,FALSE)=基本情報!$D$6,O10734,"")),"")</f>
        <v/>
      </c>
    </row>
    <row r="10735" spans="15:16" x14ac:dyDescent="0.15">
      <c r="O10735">
        <v>10734</v>
      </c>
      <c r="P10735" t="str">
        <f>IFERROR(IF(COUNTIF(個人情報!$BB$5:$BB$401,"登録番号" &amp; リスト!O10735)&gt;=1,"",IF(VLOOKUP(O10735,登録者リスト!$A$1:$D$43729,4,FALSE)=基本情報!$D$6,O10735,"")),"")</f>
        <v/>
      </c>
    </row>
    <row r="10736" spans="15:16" x14ac:dyDescent="0.15">
      <c r="O10736">
        <v>10735</v>
      </c>
      <c r="P10736" t="str">
        <f>IFERROR(IF(COUNTIF(個人情報!$BB$5:$BB$401,"登録番号" &amp; リスト!O10736)&gt;=1,"",IF(VLOOKUP(O10736,登録者リスト!$A$1:$D$43729,4,FALSE)=基本情報!$D$6,O10736,"")),"")</f>
        <v/>
      </c>
    </row>
    <row r="10737" spans="15:16" x14ac:dyDescent="0.15">
      <c r="O10737">
        <v>10736</v>
      </c>
      <c r="P10737" t="str">
        <f>IFERROR(IF(COUNTIF(個人情報!$BB$5:$BB$401,"登録番号" &amp; リスト!O10737)&gt;=1,"",IF(VLOOKUP(O10737,登録者リスト!$A$1:$D$43729,4,FALSE)=基本情報!$D$6,O10737,"")),"")</f>
        <v/>
      </c>
    </row>
    <row r="10738" spans="15:16" x14ac:dyDescent="0.15">
      <c r="O10738">
        <v>10737</v>
      </c>
      <c r="P10738" t="str">
        <f>IFERROR(IF(COUNTIF(個人情報!$BB$5:$BB$401,"登録番号" &amp; リスト!O10738)&gt;=1,"",IF(VLOOKUP(O10738,登録者リスト!$A$1:$D$43729,4,FALSE)=基本情報!$D$6,O10738,"")),"")</f>
        <v/>
      </c>
    </row>
    <row r="10739" spans="15:16" x14ac:dyDescent="0.15">
      <c r="O10739">
        <v>10738</v>
      </c>
      <c r="P10739" t="str">
        <f>IFERROR(IF(COUNTIF(個人情報!$BB$5:$BB$401,"登録番号" &amp; リスト!O10739)&gt;=1,"",IF(VLOOKUP(O10739,登録者リスト!$A$1:$D$43729,4,FALSE)=基本情報!$D$6,O10739,"")),"")</f>
        <v/>
      </c>
    </row>
    <row r="10740" spans="15:16" x14ac:dyDescent="0.15">
      <c r="O10740">
        <v>10739</v>
      </c>
      <c r="P10740" t="str">
        <f>IFERROR(IF(COUNTIF(個人情報!$BB$5:$BB$401,"登録番号" &amp; リスト!O10740)&gt;=1,"",IF(VLOOKUP(O10740,登録者リスト!$A$1:$D$43729,4,FALSE)=基本情報!$D$6,O10740,"")),"")</f>
        <v/>
      </c>
    </row>
    <row r="10741" spans="15:16" x14ac:dyDescent="0.15">
      <c r="O10741">
        <v>10740</v>
      </c>
      <c r="P10741" t="str">
        <f>IFERROR(IF(COUNTIF(個人情報!$BB$5:$BB$401,"登録番号" &amp; リスト!O10741)&gt;=1,"",IF(VLOOKUP(O10741,登録者リスト!$A$1:$D$43729,4,FALSE)=基本情報!$D$6,O10741,"")),"")</f>
        <v/>
      </c>
    </row>
    <row r="10742" spans="15:16" x14ac:dyDescent="0.15">
      <c r="O10742">
        <v>10741</v>
      </c>
      <c r="P10742" t="str">
        <f>IFERROR(IF(COUNTIF(個人情報!$BB$5:$BB$401,"登録番号" &amp; リスト!O10742)&gt;=1,"",IF(VLOOKUP(O10742,登録者リスト!$A$1:$D$43729,4,FALSE)=基本情報!$D$6,O10742,"")),"")</f>
        <v/>
      </c>
    </row>
    <row r="10743" spans="15:16" x14ac:dyDescent="0.15">
      <c r="O10743">
        <v>10742</v>
      </c>
      <c r="P10743" t="str">
        <f>IFERROR(IF(COUNTIF(個人情報!$BB$5:$BB$401,"登録番号" &amp; リスト!O10743)&gt;=1,"",IF(VLOOKUP(O10743,登録者リスト!$A$1:$D$43729,4,FALSE)=基本情報!$D$6,O10743,"")),"")</f>
        <v/>
      </c>
    </row>
    <row r="10744" spans="15:16" x14ac:dyDescent="0.15">
      <c r="O10744">
        <v>10743</v>
      </c>
      <c r="P10744" t="str">
        <f>IFERROR(IF(COUNTIF(個人情報!$BB$5:$BB$401,"登録番号" &amp; リスト!O10744)&gt;=1,"",IF(VLOOKUP(O10744,登録者リスト!$A$1:$D$43729,4,FALSE)=基本情報!$D$6,O10744,"")),"")</f>
        <v/>
      </c>
    </row>
    <row r="10745" spans="15:16" x14ac:dyDescent="0.15">
      <c r="O10745">
        <v>10744</v>
      </c>
      <c r="P10745" t="str">
        <f>IFERROR(IF(COUNTIF(個人情報!$BB$5:$BB$401,"登録番号" &amp; リスト!O10745)&gt;=1,"",IF(VLOOKUP(O10745,登録者リスト!$A$1:$D$43729,4,FALSE)=基本情報!$D$6,O10745,"")),"")</f>
        <v/>
      </c>
    </row>
    <row r="10746" spans="15:16" x14ac:dyDescent="0.15">
      <c r="O10746">
        <v>10745</v>
      </c>
      <c r="P10746" t="str">
        <f>IFERROR(IF(COUNTIF(個人情報!$BB$5:$BB$401,"登録番号" &amp; リスト!O10746)&gt;=1,"",IF(VLOOKUP(O10746,登録者リスト!$A$1:$D$43729,4,FALSE)=基本情報!$D$6,O10746,"")),"")</f>
        <v/>
      </c>
    </row>
    <row r="10747" spans="15:16" x14ac:dyDescent="0.15">
      <c r="O10747">
        <v>10746</v>
      </c>
      <c r="P10747" t="str">
        <f>IFERROR(IF(COUNTIF(個人情報!$BB$5:$BB$401,"登録番号" &amp; リスト!O10747)&gt;=1,"",IF(VLOOKUP(O10747,登録者リスト!$A$1:$D$43729,4,FALSE)=基本情報!$D$6,O10747,"")),"")</f>
        <v/>
      </c>
    </row>
    <row r="10748" spans="15:16" x14ac:dyDescent="0.15">
      <c r="O10748">
        <v>10747</v>
      </c>
      <c r="P10748" t="str">
        <f>IFERROR(IF(COUNTIF(個人情報!$BB$5:$BB$401,"登録番号" &amp; リスト!O10748)&gt;=1,"",IF(VLOOKUP(O10748,登録者リスト!$A$1:$D$43729,4,FALSE)=基本情報!$D$6,O10748,"")),"")</f>
        <v/>
      </c>
    </row>
    <row r="10749" spans="15:16" x14ac:dyDescent="0.15">
      <c r="O10749">
        <v>10748</v>
      </c>
      <c r="P10749" t="str">
        <f>IFERROR(IF(COUNTIF(個人情報!$BB$5:$BB$401,"登録番号" &amp; リスト!O10749)&gt;=1,"",IF(VLOOKUP(O10749,登録者リスト!$A$1:$D$43729,4,FALSE)=基本情報!$D$6,O10749,"")),"")</f>
        <v/>
      </c>
    </row>
    <row r="10750" spans="15:16" x14ac:dyDescent="0.15">
      <c r="O10750">
        <v>10749</v>
      </c>
      <c r="P10750" t="str">
        <f>IFERROR(IF(COUNTIF(個人情報!$BB$5:$BB$401,"登録番号" &amp; リスト!O10750)&gt;=1,"",IF(VLOOKUP(O10750,登録者リスト!$A$1:$D$43729,4,FALSE)=基本情報!$D$6,O10750,"")),"")</f>
        <v/>
      </c>
    </row>
    <row r="10751" spans="15:16" x14ac:dyDescent="0.15">
      <c r="O10751">
        <v>10750</v>
      </c>
      <c r="P10751" t="str">
        <f>IFERROR(IF(COUNTIF(個人情報!$BB$5:$BB$401,"登録番号" &amp; リスト!O10751)&gt;=1,"",IF(VLOOKUP(O10751,登録者リスト!$A$1:$D$43729,4,FALSE)=基本情報!$D$6,O10751,"")),"")</f>
        <v/>
      </c>
    </row>
    <row r="10752" spans="15:16" x14ac:dyDescent="0.15">
      <c r="O10752">
        <v>10751</v>
      </c>
      <c r="P10752" t="str">
        <f>IFERROR(IF(COUNTIF(個人情報!$BB$5:$BB$401,"登録番号" &amp; リスト!O10752)&gt;=1,"",IF(VLOOKUP(O10752,登録者リスト!$A$1:$D$43729,4,FALSE)=基本情報!$D$6,O10752,"")),"")</f>
        <v/>
      </c>
    </row>
    <row r="10753" spans="15:16" x14ac:dyDescent="0.15">
      <c r="O10753">
        <v>10752</v>
      </c>
      <c r="P10753" t="str">
        <f>IFERROR(IF(COUNTIF(個人情報!$BB$5:$BB$401,"登録番号" &amp; リスト!O10753)&gt;=1,"",IF(VLOOKUP(O10753,登録者リスト!$A$1:$D$43729,4,FALSE)=基本情報!$D$6,O10753,"")),"")</f>
        <v/>
      </c>
    </row>
    <row r="10754" spans="15:16" x14ac:dyDescent="0.15">
      <c r="O10754">
        <v>10753</v>
      </c>
      <c r="P10754" t="str">
        <f>IFERROR(IF(COUNTIF(個人情報!$BB$5:$BB$401,"登録番号" &amp; リスト!O10754)&gt;=1,"",IF(VLOOKUP(O10754,登録者リスト!$A$1:$D$43729,4,FALSE)=基本情報!$D$6,O10754,"")),"")</f>
        <v/>
      </c>
    </row>
    <row r="10755" spans="15:16" x14ac:dyDescent="0.15">
      <c r="O10755">
        <v>10754</v>
      </c>
      <c r="P10755" t="str">
        <f>IFERROR(IF(COUNTIF(個人情報!$BB$5:$BB$401,"登録番号" &amp; リスト!O10755)&gt;=1,"",IF(VLOOKUP(O10755,登録者リスト!$A$1:$D$43729,4,FALSE)=基本情報!$D$6,O10755,"")),"")</f>
        <v/>
      </c>
    </row>
    <row r="10756" spans="15:16" x14ac:dyDescent="0.15">
      <c r="O10756">
        <v>10755</v>
      </c>
      <c r="P10756" t="str">
        <f>IFERROR(IF(COUNTIF(個人情報!$BB$5:$BB$401,"登録番号" &amp; リスト!O10756)&gt;=1,"",IF(VLOOKUP(O10756,登録者リスト!$A$1:$D$43729,4,FALSE)=基本情報!$D$6,O10756,"")),"")</f>
        <v/>
      </c>
    </row>
    <row r="10757" spans="15:16" x14ac:dyDescent="0.15">
      <c r="O10757">
        <v>10756</v>
      </c>
      <c r="P10757" t="str">
        <f>IFERROR(IF(COUNTIF(個人情報!$BB$5:$BB$401,"登録番号" &amp; リスト!O10757)&gt;=1,"",IF(VLOOKUP(O10757,登録者リスト!$A$1:$D$43729,4,FALSE)=基本情報!$D$6,O10757,"")),"")</f>
        <v/>
      </c>
    </row>
    <row r="10758" spans="15:16" x14ac:dyDescent="0.15">
      <c r="O10758">
        <v>10757</v>
      </c>
      <c r="P10758" t="str">
        <f>IFERROR(IF(COUNTIF(個人情報!$BB$5:$BB$401,"登録番号" &amp; リスト!O10758)&gt;=1,"",IF(VLOOKUP(O10758,登録者リスト!$A$1:$D$43729,4,FALSE)=基本情報!$D$6,O10758,"")),"")</f>
        <v/>
      </c>
    </row>
    <row r="10759" spans="15:16" x14ac:dyDescent="0.15">
      <c r="O10759">
        <v>10758</v>
      </c>
      <c r="P10759" t="str">
        <f>IFERROR(IF(COUNTIF(個人情報!$BB$5:$BB$401,"登録番号" &amp; リスト!O10759)&gt;=1,"",IF(VLOOKUP(O10759,登録者リスト!$A$1:$D$43729,4,FALSE)=基本情報!$D$6,O10759,"")),"")</f>
        <v/>
      </c>
    </row>
    <row r="10760" spans="15:16" x14ac:dyDescent="0.15">
      <c r="O10760">
        <v>10759</v>
      </c>
      <c r="P10760" t="str">
        <f>IFERROR(IF(COUNTIF(個人情報!$BB$5:$BB$401,"登録番号" &amp; リスト!O10760)&gt;=1,"",IF(VLOOKUP(O10760,登録者リスト!$A$1:$D$43729,4,FALSE)=基本情報!$D$6,O10760,"")),"")</f>
        <v/>
      </c>
    </row>
    <row r="10761" spans="15:16" x14ac:dyDescent="0.15">
      <c r="O10761">
        <v>10760</v>
      </c>
      <c r="P10761" t="str">
        <f>IFERROR(IF(COUNTIF(個人情報!$BB$5:$BB$401,"登録番号" &amp; リスト!O10761)&gt;=1,"",IF(VLOOKUP(O10761,登録者リスト!$A$1:$D$43729,4,FALSE)=基本情報!$D$6,O10761,"")),"")</f>
        <v/>
      </c>
    </row>
    <row r="10762" spans="15:16" x14ac:dyDescent="0.15">
      <c r="O10762">
        <v>10761</v>
      </c>
      <c r="P10762" t="str">
        <f>IFERROR(IF(COUNTIF(個人情報!$BB$5:$BB$401,"登録番号" &amp; リスト!O10762)&gt;=1,"",IF(VLOOKUP(O10762,登録者リスト!$A$1:$D$43729,4,FALSE)=基本情報!$D$6,O10762,"")),"")</f>
        <v/>
      </c>
    </row>
    <row r="10763" spans="15:16" x14ac:dyDescent="0.15">
      <c r="O10763">
        <v>10762</v>
      </c>
      <c r="P10763" t="str">
        <f>IFERROR(IF(COUNTIF(個人情報!$BB$5:$BB$401,"登録番号" &amp; リスト!O10763)&gt;=1,"",IF(VLOOKUP(O10763,登録者リスト!$A$1:$D$43729,4,FALSE)=基本情報!$D$6,O10763,"")),"")</f>
        <v/>
      </c>
    </row>
    <row r="10764" spans="15:16" x14ac:dyDescent="0.15">
      <c r="O10764">
        <v>10763</v>
      </c>
      <c r="P10764" t="str">
        <f>IFERROR(IF(COUNTIF(個人情報!$BB$5:$BB$401,"登録番号" &amp; リスト!O10764)&gt;=1,"",IF(VLOOKUP(O10764,登録者リスト!$A$1:$D$43729,4,FALSE)=基本情報!$D$6,O10764,"")),"")</f>
        <v/>
      </c>
    </row>
    <row r="10765" spans="15:16" x14ac:dyDescent="0.15">
      <c r="O10765">
        <v>10764</v>
      </c>
      <c r="P10765" t="str">
        <f>IFERROR(IF(COUNTIF(個人情報!$BB$5:$BB$401,"登録番号" &amp; リスト!O10765)&gt;=1,"",IF(VLOOKUP(O10765,登録者リスト!$A$1:$D$43729,4,FALSE)=基本情報!$D$6,O10765,"")),"")</f>
        <v/>
      </c>
    </row>
    <row r="10766" spans="15:16" x14ac:dyDescent="0.15">
      <c r="O10766">
        <v>10765</v>
      </c>
      <c r="P10766" t="str">
        <f>IFERROR(IF(COUNTIF(個人情報!$BB$5:$BB$401,"登録番号" &amp; リスト!O10766)&gt;=1,"",IF(VLOOKUP(O10766,登録者リスト!$A$1:$D$43729,4,FALSE)=基本情報!$D$6,O10766,"")),"")</f>
        <v/>
      </c>
    </row>
    <row r="10767" spans="15:16" x14ac:dyDescent="0.15">
      <c r="O10767">
        <v>10766</v>
      </c>
      <c r="P10767" t="str">
        <f>IFERROR(IF(COUNTIF(個人情報!$BB$5:$BB$401,"登録番号" &amp; リスト!O10767)&gt;=1,"",IF(VLOOKUP(O10767,登録者リスト!$A$1:$D$43729,4,FALSE)=基本情報!$D$6,O10767,"")),"")</f>
        <v/>
      </c>
    </row>
    <row r="10768" spans="15:16" x14ac:dyDescent="0.15">
      <c r="O10768">
        <v>10767</v>
      </c>
      <c r="P10768" t="str">
        <f>IFERROR(IF(COUNTIF(個人情報!$BB$5:$BB$401,"登録番号" &amp; リスト!O10768)&gt;=1,"",IF(VLOOKUP(O10768,登録者リスト!$A$1:$D$43729,4,FALSE)=基本情報!$D$6,O10768,"")),"")</f>
        <v/>
      </c>
    </row>
    <row r="10769" spans="15:16" x14ac:dyDescent="0.15">
      <c r="O10769">
        <v>10768</v>
      </c>
      <c r="P10769" t="str">
        <f>IFERROR(IF(COUNTIF(個人情報!$BB$5:$BB$401,"登録番号" &amp; リスト!O10769)&gt;=1,"",IF(VLOOKUP(O10769,登録者リスト!$A$1:$D$43729,4,FALSE)=基本情報!$D$6,O10769,"")),"")</f>
        <v/>
      </c>
    </row>
    <row r="10770" spans="15:16" x14ac:dyDescent="0.15">
      <c r="O10770">
        <v>10769</v>
      </c>
      <c r="P10770" t="str">
        <f>IFERROR(IF(COUNTIF(個人情報!$BB$5:$BB$401,"登録番号" &amp; リスト!O10770)&gt;=1,"",IF(VLOOKUP(O10770,登録者リスト!$A$1:$D$43729,4,FALSE)=基本情報!$D$6,O10770,"")),"")</f>
        <v/>
      </c>
    </row>
    <row r="10771" spans="15:16" x14ac:dyDescent="0.15">
      <c r="O10771">
        <v>10770</v>
      </c>
      <c r="P10771" t="str">
        <f>IFERROR(IF(COUNTIF(個人情報!$BB$5:$BB$401,"登録番号" &amp; リスト!O10771)&gt;=1,"",IF(VLOOKUP(O10771,登録者リスト!$A$1:$D$43729,4,FALSE)=基本情報!$D$6,O10771,"")),"")</f>
        <v/>
      </c>
    </row>
    <row r="10772" spans="15:16" x14ac:dyDescent="0.15">
      <c r="O10772">
        <v>10771</v>
      </c>
      <c r="P10772" t="str">
        <f>IFERROR(IF(COUNTIF(個人情報!$BB$5:$BB$401,"登録番号" &amp; リスト!O10772)&gt;=1,"",IF(VLOOKUP(O10772,登録者リスト!$A$1:$D$43729,4,FALSE)=基本情報!$D$6,O10772,"")),"")</f>
        <v/>
      </c>
    </row>
    <row r="10773" spans="15:16" x14ac:dyDescent="0.15">
      <c r="O10773">
        <v>10772</v>
      </c>
      <c r="P10773" t="str">
        <f>IFERROR(IF(COUNTIF(個人情報!$BB$5:$BB$401,"登録番号" &amp; リスト!O10773)&gt;=1,"",IF(VLOOKUP(O10773,登録者リスト!$A$1:$D$43729,4,FALSE)=基本情報!$D$6,O10773,"")),"")</f>
        <v/>
      </c>
    </row>
    <row r="10774" spans="15:16" x14ac:dyDescent="0.15">
      <c r="O10774">
        <v>10773</v>
      </c>
      <c r="P10774" t="str">
        <f>IFERROR(IF(COUNTIF(個人情報!$BB$5:$BB$401,"登録番号" &amp; リスト!O10774)&gt;=1,"",IF(VLOOKUP(O10774,登録者リスト!$A$1:$D$43729,4,FALSE)=基本情報!$D$6,O10774,"")),"")</f>
        <v/>
      </c>
    </row>
    <row r="10775" spans="15:16" x14ac:dyDescent="0.15">
      <c r="O10775">
        <v>10774</v>
      </c>
      <c r="P10775" t="str">
        <f>IFERROR(IF(COUNTIF(個人情報!$BB$5:$BB$401,"登録番号" &amp; リスト!O10775)&gt;=1,"",IF(VLOOKUP(O10775,登録者リスト!$A$1:$D$43729,4,FALSE)=基本情報!$D$6,O10775,"")),"")</f>
        <v/>
      </c>
    </row>
    <row r="10776" spans="15:16" x14ac:dyDescent="0.15">
      <c r="O10776">
        <v>10775</v>
      </c>
      <c r="P10776" t="str">
        <f>IFERROR(IF(COUNTIF(個人情報!$BB$5:$BB$401,"登録番号" &amp; リスト!O10776)&gt;=1,"",IF(VLOOKUP(O10776,登録者リスト!$A$1:$D$43729,4,FALSE)=基本情報!$D$6,O10776,"")),"")</f>
        <v/>
      </c>
    </row>
    <row r="10777" spans="15:16" x14ac:dyDescent="0.15">
      <c r="O10777">
        <v>10776</v>
      </c>
      <c r="P10777" t="str">
        <f>IFERROR(IF(COUNTIF(個人情報!$BB$5:$BB$401,"登録番号" &amp; リスト!O10777)&gt;=1,"",IF(VLOOKUP(O10777,登録者リスト!$A$1:$D$43729,4,FALSE)=基本情報!$D$6,O10777,"")),"")</f>
        <v/>
      </c>
    </row>
    <row r="10778" spans="15:16" x14ac:dyDescent="0.15">
      <c r="O10778">
        <v>10777</v>
      </c>
      <c r="P10778" t="str">
        <f>IFERROR(IF(COUNTIF(個人情報!$BB$5:$BB$401,"登録番号" &amp; リスト!O10778)&gt;=1,"",IF(VLOOKUP(O10778,登録者リスト!$A$1:$D$43729,4,FALSE)=基本情報!$D$6,O10778,"")),"")</f>
        <v/>
      </c>
    </row>
    <row r="10779" spans="15:16" x14ac:dyDescent="0.15">
      <c r="O10779">
        <v>10778</v>
      </c>
      <c r="P10779" t="str">
        <f>IFERROR(IF(COUNTIF(個人情報!$BB$5:$BB$401,"登録番号" &amp; リスト!O10779)&gt;=1,"",IF(VLOOKUP(O10779,登録者リスト!$A$1:$D$43729,4,FALSE)=基本情報!$D$6,O10779,"")),"")</f>
        <v/>
      </c>
    </row>
    <row r="10780" spans="15:16" x14ac:dyDescent="0.15">
      <c r="O10780">
        <v>10779</v>
      </c>
      <c r="P10780" t="str">
        <f>IFERROR(IF(COUNTIF(個人情報!$BB$5:$BB$401,"登録番号" &amp; リスト!O10780)&gt;=1,"",IF(VLOOKUP(O10780,登録者リスト!$A$1:$D$43729,4,FALSE)=基本情報!$D$6,O10780,"")),"")</f>
        <v/>
      </c>
    </row>
    <row r="10781" spans="15:16" x14ac:dyDescent="0.15">
      <c r="O10781">
        <v>10780</v>
      </c>
      <c r="P10781" t="str">
        <f>IFERROR(IF(COUNTIF(個人情報!$BB$5:$BB$401,"登録番号" &amp; リスト!O10781)&gt;=1,"",IF(VLOOKUP(O10781,登録者リスト!$A$1:$D$43729,4,FALSE)=基本情報!$D$6,O10781,"")),"")</f>
        <v/>
      </c>
    </row>
    <row r="10782" spans="15:16" x14ac:dyDescent="0.15">
      <c r="O10782">
        <v>10781</v>
      </c>
      <c r="P10782" t="str">
        <f>IFERROR(IF(COUNTIF(個人情報!$BB$5:$BB$401,"登録番号" &amp; リスト!O10782)&gt;=1,"",IF(VLOOKUP(O10782,登録者リスト!$A$1:$D$43729,4,FALSE)=基本情報!$D$6,O10782,"")),"")</f>
        <v/>
      </c>
    </row>
    <row r="10783" spans="15:16" x14ac:dyDescent="0.15">
      <c r="O10783">
        <v>10782</v>
      </c>
      <c r="P10783" t="str">
        <f>IFERROR(IF(COUNTIF(個人情報!$BB$5:$BB$401,"登録番号" &amp; リスト!O10783)&gt;=1,"",IF(VLOOKUP(O10783,登録者リスト!$A$1:$D$43729,4,FALSE)=基本情報!$D$6,O10783,"")),"")</f>
        <v/>
      </c>
    </row>
    <row r="10784" spans="15:16" x14ac:dyDescent="0.15">
      <c r="O10784">
        <v>10783</v>
      </c>
      <c r="P10784" t="str">
        <f>IFERROR(IF(COUNTIF(個人情報!$BB$5:$BB$401,"登録番号" &amp; リスト!O10784)&gt;=1,"",IF(VLOOKUP(O10784,登録者リスト!$A$1:$D$43729,4,FALSE)=基本情報!$D$6,O10784,"")),"")</f>
        <v/>
      </c>
    </row>
    <row r="10785" spans="15:16" x14ac:dyDescent="0.15">
      <c r="O10785">
        <v>10784</v>
      </c>
      <c r="P10785" t="str">
        <f>IFERROR(IF(COUNTIF(個人情報!$BB$5:$BB$401,"登録番号" &amp; リスト!O10785)&gt;=1,"",IF(VLOOKUP(O10785,登録者リスト!$A$1:$D$43729,4,FALSE)=基本情報!$D$6,O10785,"")),"")</f>
        <v/>
      </c>
    </row>
    <row r="10786" spans="15:16" x14ac:dyDescent="0.15">
      <c r="O10786">
        <v>10785</v>
      </c>
      <c r="P10786" t="str">
        <f>IFERROR(IF(COUNTIF(個人情報!$BB$5:$BB$401,"登録番号" &amp; リスト!O10786)&gt;=1,"",IF(VLOOKUP(O10786,登録者リスト!$A$1:$D$43729,4,FALSE)=基本情報!$D$6,O10786,"")),"")</f>
        <v/>
      </c>
    </row>
    <row r="10787" spans="15:16" x14ac:dyDescent="0.15">
      <c r="O10787">
        <v>10786</v>
      </c>
      <c r="P10787" t="str">
        <f>IFERROR(IF(COUNTIF(個人情報!$BB$5:$BB$401,"登録番号" &amp; リスト!O10787)&gt;=1,"",IF(VLOOKUP(O10787,登録者リスト!$A$1:$D$43729,4,FALSE)=基本情報!$D$6,O10787,"")),"")</f>
        <v/>
      </c>
    </row>
    <row r="10788" spans="15:16" x14ac:dyDescent="0.15">
      <c r="O10788">
        <v>10787</v>
      </c>
      <c r="P10788" t="str">
        <f>IFERROR(IF(COUNTIF(個人情報!$BB$5:$BB$401,"登録番号" &amp; リスト!O10788)&gt;=1,"",IF(VLOOKUP(O10788,登録者リスト!$A$1:$D$43729,4,FALSE)=基本情報!$D$6,O10788,"")),"")</f>
        <v/>
      </c>
    </row>
    <row r="10789" spans="15:16" x14ac:dyDescent="0.15">
      <c r="O10789">
        <v>10788</v>
      </c>
      <c r="P10789" t="str">
        <f>IFERROR(IF(COUNTIF(個人情報!$BB$5:$BB$401,"登録番号" &amp; リスト!O10789)&gt;=1,"",IF(VLOOKUP(O10789,登録者リスト!$A$1:$D$43729,4,FALSE)=基本情報!$D$6,O10789,"")),"")</f>
        <v/>
      </c>
    </row>
    <row r="10790" spans="15:16" x14ac:dyDescent="0.15">
      <c r="O10790">
        <v>10789</v>
      </c>
      <c r="P10790" t="str">
        <f>IFERROR(IF(COUNTIF(個人情報!$BB$5:$BB$401,"登録番号" &amp; リスト!O10790)&gt;=1,"",IF(VLOOKUP(O10790,登録者リスト!$A$1:$D$43729,4,FALSE)=基本情報!$D$6,O10790,"")),"")</f>
        <v/>
      </c>
    </row>
    <row r="10791" spans="15:16" x14ac:dyDescent="0.15">
      <c r="O10791">
        <v>10790</v>
      </c>
      <c r="P10791" t="str">
        <f>IFERROR(IF(COUNTIF(個人情報!$BB$5:$BB$401,"登録番号" &amp; リスト!O10791)&gt;=1,"",IF(VLOOKUP(O10791,登録者リスト!$A$1:$D$43729,4,FALSE)=基本情報!$D$6,O10791,"")),"")</f>
        <v/>
      </c>
    </row>
    <row r="10792" spans="15:16" x14ac:dyDescent="0.15">
      <c r="O10792">
        <v>10791</v>
      </c>
      <c r="P10792" t="str">
        <f>IFERROR(IF(COUNTIF(個人情報!$BB$5:$BB$401,"登録番号" &amp; リスト!O10792)&gt;=1,"",IF(VLOOKUP(O10792,登録者リスト!$A$1:$D$43729,4,FALSE)=基本情報!$D$6,O10792,"")),"")</f>
        <v/>
      </c>
    </row>
    <row r="10793" spans="15:16" x14ac:dyDescent="0.15">
      <c r="O10793">
        <v>10792</v>
      </c>
      <c r="P10793" t="str">
        <f>IFERROR(IF(COUNTIF(個人情報!$BB$5:$BB$401,"登録番号" &amp; リスト!O10793)&gt;=1,"",IF(VLOOKUP(O10793,登録者リスト!$A$1:$D$43729,4,FALSE)=基本情報!$D$6,O10793,"")),"")</f>
        <v/>
      </c>
    </row>
    <row r="10794" spans="15:16" x14ac:dyDescent="0.15">
      <c r="O10794">
        <v>10793</v>
      </c>
      <c r="P10794" t="str">
        <f>IFERROR(IF(COUNTIF(個人情報!$BB$5:$BB$401,"登録番号" &amp; リスト!O10794)&gt;=1,"",IF(VLOOKUP(O10794,登録者リスト!$A$1:$D$43729,4,FALSE)=基本情報!$D$6,O10794,"")),"")</f>
        <v/>
      </c>
    </row>
    <row r="10795" spans="15:16" x14ac:dyDescent="0.15">
      <c r="O10795">
        <v>10794</v>
      </c>
      <c r="P10795" t="str">
        <f>IFERROR(IF(COUNTIF(個人情報!$BB$5:$BB$401,"登録番号" &amp; リスト!O10795)&gt;=1,"",IF(VLOOKUP(O10795,登録者リスト!$A$1:$D$43729,4,FALSE)=基本情報!$D$6,O10795,"")),"")</f>
        <v/>
      </c>
    </row>
    <row r="10796" spans="15:16" x14ac:dyDescent="0.15">
      <c r="O10796">
        <v>10795</v>
      </c>
      <c r="P10796" t="str">
        <f>IFERROR(IF(COUNTIF(個人情報!$BB$5:$BB$401,"登録番号" &amp; リスト!O10796)&gt;=1,"",IF(VLOOKUP(O10796,登録者リスト!$A$1:$D$43729,4,FALSE)=基本情報!$D$6,O10796,"")),"")</f>
        <v/>
      </c>
    </row>
    <row r="10797" spans="15:16" x14ac:dyDescent="0.15">
      <c r="O10797">
        <v>10796</v>
      </c>
      <c r="P10797" t="str">
        <f>IFERROR(IF(COUNTIF(個人情報!$BB$5:$BB$401,"登録番号" &amp; リスト!O10797)&gt;=1,"",IF(VLOOKUP(O10797,登録者リスト!$A$1:$D$43729,4,FALSE)=基本情報!$D$6,O10797,"")),"")</f>
        <v/>
      </c>
    </row>
    <row r="10798" spans="15:16" x14ac:dyDescent="0.15">
      <c r="O10798">
        <v>10797</v>
      </c>
      <c r="P10798" t="str">
        <f>IFERROR(IF(COUNTIF(個人情報!$BB$5:$BB$401,"登録番号" &amp; リスト!O10798)&gt;=1,"",IF(VLOOKUP(O10798,登録者リスト!$A$1:$D$43729,4,FALSE)=基本情報!$D$6,O10798,"")),"")</f>
        <v/>
      </c>
    </row>
    <row r="10799" spans="15:16" x14ac:dyDescent="0.15">
      <c r="O10799">
        <v>10798</v>
      </c>
      <c r="P10799" t="str">
        <f>IFERROR(IF(COUNTIF(個人情報!$BB$5:$BB$401,"登録番号" &amp; リスト!O10799)&gt;=1,"",IF(VLOOKUP(O10799,登録者リスト!$A$1:$D$43729,4,FALSE)=基本情報!$D$6,O10799,"")),"")</f>
        <v/>
      </c>
    </row>
    <row r="10800" spans="15:16" x14ac:dyDescent="0.15">
      <c r="O10800">
        <v>10799</v>
      </c>
      <c r="P10800" t="str">
        <f>IFERROR(IF(COUNTIF(個人情報!$BB$5:$BB$401,"登録番号" &amp; リスト!O10800)&gt;=1,"",IF(VLOOKUP(O10800,登録者リスト!$A$1:$D$43729,4,FALSE)=基本情報!$D$6,O10800,"")),"")</f>
        <v/>
      </c>
    </row>
    <row r="10801" spans="15:16" x14ac:dyDescent="0.15">
      <c r="O10801">
        <v>10800</v>
      </c>
      <c r="P10801" t="str">
        <f>IFERROR(IF(COUNTIF(個人情報!$BB$5:$BB$401,"登録番号" &amp; リスト!O10801)&gt;=1,"",IF(VLOOKUP(O10801,登録者リスト!$A$1:$D$43729,4,FALSE)=基本情報!$D$6,O10801,"")),"")</f>
        <v/>
      </c>
    </row>
    <row r="10802" spans="15:16" x14ac:dyDescent="0.15">
      <c r="O10802">
        <v>10801</v>
      </c>
      <c r="P10802" t="str">
        <f>IFERROR(IF(COUNTIF(個人情報!$BB$5:$BB$401,"登録番号" &amp; リスト!O10802)&gt;=1,"",IF(VLOOKUP(O10802,登録者リスト!$A$1:$D$43729,4,FALSE)=基本情報!$D$6,O10802,"")),"")</f>
        <v/>
      </c>
    </row>
    <row r="10803" spans="15:16" x14ac:dyDescent="0.15">
      <c r="O10803">
        <v>10802</v>
      </c>
      <c r="P10803" t="str">
        <f>IFERROR(IF(COUNTIF(個人情報!$BB$5:$BB$401,"登録番号" &amp; リスト!O10803)&gt;=1,"",IF(VLOOKUP(O10803,登録者リスト!$A$1:$D$43729,4,FALSE)=基本情報!$D$6,O10803,"")),"")</f>
        <v/>
      </c>
    </row>
    <row r="10804" spans="15:16" x14ac:dyDescent="0.15">
      <c r="O10804">
        <v>10803</v>
      </c>
      <c r="P10804" t="str">
        <f>IFERROR(IF(COUNTIF(個人情報!$BB$5:$BB$401,"登録番号" &amp; リスト!O10804)&gt;=1,"",IF(VLOOKUP(O10804,登録者リスト!$A$1:$D$43729,4,FALSE)=基本情報!$D$6,O10804,"")),"")</f>
        <v/>
      </c>
    </row>
    <row r="10805" spans="15:16" x14ac:dyDescent="0.15">
      <c r="O10805">
        <v>10804</v>
      </c>
      <c r="P10805" t="str">
        <f>IFERROR(IF(COUNTIF(個人情報!$BB$5:$BB$401,"登録番号" &amp; リスト!O10805)&gt;=1,"",IF(VLOOKUP(O10805,登録者リスト!$A$1:$D$43729,4,FALSE)=基本情報!$D$6,O10805,"")),"")</f>
        <v/>
      </c>
    </row>
    <row r="10806" spans="15:16" x14ac:dyDescent="0.15">
      <c r="O10806">
        <v>10805</v>
      </c>
      <c r="P10806" t="str">
        <f>IFERROR(IF(COUNTIF(個人情報!$BB$5:$BB$401,"登録番号" &amp; リスト!O10806)&gt;=1,"",IF(VLOOKUP(O10806,登録者リスト!$A$1:$D$43729,4,FALSE)=基本情報!$D$6,O10806,"")),"")</f>
        <v/>
      </c>
    </row>
    <row r="10807" spans="15:16" x14ac:dyDescent="0.15">
      <c r="O10807">
        <v>10806</v>
      </c>
      <c r="P10807" t="str">
        <f>IFERROR(IF(COUNTIF(個人情報!$BB$5:$BB$401,"登録番号" &amp; リスト!O10807)&gt;=1,"",IF(VLOOKUP(O10807,登録者リスト!$A$1:$D$43729,4,FALSE)=基本情報!$D$6,O10807,"")),"")</f>
        <v/>
      </c>
    </row>
    <row r="10808" spans="15:16" x14ac:dyDescent="0.15">
      <c r="O10808">
        <v>10807</v>
      </c>
      <c r="P10808" t="str">
        <f>IFERROR(IF(COUNTIF(個人情報!$BB$5:$BB$401,"登録番号" &amp; リスト!O10808)&gt;=1,"",IF(VLOOKUP(O10808,登録者リスト!$A$1:$D$43729,4,FALSE)=基本情報!$D$6,O10808,"")),"")</f>
        <v/>
      </c>
    </row>
    <row r="10809" spans="15:16" x14ac:dyDescent="0.15">
      <c r="O10809">
        <v>10808</v>
      </c>
      <c r="P10809" t="str">
        <f>IFERROR(IF(COUNTIF(個人情報!$BB$5:$BB$401,"登録番号" &amp; リスト!O10809)&gt;=1,"",IF(VLOOKUP(O10809,登録者リスト!$A$1:$D$43729,4,FALSE)=基本情報!$D$6,O10809,"")),"")</f>
        <v/>
      </c>
    </row>
    <row r="10810" spans="15:16" x14ac:dyDescent="0.15">
      <c r="O10810">
        <v>10809</v>
      </c>
      <c r="P10810" t="str">
        <f>IFERROR(IF(COUNTIF(個人情報!$BB$5:$BB$401,"登録番号" &amp; リスト!O10810)&gt;=1,"",IF(VLOOKUP(O10810,登録者リスト!$A$1:$D$43729,4,FALSE)=基本情報!$D$6,O10810,"")),"")</f>
        <v/>
      </c>
    </row>
    <row r="10811" spans="15:16" x14ac:dyDescent="0.15">
      <c r="O10811">
        <v>10810</v>
      </c>
      <c r="P10811" t="str">
        <f>IFERROR(IF(COUNTIF(個人情報!$BB$5:$BB$401,"登録番号" &amp; リスト!O10811)&gt;=1,"",IF(VLOOKUP(O10811,登録者リスト!$A$1:$D$43729,4,FALSE)=基本情報!$D$6,O10811,"")),"")</f>
        <v/>
      </c>
    </row>
    <row r="10812" spans="15:16" x14ac:dyDescent="0.15">
      <c r="O10812">
        <v>10811</v>
      </c>
      <c r="P10812" t="str">
        <f>IFERROR(IF(COUNTIF(個人情報!$BB$5:$BB$401,"登録番号" &amp; リスト!O10812)&gt;=1,"",IF(VLOOKUP(O10812,登録者リスト!$A$1:$D$43729,4,FALSE)=基本情報!$D$6,O10812,"")),"")</f>
        <v/>
      </c>
    </row>
    <row r="10813" spans="15:16" x14ac:dyDescent="0.15">
      <c r="O10813">
        <v>10812</v>
      </c>
      <c r="P10813" t="str">
        <f>IFERROR(IF(COUNTIF(個人情報!$BB$5:$BB$401,"登録番号" &amp; リスト!O10813)&gt;=1,"",IF(VLOOKUP(O10813,登録者リスト!$A$1:$D$43729,4,FALSE)=基本情報!$D$6,O10813,"")),"")</f>
        <v/>
      </c>
    </row>
    <row r="10814" spans="15:16" x14ac:dyDescent="0.15">
      <c r="O10814">
        <v>10813</v>
      </c>
      <c r="P10814" t="str">
        <f>IFERROR(IF(COUNTIF(個人情報!$BB$5:$BB$401,"登録番号" &amp; リスト!O10814)&gt;=1,"",IF(VLOOKUP(O10814,登録者リスト!$A$1:$D$43729,4,FALSE)=基本情報!$D$6,O10814,"")),"")</f>
        <v/>
      </c>
    </row>
    <row r="10815" spans="15:16" x14ac:dyDescent="0.15">
      <c r="O10815">
        <v>10814</v>
      </c>
      <c r="P10815" t="str">
        <f>IFERROR(IF(COUNTIF(個人情報!$BB$5:$BB$401,"登録番号" &amp; リスト!O10815)&gt;=1,"",IF(VLOOKUP(O10815,登録者リスト!$A$1:$D$43729,4,FALSE)=基本情報!$D$6,O10815,"")),"")</f>
        <v/>
      </c>
    </row>
    <row r="10816" spans="15:16" x14ac:dyDescent="0.15">
      <c r="O10816">
        <v>10815</v>
      </c>
      <c r="P10816" t="str">
        <f>IFERROR(IF(COUNTIF(個人情報!$BB$5:$BB$401,"登録番号" &amp; リスト!O10816)&gt;=1,"",IF(VLOOKUP(O10816,登録者リスト!$A$1:$D$43729,4,FALSE)=基本情報!$D$6,O10816,"")),"")</f>
        <v/>
      </c>
    </row>
    <row r="10817" spans="15:16" x14ac:dyDescent="0.15">
      <c r="O10817">
        <v>10816</v>
      </c>
      <c r="P10817" t="str">
        <f>IFERROR(IF(COUNTIF(個人情報!$BB$5:$BB$401,"登録番号" &amp; リスト!O10817)&gt;=1,"",IF(VLOOKUP(O10817,登録者リスト!$A$1:$D$43729,4,FALSE)=基本情報!$D$6,O10817,"")),"")</f>
        <v/>
      </c>
    </row>
    <row r="10818" spans="15:16" x14ac:dyDescent="0.15">
      <c r="O10818">
        <v>10817</v>
      </c>
      <c r="P10818" t="str">
        <f>IFERROR(IF(COUNTIF(個人情報!$BB$5:$BB$401,"登録番号" &amp; リスト!O10818)&gt;=1,"",IF(VLOOKUP(O10818,登録者リスト!$A$1:$D$43729,4,FALSE)=基本情報!$D$6,O10818,"")),"")</f>
        <v/>
      </c>
    </row>
    <row r="10819" spans="15:16" x14ac:dyDescent="0.15">
      <c r="O10819">
        <v>10818</v>
      </c>
      <c r="P10819" t="str">
        <f>IFERROR(IF(COUNTIF(個人情報!$BB$5:$BB$401,"登録番号" &amp; リスト!O10819)&gt;=1,"",IF(VLOOKUP(O10819,登録者リスト!$A$1:$D$43729,4,FALSE)=基本情報!$D$6,O10819,"")),"")</f>
        <v/>
      </c>
    </row>
    <row r="10820" spans="15:16" x14ac:dyDescent="0.15">
      <c r="O10820">
        <v>10819</v>
      </c>
      <c r="P10820" t="str">
        <f>IFERROR(IF(COUNTIF(個人情報!$BB$5:$BB$401,"登録番号" &amp; リスト!O10820)&gt;=1,"",IF(VLOOKUP(O10820,登録者リスト!$A$1:$D$43729,4,FALSE)=基本情報!$D$6,O10820,"")),"")</f>
        <v/>
      </c>
    </row>
    <row r="10821" spans="15:16" x14ac:dyDescent="0.15">
      <c r="O10821">
        <v>10820</v>
      </c>
      <c r="P10821" t="str">
        <f>IFERROR(IF(COUNTIF(個人情報!$BB$5:$BB$401,"登録番号" &amp; リスト!O10821)&gt;=1,"",IF(VLOOKUP(O10821,登録者リスト!$A$1:$D$43729,4,FALSE)=基本情報!$D$6,O10821,"")),"")</f>
        <v/>
      </c>
    </row>
    <row r="10822" spans="15:16" x14ac:dyDescent="0.15">
      <c r="O10822">
        <v>10821</v>
      </c>
      <c r="P10822" t="str">
        <f>IFERROR(IF(COUNTIF(個人情報!$BB$5:$BB$401,"登録番号" &amp; リスト!O10822)&gt;=1,"",IF(VLOOKUP(O10822,登録者リスト!$A$1:$D$43729,4,FALSE)=基本情報!$D$6,O10822,"")),"")</f>
        <v/>
      </c>
    </row>
    <row r="10823" spans="15:16" x14ac:dyDescent="0.15">
      <c r="O10823">
        <v>10822</v>
      </c>
      <c r="P10823" t="str">
        <f>IFERROR(IF(COUNTIF(個人情報!$BB$5:$BB$401,"登録番号" &amp; リスト!O10823)&gt;=1,"",IF(VLOOKUP(O10823,登録者リスト!$A$1:$D$43729,4,FALSE)=基本情報!$D$6,O10823,"")),"")</f>
        <v/>
      </c>
    </row>
    <row r="10824" spans="15:16" x14ac:dyDescent="0.15">
      <c r="O10824">
        <v>10823</v>
      </c>
      <c r="P10824" t="str">
        <f>IFERROR(IF(COUNTIF(個人情報!$BB$5:$BB$401,"登録番号" &amp; リスト!O10824)&gt;=1,"",IF(VLOOKUP(O10824,登録者リスト!$A$1:$D$43729,4,FALSE)=基本情報!$D$6,O10824,"")),"")</f>
        <v/>
      </c>
    </row>
    <row r="10825" spans="15:16" x14ac:dyDescent="0.15">
      <c r="O10825">
        <v>10824</v>
      </c>
      <c r="P10825" t="str">
        <f>IFERROR(IF(COUNTIF(個人情報!$BB$5:$BB$401,"登録番号" &amp; リスト!O10825)&gt;=1,"",IF(VLOOKUP(O10825,登録者リスト!$A$1:$D$43729,4,FALSE)=基本情報!$D$6,O10825,"")),"")</f>
        <v/>
      </c>
    </row>
    <row r="10826" spans="15:16" x14ac:dyDescent="0.15">
      <c r="O10826">
        <v>10825</v>
      </c>
      <c r="P10826" t="str">
        <f>IFERROR(IF(COUNTIF(個人情報!$BB$5:$BB$401,"登録番号" &amp; リスト!O10826)&gt;=1,"",IF(VLOOKUP(O10826,登録者リスト!$A$1:$D$43729,4,FALSE)=基本情報!$D$6,O10826,"")),"")</f>
        <v/>
      </c>
    </row>
    <row r="10827" spans="15:16" x14ac:dyDescent="0.15">
      <c r="O10827">
        <v>10826</v>
      </c>
      <c r="P10827" t="str">
        <f>IFERROR(IF(COUNTIF(個人情報!$BB$5:$BB$401,"登録番号" &amp; リスト!O10827)&gt;=1,"",IF(VLOOKUP(O10827,登録者リスト!$A$1:$D$43729,4,FALSE)=基本情報!$D$6,O10827,"")),"")</f>
        <v/>
      </c>
    </row>
    <row r="10828" spans="15:16" x14ac:dyDescent="0.15">
      <c r="O10828">
        <v>10827</v>
      </c>
      <c r="P10828" t="str">
        <f>IFERROR(IF(COUNTIF(個人情報!$BB$5:$BB$401,"登録番号" &amp; リスト!O10828)&gt;=1,"",IF(VLOOKUP(O10828,登録者リスト!$A$1:$D$43729,4,FALSE)=基本情報!$D$6,O10828,"")),"")</f>
        <v/>
      </c>
    </row>
    <row r="10829" spans="15:16" x14ac:dyDescent="0.15">
      <c r="O10829">
        <v>10828</v>
      </c>
      <c r="P10829" t="str">
        <f>IFERROR(IF(COUNTIF(個人情報!$BB$5:$BB$401,"登録番号" &amp; リスト!O10829)&gt;=1,"",IF(VLOOKUP(O10829,登録者リスト!$A$1:$D$43729,4,FALSE)=基本情報!$D$6,O10829,"")),"")</f>
        <v/>
      </c>
    </row>
    <row r="10830" spans="15:16" x14ac:dyDescent="0.15">
      <c r="O10830">
        <v>10829</v>
      </c>
      <c r="P10830" t="str">
        <f>IFERROR(IF(COUNTIF(個人情報!$BB$5:$BB$401,"登録番号" &amp; リスト!O10830)&gt;=1,"",IF(VLOOKUP(O10830,登録者リスト!$A$1:$D$43729,4,FALSE)=基本情報!$D$6,O10830,"")),"")</f>
        <v/>
      </c>
    </row>
    <row r="10831" spans="15:16" x14ac:dyDescent="0.15">
      <c r="O10831">
        <v>10830</v>
      </c>
      <c r="P10831" t="str">
        <f>IFERROR(IF(COUNTIF(個人情報!$BB$5:$BB$401,"登録番号" &amp; リスト!O10831)&gt;=1,"",IF(VLOOKUP(O10831,登録者リスト!$A$1:$D$43729,4,FALSE)=基本情報!$D$6,O10831,"")),"")</f>
        <v/>
      </c>
    </row>
    <row r="10832" spans="15:16" x14ac:dyDescent="0.15">
      <c r="O10832">
        <v>10831</v>
      </c>
      <c r="P10832" t="str">
        <f>IFERROR(IF(COUNTIF(個人情報!$BB$5:$BB$401,"登録番号" &amp; リスト!O10832)&gt;=1,"",IF(VLOOKUP(O10832,登録者リスト!$A$1:$D$43729,4,FALSE)=基本情報!$D$6,O10832,"")),"")</f>
        <v/>
      </c>
    </row>
    <row r="10833" spans="15:16" x14ac:dyDescent="0.15">
      <c r="O10833">
        <v>10832</v>
      </c>
      <c r="P10833" t="str">
        <f>IFERROR(IF(COUNTIF(個人情報!$BB$5:$BB$401,"登録番号" &amp; リスト!O10833)&gt;=1,"",IF(VLOOKUP(O10833,登録者リスト!$A$1:$D$43729,4,FALSE)=基本情報!$D$6,O10833,"")),"")</f>
        <v/>
      </c>
    </row>
    <row r="10834" spans="15:16" x14ac:dyDescent="0.15">
      <c r="O10834">
        <v>10833</v>
      </c>
      <c r="P10834" t="str">
        <f>IFERROR(IF(COUNTIF(個人情報!$BB$5:$BB$401,"登録番号" &amp; リスト!O10834)&gt;=1,"",IF(VLOOKUP(O10834,登録者リスト!$A$1:$D$43729,4,FALSE)=基本情報!$D$6,O10834,"")),"")</f>
        <v/>
      </c>
    </row>
    <row r="10835" spans="15:16" x14ac:dyDescent="0.15">
      <c r="O10835">
        <v>10834</v>
      </c>
      <c r="P10835" t="str">
        <f>IFERROR(IF(COUNTIF(個人情報!$BB$5:$BB$401,"登録番号" &amp; リスト!O10835)&gt;=1,"",IF(VLOOKUP(O10835,登録者リスト!$A$1:$D$43729,4,FALSE)=基本情報!$D$6,O10835,"")),"")</f>
        <v/>
      </c>
    </row>
    <row r="10836" spans="15:16" x14ac:dyDescent="0.15">
      <c r="O10836">
        <v>10835</v>
      </c>
      <c r="P10836" t="str">
        <f>IFERROR(IF(COUNTIF(個人情報!$BB$5:$BB$401,"登録番号" &amp; リスト!O10836)&gt;=1,"",IF(VLOOKUP(O10836,登録者リスト!$A$1:$D$43729,4,FALSE)=基本情報!$D$6,O10836,"")),"")</f>
        <v/>
      </c>
    </row>
    <row r="10837" spans="15:16" x14ac:dyDescent="0.15">
      <c r="O10837">
        <v>10836</v>
      </c>
      <c r="P10837" t="str">
        <f>IFERROR(IF(COUNTIF(個人情報!$BB$5:$BB$401,"登録番号" &amp; リスト!O10837)&gt;=1,"",IF(VLOOKUP(O10837,登録者リスト!$A$1:$D$43729,4,FALSE)=基本情報!$D$6,O10837,"")),"")</f>
        <v/>
      </c>
    </row>
    <row r="10838" spans="15:16" x14ac:dyDescent="0.15">
      <c r="O10838">
        <v>10837</v>
      </c>
      <c r="P10838" t="str">
        <f>IFERROR(IF(COUNTIF(個人情報!$BB$5:$BB$401,"登録番号" &amp; リスト!O10838)&gt;=1,"",IF(VLOOKUP(O10838,登録者リスト!$A$1:$D$43729,4,FALSE)=基本情報!$D$6,O10838,"")),"")</f>
        <v/>
      </c>
    </row>
    <row r="10839" spans="15:16" x14ac:dyDescent="0.15">
      <c r="O10839">
        <v>10838</v>
      </c>
      <c r="P10839" t="str">
        <f>IFERROR(IF(COUNTIF(個人情報!$BB$5:$BB$401,"登録番号" &amp; リスト!O10839)&gt;=1,"",IF(VLOOKUP(O10839,登録者リスト!$A$1:$D$43729,4,FALSE)=基本情報!$D$6,O10839,"")),"")</f>
        <v/>
      </c>
    </row>
    <row r="10840" spans="15:16" x14ac:dyDescent="0.15">
      <c r="O10840">
        <v>10839</v>
      </c>
      <c r="P10840" t="str">
        <f>IFERROR(IF(COUNTIF(個人情報!$BB$5:$BB$401,"登録番号" &amp; リスト!O10840)&gt;=1,"",IF(VLOOKUP(O10840,登録者リスト!$A$1:$D$43729,4,FALSE)=基本情報!$D$6,O10840,"")),"")</f>
        <v/>
      </c>
    </row>
    <row r="10841" spans="15:16" x14ac:dyDescent="0.15">
      <c r="O10841">
        <v>10840</v>
      </c>
      <c r="P10841" t="str">
        <f>IFERROR(IF(COUNTIF(個人情報!$BB$5:$BB$401,"登録番号" &amp; リスト!O10841)&gt;=1,"",IF(VLOOKUP(O10841,登録者リスト!$A$1:$D$43729,4,FALSE)=基本情報!$D$6,O10841,"")),"")</f>
        <v/>
      </c>
    </row>
    <row r="10842" spans="15:16" x14ac:dyDescent="0.15">
      <c r="O10842">
        <v>10841</v>
      </c>
      <c r="P10842" t="str">
        <f>IFERROR(IF(COUNTIF(個人情報!$BB$5:$BB$401,"登録番号" &amp; リスト!O10842)&gt;=1,"",IF(VLOOKUP(O10842,登録者リスト!$A$1:$D$43729,4,FALSE)=基本情報!$D$6,O10842,"")),"")</f>
        <v/>
      </c>
    </row>
    <row r="10843" spans="15:16" x14ac:dyDescent="0.15">
      <c r="O10843">
        <v>10842</v>
      </c>
      <c r="P10843" t="str">
        <f>IFERROR(IF(COUNTIF(個人情報!$BB$5:$BB$401,"登録番号" &amp; リスト!O10843)&gt;=1,"",IF(VLOOKUP(O10843,登録者リスト!$A$1:$D$43729,4,FALSE)=基本情報!$D$6,O10843,"")),"")</f>
        <v/>
      </c>
    </row>
    <row r="10844" spans="15:16" x14ac:dyDescent="0.15">
      <c r="O10844">
        <v>10843</v>
      </c>
      <c r="P10844" t="str">
        <f>IFERROR(IF(COUNTIF(個人情報!$BB$5:$BB$401,"登録番号" &amp; リスト!O10844)&gt;=1,"",IF(VLOOKUP(O10844,登録者リスト!$A$1:$D$43729,4,FALSE)=基本情報!$D$6,O10844,"")),"")</f>
        <v/>
      </c>
    </row>
    <row r="10845" spans="15:16" x14ac:dyDescent="0.15">
      <c r="O10845">
        <v>10844</v>
      </c>
      <c r="P10845" t="str">
        <f>IFERROR(IF(COUNTIF(個人情報!$BB$5:$BB$401,"登録番号" &amp; リスト!O10845)&gt;=1,"",IF(VLOOKUP(O10845,登録者リスト!$A$1:$D$43729,4,FALSE)=基本情報!$D$6,O10845,"")),"")</f>
        <v/>
      </c>
    </row>
    <row r="10846" spans="15:16" x14ac:dyDescent="0.15">
      <c r="O10846">
        <v>10845</v>
      </c>
      <c r="P10846" t="str">
        <f>IFERROR(IF(COUNTIF(個人情報!$BB$5:$BB$401,"登録番号" &amp; リスト!O10846)&gt;=1,"",IF(VLOOKUP(O10846,登録者リスト!$A$1:$D$43729,4,FALSE)=基本情報!$D$6,O10846,"")),"")</f>
        <v/>
      </c>
    </row>
    <row r="10847" spans="15:16" x14ac:dyDescent="0.15">
      <c r="O10847">
        <v>10846</v>
      </c>
      <c r="P10847" t="str">
        <f>IFERROR(IF(COUNTIF(個人情報!$BB$5:$BB$401,"登録番号" &amp; リスト!O10847)&gt;=1,"",IF(VLOOKUP(O10847,登録者リスト!$A$1:$D$43729,4,FALSE)=基本情報!$D$6,O10847,"")),"")</f>
        <v/>
      </c>
    </row>
    <row r="10848" spans="15:16" x14ac:dyDescent="0.15">
      <c r="O10848">
        <v>10847</v>
      </c>
      <c r="P10848" t="str">
        <f>IFERROR(IF(COUNTIF(個人情報!$BB$5:$BB$401,"登録番号" &amp; リスト!O10848)&gt;=1,"",IF(VLOOKUP(O10848,登録者リスト!$A$1:$D$43729,4,FALSE)=基本情報!$D$6,O10848,"")),"")</f>
        <v/>
      </c>
    </row>
    <row r="10849" spans="15:16" x14ac:dyDescent="0.15">
      <c r="O10849">
        <v>10848</v>
      </c>
      <c r="P10849" t="str">
        <f>IFERROR(IF(COUNTIF(個人情報!$BB$5:$BB$401,"登録番号" &amp; リスト!O10849)&gt;=1,"",IF(VLOOKUP(O10849,登録者リスト!$A$1:$D$43729,4,FALSE)=基本情報!$D$6,O10849,"")),"")</f>
        <v/>
      </c>
    </row>
    <row r="10850" spans="15:16" x14ac:dyDescent="0.15">
      <c r="O10850">
        <v>10849</v>
      </c>
      <c r="P10850" t="str">
        <f>IFERROR(IF(COUNTIF(個人情報!$BB$5:$BB$401,"登録番号" &amp; リスト!O10850)&gt;=1,"",IF(VLOOKUP(O10850,登録者リスト!$A$1:$D$43729,4,FALSE)=基本情報!$D$6,O10850,"")),"")</f>
        <v/>
      </c>
    </row>
    <row r="10851" spans="15:16" x14ac:dyDescent="0.15">
      <c r="O10851">
        <v>10850</v>
      </c>
      <c r="P10851" t="str">
        <f>IFERROR(IF(COUNTIF(個人情報!$BB$5:$BB$401,"登録番号" &amp; リスト!O10851)&gt;=1,"",IF(VLOOKUP(O10851,登録者リスト!$A$1:$D$43729,4,FALSE)=基本情報!$D$6,O10851,"")),"")</f>
        <v/>
      </c>
    </row>
    <row r="10852" spans="15:16" x14ac:dyDescent="0.15">
      <c r="O10852">
        <v>10851</v>
      </c>
      <c r="P10852" t="str">
        <f>IFERROR(IF(COUNTIF(個人情報!$BB$5:$BB$401,"登録番号" &amp; リスト!O10852)&gt;=1,"",IF(VLOOKUP(O10852,登録者リスト!$A$1:$D$43729,4,FALSE)=基本情報!$D$6,O10852,"")),"")</f>
        <v/>
      </c>
    </row>
    <row r="10853" spans="15:16" x14ac:dyDescent="0.15">
      <c r="O10853">
        <v>10852</v>
      </c>
      <c r="P10853" t="str">
        <f>IFERROR(IF(COUNTIF(個人情報!$BB$5:$BB$401,"登録番号" &amp; リスト!O10853)&gt;=1,"",IF(VLOOKUP(O10853,登録者リスト!$A$1:$D$43729,4,FALSE)=基本情報!$D$6,O10853,"")),"")</f>
        <v/>
      </c>
    </row>
    <row r="10854" spans="15:16" x14ac:dyDescent="0.15">
      <c r="O10854">
        <v>10853</v>
      </c>
      <c r="P10854" t="str">
        <f>IFERROR(IF(COUNTIF(個人情報!$BB$5:$BB$401,"登録番号" &amp; リスト!O10854)&gt;=1,"",IF(VLOOKUP(O10854,登録者リスト!$A$1:$D$43729,4,FALSE)=基本情報!$D$6,O10854,"")),"")</f>
        <v/>
      </c>
    </row>
    <row r="10855" spans="15:16" x14ac:dyDescent="0.15">
      <c r="O10855">
        <v>10854</v>
      </c>
      <c r="P10855" t="str">
        <f>IFERROR(IF(COUNTIF(個人情報!$BB$5:$BB$401,"登録番号" &amp; リスト!O10855)&gt;=1,"",IF(VLOOKUP(O10855,登録者リスト!$A$1:$D$43729,4,FALSE)=基本情報!$D$6,O10855,"")),"")</f>
        <v/>
      </c>
    </row>
    <row r="10856" spans="15:16" x14ac:dyDescent="0.15">
      <c r="O10856">
        <v>10855</v>
      </c>
      <c r="P10856" t="str">
        <f>IFERROR(IF(COUNTIF(個人情報!$BB$5:$BB$401,"登録番号" &amp; リスト!O10856)&gt;=1,"",IF(VLOOKUP(O10856,登録者リスト!$A$1:$D$43729,4,FALSE)=基本情報!$D$6,O10856,"")),"")</f>
        <v/>
      </c>
    </row>
    <row r="10857" spans="15:16" x14ac:dyDescent="0.15">
      <c r="O10857">
        <v>10856</v>
      </c>
      <c r="P10857" t="str">
        <f>IFERROR(IF(COUNTIF(個人情報!$BB$5:$BB$401,"登録番号" &amp; リスト!O10857)&gt;=1,"",IF(VLOOKUP(O10857,登録者リスト!$A$1:$D$43729,4,FALSE)=基本情報!$D$6,O10857,"")),"")</f>
        <v/>
      </c>
    </row>
    <row r="10858" spans="15:16" x14ac:dyDescent="0.15">
      <c r="O10858">
        <v>10857</v>
      </c>
      <c r="P10858" t="str">
        <f>IFERROR(IF(COUNTIF(個人情報!$BB$5:$BB$401,"登録番号" &amp; リスト!O10858)&gt;=1,"",IF(VLOOKUP(O10858,登録者リスト!$A$1:$D$43729,4,FALSE)=基本情報!$D$6,O10858,"")),"")</f>
        <v/>
      </c>
    </row>
    <row r="10859" spans="15:16" x14ac:dyDescent="0.15">
      <c r="O10859">
        <v>10858</v>
      </c>
      <c r="P10859" t="str">
        <f>IFERROR(IF(COUNTIF(個人情報!$BB$5:$BB$401,"登録番号" &amp; リスト!O10859)&gt;=1,"",IF(VLOOKUP(O10859,登録者リスト!$A$1:$D$43729,4,FALSE)=基本情報!$D$6,O10859,"")),"")</f>
        <v/>
      </c>
    </row>
    <row r="10860" spans="15:16" x14ac:dyDescent="0.15">
      <c r="O10860">
        <v>10859</v>
      </c>
      <c r="P10860" t="str">
        <f>IFERROR(IF(COUNTIF(個人情報!$BB$5:$BB$401,"登録番号" &amp; リスト!O10860)&gt;=1,"",IF(VLOOKUP(O10860,登録者リスト!$A$1:$D$43729,4,FALSE)=基本情報!$D$6,O10860,"")),"")</f>
        <v/>
      </c>
    </row>
    <row r="10861" spans="15:16" x14ac:dyDescent="0.15">
      <c r="O10861">
        <v>10860</v>
      </c>
      <c r="P10861" t="str">
        <f>IFERROR(IF(COUNTIF(個人情報!$BB$5:$BB$401,"登録番号" &amp; リスト!O10861)&gt;=1,"",IF(VLOOKUP(O10861,登録者リスト!$A$1:$D$43729,4,FALSE)=基本情報!$D$6,O10861,"")),"")</f>
        <v/>
      </c>
    </row>
    <row r="10862" spans="15:16" x14ac:dyDescent="0.15">
      <c r="O10862">
        <v>10861</v>
      </c>
      <c r="P10862" t="str">
        <f>IFERROR(IF(COUNTIF(個人情報!$BB$5:$BB$401,"登録番号" &amp; リスト!O10862)&gt;=1,"",IF(VLOOKUP(O10862,登録者リスト!$A$1:$D$43729,4,FALSE)=基本情報!$D$6,O10862,"")),"")</f>
        <v/>
      </c>
    </row>
    <row r="10863" spans="15:16" x14ac:dyDescent="0.15">
      <c r="O10863">
        <v>10862</v>
      </c>
      <c r="P10863" t="str">
        <f>IFERROR(IF(COUNTIF(個人情報!$BB$5:$BB$401,"登録番号" &amp; リスト!O10863)&gt;=1,"",IF(VLOOKUP(O10863,登録者リスト!$A$1:$D$43729,4,FALSE)=基本情報!$D$6,O10863,"")),"")</f>
        <v/>
      </c>
    </row>
    <row r="10864" spans="15:16" x14ac:dyDescent="0.15">
      <c r="O10864">
        <v>10863</v>
      </c>
      <c r="P10864" t="str">
        <f>IFERROR(IF(COUNTIF(個人情報!$BB$5:$BB$401,"登録番号" &amp; リスト!O10864)&gt;=1,"",IF(VLOOKUP(O10864,登録者リスト!$A$1:$D$43729,4,FALSE)=基本情報!$D$6,O10864,"")),"")</f>
        <v/>
      </c>
    </row>
    <row r="10865" spans="15:16" x14ac:dyDescent="0.15">
      <c r="O10865">
        <v>10864</v>
      </c>
      <c r="P10865" t="str">
        <f>IFERROR(IF(COUNTIF(個人情報!$BB$5:$BB$401,"登録番号" &amp; リスト!O10865)&gt;=1,"",IF(VLOOKUP(O10865,登録者リスト!$A$1:$D$43729,4,FALSE)=基本情報!$D$6,O10865,"")),"")</f>
        <v/>
      </c>
    </row>
    <row r="10866" spans="15:16" x14ac:dyDescent="0.15">
      <c r="O10866">
        <v>10865</v>
      </c>
      <c r="P10866" t="str">
        <f>IFERROR(IF(COUNTIF(個人情報!$BB$5:$BB$401,"登録番号" &amp; リスト!O10866)&gt;=1,"",IF(VLOOKUP(O10866,登録者リスト!$A$1:$D$43729,4,FALSE)=基本情報!$D$6,O10866,"")),"")</f>
        <v/>
      </c>
    </row>
    <row r="10867" spans="15:16" x14ac:dyDescent="0.15">
      <c r="O10867">
        <v>10866</v>
      </c>
      <c r="P10867" t="str">
        <f>IFERROR(IF(COUNTIF(個人情報!$BB$5:$BB$401,"登録番号" &amp; リスト!O10867)&gt;=1,"",IF(VLOOKUP(O10867,登録者リスト!$A$1:$D$43729,4,FALSE)=基本情報!$D$6,O10867,"")),"")</f>
        <v/>
      </c>
    </row>
    <row r="10868" spans="15:16" x14ac:dyDescent="0.15">
      <c r="O10868">
        <v>10867</v>
      </c>
      <c r="P10868" t="str">
        <f>IFERROR(IF(COUNTIF(個人情報!$BB$5:$BB$401,"登録番号" &amp; リスト!O10868)&gt;=1,"",IF(VLOOKUP(O10868,登録者リスト!$A$1:$D$43729,4,FALSE)=基本情報!$D$6,O10868,"")),"")</f>
        <v/>
      </c>
    </row>
    <row r="10869" spans="15:16" x14ac:dyDescent="0.15">
      <c r="O10869">
        <v>10868</v>
      </c>
      <c r="P10869" t="str">
        <f>IFERROR(IF(COUNTIF(個人情報!$BB$5:$BB$401,"登録番号" &amp; リスト!O10869)&gt;=1,"",IF(VLOOKUP(O10869,登録者リスト!$A$1:$D$43729,4,FALSE)=基本情報!$D$6,O10869,"")),"")</f>
        <v/>
      </c>
    </row>
    <row r="10870" spans="15:16" x14ac:dyDescent="0.15">
      <c r="O10870">
        <v>10869</v>
      </c>
      <c r="P10870" t="str">
        <f>IFERROR(IF(COUNTIF(個人情報!$BB$5:$BB$401,"登録番号" &amp; リスト!O10870)&gt;=1,"",IF(VLOOKUP(O10870,登録者リスト!$A$1:$D$43729,4,FALSE)=基本情報!$D$6,O10870,"")),"")</f>
        <v/>
      </c>
    </row>
    <row r="10871" spans="15:16" x14ac:dyDescent="0.15">
      <c r="O10871">
        <v>10870</v>
      </c>
      <c r="P10871" t="str">
        <f>IFERROR(IF(COUNTIF(個人情報!$BB$5:$BB$401,"登録番号" &amp; リスト!O10871)&gt;=1,"",IF(VLOOKUP(O10871,登録者リスト!$A$1:$D$43729,4,FALSE)=基本情報!$D$6,O10871,"")),"")</f>
        <v/>
      </c>
    </row>
    <row r="10872" spans="15:16" x14ac:dyDescent="0.15">
      <c r="O10872">
        <v>10871</v>
      </c>
      <c r="P10872" t="str">
        <f>IFERROR(IF(COUNTIF(個人情報!$BB$5:$BB$401,"登録番号" &amp; リスト!O10872)&gt;=1,"",IF(VLOOKUP(O10872,登録者リスト!$A$1:$D$43729,4,FALSE)=基本情報!$D$6,O10872,"")),"")</f>
        <v/>
      </c>
    </row>
    <row r="10873" spans="15:16" x14ac:dyDescent="0.15">
      <c r="O10873">
        <v>10872</v>
      </c>
      <c r="P10873" t="str">
        <f>IFERROR(IF(COUNTIF(個人情報!$BB$5:$BB$401,"登録番号" &amp; リスト!O10873)&gt;=1,"",IF(VLOOKUP(O10873,登録者リスト!$A$1:$D$43729,4,FALSE)=基本情報!$D$6,O10873,"")),"")</f>
        <v/>
      </c>
    </row>
    <row r="10874" spans="15:16" x14ac:dyDescent="0.15">
      <c r="O10874">
        <v>10873</v>
      </c>
      <c r="P10874" t="str">
        <f>IFERROR(IF(COUNTIF(個人情報!$BB$5:$BB$401,"登録番号" &amp; リスト!O10874)&gt;=1,"",IF(VLOOKUP(O10874,登録者リスト!$A$1:$D$43729,4,FALSE)=基本情報!$D$6,O10874,"")),"")</f>
        <v/>
      </c>
    </row>
    <row r="10875" spans="15:16" x14ac:dyDescent="0.15">
      <c r="O10875">
        <v>10874</v>
      </c>
      <c r="P10875" t="str">
        <f>IFERROR(IF(COUNTIF(個人情報!$BB$5:$BB$401,"登録番号" &amp; リスト!O10875)&gt;=1,"",IF(VLOOKUP(O10875,登録者リスト!$A$1:$D$43729,4,FALSE)=基本情報!$D$6,O10875,"")),"")</f>
        <v/>
      </c>
    </row>
    <row r="10876" spans="15:16" x14ac:dyDescent="0.15">
      <c r="O10876">
        <v>10875</v>
      </c>
      <c r="P10876" t="str">
        <f>IFERROR(IF(COUNTIF(個人情報!$BB$5:$BB$401,"登録番号" &amp; リスト!O10876)&gt;=1,"",IF(VLOOKUP(O10876,登録者リスト!$A$1:$D$43729,4,FALSE)=基本情報!$D$6,O10876,"")),"")</f>
        <v/>
      </c>
    </row>
    <row r="10877" spans="15:16" x14ac:dyDescent="0.15">
      <c r="O10877">
        <v>10876</v>
      </c>
      <c r="P10877" t="str">
        <f>IFERROR(IF(COUNTIF(個人情報!$BB$5:$BB$401,"登録番号" &amp; リスト!O10877)&gt;=1,"",IF(VLOOKUP(O10877,登録者リスト!$A$1:$D$43729,4,FALSE)=基本情報!$D$6,O10877,"")),"")</f>
        <v/>
      </c>
    </row>
    <row r="10878" spans="15:16" x14ac:dyDescent="0.15">
      <c r="O10878">
        <v>10877</v>
      </c>
      <c r="P10878" t="str">
        <f>IFERROR(IF(COUNTIF(個人情報!$BB$5:$BB$401,"登録番号" &amp; リスト!O10878)&gt;=1,"",IF(VLOOKUP(O10878,登録者リスト!$A$1:$D$43729,4,FALSE)=基本情報!$D$6,O10878,"")),"")</f>
        <v/>
      </c>
    </row>
    <row r="10879" spans="15:16" x14ac:dyDescent="0.15">
      <c r="O10879">
        <v>10878</v>
      </c>
      <c r="P10879" t="str">
        <f>IFERROR(IF(COUNTIF(個人情報!$BB$5:$BB$401,"登録番号" &amp; リスト!O10879)&gt;=1,"",IF(VLOOKUP(O10879,登録者リスト!$A$1:$D$43729,4,FALSE)=基本情報!$D$6,O10879,"")),"")</f>
        <v/>
      </c>
    </row>
    <row r="10880" spans="15:16" x14ac:dyDescent="0.15">
      <c r="O10880">
        <v>10879</v>
      </c>
      <c r="P10880" t="str">
        <f>IFERROR(IF(COUNTIF(個人情報!$BB$5:$BB$401,"登録番号" &amp; リスト!O10880)&gt;=1,"",IF(VLOOKUP(O10880,登録者リスト!$A$1:$D$43729,4,FALSE)=基本情報!$D$6,O10880,"")),"")</f>
        <v/>
      </c>
    </row>
    <row r="10881" spans="15:16" x14ac:dyDescent="0.15">
      <c r="O10881">
        <v>10880</v>
      </c>
      <c r="P10881" t="str">
        <f>IFERROR(IF(COUNTIF(個人情報!$BB$5:$BB$401,"登録番号" &amp; リスト!O10881)&gt;=1,"",IF(VLOOKUP(O10881,登録者リスト!$A$1:$D$43729,4,FALSE)=基本情報!$D$6,O10881,"")),"")</f>
        <v/>
      </c>
    </row>
    <row r="10882" spans="15:16" x14ac:dyDescent="0.15">
      <c r="O10882">
        <v>10881</v>
      </c>
      <c r="P10882" t="str">
        <f>IFERROR(IF(COUNTIF(個人情報!$BB$5:$BB$401,"登録番号" &amp; リスト!O10882)&gt;=1,"",IF(VLOOKUP(O10882,登録者リスト!$A$1:$D$43729,4,FALSE)=基本情報!$D$6,O10882,"")),"")</f>
        <v/>
      </c>
    </row>
    <row r="10883" spans="15:16" x14ac:dyDescent="0.15">
      <c r="O10883">
        <v>10882</v>
      </c>
      <c r="P10883" t="str">
        <f>IFERROR(IF(COUNTIF(個人情報!$BB$5:$BB$401,"登録番号" &amp; リスト!O10883)&gt;=1,"",IF(VLOOKUP(O10883,登録者リスト!$A$1:$D$43729,4,FALSE)=基本情報!$D$6,O10883,"")),"")</f>
        <v/>
      </c>
    </row>
    <row r="10884" spans="15:16" x14ac:dyDescent="0.15">
      <c r="O10884">
        <v>10883</v>
      </c>
      <c r="P10884" t="str">
        <f>IFERROR(IF(COUNTIF(個人情報!$BB$5:$BB$401,"登録番号" &amp; リスト!O10884)&gt;=1,"",IF(VLOOKUP(O10884,登録者リスト!$A$1:$D$43729,4,FALSE)=基本情報!$D$6,O10884,"")),"")</f>
        <v/>
      </c>
    </row>
    <row r="10885" spans="15:16" x14ac:dyDescent="0.15">
      <c r="O10885">
        <v>10884</v>
      </c>
      <c r="P10885" t="str">
        <f>IFERROR(IF(COUNTIF(個人情報!$BB$5:$BB$401,"登録番号" &amp; リスト!O10885)&gt;=1,"",IF(VLOOKUP(O10885,登録者リスト!$A$1:$D$43729,4,FALSE)=基本情報!$D$6,O10885,"")),"")</f>
        <v/>
      </c>
    </row>
    <row r="10886" spans="15:16" x14ac:dyDescent="0.15">
      <c r="O10886">
        <v>10885</v>
      </c>
      <c r="P10886" t="str">
        <f>IFERROR(IF(COUNTIF(個人情報!$BB$5:$BB$401,"登録番号" &amp; リスト!O10886)&gt;=1,"",IF(VLOOKUP(O10886,登録者リスト!$A$1:$D$43729,4,FALSE)=基本情報!$D$6,O10886,"")),"")</f>
        <v/>
      </c>
    </row>
    <row r="10887" spans="15:16" x14ac:dyDescent="0.15">
      <c r="O10887">
        <v>10886</v>
      </c>
      <c r="P10887" t="str">
        <f>IFERROR(IF(COUNTIF(個人情報!$BB$5:$BB$401,"登録番号" &amp; リスト!O10887)&gt;=1,"",IF(VLOOKUP(O10887,登録者リスト!$A$1:$D$43729,4,FALSE)=基本情報!$D$6,O10887,"")),"")</f>
        <v/>
      </c>
    </row>
    <row r="10888" spans="15:16" x14ac:dyDescent="0.15">
      <c r="O10888">
        <v>10887</v>
      </c>
      <c r="P10888" t="str">
        <f>IFERROR(IF(COUNTIF(個人情報!$BB$5:$BB$401,"登録番号" &amp; リスト!O10888)&gt;=1,"",IF(VLOOKUP(O10888,登録者リスト!$A$1:$D$43729,4,FALSE)=基本情報!$D$6,O10888,"")),"")</f>
        <v/>
      </c>
    </row>
    <row r="10889" spans="15:16" x14ac:dyDescent="0.15">
      <c r="O10889">
        <v>10888</v>
      </c>
      <c r="P10889" t="str">
        <f>IFERROR(IF(COUNTIF(個人情報!$BB$5:$BB$401,"登録番号" &amp; リスト!O10889)&gt;=1,"",IF(VLOOKUP(O10889,登録者リスト!$A$1:$D$43729,4,FALSE)=基本情報!$D$6,O10889,"")),"")</f>
        <v/>
      </c>
    </row>
    <row r="10890" spans="15:16" x14ac:dyDescent="0.15">
      <c r="O10890">
        <v>10889</v>
      </c>
      <c r="P10890" t="str">
        <f>IFERROR(IF(COUNTIF(個人情報!$BB$5:$BB$401,"登録番号" &amp; リスト!O10890)&gt;=1,"",IF(VLOOKUP(O10890,登録者リスト!$A$1:$D$43729,4,FALSE)=基本情報!$D$6,O10890,"")),"")</f>
        <v/>
      </c>
    </row>
    <row r="10891" spans="15:16" x14ac:dyDescent="0.15">
      <c r="O10891">
        <v>10890</v>
      </c>
      <c r="P10891" t="str">
        <f>IFERROR(IF(COUNTIF(個人情報!$BB$5:$BB$401,"登録番号" &amp; リスト!O10891)&gt;=1,"",IF(VLOOKUP(O10891,登録者リスト!$A$1:$D$43729,4,FALSE)=基本情報!$D$6,O10891,"")),"")</f>
        <v/>
      </c>
    </row>
    <row r="10892" spans="15:16" x14ac:dyDescent="0.15">
      <c r="O10892">
        <v>10891</v>
      </c>
      <c r="P10892" t="str">
        <f>IFERROR(IF(COUNTIF(個人情報!$BB$5:$BB$401,"登録番号" &amp; リスト!O10892)&gt;=1,"",IF(VLOOKUP(O10892,登録者リスト!$A$1:$D$43729,4,FALSE)=基本情報!$D$6,O10892,"")),"")</f>
        <v/>
      </c>
    </row>
    <row r="10893" spans="15:16" x14ac:dyDescent="0.15">
      <c r="O10893">
        <v>10892</v>
      </c>
      <c r="P10893" t="str">
        <f>IFERROR(IF(COUNTIF(個人情報!$BB$5:$BB$401,"登録番号" &amp; リスト!O10893)&gt;=1,"",IF(VLOOKUP(O10893,登録者リスト!$A$1:$D$43729,4,FALSE)=基本情報!$D$6,O10893,"")),"")</f>
        <v/>
      </c>
    </row>
    <row r="10894" spans="15:16" x14ac:dyDescent="0.15">
      <c r="O10894">
        <v>10893</v>
      </c>
      <c r="P10894" t="str">
        <f>IFERROR(IF(COUNTIF(個人情報!$BB$5:$BB$401,"登録番号" &amp; リスト!O10894)&gt;=1,"",IF(VLOOKUP(O10894,登録者リスト!$A$1:$D$43729,4,FALSE)=基本情報!$D$6,O10894,"")),"")</f>
        <v/>
      </c>
    </row>
    <row r="10895" spans="15:16" x14ac:dyDescent="0.15">
      <c r="O10895">
        <v>10894</v>
      </c>
      <c r="P10895" t="str">
        <f>IFERROR(IF(COUNTIF(個人情報!$BB$5:$BB$401,"登録番号" &amp; リスト!O10895)&gt;=1,"",IF(VLOOKUP(O10895,登録者リスト!$A$1:$D$43729,4,FALSE)=基本情報!$D$6,O10895,"")),"")</f>
        <v/>
      </c>
    </row>
    <row r="10896" spans="15:16" x14ac:dyDescent="0.15">
      <c r="O10896">
        <v>10895</v>
      </c>
      <c r="P10896" t="str">
        <f>IFERROR(IF(COUNTIF(個人情報!$BB$5:$BB$401,"登録番号" &amp; リスト!O10896)&gt;=1,"",IF(VLOOKUP(O10896,登録者リスト!$A$1:$D$43729,4,FALSE)=基本情報!$D$6,O10896,"")),"")</f>
        <v/>
      </c>
    </row>
    <row r="10897" spans="15:16" x14ac:dyDescent="0.15">
      <c r="O10897">
        <v>10896</v>
      </c>
      <c r="P10897" t="str">
        <f>IFERROR(IF(COUNTIF(個人情報!$BB$5:$BB$401,"登録番号" &amp; リスト!O10897)&gt;=1,"",IF(VLOOKUP(O10897,登録者リスト!$A$1:$D$43729,4,FALSE)=基本情報!$D$6,O10897,"")),"")</f>
        <v/>
      </c>
    </row>
    <row r="10898" spans="15:16" x14ac:dyDescent="0.15">
      <c r="O10898">
        <v>10897</v>
      </c>
      <c r="P10898" t="str">
        <f>IFERROR(IF(COUNTIF(個人情報!$BB$5:$BB$401,"登録番号" &amp; リスト!O10898)&gt;=1,"",IF(VLOOKUP(O10898,登録者リスト!$A$1:$D$43729,4,FALSE)=基本情報!$D$6,O10898,"")),"")</f>
        <v/>
      </c>
    </row>
    <row r="10899" spans="15:16" x14ac:dyDescent="0.15">
      <c r="O10899">
        <v>10898</v>
      </c>
      <c r="P10899" t="str">
        <f>IFERROR(IF(COUNTIF(個人情報!$BB$5:$BB$401,"登録番号" &amp; リスト!O10899)&gt;=1,"",IF(VLOOKUP(O10899,登録者リスト!$A$1:$D$43729,4,FALSE)=基本情報!$D$6,O10899,"")),"")</f>
        <v/>
      </c>
    </row>
    <row r="10900" spans="15:16" x14ac:dyDescent="0.15">
      <c r="O10900">
        <v>10899</v>
      </c>
      <c r="P10900" t="str">
        <f>IFERROR(IF(COUNTIF(個人情報!$BB$5:$BB$401,"登録番号" &amp; リスト!O10900)&gt;=1,"",IF(VLOOKUP(O10900,登録者リスト!$A$1:$D$43729,4,FALSE)=基本情報!$D$6,O10900,"")),"")</f>
        <v/>
      </c>
    </row>
    <row r="10901" spans="15:16" x14ac:dyDescent="0.15">
      <c r="O10901">
        <v>10900</v>
      </c>
      <c r="P10901" t="str">
        <f>IFERROR(IF(COUNTIF(個人情報!$BB$5:$BB$401,"登録番号" &amp; リスト!O10901)&gt;=1,"",IF(VLOOKUP(O10901,登録者リスト!$A$1:$D$43729,4,FALSE)=基本情報!$D$6,O10901,"")),"")</f>
        <v/>
      </c>
    </row>
    <row r="10902" spans="15:16" x14ac:dyDescent="0.15">
      <c r="O10902">
        <v>10901</v>
      </c>
      <c r="P10902" t="str">
        <f>IFERROR(IF(COUNTIF(個人情報!$BB$5:$BB$401,"登録番号" &amp; リスト!O10902)&gt;=1,"",IF(VLOOKUP(O10902,登録者リスト!$A$1:$D$43729,4,FALSE)=基本情報!$D$6,O10902,"")),"")</f>
        <v/>
      </c>
    </row>
    <row r="10903" spans="15:16" x14ac:dyDescent="0.15">
      <c r="O10903">
        <v>10902</v>
      </c>
      <c r="P10903" t="str">
        <f>IFERROR(IF(COUNTIF(個人情報!$BB$5:$BB$401,"登録番号" &amp; リスト!O10903)&gt;=1,"",IF(VLOOKUP(O10903,登録者リスト!$A$1:$D$43729,4,FALSE)=基本情報!$D$6,O10903,"")),"")</f>
        <v/>
      </c>
    </row>
    <row r="10904" spans="15:16" x14ac:dyDescent="0.15">
      <c r="O10904">
        <v>10903</v>
      </c>
      <c r="P10904" t="str">
        <f>IFERROR(IF(COUNTIF(個人情報!$BB$5:$BB$401,"登録番号" &amp; リスト!O10904)&gt;=1,"",IF(VLOOKUP(O10904,登録者リスト!$A$1:$D$43729,4,FALSE)=基本情報!$D$6,O10904,"")),"")</f>
        <v/>
      </c>
    </row>
    <row r="10905" spans="15:16" x14ac:dyDescent="0.15">
      <c r="O10905">
        <v>10904</v>
      </c>
      <c r="P10905" t="str">
        <f>IFERROR(IF(COUNTIF(個人情報!$BB$5:$BB$401,"登録番号" &amp; リスト!O10905)&gt;=1,"",IF(VLOOKUP(O10905,登録者リスト!$A$1:$D$43729,4,FALSE)=基本情報!$D$6,O10905,"")),"")</f>
        <v/>
      </c>
    </row>
    <row r="10906" spans="15:16" x14ac:dyDescent="0.15">
      <c r="O10906">
        <v>10905</v>
      </c>
      <c r="P10906" t="str">
        <f>IFERROR(IF(COUNTIF(個人情報!$BB$5:$BB$401,"登録番号" &amp; リスト!O10906)&gt;=1,"",IF(VLOOKUP(O10906,登録者リスト!$A$1:$D$43729,4,FALSE)=基本情報!$D$6,O10906,"")),"")</f>
        <v/>
      </c>
    </row>
    <row r="10907" spans="15:16" x14ac:dyDescent="0.15">
      <c r="O10907">
        <v>10906</v>
      </c>
      <c r="P10907" t="str">
        <f>IFERROR(IF(COUNTIF(個人情報!$BB$5:$BB$401,"登録番号" &amp; リスト!O10907)&gt;=1,"",IF(VLOOKUP(O10907,登録者リスト!$A$1:$D$43729,4,FALSE)=基本情報!$D$6,O10907,"")),"")</f>
        <v/>
      </c>
    </row>
    <row r="10908" spans="15:16" x14ac:dyDescent="0.15">
      <c r="O10908">
        <v>10907</v>
      </c>
      <c r="P10908" t="str">
        <f>IFERROR(IF(COUNTIF(個人情報!$BB$5:$BB$401,"登録番号" &amp; リスト!O10908)&gt;=1,"",IF(VLOOKUP(O10908,登録者リスト!$A$1:$D$43729,4,FALSE)=基本情報!$D$6,O10908,"")),"")</f>
        <v/>
      </c>
    </row>
    <row r="10909" spans="15:16" x14ac:dyDescent="0.15">
      <c r="O10909">
        <v>10908</v>
      </c>
      <c r="P10909" t="str">
        <f>IFERROR(IF(COUNTIF(個人情報!$BB$5:$BB$401,"登録番号" &amp; リスト!O10909)&gt;=1,"",IF(VLOOKUP(O10909,登録者リスト!$A$1:$D$43729,4,FALSE)=基本情報!$D$6,O10909,"")),"")</f>
        <v/>
      </c>
    </row>
    <row r="10910" spans="15:16" x14ac:dyDescent="0.15">
      <c r="O10910">
        <v>10909</v>
      </c>
      <c r="P10910" t="str">
        <f>IFERROR(IF(COUNTIF(個人情報!$BB$5:$BB$401,"登録番号" &amp; リスト!O10910)&gt;=1,"",IF(VLOOKUP(O10910,登録者リスト!$A$1:$D$43729,4,FALSE)=基本情報!$D$6,O10910,"")),"")</f>
        <v/>
      </c>
    </row>
    <row r="10911" spans="15:16" x14ac:dyDescent="0.15">
      <c r="O10911">
        <v>10910</v>
      </c>
      <c r="P10911" t="str">
        <f>IFERROR(IF(COUNTIF(個人情報!$BB$5:$BB$401,"登録番号" &amp; リスト!O10911)&gt;=1,"",IF(VLOOKUP(O10911,登録者リスト!$A$1:$D$43729,4,FALSE)=基本情報!$D$6,O10911,"")),"")</f>
        <v/>
      </c>
    </row>
    <row r="10912" spans="15:16" x14ac:dyDescent="0.15">
      <c r="O10912">
        <v>10911</v>
      </c>
      <c r="P10912" t="str">
        <f>IFERROR(IF(COUNTIF(個人情報!$BB$5:$BB$401,"登録番号" &amp; リスト!O10912)&gt;=1,"",IF(VLOOKUP(O10912,登録者リスト!$A$1:$D$43729,4,FALSE)=基本情報!$D$6,O10912,"")),"")</f>
        <v/>
      </c>
    </row>
    <row r="10913" spans="15:16" x14ac:dyDescent="0.15">
      <c r="O10913">
        <v>10912</v>
      </c>
      <c r="P10913" t="str">
        <f>IFERROR(IF(COUNTIF(個人情報!$BB$5:$BB$401,"登録番号" &amp; リスト!O10913)&gt;=1,"",IF(VLOOKUP(O10913,登録者リスト!$A$1:$D$43729,4,FALSE)=基本情報!$D$6,O10913,"")),"")</f>
        <v/>
      </c>
    </row>
    <row r="10914" spans="15:16" x14ac:dyDescent="0.15">
      <c r="O10914">
        <v>10913</v>
      </c>
      <c r="P10914" t="str">
        <f>IFERROR(IF(COUNTIF(個人情報!$BB$5:$BB$401,"登録番号" &amp; リスト!O10914)&gt;=1,"",IF(VLOOKUP(O10914,登録者リスト!$A$1:$D$43729,4,FALSE)=基本情報!$D$6,O10914,"")),"")</f>
        <v/>
      </c>
    </row>
    <row r="10915" spans="15:16" x14ac:dyDescent="0.15">
      <c r="O10915">
        <v>10914</v>
      </c>
      <c r="P10915" t="str">
        <f>IFERROR(IF(COUNTIF(個人情報!$BB$5:$BB$401,"登録番号" &amp; リスト!O10915)&gt;=1,"",IF(VLOOKUP(O10915,登録者リスト!$A$1:$D$43729,4,FALSE)=基本情報!$D$6,O10915,"")),"")</f>
        <v/>
      </c>
    </row>
    <row r="10916" spans="15:16" x14ac:dyDescent="0.15">
      <c r="O10916">
        <v>10915</v>
      </c>
      <c r="P10916" t="str">
        <f>IFERROR(IF(COUNTIF(個人情報!$BB$5:$BB$401,"登録番号" &amp; リスト!O10916)&gt;=1,"",IF(VLOOKUP(O10916,登録者リスト!$A$1:$D$43729,4,FALSE)=基本情報!$D$6,O10916,"")),"")</f>
        <v/>
      </c>
    </row>
    <row r="10917" spans="15:16" x14ac:dyDescent="0.15">
      <c r="O10917">
        <v>10916</v>
      </c>
      <c r="P10917" t="str">
        <f>IFERROR(IF(COUNTIF(個人情報!$BB$5:$BB$401,"登録番号" &amp; リスト!O10917)&gt;=1,"",IF(VLOOKUP(O10917,登録者リスト!$A$1:$D$43729,4,FALSE)=基本情報!$D$6,O10917,"")),"")</f>
        <v/>
      </c>
    </row>
    <row r="10918" spans="15:16" x14ac:dyDescent="0.15">
      <c r="O10918">
        <v>10917</v>
      </c>
      <c r="P10918" t="str">
        <f>IFERROR(IF(COUNTIF(個人情報!$BB$5:$BB$401,"登録番号" &amp; リスト!O10918)&gt;=1,"",IF(VLOOKUP(O10918,登録者リスト!$A$1:$D$43729,4,FALSE)=基本情報!$D$6,O10918,"")),"")</f>
        <v/>
      </c>
    </row>
    <row r="10919" spans="15:16" x14ac:dyDescent="0.15">
      <c r="O10919">
        <v>10918</v>
      </c>
      <c r="P10919" t="str">
        <f>IFERROR(IF(COUNTIF(個人情報!$BB$5:$BB$401,"登録番号" &amp; リスト!O10919)&gt;=1,"",IF(VLOOKUP(O10919,登録者リスト!$A$1:$D$43729,4,FALSE)=基本情報!$D$6,O10919,"")),"")</f>
        <v/>
      </c>
    </row>
    <row r="10920" spans="15:16" x14ac:dyDescent="0.15">
      <c r="O10920">
        <v>10919</v>
      </c>
      <c r="P10920" t="str">
        <f>IFERROR(IF(COUNTIF(個人情報!$BB$5:$BB$401,"登録番号" &amp; リスト!O10920)&gt;=1,"",IF(VLOOKUP(O10920,登録者リスト!$A$1:$D$43729,4,FALSE)=基本情報!$D$6,O10920,"")),"")</f>
        <v/>
      </c>
    </row>
    <row r="10921" spans="15:16" x14ac:dyDescent="0.15">
      <c r="O10921">
        <v>10920</v>
      </c>
      <c r="P10921" t="str">
        <f>IFERROR(IF(COUNTIF(個人情報!$BB$5:$BB$401,"登録番号" &amp; リスト!O10921)&gt;=1,"",IF(VLOOKUP(O10921,登録者リスト!$A$1:$D$43729,4,FALSE)=基本情報!$D$6,O10921,"")),"")</f>
        <v/>
      </c>
    </row>
    <row r="10922" spans="15:16" x14ac:dyDescent="0.15">
      <c r="O10922">
        <v>10921</v>
      </c>
      <c r="P10922" t="str">
        <f>IFERROR(IF(COUNTIF(個人情報!$BB$5:$BB$401,"登録番号" &amp; リスト!O10922)&gt;=1,"",IF(VLOOKUP(O10922,登録者リスト!$A$1:$D$43729,4,FALSE)=基本情報!$D$6,O10922,"")),"")</f>
        <v/>
      </c>
    </row>
    <row r="10923" spans="15:16" x14ac:dyDescent="0.15">
      <c r="O10923">
        <v>10922</v>
      </c>
      <c r="P10923" t="str">
        <f>IFERROR(IF(COUNTIF(個人情報!$BB$5:$BB$401,"登録番号" &amp; リスト!O10923)&gt;=1,"",IF(VLOOKUP(O10923,登録者リスト!$A$1:$D$43729,4,FALSE)=基本情報!$D$6,O10923,"")),"")</f>
        <v/>
      </c>
    </row>
    <row r="10924" spans="15:16" x14ac:dyDescent="0.15">
      <c r="O10924">
        <v>10923</v>
      </c>
      <c r="P10924" t="str">
        <f>IFERROR(IF(COUNTIF(個人情報!$BB$5:$BB$401,"登録番号" &amp; リスト!O10924)&gt;=1,"",IF(VLOOKUP(O10924,登録者リスト!$A$1:$D$43729,4,FALSE)=基本情報!$D$6,O10924,"")),"")</f>
        <v/>
      </c>
    </row>
    <row r="10925" spans="15:16" x14ac:dyDescent="0.15">
      <c r="O10925">
        <v>10924</v>
      </c>
      <c r="P10925" t="str">
        <f>IFERROR(IF(COUNTIF(個人情報!$BB$5:$BB$401,"登録番号" &amp; リスト!O10925)&gt;=1,"",IF(VLOOKUP(O10925,登録者リスト!$A$1:$D$43729,4,FALSE)=基本情報!$D$6,O10925,"")),"")</f>
        <v/>
      </c>
    </row>
    <row r="10926" spans="15:16" x14ac:dyDescent="0.15">
      <c r="O10926">
        <v>10925</v>
      </c>
      <c r="P10926" t="str">
        <f>IFERROR(IF(COUNTIF(個人情報!$BB$5:$BB$401,"登録番号" &amp; リスト!O10926)&gt;=1,"",IF(VLOOKUP(O10926,登録者リスト!$A$1:$D$43729,4,FALSE)=基本情報!$D$6,O10926,"")),"")</f>
        <v/>
      </c>
    </row>
    <row r="10927" spans="15:16" x14ac:dyDescent="0.15">
      <c r="O10927">
        <v>10926</v>
      </c>
      <c r="P10927" t="str">
        <f>IFERROR(IF(COUNTIF(個人情報!$BB$5:$BB$401,"登録番号" &amp; リスト!O10927)&gt;=1,"",IF(VLOOKUP(O10927,登録者リスト!$A$1:$D$43729,4,FALSE)=基本情報!$D$6,O10927,"")),"")</f>
        <v/>
      </c>
    </row>
    <row r="10928" spans="15:16" x14ac:dyDescent="0.15">
      <c r="O10928">
        <v>10927</v>
      </c>
      <c r="P10928" t="str">
        <f>IFERROR(IF(COUNTIF(個人情報!$BB$5:$BB$401,"登録番号" &amp; リスト!O10928)&gt;=1,"",IF(VLOOKUP(O10928,登録者リスト!$A$1:$D$43729,4,FALSE)=基本情報!$D$6,O10928,"")),"")</f>
        <v/>
      </c>
    </row>
    <row r="10929" spans="15:16" x14ac:dyDescent="0.15">
      <c r="O10929">
        <v>10928</v>
      </c>
      <c r="P10929" t="str">
        <f>IFERROR(IF(COUNTIF(個人情報!$BB$5:$BB$401,"登録番号" &amp; リスト!O10929)&gt;=1,"",IF(VLOOKUP(O10929,登録者リスト!$A$1:$D$43729,4,FALSE)=基本情報!$D$6,O10929,"")),"")</f>
        <v/>
      </c>
    </row>
    <row r="10930" spans="15:16" x14ac:dyDescent="0.15">
      <c r="O10930">
        <v>10929</v>
      </c>
      <c r="P10930" t="str">
        <f>IFERROR(IF(COUNTIF(個人情報!$BB$5:$BB$401,"登録番号" &amp; リスト!O10930)&gt;=1,"",IF(VLOOKUP(O10930,登録者リスト!$A$1:$D$43729,4,FALSE)=基本情報!$D$6,O10930,"")),"")</f>
        <v/>
      </c>
    </row>
    <row r="10931" spans="15:16" x14ac:dyDescent="0.15">
      <c r="O10931">
        <v>10930</v>
      </c>
      <c r="P10931" t="str">
        <f>IFERROR(IF(COUNTIF(個人情報!$BB$5:$BB$401,"登録番号" &amp; リスト!O10931)&gt;=1,"",IF(VLOOKUP(O10931,登録者リスト!$A$1:$D$43729,4,FALSE)=基本情報!$D$6,O10931,"")),"")</f>
        <v/>
      </c>
    </row>
    <row r="10932" spans="15:16" x14ac:dyDescent="0.15">
      <c r="O10932">
        <v>10931</v>
      </c>
      <c r="P10932" t="str">
        <f>IFERROR(IF(COUNTIF(個人情報!$BB$5:$BB$401,"登録番号" &amp; リスト!O10932)&gt;=1,"",IF(VLOOKUP(O10932,登録者リスト!$A$1:$D$43729,4,FALSE)=基本情報!$D$6,O10932,"")),"")</f>
        <v/>
      </c>
    </row>
    <row r="10933" spans="15:16" x14ac:dyDescent="0.15">
      <c r="O10933">
        <v>10932</v>
      </c>
      <c r="P10933" t="str">
        <f>IFERROR(IF(COUNTIF(個人情報!$BB$5:$BB$401,"登録番号" &amp; リスト!O10933)&gt;=1,"",IF(VLOOKUP(O10933,登録者リスト!$A$1:$D$43729,4,FALSE)=基本情報!$D$6,O10933,"")),"")</f>
        <v/>
      </c>
    </row>
    <row r="10934" spans="15:16" x14ac:dyDescent="0.15">
      <c r="O10934">
        <v>10933</v>
      </c>
      <c r="P10934" t="str">
        <f>IFERROR(IF(COUNTIF(個人情報!$BB$5:$BB$401,"登録番号" &amp; リスト!O10934)&gt;=1,"",IF(VLOOKUP(O10934,登録者リスト!$A$1:$D$43729,4,FALSE)=基本情報!$D$6,O10934,"")),"")</f>
        <v/>
      </c>
    </row>
    <row r="10935" spans="15:16" x14ac:dyDescent="0.15">
      <c r="O10935">
        <v>10934</v>
      </c>
      <c r="P10935" t="str">
        <f>IFERROR(IF(COUNTIF(個人情報!$BB$5:$BB$401,"登録番号" &amp; リスト!O10935)&gt;=1,"",IF(VLOOKUP(O10935,登録者リスト!$A$1:$D$43729,4,FALSE)=基本情報!$D$6,O10935,"")),"")</f>
        <v/>
      </c>
    </row>
    <row r="10936" spans="15:16" x14ac:dyDescent="0.15">
      <c r="O10936">
        <v>10935</v>
      </c>
      <c r="P10936" t="str">
        <f>IFERROR(IF(COUNTIF(個人情報!$BB$5:$BB$401,"登録番号" &amp; リスト!O10936)&gt;=1,"",IF(VLOOKUP(O10936,登録者リスト!$A$1:$D$43729,4,FALSE)=基本情報!$D$6,O10936,"")),"")</f>
        <v/>
      </c>
    </row>
    <row r="10937" spans="15:16" x14ac:dyDescent="0.15">
      <c r="O10937">
        <v>10936</v>
      </c>
      <c r="P10937" t="str">
        <f>IFERROR(IF(COUNTIF(個人情報!$BB$5:$BB$401,"登録番号" &amp; リスト!O10937)&gt;=1,"",IF(VLOOKUP(O10937,登録者リスト!$A$1:$D$43729,4,FALSE)=基本情報!$D$6,O10937,"")),"")</f>
        <v/>
      </c>
    </row>
    <row r="10938" spans="15:16" x14ac:dyDescent="0.15">
      <c r="O10938">
        <v>10937</v>
      </c>
      <c r="P10938" t="str">
        <f>IFERROR(IF(COUNTIF(個人情報!$BB$5:$BB$401,"登録番号" &amp; リスト!O10938)&gt;=1,"",IF(VLOOKUP(O10938,登録者リスト!$A$1:$D$43729,4,FALSE)=基本情報!$D$6,O10938,"")),"")</f>
        <v/>
      </c>
    </row>
    <row r="10939" spans="15:16" x14ac:dyDescent="0.15">
      <c r="O10939">
        <v>10938</v>
      </c>
      <c r="P10939" t="str">
        <f>IFERROR(IF(COUNTIF(個人情報!$BB$5:$BB$401,"登録番号" &amp; リスト!O10939)&gt;=1,"",IF(VLOOKUP(O10939,登録者リスト!$A$1:$D$43729,4,FALSE)=基本情報!$D$6,O10939,"")),"")</f>
        <v/>
      </c>
    </row>
    <row r="10940" spans="15:16" x14ac:dyDescent="0.15">
      <c r="O10940">
        <v>10939</v>
      </c>
      <c r="P10940" t="str">
        <f>IFERROR(IF(COUNTIF(個人情報!$BB$5:$BB$401,"登録番号" &amp; リスト!O10940)&gt;=1,"",IF(VLOOKUP(O10940,登録者リスト!$A$1:$D$43729,4,FALSE)=基本情報!$D$6,O10940,"")),"")</f>
        <v/>
      </c>
    </row>
    <row r="10941" spans="15:16" x14ac:dyDescent="0.15">
      <c r="O10941">
        <v>10940</v>
      </c>
      <c r="P10941" t="str">
        <f>IFERROR(IF(COUNTIF(個人情報!$BB$5:$BB$401,"登録番号" &amp; リスト!O10941)&gt;=1,"",IF(VLOOKUP(O10941,登録者リスト!$A$1:$D$43729,4,FALSE)=基本情報!$D$6,O10941,"")),"")</f>
        <v/>
      </c>
    </row>
    <row r="10942" spans="15:16" x14ac:dyDescent="0.15">
      <c r="O10942">
        <v>10941</v>
      </c>
      <c r="P10942" t="str">
        <f>IFERROR(IF(COUNTIF(個人情報!$BB$5:$BB$401,"登録番号" &amp; リスト!O10942)&gt;=1,"",IF(VLOOKUP(O10942,登録者リスト!$A$1:$D$43729,4,FALSE)=基本情報!$D$6,O10942,"")),"")</f>
        <v/>
      </c>
    </row>
    <row r="10943" spans="15:16" x14ac:dyDescent="0.15">
      <c r="O10943">
        <v>10942</v>
      </c>
      <c r="P10943" t="str">
        <f>IFERROR(IF(COUNTIF(個人情報!$BB$5:$BB$401,"登録番号" &amp; リスト!O10943)&gt;=1,"",IF(VLOOKUP(O10943,登録者リスト!$A$1:$D$43729,4,FALSE)=基本情報!$D$6,O10943,"")),"")</f>
        <v/>
      </c>
    </row>
    <row r="10944" spans="15:16" x14ac:dyDescent="0.15">
      <c r="O10944">
        <v>10943</v>
      </c>
      <c r="P10944" t="str">
        <f>IFERROR(IF(COUNTIF(個人情報!$BB$5:$BB$401,"登録番号" &amp; リスト!O10944)&gt;=1,"",IF(VLOOKUP(O10944,登録者リスト!$A$1:$D$43729,4,FALSE)=基本情報!$D$6,O10944,"")),"")</f>
        <v/>
      </c>
    </row>
    <row r="10945" spans="15:16" x14ac:dyDescent="0.15">
      <c r="O10945">
        <v>10944</v>
      </c>
      <c r="P10945" t="str">
        <f>IFERROR(IF(COUNTIF(個人情報!$BB$5:$BB$401,"登録番号" &amp; リスト!O10945)&gt;=1,"",IF(VLOOKUP(O10945,登録者リスト!$A$1:$D$43729,4,FALSE)=基本情報!$D$6,O10945,"")),"")</f>
        <v/>
      </c>
    </row>
    <row r="10946" spans="15:16" x14ac:dyDescent="0.15">
      <c r="O10946">
        <v>10945</v>
      </c>
      <c r="P10946" t="str">
        <f>IFERROR(IF(COUNTIF(個人情報!$BB$5:$BB$401,"登録番号" &amp; リスト!O10946)&gt;=1,"",IF(VLOOKUP(O10946,登録者リスト!$A$1:$D$43729,4,FALSE)=基本情報!$D$6,O10946,"")),"")</f>
        <v/>
      </c>
    </row>
    <row r="10947" spans="15:16" x14ac:dyDescent="0.15">
      <c r="O10947">
        <v>10946</v>
      </c>
      <c r="P10947" t="str">
        <f>IFERROR(IF(COUNTIF(個人情報!$BB$5:$BB$401,"登録番号" &amp; リスト!O10947)&gt;=1,"",IF(VLOOKUP(O10947,登録者リスト!$A$1:$D$43729,4,FALSE)=基本情報!$D$6,O10947,"")),"")</f>
        <v/>
      </c>
    </row>
    <row r="10948" spans="15:16" x14ac:dyDescent="0.15">
      <c r="O10948">
        <v>10947</v>
      </c>
      <c r="P10948" t="str">
        <f>IFERROR(IF(COUNTIF(個人情報!$BB$5:$BB$401,"登録番号" &amp; リスト!O10948)&gt;=1,"",IF(VLOOKUP(O10948,登録者リスト!$A$1:$D$43729,4,FALSE)=基本情報!$D$6,O10948,"")),"")</f>
        <v/>
      </c>
    </row>
    <row r="10949" spans="15:16" x14ac:dyDescent="0.15">
      <c r="O10949">
        <v>10948</v>
      </c>
      <c r="P10949" t="str">
        <f>IFERROR(IF(COUNTIF(個人情報!$BB$5:$BB$401,"登録番号" &amp; リスト!O10949)&gt;=1,"",IF(VLOOKUP(O10949,登録者リスト!$A$1:$D$43729,4,FALSE)=基本情報!$D$6,O10949,"")),"")</f>
        <v/>
      </c>
    </row>
    <row r="10950" spans="15:16" x14ac:dyDescent="0.15">
      <c r="O10950">
        <v>10949</v>
      </c>
      <c r="P10950" t="str">
        <f>IFERROR(IF(COUNTIF(個人情報!$BB$5:$BB$401,"登録番号" &amp; リスト!O10950)&gt;=1,"",IF(VLOOKUP(O10950,登録者リスト!$A$1:$D$43729,4,FALSE)=基本情報!$D$6,O10950,"")),"")</f>
        <v/>
      </c>
    </row>
    <row r="10951" spans="15:16" x14ac:dyDescent="0.15">
      <c r="O10951">
        <v>10950</v>
      </c>
      <c r="P10951" t="str">
        <f>IFERROR(IF(COUNTIF(個人情報!$BB$5:$BB$401,"登録番号" &amp; リスト!O10951)&gt;=1,"",IF(VLOOKUP(O10951,登録者リスト!$A$1:$D$43729,4,FALSE)=基本情報!$D$6,O10951,"")),"")</f>
        <v/>
      </c>
    </row>
    <row r="10952" spans="15:16" x14ac:dyDescent="0.15">
      <c r="O10952">
        <v>10951</v>
      </c>
      <c r="P10952" t="str">
        <f>IFERROR(IF(COUNTIF(個人情報!$BB$5:$BB$401,"登録番号" &amp; リスト!O10952)&gt;=1,"",IF(VLOOKUP(O10952,登録者リスト!$A$1:$D$43729,4,FALSE)=基本情報!$D$6,O10952,"")),"")</f>
        <v/>
      </c>
    </row>
    <row r="10953" spans="15:16" x14ac:dyDescent="0.15">
      <c r="O10953">
        <v>10952</v>
      </c>
      <c r="P10953" t="str">
        <f>IFERROR(IF(COUNTIF(個人情報!$BB$5:$BB$401,"登録番号" &amp; リスト!O10953)&gt;=1,"",IF(VLOOKUP(O10953,登録者リスト!$A$1:$D$43729,4,FALSE)=基本情報!$D$6,O10953,"")),"")</f>
        <v/>
      </c>
    </row>
    <row r="10954" spans="15:16" x14ac:dyDescent="0.15">
      <c r="O10954">
        <v>10953</v>
      </c>
      <c r="P10954" t="str">
        <f>IFERROR(IF(COUNTIF(個人情報!$BB$5:$BB$401,"登録番号" &amp; リスト!O10954)&gt;=1,"",IF(VLOOKUP(O10954,登録者リスト!$A$1:$D$43729,4,FALSE)=基本情報!$D$6,O10954,"")),"")</f>
        <v/>
      </c>
    </row>
    <row r="10955" spans="15:16" x14ac:dyDescent="0.15">
      <c r="O10955">
        <v>10954</v>
      </c>
      <c r="P10955" t="str">
        <f>IFERROR(IF(COUNTIF(個人情報!$BB$5:$BB$401,"登録番号" &amp; リスト!O10955)&gt;=1,"",IF(VLOOKUP(O10955,登録者リスト!$A$1:$D$43729,4,FALSE)=基本情報!$D$6,O10955,"")),"")</f>
        <v/>
      </c>
    </row>
    <row r="10956" spans="15:16" x14ac:dyDescent="0.15">
      <c r="O10956">
        <v>10955</v>
      </c>
      <c r="P10956" t="str">
        <f>IFERROR(IF(COUNTIF(個人情報!$BB$5:$BB$401,"登録番号" &amp; リスト!O10956)&gt;=1,"",IF(VLOOKUP(O10956,登録者リスト!$A$1:$D$43729,4,FALSE)=基本情報!$D$6,O10956,"")),"")</f>
        <v/>
      </c>
    </row>
    <row r="10957" spans="15:16" x14ac:dyDescent="0.15">
      <c r="O10957">
        <v>10956</v>
      </c>
      <c r="P10957" t="str">
        <f>IFERROR(IF(COUNTIF(個人情報!$BB$5:$BB$401,"登録番号" &amp; リスト!O10957)&gt;=1,"",IF(VLOOKUP(O10957,登録者リスト!$A$1:$D$43729,4,FALSE)=基本情報!$D$6,O10957,"")),"")</f>
        <v/>
      </c>
    </row>
    <row r="10958" spans="15:16" x14ac:dyDescent="0.15">
      <c r="O10958">
        <v>10957</v>
      </c>
      <c r="P10958" t="str">
        <f>IFERROR(IF(COUNTIF(個人情報!$BB$5:$BB$401,"登録番号" &amp; リスト!O10958)&gt;=1,"",IF(VLOOKUP(O10958,登録者リスト!$A$1:$D$43729,4,FALSE)=基本情報!$D$6,O10958,"")),"")</f>
        <v/>
      </c>
    </row>
    <row r="10959" spans="15:16" x14ac:dyDescent="0.15">
      <c r="O10959">
        <v>10958</v>
      </c>
      <c r="P10959" t="str">
        <f>IFERROR(IF(COUNTIF(個人情報!$BB$5:$BB$401,"登録番号" &amp; リスト!O10959)&gt;=1,"",IF(VLOOKUP(O10959,登録者リスト!$A$1:$D$43729,4,FALSE)=基本情報!$D$6,O10959,"")),"")</f>
        <v/>
      </c>
    </row>
    <row r="10960" spans="15:16" x14ac:dyDescent="0.15">
      <c r="O10960">
        <v>10959</v>
      </c>
      <c r="P10960" t="str">
        <f>IFERROR(IF(COUNTIF(個人情報!$BB$5:$BB$401,"登録番号" &amp; リスト!O10960)&gt;=1,"",IF(VLOOKUP(O10960,登録者リスト!$A$1:$D$43729,4,FALSE)=基本情報!$D$6,O10960,"")),"")</f>
        <v/>
      </c>
    </row>
    <row r="10961" spans="15:16" x14ac:dyDescent="0.15">
      <c r="O10961">
        <v>10960</v>
      </c>
      <c r="P10961" t="str">
        <f>IFERROR(IF(COUNTIF(個人情報!$BB$5:$BB$401,"登録番号" &amp; リスト!O10961)&gt;=1,"",IF(VLOOKUP(O10961,登録者リスト!$A$1:$D$43729,4,FALSE)=基本情報!$D$6,O10961,"")),"")</f>
        <v/>
      </c>
    </row>
    <row r="10962" spans="15:16" x14ac:dyDescent="0.15">
      <c r="O10962">
        <v>10961</v>
      </c>
      <c r="P10962" t="str">
        <f>IFERROR(IF(COUNTIF(個人情報!$BB$5:$BB$401,"登録番号" &amp; リスト!O10962)&gt;=1,"",IF(VLOOKUP(O10962,登録者リスト!$A$1:$D$43729,4,FALSE)=基本情報!$D$6,O10962,"")),"")</f>
        <v/>
      </c>
    </row>
    <row r="10963" spans="15:16" x14ac:dyDescent="0.15">
      <c r="O10963">
        <v>10962</v>
      </c>
      <c r="P10963" t="str">
        <f>IFERROR(IF(COUNTIF(個人情報!$BB$5:$BB$401,"登録番号" &amp; リスト!O10963)&gt;=1,"",IF(VLOOKUP(O10963,登録者リスト!$A$1:$D$43729,4,FALSE)=基本情報!$D$6,O10963,"")),"")</f>
        <v/>
      </c>
    </row>
    <row r="10964" spans="15:16" x14ac:dyDescent="0.15">
      <c r="O10964">
        <v>10963</v>
      </c>
      <c r="P10964" t="str">
        <f>IFERROR(IF(COUNTIF(個人情報!$BB$5:$BB$401,"登録番号" &amp; リスト!O10964)&gt;=1,"",IF(VLOOKUP(O10964,登録者リスト!$A$1:$D$43729,4,FALSE)=基本情報!$D$6,O10964,"")),"")</f>
        <v/>
      </c>
    </row>
    <row r="10965" spans="15:16" x14ac:dyDescent="0.15">
      <c r="O10965">
        <v>10964</v>
      </c>
      <c r="P10965" t="str">
        <f>IFERROR(IF(COUNTIF(個人情報!$BB$5:$BB$401,"登録番号" &amp; リスト!O10965)&gt;=1,"",IF(VLOOKUP(O10965,登録者リスト!$A$1:$D$43729,4,FALSE)=基本情報!$D$6,O10965,"")),"")</f>
        <v/>
      </c>
    </row>
    <row r="10966" spans="15:16" x14ac:dyDescent="0.15">
      <c r="O10966">
        <v>10965</v>
      </c>
      <c r="P10966" t="str">
        <f>IFERROR(IF(COUNTIF(個人情報!$BB$5:$BB$401,"登録番号" &amp; リスト!O10966)&gt;=1,"",IF(VLOOKUP(O10966,登録者リスト!$A$1:$D$43729,4,FALSE)=基本情報!$D$6,O10966,"")),"")</f>
        <v/>
      </c>
    </row>
    <row r="10967" spans="15:16" x14ac:dyDescent="0.15">
      <c r="O10967">
        <v>10966</v>
      </c>
      <c r="P10967" t="str">
        <f>IFERROR(IF(COUNTIF(個人情報!$BB$5:$BB$401,"登録番号" &amp; リスト!O10967)&gt;=1,"",IF(VLOOKUP(O10967,登録者リスト!$A$1:$D$43729,4,FALSE)=基本情報!$D$6,O10967,"")),"")</f>
        <v/>
      </c>
    </row>
    <row r="10968" spans="15:16" x14ac:dyDescent="0.15">
      <c r="O10968">
        <v>10967</v>
      </c>
      <c r="P10968" t="str">
        <f>IFERROR(IF(COUNTIF(個人情報!$BB$5:$BB$401,"登録番号" &amp; リスト!O10968)&gt;=1,"",IF(VLOOKUP(O10968,登録者リスト!$A$1:$D$43729,4,FALSE)=基本情報!$D$6,O10968,"")),"")</f>
        <v/>
      </c>
    </row>
    <row r="10969" spans="15:16" x14ac:dyDescent="0.15">
      <c r="O10969">
        <v>10968</v>
      </c>
      <c r="P10969" t="str">
        <f>IFERROR(IF(COUNTIF(個人情報!$BB$5:$BB$401,"登録番号" &amp; リスト!O10969)&gt;=1,"",IF(VLOOKUP(O10969,登録者リスト!$A$1:$D$43729,4,FALSE)=基本情報!$D$6,O10969,"")),"")</f>
        <v/>
      </c>
    </row>
    <row r="10970" spans="15:16" x14ac:dyDescent="0.15">
      <c r="O10970">
        <v>10969</v>
      </c>
      <c r="P10970" t="str">
        <f>IFERROR(IF(COUNTIF(個人情報!$BB$5:$BB$401,"登録番号" &amp; リスト!O10970)&gt;=1,"",IF(VLOOKUP(O10970,登録者リスト!$A$1:$D$43729,4,FALSE)=基本情報!$D$6,O10970,"")),"")</f>
        <v/>
      </c>
    </row>
    <row r="10971" spans="15:16" x14ac:dyDescent="0.15">
      <c r="O10971">
        <v>10970</v>
      </c>
      <c r="P10971" t="str">
        <f>IFERROR(IF(COUNTIF(個人情報!$BB$5:$BB$401,"登録番号" &amp; リスト!O10971)&gt;=1,"",IF(VLOOKUP(O10971,登録者リスト!$A$1:$D$43729,4,FALSE)=基本情報!$D$6,O10971,"")),"")</f>
        <v/>
      </c>
    </row>
    <row r="10972" spans="15:16" x14ac:dyDescent="0.15">
      <c r="O10972">
        <v>10971</v>
      </c>
      <c r="P10972" t="str">
        <f>IFERROR(IF(COUNTIF(個人情報!$BB$5:$BB$401,"登録番号" &amp; リスト!O10972)&gt;=1,"",IF(VLOOKUP(O10972,登録者リスト!$A$1:$D$43729,4,FALSE)=基本情報!$D$6,O10972,"")),"")</f>
        <v/>
      </c>
    </row>
    <row r="10973" spans="15:16" x14ac:dyDescent="0.15">
      <c r="O10973">
        <v>10972</v>
      </c>
      <c r="P10973" t="str">
        <f>IFERROR(IF(COUNTIF(個人情報!$BB$5:$BB$401,"登録番号" &amp; リスト!O10973)&gt;=1,"",IF(VLOOKUP(O10973,登録者リスト!$A$1:$D$43729,4,FALSE)=基本情報!$D$6,O10973,"")),"")</f>
        <v/>
      </c>
    </row>
    <row r="10974" spans="15:16" x14ac:dyDescent="0.15">
      <c r="O10974">
        <v>10973</v>
      </c>
      <c r="P10974" t="str">
        <f>IFERROR(IF(COUNTIF(個人情報!$BB$5:$BB$401,"登録番号" &amp; リスト!O10974)&gt;=1,"",IF(VLOOKUP(O10974,登録者リスト!$A$1:$D$43729,4,FALSE)=基本情報!$D$6,O10974,"")),"")</f>
        <v/>
      </c>
    </row>
    <row r="10975" spans="15:16" x14ac:dyDescent="0.15">
      <c r="O10975">
        <v>10974</v>
      </c>
      <c r="P10975" t="str">
        <f>IFERROR(IF(COUNTIF(個人情報!$BB$5:$BB$401,"登録番号" &amp; リスト!O10975)&gt;=1,"",IF(VLOOKUP(O10975,登録者リスト!$A$1:$D$43729,4,FALSE)=基本情報!$D$6,O10975,"")),"")</f>
        <v/>
      </c>
    </row>
    <row r="10976" spans="15:16" x14ac:dyDescent="0.15">
      <c r="O10976">
        <v>10975</v>
      </c>
      <c r="P10976" t="str">
        <f>IFERROR(IF(COUNTIF(個人情報!$BB$5:$BB$401,"登録番号" &amp; リスト!O10976)&gt;=1,"",IF(VLOOKUP(O10976,登録者リスト!$A$1:$D$43729,4,FALSE)=基本情報!$D$6,O10976,"")),"")</f>
        <v/>
      </c>
    </row>
    <row r="10977" spans="15:16" x14ac:dyDescent="0.15">
      <c r="O10977">
        <v>10976</v>
      </c>
      <c r="P10977" t="str">
        <f>IFERROR(IF(COUNTIF(個人情報!$BB$5:$BB$401,"登録番号" &amp; リスト!O10977)&gt;=1,"",IF(VLOOKUP(O10977,登録者リスト!$A$1:$D$43729,4,FALSE)=基本情報!$D$6,O10977,"")),"")</f>
        <v/>
      </c>
    </row>
    <row r="10978" spans="15:16" x14ac:dyDescent="0.15">
      <c r="O10978">
        <v>10977</v>
      </c>
      <c r="P10978" t="str">
        <f>IFERROR(IF(COUNTIF(個人情報!$BB$5:$BB$401,"登録番号" &amp; リスト!O10978)&gt;=1,"",IF(VLOOKUP(O10978,登録者リスト!$A$1:$D$43729,4,FALSE)=基本情報!$D$6,O10978,"")),"")</f>
        <v/>
      </c>
    </row>
    <row r="10979" spans="15:16" x14ac:dyDescent="0.15">
      <c r="O10979">
        <v>10978</v>
      </c>
      <c r="P10979" t="str">
        <f>IFERROR(IF(COUNTIF(個人情報!$BB$5:$BB$401,"登録番号" &amp; リスト!O10979)&gt;=1,"",IF(VLOOKUP(O10979,登録者リスト!$A$1:$D$43729,4,FALSE)=基本情報!$D$6,O10979,"")),"")</f>
        <v/>
      </c>
    </row>
    <row r="10980" spans="15:16" x14ac:dyDescent="0.15">
      <c r="O10980">
        <v>10979</v>
      </c>
      <c r="P10980" t="str">
        <f>IFERROR(IF(COUNTIF(個人情報!$BB$5:$BB$401,"登録番号" &amp; リスト!O10980)&gt;=1,"",IF(VLOOKUP(O10980,登録者リスト!$A$1:$D$43729,4,FALSE)=基本情報!$D$6,O10980,"")),"")</f>
        <v/>
      </c>
    </row>
    <row r="10981" spans="15:16" x14ac:dyDescent="0.15">
      <c r="O10981">
        <v>10980</v>
      </c>
      <c r="P10981" t="str">
        <f>IFERROR(IF(COUNTIF(個人情報!$BB$5:$BB$401,"登録番号" &amp; リスト!O10981)&gt;=1,"",IF(VLOOKUP(O10981,登録者リスト!$A$1:$D$43729,4,FALSE)=基本情報!$D$6,O10981,"")),"")</f>
        <v/>
      </c>
    </row>
    <row r="10982" spans="15:16" x14ac:dyDescent="0.15">
      <c r="O10982">
        <v>10981</v>
      </c>
      <c r="P10982" t="str">
        <f>IFERROR(IF(COUNTIF(個人情報!$BB$5:$BB$401,"登録番号" &amp; リスト!O10982)&gt;=1,"",IF(VLOOKUP(O10982,登録者リスト!$A$1:$D$43729,4,FALSE)=基本情報!$D$6,O10982,"")),"")</f>
        <v/>
      </c>
    </row>
    <row r="10983" spans="15:16" x14ac:dyDescent="0.15">
      <c r="O10983">
        <v>10982</v>
      </c>
      <c r="P10983" t="str">
        <f>IFERROR(IF(COUNTIF(個人情報!$BB$5:$BB$401,"登録番号" &amp; リスト!O10983)&gt;=1,"",IF(VLOOKUP(O10983,登録者リスト!$A$1:$D$43729,4,FALSE)=基本情報!$D$6,O10983,"")),"")</f>
        <v/>
      </c>
    </row>
    <row r="10984" spans="15:16" x14ac:dyDescent="0.15">
      <c r="O10984">
        <v>10983</v>
      </c>
      <c r="P10984" t="str">
        <f>IFERROR(IF(COUNTIF(個人情報!$BB$5:$BB$401,"登録番号" &amp; リスト!O10984)&gt;=1,"",IF(VLOOKUP(O10984,登録者リスト!$A$1:$D$43729,4,FALSE)=基本情報!$D$6,O10984,"")),"")</f>
        <v/>
      </c>
    </row>
    <row r="10985" spans="15:16" x14ac:dyDescent="0.15">
      <c r="O10985">
        <v>10984</v>
      </c>
      <c r="P10985" t="str">
        <f>IFERROR(IF(COUNTIF(個人情報!$BB$5:$BB$401,"登録番号" &amp; リスト!O10985)&gt;=1,"",IF(VLOOKUP(O10985,登録者リスト!$A$1:$D$43729,4,FALSE)=基本情報!$D$6,O10985,"")),"")</f>
        <v/>
      </c>
    </row>
    <row r="10986" spans="15:16" x14ac:dyDescent="0.15">
      <c r="O10986">
        <v>10985</v>
      </c>
      <c r="P10986" t="str">
        <f>IFERROR(IF(COUNTIF(個人情報!$BB$5:$BB$401,"登録番号" &amp; リスト!O10986)&gt;=1,"",IF(VLOOKUP(O10986,登録者リスト!$A$1:$D$43729,4,FALSE)=基本情報!$D$6,O10986,"")),"")</f>
        <v/>
      </c>
    </row>
    <row r="10987" spans="15:16" x14ac:dyDescent="0.15">
      <c r="O10987">
        <v>10986</v>
      </c>
      <c r="P10987" t="str">
        <f>IFERROR(IF(COUNTIF(個人情報!$BB$5:$BB$401,"登録番号" &amp; リスト!O10987)&gt;=1,"",IF(VLOOKUP(O10987,登録者リスト!$A$1:$D$43729,4,FALSE)=基本情報!$D$6,O10987,"")),"")</f>
        <v/>
      </c>
    </row>
    <row r="10988" spans="15:16" x14ac:dyDescent="0.15">
      <c r="O10988">
        <v>10987</v>
      </c>
      <c r="P10988" t="str">
        <f>IFERROR(IF(COUNTIF(個人情報!$BB$5:$BB$401,"登録番号" &amp; リスト!O10988)&gt;=1,"",IF(VLOOKUP(O10988,登録者リスト!$A$1:$D$43729,4,FALSE)=基本情報!$D$6,O10988,"")),"")</f>
        <v/>
      </c>
    </row>
    <row r="10989" spans="15:16" x14ac:dyDescent="0.15">
      <c r="O10989">
        <v>10988</v>
      </c>
      <c r="P10989" t="str">
        <f>IFERROR(IF(COUNTIF(個人情報!$BB$5:$BB$401,"登録番号" &amp; リスト!O10989)&gt;=1,"",IF(VLOOKUP(O10989,登録者リスト!$A$1:$D$43729,4,FALSE)=基本情報!$D$6,O10989,"")),"")</f>
        <v/>
      </c>
    </row>
    <row r="10990" spans="15:16" x14ac:dyDescent="0.15">
      <c r="O10990">
        <v>10989</v>
      </c>
      <c r="P10990" t="str">
        <f>IFERROR(IF(COUNTIF(個人情報!$BB$5:$BB$401,"登録番号" &amp; リスト!O10990)&gt;=1,"",IF(VLOOKUP(O10990,登録者リスト!$A$1:$D$43729,4,FALSE)=基本情報!$D$6,O10990,"")),"")</f>
        <v/>
      </c>
    </row>
    <row r="10991" spans="15:16" x14ac:dyDescent="0.15">
      <c r="O10991">
        <v>10990</v>
      </c>
      <c r="P10991" t="str">
        <f>IFERROR(IF(COUNTIF(個人情報!$BB$5:$BB$401,"登録番号" &amp; リスト!O10991)&gt;=1,"",IF(VLOOKUP(O10991,登録者リスト!$A$1:$D$43729,4,FALSE)=基本情報!$D$6,O10991,"")),"")</f>
        <v/>
      </c>
    </row>
    <row r="10992" spans="15:16" x14ac:dyDescent="0.15">
      <c r="O10992">
        <v>10991</v>
      </c>
      <c r="P10992" t="str">
        <f>IFERROR(IF(COUNTIF(個人情報!$BB$5:$BB$401,"登録番号" &amp; リスト!O10992)&gt;=1,"",IF(VLOOKUP(O10992,登録者リスト!$A$1:$D$43729,4,FALSE)=基本情報!$D$6,O10992,"")),"")</f>
        <v/>
      </c>
    </row>
    <row r="10993" spans="15:16" x14ac:dyDescent="0.15">
      <c r="O10993">
        <v>10992</v>
      </c>
      <c r="P10993" t="str">
        <f>IFERROR(IF(COUNTIF(個人情報!$BB$5:$BB$401,"登録番号" &amp; リスト!O10993)&gt;=1,"",IF(VLOOKUP(O10993,登録者リスト!$A$1:$D$43729,4,FALSE)=基本情報!$D$6,O10993,"")),"")</f>
        <v/>
      </c>
    </row>
    <row r="10994" spans="15:16" x14ac:dyDescent="0.15">
      <c r="O10994">
        <v>10993</v>
      </c>
      <c r="P10994" t="str">
        <f>IFERROR(IF(COUNTIF(個人情報!$BB$5:$BB$401,"登録番号" &amp; リスト!O10994)&gt;=1,"",IF(VLOOKUP(O10994,登録者リスト!$A$1:$D$43729,4,FALSE)=基本情報!$D$6,O10994,"")),"")</f>
        <v/>
      </c>
    </row>
    <row r="10995" spans="15:16" x14ac:dyDescent="0.15">
      <c r="O10995">
        <v>10994</v>
      </c>
      <c r="P10995" t="str">
        <f>IFERROR(IF(COUNTIF(個人情報!$BB$5:$BB$401,"登録番号" &amp; リスト!O10995)&gt;=1,"",IF(VLOOKUP(O10995,登録者リスト!$A$1:$D$43729,4,FALSE)=基本情報!$D$6,O10995,"")),"")</f>
        <v/>
      </c>
    </row>
    <row r="10996" spans="15:16" x14ac:dyDescent="0.15">
      <c r="O10996">
        <v>10995</v>
      </c>
      <c r="P10996" t="str">
        <f>IFERROR(IF(COUNTIF(個人情報!$BB$5:$BB$401,"登録番号" &amp; リスト!O10996)&gt;=1,"",IF(VLOOKUP(O10996,登録者リスト!$A$1:$D$43729,4,FALSE)=基本情報!$D$6,O10996,"")),"")</f>
        <v/>
      </c>
    </row>
    <row r="10997" spans="15:16" x14ac:dyDescent="0.15">
      <c r="O10997">
        <v>10996</v>
      </c>
      <c r="P10997" t="str">
        <f>IFERROR(IF(COUNTIF(個人情報!$BB$5:$BB$401,"登録番号" &amp; リスト!O10997)&gt;=1,"",IF(VLOOKUP(O10997,登録者リスト!$A$1:$D$43729,4,FALSE)=基本情報!$D$6,O10997,"")),"")</f>
        <v/>
      </c>
    </row>
    <row r="10998" spans="15:16" x14ac:dyDescent="0.15">
      <c r="O10998">
        <v>10997</v>
      </c>
      <c r="P10998" t="str">
        <f>IFERROR(IF(COUNTIF(個人情報!$BB$5:$BB$401,"登録番号" &amp; リスト!O10998)&gt;=1,"",IF(VLOOKUP(O10998,登録者リスト!$A$1:$D$43729,4,FALSE)=基本情報!$D$6,O10998,"")),"")</f>
        <v/>
      </c>
    </row>
    <row r="10999" spans="15:16" x14ac:dyDescent="0.15">
      <c r="O10999">
        <v>10998</v>
      </c>
      <c r="P10999" t="str">
        <f>IFERROR(IF(COUNTIF(個人情報!$BB$5:$BB$401,"登録番号" &amp; リスト!O10999)&gt;=1,"",IF(VLOOKUP(O10999,登録者リスト!$A$1:$D$43729,4,FALSE)=基本情報!$D$6,O10999,"")),"")</f>
        <v/>
      </c>
    </row>
    <row r="11000" spans="15:16" x14ac:dyDescent="0.15">
      <c r="O11000">
        <v>10999</v>
      </c>
      <c r="P11000" t="str">
        <f>IFERROR(IF(COUNTIF(個人情報!$BB$5:$BB$401,"登録番号" &amp; リスト!O11000)&gt;=1,"",IF(VLOOKUP(O11000,登録者リスト!$A$1:$D$43729,4,FALSE)=基本情報!$D$6,O11000,"")),"")</f>
        <v/>
      </c>
    </row>
    <row r="11001" spans="15:16" x14ac:dyDescent="0.15">
      <c r="O11001">
        <v>11000</v>
      </c>
      <c r="P11001" t="str">
        <f>IFERROR(IF(COUNTIF(個人情報!$BB$5:$BB$401,"登録番号" &amp; リスト!O11001)&gt;=1,"",IF(VLOOKUP(O11001,登録者リスト!$A$1:$D$43729,4,FALSE)=基本情報!$D$6,O11001,"")),"")</f>
        <v/>
      </c>
    </row>
    <row r="11002" spans="15:16" x14ac:dyDescent="0.15">
      <c r="O11002">
        <v>11001</v>
      </c>
      <c r="P11002" t="str">
        <f>IFERROR(IF(COUNTIF(個人情報!$BB$5:$BB$401,"登録番号" &amp; リスト!O11002)&gt;=1,"",IF(VLOOKUP(O11002,登録者リスト!$A$1:$D$43729,4,FALSE)=基本情報!$D$6,O11002,"")),"")</f>
        <v/>
      </c>
    </row>
    <row r="11003" spans="15:16" x14ac:dyDescent="0.15">
      <c r="O11003">
        <v>11002</v>
      </c>
      <c r="P11003" t="str">
        <f>IFERROR(IF(COUNTIF(個人情報!$BB$5:$BB$401,"登録番号" &amp; リスト!O11003)&gt;=1,"",IF(VLOOKUP(O11003,登録者リスト!$A$1:$D$43729,4,FALSE)=基本情報!$D$6,O11003,"")),"")</f>
        <v/>
      </c>
    </row>
    <row r="11004" spans="15:16" x14ac:dyDescent="0.15">
      <c r="O11004">
        <v>11003</v>
      </c>
      <c r="P11004" t="str">
        <f>IFERROR(IF(COUNTIF(個人情報!$BB$5:$BB$401,"登録番号" &amp; リスト!O11004)&gt;=1,"",IF(VLOOKUP(O11004,登録者リスト!$A$1:$D$43729,4,FALSE)=基本情報!$D$6,O11004,"")),"")</f>
        <v/>
      </c>
    </row>
    <row r="11005" spans="15:16" x14ac:dyDescent="0.15">
      <c r="O11005">
        <v>11004</v>
      </c>
      <c r="P11005" t="str">
        <f>IFERROR(IF(COUNTIF(個人情報!$BB$5:$BB$401,"登録番号" &amp; リスト!O11005)&gt;=1,"",IF(VLOOKUP(O11005,登録者リスト!$A$1:$D$43729,4,FALSE)=基本情報!$D$6,O11005,"")),"")</f>
        <v/>
      </c>
    </row>
    <row r="11006" spans="15:16" x14ac:dyDescent="0.15">
      <c r="O11006">
        <v>11005</v>
      </c>
      <c r="P11006" t="str">
        <f>IFERROR(IF(COUNTIF(個人情報!$BB$5:$BB$401,"登録番号" &amp; リスト!O11006)&gt;=1,"",IF(VLOOKUP(O11006,登録者リスト!$A$1:$D$43729,4,FALSE)=基本情報!$D$6,O11006,"")),"")</f>
        <v/>
      </c>
    </row>
    <row r="11007" spans="15:16" x14ac:dyDescent="0.15">
      <c r="O11007">
        <v>11006</v>
      </c>
      <c r="P11007" t="str">
        <f>IFERROR(IF(COUNTIF(個人情報!$BB$5:$BB$401,"登録番号" &amp; リスト!O11007)&gt;=1,"",IF(VLOOKUP(O11007,登録者リスト!$A$1:$D$43729,4,FALSE)=基本情報!$D$6,O11007,"")),"")</f>
        <v/>
      </c>
    </row>
    <row r="11008" spans="15:16" x14ac:dyDescent="0.15">
      <c r="O11008">
        <v>11007</v>
      </c>
      <c r="P11008" t="str">
        <f>IFERROR(IF(COUNTIF(個人情報!$BB$5:$BB$401,"登録番号" &amp; リスト!O11008)&gt;=1,"",IF(VLOOKUP(O11008,登録者リスト!$A$1:$D$43729,4,FALSE)=基本情報!$D$6,O11008,"")),"")</f>
        <v/>
      </c>
    </row>
    <row r="11009" spans="15:16" x14ac:dyDescent="0.15">
      <c r="O11009">
        <v>11008</v>
      </c>
      <c r="P11009" t="str">
        <f>IFERROR(IF(COUNTIF(個人情報!$BB$5:$BB$401,"登録番号" &amp; リスト!O11009)&gt;=1,"",IF(VLOOKUP(O11009,登録者リスト!$A$1:$D$43729,4,FALSE)=基本情報!$D$6,O11009,"")),"")</f>
        <v/>
      </c>
    </row>
    <row r="11010" spans="15:16" x14ac:dyDescent="0.15">
      <c r="O11010">
        <v>11009</v>
      </c>
      <c r="P11010" t="str">
        <f>IFERROR(IF(COUNTIF(個人情報!$BB$5:$BB$401,"登録番号" &amp; リスト!O11010)&gt;=1,"",IF(VLOOKUP(O11010,登録者リスト!$A$1:$D$43729,4,FALSE)=基本情報!$D$6,O11010,"")),"")</f>
        <v/>
      </c>
    </row>
    <row r="11011" spans="15:16" x14ac:dyDescent="0.15">
      <c r="O11011">
        <v>11010</v>
      </c>
      <c r="P11011" t="str">
        <f>IFERROR(IF(COUNTIF(個人情報!$BB$5:$BB$401,"登録番号" &amp; リスト!O11011)&gt;=1,"",IF(VLOOKUP(O11011,登録者リスト!$A$1:$D$43729,4,FALSE)=基本情報!$D$6,O11011,"")),"")</f>
        <v/>
      </c>
    </row>
    <row r="11012" spans="15:16" x14ac:dyDescent="0.15">
      <c r="O11012">
        <v>11011</v>
      </c>
      <c r="P11012" t="str">
        <f>IFERROR(IF(COUNTIF(個人情報!$BB$5:$BB$401,"登録番号" &amp; リスト!O11012)&gt;=1,"",IF(VLOOKUP(O11012,登録者リスト!$A$1:$D$43729,4,FALSE)=基本情報!$D$6,O11012,"")),"")</f>
        <v/>
      </c>
    </row>
    <row r="11013" spans="15:16" x14ac:dyDescent="0.15">
      <c r="O11013">
        <v>11012</v>
      </c>
      <c r="P11013" t="str">
        <f>IFERROR(IF(COUNTIF(個人情報!$BB$5:$BB$401,"登録番号" &amp; リスト!O11013)&gt;=1,"",IF(VLOOKUP(O11013,登録者リスト!$A$1:$D$43729,4,FALSE)=基本情報!$D$6,O11013,"")),"")</f>
        <v/>
      </c>
    </row>
    <row r="11014" spans="15:16" x14ac:dyDescent="0.15">
      <c r="O11014">
        <v>11013</v>
      </c>
      <c r="P11014" t="str">
        <f>IFERROR(IF(COUNTIF(個人情報!$BB$5:$BB$401,"登録番号" &amp; リスト!O11014)&gt;=1,"",IF(VLOOKUP(O11014,登録者リスト!$A$1:$D$43729,4,FALSE)=基本情報!$D$6,O11014,"")),"")</f>
        <v/>
      </c>
    </row>
    <row r="11015" spans="15:16" x14ac:dyDescent="0.15">
      <c r="O11015">
        <v>11014</v>
      </c>
      <c r="P11015" t="str">
        <f>IFERROR(IF(COUNTIF(個人情報!$BB$5:$BB$401,"登録番号" &amp; リスト!O11015)&gt;=1,"",IF(VLOOKUP(O11015,登録者リスト!$A$1:$D$43729,4,FALSE)=基本情報!$D$6,O11015,"")),"")</f>
        <v/>
      </c>
    </row>
    <row r="11016" spans="15:16" x14ac:dyDescent="0.15">
      <c r="O11016">
        <v>11015</v>
      </c>
      <c r="P11016" t="str">
        <f>IFERROR(IF(COUNTIF(個人情報!$BB$5:$BB$401,"登録番号" &amp; リスト!O11016)&gt;=1,"",IF(VLOOKUP(O11016,登録者リスト!$A$1:$D$43729,4,FALSE)=基本情報!$D$6,O11016,"")),"")</f>
        <v/>
      </c>
    </row>
    <row r="11017" spans="15:16" x14ac:dyDescent="0.15">
      <c r="O11017">
        <v>11016</v>
      </c>
      <c r="P11017" t="str">
        <f>IFERROR(IF(COUNTIF(個人情報!$BB$5:$BB$401,"登録番号" &amp; リスト!O11017)&gt;=1,"",IF(VLOOKUP(O11017,登録者リスト!$A$1:$D$43729,4,FALSE)=基本情報!$D$6,O11017,"")),"")</f>
        <v/>
      </c>
    </row>
    <row r="11018" spans="15:16" x14ac:dyDescent="0.15">
      <c r="O11018">
        <v>11017</v>
      </c>
      <c r="P11018" t="str">
        <f>IFERROR(IF(COUNTIF(個人情報!$BB$5:$BB$401,"登録番号" &amp; リスト!O11018)&gt;=1,"",IF(VLOOKUP(O11018,登録者リスト!$A$1:$D$43729,4,FALSE)=基本情報!$D$6,O11018,"")),"")</f>
        <v/>
      </c>
    </row>
    <row r="11019" spans="15:16" x14ac:dyDescent="0.15">
      <c r="O11019">
        <v>11018</v>
      </c>
      <c r="P11019" t="str">
        <f>IFERROR(IF(COUNTIF(個人情報!$BB$5:$BB$401,"登録番号" &amp; リスト!O11019)&gt;=1,"",IF(VLOOKUP(O11019,登録者リスト!$A$1:$D$43729,4,FALSE)=基本情報!$D$6,O11019,"")),"")</f>
        <v/>
      </c>
    </row>
    <row r="11020" spans="15:16" x14ac:dyDescent="0.15">
      <c r="O11020">
        <v>11019</v>
      </c>
      <c r="P11020" t="str">
        <f>IFERROR(IF(COUNTIF(個人情報!$BB$5:$BB$401,"登録番号" &amp; リスト!O11020)&gt;=1,"",IF(VLOOKUP(O11020,登録者リスト!$A$1:$D$43729,4,FALSE)=基本情報!$D$6,O11020,"")),"")</f>
        <v/>
      </c>
    </row>
    <row r="11021" spans="15:16" x14ac:dyDescent="0.15">
      <c r="O11021">
        <v>11020</v>
      </c>
      <c r="P11021" t="str">
        <f>IFERROR(IF(COUNTIF(個人情報!$BB$5:$BB$401,"登録番号" &amp; リスト!O11021)&gt;=1,"",IF(VLOOKUP(O11021,登録者リスト!$A$1:$D$43729,4,FALSE)=基本情報!$D$6,O11021,"")),"")</f>
        <v/>
      </c>
    </row>
    <row r="11022" spans="15:16" x14ac:dyDescent="0.15">
      <c r="O11022">
        <v>11021</v>
      </c>
      <c r="P11022" t="str">
        <f>IFERROR(IF(COUNTIF(個人情報!$BB$5:$BB$401,"登録番号" &amp; リスト!O11022)&gt;=1,"",IF(VLOOKUP(O11022,登録者リスト!$A$1:$D$43729,4,FALSE)=基本情報!$D$6,O11022,"")),"")</f>
        <v/>
      </c>
    </row>
    <row r="11023" spans="15:16" x14ac:dyDescent="0.15">
      <c r="O11023">
        <v>11022</v>
      </c>
      <c r="P11023" t="str">
        <f>IFERROR(IF(COUNTIF(個人情報!$BB$5:$BB$401,"登録番号" &amp; リスト!O11023)&gt;=1,"",IF(VLOOKUP(O11023,登録者リスト!$A$1:$D$43729,4,FALSE)=基本情報!$D$6,O11023,"")),"")</f>
        <v/>
      </c>
    </row>
    <row r="11024" spans="15:16" x14ac:dyDescent="0.15">
      <c r="O11024">
        <v>11023</v>
      </c>
      <c r="P11024" t="str">
        <f>IFERROR(IF(COUNTIF(個人情報!$BB$5:$BB$401,"登録番号" &amp; リスト!O11024)&gt;=1,"",IF(VLOOKUP(O11024,登録者リスト!$A$1:$D$43729,4,FALSE)=基本情報!$D$6,O11024,"")),"")</f>
        <v/>
      </c>
    </row>
    <row r="11025" spans="15:16" x14ac:dyDescent="0.15">
      <c r="O11025">
        <v>11024</v>
      </c>
      <c r="P11025" t="str">
        <f>IFERROR(IF(COUNTIF(個人情報!$BB$5:$BB$401,"登録番号" &amp; リスト!O11025)&gt;=1,"",IF(VLOOKUP(O11025,登録者リスト!$A$1:$D$43729,4,FALSE)=基本情報!$D$6,O11025,"")),"")</f>
        <v/>
      </c>
    </row>
    <row r="11026" spans="15:16" x14ac:dyDescent="0.15">
      <c r="O11026">
        <v>11025</v>
      </c>
      <c r="P11026" t="str">
        <f>IFERROR(IF(COUNTIF(個人情報!$BB$5:$BB$401,"登録番号" &amp; リスト!O11026)&gt;=1,"",IF(VLOOKUP(O11026,登録者リスト!$A$1:$D$43729,4,FALSE)=基本情報!$D$6,O11026,"")),"")</f>
        <v/>
      </c>
    </row>
    <row r="11027" spans="15:16" x14ac:dyDescent="0.15">
      <c r="O11027">
        <v>11026</v>
      </c>
      <c r="P11027" t="str">
        <f>IFERROR(IF(COUNTIF(個人情報!$BB$5:$BB$401,"登録番号" &amp; リスト!O11027)&gt;=1,"",IF(VLOOKUP(O11027,登録者リスト!$A$1:$D$43729,4,FALSE)=基本情報!$D$6,O11027,"")),"")</f>
        <v/>
      </c>
    </row>
    <row r="11028" spans="15:16" x14ac:dyDescent="0.15">
      <c r="O11028">
        <v>11027</v>
      </c>
      <c r="P11028" t="str">
        <f>IFERROR(IF(COUNTIF(個人情報!$BB$5:$BB$401,"登録番号" &amp; リスト!O11028)&gt;=1,"",IF(VLOOKUP(O11028,登録者リスト!$A$1:$D$43729,4,FALSE)=基本情報!$D$6,O11028,"")),"")</f>
        <v/>
      </c>
    </row>
    <row r="11029" spans="15:16" x14ac:dyDescent="0.15">
      <c r="O11029">
        <v>11028</v>
      </c>
      <c r="P11029" t="str">
        <f>IFERROR(IF(COUNTIF(個人情報!$BB$5:$BB$401,"登録番号" &amp; リスト!O11029)&gt;=1,"",IF(VLOOKUP(O11029,登録者リスト!$A$1:$D$43729,4,FALSE)=基本情報!$D$6,O11029,"")),"")</f>
        <v/>
      </c>
    </row>
    <row r="11030" spans="15:16" x14ac:dyDescent="0.15">
      <c r="O11030">
        <v>11029</v>
      </c>
      <c r="P11030" t="str">
        <f>IFERROR(IF(COUNTIF(個人情報!$BB$5:$BB$401,"登録番号" &amp; リスト!O11030)&gt;=1,"",IF(VLOOKUP(O11030,登録者リスト!$A$1:$D$43729,4,FALSE)=基本情報!$D$6,O11030,"")),"")</f>
        <v/>
      </c>
    </row>
    <row r="11031" spans="15:16" x14ac:dyDescent="0.15">
      <c r="O11031">
        <v>11030</v>
      </c>
      <c r="P11031" t="str">
        <f>IFERROR(IF(COUNTIF(個人情報!$BB$5:$BB$401,"登録番号" &amp; リスト!O11031)&gt;=1,"",IF(VLOOKUP(O11031,登録者リスト!$A$1:$D$43729,4,FALSE)=基本情報!$D$6,O11031,"")),"")</f>
        <v/>
      </c>
    </row>
    <row r="11032" spans="15:16" x14ac:dyDescent="0.15">
      <c r="O11032">
        <v>11031</v>
      </c>
      <c r="P11032" t="str">
        <f>IFERROR(IF(COUNTIF(個人情報!$BB$5:$BB$401,"登録番号" &amp; リスト!O11032)&gt;=1,"",IF(VLOOKUP(O11032,登録者リスト!$A$1:$D$43729,4,FALSE)=基本情報!$D$6,O11032,"")),"")</f>
        <v/>
      </c>
    </row>
    <row r="11033" spans="15:16" x14ac:dyDescent="0.15">
      <c r="O11033">
        <v>11032</v>
      </c>
      <c r="P11033" t="str">
        <f>IFERROR(IF(COUNTIF(個人情報!$BB$5:$BB$401,"登録番号" &amp; リスト!O11033)&gt;=1,"",IF(VLOOKUP(O11033,登録者リスト!$A$1:$D$43729,4,FALSE)=基本情報!$D$6,O11033,"")),"")</f>
        <v/>
      </c>
    </row>
    <row r="11034" spans="15:16" x14ac:dyDescent="0.15">
      <c r="O11034">
        <v>11033</v>
      </c>
      <c r="P11034" t="str">
        <f>IFERROR(IF(COUNTIF(個人情報!$BB$5:$BB$401,"登録番号" &amp; リスト!O11034)&gt;=1,"",IF(VLOOKUP(O11034,登録者リスト!$A$1:$D$43729,4,FALSE)=基本情報!$D$6,O11034,"")),"")</f>
        <v/>
      </c>
    </row>
    <row r="11035" spans="15:16" x14ac:dyDescent="0.15">
      <c r="O11035">
        <v>11034</v>
      </c>
      <c r="P11035" t="str">
        <f>IFERROR(IF(COUNTIF(個人情報!$BB$5:$BB$401,"登録番号" &amp; リスト!O11035)&gt;=1,"",IF(VLOOKUP(O11035,登録者リスト!$A$1:$D$43729,4,FALSE)=基本情報!$D$6,O11035,"")),"")</f>
        <v/>
      </c>
    </row>
    <row r="11036" spans="15:16" x14ac:dyDescent="0.15">
      <c r="O11036">
        <v>11035</v>
      </c>
      <c r="P11036" t="str">
        <f>IFERROR(IF(COUNTIF(個人情報!$BB$5:$BB$401,"登録番号" &amp; リスト!O11036)&gt;=1,"",IF(VLOOKUP(O11036,登録者リスト!$A$1:$D$43729,4,FALSE)=基本情報!$D$6,O11036,"")),"")</f>
        <v/>
      </c>
    </row>
    <row r="11037" spans="15:16" x14ac:dyDescent="0.15">
      <c r="O11037">
        <v>11036</v>
      </c>
      <c r="P11037" t="str">
        <f>IFERROR(IF(COUNTIF(個人情報!$BB$5:$BB$401,"登録番号" &amp; リスト!O11037)&gt;=1,"",IF(VLOOKUP(O11037,登録者リスト!$A$1:$D$43729,4,FALSE)=基本情報!$D$6,O11037,"")),"")</f>
        <v/>
      </c>
    </row>
    <row r="11038" spans="15:16" x14ac:dyDescent="0.15">
      <c r="O11038">
        <v>11037</v>
      </c>
      <c r="P11038" t="str">
        <f>IFERROR(IF(COUNTIF(個人情報!$BB$5:$BB$401,"登録番号" &amp; リスト!O11038)&gt;=1,"",IF(VLOOKUP(O11038,登録者リスト!$A$1:$D$43729,4,FALSE)=基本情報!$D$6,O11038,"")),"")</f>
        <v/>
      </c>
    </row>
    <row r="11039" spans="15:16" x14ac:dyDescent="0.15">
      <c r="O11039">
        <v>11038</v>
      </c>
      <c r="P11039" t="str">
        <f>IFERROR(IF(COUNTIF(個人情報!$BB$5:$BB$401,"登録番号" &amp; リスト!O11039)&gt;=1,"",IF(VLOOKUP(O11039,登録者リスト!$A$1:$D$43729,4,FALSE)=基本情報!$D$6,O11039,"")),"")</f>
        <v/>
      </c>
    </row>
    <row r="11040" spans="15:16" x14ac:dyDescent="0.15">
      <c r="O11040">
        <v>11039</v>
      </c>
      <c r="P11040" t="str">
        <f>IFERROR(IF(COUNTIF(個人情報!$BB$5:$BB$401,"登録番号" &amp; リスト!O11040)&gt;=1,"",IF(VLOOKUP(O11040,登録者リスト!$A$1:$D$43729,4,FALSE)=基本情報!$D$6,O11040,"")),"")</f>
        <v/>
      </c>
    </row>
    <row r="11041" spans="15:16" x14ac:dyDescent="0.15">
      <c r="O11041">
        <v>11040</v>
      </c>
      <c r="P11041" t="str">
        <f>IFERROR(IF(COUNTIF(個人情報!$BB$5:$BB$401,"登録番号" &amp; リスト!O11041)&gt;=1,"",IF(VLOOKUP(O11041,登録者リスト!$A$1:$D$43729,4,FALSE)=基本情報!$D$6,O11041,"")),"")</f>
        <v/>
      </c>
    </row>
    <row r="11042" spans="15:16" x14ac:dyDescent="0.15">
      <c r="O11042">
        <v>11041</v>
      </c>
      <c r="P11042" t="str">
        <f>IFERROR(IF(COUNTIF(個人情報!$BB$5:$BB$401,"登録番号" &amp; リスト!O11042)&gt;=1,"",IF(VLOOKUP(O11042,登録者リスト!$A$1:$D$43729,4,FALSE)=基本情報!$D$6,O11042,"")),"")</f>
        <v/>
      </c>
    </row>
    <row r="11043" spans="15:16" x14ac:dyDescent="0.15">
      <c r="O11043">
        <v>11042</v>
      </c>
      <c r="P11043" t="str">
        <f>IFERROR(IF(COUNTIF(個人情報!$BB$5:$BB$401,"登録番号" &amp; リスト!O11043)&gt;=1,"",IF(VLOOKUP(O11043,登録者リスト!$A$1:$D$43729,4,FALSE)=基本情報!$D$6,O11043,"")),"")</f>
        <v/>
      </c>
    </row>
    <row r="11044" spans="15:16" x14ac:dyDescent="0.15">
      <c r="O11044">
        <v>11043</v>
      </c>
      <c r="P11044" t="str">
        <f>IFERROR(IF(COUNTIF(個人情報!$BB$5:$BB$401,"登録番号" &amp; リスト!O11044)&gt;=1,"",IF(VLOOKUP(O11044,登録者リスト!$A$1:$D$43729,4,FALSE)=基本情報!$D$6,O11044,"")),"")</f>
        <v/>
      </c>
    </row>
    <row r="11045" spans="15:16" x14ac:dyDescent="0.15">
      <c r="O11045">
        <v>11044</v>
      </c>
      <c r="P11045" t="str">
        <f>IFERROR(IF(COUNTIF(個人情報!$BB$5:$BB$401,"登録番号" &amp; リスト!O11045)&gt;=1,"",IF(VLOOKUP(O11045,登録者リスト!$A$1:$D$43729,4,FALSE)=基本情報!$D$6,O11045,"")),"")</f>
        <v/>
      </c>
    </row>
    <row r="11046" spans="15:16" x14ac:dyDescent="0.15">
      <c r="O11046">
        <v>11045</v>
      </c>
      <c r="P11046" t="str">
        <f>IFERROR(IF(COUNTIF(個人情報!$BB$5:$BB$401,"登録番号" &amp; リスト!O11046)&gt;=1,"",IF(VLOOKUP(O11046,登録者リスト!$A$1:$D$43729,4,FALSE)=基本情報!$D$6,O11046,"")),"")</f>
        <v/>
      </c>
    </row>
    <row r="11047" spans="15:16" x14ac:dyDescent="0.15">
      <c r="O11047">
        <v>11046</v>
      </c>
      <c r="P11047" t="str">
        <f>IFERROR(IF(COUNTIF(個人情報!$BB$5:$BB$401,"登録番号" &amp; リスト!O11047)&gt;=1,"",IF(VLOOKUP(O11047,登録者リスト!$A$1:$D$43729,4,FALSE)=基本情報!$D$6,O11047,"")),"")</f>
        <v/>
      </c>
    </row>
    <row r="11048" spans="15:16" x14ac:dyDescent="0.15">
      <c r="O11048">
        <v>11047</v>
      </c>
      <c r="P11048" t="str">
        <f>IFERROR(IF(COUNTIF(個人情報!$BB$5:$BB$401,"登録番号" &amp; リスト!O11048)&gt;=1,"",IF(VLOOKUP(O11048,登録者リスト!$A$1:$D$43729,4,FALSE)=基本情報!$D$6,O11048,"")),"")</f>
        <v/>
      </c>
    </row>
    <row r="11049" spans="15:16" x14ac:dyDescent="0.15">
      <c r="O11049">
        <v>11048</v>
      </c>
      <c r="P11049" t="str">
        <f>IFERROR(IF(COUNTIF(個人情報!$BB$5:$BB$401,"登録番号" &amp; リスト!O11049)&gt;=1,"",IF(VLOOKUP(O11049,登録者リスト!$A$1:$D$43729,4,FALSE)=基本情報!$D$6,O11049,"")),"")</f>
        <v/>
      </c>
    </row>
    <row r="11050" spans="15:16" x14ac:dyDescent="0.15">
      <c r="O11050">
        <v>11049</v>
      </c>
      <c r="P11050" t="str">
        <f>IFERROR(IF(COUNTIF(個人情報!$BB$5:$BB$401,"登録番号" &amp; リスト!O11050)&gt;=1,"",IF(VLOOKUP(O11050,登録者リスト!$A$1:$D$43729,4,FALSE)=基本情報!$D$6,O11050,"")),"")</f>
        <v/>
      </c>
    </row>
    <row r="11051" spans="15:16" x14ac:dyDescent="0.15">
      <c r="O11051">
        <v>11050</v>
      </c>
      <c r="P11051" t="str">
        <f>IFERROR(IF(COUNTIF(個人情報!$BB$5:$BB$401,"登録番号" &amp; リスト!O11051)&gt;=1,"",IF(VLOOKUP(O11051,登録者リスト!$A$1:$D$43729,4,FALSE)=基本情報!$D$6,O11051,"")),"")</f>
        <v/>
      </c>
    </row>
    <row r="11052" spans="15:16" x14ac:dyDescent="0.15">
      <c r="O11052">
        <v>11051</v>
      </c>
      <c r="P11052" t="str">
        <f>IFERROR(IF(COUNTIF(個人情報!$BB$5:$BB$401,"登録番号" &amp; リスト!O11052)&gt;=1,"",IF(VLOOKUP(O11052,登録者リスト!$A$1:$D$43729,4,FALSE)=基本情報!$D$6,O11052,"")),"")</f>
        <v/>
      </c>
    </row>
    <row r="11053" spans="15:16" x14ac:dyDescent="0.15">
      <c r="O11053">
        <v>11052</v>
      </c>
      <c r="P11053" t="str">
        <f>IFERROR(IF(COUNTIF(個人情報!$BB$5:$BB$401,"登録番号" &amp; リスト!O11053)&gt;=1,"",IF(VLOOKUP(O11053,登録者リスト!$A$1:$D$43729,4,FALSE)=基本情報!$D$6,O11053,"")),"")</f>
        <v/>
      </c>
    </row>
    <row r="11054" spans="15:16" x14ac:dyDescent="0.15">
      <c r="O11054">
        <v>11053</v>
      </c>
      <c r="P11054" t="str">
        <f>IFERROR(IF(COUNTIF(個人情報!$BB$5:$BB$401,"登録番号" &amp; リスト!O11054)&gt;=1,"",IF(VLOOKUP(O11054,登録者リスト!$A$1:$D$43729,4,FALSE)=基本情報!$D$6,O11054,"")),"")</f>
        <v/>
      </c>
    </row>
    <row r="11055" spans="15:16" x14ac:dyDescent="0.15">
      <c r="O11055">
        <v>11054</v>
      </c>
      <c r="P11055" t="str">
        <f>IFERROR(IF(COUNTIF(個人情報!$BB$5:$BB$401,"登録番号" &amp; リスト!O11055)&gt;=1,"",IF(VLOOKUP(O11055,登録者リスト!$A$1:$D$43729,4,FALSE)=基本情報!$D$6,O11055,"")),"")</f>
        <v/>
      </c>
    </row>
    <row r="11056" spans="15:16" x14ac:dyDescent="0.15">
      <c r="O11056">
        <v>11055</v>
      </c>
      <c r="P11056" t="str">
        <f>IFERROR(IF(COUNTIF(個人情報!$BB$5:$BB$401,"登録番号" &amp; リスト!O11056)&gt;=1,"",IF(VLOOKUP(O11056,登録者リスト!$A$1:$D$43729,4,FALSE)=基本情報!$D$6,O11056,"")),"")</f>
        <v/>
      </c>
    </row>
    <row r="11057" spans="15:16" x14ac:dyDescent="0.15">
      <c r="O11057">
        <v>11056</v>
      </c>
      <c r="P11057" t="str">
        <f>IFERROR(IF(COUNTIF(個人情報!$BB$5:$BB$401,"登録番号" &amp; リスト!O11057)&gt;=1,"",IF(VLOOKUP(O11057,登録者リスト!$A$1:$D$43729,4,FALSE)=基本情報!$D$6,O11057,"")),"")</f>
        <v/>
      </c>
    </row>
    <row r="11058" spans="15:16" x14ac:dyDescent="0.15">
      <c r="O11058">
        <v>11057</v>
      </c>
      <c r="P11058" t="str">
        <f>IFERROR(IF(COUNTIF(個人情報!$BB$5:$BB$401,"登録番号" &amp; リスト!O11058)&gt;=1,"",IF(VLOOKUP(O11058,登録者リスト!$A$1:$D$43729,4,FALSE)=基本情報!$D$6,O11058,"")),"")</f>
        <v/>
      </c>
    </row>
    <row r="11059" spans="15:16" x14ac:dyDescent="0.15">
      <c r="O11059">
        <v>11058</v>
      </c>
      <c r="P11059" t="str">
        <f>IFERROR(IF(COUNTIF(個人情報!$BB$5:$BB$401,"登録番号" &amp; リスト!O11059)&gt;=1,"",IF(VLOOKUP(O11059,登録者リスト!$A$1:$D$43729,4,FALSE)=基本情報!$D$6,O11059,"")),"")</f>
        <v/>
      </c>
    </row>
    <row r="11060" spans="15:16" x14ac:dyDescent="0.15">
      <c r="O11060">
        <v>11059</v>
      </c>
      <c r="P11060" t="str">
        <f>IFERROR(IF(COUNTIF(個人情報!$BB$5:$BB$401,"登録番号" &amp; リスト!O11060)&gt;=1,"",IF(VLOOKUP(O11060,登録者リスト!$A$1:$D$43729,4,FALSE)=基本情報!$D$6,O11060,"")),"")</f>
        <v/>
      </c>
    </row>
    <row r="11061" spans="15:16" x14ac:dyDescent="0.15">
      <c r="O11061">
        <v>11060</v>
      </c>
      <c r="P11061" t="str">
        <f>IFERROR(IF(COUNTIF(個人情報!$BB$5:$BB$401,"登録番号" &amp; リスト!O11061)&gt;=1,"",IF(VLOOKUP(O11061,登録者リスト!$A$1:$D$43729,4,FALSE)=基本情報!$D$6,O11061,"")),"")</f>
        <v/>
      </c>
    </row>
    <row r="11062" spans="15:16" x14ac:dyDescent="0.15">
      <c r="O11062">
        <v>11061</v>
      </c>
      <c r="P11062" t="str">
        <f>IFERROR(IF(COUNTIF(個人情報!$BB$5:$BB$401,"登録番号" &amp; リスト!O11062)&gt;=1,"",IF(VLOOKUP(O11062,登録者リスト!$A$1:$D$43729,4,FALSE)=基本情報!$D$6,O11062,"")),"")</f>
        <v/>
      </c>
    </row>
    <row r="11063" spans="15:16" x14ac:dyDescent="0.15">
      <c r="O11063">
        <v>11062</v>
      </c>
      <c r="P11063" t="str">
        <f>IFERROR(IF(COUNTIF(個人情報!$BB$5:$BB$401,"登録番号" &amp; リスト!O11063)&gt;=1,"",IF(VLOOKUP(O11063,登録者リスト!$A$1:$D$43729,4,FALSE)=基本情報!$D$6,O11063,"")),"")</f>
        <v/>
      </c>
    </row>
    <row r="11064" spans="15:16" x14ac:dyDescent="0.15">
      <c r="O11064">
        <v>11063</v>
      </c>
      <c r="P11064" t="str">
        <f>IFERROR(IF(COUNTIF(個人情報!$BB$5:$BB$401,"登録番号" &amp; リスト!O11064)&gt;=1,"",IF(VLOOKUP(O11064,登録者リスト!$A$1:$D$43729,4,FALSE)=基本情報!$D$6,O11064,"")),"")</f>
        <v/>
      </c>
    </row>
    <row r="11065" spans="15:16" x14ac:dyDescent="0.15">
      <c r="O11065">
        <v>11064</v>
      </c>
      <c r="P11065" t="str">
        <f>IFERROR(IF(COUNTIF(個人情報!$BB$5:$BB$401,"登録番号" &amp; リスト!O11065)&gt;=1,"",IF(VLOOKUP(O11065,登録者リスト!$A$1:$D$43729,4,FALSE)=基本情報!$D$6,O11065,"")),"")</f>
        <v/>
      </c>
    </row>
    <row r="11066" spans="15:16" x14ac:dyDescent="0.15">
      <c r="O11066">
        <v>11065</v>
      </c>
      <c r="P11066" t="str">
        <f>IFERROR(IF(COUNTIF(個人情報!$BB$5:$BB$401,"登録番号" &amp; リスト!O11066)&gt;=1,"",IF(VLOOKUP(O11066,登録者リスト!$A$1:$D$43729,4,FALSE)=基本情報!$D$6,O11066,"")),"")</f>
        <v/>
      </c>
    </row>
    <row r="11067" spans="15:16" x14ac:dyDescent="0.15">
      <c r="O11067">
        <v>11066</v>
      </c>
      <c r="P11067" t="str">
        <f>IFERROR(IF(COUNTIF(個人情報!$BB$5:$BB$401,"登録番号" &amp; リスト!O11067)&gt;=1,"",IF(VLOOKUP(O11067,登録者リスト!$A$1:$D$43729,4,FALSE)=基本情報!$D$6,O11067,"")),"")</f>
        <v/>
      </c>
    </row>
    <row r="11068" spans="15:16" x14ac:dyDescent="0.15">
      <c r="O11068">
        <v>11067</v>
      </c>
      <c r="P11068" t="str">
        <f>IFERROR(IF(COUNTIF(個人情報!$BB$5:$BB$401,"登録番号" &amp; リスト!O11068)&gt;=1,"",IF(VLOOKUP(O11068,登録者リスト!$A$1:$D$43729,4,FALSE)=基本情報!$D$6,O11068,"")),"")</f>
        <v/>
      </c>
    </row>
    <row r="11069" spans="15:16" x14ac:dyDescent="0.15">
      <c r="O11069">
        <v>11068</v>
      </c>
      <c r="P11069" t="str">
        <f>IFERROR(IF(COUNTIF(個人情報!$BB$5:$BB$401,"登録番号" &amp; リスト!O11069)&gt;=1,"",IF(VLOOKUP(O11069,登録者リスト!$A$1:$D$43729,4,FALSE)=基本情報!$D$6,O11069,"")),"")</f>
        <v/>
      </c>
    </row>
    <row r="11070" spans="15:16" x14ac:dyDescent="0.15">
      <c r="O11070">
        <v>11069</v>
      </c>
      <c r="P11070" t="str">
        <f>IFERROR(IF(COUNTIF(個人情報!$BB$5:$BB$401,"登録番号" &amp; リスト!O11070)&gt;=1,"",IF(VLOOKUP(O11070,登録者リスト!$A$1:$D$43729,4,FALSE)=基本情報!$D$6,O11070,"")),"")</f>
        <v/>
      </c>
    </row>
    <row r="11071" spans="15:16" x14ac:dyDescent="0.15">
      <c r="O11071">
        <v>11070</v>
      </c>
      <c r="P11071" t="str">
        <f>IFERROR(IF(COUNTIF(個人情報!$BB$5:$BB$401,"登録番号" &amp; リスト!O11071)&gt;=1,"",IF(VLOOKUP(O11071,登録者リスト!$A$1:$D$43729,4,FALSE)=基本情報!$D$6,O11071,"")),"")</f>
        <v/>
      </c>
    </row>
    <row r="11072" spans="15:16" x14ac:dyDescent="0.15">
      <c r="O11072">
        <v>11071</v>
      </c>
      <c r="P11072" t="str">
        <f>IFERROR(IF(COUNTIF(個人情報!$BB$5:$BB$401,"登録番号" &amp; リスト!O11072)&gt;=1,"",IF(VLOOKUP(O11072,登録者リスト!$A$1:$D$43729,4,FALSE)=基本情報!$D$6,O11072,"")),"")</f>
        <v/>
      </c>
    </row>
    <row r="11073" spans="15:16" x14ac:dyDescent="0.15">
      <c r="O11073">
        <v>11072</v>
      </c>
      <c r="P11073" t="str">
        <f>IFERROR(IF(COUNTIF(個人情報!$BB$5:$BB$401,"登録番号" &amp; リスト!O11073)&gt;=1,"",IF(VLOOKUP(O11073,登録者リスト!$A$1:$D$43729,4,FALSE)=基本情報!$D$6,O11073,"")),"")</f>
        <v/>
      </c>
    </row>
    <row r="11074" spans="15:16" x14ac:dyDescent="0.15">
      <c r="O11074">
        <v>11073</v>
      </c>
      <c r="P11074" t="str">
        <f>IFERROR(IF(COUNTIF(個人情報!$BB$5:$BB$401,"登録番号" &amp; リスト!O11074)&gt;=1,"",IF(VLOOKUP(O11074,登録者リスト!$A$1:$D$43729,4,FALSE)=基本情報!$D$6,O11074,"")),"")</f>
        <v/>
      </c>
    </row>
    <row r="11075" spans="15:16" x14ac:dyDescent="0.15">
      <c r="O11075">
        <v>11074</v>
      </c>
      <c r="P11075" t="str">
        <f>IFERROR(IF(COUNTIF(個人情報!$BB$5:$BB$401,"登録番号" &amp; リスト!O11075)&gt;=1,"",IF(VLOOKUP(O11075,登録者リスト!$A$1:$D$43729,4,FALSE)=基本情報!$D$6,O11075,"")),"")</f>
        <v/>
      </c>
    </row>
    <row r="11076" spans="15:16" x14ac:dyDescent="0.15">
      <c r="O11076">
        <v>11075</v>
      </c>
      <c r="P11076" t="str">
        <f>IFERROR(IF(COUNTIF(個人情報!$BB$5:$BB$401,"登録番号" &amp; リスト!O11076)&gt;=1,"",IF(VLOOKUP(O11076,登録者リスト!$A$1:$D$43729,4,FALSE)=基本情報!$D$6,O11076,"")),"")</f>
        <v/>
      </c>
    </row>
    <row r="11077" spans="15:16" x14ac:dyDescent="0.15">
      <c r="O11077">
        <v>11076</v>
      </c>
      <c r="P11077" t="str">
        <f>IFERROR(IF(COUNTIF(個人情報!$BB$5:$BB$401,"登録番号" &amp; リスト!O11077)&gt;=1,"",IF(VLOOKUP(O11077,登録者リスト!$A$1:$D$43729,4,FALSE)=基本情報!$D$6,O11077,"")),"")</f>
        <v/>
      </c>
    </row>
    <row r="11078" spans="15:16" x14ac:dyDescent="0.15">
      <c r="O11078">
        <v>11077</v>
      </c>
      <c r="P11078" t="str">
        <f>IFERROR(IF(COUNTIF(個人情報!$BB$5:$BB$401,"登録番号" &amp; リスト!O11078)&gt;=1,"",IF(VLOOKUP(O11078,登録者リスト!$A$1:$D$43729,4,FALSE)=基本情報!$D$6,O11078,"")),"")</f>
        <v/>
      </c>
    </row>
    <row r="11079" spans="15:16" x14ac:dyDescent="0.15">
      <c r="O11079">
        <v>11078</v>
      </c>
      <c r="P11079" t="str">
        <f>IFERROR(IF(COUNTIF(個人情報!$BB$5:$BB$401,"登録番号" &amp; リスト!O11079)&gt;=1,"",IF(VLOOKUP(O11079,登録者リスト!$A$1:$D$43729,4,FALSE)=基本情報!$D$6,O11079,"")),"")</f>
        <v/>
      </c>
    </row>
    <row r="11080" spans="15:16" x14ac:dyDescent="0.15">
      <c r="O11080">
        <v>11079</v>
      </c>
      <c r="P11080" t="str">
        <f>IFERROR(IF(COUNTIF(個人情報!$BB$5:$BB$401,"登録番号" &amp; リスト!O11080)&gt;=1,"",IF(VLOOKUP(O11080,登録者リスト!$A$1:$D$43729,4,FALSE)=基本情報!$D$6,O11080,"")),"")</f>
        <v/>
      </c>
    </row>
    <row r="11081" spans="15:16" x14ac:dyDescent="0.15">
      <c r="O11081">
        <v>11080</v>
      </c>
      <c r="P11081" t="str">
        <f>IFERROR(IF(COUNTIF(個人情報!$BB$5:$BB$401,"登録番号" &amp; リスト!O11081)&gt;=1,"",IF(VLOOKUP(O11081,登録者リスト!$A$1:$D$43729,4,FALSE)=基本情報!$D$6,O11081,"")),"")</f>
        <v/>
      </c>
    </row>
    <row r="11082" spans="15:16" x14ac:dyDescent="0.15">
      <c r="O11082">
        <v>11081</v>
      </c>
      <c r="P11082" t="str">
        <f>IFERROR(IF(COUNTIF(個人情報!$BB$5:$BB$401,"登録番号" &amp; リスト!O11082)&gt;=1,"",IF(VLOOKUP(O11082,登録者リスト!$A$1:$D$43729,4,FALSE)=基本情報!$D$6,O11082,"")),"")</f>
        <v/>
      </c>
    </row>
    <row r="11083" spans="15:16" x14ac:dyDescent="0.15">
      <c r="O11083">
        <v>11082</v>
      </c>
      <c r="P11083" t="str">
        <f>IFERROR(IF(COUNTIF(個人情報!$BB$5:$BB$401,"登録番号" &amp; リスト!O11083)&gt;=1,"",IF(VLOOKUP(O11083,登録者リスト!$A$1:$D$43729,4,FALSE)=基本情報!$D$6,O11083,"")),"")</f>
        <v/>
      </c>
    </row>
    <row r="11084" spans="15:16" x14ac:dyDescent="0.15">
      <c r="O11084">
        <v>11083</v>
      </c>
      <c r="P11084" t="str">
        <f>IFERROR(IF(COUNTIF(個人情報!$BB$5:$BB$401,"登録番号" &amp; リスト!O11084)&gt;=1,"",IF(VLOOKUP(O11084,登録者リスト!$A$1:$D$43729,4,FALSE)=基本情報!$D$6,O11084,"")),"")</f>
        <v/>
      </c>
    </row>
    <row r="11085" spans="15:16" x14ac:dyDescent="0.15">
      <c r="O11085">
        <v>11084</v>
      </c>
      <c r="P11085" t="str">
        <f>IFERROR(IF(COUNTIF(個人情報!$BB$5:$BB$401,"登録番号" &amp; リスト!O11085)&gt;=1,"",IF(VLOOKUP(O11085,登録者リスト!$A$1:$D$43729,4,FALSE)=基本情報!$D$6,O11085,"")),"")</f>
        <v/>
      </c>
    </row>
    <row r="11086" spans="15:16" x14ac:dyDescent="0.15">
      <c r="O11086">
        <v>11085</v>
      </c>
      <c r="P11086" t="str">
        <f>IFERROR(IF(COUNTIF(個人情報!$BB$5:$BB$401,"登録番号" &amp; リスト!O11086)&gt;=1,"",IF(VLOOKUP(O11086,登録者リスト!$A$1:$D$43729,4,FALSE)=基本情報!$D$6,O11086,"")),"")</f>
        <v/>
      </c>
    </row>
    <row r="11087" spans="15:16" x14ac:dyDescent="0.15">
      <c r="O11087">
        <v>11086</v>
      </c>
      <c r="P11087" t="str">
        <f>IFERROR(IF(COUNTIF(個人情報!$BB$5:$BB$401,"登録番号" &amp; リスト!O11087)&gt;=1,"",IF(VLOOKUP(O11087,登録者リスト!$A$1:$D$43729,4,FALSE)=基本情報!$D$6,O11087,"")),"")</f>
        <v/>
      </c>
    </row>
    <row r="11088" spans="15:16" x14ac:dyDescent="0.15">
      <c r="O11088">
        <v>11087</v>
      </c>
      <c r="P11088" t="str">
        <f>IFERROR(IF(COUNTIF(個人情報!$BB$5:$BB$401,"登録番号" &amp; リスト!O11088)&gt;=1,"",IF(VLOOKUP(O11088,登録者リスト!$A$1:$D$43729,4,FALSE)=基本情報!$D$6,O11088,"")),"")</f>
        <v/>
      </c>
    </row>
    <row r="11089" spans="15:16" x14ac:dyDescent="0.15">
      <c r="O11089">
        <v>11088</v>
      </c>
      <c r="P11089" t="str">
        <f>IFERROR(IF(COUNTIF(個人情報!$BB$5:$BB$401,"登録番号" &amp; リスト!O11089)&gt;=1,"",IF(VLOOKUP(O11089,登録者リスト!$A$1:$D$43729,4,FALSE)=基本情報!$D$6,O11089,"")),"")</f>
        <v/>
      </c>
    </row>
    <row r="11090" spans="15:16" x14ac:dyDescent="0.15">
      <c r="O11090">
        <v>11089</v>
      </c>
      <c r="P11090" t="str">
        <f>IFERROR(IF(COUNTIF(個人情報!$BB$5:$BB$401,"登録番号" &amp; リスト!O11090)&gt;=1,"",IF(VLOOKUP(O11090,登録者リスト!$A$1:$D$43729,4,FALSE)=基本情報!$D$6,O11090,"")),"")</f>
        <v/>
      </c>
    </row>
    <row r="11091" spans="15:16" x14ac:dyDescent="0.15">
      <c r="O11091">
        <v>11090</v>
      </c>
      <c r="P11091" t="str">
        <f>IFERROR(IF(COUNTIF(個人情報!$BB$5:$BB$401,"登録番号" &amp; リスト!O11091)&gt;=1,"",IF(VLOOKUP(O11091,登録者リスト!$A$1:$D$43729,4,FALSE)=基本情報!$D$6,O11091,"")),"")</f>
        <v/>
      </c>
    </row>
    <row r="11092" spans="15:16" x14ac:dyDescent="0.15">
      <c r="O11092">
        <v>11091</v>
      </c>
      <c r="P11092" t="str">
        <f>IFERROR(IF(COUNTIF(個人情報!$BB$5:$BB$401,"登録番号" &amp; リスト!O11092)&gt;=1,"",IF(VLOOKUP(O11092,登録者リスト!$A$1:$D$43729,4,FALSE)=基本情報!$D$6,O11092,"")),"")</f>
        <v/>
      </c>
    </row>
    <row r="11093" spans="15:16" x14ac:dyDescent="0.15">
      <c r="O11093">
        <v>11092</v>
      </c>
      <c r="P11093" t="str">
        <f>IFERROR(IF(COUNTIF(個人情報!$BB$5:$BB$401,"登録番号" &amp; リスト!O11093)&gt;=1,"",IF(VLOOKUP(O11093,登録者リスト!$A$1:$D$43729,4,FALSE)=基本情報!$D$6,O11093,"")),"")</f>
        <v/>
      </c>
    </row>
    <row r="11094" spans="15:16" x14ac:dyDescent="0.15">
      <c r="O11094">
        <v>11093</v>
      </c>
      <c r="P11094" t="str">
        <f>IFERROR(IF(COUNTIF(個人情報!$BB$5:$BB$401,"登録番号" &amp; リスト!O11094)&gt;=1,"",IF(VLOOKUP(O11094,登録者リスト!$A$1:$D$43729,4,FALSE)=基本情報!$D$6,O11094,"")),"")</f>
        <v/>
      </c>
    </row>
    <row r="11095" spans="15:16" x14ac:dyDescent="0.15">
      <c r="O11095">
        <v>11094</v>
      </c>
      <c r="P11095" t="str">
        <f>IFERROR(IF(COUNTIF(個人情報!$BB$5:$BB$401,"登録番号" &amp; リスト!O11095)&gt;=1,"",IF(VLOOKUP(O11095,登録者リスト!$A$1:$D$43729,4,FALSE)=基本情報!$D$6,O11095,"")),"")</f>
        <v/>
      </c>
    </row>
    <row r="11096" spans="15:16" x14ac:dyDescent="0.15">
      <c r="O11096">
        <v>11095</v>
      </c>
      <c r="P11096" t="str">
        <f>IFERROR(IF(COUNTIF(個人情報!$BB$5:$BB$401,"登録番号" &amp; リスト!O11096)&gt;=1,"",IF(VLOOKUP(O11096,登録者リスト!$A$1:$D$43729,4,FALSE)=基本情報!$D$6,O11096,"")),"")</f>
        <v/>
      </c>
    </row>
    <row r="11097" spans="15:16" x14ac:dyDescent="0.15">
      <c r="O11097">
        <v>11096</v>
      </c>
      <c r="P11097" t="str">
        <f>IFERROR(IF(COUNTIF(個人情報!$BB$5:$BB$401,"登録番号" &amp; リスト!O11097)&gt;=1,"",IF(VLOOKUP(O11097,登録者リスト!$A$1:$D$43729,4,FALSE)=基本情報!$D$6,O11097,"")),"")</f>
        <v/>
      </c>
    </row>
    <row r="11098" spans="15:16" x14ac:dyDescent="0.15">
      <c r="O11098">
        <v>11097</v>
      </c>
      <c r="P11098" t="str">
        <f>IFERROR(IF(COUNTIF(個人情報!$BB$5:$BB$401,"登録番号" &amp; リスト!O11098)&gt;=1,"",IF(VLOOKUP(O11098,登録者リスト!$A$1:$D$43729,4,FALSE)=基本情報!$D$6,O11098,"")),"")</f>
        <v/>
      </c>
    </row>
    <row r="11099" spans="15:16" x14ac:dyDescent="0.15">
      <c r="O11099">
        <v>11098</v>
      </c>
      <c r="P11099" t="str">
        <f>IFERROR(IF(COUNTIF(個人情報!$BB$5:$BB$401,"登録番号" &amp; リスト!O11099)&gt;=1,"",IF(VLOOKUP(O11099,登録者リスト!$A$1:$D$43729,4,FALSE)=基本情報!$D$6,O11099,"")),"")</f>
        <v/>
      </c>
    </row>
    <row r="11100" spans="15:16" x14ac:dyDescent="0.15">
      <c r="O11100">
        <v>11099</v>
      </c>
      <c r="P11100" t="str">
        <f>IFERROR(IF(COUNTIF(個人情報!$BB$5:$BB$401,"登録番号" &amp; リスト!O11100)&gt;=1,"",IF(VLOOKUP(O11100,登録者リスト!$A$1:$D$43729,4,FALSE)=基本情報!$D$6,O11100,"")),"")</f>
        <v/>
      </c>
    </row>
    <row r="11101" spans="15:16" x14ac:dyDescent="0.15">
      <c r="O11101">
        <v>11100</v>
      </c>
      <c r="P11101" t="str">
        <f>IFERROR(IF(COUNTIF(個人情報!$BB$5:$BB$401,"登録番号" &amp; リスト!O11101)&gt;=1,"",IF(VLOOKUP(O11101,登録者リスト!$A$1:$D$43729,4,FALSE)=基本情報!$D$6,O11101,"")),"")</f>
        <v/>
      </c>
    </row>
    <row r="11102" spans="15:16" x14ac:dyDescent="0.15">
      <c r="O11102">
        <v>11101</v>
      </c>
      <c r="P11102" t="str">
        <f>IFERROR(IF(COUNTIF(個人情報!$BB$5:$BB$401,"登録番号" &amp; リスト!O11102)&gt;=1,"",IF(VLOOKUP(O11102,登録者リスト!$A$1:$D$43729,4,FALSE)=基本情報!$D$6,O11102,"")),"")</f>
        <v/>
      </c>
    </row>
    <row r="11103" spans="15:16" x14ac:dyDescent="0.15">
      <c r="O11103">
        <v>11102</v>
      </c>
      <c r="P11103" t="str">
        <f>IFERROR(IF(COUNTIF(個人情報!$BB$5:$BB$401,"登録番号" &amp; リスト!O11103)&gt;=1,"",IF(VLOOKUP(O11103,登録者リスト!$A$1:$D$43729,4,FALSE)=基本情報!$D$6,O11103,"")),"")</f>
        <v/>
      </c>
    </row>
    <row r="11104" spans="15:16" x14ac:dyDescent="0.15">
      <c r="O11104">
        <v>11103</v>
      </c>
      <c r="P11104" t="str">
        <f>IFERROR(IF(COUNTIF(個人情報!$BB$5:$BB$401,"登録番号" &amp; リスト!O11104)&gt;=1,"",IF(VLOOKUP(O11104,登録者リスト!$A$1:$D$43729,4,FALSE)=基本情報!$D$6,O11104,"")),"")</f>
        <v/>
      </c>
    </row>
    <row r="11105" spans="15:16" x14ac:dyDescent="0.15">
      <c r="O11105">
        <v>11104</v>
      </c>
      <c r="P11105" t="str">
        <f>IFERROR(IF(COUNTIF(個人情報!$BB$5:$BB$401,"登録番号" &amp; リスト!O11105)&gt;=1,"",IF(VLOOKUP(O11105,登録者リスト!$A$1:$D$43729,4,FALSE)=基本情報!$D$6,O11105,"")),"")</f>
        <v/>
      </c>
    </row>
    <row r="11106" spans="15:16" x14ac:dyDescent="0.15">
      <c r="O11106">
        <v>11105</v>
      </c>
      <c r="P11106" t="str">
        <f>IFERROR(IF(COUNTIF(個人情報!$BB$5:$BB$401,"登録番号" &amp; リスト!O11106)&gt;=1,"",IF(VLOOKUP(O11106,登録者リスト!$A$1:$D$43729,4,FALSE)=基本情報!$D$6,O11106,"")),"")</f>
        <v/>
      </c>
    </row>
    <row r="11107" spans="15:16" x14ac:dyDescent="0.15">
      <c r="O11107">
        <v>11106</v>
      </c>
      <c r="P11107" t="str">
        <f>IFERROR(IF(COUNTIF(個人情報!$BB$5:$BB$401,"登録番号" &amp; リスト!O11107)&gt;=1,"",IF(VLOOKUP(O11107,登録者リスト!$A$1:$D$43729,4,FALSE)=基本情報!$D$6,O11107,"")),"")</f>
        <v/>
      </c>
    </row>
    <row r="11108" spans="15:16" x14ac:dyDescent="0.15">
      <c r="O11108">
        <v>11107</v>
      </c>
      <c r="P11108" t="str">
        <f>IFERROR(IF(COUNTIF(個人情報!$BB$5:$BB$401,"登録番号" &amp; リスト!O11108)&gt;=1,"",IF(VLOOKUP(O11108,登録者リスト!$A$1:$D$43729,4,FALSE)=基本情報!$D$6,O11108,"")),"")</f>
        <v/>
      </c>
    </row>
    <row r="11109" spans="15:16" x14ac:dyDescent="0.15">
      <c r="O11109">
        <v>11108</v>
      </c>
      <c r="P11109" t="str">
        <f>IFERROR(IF(COUNTIF(個人情報!$BB$5:$BB$401,"登録番号" &amp; リスト!O11109)&gt;=1,"",IF(VLOOKUP(O11109,登録者リスト!$A$1:$D$43729,4,FALSE)=基本情報!$D$6,O11109,"")),"")</f>
        <v/>
      </c>
    </row>
    <row r="11110" spans="15:16" x14ac:dyDescent="0.15">
      <c r="O11110">
        <v>11109</v>
      </c>
      <c r="P11110" t="str">
        <f>IFERROR(IF(COUNTIF(個人情報!$BB$5:$BB$401,"登録番号" &amp; リスト!O11110)&gt;=1,"",IF(VLOOKUP(O11110,登録者リスト!$A$1:$D$43729,4,FALSE)=基本情報!$D$6,O11110,"")),"")</f>
        <v/>
      </c>
    </row>
    <row r="11111" spans="15:16" x14ac:dyDescent="0.15">
      <c r="O11111">
        <v>11110</v>
      </c>
      <c r="P11111" t="str">
        <f>IFERROR(IF(COUNTIF(個人情報!$BB$5:$BB$401,"登録番号" &amp; リスト!O11111)&gt;=1,"",IF(VLOOKUP(O11111,登録者リスト!$A$1:$D$43729,4,FALSE)=基本情報!$D$6,O11111,"")),"")</f>
        <v/>
      </c>
    </row>
    <row r="11112" spans="15:16" x14ac:dyDescent="0.15">
      <c r="O11112">
        <v>11111</v>
      </c>
      <c r="P11112" t="str">
        <f>IFERROR(IF(COUNTIF(個人情報!$BB$5:$BB$401,"登録番号" &amp; リスト!O11112)&gt;=1,"",IF(VLOOKUP(O11112,登録者リスト!$A$1:$D$43729,4,FALSE)=基本情報!$D$6,O11112,"")),"")</f>
        <v/>
      </c>
    </row>
    <row r="11113" spans="15:16" x14ac:dyDescent="0.15">
      <c r="O11113">
        <v>11112</v>
      </c>
      <c r="P11113" t="str">
        <f>IFERROR(IF(COUNTIF(個人情報!$BB$5:$BB$401,"登録番号" &amp; リスト!O11113)&gt;=1,"",IF(VLOOKUP(O11113,登録者リスト!$A$1:$D$43729,4,FALSE)=基本情報!$D$6,O11113,"")),"")</f>
        <v/>
      </c>
    </row>
    <row r="11114" spans="15:16" x14ac:dyDescent="0.15">
      <c r="O11114">
        <v>11113</v>
      </c>
      <c r="P11114" t="str">
        <f>IFERROR(IF(COUNTIF(個人情報!$BB$5:$BB$401,"登録番号" &amp; リスト!O11114)&gt;=1,"",IF(VLOOKUP(O11114,登録者リスト!$A$1:$D$43729,4,FALSE)=基本情報!$D$6,O11114,"")),"")</f>
        <v/>
      </c>
    </row>
    <row r="11115" spans="15:16" x14ac:dyDescent="0.15">
      <c r="O11115">
        <v>11114</v>
      </c>
      <c r="P11115" t="str">
        <f>IFERROR(IF(COUNTIF(個人情報!$BB$5:$BB$401,"登録番号" &amp; リスト!O11115)&gt;=1,"",IF(VLOOKUP(O11115,登録者リスト!$A$1:$D$43729,4,FALSE)=基本情報!$D$6,O11115,"")),"")</f>
        <v/>
      </c>
    </row>
    <row r="11116" spans="15:16" x14ac:dyDescent="0.15">
      <c r="O11116">
        <v>11115</v>
      </c>
      <c r="P11116" t="str">
        <f>IFERROR(IF(COUNTIF(個人情報!$BB$5:$BB$401,"登録番号" &amp; リスト!O11116)&gt;=1,"",IF(VLOOKUP(O11116,登録者リスト!$A$1:$D$43729,4,FALSE)=基本情報!$D$6,O11116,"")),"")</f>
        <v/>
      </c>
    </row>
    <row r="11117" spans="15:16" x14ac:dyDescent="0.15">
      <c r="O11117">
        <v>11116</v>
      </c>
      <c r="P11117" t="str">
        <f>IFERROR(IF(COUNTIF(個人情報!$BB$5:$BB$401,"登録番号" &amp; リスト!O11117)&gt;=1,"",IF(VLOOKUP(O11117,登録者リスト!$A$1:$D$43729,4,FALSE)=基本情報!$D$6,O11117,"")),"")</f>
        <v/>
      </c>
    </row>
    <row r="11118" spans="15:16" x14ac:dyDescent="0.15">
      <c r="O11118">
        <v>11117</v>
      </c>
      <c r="P11118" t="str">
        <f>IFERROR(IF(COUNTIF(個人情報!$BB$5:$BB$401,"登録番号" &amp; リスト!O11118)&gt;=1,"",IF(VLOOKUP(O11118,登録者リスト!$A$1:$D$43729,4,FALSE)=基本情報!$D$6,O11118,"")),"")</f>
        <v/>
      </c>
    </row>
    <row r="11119" spans="15:16" x14ac:dyDescent="0.15">
      <c r="O11119">
        <v>11118</v>
      </c>
      <c r="P11119" t="str">
        <f>IFERROR(IF(COUNTIF(個人情報!$BB$5:$BB$401,"登録番号" &amp; リスト!O11119)&gt;=1,"",IF(VLOOKUP(O11119,登録者リスト!$A$1:$D$43729,4,FALSE)=基本情報!$D$6,O11119,"")),"")</f>
        <v/>
      </c>
    </row>
    <row r="11120" spans="15:16" x14ac:dyDescent="0.15">
      <c r="O11120">
        <v>11119</v>
      </c>
      <c r="P11120" t="str">
        <f>IFERROR(IF(COUNTIF(個人情報!$BB$5:$BB$401,"登録番号" &amp; リスト!O11120)&gt;=1,"",IF(VLOOKUP(O11120,登録者リスト!$A$1:$D$43729,4,FALSE)=基本情報!$D$6,O11120,"")),"")</f>
        <v/>
      </c>
    </row>
    <row r="11121" spans="15:16" x14ac:dyDescent="0.15">
      <c r="O11121">
        <v>11120</v>
      </c>
      <c r="P11121" t="str">
        <f>IFERROR(IF(COUNTIF(個人情報!$BB$5:$BB$401,"登録番号" &amp; リスト!O11121)&gt;=1,"",IF(VLOOKUP(O11121,登録者リスト!$A$1:$D$43729,4,FALSE)=基本情報!$D$6,O11121,"")),"")</f>
        <v/>
      </c>
    </row>
    <row r="11122" spans="15:16" x14ac:dyDescent="0.15">
      <c r="O11122">
        <v>11121</v>
      </c>
      <c r="P11122" t="str">
        <f>IFERROR(IF(COUNTIF(個人情報!$BB$5:$BB$401,"登録番号" &amp; リスト!O11122)&gt;=1,"",IF(VLOOKUP(O11122,登録者リスト!$A$1:$D$43729,4,FALSE)=基本情報!$D$6,O11122,"")),"")</f>
        <v/>
      </c>
    </row>
    <row r="11123" spans="15:16" x14ac:dyDescent="0.15">
      <c r="O11123">
        <v>11122</v>
      </c>
      <c r="P11123" t="str">
        <f>IFERROR(IF(COUNTIF(個人情報!$BB$5:$BB$401,"登録番号" &amp; リスト!O11123)&gt;=1,"",IF(VLOOKUP(O11123,登録者リスト!$A$1:$D$43729,4,FALSE)=基本情報!$D$6,O11123,"")),"")</f>
        <v/>
      </c>
    </row>
    <row r="11124" spans="15:16" x14ac:dyDescent="0.15">
      <c r="O11124">
        <v>11123</v>
      </c>
      <c r="P11124" t="str">
        <f>IFERROR(IF(COUNTIF(個人情報!$BB$5:$BB$401,"登録番号" &amp; リスト!O11124)&gt;=1,"",IF(VLOOKUP(O11124,登録者リスト!$A$1:$D$43729,4,FALSE)=基本情報!$D$6,O11124,"")),"")</f>
        <v/>
      </c>
    </row>
    <row r="11125" spans="15:16" x14ac:dyDescent="0.15">
      <c r="O11125">
        <v>11124</v>
      </c>
      <c r="P11125" t="str">
        <f>IFERROR(IF(COUNTIF(個人情報!$BB$5:$BB$401,"登録番号" &amp; リスト!O11125)&gt;=1,"",IF(VLOOKUP(O11125,登録者リスト!$A$1:$D$43729,4,FALSE)=基本情報!$D$6,O11125,"")),"")</f>
        <v/>
      </c>
    </row>
    <row r="11126" spans="15:16" x14ac:dyDescent="0.15">
      <c r="O11126">
        <v>11125</v>
      </c>
      <c r="P11126" t="str">
        <f>IFERROR(IF(COUNTIF(個人情報!$BB$5:$BB$401,"登録番号" &amp; リスト!O11126)&gt;=1,"",IF(VLOOKUP(O11126,登録者リスト!$A$1:$D$43729,4,FALSE)=基本情報!$D$6,O11126,"")),"")</f>
        <v/>
      </c>
    </row>
    <row r="11127" spans="15:16" x14ac:dyDescent="0.15">
      <c r="O11127">
        <v>11126</v>
      </c>
      <c r="P11127" t="str">
        <f>IFERROR(IF(COUNTIF(個人情報!$BB$5:$BB$401,"登録番号" &amp; リスト!O11127)&gt;=1,"",IF(VLOOKUP(O11127,登録者リスト!$A$1:$D$43729,4,FALSE)=基本情報!$D$6,O11127,"")),"")</f>
        <v/>
      </c>
    </row>
    <row r="11128" spans="15:16" x14ac:dyDescent="0.15">
      <c r="O11128">
        <v>11127</v>
      </c>
      <c r="P11128" t="str">
        <f>IFERROR(IF(COUNTIF(個人情報!$BB$5:$BB$401,"登録番号" &amp; リスト!O11128)&gt;=1,"",IF(VLOOKUP(O11128,登録者リスト!$A$1:$D$43729,4,FALSE)=基本情報!$D$6,O11128,"")),"")</f>
        <v/>
      </c>
    </row>
    <row r="11129" spans="15:16" x14ac:dyDescent="0.15">
      <c r="O11129">
        <v>11128</v>
      </c>
      <c r="P11129" t="str">
        <f>IFERROR(IF(COUNTIF(個人情報!$BB$5:$BB$401,"登録番号" &amp; リスト!O11129)&gt;=1,"",IF(VLOOKUP(O11129,登録者リスト!$A$1:$D$43729,4,FALSE)=基本情報!$D$6,O11129,"")),"")</f>
        <v/>
      </c>
    </row>
    <row r="11130" spans="15:16" x14ac:dyDescent="0.15">
      <c r="O11130">
        <v>11129</v>
      </c>
      <c r="P11130" t="str">
        <f>IFERROR(IF(COUNTIF(個人情報!$BB$5:$BB$401,"登録番号" &amp; リスト!O11130)&gt;=1,"",IF(VLOOKUP(O11130,登録者リスト!$A$1:$D$43729,4,FALSE)=基本情報!$D$6,O11130,"")),"")</f>
        <v/>
      </c>
    </row>
    <row r="11131" spans="15:16" x14ac:dyDescent="0.15">
      <c r="O11131">
        <v>11130</v>
      </c>
      <c r="P11131" t="str">
        <f>IFERROR(IF(COUNTIF(個人情報!$BB$5:$BB$401,"登録番号" &amp; リスト!O11131)&gt;=1,"",IF(VLOOKUP(O11131,登録者リスト!$A$1:$D$43729,4,FALSE)=基本情報!$D$6,O11131,"")),"")</f>
        <v/>
      </c>
    </row>
    <row r="11132" spans="15:16" x14ac:dyDescent="0.15">
      <c r="O11132">
        <v>11131</v>
      </c>
      <c r="P11132" t="str">
        <f>IFERROR(IF(COUNTIF(個人情報!$BB$5:$BB$401,"登録番号" &amp; リスト!O11132)&gt;=1,"",IF(VLOOKUP(O11132,登録者リスト!$A$1:$D$43729,4,FALSE)=基本情報!$D$6,O11132,"")),"")</f>
        <v/>
      </c>
    </row>
    <row r="11133" spans="15:16" x14ac:dyDescent="0.15">
      <c r="O11133">
        <v>11132</v>
      </c>
      <c r="P11133" t="str">
        <f>IFERROR(IF(COUNTIF(個人情報!$BB$5:$BB$401,"登録番号" &amp; リスト!O11133)&gt;=1,"",IF(VLOOKUP(O11133,登録者リスト!$A$1:$D$43729,4,FALSE)=基本情報!$D$6,O11133,"")),"")</f>
        <v/>
      </c>
    </row>
    <row r="11134" spans="15:16" x14ac:dyDescent="0.15">
      <c r="O11134">
        <v>11133</v>
      </c>
      <c r="P11134" t="str">
        <f>IFERROR(IF(COUNTIF(個人情報!$BB$5:$BB$401,"登録番号" &amp; リスト!O11134)&gt;=1,"",IF(VLOOKUP(O11134,登録者リスト!$A$1:$D$43729,4,FALSE)=基本情報!$D$6,O11134,"")),"")</f>
        <v/>
      </c>
    </row>
    <row r="11135" spans="15:16" x14ac:dyDescent="0.15">
      <c r="O11135">
        <v>11134</v>
      </c>
      <c r="P11135" t="str">
        <f>IFERROR(IF(COUNTIF(個人情報!$BB$5:$BB$401,"登録番号" &amp; リスト!O11135)&gt;=1,"",IF(VLOOKUP(O11135,登録者リスト!$A$1:$D$43729,4,FALSE)=基本情報!$D$6,O11135,"")),"")</f>
        <v/>
      </c>
    </row>
    <row r="11136" spans="15:16" x14ac:dyDescent="0.15">
      <c r="O11136">
        <v>11135</v>
      </c>
      <c r="P11136" t="str">
        <f>IFERROR(IF(COUNTIF(個人情報!$BB$5:$BB$401,"登録番号" &amp; リスト!O11136)&gt;=1,"",IF(VLOOKUP(O11136,登録者リスト!$A$1:$D$43729,4,FALSE)=基本情報!$D$6,O11136,"")),"")</f>
        <v/>
      </c>
    </row>
    <row r="11137" spans="15:16" x14ac:dyDescent="0.15">
      <c r="O11137">
        <v>11136</v>
      </c>
      <c r="P11137" t="str">
        <f>IFERROR(IF(COUNTIF(個人情報!$BB$5:$BB$401,"登録番号" &amp; リスト!O11137)&gt;=1,"",IF(VLOOKUP(O11137,登録者リスト!$A$1:$D$43729,4,FALSE)=基本情報!$D$6,O11137,"")),"")</f>
        <v/>
      </c>
    </row>
    <row r="11138" spans="15:16" x14ac:dyDescent="0.15">
      <c r="O11138">
        <v>11137</v>
      </c>
      <c r="P11138" t="str">
        <f>IFERROR(IF(COUNTIF(個人情報!$BB$5:$BB$401,"登録番号" &amp; リスト!O11138)&gt;=1,"",IF(VLOOKUP(O11138,登録者リスト!$A$1:$D$43729,4,FALSE)=基本情報!$D$6,O11138,"")),"")</f>
        <v/>
      </c>
    </row>
    <row r="11139" spans="15:16" x14ac:dyDescent="0.15">
      <c r="O11139">
        <v>11138</v>
      </c>
      <c r="P11139" t="str">
        <f>IFERROR(IF(COUNTIF(個人情報!$BB$5:$BB$401,"登録番号" &amp; リスト!O11139)&gt;=1,"",IF(VLOOKUP(O11139,登録者リスト!$A$1:$D$43729,4,FALSE)=基本情報!$D$6,O11139,"")),"")</f>
        <v/>
      </c>
    </row>
    <row r="11140" spans="15:16" x14ac:dyDescent="0.15">
      <c r="O11140">
        <v>11139</v>
      </c>
      <c r="P11140" t="str">
        <f>IFERROR(IF(COUNTIF(個人情報!$BB$5:$BB$401,"登録番号" &amp; リスト!O11140)&gt;=1,"",IF(VLOOKUP(O11140,登録者リスト!$A$1:$D$43729,4,FALSE)=基本情報!$D$6,O11140,"")),"")</f>
        <v/>
      </c>
    </row>
    <row r="11141" spans="15:16" x14ac:dyDescent="0.15">
      <c r="O11141">
        <v>11140</v>
      </c>
      <c r="P11141" t="str">
        <f>IFERROR(IF(COUNTIF(個人情報!$BB$5:$BB$401,"登録番号" &amp; リスト!O11141)&gt;=1,"",IF(VLOOKUP(O11141,登録者リスト!$A$1:$D$43729,4,FALSE)=基本情報!$D$6,O11141,"")),"")</f>
        <v/>
      </c>
    </row>
    <row r="11142" spans="15:16" x14ac:dyDescent="0.15">
      <c r="O11142">
        <v>11141</v>
      </c>
      <c r="P11142" t="str">
        <f>IFERROR(IF(COUNTIF(個人情報!$BB$5:$BB$401,"登録番号" &amp; リスト!O11142)&gt;=1,"",IF(VLOOKUP(O11142,登録者リスト!$A$1:$D$43729,4,FALSE)=基本情報!$D$6,O11142,"")),"")</f>
        <v/>
      </c>
    </row>
    <row r="11143" spans="15:16" x14ac:dyDescent="0.15">
      <c r="O11143">
        <v>11142</v>
      </c>
      <c r="P11143" t="str">
        <f>IFERROR(IF(COUNTIF(個人情報!$BB$5:$BB$401,"登録番号" &amp; リスト!O11143)&gt;=1,"",IF(VLOOKUP(O11143,登録者リスト!$A$1:$D$43729,4,FALSE)=基本情報!$D$6,O11143,"")),"")</f>
        <v/>
      </c>
    </row>
    <row r="11144" spans="15:16" x14ac:dyDescent="0.15">
      <c r="O11144">
        <v>11143</v>
      </c>
      <c r="P11144" t="str">
        <f>IFERROR(IF(COUNTIF(個人情報!$BB$5:$BB$401,"登録番号" &amp; リスト!O11144)&gt;=1,"",IF(VLOOKUP(O11144,登録者リスト!$A$1:$D$43729,4,FALSE)=基本情報!$D$6,O11144,"")),"")</f>
        <v/>
      </c>
    </row>
    <row r="11145" spans="15:16" x14ac:dyDescent="0.15">
      <c r="O11145">
        <v>11144</v>
      </c>
      <c r="P11145" t="str">
        <f>IFERROR(IF(COUNTIF(個人情報!$BB$5:$BB$401,"登録番号" &amp; リスト!O11145)&gt;=1,"",IF(VLOOKUP(O11145,登録者リスト!$A$1:$D$43729,4,FALSE)=基本情報!$D$6,O11145,"")),"")</f>
        <v/>
      </c>
    </row>
    <row r="11146" spans="15:16" x14ac:dyDescent="0.15">
      <c r="O11146">
        <v>11145</v>
      </c>
      <c r="P11146" t="str">
        <f>IFERROR(IF(COUNTIF(個人情報!$BB$5:$BB$401,"登録番号" &amp; リスト!O11146)&gt;=1,"",IF(VLOOKUP(O11146,登録者リスト!$A$1:$D$43729,4,FALSE)=基本情報!$D$6,O11146,"")),"")</f>
        <v/>
      </c>
    </row>
    <row r="11147" spans="15:16" x14ac:dyDescent="0.15">
      <c r="O11147">
        <v>11146</v>
      </c>
      <c r="P11147" t="str">
        <f>IFERROR(IF(COUNTIF(個人情報!$BB$5:$BB$401,"登録番号" &amp; リスト!O11147)&gt;=1,"",IF(VLOOKUP(O11147,登録者リスト!$A$1:$D$43729,4,FALSE)=基本情報!$D$6,O11147,"")),"")</f>
        <v/>
      </c>
    </row>
    <row r="11148" spans="15:16" x14ac:dyDescent="0.15">
      <c r="O11148">
        <v>11147</v>
      </c>
      <c r="P11148" t="str">
        <f>IFERROR(IF(COUNTIF(個人情報!$BB$5:$BB$401,"登録番号" &amp; リスト!O11148)&gt;=1,"",IF(VLOOKUP(O11148,登録者リスト!$A$1:$D$43729,4,FALSE)=基本情報!$D$6,O11148,"")),"")</f>
        <v/>
      </c>
    </row>
    <row r="11149" spans="15:16" x14ac:dyDescent="0.15">
      <c r="O11149">
        <v>11148</v>
      </c>
      <c r="P11149" t="str">
        <f>IFERROR(IF(COUNTIF(個人情報!$BB$5:$BB$401,"登録番号" &amp; リスト!O11149)&gt;=1,"",IF(VLOOKUP(O11149,登録者リスト!$A$1:$D$43729,4,FALSE)=基本情報!$D$6,O11149,"")),"")</f>
        <v/>
      </c>
    </row>
    <row r="11150" spans="15:16" x14ac:dyDescent="0.15">
      <c r="O11150">
        <v>11149</v>
      </c>
      <c r="P11150" t="str">
        <f>IFERROR(IF(COUNTIF(個人情報!$BB$5:$BB$401,"登録番号" &amp; リスト!O11150)&gt;=1,"",IF(VLOOKUP(O11150,登録者リスト!$A$1:$D$43729,4,FALSE)=基本情報!$D$6,O11150,"")),"")</f>
        <v/>
      </c>
    </row>
    <row r="11151" spans="15:16" x14ac:dyDescent="0.15">
      <c r="O11151">
        <v>11150</v>
      </c>
      <c r="P11151" t="str">
        <f>IFERROR(IF(COUNTIF(個人情報!$BB$5:$BB$401,"登録番号" &amp; リスト!O11151)&gt;=1,"",IF(VLOOKUP(O11151,登録者リスト!$A$1:$D$43729,4,FALSE)=基本情報!$D$6,O11151,"")),"")</f>
        <v/>
      </c>
    </row>
    <row r="11152" spans="15:16" x14ac:dyDescent="0.15">
      <c r="O11152">
        <v>11151</v>
      </c>
      <c r="P11152" t="str">
        <f>IFERROR(IF(COUNTIF(個人情報!$BB$5:$BB$401,"登録番号" &amp; リスト!O11152)&gt;=1,"",IF(VLOOKUP(O11152,登録者リスト!$A$1:$D$43729,4,FALSE)=基本情報!$D$6,O11152,"")),"")</f>
        <v/>
      </c>
    </row>
    <row r="11153" spans="15:16" x14ac:dyDescent="0.15">
      <c r="O11153">
        <v>11152</v>
      </c>
      <c r="P11153" t="str">
        <f>IFERROR(IF(COUNTIF(個人情報!$BB$5:$BB$401,"登録番号" &amp; リスト!O11153)&gt;=1,"",IF(VLOOKUP(O11153,登録者リスト!$A$1:$D$43729,4,FALSE)=基本情報!$D$6,O11153,"")),"")</f>
        <v/>
      </c>
    </row>
    <row r="11154" spans="15:16" x14ac:dyDescent="0.15">
      <c r="O11154">
        <v>11153</v>
      </c>
      <c r="P11154" t="str">
        <f>IFERROR(IF(COUNTIF(個人情報!$BB$5:$BB$401,"登録番号" &amp; リスト!O11154)&gt;=1,"",IF(VLOOKUP(O11154,登録者リスト!$A$1:$D$43729,4,FALSE)=基本情報!$D$6,O11154,"")),"")</f>
        <v/>
      </c>
    </row>
    <row r="11155" spans="15:16" x14ac:dyDescent="0.15">
      <c r="O11155">
        <v>11154</v>
      </c>
      <c r="P11155" t="str">
        <f>IFERROR(IF(COUNTIF(個人情報!$BB$5:$BB$401,"登録番号" &amp; リスト!O11155)&gt;=1,"",IF(VLOOKUP(O11155,登録者リスト!$A$1:$D$43729,4,FALSE)=基本情報!$D$6,O11155,"")),"")</f>
        <v/>
      </c>
    </row>
    <row r="11156" spans="15:16" x14ac:dyDescent="0.15">
      <c r="O11156">
        <v>11155</v>
      </c>
      <c r="P11156" t="str">
        <f>IFERROR(IF(COUNTIF(個人情報!$BB$5:$BB$401,"登録番号" &amp; リスト!O11156)&gt;=1,"",IF(VLOOKUP(O11156,登録者リスト!$A$1:$D$43729,4,FALSE)=基本情報!$D$6,O11156,"")),"")</f>
        <v/>
      </c>
    </row>
    <row r="11157" spans="15:16" x14ac:dyDescent="0.15">
      <c r="O11157">
        <v>11156</v>
      </c>
      <c r="P11157" t="str">
        <f>IFERROR(IF(COUNTIF(個人情報!$BB$5:$BB$401,"登録番号" &amp; リスト!O11157)&gt;=1,"",IF(VLOOKUP(O11157,登録者リスト!$A$1:$D$43729,4,FALSE)=基本情報!$D$6,O11157,"")),"")</f>
        <v/>
      </c>
    </row>
    <row r="11158" spans="15:16" x14ac:dyDescent="0.15">
      <c r="O11158">
        <v>11157</v>
      </c>
      <c r="P11158" t="str">
        <f>IFERROR(IF(COUNTIF(個人情報!$BB$5:$BB$401,"登録番号" &amp; リスト!O11158)&gt;=1,"",IF(VLOOKUP(O11158,登録者リスト!$A$1:$D$43729,4,FALSE)=基本情報!$D$6,O11158,"")),"")</f>
        <v/>
      </c>
    </row>
    <row r="11159" spans="15:16" x14ac:dyDescent="0.15">
      <c r="O11159">
        <v>11158</v>
      </c>
      <c r="P11159" t="str">
        <f>IFERROR(IF(COUNTIF(個人情報!$BB$5:$BB$401,"登録番号" &amp; リスト!O11159)&gt;=1,"",IF(VLOOKUP(O11159,登録者リスト!$A$1:$D$43729,4,FALSE)=基本情報!$D$6,O11159,"")),"")</f>
        <v/>
      </c>
    </row>
    <row r="11160" spans="15:16" x14ac:dyDescent="0.15">
      <c r="O11160">
        <v>11159</v>
      </c>
      <c r="P11160" t="str">
        <f>IFERROR(IF(COUNTIF(個人情報!$BB$5:$BB$401,"登録番号" &amp; リスト!O11160)&gt;=1,"",IF(VLOOKUP(O11160,登録者リスト!$A$1:$D$43729,4,FALSE)=基本情報!$D$6,O11160,"")),"")</f>
        <v/>
      </c>
    </row>
    <row r="11161" spans="15:16" x14ac:dyDescent="0.15">
      <c r="O11161">
        <v>11160</v>
      </c>
      <c r="P11161" t="str">
        <f>IFERROR(IF(COUNTIF(個人情報!$BB$5:$BB$401,"登録番号" &amp; リスト!O11161)&gt;=1,"",IF(VLOOKUP(O11161,登録者リスト!$A$1:$D$43729,4,FALSE)=基本情報!$D$6,O11161,"")),"")</f>
        <v/>
      </c>
    </row>
    <row r="11162" spans="15:16" x14ac:dyDescent="0.15">
      <c r="O11162">
        <v>11161</v>
      </c>
      <c r="P11162" t="str">
        <f>IFERROR(IF(COUNTIF(個人情報!$BB$5:$BB$401,"登録番号" &amp; リスト!O11162)&gt;=1,"",IF(VLOOKUP(O11162,登録者リスト!$A$1:$D$43729,4,FALSE)=基本情報!$D$6,O11162,"")),"")</f>
        <v/>
      </c>
    </row>
    <row r="11163" spans="15:16" x14ac:dyDescent="0.15">
      <c r="O11163">
        <v>11162</v>
      </c>
      <c r="P11163" t="str">
        <f>IFERROR(IF(COUNTIF(個人情報!$BB$5:$BB$401,"登録番号" &amp; リスト!O11163)&gt;=1,"",IF(VLOOKUP(O11163,登録者リスト!$A$1:$D$43729,4,FALSE)=基本情報!$D$6,O11163,"")),"")</f>
        <v/>
      </c>
    </row>
    <row r="11164" spans="15:16" x14ac:dyDescent="0.15">
      <c r="O11164">
        <v>11163</v>
      </c>
      <c r="P11164" t="str">
        <f>IFERROR(IF(COUNTIF(個人情報!$BB$5:$BB$401,"登録番号" &amp; リスト!O11164)&gt;=1,"",IF(VLOOKUP(O11164,登録者リスト!$A$1:$D$43729,4,FALSE)=基本情報!$D$6,O11164,"")),"")</f>
        <v/>
      </c>
    </row>
    <row r="11165" spans="15:16" x14ac:dyDescent="0.15">
      <c r="O11165">
        <v>11164</v>
      </c>
      <c r="P11165" t="str">
        <f>IFERROR(IF(COUNTIF(個人情報!$BB$5:$BB$401,"登録番号" &amp; リスト!O11165)&gt;=1,"",IF(VLOOKUP(O11165,登録者リスト!$A$1:$D$43729,4,FALSE)=基本情報!$D$6,O11165,"")),"")</f>
        <v/>
      </c>
    </row>
    <row r="11166" spans="15:16" x14ac:dyDescent="0.15">
      <c r="O11166">
        <v>11165</v>
      </c>
      <c r="P11166" t="str">
        <f>IFERROR(IF(COUNTIF(個人情報!$BB$5:$BB$401,"登録番号" &amp; リスト!O11166)&gt;=1,"",IF(VLOOKUP(O11166,登録者リスト!$A$1:$D$43729,4,FALSE)=基本情報!$D$6,O11166,"")),"")</f>
        <v/>
      </c>
    </row>
    <row r="11167" spans="15:16" x14ac:dyDescent="0.15">
      <c r="O11167">
        <v>11166</v>
      </c>
      <c r="P11167" t="str">
        <f>IFERROR(IF(COUNTIF(個人情報!$BB$5:$BB$401,"登録番号" &amp; リスト!O11167)&gt;=1,"",IF(VLOOKUP(O11167,登録者リスト!$A$1:$D$43729,4,FALSE)=基本情報!$D$6,O11167,"")),"")</f>
        <v/>
      </c>
    </row>
    <row r="11168" spans="15:16" x14ac:dyDescent="0.15">
      <c r="O11168">
        <v>11167</v>
      </c>
      <c r="P11168" t="str">
        <f>IFERROR(IF(COUNTIF(個人情報!$BB$5:$BB$401,"登録番号" &amp; リスト!O11168)&gt;=1,"",IF(VLOOKUP(O11168,登録者リスト!$A$1:$D$43729,4,FALSE)=基本情報!$D$6,O11168,"")),"")</f>
        <v/>
      </c>
    </row>
    <row r="11169" spans="15:16" x14ac:dyDescent="0.15">
      <c r="O11169">
        <v>11168</v>
      </c>
      <c r="P11169" t="str">
        <f>IFERROR(IF(COUNTIF(個人情報!$BB$5:$BB$401,"登録番号" &amp; リスト!O11169)&gt;=1,"",IF(VLOOKUP(O11169,登録者リスト!$A$1:$D$43729,4,FALSE)=基本情報!$D$6,O11169,"")),"")</f>
        <v/>
      </c>
    </row>
    <row r="11170" spans="15:16" x14ac:dyDescent="0.15">
      <c r="O11170">
        <v>11169</v>
      </c>
      <c r="P11170" t="str">
        <f>IFERROR(IF(COUNTIF(個人情報!$BB$5:$BB$401,"登録番号" &amp; リスト!O11170)&gt;=1,"",IF(VLOOKUP(O11170,登録者リスト!$A$1:$D$43729,4,FALSE)=基本情報!$D$6,O11170,"")),"")</f>
        <v/>
      </c>
    </row>
    <row r="11171" spans="15:16" x14ac:dyDescent="0.15">
      <c r="O11171">
        <v>11170</v>
      </c>
      <c r="P11171" t="str">
        <f>IFERROR(IF(COUNTIF(個人情報!$BB$5:$BB$401,"登録番号" &amp; リスト!O11171)&gt;=1,"",IF(VLOOKUP(O11171,登録者リスト!$A$1:$D$43729,4,FALSE)=基本情報!$D$6,O11171,"")),"")</f>
        <v/>
      </c>
    </row>
    <row r="11172" spans="15:16" x14ac:dyDescent="0.15">
      <c r="O11172">
        <v>11171</v>
      </c>
      <c r="P11172" t="str">
        <f>IFERROR(IF(COUNTIF(個人情報!$BB$5:$BB$401,"登録番号" &amp; リスト!O11172)&gt;=1,"",IF(VLOOKUP(O11172,登録者リスト!$A$1:$D$43729,4,FALSE)=基本情報!$D$6,O11172,"")),"")</f>
        <v/>
      </c>
    </row>
    <row r="11173" spans="15:16" x14ac:dyDescent="0.15">
      <c r="O11173">
        <v>11172</v>
      </c>
      <c r="P11173" t="str">
        <f>IFERROR(IF(COUNTIF(個人情報!$BB$5:$BB$401,"登録番号" &amp; リスト!O11173)&gt;=1,"",IF(VLOOKUP(O11173,登録者リスト!$A$1:$D$43729,4,FALSE)=基本情報!$D$6,O11173,"")),"")</f>
        <v/>
      </c>
    </row>
    <row r="11174" spans="15:16" x14ac:dyDescent="0.15">
      <c r="O11174">
        <v>11173</v>
      </c>
      <c r="P11174" t="str">
        <f>IFERROR(IF(COUNTIF(個人情報!$BB$5:$BB$401,"登録番号" &amp; リスト!O11174)&gt;=1,"",IF(VLOOKUP(O11174,登録者リスト!$A$1:$D$43729,4,FALSE)=基本情報!$D$6,O11174,"")),"")</f>
        <v/>
      </c>
    </row>
    <row r="11175" spans="15:16" x14ac:dyDescent="0.15">
      <c r="O11175">
        <v>11174</v>
      </c>
      <c r="P11175" t="str">
        <f>IFERROR(IF(COUNTIF(個人情報!$BB$5:$BB$401,"登録番号" &amp; リスト!O11175)&gt;=1,"",IF(VLOOKUP(O11175,登録者リスト!$A$1:$D$43729,4,FALSE)=基本情報!$D$6,O11175,"")),"")</f>
        <v/>
      </c>
    </row>
    <row r="11176" spans="15:16" x14ac:dyDescent="0.15">
      <c r="O11176">
        <v>11175</v>
      </c>
      <c r="P11176" t="str">
        <f>IFERROR(IF(COUNTIF(個人情報!$BB$5:$BB$401,"登録番号" &amp; リスト!O11176)&gt;=1,"",IF(VLOOKUP(O11176,登録者リスト!$A$1:$D$43729,4,FALSE)=基本情報!$D$6,O11176,"")),"")</f>
        <v/>
      </c>
    </row>
    <row r="11177" spans="15:16" x14ac:dyDescent="0.15">
      <c r="O11177">
        <v>11176</v>
      </c>
      <c r="P11177" t="str">
        <f>IFERROR(IF(COUNTIF(個人情報!$BB$5:$BB$401,"登録番号" &amp; リスト!O11177)&gt;=1,"",IF(VLOOKUP(O11177,登録者リスト!$A$1:$D$43729,4,FALSE)=基本情報!$D$6,O11177,"")),"")</f>
        <v/>
      </c>
    </row>
    <row r="11178" spans="15:16" x14ac:dyDescent="0.15">
      <c r="O11178">
        <v>11177</v>
      </c>
      <c r="P11178" t="str">
        <f>IFERROR(IF(COUNTIF(個人情報!$BB$5:$BB$401,"登録番号" &amp; リスト!O11178)&gt;=1,"",IF(VLOOKUP(O11178,登録者リスト!$A$1:$D$43729,4,FALSE)=基本情報!$D$6,O11178,"")),"")</f>
        <v/>
      </c>
    </row>
    <row r="11179" spans="15:16" x14ac:dyDescent="0.15">
      <c r="O11179">
        <v>11178</v>
      </c>
      <c r="P11179" t="str">
        <f>IFERROR(IF(COUNTIF(個人情報!$BB$5:$BB$401,"登録番号" &amp; リスト!O11179)&gt;=1,"",IF(VLOOKUP(O11179,登録者リスト!$A$1:$D$43729,4,FALSE)=基本情報!$D$6,O11179,"")),"")</f>
        <v/>
      </c>
    </row>
    <row r="11180" spans="15:16" x14ac:dyDescent="0.15">
      <c r="O11180">
        <v>11179</v>
      </c>
      <c r="P11180" t="str">
        <f>IFERROR(IF(COUNTIF(個人情報!$BB$5:$BB$401,"登録番号" &amp; リスト!O11180)&gt;=1,"",IF(VLOOKUP(O11180,登録者リスト!$A$1:$D$43729,4,FALSE)=基本情報!$D$6,O11180,"")),"")</f>
        <v/>
      </c>
    </row>
    <row r="11181" spans="15:16" x14ac:dyDescent="0.15">
      <c r="O11181">
        <v>11180</v>
      </c>
      <c r="P11181" t="str">
        <f>IFERROR(IF(COUNTIF(個人情報!$BB$5:$BB$401,"登録番号" &amp; リスト!O11181)&gt;=1,"",IF(VLOOKUP(O11181,登録者リスト!$A$1:$D$43729,4,FALSE)=基本情報!$D$6,O11181,"")),"")</f>
        <v/>
      </c>
    </row>
    <row r="11182" spans="15:16" x14ac:dyDescent="0.15">
      <c r="O11182">
        <v>11181</v>
      </c>
      <c r="P11182" t="str">
        <f>IFERROR(IF(COUNTIF(個人情報!$BB$5:$BB$401,"登録番号" &amp; リスト!O11182)&gt;=1,"",IF(VLOOKUP(O11182,登録者リスト!$A$1:$D$43729,4,FALSE)=基本情報!$D$6,O11182,"")),"")</f>
        <v/>
      </c>
    </row>
    <row r="11183" spans="15:16" x14ac:dyDescent="0.15">
      <c r="O11183">
        <v>11182</v>
      </c>
      <c r="P11183" t="str">
        <f>IFERROR(IF(COUNTIF(個人情報!$BB$5:$BB$401,"登録番号" &amp; リスト!O11183)&gt;=1,"",IF(VLOOKUP(O11183,登録者リスト!$A$1:$D$43729,4,FALSE)=基本情報!$D$6,O11183,"")),"")</f>
        <v/>
      </c>
    </row>
    <row r="11184" spans="15:16" x14ac:dyDescent="0.15">
      <c r="O11184">
        <v>11183</v>
      </c>
      <c r="P11184" t="str">
        <f>IFERROR(IF(COUNTIF(個人情報!$BB$5:$BB$401,"登録番号" &amp; リスト!O11184)&gt;=1,"",IF(VLOOKUP(O11184,登録者リスト!$A$1:$D$43729,4,FALSE)=基本情報!$D$6,O11184,"")),"")</f>
        <v/>
      </c>
    </row>
    <row r="11185" spans="15:16" x14ac:dyDescent="0.15">
      <c r="O11185">
        <v>11184</v>
      </c>
      <c r="P11185" t="str">
        <f>IFERROR(IF(COUNTIF(個人情報!$BB$5:$BB$401,"登録番号" &amp; リスト!O11185)&gt;=1,"",IF(VLOOKUP(O11185,登録者リスト!$A$1:$D$43729,4,FALSE)=基本情報!$D$6,O11185,"")),"")</f>
        <v/>
      </c>
    </row>
    <row r="11186" spans="15:16" x14ac:dyDescent="0.15">
      <c r="O11186">
        <v>11185</v>
      </c>
      <c r="P11186" t="str">
        <f>IFERROR(IF(COUNTIF(個人情報!$BB$5:$BB$401,"登録番号" &amp; リスト!O11186)&gt;=1,"",IF(VLOOKUP(O11186,登録者リスト!$A$1:$D$43729,4,FALSE)=基本情報!$D$6,O11186,"")),"")</f>
        <v/>
      </c>
    </row>
    <row r="11187" spans="15:16" x14ac:dyDescent="0.15">
      <c r="O11187">
        <v>11186</v>
      </c>
      <c r="P11187" t="str">
        <f>IFERROR(IF(COUNTIF(個人情報!$BB$5:$BB$401,"登録番号" &amp; リスト!O11187)&gt;=1,"",IF(VLOOKUP(O11187,登録者リスト!$A$1:$D$43729,4,FALSE)=基本情報!$D$6,O11187,"")),"")</f>
        <v/>
      </c>
    </row>
    <row r="11188" spans="15:16" x14ac:dyDescent="0.15">
      <c r="O11188">
        <v>11187</v>
      </c>
      <c r="P11188" t="str">
        <f>IFERROR(IF(COUNTIF(個人情報!$BB$5:$BB$401,"登録番号" &amp; リスト!O11188)&gt;=1,"",IF(VLOOKUP(O11188,登録者リスト!$A$1:$D$43729,4,FALSE)=基本情報!$D$6,O11188,"")),"")</f>
        <v/>
      </c>
    </row>
    <row r="11189" spans="15:16" x14ac:dyDescent="0.15">
      <c r="O11189">
        <v>11188</v>
      </c>
      <c r="P11189" t="str">
        <f>IFERROR(IF(COUNTIF(個人情報!$BB$5:$BB$401,"登録番号" &amp; リスト!O11189)&gt;=1,"",IF(VLOOKUP(O11189,登録者リスト!$A$1:$D$43729,4,FALSE)=基本情報!$D$6,O11189,"")),"")</f>
        <v/>
      </c>
    </row>
    <row r="11190" spans="15:16" x14ac:dyDescent="0.15">
      <c r="O11190">
        <v>11189</v>
      </c>
      <c r="P11190" t="str">
        <f>IFERROR(IF(COUNTIF(個人情報!$BB$5:$BB$401,"登録番号" &amp; リスト!O11190)&gt;=1,"",IF(VLOOKUP(O11190,登録者リスト!$A$1:$D$43729,4,FALSE)=基本情報!$D$6,O11190,"")),"")</f>
        <v/>
      </c>
    </row>
    <row r="11191" spans="15:16" x14ac:dyDescent="0.15">
      <c r="O11191">
        <v>11190</v>
      </c>
      <c r="P11191" t="str">
        <f>IFERROR(IF(COUNTIF(個人情報!$BB$5:$BB$401,"登録番号" &amp; リスト!O11191)&gt;=1,"",IF(VLOOKUP(O11191,登録者リスト!$A$1:$D$43729,4,FALSE)=基本情報!$D$6,O11191,"")),"")</f>
        <v/>
      </c>
    </row>
    <row r="11192" spans="15:16" x14ac:dyDescent="0.15">
      <c r="O11192">
        <v>11191</v>
      </c>
      <c r="P11192" t="str">
        <f>IFERROR(IF(COUNTIF(個人情報!$BB$5:$BB$401,"登録番号" &amp; リスト!O11192)&gt;=1,"",IF(VLOOKUP(O11192,登録者リスト!$A$1:$D$43729,4,FALSE)=基本情報!$D$6,O11192,"")),"")</f>
        <v/>
      </c>
    </row>
    <row r="11193" spans="15:16" x14ac:dyDescent="0.15">
      <c r="O11193">
        <v>11192</v>
      </c>
      <c r="P11193" t="str">
        <f>IFERROR(IF(COUNTIF(個人情報!$BB$5:$BB$401,"登録番号" &amp; リスト!O11193)&gt;=1,"",IF(VLOOKUP(O11193,登録者リスト!$A$1:$D$43729,4,FALSE)=基本情報!$D$6,O11193,"")),"")</f>
        <v/>
      </c>
    </row>
    <row r="11194" spans="15:16" x14ac:dyDescent="0.15">
      <c r="O11194">
        <v>11193</v>
      </c>
      <c r="P11194" t="str">
        <f>IFERROR(IF(COUNTIF(個人情報!$BB$5:$BB$401,"登録番号" &amp; リスト!O11194)&gt;=1,"",IF(VLOOKUP(O11194,登録者リスト!$A$1:$D$43729,4,FALSE)=基本情報!$D$6,O11194,"")),"")</f>
        <v/>
      </c>
    </row>
    <row r="11195" spans="15:16" x14ac:dyDescent="0.15">
      <c r="O11195">
        <v>11194</v>
      </c>
      <c r="P11195" t="str">
        <f>IFERROR(IF(COUNTIF(個人情報!$BB$5:$BB$401,"登録番号" &amp; リスト!O11195)&gt;=1,"",IF(VLOOKUP(O11195,登録者リスト!$A$1:$D$43729,4,FALSE)=基本情報!$D$6,O11195,"")),"")</f>
        <v/>
      </c>
    </row>
    <row r="11196" spans="15:16" x14ac:dyDescent="0.15">
      <c r="O11196">
        <v>11195</v>
      </c>
      <c r="P11196" t="str">
        <f>IFERROR(IF(COUNTIF(個人情報!$BB$5:$BB$401,"登録番号" &amp; リスト!O11196)&gt;=1,"",IF(VLOOKUP(O11196,登録者リスト!$A$1:$D$43729,4,FALSE)=基本情報!$D$6,O11196,"")),"")</f>
        <v/>
      </c>
    </row>
    <row r="11197" spans="15:16" x14ac:dyDescent="0.15">
      <c r="O11197">
        <v>11196</v>
      </c>
      <c r="P11197" t="str">
        <f>IFERROR(IF(COUNTIF(個人情報!$BB$5:$BB$401,"登録番号" &amp; リスト!O11197)&gt;=1,"",IF(VLOOKUP(O11197,登録者リスト!$A$1:$D$43729,4,FALSE)=基本情報!$D$6,O11197,"")),"")</f>
        <v/>
      </c>
    </row>
    <row r="11198" spans="15:16" x14ac:dyDescent="0.15">
      <c r="O11198">
        <v>11197</v>
      </c>
      <c r="P11198" t="str">
        <f>IFERROR(IF(COUNTIF(個人情報!$BB$5:$BB$401,"登録番号" &amp; リスト!O11198)&gt;=1,"",IF(VLOOKUP(O11198,登録者リスト!$A$1:$D$43729,4,FALSE)=基本情報!$D$6,O11198,"")),"")</f>
        <v/>
      </c>
    </row>
    <row r="11199" spans="15:16" x14ac:dyDescent="0.15">
      <c r="O11199">
        <v>11198</v>
      </c>
      <c r="P11199" t="str">
        <f>IFERROR(IF(COUNTIF(個人情報!$BB$5:$BB$401,"登録番号" &amp; リスト!O11199)&gt;=1,"",IF(VLOOKUP(O11199,登録者リスト!$A$1:$D$43729,4,FALSE)=基本情報!$D$6,O11199,"")),"")</f>
        <v/>
      </c>
    </row>
    <row r="11200" spans="15:16" x14ac:dyDescent="0.15">
      <c r="O11200">
        <v>11199</v>
      </c>
      <c r="P11200" t="str">
        <f>IFERROR(IF(COUNTIF(個人情報!$BB$5:$BB$401,"登録番号" &amp; リスト!O11200)&gt;=1,"",IF(VLOOKUP(O11200,登録者リスト!$A$1:$D$43729,4,FALSE)=基本情報!$D$6,O11200,"")),"")</f>
        <v/>
      </c>
    </row>
    <row r="11201" spans="15:16" x14ac:dyDescent="0.15">
      <c r="O11201">
        <v>11200</v>
      </c>
      <c r="P11201" t="str">
        <f>IFERROR(IF(COUNTIF(個人情報!$BB$5:$BB$401,"登録番号" &amp; リスト!O11201)&gt;=1,"",IF(VLOOKUP(O11201,登録者リスト!$A$1:$D$43729,4,FALSE)=基本情報!$D$6,O11201,"")),"")</f>
        <v/>
      </c>
    </row>
    <row r="11202" spans="15:16" x14ac:dyDescent="0.15">
      <c r="O11202">
        <v>11201</v>
      </c>
      <c r="P11202" t="str">
        <f>IFERROR(IF(COUNTIF(個人情報!$BB$5:$BB$401,"登録番号" &amp; リスト!O11202)&gt;=1,"",IF(VLOOKUP(O11202,登録者リスト!$A$1:$D$43729,4,FALSE)=基本情報!$D$6,O11202,"")),"")</f>
        <v/>
      </c>
    </row>
    <row r="11203" spans="15:16" x14ac:dyDescent="0.15">
      <c r="O11203">
        <v>11202</v>
      </c>
      <c r="P11203" t="str">
        <f>IFERROR(IF(COUNTIF(個人情報!$BB$5:$BB$401,"登録番号" &amp; リスト!O11203)&gt;=1,"",IF(VLOOKUP(O11203,登録者リスト!$A$1:$D$43729,4,FALSE)=基本情報!$D$6,O11203,"")),"")</f>
        <v/>
      </c>
    </row>
    <row r="11204" spans="15:16" x14ac:dyDescent="0.15">
      <c r="O11204">
        <v>11203</v>
      </c>
      <c r="P11204" t="str">
        <f>IFERROR(IF(COUNTIF(個人情報!$BB$5:$BB$401,"登録番号" &amp; リスト!O11204)&gt;=1,"",IF(VLOOKUP(O11204,登録者リスト!$A$1:$D$43729,4,FALSE)=基本情報!$D$6,O11204,"")),"")</f>
        <v/>
      </c>
    </row>
    <row r="11205" spans="15:16" x14ac:dyDescent="0.15">
      <c r="O11205">
        <v>11204</v>
      </c>
      <c r="P11205" t="str">
        <f>IFERROR(IF(COUNTIF(個人情報!$BB$5:$BB$401,"登録番号" &amp; リスト!O11205)&gt;=1,"",IF(VLOOKUP(O11205,登録者リスト!$A$1:$D$43729,4,FALSE)=基本情報!$D$6,O11205,"")),"")</f>
        <v/>
      </c>
    </row>
    <row r="11206" spans="15:16" x14ac:dyDescent="0.15">
      <c r="O11206">
        <v>11205</v>
      </c>
      <c r="P11206" t="str">
        <f>IFERROR(IF(COUNTIF(個人情報!$BB$5:$BB$401,"登録番号" &amp; リスト!O11206)&gt;=1,"",IF(VLOOKUP(O11206,登録者リスト!$A$1:$D$43729,4,FALSE)=基本情報!$D$6,O11206,"")),"")</f>
        <v/>
      </c>
    </row>
    <row r="11207" spans="15:16" x14ac:dyDescent="0.15">
      <c r="O11207">
        <v>11206</v>
      </c>
      <c r="P11207" t="str">
        <f>IFERROR(IF(COUNTIF(個人情報!$BB$5:$BB$401,"登録番号" &amp; リスト!O11207)&gt;=1,"",IF(VLOOKUP(O11207,登録者リスト!$A$1:$D$43729,4,FALSE)=基本情報!$D$6,O11207,"")),"")</f>
        <v/>
      </c>
    </row>
    <row r="11208" spans="15:16" x14ac:dyDescent="0.15">
      <c r="O11208">
        <v>11207</v>
      </c>
      <c r="P11208" t="str">
        <f>IFERROR(IF(COUNTIF(個人情報!$BB$5:$BB$401,"登録番号" &amp; リスト!O11208)&gt;=1,"",IF(VLOOKUP(O11208,登録者リスト!$A$1:$D$43729,4,FALSE)=基本情報!$D$6,O11208,"")),"")</f>
        <v/>
      </c>
    </row>
    <row r="11209" spans="15:16" x14ac:dyDescent="0.15">
      <c r="O11209">
        <v>11208</v>
      </c>
      <c r="P11209" t="str">
        <f>IFERROR(IF(COUNTIF(個人情報!$BB$5:$BB$401,"登録番号" &amp; リスト!O11209)&gt;=1,"",IF(VLOOKUP(O11209,登録者リスト!$A$1:$D$43729,4,FALSE)=基本情報!$D$6,O11209,"")),"")</f>
        <v/>
      </c>
    </row>
    <row r="11210" spans="15:16" x14ac:dyDescent="0.15">
      <c r="O11210">
        <v>11209</v>
      </c>
      <c r="P11210" t="str">
        <f>IFERROR(IF(COUNTIF(個人情報!$BB$5:$BB$401,"登録番号" &amp; リスト!O11210)&gt;=1,"",IF(VLOOKUP(O11210,登録者リスト!$A$1:$D$43729,4,FALSE)=基本情報!$D$6,O11210,"")),"")</f>
        <v/>
      </c>
    </row>
    <row r="11211" spans="15:16" x14ac:dyDescent="0.15">
      <c r="O11211">
        <v>11210</v>
      </c>
      <c r="P11211" t="str">
        <f>IFERROR(IF(COUNTIF(個人情報!$BB$5:$BB$401,"登録番号" &amp; リスト!O11211)&gt;=1,"",IF(VLOOKUP(O11211,登録者リスト!$A$1:$D$43729,4,FALSE)=基本情報!$D$6,O11211,"")),"")</f>
        <v/>
      </c>
    </row>
    <row r="11212" spans="15:16" x14ac:dyDescent="0.15">
      <c r="O11212">
        <v>11211</v>
      </c>
      <c r="P11212" t="str">
        <f>IFERROR(IF(COUNTIF(個人情報!$BB$5:$BB$401,"登録番号" &amp; リスト!O11212)&gt;=1,"",IF(VLOOKUP(O11212,登録者リスト!$A$1:$D$43729,4,FALSE)=基本情報!$D$6,O11212,"")),"")</f>
        <v/>
      </c>
    </row>
    <row r="11213" spans="15:16" x14ac:dyDescent="0.15">
      <c r="O11213">
        <v>11212</v>
      </c>
      <c r="P11213" t="str">
        <f>IFERROR(IF(COUNTIF(個人情報!$BB$5:$BB$401,"登録番号" &amp; リスト!O11213)&gt;=1,"",IF(VLOOKUP(O11213,登録者リスト!$A$1:$D$43729,4,FALSE)=基本情報!$D$6,O11213,"")),"")</f>
        <v/>
      </c>
    </row>
    <row r="11214" spans="15:16" x14ac:dyDescent="0.15">
      <c r="O11214">
        <v>11213</v>
      </c>
      <c r="P11214" t="str">
        <f>IFERROR(IF(COUNTIF(個人情報!$BB$5:$BB$401,"登録番号" &amp; リスト!O11214)&gt;=1,"",IF(VLOOKUP(O11214,登録者リスト!$A$1:$D$43729,4,FALSE)=基本情報!$D$6,O11214,"")),"")</f>
        <v/>
      </c>
    </row>
    <row r="11215" spans="15:16" x14ac:dyDescent="0.15">
      <c r="O11215">
        <v>11214</v>
      </c>
      <c r="P11215" t="str">
        <f>IFERROR(IF(COUNTIF(個人情報!$BB$5:$BB$401,"登録番号" &amp; リスト!O11215)&gt;=1,"",IF(VLOOKUP(O11215,登録者リスト!$A$1:$D$43729,4,FALSE)=基本情報!$D$6,O11215,"")),"")</f>
        <v/>
      </c>
    </row>
    <row r="11216" spans="15:16" x14ac:dyDescent="0.15">
      <c r="O11216">
        <v>11215</v>
      </c>
      <c r="P11216" t="str">
        <f>IFERROR(IF(COUNTIF(個人情報!$BB$5:$BB$401,"登録番号" &amp; リスト!O11216)&gt;=1,"",IF(VLOOKUP(O11216,登録者リスト!$A$1:$D$43729,4,FALSE)=基本情報!$D$6,O11216,"")),"")</f>
        <v/>
      </c>
    </row>
    <row r="11217" spans="15:16" x14ac:dyDescent="0.15">
      <c r="O11217">
        <v>11216</v>
      </c>
      <c r="P11217" t="str">
        <f>IFERROR(IF(COUNTIF(個人情報!$BB$5:$BB$401,"登録番号" &amp; リスト!O11217)&gt;=1,"",IF(VLOOKUP(O11217,登録者リスト!$A$1:$D$43729,4,FALSE)=基本情報!$D$6,O11217,"")),"")</f>
        <v/>
      </c>
    </row>
    <row r="11218" spans="15:16" x14ac:dyDescent="0.15">
      <c r="O11218">
        <v>11217</v>
      </c>
      <c r="P11218" t="str">
        <f>IFERROR(IF(COUNTIF(個人情報!$BB$5:$BB$401,"登録番号" &amp; リスト!O11218)&gt;=1,"",IF(VLOOKUP(O11218,登録者リスト!$A$1:$D$43729,4,FALSE)=基本情報!$D$6,O11218,"")),"")</f>
        <v/>
      </c>
    </row>
    <row r="11219" spans="15:16" x14ac:dyDescent="0.15">
      <c r="O11219">
        <v>11218</v>
      </c>
      <c r="P11219" t="str">
        <f>IFERROR(IF(COUNTIF(個人情報!$BB$5:$BB$401,"登録番号" &amp; リスト!O11219)&gt;=1,"",IF(VLOOKUP(O11219,登録者リスト!$A$1:$D$43729,4,FALSE)=基本情報!$D$6,O11219,"")),"")</f>
        <v/>
      </c>
    </row>
    <row r="11220" spans="15:16" x14ac:dyDescent="0.15">
      <c r="O11220">
        <v>11219</v>
      </c>
      <c r="P11220" t="str">
        <f>IFERROR(IF(COUNTIF(個人情報!$BB$5:$BB$401,"登録番号" &amp; リスト!O11220)&gt;=1,"",IF(VLOOKUP(O11220,登録者リスト!$A$1:$D$43729,4,FALSE)=基本情報!$D$6,O11220,"")),"")</f>
        <v/>
      </c>
    </row>
    <row r="11221" spans="15:16" x14ac:dyDescent="0.15">
      <c r="O11221">
        <v>11220</v>
      </c>
      <c r="P11221" t="str">
        <f>IFERROR(IF(COUNTIF(個人情報!$BB$5:$BB$401,"登録番号" &amp; リスト!O11221)&gt;=1,"",IF(VLOOKUP(O11221,登録者リスト!$A$1:$D$43729,4,FALSE)=基本情報!$D$6,O11221,"")),"")</f>
        <v/>
      </c>
    </row>
    <row r="11222" spans="15:16" x14ac:dyDescent="0.15">
      <c r="O11222">
        <v>11221</v>
      </c>
      <c r="P11222" t="str">
        <f>IFERROR(IF(COUNTIF(個人情報!$BB$5:$BB$401,"登録番号" &amp; リスト!O11222)&gt;=1,"",IF(VLOOKUP(O11222,登録者リスト!$A$1:$D$43729,4,FALSE)=基本情報!$D$6,O11222,"")),"")</f>
        <v/>
      </c>
    </row>
    <row r="11223" spans="15:16" x14ac:dyDescent="0.15">
      <c r="O11223">
        <v>11222</v>
      </c>
      <c r="P11223" t="str">
        <f>IFERROR(IF(COUNTIF(個人情報!$BB$5:$BB$401,"登録番号" &amp; リスト!O11223)&gt;=1,"",IF(VLOOKUP(O11223,登録者リスト!$A$1:$D$43729,4,FALSE)=基本情報!$D$6,O11223,"")),"")</f>
        <v/>
      </c>
    </row>
    <row r="11224" spans="15:16" x14ac:dyDescent="0.15">
      <c r="O11224">
        <v>11223</v>
      </c>
      <c r="P11224" t="str">
        <f>IFERROR(IF(COUNTIF(個人情報!$BB$5:$BB$401,"登録番号" &amp; リスト!O11224)&gt;=1,"",IF(VLOOKUP(O11224,登録者リスト!$A$1:$D$43729,4,FALSE)=基本情報!$D$6,O11224,"")),"")</f>
        <v/>
      </c>
    </row>
    <row r="11225" spans="15:16" x14ac:dyDescent="0.15">
      <c r="O11225">
        <v>11224</v>
      </c>
      <c r="P11225" t="str">
        <f>IFERROR(IF(COUNTIF(個人情報!$BB$5:$BB$401,"登録番号" &amp; リスト!O11225)&gt;=1,"",IF(VLOOKUP(O11225,登録者リスト!$A$1:$D$43729,4,FALSE)=基本情報!$D$6,O11225,"")),"")</f>
        <v/>
      </c>
    </row>
    <row r="11226" spans="15:16" x14ac:dyDescent="0.15">
      <c r="O11226">
        <v>11225</v>
      </c>
      <c r="P11226" t="str">
        <f>IFERROR(IF(COUNTIF(個人情報!$BB$5:$BB$401,"登録番号" &amp; リスト!O11226)&gt;=1,"",IF(VLOOKUP(O11226,登録者リスト!$A$1:$D$43729,4,FALSE)=基本情報!$D$6,O11226,"")),"")</f>
        <v/>
      </c>
    </row>
    <row r="11227" spans="15:16" x14ac:dyDescent="0.15">
      <c r="O11227">
        <v>11226</v>
      </c>
      <c r="P11227" t="str">
        <f>IFERROR(IF(COUNTIF(個人情報!$BB$5:$BB$401,"登録番号" &amp; リスト!O11227)&gt;=1,"",IF(VLOOKUP(O11227,登録者リスト!$A$1:$D$43729,4,FALSE)=基本情報!$D$6,O11227,"")),"")</f>
        <v/>
      </c>
    </row>
    <row r="11228" spans="15:16" x14ac:dyDescent="0.15">
      <c r="O11228">
        <v>11227</v>
      </c>
      <c r="P11228" t="str">
        <f>IFERROR(IF(COUNTIF(個人情報!$BB$5:$BB$401,"登録番号" &amp; リスト!O11228)&gt;=1,"",IF(VLOOKUP(O11228,登録者リスト!$A$1:$D$43729,4,FALSE)=基本情報!$D$6,O11228,"")),"")</f>
        <v/>
      </c>
    </row>
    <row r="11229" spans="15:16" x14ac:dyDescent="0.15">
      <c r="O11229">
        <v>11228</v>
      </c>
      <c r="P11229" t="str">
        <f>IFERROR(IF(COUNTIF(個人情報!$BB$5:$BB$401,"登録番号" &amp; リスト!O11229)&gt;=1,"",IF(VLOOKUP(O11229,登録者リスト!$A$1:$D$43729,4,FALSE)=基本情報!$D$6,O11229,"")),"")</f>
        <v/>
      </c>
    </row>
    <row r="11230" spans="15:16" x14ac:dyDescent="0.15">
      <c r="O11230">
        <v>11229</v>
      </c>
      <c r="P11230" t="str">
        <f>IFERROR(IF(COUNTIF(個人情報!$BB$5:$BB$401,"登録番号" &amp; リスト!O11230)&gt;=1,"",IF(VLOOKUP(O11230,登録者リスト!$A$1:$D$43729,4,FALSE)=基本情報!$D$6,O11230,"")),"")</f>
        <v/>
      </c>
    </row>
    <row r="11231" spans="15:16" x14ac:dyDescent="0.15">
      <c r="O11231">
        <v>11230</v>
      </c>
      <c r="P11231" t="str">
        <f>IFERROR(IF(COUNTIF(個人情報!$BB$5:$BB$401,"登録番号" &amp; リスト!O11231)&gt;=1,"",IF(VLOOKUP(O11231,登録者リスト!$A$1:$D$43729,4,FALSE)=基本情報!$D$6,O11231,"")),"")</f>
        <v/>
      </c>
    </row>
    <row r="11232" spans="15:16" x14ac:dyDescent="0.15">
      <c r="O11232">
        <v>11231</v>
      </c>
      <c r="P11232" t="str">
        <f>IFERROR(IF(COUNTIF(個人情報!$BB$5:$BB$401,"登録番号" &amp; リスト!O11232)&gt;=1,"",IF(VLOOKUP(O11232,登録者リスト!$A$1:$D$43729,4,FALSE)=基本情報!$D$6,O11232,"")),"")</f>
        <v/>
      </c>
    </row>
    <row r="11233" spans="15:16" x14ac:dyDescent="0.15">
      <c r="O11233">
        <v>11232</v>
      </c>
      <c r="P11233" t="str">
        <f>IFERROR(IF(COUNTIF(個人情報!$BB$5:$BB$401,"登録番号" &amp; リスト!O11233)&gt;=1,"",IF(VLOOKUP(O11233,登録者リスト!$A$1:$D$43729,4,FALSE)=基本情報!$D$6,O11233,"")),"")</f>
        <v/>
      </c>
    </row>
    <row r="11234" spans="15:16" x14ac:dyDescent="0.15">
      <c r="O11234">
        <v>11233</v>
      </c>
      <c r="P11234" t="str">
        <f>IFERROR(IF(COUNTIF(個人情報!$BB$5:$BB$401,"登録番号" &amp; リスト!O11234)&gt;=1,"",IF(VLOOKUP(O11234,登録者リスト!$A$1:$D$43729,4,FALSE)=基本情報!$D$6,O11234,"")),"")</f>
        <v/>
      </c>
    </row>
    <row r="11235" spans="15:16" x14ac:dyDescent="0.15">
      <c r="O11235">
        <v>11234</v>
      </c>
      <c r="P11235" t="str">
        <f>IFERROR(IF(COUNTIF(個人情報!$BB$5:$BB$401,"登録番号" &amp; リスト!O11235)&gt;=1,"",IF(VLOOKUP(O11235,登録者リスト!$A$1:$D$43729,4,FALSE)=基本情報!$D$6,O11235,"")),"")</f>
        <v/>
      </c>
    </row>
    <row r="11236" spans="15:16" x14ac:dyDescent="0.15">
      <c r="O11236">
        <v>11235</v>
      </c>
      <c r="P11236" t="str">
        <f>IFERROR(IF(COUNTIF(個人情報!$BB$5:$BB$401,"登録番号" &amp; リスト!O11236)&gt;=1,"",IF(VLOOKUP(O11236,登録者リスト!$A$1:$D$43729,4,FALSE)=基本情報!$D$6,O11236,"")),"")</f>
        <v/>
      </c>
    </row>
    <row r="11237" spans="15:16" x14ac:dyDescent="0.15">
      <c r="O11237">
        <v>11236</v>
      </c>
      <c r="P11237" t="str">
        <f>IFERROR(IF(COUNTIF(個人情報!$BB$5:$BB$401,"登録番号" &amp; リスト!O11237)&gt;=1,"",IF(VLOOKUP(O11237,登録者リスト!$A$1:$D$43729,4,FALSE)=基本情報!$D$6,O11237,"")),"")</f>
        <v/>
      </c>
    </row>
    <row r="11238" spans="15:16" x14ac:dyDescent="0.15">
      <c r="O11238">
        <v>11237</v>
      </c>
      <c r="P11238" t="str">
        <f>IFERROR(IF(COUNTIF(個人情報!$BB$5:$BB$401,"登録番号" &amp; リスト!O11238)&gt;=1,"",IF(VLOOKUP(O11238,登録者リスト!$A$1:$D$43729,4,FALSE)=基本情報!$D$6,O11238,"")),"")</f>
        <v/>
      </c>
    </row>
    <row r="11239" spans="15:16" x14ac:dyDescent="0.15">
      <c r="O11239">
        <v>11238</v>
      </c>
      <c r="P11239" t="str">
        <f>IFERROR(IF(COUNTIF(個人情報!$BB$5:$BB$401,"登録番号" &amp; リスト!O11239)&gt;=1,"",IF(VLOOKUP(O11239,登録者リスト!$A$1:$D$43729,4,FALSE)=基本情報!$D$6,O11239,"")),"")</f>
        <v/>
      </c>
    </row>
    <row r="11240" spans="15:16" x14ac:dyDescent="0.15">
      <c r="O11240">
        <v>11239</v>
      </c>
      <c r="P11240" t="str">
        <f>IFERROR(IF(COUNTIF(個人情報!$BB$5:$BB$401,"登録番号" &amp; リスト!O11240)&gt;=1,"",IF(VLOOKUP(O11240,登録者リスト!$A$1:$D$43729,4,FALSE)=基本情報!$D$6,O11240,"")),"")</f>
        <v/>
      </c>
    </row>
    <row r="11241" spans="15:16" x14ac:dyDescent="0.15">
      <c r="O11241">
        <v>11240</v>
      </c>
      <c r="P11241" t="str">
        <f>IFERROR(IF(COUNTIF(個人情報!$BB$5:$BB$401,"登録番号" &amp; リスト!O11241)&gt;=1,"",IF(VLOOKUP(O11241,登録者リスト!$A$1:$D$43729,4,FALSE)=基本情報!$D$6,O11241,"")),"")</f>
        <v/>
      </c>
    </row>
    <row r="11242" spans="15:16" x14ac:dyDescent="0.15">
      <c r="O11242">
        <v>11241</v>
      </c>
      <c r="P11242" t="str">
        <f>IFERROR(IF(COUNTIF(個人情報!$BB$5:$BB$401,"登録番号" &amp; リスト!O11242)&gt;=1,"",IF(VLOOKUP(O11242,登録者リスト!$A$1:$D$43729,4,FALSE)=基本情報!$D$6,O11242,"")),"")</f>
        <v/>
      </c>
    </row>
    <row r="11243" spans="15:16" x14ac:dyDescent="0.15">
      <c r="O11243">
        <v>11242</v>
      </c>
      <c r="P11243" t="str">
        <f>IFERROR(IF(COUNTIF(個人情報!$BB$5:$BB$401,"登録番号" &amp; リスト!O11243)&gt;=1,"",IF(VLOOKUP(O11243,登録者リスト!$A$1:$D$43729,4,FALSE)=基本情報!$D$6,O11243,"")),"")</f>
        <v/>
      </c>
    </row>
    <row r="11244" spans="15:16" x14ac:dyDescent="0.15">
      <c r="O11244">
        <v>11243</v>
      </c>
      <c r="P11244" t="str">
        <f>IFERROR(IF(COUNTIF(個人情報!$BB$5:$BB$401,"登録番号" &amp; リスト!O11244)&gt;=1,"",IF(VLOOKUP(O11244,登録者リスト!$A$1:$D$43729,4,FALSE)=基本情報!$D$6,O11244,"")),"")</f>
        <v/>
      </c>
    </row>
    <row r="11245" spans="15:16" x14ac:dyDescent="0.15">
      <c r="O11245">
        <v>11244</v>
      </c>
      <c r="P11245" t="str">
        <f>IFERROR(IF(COUNTIF(個人情報!$BB$5:$BB$401,"登録番号" &amp; リスト!O11245)&gt;=1,"",IF(VLOOKUP(O11245,登録者リスト!$A$1:$D$43729,4,FALSE)=基本情報!$D$6,O11245,"")),"")</f>
        <v/>
      </c>
    </row>
    <row r="11246" spans="15:16" x14ac:dyDescent="0.15">
      <c r="O11246">
        <v>11245</v>
      </c>
      <c r="P11246" t="str">
        <f>IFERROR(IF(COUNTIF(個人情報!$BB$5:$BB$401,"登録番号" &amp; リスト!O11246)&gt;=1,"",IF(VLOOKUP(O11246,登録者リスト!$A$1:$D$43729,4,FALSE)=基本情報!$D$6,O11246,"")),"")</f>
        <v/>
      </c>
    </row>
    <row r="11247" spans="15:16" x14ac:dyDescent="0.15">
      <c r="O11247">
        <v>11246</v>
      </c>
      <c r="P11247" t="str">
        <f>IFERROR(IF(COUNTIF(個人情報!$BB$5:$BB$401,"登録番号" &amp; リスト!O11247)&gt;=1,"",IF(VLOOKUP(O11247,登録者リスト!$A$1:$D$43729,4,FALSE)=基本情報!$D$6,O11247,"")),"")</f>
        <v/>
      </c>
    </row>
    <row r="11248" spans="15:16" x14ac:dyDescent="0.15">
      <c r="O11248">
        <v>11247</v>
      </c>
      <c r="P11248" t="str">
        <f>IFERROR(IF(COUNTIF(個人情報!$BB$5:$BB$401,"登録番号" &amp; リスト!O11248)&gt;=1,"",IF(VLOOKUP(O11248,登録者リスト!$A$1:$D$43729,4,FALSE)=基本情報!$D$6,O11248,"")),"")</f>
        <v/>
      </c>
    </row>
    <row r="11249" spans="15:16" x14ac:dyDescent="0.15">
      <c r="O11249">
        <v>11248</v>
      </c>
      <c r="P11249" t="str">
        <f>IFERROR(IF(COUNTIF(個人情報!$BB$5:$BB$401,"登録番号" &amp; リスト!O11249)&gt;=1,"",IF(VLOOKUP(O11249,登録者リスト!$A$1:$D$43729,4,FALSE)=基本情報!$D$6,O11249,"")),"")</f>
        <v/>
      </c>
    </row>
    <row r="11250" spans="15:16" x14ac:dyDescent="0.15">
      <c r="O11250">
        <v>11249</v>
      </c>
      <c r="P11250" t="str">
        <f>IFERROR(IF(COUNTIF(個人情報!$BB$5:$BB$401,"登録番号" &amp; リスト!O11250)&gt;=1,"",IF(VLOOKUP(O11250,登録者リスト!$A$1:$D$43729,4,FALSE)=基本情報!$D$6,O11250,"")),"")</f>
        <v/>
      </c>
    </row>
    <row r="11251" spans="15:16" x14ac:dyDescent="0.15">
      <c r="O11251">
        <v>11250</v>
      </c>
      <c r="P11251" t="str">
        <f>IFERROR(IF(COUNTIF(個人情報!$BB$5:$BB$401,"登録番号" &amp; リスト!O11251)&gt;=1,"",IF(VLOOKUP(O11251,登録者リスト!$A$1:$D$43729,4,FALSE)=基本情報!$D$6,O11251,"")),"")</f>
        <v/>
      </c>
    </row>
    <row r="11252" spans="15:16" x14ac:dyDescent="0.15">
      <c r="O11252">
        <v>11251</v>
      </c>
      <c r="P11252" t="str">
        <f>IFERROR(IF(COUNTIF(個人情報!$BB$5:$BB$401,"登録番号" &amp; リスト!O11252)&gt;=1,"",IF(VLOOKUP(O11252,登録者リスト!$A$1:$D$43729,4,FALSE)=基本情報!$D$6,O11252,"")),"")</f>
        <v/>
      </c>
    </row>
    <row r="11253" spans="15:16" x14ac:dyDescent="0.15">
      <c r="O11253">
        <v>11252</v>
      </c>
      <c r="P11253" t="str">
        <f>IFERROR(IF(COUNTIF(個人情報!$BB$5:$BB$401,"登録番号" &amp; リスト!O11253)&gt;=1,"",IF(VLOOKUP(O11253,登録者リスト!$A$1:$D$43729,4,FALSE)=基本情報!$D$6,O11253,"")),"")</f>
        <v/>
      </c>
    </row>
    <row r="11254" spans="15:16" x14ac:dyDescent="0.15">
      <c r="O11254">
        <v>11253</v>
      </c>
      <c r="P11254" t="str">
        <f>IFERROR(IF(COUNTIF(個人情報!$BB$5:$BB$401,"登録番号" &amp; リスト!O11254)&gt;=1,"",IF(VLOOKUP(O11254,登録者リスト!$A$1:$D$43729,4,FALSE)=基本情報!$D$6,O11254,"")),"")</f>
        <v/>
      </c>
    </row>
    <row r="11255" spans="15:16" x14ac:dyDescent="0.15">
      <c r="O11255">
        <v>11254</v>
      </c>
      <c r="P11255" t="str">
        <f>IFERROR(IF(COUNTIF(個人情報!$BB$5:$BB$401,"登録番号" &amp; リスト!O11255)&gt;=1,"",IF(VLOOKUP(O11255,登録者リスト!$A$1:$D$43729,4,FALSE)=基本情報!$D$6,O11255,"")),"")</f>
        <v/>
      </c>
    </row>
    <row r="11256" spans="15:16" x14ac:dyDescent="0.15">
      <c r="O11256">
        <v>11255</v>
      </c>
      <c r="P11256" t="str">
        <f>IFERROR(IF(COUNTIF(個人情報!$BB$5:$BB$401,"登録番号" &amp; リスト!O11256)&gt;=1,"",IF(VLOOKUP(O11256,登録者リスト!$A$1:$D$43729,4,FALSE)=基本情報!$D$6,O11256,"")),"")</f>
        <v/>
      </c>
    </row>
    <row r="11257" spans="15:16" x14ac:dyDescent="0.15">
      <c r="O11257">
        <v>11256</v>
      </c>
      <c r="P11257" t="str">
        <f>IFERROR(IF(COUNTIF(個人情報!$BB$5:$BB$401,"登録番号" &amp; リスト!O11257)&gt;=1,"",IF(VLOOKUP(O11257,登録者リスト!$A$1:$D$43729,4,FALSE)=基本情報!$D$6,O11257,"")),"")</f>
        <v/>
      </c>
    </row>
    <row r="11258" spans="15:16" x14ac:dyDescent="0.15">
      <c r="O11258">
        <v>11257</v>
      </c>
      <c r="P11258" t="str">
        <f>IFERROR(IF(COUNTIF(個人情報!$BB$5:$BB$401,"登録番号" &amp; リスト!O11258)&gt;=1,"",IF(VLOOKUP(O11258,登録者リスト!$A$1:$D$43729,4,FALSE)=基本情報!$D$6,O11258,"")),"")</f>
        <v/>
      </c>
    </row>
    <row r="11259" spans="15:16" x14ac:dyDescent="0.15">
      <c r="O11259">
        <v>11258</v>
      </c>
      <c r="P11259" t="str">
        <f>IFERROR(IF(COUNTIF(個人情報!$BB$5:$BB$401,"登録番号" &amp; リスト!O11259)&gt;=1,"",IF(VLOOKUP(O11259,登録者リスト!$A$1:$D$43729,4,FALSE)=基本情報!$D$6,O11259,"")),"")</f>
        <v/>
      </c>
    </row>
    <row r="11260" spans="15:16" x14ac:dyDescent="0.15">
      <c r="O11260">
        <v>11259</v>
      </c>
      <c r="P11260" t="str">
        <f>IFERROR(IF(COUNTIF(個人情報!$BB$5:$BB$401,"登録番号" &amp; リスト!O11260)&gt;=1,"",IF(VLOOKUP(O11260,登録者リスト!$A$1:$D$43729,4,FALSE)=基本情報!$D$6,O11260,"")),"")</f>
        <v/>
      </c>
    </row>
    <row r="11261" spans="15:16" x14ac:dyDescent="0.15">
      <c r="O11261">
        <v>11260</v>
      </c>
      <c r="P11261" t="str">
        <f>IFERROR(IF(COUNTIF(個人情報!$BB$5:$BB$401,"登録番号" &amp; リスト!O11261)&gt;=1,"",IF(VLOOKUP(O11261,登録者リスト!$A$1:$D$43729,4,FALSE)=基本情報!$D$6,O11261,"")),"")</f>
        <v/>
      </c>
    </row>
    <row r="11262" spans="15:16" x14ac:dyDescent="0.15">
      <c r="O11262">
        <v>11261</v>
      </c>
      <c r="P11262" t="str">
        <f>IFERROR(IF(COUNTIF(個人情報!$BB$5:$BB$401,"登録番号" &amp; リスト!O11262)&gt;=1,"",IF(VLOOKUP(O11262,登録者リスト!$A$1:$D$43729,4,FALSE)=基本情報!$D$6,O11262,"")),"")</f>
        <v/>
      </c>
    </row>
    <row r="11263" spans="15:16" x14ac:dyDescent="0.15">
      <c r="O11263">
        <v>11262</v>
      </c>
      <c r="P11263" t="str">
        <f>IFERROR(IF(COUNTIF(個人情報!$BB$5:$BB$401,"登録番号" &amp; リスト!O11263)&gt;=1,"",IF(VLOOKUP(O11263,登録者リスト!$A$1:$D$43729,4,FALSE)=基本情報!$D$6,O11263,"")),"")</f>
        <v/>
      </c>
    </row>
    <row r="11264" spans="15:16" x14ac:dyDescent="0.15">
      <c r="O11264">
        <v>11263</v>
      </c>
      <c r="P11264" t="str">
        <f>IFERROR(IF(COUNTIF(個人情報!$BB$5:$BB$401,"登録番号" &amp; リスト!O11264)&gt;=1,"",IF(VLOOKUP(O11264,登録者リスト!$A$1:$D$43729,4,FALSE)=基本情報!$D$6,O11264,"")),"")</f>
        <v/>
      </c>
    </row>
    <row r="11265" spans="15:16" x14ac:dyDescent="0.15">
      <c r="O11265">
        <v>11264</v>
      </c>
      <c r="P11265" t="str">
        <f>IFERROR(IF(COUNTIF(個人情報!$BB$5:$BB$401,"登録番号" &amp; リスト!O11265)&gt;=1,"",IF(VLOOKUP(O11265,登録者リスト!$A$1:$D$43729,4,FALSE)=基本情報!$D$6,O11265,"")),"")</f>
        <v/>
      </c>
    </row>
    <row r="11266" spans="15:16" x14ac:dyDescent="0.15">
      <c r="O11266">
        <v>11265</v>
      </c>
      <c r="P11266" t="str">
        <f>IFERROR(IF(COUNTIF(個人情報!$BB$5:$BB$401,"登録番号" &amp; リスト!O11266)&gt;=1,"",IF(VLOOKUP(O11266,登録者リスト!$A$1:$D$43729,4,FALSE)=基本情報!$D$6,O11266,"")),"")</f>
        <v/>
      </c>
    </row>
    <row r="11267" spans="15:16" x14ac:dyDescent="0.15">
      <c r="O11267">
        <v>11266</v>
      </c>
      <c r="P11267" t="str">
        <f>IFERROR(IF(COUNTIF(個人情報!$BB$5:$BB$401,"登録番号" &amp; リスト!O11267)&gt;=1,"",IF(VLOOKUP(O11267,登録者リスト!$A$1:$D$43729,4,FALSE)=基本情報!$D$6,O11267,"")),"")</f>
        <v/>
      </c>
    </row>
    <row r="11268" spans="15:16" x14ac:dyDescent="0.15">
      <c r="O11268">
        <v>11267</v>
      </c>
      <c r="P11268" t="str">
        <f>IFERROR(IF(COUNTIF(個人情報!$BB$5:$BB$401,"登録番号" &amp; リスト!O11268)&gt;=1,"",IF(VLOOKUP(O11268,登録者リスト!$A$1:$D$43729,4,FALSE)=基本情報!$D$6,O11268,"")),"")</f>
        <v/>
      </c>
    </row>
    <row r="11269" spans="15:16" x14ac:dyDescent="0.15">
      <c r="O11269">
        <v>11268</v>
      </c>
      <c r="P11269" t="str">
        <f>IFERROR(IF(COUNTIF(個人情報!$BB$5:$BB$401,"登録番号" &amp; リスト!O11269)&gt;=1,"",IF(VLOOKUP(O11269,登録者リスト!$A$1:$D$43729,4,FALSE)=基本情報!$D$6,O11269,"")),"")</f>
        <v/>
      </c>
    </row>
    <row r="11270" spans="15:16" x14ac:dyDescent="0.15">
      <c r="O11270">
        <v>11269</v>
      </c>
      <c r="P11270" t="str">
        <f>IFERROR(IF(COUNTIF(個人情報!$BB$5:$BB$401,"登録番号" &amp; リスト!O11270)&gt;=1,"",IF(VLOOKUP(O11270,登録者リスト!$A$1:$D$43729,4,FALSE)=基本情報!$D$6,O11270,"")),"")</f>
        <v/>
      </c>
    </row>
    <row r="11271" spans="15:16" x14ac:dyDescent="0.15">
      <c r="O11271">
        <v>11270</v>
      </c>
      <c r="P11271" t="str">
        <f>IFERROR(IF(COUNTIF(個人情報!$BB$5:$BB$401,"登録番号" &amp; リスト!O11271)&gt;=1,"",IF(VLOOKUP(O11271,登録者リスト!$A$1:$D$43729,4,FALSE)=基本情報!$D$6,O11271,"")),"")</f>
        <v/>
      </c>
    </row>
    <row r="11272" spans="15:16" x14ac:dyDescent="0.15">
      <c r="O11272">
        <v>11271</v>
      </c>
      <c r="P11272" t="str">
        <f>IFERROR(IF(COUNTIF(個人情報!$BB$5:$BB$401,"登録番号" &amp; リスト!O11272)&gt;=1,"",IF(VLOOKUP(O11272,登録者リスト!$A$1:$D$43729,4,FALSE)=基本情報!$D$6,O11272,"")),"")</f>
        <v/>
      </c>
    </row>
    <row r="11273" spans="15:16" x14ac:dyDescent="0.15">
      <c r="O11273">
        <v>11272</v>
      </c>
      <c r="P11273" t="str">
        <f>IFERROR(IF(COUNTIF(個人情報!$BB$5:$BB$401,"登録番号" &amp; リスト!O11273)&gt;=1,"",IF(VLOOKUP(O11273,登録者リスト!$A$1:$D$43729,4,FALSE)=基本情報!$D$6,O11273,"")),"")</f>
        <v/>
      </c>
    </row>
    <row r="11274" spans="15:16" x14ac:dyDescent="0.15">
      <c r="O11274">
        <v>11273</v>
      </c>
      <c r="P11274" t="str">
        <f>IFERROR(IF(COUNTIF(個人情報!$BB$5:$BB$401,"登録番号" &amp; リスト!O11274)&gt;=1,"",IF(VLOOKUP(O11274,登録者リスト!$A$1:$D$43729,4,FALSE)=基本情報!$D$6,O11274,"")),"")</f>
        <v/>
      </c>
    </row>
    <row r="11275" spans="15:16" x14ac:dyDescent="0.15">
      <c r="O11275">
        <v>11274</v>
      </c>
      <c r="P11275" t="str">
        <f>IFERROR(IF(COUNTIF(個人情報!$BB$5:$BB$401,"登録番号" &amp; リスト!O11275)&gt;=1,"",IF(VLOOKUP(O11275,登録者リスト!$A$1:$D$43729,4,FALSE)=基本情報!$D$6,O11275,"")),"")</f>
        <v/>
      </c>
    </row>
    <row r="11276" spans="15:16" x14ac:dyDescent="0.15">
      <c r="O11276">
        <v>11275</v>
      </c>
      <c r="P11276" t="str">
        <f>IFERROR(IF(COUNTIF(個人情報!$BB$5:$BB$401,"登録番号" &amp; リスト!O11276)&gt;=1,"",IF(VLOOKUP(O11276,登録者リスト!$A$1:$D$43729,4,FALSE)=基本情報!$D$6,O11276,"")),"")</f>
        <v/>
      </c>
    </row>
    <row r="11277" spans="15:16" x14ac:dyDescent="0.15">
      <c r="O11277">
        <v>11276</v>
      </c>
      <c r="P11277" t="str">
        <f>IFERROR(IF(COUNTIF(個人情報!$BB$5:$BB$401,"登録番号" &amp; リスト!O11277)&gt;=1,"",IF(VLOOKUP(O11277,登録者リスト!$A$1:$D$43729,4,FALSE)=基本情報!$D$6,O11277,"")),"")</f>
        <v/>
      </c>
    </row>
    <row r="11278" spans="15:16" x14ac:dyDescent="0.15">
      <c r="O11278">
        <v>11277</v>
      </c>
      <c r="P11278" t="str">
        <f>IFERROR(IF(COUNTIF(個人情報!$BB$5:$BB$401,"登録番号" &amp; リスト!O11278)&gt;=1,"",IF(VLOOKUP(O11278,登録者リスト!$A$1:$D$43729,4,FALSE)=基本情報!$D$6,O11278,"")),"")</f>
        <v/>
      </c>
    </row>
    <row r="11279" spans="15:16" x14ac:dyDescent="0.15">
      <c r="O11279">
        <v>11278</v>
      </c>
      <c r="P11279" t="str">
        <f>IFERROR(IF(COUNTIF(個人情報!$BB$5:$BB$401,"登録番号" &amp; リスト!O11279)&gt;=1,"",IF(VLOOKUP(O11279,登録者リスト!$A$1:$D$43729,4,FALSE)=基本情報!$D$6,O11279,"")),"")</f>
        <v/>
      </c>
    </row>
    <row r="11280" spans="15:16" x14ac:dyDescent="0.15">
      <c r="O11280">
        <v>11279</v>
      </c>
      <c r="P11280" t="str">
        <f>IFERROR(IF(COUNTIF(個人情報!$BB$5:$BB$401,"登録番号" &amp; リスト!O11280)&gt;=1,"",IF(VLOOKUP(O11280,登録者リスト!$A$1:$D$43729,4,FALSE)=基本情報!$D$6,O11280,"")),"")</f>
        <v/>
      </c>
    </row>
    <row r="11281" spans="15:16" x14ac:dyDescent="0.15">
      <c r="O11281">
        <v>11280</v>
      </c>
      <c r="P11281" t="str">
        <f>IFERROR(IF(COUNTIF(個人情報!$BB$5:$BB$401,"登録番号" &amp; リスト!O11281)&gt;=1,"",IF(VLOOKUP(O11281,登録者リスト!$A$1:$D$43729,4,FALSE)=基本情報!$D$6,O11281,"")),"")</f>
        <v/>
      </c>
    </row>
    <row r="11282" spans="15:16" x14ac:dyDescent="0.15">
      <c r="O11282">
        <v>11281</v>
      </c>
      <c r="P11282" t="str">
        <f>IFERROR(IF(COUNTIF(個人情報!$BB$5:$BB$401,"登録番号" &amp; リスト!O11282)&gt;=1,"",IF(VLOOKUP(O11282,登録者リスト!$A$1:$D$43729,4,FALSE)=基本情報!$D$6,O11282,"")),"")</f>
        <v/>
      </c>
    </row>
    <row r="11283" spans="15:16" x14ac:dyDescent="0.15">
      <c r="O11283">
        <v>11282</v>
      </c>
      <c r="P11283" t="str">
        <f>IFERROR(IF(COUNTIF(個人情報!$BB$5:$BB$401,"登録番号" &amp; リスト!O11283)&gt;=1,"",IF(VLOOKUP(O11283,登録者リスト!$A$1:$D$43729,4,FALSE)=基本情報!$D$6,O11283,"")),"")</f>
        <v/>
      </c>
    </row>
    <row r="11284" spans="15:16" x14ac:dyDescent="0.15">
      <c r="O11284">
        <v>11283</v>
      </c>
      <c r="P11284" t="str">
        <f>IFERROR(IF(COUNTIF(個人情報!$BB$5:$BB$401,"登録番号" &amp; リスト!O11284)&gt;=1,"",IF(VLOOKUP(O11284,登録者リスト!$A$1:$D$43729,4,FALSE)=基本情報!$D$6,O11284,"")),"")</f>
        <v/>
      </c>
    </row>
    <row r="11285" spans="15:16" x14ac:dyDescent="0.15">
      <c r="O11285">
        <v>11284</v>
      </c>
      <c r="P11285" t="str">
        <f>IFERROR(IF(COUNTIF(個人情報!$BB$5:$BB$401,"登録番号" &amp; リスト!O11285)&gt;=1,"",IF(VLOOKUP(O11285,登録者リスト!$A$1:$D$43729,4,FALSE)=基本情報!$D$6,O11285,"")),"")</f>
        <v/>
      </c>
    </row>
    <row r="11286" spans="15:16" x14ac:dyDescent="0.15">
      <c r="O11286">
        <v>11285</v>
      </c>
      <c r="P11286" t="str">
        <f>IFERROR(IF(COUNTIF(個人情報!$BB$5:$BB$401,"登録番号" &amp; リスト!O11286)&gt;=1,"",IF(VLOOKUP(O11286,登録者リスト!$A$1:$D$43729,4,FALSE)=基本情報!$D$6,O11286,"")),"")</f>
        <v/>
      </c>
    </row>
    <row r="11287" spans="15:16" x14ac:dyDescent="0.15">
      <c r="O11287">
        <v>11286</v>
      </c>
      <c r="P11287" t="str">
        <f>IFERROR(IF(COUNTIF(個人情報!$BB$5:$BB$401,"登録番号" &amp; リスト!O11287)&gt;=1,"",IF(VLOOKUP(O11287,登録者リスト!$A$1:$D$43729,4,FALSE)=基本情報!$D$6,O11287,"")),"")</f>
        <v/>
      </c>
    </row>
    <row r="11288" spans="15:16" x14ac:dyDescent="0.15">
      <c r="O11288">
        <v>11287</v>
      </c>
      <c r="P11288" t="str">
        <f>IFERROR(IF(COUNTIF(個人情報!$BB$5:$BB$401,"登録番号" &amp; リスト!O11288)&gt;=1,"",IF(VLOOKUP(O11288,登録者リスト!$A$1:$D$43729,4,FALSE)=基本情報!$D$6,O11288,"")),"")</f>
        <v/>
      </c>
    </row>
    <row r="11289" spans="15:16" x14ac:dyDescent="0.15">
      <c r="O11289">
        <v>11288</v>
      </c>
      <c r="P11289" t="str">
        <f>IFERROR(IF(COUNTIF(個人情報!$BB$5:$BB$401,"登録番号" &amp; リスト!O11289)&gt;=1,"",IF(VLOOKUP(O11289,登録者リスト!$A$1:$D$43729,4,FALSE)=基本情報!$D$6,O11289,"")),"")</f>
        <v/>
      </c>
    </row>
    <row r="11290" spans="15:16" x14ac:dyDescent="0.15">
      <c r="O11290">
        <v>11289</v>
      </c>
      <c r="P11290" t="str">
        <f>IFERROR(IF(COUNTIF(個人情報!$BB$5:$BB$401,"登録番号" &amp; リスト!O11290)&gt;=1,"",IF(VLOOKUP(O11290,登録者リスト!$A$1:$D$43729,4,FALSE)=基本情報!$D$6,O11290,"")),"")</f>
        <v/>
      </c>
    </row>
    <row r="11291" spans="15:16" x14ac:dyDescent="0.15">
      <c r="O11291">
        <v>11290</v>
      </c>
      <c r="P11291" t="str">
        <f>IFERROR(IF(COUNTIF(個人情報!$BB$5:$BB$401,"登録番号" &amp; リスト!O11291)&gt;=1,"",IF(VLOOKUP(O11291,登録者リスト!$A$1:$D$43729,4,FALSE)=基本情報!$D$6,O11291,"")),"")</f>
        <v/>
      </c>
    </row>
    <row r="11292" spans="15:16" x14ac:dyDescent="0.15">
      <c r="O11292">
        <v>11291</v>
      </c>
      <c r="P11292" t="str">
        <f>IFERROR(IF(COUNTIF(個人情報!$BB$5:$BB$401,"登録番号" &amp; リスト!O11292)&gt;=1,"",IF(VLOOKUP(O11292,登録者リスト!$A$1:$D$43729,4,FALSE)=基本情報!$D$6,O11292,"")),"")</f>
        <v/>
      </c>
    </row>
    <row r="11293" spans="15:16" x14ac:dyDescent="0.15">
      <c r="O11293">
        <v>11292</v>
      </c>
      <c r="P11293" t="str">
        <f>IFERROR(IF(COUNTIF(個人情報!$BB$5:$BB$401,"登録番号" &amp; リスト!O11293)&gt;=1,"",IF(VLOOKUP(O11293,登録者リスト!$A$1:$D$43729,4,FALSE)=基本情報!$D$6,O11293,"")),"")</f>
        <v/>
      </c>
    </row>
    <row r="11294" spans="15:16" x14ac:dyDescent="0.15">
      <c r="O11294">
        <v>11293</v>
      </c>
      <c r="P11294" t="str">
        <f>IFERROR(IF(COUNTIF(個人情報!$BB$5:$BB$401,"登録番号" &amp; リスト!O11294)&gt;=1,"",IF(VLOOKUP(O11294,登録者リスト!$A$1:$D$43729,4,FALSE)=基本情報!$D$6,O11294,"")),"")</f>
        <v/>
      </c>
    </row>
    <row r="11295" spans="15:16" x14ac:dyDescent="0.15">
      <c r="O11295">
        <v>11294</v>
      </c>
      <c r="P11295" t="str">
        <f>IFERROR(IF(COUNTIF(個人情報!$BB$5:$BB$401,"登録番号" &amp; リスト!O11295)&gt;=1,"",IF(VLOOKUP(O11295,登録者リスト!$A$1:$D$43729,4,FALSE)=基本情報!$D$6,O11295,"")),"")</f>
        <v/>
      </c>
    </row>
    <row r="11296" spans="15:16" x14ac:dyDescent="0.15">
      <c r="O11296">
        <v>11295</v>
      </c>
      <c r="P11296" t="str">
        <f>IFERROR(IF(COUNTIF(個人情報!$BB$5:$BB$401,"登録番号" &amp; リスト!O11296)&gt;=1,"",IF(VLOOKUP(O11296,登録者リスト!$A$1:$D$43729,4,FALSE)=基本情報!$D$6,O11296,"")),"")</f>
        <v/>
      </c>
    </row>
    <row r="11297" spans="15:16" x14ac:dyDescent="0.15">
      <c r="O11297">
        <v>11296</v>
      </c>
      <c r="P11297" t="str">
        <f>IFERROR(IF(COUNTIF(個人情報!$BB$5:$BB$401,"登録番号" &amp; リスト!O11297)&gt;=1,"",IF(VLOOKUP(O11297,登録者リスト!$A$1:$D$43729,4,FALSE)=基本情報!$D$6,O11297,"")),"")</f>
        <v/>
      </c>
    </row>
    <row r="11298" spans="15:16" x14ac:dyDescent="0.15">
      <c r="O11298">
        <v>11297</v>
      </c>
      <c r="P11298" t="str">
        <f>IFERROR(IF(COUNTIF(個人情報!$BB$5:$BB$401,"登録番号" &amp; リスト!O11298)&gt;=1,"",IF(VLOOKUP(O11298,登録者リスト!$A$1:$D$43729,4,FALSE)=基本情報!$D$6,O11298,"")),"")</f>
        <v/>
      </c>
    </row>
    <row r="11299" spans="15:16" x14ac:dyDescent="0.15">
      <c r="O11299">
        <v>11298</v>
      </c>
      <c r="P11299" t="str">
        <f>IFERROR(IF(COUNTIF(個人情報!$BB$5:$BB$401,"登録番号" &amp; リスト!O11299)&gt;=1,"",IF(VLOOKUP(O11299,登録者リスト!$A$1:$D$43729,4,FALSE)=基本情報!$D$6,O11299,"")),"")</f>
        <v/>
      </c>
    </row>
    <row r="11300" spans="15:16" x14ac:dyDescent="0.15">
      <c r="O11300">
        <v>11299</v>
      </c>
      <c r="P11300" t="str">
        <f>IFERROR(IF(COUNTIF(個人情報!$BB$5:$BB$401,"登録番号" &amp; リスト!O11300)&gt;=1,"",IF(VLOOKUP(O11300,登録者リスト!$A$1:$D$43729,4,FALSE)=基本情報!$D$6,O11300,"")),"")</f>
        <v/>
      </c>
    </row>
    <row r="11301" spans="15:16" x14ac:dyDescent="0.15">
      <c r="O11301">
        <v>11300</v>
      </c>
      <c r="P11301" t="str">
        <f>IFERROR(IF(COUNTIF(個人情報!$BB$5:$BB$401,"登録番号" &amp; リスト!O11301)&gt;=1,"",IF(VLOOKUP(O11301,登録者リスト!$A$1:$D$43729,4,FALSE)=基本情報!$D$6,O11301,"")),"")</f>
        <v/>
      </c>
    </row>
    <row r="11302" spans="15:16" x14ac:dyDescent="0.15">
      <c r="O11302">
        <v>11301</v>
      </c>
      <c r="P11302" t="str">
        <f>IFERROR(IF(COUNTIF(個人情報!$BB$5:$BB$401,"登録番号" &amp; リスト!O11302)&gt;=1,"",IF(VLOOKUP(O11302,登録者リスト!$A$1:$D$43729,4,FALSE)=基本情報!$D$6,O11302,"")),"")</f>
        <v/>
      </c>
    </row>
    <row r="11303" spans="15:16" x14ac:dyDescent="0.15">
      <c r="O11303">
        <v>11302</v>
      </c>
      <c r="P11303" t="str">
        <f>IFERROR(IF(COUNTIF(個人情報!$BB$5:$BB$401,"登録番号" &amp; リスト!O11303)&gt;=1,"",IF(VLOOKUP(O11303,登録者リスト!$A$1:$D$43729,4,FALSE)=基本情報!$D$6,O11303,"")),"")</f>
        <v/>
      </c>
    </row>
    <row r="11304" spans="15:16" x14ac:dyDescent="0.15">
      <c r="O11304">
        <v>11303</v>
      </c>
      <c r="P11304" t="str">
        <f>IFERROR(IF(COUNTIF(個人情報!$BB$5:$BB$401,"登録番号" &amp; リスト!O11304)&gt;=1,"",IF(VLOOKUP(O11304,登録者リスト!$A$1:$D$43729,4,FALSE)=基本情報!$D$6,O11304,"")),"")</f>
        <v/>
      </c>
    </row>
    <row r="11305" spans="15:16" x14ac:dyDescent="0.15">
      <c r="O11305">
        <v>11304</v>
      </c>
      <c r="P11305" t="str">
        <f>IFERROR(IF(COUNTIF(個人情報!$BB$5:$BB$401,"登録番号" &amp; リスト!O11305)&gt;=1,"",IF(VLOOKUP(O11305,登録者リスト!$A$1:$D$43729,4,FALSE)=基本情報!$D$6,O11305,"")),"")</f>
        <v/>
      </c>
    </row>
    <row r="11306" spans="15:16" x14ac:dyDescent="0.15">
      <c r="O11306">
        <v>11305</v>
      </c>
      <c r="P11306" t="str">
        <f>IFERROR(IF(COUNTIF(個人情報!$BB$5:$BB$401,"登録番号" &amp; リスト!O11306)&gt;=1,"",IF(VLOOKUP(O11306,登録者リスト!$A$1:$D$43729,4,FALSE)=基本情報!$D$6,O11306,"")),"")</f>
        <v/>
      </c>
    </row>
    <row r="11307" spans="15:16" x14ac:dyDescent="0.15">
      <c r="O11307">
        <v>11306</v>
      </c>
      <c r="P11307" t="str">
        <f>IFERROR(IF(COUNTIF(個人情報!$BB$5:$BB$401,"登録番号" &amp; リスト!O11307)&gt;=1,"",IF(VLOOKUP(O11307,登録者リスト!$A$1:$D$43729,4,FALSE)=基本情報!$D$6,O11307,"")),"")</f>
        <v/>
      </c>
    </row>
    <row r="11308" spans="15:16" x14ac:dyDescent="0.15">
      <c r="O11308">
        <v>11307</v>
      </c>
      <c r="P11308" t="str">
        <f>IFERROR(IF(COUNTIF(個人情報!$BB$5:$BB$401,"登録番号" &amp; リスト!O11308)&gt;=1,"",IF(VLOOKUP(O11308,登録者リスト!$A$1:$D$43729,4,FALSE)=基本情報!$D$6,O11308,"")),"")</f>
        <v/>
      </c>
    </row>
    <row r="11309" spans="15:16" x14ac:dyDescent="0.15">
      <c r="O11309">
        <v>11308</v>
      </c>
      <c r="P11309" t="str">
        <f>IFERROR(IF(COUNTIF(個人情報!$BB$5:$BB$401,"登録番号" &amp; リスト!O11309)&gt;=1,"",IF(VLOOKUP(O11309,登録者リスト!$A$1:$D$43729,4,FALSE)=基本情報!$D$6,O11309,"")),"")</f>
        <v/>
      </c>
    </row>
    <row r="11310" spans="15:16" x14ac:dyDescent="0.15">
      <c r="O11310">
        <v>11309</v>
      </c>
      <c r="P11310" t="str">
        <f>IFERROR(IF(COUNTIF(個人情報!$BB$5:$BB$401,"登録番号" &amp; リスト!O11310)&gt;=1,"",IF(VLOOKUP(O11310,登録者リスト!$A$1:$D$43729,4,FALSE)=基本情報!$D$6,O11310,"")),"")</f>
        <v/>
      </c>
    </row>
    <row r="11311" spans="15:16" x14ac:dyDescent="0.15">
      <c r="O11311">
        <v>11310</v>
      </c>
      <c r="P11311" t="str">
        <f>IFERROR(IF(COUNTIF(個人情報!$BB$5:$BB$401,"登録番号" &amp; リスト!O11311)&gt;=1,"",IF(VLOOKUP(O11311,登録者リスト!$A$1:$D$43729,4,FALSE)=基本情報!$D$6,O11311,"")),"")</f>
        <v/>
      </c>
    </row>
    <row r="11312" spans="15:16" x14ac:dyDescent="0.15">
      <c r="O11312">
        <v>11311</v>
      </c>
      <c r="P11312" t="str">
        <f>IFERROR(IF(COUNTIF(個人情報!$BB$5:$BB$401,"登録番号" &amp; リスト!O11312)&gt;=1,"",IF(VLOOKUP(O11312,登録者リスト!$A$1:$D$43729,4,FALSE)=基本情報!$D$6,O11312,"")),"")</f>
        <v/>
      </c>
    </row>
    <row r="11313" spans="15:16" x14ac:dyDescent="0.15">
      <c r="O11313">
        <v>11312</v>
      </c>
      <c r="P11313" t="str">
        <f>IFERROR(IF(COUNTIF(個人情報!$BB$5:$BB$401,"登録番号" &amp; リスト!O11313)&gt;=1,"",IF(VLOOKUP(O11313,登録者リスト!$A$1:$D$43729,4,FALSE)=基本情報!$D$6,O11313,"")),"")</f>
        <v/>
      </c>
    </row>
    <row r="11314" spans="15:16" x14ac:dyDescent="0.15">
      <c r="O11314">
        <v>11313</v>
      </c>
      <c r="P11314" t="str">
        <f>IFERROR(IF(COUNTIF(個人情報!$BB$5:$BB$401,"登録番号" &amp; リスト!O11314)&gt;=1,"",IF(VLOOKUP(O11314,登録者リスト!$A$1:$D$43729,4,FALSE)=基本情報!$D$6,O11314,"")),"")</f>
        <v/>
      </c>
    </row>
    <row r="11315" spans="15:16" x14ac:dyDescent="0.15">
      <c r="O11315">
        <v>11314</v>
      </c>
      <c r="P11315" t="str">
        <f>IFERROR(IF(COUNTIF(個人情報!$BB$5:$BB$401,"登録番号" &amp; リスト!O11315)&gt;=1,"",IF(VLOOKUP(O11315,登録者リスト!$A$1:$D$43729,4,FALSE)=基本情報!$D$6,O11315,"")),"")</f>
        <v/>
      </c>
    </row>
    <row r="11316" spans="15:16" x14ac:dyDescent="0.15">
      <c r="O11316">
        <v>11315</v>
      </c>
      <c r="P11316" t="str">
        <f>IFERROR(IF(COUNTIF(個人情報!$BB$5:$BB$401,"登録番号" &amp; リスト!O11316)&gt;=1,"",IF(VLOOKUP(O11316,登録者リスト!$A$1:$D$43729,4,FALSE)=基本情報!$D$6,O11316,"")),"")</f>
        <v/>
      </c>
    </row>
    <row r="11317" spans="15:16" x14ac:dyDescent="0.15">
      <c r="O11317">
        <v>11316</v>
      </c>
      <c r="P11317" t="str">
        <f>IFERROR(IF(COUNTIF(個人情報!$BB$5:$BB$401,"登録番号" &amp; リスト!O11317)&gt;=1,"",IF(VLOOKUP(O11317,登録者リスト!$A$1:$D$43729,4,FALSE)=基本情報!$D$6,O11317,"")),"")</f>
        <v/>
      </c>
    </row>
    <row r="11318" spans="15:16" x14ac:dyDescent="0.15">
      <c r="O11318">
        <v>11317</v>
      </c>
      <c r="P11318" t="str">
        <f>IFERROR(IF(COUNTIF(個人情報!$BB$5:$BB$401,"登録番号" &amp; リスト!O11318)&gt;=1,"",IF(VLOOKUP(O11318,登録者リスト!$A$1:$D$43729,4,FALSE)=基本情報!$D$6,O11318,"")),"")</f>
        <v/>
      </c>
    </row>
    <row r="11319" spans="15:16" x14ac:dyDescent="0.15">
      <c r="O11319">
        <v>11318</v>
      </c>
      <c r="P11319" t="str">
        <f>IFERROR(IF(COUNTIF(個人情報!$BB$5:$BB$401,"登録番号" &amp; リスト!O11319)&gt;=1,"",IF(VLOOKUP(O11319,登録者リスト!$A$1:$D$43729,4,FALSE)=基本情報!$D$6,O11319,"")),"")</f>
        <v/>
      </c>
    </row>
    <row r="11320" spans="15:16" x14ac:dyDescent="0.15">
      <c r="O11320">
        <v>11319</v>
      </c>
      <c r="P11320" t="str">
        <f>IFERROR(IF(COUNTIF(個人情報!$BB$5:$BB$401,"登録番号" &amp; リスト!O11320)&gt;=1,"",IF(VLOOKUP(O11320,登録者リスト!$A$1:$D$43729,4,FALSE)=基本情報!$D$6,O11320,"")),"")</f>
        <v/>
      </c>
    </row>
    <row r="11321" spans="15:16" x14ac:dyDescent="0.15">
      <c r="O11321">
        <v>11320</v>
      </c>
      <c r="P11321" t="str">
        <f>IFERROR(IF(COUNTIF(個人情報!$BB$5:$BB$401,"登録番号" &amp; リスト!O11321)&gt;=1,"",IF(VLOOKUP(O11321,登録者リスト!$A$1:$D$43729,4,FALSE)=基本情報!$D$6,O11321,"")),"")</f>
        <v/>
      </c>
    </row>
    <row r="11322" spans="15:16" x14ac:dyDescent="0.15">
      <c r="O11322">
        <v>11321</v>
      </c>
      <c r="P11322" t="str">
        <f>IFERROR(IF(COUNTIF(個人情報!$BB$5:$BB$401,"登録番号" &amp; リスト!O11322)&gt;=1,"",IF(VLOOKUP(O11322,登録者リスト!$A$1:$D$43729,4,FALSE)=基本情報!$D$6,O11322,"")),"")</f>
        <v/>
      </c>
    </row>
    <row r="11323" spans="15:16" x14ac:dyDescent="0.15">
      <c r="O11323">
        <v>11322</v>
      </c>
      <c r="P11323" t="str">
        <f>IFERROR(IF(COUNTIF(個人情報!$BB$5:$BB$401,"登録番号" &amp; リスト!O11323)&gt;=1,"",IF(VLOOKUP(O11323,登録者リスト!$A$1:$D$43729,4,FALSE)=基本情報!$D$6,O11323,"")),"")</f>
        <v/>
      </c>
    </row>
    <row r="11324" spans="15:16" x14ac:dyDescent="0.15">
      <c r="O11324">
        <v>11323</v>
      </c>
      <c r="P11324" t="str">
        <f>IFERROR(IF(COUNTIF(個人情報!$BB$5:$BB$401,"登録番号" &amp; リスト!O11324)&gt;=1,"",IF(VLOOKUP(O11324,登録者リスト!$A$1:$D$43729,4,FALSE)=基本情報!$D$6,O11324,"")),"")</f>
        <v/>
      </c>
    </row>
    <row r="11325" spans="15:16" x14ac:dyDescent="0.15">
      <c r="O11325">
        <v>11324</v>
      </c>
      <c r="P11325" t="str">
        <f>IFERROR(IF(COUNTIF(個人情報!$BB$5:$BB$401,"登録番号" &amp; リスト!O11325)&gt;=1,"",IF(VLOOKUP(O11325,登録者リスト!$A$1:$D$43729,4,FALSE)=基本情報!$D$6,O11325,"")),"")</f>
        <v/>
      </c>
    </row>
    <row r="11326" spans="15:16" x14ac:dyDescent="0.15">
      <c r="O11326">
        <v>11325</v>
      </c>
      <c r="P11326" t="str">
        <f>IFERROR(IF(COUNTIF(個人情報!$BB$5:$BB$401,"登録番号" &amp; リスト!O11326)&gt;=1,"",IF(VLOOKUP(O11326,登録者リスト!$A$1:$D$43729,4,FALSE)=基本情報!$D$6,O11326,"")),"")</f>
        <v/>
      </c>
    </row>
    <row r="11327" spans="15:16" x14ac:dyDescent="0.15">
      <c r="O11327">
        <v>11326</v>
      </c>
      <c r="P11327" t="str">
        <f>IFERROR(IF(COUNTIF(個人情報!$BB$5:$BB$401,"登録番号" &amp; リスト!O11327)&gt;=1,"",IF(VLOOKUP(O11327,登録者リスト!$A$1:$D$43729,4,FALSE)=基本情報!$D$6,O11327,"")),"")</f>
        <v/>
      </c>
    </row>
    <row r="11328" spans="15:16" x14ac:dyDescent="0.15">
      <c r="O11328">
        <v>11327</v>
      </c>
      <c r="P11328" t="str">
        <f>IFERROR(IF(COUNTIF(個人情報!$BB$5:$BB$401,"登録番号" &amp; リスト!O11328)&gt;=1,"",IF(VLOOKUP(O11328,登録者リスト!$A$1:$D$43729,4,FALSE)=基本情報!$D$6,O11328,"")),"")</f>
        <v/>
      </c>
    </row>
    <row r="11329" spans="15:16" x14ac:dyDescent="0.15">
      <c r="O11329">
        <v>11328</v>
      </c>
      <c r="P11329" t="str">
        <f>IFERROR(IF(COUNTIF(個人情報!$BB$5:$BB$401,"登録番号" &amp; リスト!O11329)&gt;=1,"",IF(VLOOKUP(O11329,登録者リスト!$A$1:$D$43729,4,FALSE)=基本情報!$D$6,O11329,"")),"")</f>
        <v/>
      </c>
    </row>
    <row r="11330" spans="15:16" x14ac:dyDescent="0.15">
      <c r="O11330">
        <v>11329</v>
      </c>
      <c r="P11330" t="str">
        <f>IFERROR(IF(COUNTIF(個人情報!$BB$5:$BB$401,"登録番号" &amp; リスト!O11330)&gt;=1,"",IF(VLOOKUP(O11330,登録者リスト!$A$1:$D$43729,4,FALSE)=基本情報!$D$6,O11330,"")),"")</f>
        <v/>
      </c>
    </row>
    <row r="11331" spans="15:16" x14ac:dyDescent="0.15">
      <c r="O11331">
        <v>11330</v>
      </c>
      <c r="P11331" t="str">
        <f>IFERROR(IF(COUNTIF(個人情報!$BB$5:$BB$401,"登録番号" &amp; リスト!O11331)&gt;=1,"",IF(VLOOKUP(O11331,登録者リスト!$A$1:$D$43729,4,FALSE)=基本情報!$D$6,O11331,"")),"")</f>
        <v/>
      </c>
    </row>
    <row r="11332" spans="15:16" x14ac:dyDescent="0.15">
      <c r="O11332">
        <v>11331</v>
      </c>
      <c r="P11332" t="str">
        <f>IFERROR(IF(COUNTIF(個人情報!$BB$5:$BB$401,"登録番号" &amp; リスト!O11332)&gt;=1,"",IF(VLOOKUP(O11332,登録者リスト!$A$1:$D$43729,4,FALSE)=基本情報!$D$6,O11332,"")),"")</f>
        <v/>
      </c>
    </row>
    <row r="11333" spans="15:16" x14ac:dyDescent="0.15">
      <c r="O11333">
        <v>11332</v>
      </c>
      <c r="P11333" t="str">
        <f>IFERROR(IF(COUNTIF(個人情報!$BB$5:$BB$401,"登録番号" &amp; リスト!O11333)&gt;=1,"",IF(VLOOKUP(O11333,登録者リスト!$A$1:$D$43729,4,FALSE)=基本情報!$D$6,O11333,"")),"")</f>
        <v/>
      </c>
    </row>
    <row r="11334" spans="15:16" x14ac:dyDescent="0.15">
      <c r="O11334">
        <v>11333</v>
      </c>
      <c r="P11334" t="str">
        <f>IFERROR(IF(COUNTIF(個人情報!$BB$5:$BB$401,"登録番号" &amp; リスト!O11334)&gt;=1,"",IF(VLOOKUP(O11334,登録者リスト!$A$1:$D$43729,4,FALSE)=基本情報!$D$6,O11334,"")),"")</f>
        <v/>
      </c>
    </row>
    <row r="11335" spans="15:16" x14ac:dyDescent="0.15">
      <c r="O11335">
        <v>11334</v>
      </c>
      <c r="P11335" t="str">
        <f>IFERROR(IF(COUNTIF(個人情報!$BB$5:$BB$401,"登録番号" &amp; リスト!O11335)&gt;=1,"",IF(VLOOKUP(O11335,登録者リスト!$A$1:$D$43729,4,FALSE)=基本情報!$D$6,O11335,"")),"")</f>
        <v/>
      </c>
    </row>
    <row r="11336" spans="15:16" x14ac:dyDescent="0.15">
      <c r="O11336">
        <v>11335</v>
      </c>
      <c r="P11336" t="str">
        <f>IFERROR(IF(COUNTIF(個人情報!$BB$5:$BB$401,"登録番号" &amp; リスト!O11336)&gt;=1,"",IF(VLOOKUP(O11336,登録者リスト!$A$1:$D$43729,4,FALSE)=基本情報!$D$6,O11336,"")),"")</f>
        <v/>
      </c>
    </row>
    <row r="11337" spans="15:16" x14ac:dyDescent="0.15">
      <c r="O11337">
        <v>11336</v>
      </c>
      <c r="P11337" t="str">
        <f>IFERROR(IF(COUNTIF(個人情報!$BB$5:$BB$401,"登録番号" &amp; リスト!O11337)&gt;=1,"",IF(VLOOKUP(O11337,登録者リスト!$A$1:$D$43729,4,FALSE)=基本情報!$D$6,O11337,"")),"")</f>
        <v/>
      </c>
    </row>
    <row r="11338" spans="15:16" x14ac:dyDescent="0.15">
      <c r="O11338">
        <v>11337</v>
      </c>
      <c r="P11338" t="str">
        <f>IFERROR(IF(COUNTIF(個人情報!$BB$5:$BB$401,"登録番号" &amp; リスト!O11338)&gt;=1,"",IF(VLOOKUP(O11338,登録者リスト!$A$1:$D$43729,4,FALSE)=基本情報!$D$6,O11338,"")),"")</f>
        <v/>
      </c>
    </row>
    <row r="11339" spans="15:16" x14ac:dyDescent="0.15">
      <c r="O11339">
        <v>11338</v>
      </c>
      <c r="P11339" t="str">
        <f>IFERROR(IF(COUNTIF(個人情報!$BB$5:$BB$401,"登録番号" &amp; リスト!O11339)&gt;=1,"",IF(VLOOKUP(O11339,登録者リスト!$A$1:$D$43729,4,FALSE)=基本情報!$D$6,O11339,"")),"")</f>
        <v/>
      </c>
    </row>
    <row r="11340" spans="15:16" x14ac:dyDescent="0.15">
      <c r="O11340">
        <v>11339</v>
      </c>
      <c r="P11340" t="str">
        <f>IFERROR(IF(COUNTIF(個人情報!$BB$5:$BB$401,"登録番号" &amp; リスト!O11340)&gt;=1,"",IF(VLOOKUP(O11340,登録者リスト!$A$1:$D$43729,4,FALSE)=基本情報!$D$6,O11340,"")),"")</f>
        <v/>
      </c>
    </row>
    <row r="11341" spans="15:16" x14ac:dyDescent="0.15">
      <c r="O11341">
        <v>11340</v>
      </c>
      <c r="P11341" t="str">
        <f>IFERROR(IF(COUNTIF(個人情報!$BB$5:$BB$401,"登録番号" &amp; リスト!O11341)&gt;=1,"",IF(VLOOKUP(O11341,登録者リスト!$A$1:$D$43729,4,FALSE)=基本情報!$D$6,O11341,"")),"")</f>
        <v/>
      </c>
    </row>
    <row r="11342" spans="15:16" x14ac:dyDescent="0.15">
      <c r="O11342">
        <v>11341</v>
      </c>
      <c r="P11342" t="str">
        <f>IFERROR(IF(COUNTIF(個人情報!$BB$5:$BB$401,"登録番号" &amp; リスト!O11342)&gt;=1,"",IF(VLOOKUP(O11342,登録者リスト!$A$1:$D$43729,4,FALSE)=基本情報!$D$6,O11342,"")),"")</f>
        <v/>
      </c>
    </row>
    <row r="11343" spans="15:16" x14ac:dyDescent="0.15">
      <c r="O11343">
        <v>11342</v>
      </c>
      <c r="P11343" t="str">
        <f>IFERROR(IF(COUNTIF(個人情報!$BB$5:$BB$401,"登録番号" &amp; リスト!O11343)&gt;=1,"",IF(VLOOKUP(O11343,登録者リスト!$A$1:$D$43729,4,FALSE)=基本情報!$D$6,O11343,"")),"")</f>
        <v/>
      </c>
    </row>
    <row r="11344" spans="15:16" x14ac:dyDescent="0.15">
      <c r="O11344">
        <v>11343</v>
      </c>
      <c r="P11344" t="str">
        <f>IFERROR(IF(COUNTIF(個人情報!$BB$5:$BB$401,"登録番号" &amp; リスト!O11344)&gt;=1,"",IF(VLOOKUP(O11344,登録者リスト!$A$1:$D$43729,4,FALSE)=基本情報!$D$6,O11344,"")),"")</f>
        <v/>
      </c>
    </row>
    <row r="11345" spans="15:16" x14ac:dyDescent="0.15">
      <c r="O11345">
        <v>11344</v>
      </c>
      <c r="P11345" t="str">
        <f>IFERROR(IF(COUNTIF(個人情報!$BB$5:$BB$401,"登録番号" &amp; リスト!O11345)&gt;=1,"",IF(VLOOKUP(O11345,登録者リスト!$A$1:$D$43729,4,FALSE)=基本情報!$D$6,O11345,"")),"")</f>
        <v/>
      </c>
    </row>
    <row r="11346" spans="15:16" x14ac:dyDescent="0.15">
      <c r="O11346">
        <v>11345</v>
      </c>
      <c r="P11346" t="str">
        <f>IFERROR(IF(COUNTIF(個人情報!$BB$5:$BB$401,"登録番号" &amp; リスト!O11346)&gt;=1,"",IF(VLOOKUP(O11346,登録者リスト!$A$1:$D$43729,4,FALSE)=基本情報!$D$6,O11346,"")),"")</f>
        <v/>
      </c>
    </row>
    <row r="11347" spans="15:16" x14ac:dyDescent="0.15">
      <c r="O11347">
        <v>11346</v>
      </c>
      <c r="P11347" t="str">
        <f>IFERROR(IF(COUNTIF(個人情報!$BB$5:$BB$401,"登録番号" &amp; リスト!O11347)&gt;=1,"",IF(VLOOKUP(O11347,登録者リスト!$A$1:$D$43729,4,FALSE)=基本情報!$D$6,O11347,"")),"")</f>
        <v/>
      </c>
    </row>
    <row r="11348" spans="15:16" x14ac:dyDescent="0.15">
      <c r="O11348">
        <v>11347</v>
      </c>
      <c r="P11348" t="str">
        <f>IFERROR(IF(COUNTIF(個人情報!$BB$5:$BB$401,"登録番号" &amp; リスト!O11348)&gt;=1,"",IF(VLOOKUP(O11348,登録者リスト!$A$1:$D$43729,4,FALSE)=基本情報!$D$6,O11348,"")),"")</f>
        <v/>
      </c>
    </row>
    <row r="11349" spans="15:16" x14ac:dyDescent="0.15">
      <c r="O11349">
        <v>11348</v>
      </c>
      <c r="P11349" t="str">
        <f>IFERROR(IF(COUNTIF(個人情報!$BB$5:$BB$401,"登録番号" &amp; リスト!O11349)&gt;=1,"",IF(VLOOKUP(O11349,登録者リスト!$A$1:$D$43729,4,FALSE)=基本情報!$D$6,O11349,"")),"")</f>
        <v/>
      </c>
    </row>
    <row r="11350" spans="15:16" x14ac:dyDescent="0.15">
      <c r="O11350">
        <v>11349</v>
      </c>
      <c r="P11350" t="str">
        <f>IFERROR(IF(COUNTIF(個人情報!$BB$5:$BB$401,"登録番号" &amp; リスト!O11350)&gt;=1,"",IF(VLOOKUP(O11350,登録者リスト!$A$1:$D$43729,4,FALSE)=基本情報!$D$6,O11350,"")),"")</f>
        <v/>
      </c>
    </row>
    <row r="11351" spans="15:16" x14ac:dyDescent="0.15">
      <c r="O11351">
        <v>11350</v>
      </c>
      <c r="P11351" t="str">
        <f>IFERROR(IF(COUNTIF(個人情報!$BB$5:$BB$401,"登録番号" &amp; リスト!O11351)&gt;=1,"",IF(VLOOKUP(O11351,登録者リスト!$A$1:$D$43729,4,FALSE)=基本情報!$D$6,O11351,"")),"")</f>
        <v/>
      </c>
    </row>
    <row r="11352" spans="15:16" x14ac:dyDescent="0.15">
      <c r="O11352">
        <v>11351</v>
      </c>
      <c r="P11352" t="str">
        <f>IFERROR(IF(COUNTIF(個人情報!$BB$5:$BB$401,"登録番号" &amp; リスト!O11352)&gt;=1,"",IF(VLOOKUP(O11352,登録者リスト!$A$1:$D$43729,4,FALSE)=基本情報!$D$6,O11352,"")),"")</f>
        <v/>
      </c>
    </row>
    <row r="11353" spans="15:16" x14ac:dyDescent="0.15">
      <c r="O11353">
        <v>11352</v>
      </c>
      <c r="P11353" t="str">
        <f>IFERROR(IF(COUNTIF(個人情報!$BB$5:$BB$401,"登録番号" &amp; リスト!O11353)&gt;=1,"",IF(VLOOKUP(O11353,登録者リスト!$A$1:$D$43729,4,FALSE)=基本情報!$D$6,O11353,"")),"")</f>
        <v/>
      </c>
    </row>
    <row r="11354" spans="15:16" x14ac:dyDescent="0.15">
      <c r="O11354">
        <v>11353</v>
      </c>
      <c r="P11354" t="str">
        <f>IFERROR(IF(COUNTIF(個人情報!$BB$5:$BB$401,"登録番号" &amp; リスト!O11354)&gt;=1,"",IF(VLOOKUP(O11354,登録者リスト!$A$1:$D$43729,4,FALSE)=基本情報!$D$6,O11354,"")),"")</f>
        <v/>
      </c>
    </row>
    <row r="11355" spans="15:16" x14ac:dyDescent="0.15">
      <c r="O11355">
        <v>11354</v>
      </c>
      <c r="P11355" t="str">
        <f>IFERROR(IF(COUNTIF(個人情報!$BB$5:$BB$401,"登録番号" &amp; リスト!O11355)&gt;=1,"",IF(VLOOKUP(O11355,登録者リスト!$A$1:$D$43729,4,FALSE)=基本情報!$D$6,O11355,"")),"")</f>
        <v/>
      </c>
    </row>
    <row r="11356" spans="15:16" x14ac:dyDescent="0.15">
      <c r="O11356">
        <v>11355</v>
      </c>
      <c r="P11356" t="str">
        <f>IFERROR(IF(COUNTIF(個人情報!$BB$5:$BB$401,"登録番号" &amp; リスト!O11356)&gt;=1,"",IF(VLOOKUP(O11356,登録者リスト!$A$1:$D$43729,4,FALSE)=基本情報!$D$6,O11356,"")),"")</f>
        <v/>
      </c>
    </row>
    <row r="11357" spans="15:16" x14ac:dyDescent="0.15">
      <c r="O11357">
        <v>11356</v>
      </c>
      <c r="P11357" t="str">
        <f>IFERROR(IF(COUNTIF(個人情報!$BB$5:$BB$401,"登録番号" &amp; リスト!O11357)&gt;=1,"",IF(VLOOKUP(O11357,登録者リスト!$A$1:$D$43729,4,FALSE)=基本情報!$D$6,O11357,"")),"")</f>
        <v/>
      </c>
    </row>
    <row r="11358" spans="15:16" x14ac:dyDescent="0.15">
      <c r="O11358">
        <v>11357</v>
      </c>
      <c r="P11358" t="str">
        <f>IFERROR(IF(COUNTIF(個人情報!$BB$5:$BB$401,"登録番号" &amp; リスト!O11358)&gt;=1,"",IF(VLOOKUP(O11358,登録者リスト!$A$1:$D$43729,4,FALSE)=基本情報!$D$6,O11358,"")),"")</f>
        <v/>
      </c>
    </row>
    <row r="11359" spans="15:16" x14ac:dyDescent="0.15">
      <c r="O11359">
        <v>11358</v>
      </c>
      <c r="P11359" t="str">
        <f>IFERROR(IF(COUNTIF(個人情報!$BB$5:$BB$401,"登録番号" &amp; リスト!O11359)&gt;=1,"",IF(VLOOKUP(O11359,登録者リスト!$A$1:$D$43729,4,FALSE)=基本情報!$D$6,O11359,"")),"")</f>
        <v/>
      </c>
    </row>
    <row r="11360" spans="15:16" x14ac:dyDescent="0.15">
      <c r="O11360">
        <v>11359</v>
      </c>
      <c r="P11360" t="str">
        <f>IFERROR(IF(COUNTIF(個人情報!$BB$5:$BB$401,"登録番号" &amp; リスト!O11360)&gt;=1,"",IF(VLOOKUP(O11360,登録者リスト!$A$1:$D$43729,4,FALSE)=基本情報!$D$6,O11360,"")),"")</f>
        <v/>
      </c>
    </row>
    <row r="11361" spans="15:16" x14ac:dyDescent="0.15">
      <c r="O11361">
        <v>11360</v>
      </c>
      <c r="P11361" t="str">
        <f>IFERROR(IF(COUNTIF(個人情報!$BB$5:$BB$401,"登録番号" &amp; リスト!O11361)&gt;=1,"",IF(VLOOKUP(O11361,登録者リスト!$A$1:$D$43729,4,FALSE)=基本情報!$D$6,O11361,"")),"")</f>
        <v/>
      </c>
    </row>
    <row r="11362" spans="15:16" x14ac:dyDescent="0.15">
      <c r="O11362">
        <v>11361</v>
      </c>
      <c r="P11362" t="str">
        <f>IFERROR(IF(COUNTIF(個人情報!$BB$5:$BB$401,"登録番号" &amp; リスト!O11362)&gt;=1,"",IF(VLOOKUP(O11362,登録者リスト!$A$1:$D$43729,4,FALSE)=基本情報!$D$6,O11362,"")),"")</f>
        <v/>
      </c>
    </row>
    <row r="11363" spans="15:16" x14ac:dyDescent="0.15">
      <c r="O11363">
        <v>11362</v>
      </c>
      <c r="P11363" t="str">
        <f>IFERROR(IF(COUNTIF(個人情報!$BB$5:$BB$401,"登録番号" &amp; リスト!O11363)&gt;=1,"",IF(VLOOKUP(O11363,登録者リスト!$A$1:$D$43729,4,FALSE)=基本情報!$D$6,O11363,"")),"")</f>
        <v/>
      </c>
    </row>
    <row r="11364" spans="15:16" x14ac:dyDescent="0.15">
      <c r="O11364">
        <v>11363</v>
      </c>
      <c r="P11364" t="str">
        <f>IFERROR(IF(COUNTIF(個人情報!$BB$5:$BB$401,"登録番号" &amp; リスト!O11364)&gt;=1,"",IF(VLOOKUP(O11364,登録者リスト!$A$1:$D$43729,4,FALSE)=基本情報!$D$6,O11364,"")),"")</f>
        <v/>
      </c>
    </row>
    <row r="11365" spans="15:16" x14ac:dyDescent="0.15">
      <c r="O11365">
        <v>11364</v>
      </c>
      <c r="P11365" t="str">
        <f>IFERROR(IF(COUNTIF(個人情報!$BB$5:$BB$401,"登録番号" &amp; リスト!O11365)&gt;=1,"",IF(VLOOKUP(O11365,登録者リスト!$A$1:$D$43729,4,FALSE)=基本情報!$D$6,O11365,"")),"")</f>
        <v/>
      </c>
    </row>
    <row r="11366" spans="15:16" x14ac:dyDescent="0.15">
      <c r="O11366">
        <v>11365</v>
      </c>
      <c r="P11366" t="str">
        <f>IFERROR(IF(COUNTIF(個人情報!$BB$5:$BB$401,"登録番号" &amp; リスト!O11366)&gt;=1,"",IF(VLOOKUP(O11366,登録者リスト!$A$1:$D$43729,4,FALSE)=基本情報!$D$6,O11366,"")),"")</f>
        <v/>
      </c>
    </row>
    <row r="11367" spans="15:16" x14ac:dyDescent="0.15">
      <c r="O11367">
        <v>11366</v>
      </c>
      <c r="P11367" t="str">
        <f>IFERROR(IF(COUNTIF(個人情報!$BB$5:$BB$401,"登録番号" &amp; リスト!O11367)&gt;=1,"",IF(VLOOKUP(O11367,登録者リスト!$A$1:$D$43729,4,FALSE)=基本情報!$D$6,O11367,"")),"")</f>
        <v/>
      </c>
    </row>
    <row r="11368" spans="15:16" x14ac:dyDescent="0.15">
      <c r="O11368">
        <v>11367</v>
      </c>
      <c r="P11368" t="str">
        <f>IFERROR(IF(COUNTIF(個人情報!$BB$5:$BB$401,"登録番号" &amp; リスト!O11368)&gt;=1,"",IF(VLOOKUP(O11368,登録者リスト!$A$1:$D$43729,4,FALSE)=基本情報!$D$6,O11368,"")),"")</f>
        <v/>
      </c>
    </row>
    <row r="11369" spans="15:16" x14ac:dyDescent="0.15">
      <c r="O11369">
        <v>11368</v>
      </c>
      <c r="P11369" t="str">
        <f>IFERROR(IF(COUNTIF(個人情報!$BB$5:$BB$401,"登録番号" &amp; リスト!O11369)&gt;=1,"",IF(VLOOKUP(O11369,登録者リスト!$A$1:$D$43729,4,FALSE)=基本情報!$D$6,O11369,"")),"")</f>
        <v/>
      </c>
    </row>
    <row r="11370" spans="15:16" x14ac:dyDescent="0.15">
      <c r="O11370">
        <v>11369</v>
      </c>
      <c r="P11370" t="str">
        <f>IFERROR(IF(COUNTIF(個人情報!$BB$5:$BB$401,"登録番号" &amp; リスト!O11370)&gt;=1,"",IF(VLOOKUP(O11370,登録者リスト!$A$1:$D$43729,4,FALSE)=基本情報!$D$6,O11370,"")),"")</f>
        <v/>
      </c>
    </row>
    <row r="11371" spans="15:16" x14ac:dyDescent="0.15">
      <c r="O11371">
        <v>11370</v>
      </c>
      <c r="P11371" t="str">
        <f>IFERROR(IF(COUNTIF(個人情報!$BB$5:$BB$401,"登録番号" &amp; リスト!O11371)&gt;=1,"",IF(VLOOKUP(O11371,登録者リスト!$A$1:$D$43729,4,FALSE)=基本情報!$D$6,O11371,"")),"")</f>
        <v/>
      </c>
    </row>
    <row r="11372" spans="15:16" x14ac:dyDescent="0.15">
      <c r="O11372">
        <v>11371</v>
      </c>
      <c r="P11372" t="str">
        <f>IFERROR(IF(COUNTIF(個人情報!$BB$5:$BB$401,"登録番号" &amp; リスト!O11372)&gt;=1,"",IF(VLOOKUP(O11372,登録者リスト!$A$1:$D$43729,4,FALSE)=基本情報!$D$6,O11372,"")),"")</f>
        <v/>
      </c>
    </row>
    <row r="11373" spans="15:16" x14ac:dyDescent="0.15">
      <c r="O11373">
        <v>11372</v>
      </c>
      <c r="P11373" t="str">
        <f>IFERROR(IF(COUNTIF(個人情報!$BB$5:$BB$401,"登録番号" &amp; リスト!O11373)&gt;=1,"",IF(VLOOKUP(O11373,登録者リスト!$A$1:$D$43729,4,FALSE)=基本情報!$D$6,O11373,"")),"")</f>
        <v/>
      </c>
    </row>
    <row r="11374" spans="15:16" x14ac:dyDescent="0.15">
      <c r="O11374">
        <v>11373</v>
      </c>
      <c r="P11374" t="str">
        <f>IFERROR(IF(COUNTIF(個人情報!$BB$5:$BB$401,"登録番号" &amp; リスト!O11374)&gt;=1,"",IF(VLOOKUP(O11374,登録者リスト!$A$1:$D$43729,4,FALSE)=基本情報!$D$6,O11374,"")),"")</f>
        <v/>
      </c>
    </row>
    <row r="11375" spans="15:16" x14ac:dyDescent="0.15">
      <c r="O11375">
        <v>11374</v>
      </c>
      <c r="P11375" t="str">
        <f>IFERROR(IF(COUNTIF(個人情報!$BB$5:$BB$401,"登録番号" &amp; リスト!O11375)&gt;=1,"",IF(VLOOKUP(O11375,登録者リスト!$A$1:$D$43729,4,FALSE)=基本情報!$D$6,O11375,"")),"")</f>
        <v/>
      </c>
    </row>
    <row r="11376" spans="15:16" x14ac:dyDescent="0.15">
      <c r="O11376">
        <v>11375</v>
      </c>
      <c r="P11376" t="str">
        <f>IFERROR(IF(COUNTIF(個人情報!$BB$5:$BB$401,"登録番号" &amp; リスト!O11376)&gt;=1,"",IF(VLOOKUP(O11376,登録者リスト!$A$1:$D$43729,4,FALSE)=基本情報!$D$6,O11376,"")),"")</f>
        <v/>
      </c>
    </row>
    <row r="11377" spans="15:16" x14ac:dyDescent="0.15">
      <c r="O11377">
        <v>11376</v>
      </c>
      <c r="P11377" t="str">
        <f>IFERROR(IF(COUNTIF(個人情報!$BB$5:$BB$401,"登録番号" &amp; リスト!O11377)&gt;=1,"",IF(VLOOKUP(O11377,登録者リスト!$A$1:$D$43729,4,FALSE)=基本情報!$D$6,O11377,"")),"")</f>
        <v/>
      </c>
    </row>
    <row r="11378" spans="15:16" x14ac:dyDescent="0.15">
      <c r="O11378">
        <v>11377</v>
      </c>
      <c r="P11378" t="str">
        <f>IFERROR(IF(COUNTIF(個人情報!$BB$5:$BB$401,"登録番号" &amp; リスト!O11378)&gt;=1,"",IF(VLOOKUP(O11378,登録者リスト!$A$1:$D$43729,4,FALSE)=基本情報!$D$6,O11378,"")),"")</f>
        <v/>
      </c>
    </row>
    <row r="11379" spans="15:16" x14ac:dyDescent="0.15">
      <c r="O11379">
        <v>11378</v>
      </c>
      <c r="P11379" t="str">
        <f>IFERROR(IF(COUNTIF(個人情報!$BB$5:$BB$401,"登録番号" &amp; リスト!O11379)&gt;=1,"",IF(VLOOKUP(O11379,登録者リスト!$A$1:$D$43729,4,FALSE)=基本情報!$D$6,O11379,"")),"")</f>
        <v/>
      </c>
    </row>
    <row r="11380" spans="15:16" x14ac:dyDescent="0.15">
      <c r="O11380">
        <v>11379</v>
      </c>
      <c r="P11380" t="str">
        <f>IFERROR(IF(COUNTIF(個人情報!$BB$5:$BB$401,"登録番号" &amp; リスト!O11380)&gt;=1,"",IF(VLOOKUP(O11380,登録者リスト!$A$1:$D$43729,4,FALSE)=基本情報!$D$6,O11380,"")),"")</f>
        <v/>
      </c>
    </row>
    <row r="11381" spans="15:16" x14ac:dyDescent="0.15">
      <c r="O11381">
        <v>11380</v>
      </c>
      <c r="P11381" t="str">
        <f>IFERROR(IF(COUNTIF(個人情報!$BB$5:$BB$401,"登録番号" &amp; リスト!O11381)&gt;=1,"",IF(VLOOKUP(O11381,登録者リスト!$A$1:$D$43729,4,FALSE)=基本情報!$D$6,O11381,"")),"")</f>
        <v/>
      </c>
    </row>
    <row r="11382" spans="15:16" x14ac:dyDescent="0.15">
      <c r="O11382">
        <v>11381</v>
      </c>
      <c r="P11382" t="str">
        <f>IFERROR(IF(COUNTIF(個人情報!$BB$5:$BB$401,"登録番号" &amp; リスト!O11382)&gt;=1,"",IF(VLOOKUP(O11382,登録者リスト!$A$1:$D$43729,4,FALSE)=基本情報!$D$6,O11382,"")),"")</f>
        <v/>
      </c>
    </row>
    <row r="11383" spans="15:16" x14ac:dyDescent="0.15">
      <c r="O11383">
        <v>11382</v>
      </c>
      <c r="P11383" t="str">
        <f>IFERROR(IF(COUNTIF(個人情報!$BB$5:$BB$401,"登録番号" &amp; リスト!O11383)&gt;=1,"",IF(VLOOKUP(O11383,登録者リスト!$A$1:$D$43729,4,FALSE)=基本情報!$D$6,O11383,"")),"")</f>
        <v/>
      </c>
    </row>
    <row r="11384" spans="15:16" x14ac:dyDescent="0.15">
      <c r="O11384">
        <v>11383</v>
      </c>
      <c r="P11384" t="str">
        <f>IFERROR(IF(COUNTIF(個人情報!$BB$5:$BB$401,"登録番号" &amp; リスト!O11384)&gt;=1,"",IF(VLOOKUP(O11384,登録者リスト!$A$1:$D$43729,4,FALSE)=基本情報!$D$6,O11384,"")),"")</f>
        <v/>
      </c>
    </row>
    <row r="11385" spans="15:16" x14ac:dyDescent="0.15">
      <c r="O11385">
        <v>11384</v>
      </c>
      <c r="P11385" t="str">
        <f>IFERROR(IF(COUNTIF(個人情報!$BB$5:$BB$401,"登録番号" &amp; リスト!O11385)&gt;=1,"",IF(VLOOKUP(O11385,登録者リスト!$A$1:$D$43729,4,FALSE)=基本情報!$D$6,O11385,"")),"")</f>
        <v/>
      </c>
    </row>
    <row r="11386" spans="15:16" x14ac:dyDescent="0.15">
      <c r="O11386">
        <v>11385</v>
      </c>
      <c r="P11386" t="str">
        <f>IFERROR(IF(COUNTIF(個人情報!$BB$5:$BB$401,"登録番号" &amp; リスト!O11386)&gt;=1,"",IF(VLOOKUP(O11386,登録者リスト!$A$1:$D$43729,4,FALSE)=基本情報!$D$6,O11386,"")),"")</f>
        <v/>
      </c>
    </row>
    <row r="11387" spans="15:16" x14ac:dyDescent="0.15">
      <c r="O11387">
        <v>11386</v>
      </c>
      <c r="P11387" t="str">
        <f>IFERROR(IF(COUNTIF(個人情報!$BB$5:$BB$401,"登録番号" &amp; リスト!O11387)&gt;=1,"",IF(VLOOKUP(O11387,登録者リスト!$A$1:$D$43729,4,FALSE)=基本情報!$D$6,O11387,"")),"")</f>
        <v/>
      </c>
    </row>
    <row r="11388" spans="15:16" x14ac:dyDescent="0.15">
      <c r="O11388">
        <v>11387</v>
      </c>
      <c r="P11388" t="str">
        <f>IFERROR(IF(COUNTIF(個人情報!$BB$5:$BB$401,"登録番号" &amp; リスト!O11388)&gt;=1,"",IF(VLOOKUP(O11388,登録者リスト!$A$1:$D$43729,4,FALSE)=基本情報!$D$6,O11388,"")),"")</f>
        <v/>
      </c>
    </row>
    <row r="11389" spans="15:16" x14ac:dyDescent="0.15">
      <c r="O11389">
        <v>11388</v>
      </c>
      <c r="P11389" t="str">
        <f>IFERROR(IF(COUNTIF(個人情報!$BB$5:$BB$401,"登録番号" &amp; リスト!O11389)&gt;=1,"",IF(VLOOKUP(O11389,登録者リスト!$A$1:$D$43729,4,FALSE)=基本情報!$D$6,O11389,"")),"")</f>
        <v/>
      </c>
    </row>
    <row r="11390" spans="15:16" x14ac:dyDescent="0.15">
      <c r="O11390">
        <v>11389</v>
      </c>
      <c r="P11390" t="str">
        <f>IFERROR(IF(COUNTIF(個人情報!$BB$5:$BB$401,"登録番号" &amp; リスト!O11390)&gt;=1,"",IF(VLOOKUP(O11390,登録者リスト!$A$1:$D$43729,4,FALSE)=基本情報!$D$6,O11390,"")),"")</f>
        <v/>
      </c>
    </row>
    <row r="11391" spans="15:16" x14ac:dyDescent="0.15">
      <c r="O11391">
        <v>11390</v>
      </c>
      <c r="P11391" t="str">
        <f>IFERROR(IF(COUNTIF(個人情報!$BB$5:$BB$401,"登録番号" &amp; リスト!O11391)&gt;=1,"",IF(VLOOKUP(O11391,登録者リスト!$A$1:$D$43729,4,FALSE)=基本情報!$D$6,O11391,"")),"")</f>
        <v/>
      </c>
    </row>
    <row r="11392" spans="15:16" x14ac:dyDescent="0.15">
      <c r="O11392">
        <v>11391</v>
      </c>
      <c r="P11392" t="str">
        <f>IFERROR(IF(COUNTIF(個人情報!$BB$5:$BB$401,"登録番号" &amp; リスト!O11392)&gt;=1,"",IF(VLOOKUP(O11392,登録者リスト!$A$1:$D$43729,4,FALSE)=基本情報!$D$6,O11392,"")),"")</f>
        <v/>
      </c>
    </row>
    <row r="11393" spans="15:16" x14ac:dyDescent="0.15">
      <c r="O11393">
        <v>11392</v>
      </c>
      <c r="P11393" t="str">
        <f>IFERROR(IF(COUNTIF(個人情報!$BB$5:$BB$401,"登録番号" &amp; リスト!O11393)&gt;=1,"",IF(VLOOKUP(O11393,登録者リスト!$A$1:$D$43729,4,FALSE)=基本情報!$D$6,O11393,"")),"")</f>
        <v/>
      </c>
    </row>
    <row r="11394" spans="15:16" x14ac:dyDescent="0.15">
      <c r="O11394">
        <v>11393</v>
      </c>
      <c r="P11394" t="str">
        <f>IFERROR(IF(COUNTIF(個人情報!$BB$5:$BB$401,"登録番号" &amp; リスト!O11394)&gt;=1,"",IF(VLOOKUP(O11394,登録者リスト!$A$1:$D$43729,4,FALSE)=基本情報!$D$6,O11394,"")),"")</f>
        <v/>
      </c>
    </row>
    <row r="11395" spans="15:16" x14ac:dyDescent="0.15">
      <c r="O11395">
        <v>11394</v>
      </c>
      <c r="P11395" t="str">
        <f>IFERROR(IF(COUNTIF(個人情報!$BB$5:$BB$401,"登録番号" &amp; リスト!O11395)&gt;=1,"",IF(VLOOKUP(O11395,登録者リスト!$A$1:$D$43729,4,FALSE)=基本情報!$D$6,O11395,"")),"")</f>
        <v/>
      </c>
    </row>
    <row r="11396" spans="15:16" x14ac:dyDescent="0.15">
      <c r="O11396">
        <v>11395</v>
      </c>
      <c r="P11396" t="str">
        <f>IFERROR(IF(COUNTIF(個人情報!$BB$5:$BB$401,"登録番号" &amp; リスト!O11396)&gt;=1,"",IF(VLOOKUP(O11396,登録者リスト!$A$1:$D$43729,4,FALSE)=基本情報!$D$6,O11396,"")),"")</f>
        <v/>
      </c>
    </row>
    <row r="11397" spans="15:16" x14ac:dyDescent="0.15">
      <c r="O11397">
        <v>11396</v>
      </c>
      <c r="P11397" t="str">
        <f>IFERROR(IF(COUNTIF(個人情報!$BB$5:$BB$401,"登録番号" &amp; リスト!O11397)&gt;=1,"",IF(VLOOKUP(O11397,登録者リスト!$A$1:$D$43729,4,FALSE)=基本情報!$D$6,O11397,"")),"")</f>
        <v/>
      </c>
    </row>
    <row r="11398" spans="15:16" x14ac:dyDescent="0.15">
      <c r="O11398">
        <v>11397</v>
      </c>
      <c r="P11398" t="str">
        <f>IFERROR(IF(COUNTIF(個人情報!$BB$5:$BB$401,"登録番号" &amp; リスト!O11398)&gt;=1,"",IF(VLOOKUP(O11398,登録者リスト!$A$1:$D$43729,4,FALSE)=基本情報!$D$6,O11398,"")),"")</f>
        <v/>
      </c>
    </row>
    <row r="11399" spans="15:16" x14ac:dyDescent="0.15">
      <c r="O11399">
        <v>11398</v>
      </c>
      <c r="P11399" t="str">
        <f>IFERROR(IF(COUNTIF(個人情報!$BB$5:$BB$401,"登録番号" &amp; リスト!O11399)&gt;=1,"",IF(VLOOKUP(O11399,登録者リスト!$A$1:$D$43729,4,FALSE)=基本情報!$D$6,O11399,"")),"")</f>
        <v/>
      </c>
    </row>
    <row r="11400" spans="15:16" x14ac:dyDescent="0.15">
      <c r="O11400">
        <v>11399</v>
      </c>
      <c r="P11400" t="str">
        <f>IFERROR(IF(COUNTIF(個人情報!$BB$5:$BB$401,"登録番号" &amp; リスト!O11400)&gt;=1,"",IF(VLOOKUP(O11400,登録者リスト!$A$1:$D$43729,4,FALSE)=基本情報!$D$6,O11400,"")),"")</f>
        <v/>
      </c>
    </row>
    <row r="11401" spans="15:16" x14ac:dyDescent="0.15">
      <c r="O11401">
        <v>11400</v>
      </c>
      <c r="P11401" t="str">
        <f>IFERROR(IF(COUNTIF(個人情報!$BB$5:$BB$401,"登録番号" &amp; リスト!O11401)&gt;=1,"",IF(VLOOKUP(O11401,登録者リスト!$A$1:$D$43729,4,FALSE)=基本情報!$D$6,O11401,"")),"")</f>
        <v/>
      </c>
    </row>
    <row r="11402" spans="15:16" x14ac:dyDescent="0.15">
      <c r="O11402">
        <v>11401</v>
      </c>
      <c r="P11402" t="str">
        <f>IFERROR(IF(COUNTIF(個人情報!$BB$5:$BB$401,"登録番号" &amp; リスト!O11402)&gt;=1,"",IF(VLOOKUP(O11402,登録者リスト!$A$1:$D$43729,4,FALSE)=基本情報!$D$6,O11402,"")),"")</f>
        <v/>
      </c>
    </row>
    <row r="11403" spans="15:16" x14ac:dyDescent="0.15">
      <c r="O11403">
        <v>11402</v>
      </c>
      <c r="P11403" t="str">
        <f>IFERROR(IF(COUNTIF(個人情報!$BB$5:$BB$401,"登録番号" &amp; リスト!O11403)&gt;=1,"",IF(VLOOKUP(O11403,登録者リスト!$A$1:$D$43729,4,FALSE)=基本情報!$D$6,O11403,"")),"")</f>
        <v/>
      </c>
    </row>
    <row r="11404" spans="15:16" x14ac:dyDescent="0.15">
      <c r="O11404">
        <v>11403</v>
      </c>
      <c r="P11404" t="str">
        <f>IFERROR(IF(COUNTIF(個人情報!$BB$5:$BB$401,"登録番号" &amp; リスト!O11404)&gt;=1,"",IF(VLOOKUP(O11404,登録者リスト!$A$1:$D$43729,4,FALSE)=基本情報!$D$6,O11404,"")),"")</f>
        <v/>
      </c>
    </row>
    <row r="11405" spans="15:16" x14ac:dyDescent="0.15">
      <c r="O11405">
        <v>11404</v>
      </c>
      <c r="P11405" t="str">
        <f>IFERROR(IF(COUNTIF(個人情報!$BB$5:$BB$401,"登録番号" &amp; リスト!O11405)&gt;=1,"",IF(VLOOKUP(O11405,登録者リスト!$A$1:$D$43729,4,FALSE)=基本情報!$D$6,O11405,"")),"")</f>
        <v/>
      </c>
    </row>
    <row r="11406" spans="15:16" x14ac:dyDescent="0.15">
      <c r="O11406">
        <v>11405</v>
      </c>
      <c r="P11406" t="str">
        <f>IFERROR(IF(COUNTIF(個人情報!$BB$5:$BB$401,"登録番号" &amp; リスト!O11406)&gt;=1,"",IF(VLOOKUP(O11406,登録者リスト!$A$1:$D$43729,4,FALSE)=基本情報!$D$6,O11406,"")),"")</f>
        <v/>
      </c>
    </row>
    <row r="11407" spans="15:16" x14ac:dyDescent="0.15">
      <c r="O11407">
        <v>11406</v>
      </c>
      <c r="P11407" t="str">
        <f>IFERROR(IF(COUNTIF(個人情報!$BB$5:$BB$401,"登録番号" &amp; リスト!O11407)&gt;=1,"",IF(VLOOKUP(O11407,登録者リスト!$A$1:$D$43729,4,FALSE)=基本情報!$D$6,O11407,"")),"")</f>
        <v/>
      </c>
    </row>
    <row r="11408" spans="15:16" x14ac:dyDescent="0.15">
      <c r="O11408">
        <v>11407</v>
      </c>
      <c r="P11408" t="str">
        <f>IFERROR(IF(COUNTIF(個人情報!$BB$5:$BB$401,"登録番号" &amp; リスト!O11408)&gt;=1,"",IF(VLOOKUP(O11408,登録者リスト!$A$1:$D$43729,4,FALSE)=基本情報!$D$6,O11408,"")),"")</f>
        <v/>
      </c>
    </row>
    <row r="11409" spans="15:16" x14ac:dyDescent="0.15">
      <c r="O11409">
        <v>11408</v>
      </c>
      <c r="P11409" t="str">
        <f>IFERROR(IF(COUNTIF(個人情報!$BB$5:$BB$401,"登録番号" &amp; リスト!O11409)&gt;=1,"",IF(VLOOKUP(O11409,登録者リスト!$A$1:$D$43729,4,FALSE)=基本情報!$D$6,O11409,"")),"")</f>
        <v/>
      </c>
    </row>
    <row r="11410" spans="15:16" x14ac:dyDescent="0.15">
      <c r="O11410">
        <v>11409</v>
      </c>
      <c r="P11410" t="str">
        <f>IFERROR(IF(COUNTIF(個人情報!$BB$5:$BB$401,"登録番号" &amp; リスト!O11410)&gt;=1,"",IF(VLOOKUP(O11410,登録者リスト!$A$1:$D$43729,4,FALSE)=基本情報!$D$6,O11410,"")),"")</f>
        <v/>
      </c>
    </row>
    <row r="11411" spans="15:16" x14ac:dyDescent="0.15">
      <c r="O11411">
        <v>11410</v>
      </c>
      <c r="P11411" t="str">
        <f>IFERROR(IF(COUNTIF(個人情報!$BB$5:$BB$401,"登録番号" &amp; リスト!O11411)&gt;=1,"",IF(VLOOKUP(O11411,登録者リスト!$A$1:$D$43729,4,FALSE)=基本情報!$D$6,O11411,"")),"")</f>
        <v/>
      </c>
    </row>
    <row r="11412" spans="15:16" x14ac:dyDescent="0.15">
      <c r="O11412">
        <v>11411</v>
      </c>
      <c r="P11412" t="str">
        <f>IFERROR(IF(COUNTIF(個人情報!$BB$5:$BB$401,"登録番号" &amp; リスト!O11412)&gt;=1,"",IF(VLOOKUP(O11412,登録者リスト!$A$1:$D$43729,4,FALSE)=基本情報!$D$6,O11412,"")),"")</f>
        <v/>
      </c>
    </row>
    <row r="11413" spans="15:16" x14ac:dyDescent="0.15">
      <c r="O11413">
        <v>11412</v>
      </c>
      <c r="P11413" t="str">
        <f>IFERROR(IF(COUNTIF(個人情報!$BB$5:$BB$401,"登録番号" &amp; リスト!O11413)&gt;=1,"",IF(VLOOKUP(O11413,登録者リスト!$A$1:$D$43729,4,FALSE)=基本情報!$D$6,O11413,"")),"")</f>
        <v/>
      </c>
    </row>
    <row r="11414" spans="15:16" x14ac:dyDescent="0.15">
      <c r="O11414">
        <v>11413</v>
      </c>
      <c r="P11414" t="str">
        <f>IFERROR(IF(COUNTIF(個人情報!$BB$5:$BB$401,"登録番号" &amp; リスト!O11414)&gt;=1,"",IF(VLOOKUP(O11414,登録者リスト!$A$1:$D$43729,4,FALSE)=基本情報!$D$6,O11414,"")),"")</f>
        <v/>
      </c>
    </row>
    <row r="11415" spans="15:16" x14ac:dyDescent="0.15">
      <c r="O11415">
        <v>11414</v>
      </c>
      <c r="P11415" t="str">
        <f>IFERROR(IF(COUNTIF(個人情報!$BB$5:$BB$401,"登録番号" &amp; リスト!O11415)&gt;=1,"",IF(VLOOKUP(O11415,登録者リスト!$A$1:$D$43729,4,FALSE)=基本情報!$D$6,O11415,"")),"")</f>
        <v/>
      </c>
    </row>
    <row r="11416" spans="15:16" x14ac:dyDescent="0.15">
      <c r="O11416">
        <v>11415</v>
      </c>
      <c r="P11416" t="str">
        <f>IFERROR(IF(COUNTIF(個人情報!$BB$5:$BB$401,"登録番号" &amp; リスト!O11416)&gt;=1,"",IF(VLOOKUP(O11416,登録者リスト!$A$1:$D$43729,4,FALSE)=基本情報!$D$6,O11416,"")),"")</f>
        <v/>
      </c>
    </row>
    <row r="11417" spans="15:16" x14ac:dyDescent="0.15">
      <c r="O11417">
        <v>11416</v>
      </c>
      <c r="P11417" t="str">
        <f>IFERROR(IF(COUNTIF(個人情報!$BB$5:$BB$401,"登録番号" &amp; リスト!O11417)&gt;=1,"",IF(VLOOKUP(O11417,登録者リスト!$A$1:$D$43729,4,FALSE)=基本情報!$D$6,O11417,"")),"")</f>
        <v/>
      </c>
    </row>
    <row r="11418" spans="15:16" x14ac:dyDescent="0.15">
      <c r="O11418">
        <v>11417</v>
      </c>
      <c r="P11418" t="str">
        <f>IFERROR(IF(COUNTIF(個人情報!$BB$5:$BB$401,"登録番号" &amp; リスト!O11418)&gt;=1,"",IF(VLOOKUP(O11418,登録者リスト!$A$1:$D$43729,4,FALSE)=基本情報!$D$6,O11418,"")),"")</f>
        <v/>
      </c>
    </row>
    <row r="11419" spans="15:16" x14ac:dyDescent="0.15">
      <c r="O11419">
        <v>11418</v>
      </c>
      <c r="P11419" t="str">
        <f>IFERROR(IF(COUNTIF(個人情報!$BB$5:$BB$401,"登録番号" &amp; リスト!O11419)&gt;=1,"",IF(VLOOKUP(O11419,登録者リスト!$A$1:$D$43729,4,FALSE)=基本情報!$D$6,O11419,"")),"")</f>
        <v/>
      </c>
    </row>
    <row r="11420" spans="15:16" x14ac:dyDescent="0.15">
      <c r="O11420">
        <v>11419</v>
      </c>
      <c r="P11420" t="str">
        <f>IFERROR(IF(COUNTIF(個人情報!$BB$5:$BB$401,"登録番号" &amp; リスト!O11420)&gt;=1,"",IF(VLOOKUP(O11420,登録者リスト!$A$1:$D$43729,4,FALSE)=基本情報!$D$6,O11420,"")),"")</f>
        <v/>
      </c>
    </row>
    <row r="11421" spans="15:16" x14ac:dyDescent="0.15">
      <c r="O11421">
        <v>11420</v>
      </c>
      <c r="P11421" t="str">
        <f>IFERROR(IF(COUNTIF(個人情報!$BB$5:$BB$401,"登録番号" &amp; リスト!O11421)&gt;=1,"",IF(VLOOKUP(O11421,登録者リスト!$A$1:$D$43729,4,FALSE)=基本情報!$D$6,O11421,"")),"")</f>
        <v/>
      </c>
    </row>
    <row r="11422" spans="15:16" x14ac:dyDescent="0.15">
      <c r="O11422">
        <v>11421</v>
      </c>
      <c r="P11422" t="str">
        <f>IFERROR(IF(COUNTIF(個人情報!$BB$5:$BB$401,"登録番号" &amp; リスト!O11422)&gt;=1,"",IF(VLOOKUP(O11422,登録者リスト!$A$1:$D$43729,4,FALSE)=基本情報!$D$6,O11422,"")),"")</f>
        <v/>
      </c>
    </row>
    <row r="11423" spans="15:16" x14ac:dyDescent="0.15">
      <c r="O11423">
        <v>11422</v>
      </c>
      <c r="P11423" t="str">
        <f>IFERROR(IF(COUNTIF(個人情報!$BB$5:$BB$401,"登録番号" &amp; リスト!O11423)&gt;=1,"",IF(VLOOKUP(O11423,登録者リスト!$A$1:$D$43729,4,FALSE)=基本情報!$D$6,O11423,"")),"")</f>
        <v/>
      </c>
    </row>
    <row r="11424" spans="15:16" x14ac:dyDescent="0.15">
      <c r="O11424">
        <v>11423</v>
      </c>
      <c r="P11424" t="str">
        <f>IFERROR(IF(COUNTIF(個人情報!$BB$5:$BB$401,"登録番号" &amp; リスト!O11424)&gt;=1,"",IF(VLOOKUP(O11424,登録者リスト!$A$1:$D$43729,4,FALSE)=基本情報!$D$6,O11424,"")),"")</f>
        <v/>
      </c>
    </row>
    <row r="11425" spans="15:16" x14ac:dyDescent="0.15">
      <c r="O11425">
        <v>11424</v>
      </c>
      <c r="P11425" t="str">
        <f>IFERROR(IF(COUNTIF(個人情報!$BB$5:$BB$401,"登録番号" &amp; リスト!O11425)&gt;=1,"",IF(VLOOKUP(O11425,登録者リスト!$A$1:$D$43729,4,FALSE)=基本情報!$D$6,O11425,"")),"")</f>
        <v/>
      </c>
    </row>
    <row r="11426" spans="15:16" x14ac:dyDescent="0.15">
      <c r="O11426">
        <v>11425</v>
      </c>
      <c r="P11426" t="str">
        <f>IFERROR(IF(COUNTIF(個人情報!$BB$5:$BB$401,"登録番号" &amp; リスト!O11426)&gt;=1,"",IF(VLOOKUP(O11426,登録者リスト!$A$1:$D$43729,4,FALSE)=基本情報!$D$6,O11426,"")),"")</f>
        <v/>
      </c>
    </row>
    <row r="11427" spans="15:16" x14ac:dyDescent="0.15">
      <c r="O11427">
        <v>11426</v>
      </c>
      <c r="P11427" t="str">
        <f>IFERROR(IF(COUNTIF(個人情報!$BB$5:$BB$401,"登録番号" &amp; リスト!O11427)&gt;=1,"",IF(VLOOKUP(O11427,登録者リスト!$A$1:$D$43729,4,FALSE)=基本情報!$D$6,O11427,"")),"")</f>
        <v/>
      </c>
    </row>
    <row r="11428" spans="15:16" x14ac:dyDescent="0.15">
      <c r="O11428">
        <v>11427</v>
      </c>
      <c r="P11428" t="str">
        <f>IFERROR(IF(COUNTIF(個人情報!$BB$5:$BB$401,"登録番号" &amp; リスト!O11428)&gt;=1,"",IF(VLOOKUP(O11428,登録者リスト!$A$1:$D$43729,4,FALSE)=基本情報!$D$6,O11428,"")),"")</f>
        <v/>
      </c>
    </row>
    <row r="11429" spans="15:16" x14ac:dyDescent="0.15">
      <c r="O11429">
        <v>11428</v>
      </c>
      <c r="P11429" t="str">
        <f>IFERROR(IF(COUNTIF(個人情報!$BB$5:$BB$401,"登録番号" &amp; リスト!O11429)&gt;=1,"",IF(VLOOKUP(O11429,登録者リスト!$A$1:$D$43729,4,FALSE)=基本情報!$D$6,O11429,"")),"")</f>
        <v/>
      </c>
    </row>
    <row r="11430" spans="15:16" x14ac:dyDescent="0.15">
      <c r="O11430">
        <v>11429</v>
      </c>
      <c r="P11430" t="str">
        <f>IFERROR(IF(COUNTIF(個人情報!$BB$5:$BB$401,"登録番号" &amp; リスト!O11430)&gt;=1,"",IF(VLOOKUP(O11430,登録者リスト!$A$1:$D$43729,4,FALSE)=基本情報!$D$6,O11430,"")),"")</f>
        <v/>
      </c>
    </row>
    <row r="11431" spans="15:16" x14ac:dyDescent="0.15">
      <c r="O11431">
        <v>11430</v>
      </c>
      <c r="P11431" t="str">
        <f>IFERROR(IF(COUNTIF(個人情報!$BB$5:$BB$401,"登録番号" &amp; リスト!O11431)&gt;=1,"",IF(VLOOKUP(O11431,登録者リスト!$A$1:$D$43729,4,FALSE)=基本情報!$D$6,O11431,"")),"")</f>
        <v/>
      </c>
    </row>
    <row r="11432" spans="15:16" x14ac:dyDescent="0.15">
      <c r="O11432">
        <v>11431</v>
      </c>
      <c r="P11432" t="str">
        <f>IFERROR(IF(COUNTIF(個人情報!$BB$5:$BB$401,"登録番号" &amp; リスト!O11432)&gt;=1,"",IF(VLOOKUP(O11432,登録者リスト!$A$1:$D$43729,4,FALSE)=基本情報!$D$6,O11432,"")),"")</f>
        <v/>
      </c>
    </row>
    <row r="11433" spans="15:16" x14ac:dyDescent="0.15">
      <c r="O11433">
        <v>11432</v>
      </c>
      <c r="P11433" t="str">
        <f>IFERROR(IF(COUNTIF(個人情報!$BB$5:$BB$401,"登録番号" &amp; リスト!O11433)&gt;=1,"",IF(VLOOKUP(O11433,登録者リスト!$A$1:$D$43729,4,FALSE)=基本情報!$D$6,O11433,"")),"")</f>
        <v/>
      </c>
    </row>
    <row r="11434" spans="15:16" x14ac:dyDescent="0.15">
      <c r="O11434">
        <v>11433</v>
      </c>
      <c r="P11434" t="str">
        <f>IFERROR(IF(COUNTIF(個人情報!$BB$5:$BB$401,"登録番号" &amp; リスト!O11434)&gt;=1,"",IF(VLOOKUP(O11434,登録者リスト!$A$1:$D$43729,4,FALSE)=基本情報!$D$6,O11434,"")),"")</f>
        <v/>
      </c>
    </row>
    <row r="11435" spans="15:16" x14ac:dyDescent="0.15">
      <c r="O11435">
        <v>11434</v>
      </c>
      <c r="P11435" t="str">
        <f>IFERROR(IF(COUNTIF(個人情報!$BB$5:$BB$401,"登録番号" &amp; リスト!O11435)&gt;=1,"",IF(VLOOKUP(O11435,登録者リスト!$A$1:$D$43729,4,FALSE)=基本情報!$D$6,O11435,"")),"")</f>
        <v/>
      </c>
    </row>
    <row r="11436" spans="15:16" x14ac:dyDescent="0.15">
      <c r="O11436">
        <v>11435</v>
      </c>
      <c r="P11436" t="str">
        <f>IFERROR(IF(COUNTIF(個人情報!$BB$5:$BB$401,"登録番号" &amp; リスト!O11436)&gt;=1,"",IF(VLOOKUP(O11436,登録者リスト!$A$1:$D$43729,4,FALSE)=基本情報!$D$6,O11436,"")),"")</f>
        <v/>
      </c>
    </row>
    <row r="11437" spans="15:16" x14ac:dyDescent="0.15">
      <c r="O11437">
        <v>11436</v>
      </c>
      <c r="P11437" t="str">
        <f>IFERROR(IF(COUNTIF(個人情報!$BB$5:$BB$401,"登録番号" &amp; リスト!O11437)&gt;=1,"",IF(VLOOKUP(O11437,登録者リスト!$A$1:$D$43729,4,FALSE)=基本情報!$D$6,O11437,"")),"")</f>
        <v/>
      </c>
    </row>
    <row r="11438" spans="15:16" x14ac:dyDescent="0.15">
      <c r="O11438">
        <v>11437</v>
      </c>
      <c r="P11438" t="str">
        <f>IFERROR(IF(COUNTIF(個人情報!$BB$5:$BB$401,"登録番号" &amp; リスト!O11438)&gt;=1,"",IF(VLOOKUP(O11438,登録者リスト!$A$1:$D$43729,4,FALSE)=基本情報!$D$6,O11438,"")),"")</f>
        <v/>
      </c>
    </row>
    <row r="11439" spans="15:16" x14ac:dyDescent="0.15">
      <c r="O11439">
        <v>11438</v>
      </c>
      <c r="P11439" t="str">
        <f>IFERROR(IF(COUNTIF(個人情報!$BB$5:$BB$401,"登録番号" &amp; リスト!O11439)&gt;=1,"",IF(VLOOKUP(O11439,登録者リスト!$A$1:$D$43729,4,FALSE)=基本情報!$D$6,O11439,"")),"")</f>
        <v/>
      </c>
    </row>
    <row r="11440" spans="15:16" x14ac:dyDescent="0.15">
      <c r="O11440">
        <v>11439</v>
      </c>
      <c r="P11440" t="str">
        <f>IFERROR(IF(COUNTIF(個人情報!$BB$5:$BB$401,"登録番号" &amp; リスト!O11440)&gt;=1,"",IF(VLOOKUP(O11440,登録者リスト!$A$1:$D$43729,4,FALSE)=基本情報!$D$6,O11440,"")),"")</f>
        <v/>
      </c>
    </row>
    <row r="11441" spans="15:16" x14ac:dyDescent="0.15">
      <c r="O11441">
        <v>11440</v>
      </c>
      <c r="P11441" t="str">
        <f>IFERROR(IF(COUNTIF(個人情報!$BB$5:$BB$401,"登録番号" &amp; リスト!O11441)&gt;=1,"",IF(VLOOKUP(O11441,登録者リスト!$A$1:$D$43729,4,FALSE)=基本情報!$D$6,O11441,"")),"")</f>
        <v/>
      </c>
    </row>
    <row r="11442" spans="15:16" x14ac:dyDescent="0.15">
      <c r="O11442">
        <v>11441</v>
      </c>
      <c r="P11442" t="str">
        <f>IFERROR(IF(COUNTIF(個人情報!$BB$5:$BB$401,"登録番号" &amp; リスト!O11442)&gt;=1,"",IF(VLOOKUP(O11442,登録者リスト!$A$1:$D$43729,4,FALSE)=基本情報!$D$6,O11442,"")),"")</f>
        <v/>
      </c>
    </row>
    <row r="11443" spans="15:16" x14ac:dyDescent="0.15">
      <c r="O11443">
        <v>11442</v>
      </c>
      <c r="P11443" t="str">
        <f>IFERROR(IF(COUNTIF(個人情報!$BB$5:$BB$401,"登録番号" &amp; リスト!O11443)&gt;=1,"",IF(VLOOKUP(O11443,登録者リスト!$A$1:$D$43729,4,FALSE)=基本情報!$D$6,O11443,"")),"")</f>
        <v/>
      </c>
    </row>
    <row r="11444" spans="15:16" x14ac:dyDescent="0.15">
      <c r="O11444">
        <v>11443</v>
      </c>
      <c r="P11444" t="str">
        <f>IFERROR(IF(COUNTIF(個人情報!$BB$5:$BB$401,"登録番号" &amp; リスト!O11444)&gt;=1,"",IF(VLOOKUP(O11444,登録者リスト!$A$1:$D$43729,4,FALSE)=基本情報!$D$6,O11444,"")),"")</f>
        <v/>
      </c>
    </row>
    <row r="11445" spans="15:16" x14ac:dyDescent="0.15">
      <c r="O11445">
        <v>11444</v>
      </c>
      <c r="P11445" t="str">
        <f>IFERROR(IF(COUNTIF(個人情報!$BB$5:$BB$401,"登録番号" &amp; リスト!O11445)&gt;=1,"",IF(VLOOKUP(O11445,登録者リスト!$A$1:$D$43729,4,FALSE)=基本情報!$D$6,O11445,"")),"")</f>
        <v/>
      </c>
    </row>
    <row r="11446" spans="15:16" x14ac:dyDescent="0.15">
      <c r="O11446">
        <v>11445</v>
      </c>
      <c r="P11446" t="str">
        <f>IFERROR(IF(COUNTIF(個人情報!$BB$5:$BB$401,"登録番号" &amp; リスト!O11446)&gt;=1,"",IF(VLOOKUP(O11446,登録者リスト!$A$1:$D$43729,4,FALSE)=基本情報!$D$6,O11446,"")),"")</f>
        <v/>
      </c>
    </row>
    <row r="11447" spans="15:16" x14ac:dyDescent="0.15">
      <c r="O11447">
        <v>11446</v>
      </c>
      <c r="P11447" t="str">
        <f>IFERROR(IF(COUNTIF(個人情報!$BB$5:$BB$401,"登録番号" &amp; リスト!O11447)&gt;=1,"",IF(VLOOKUP(O11447,登録者リスト!$A$1:$D$43729,4,FALSE)=基本情報!$D$6,O11447,"")),"")</f>
        <v/>
      </c>
    </row>
    <row r="11448" spans="15:16" x14ac:dyDescent="0.15">
      <c r="O11448">
        <v>11447</v>
      </c>
      <c r="P11448" t="str">
        <f>IFERROR(IF(COUNTIF(個人情報!$BB$5:$BB$401,"登録番号" &amp; リスト!O11448)&gt;=1,"",IF(VLOOKUP(O11448,登録者リスト!$A$1:$D$43729,4,FALSE)=基本情報!$D$6,O11448,"")),"")</f>
        <v/>
      </c>
    </row>
    <row r="11449" spans="15:16" x14ac:dyDescent="0.15">
      <c r="O11449">
        <v>11448</v>
      </c>
      <c r="P11449" t="str">
        <f>IFERROR(IF(COUNTIF(個人情報!$BB$5:$BB$401,"登録番号" &amp; リスト!O11449)&gt;=1,"",IF(VLOOKUP(O11449,登録者リスト!$A$1:$D$43729,4,FALSE)=基本情報!$D$6,O11449,"")),"")</f>
        <v/>
      </c>
    </row>
    <row r="11450" spans="15:16" x14ac:dyDescent="0.15">
      <c r="O11450">
        <v>11449</v>
      </c>
      <c r="P11450" t="str">
        <f>IFERROR(IF(COUNTIF(個人情報!$BB$5:$BB$401,"登録番号" &amp; リスト!O11450)&gt;=1,"",IF(VLOOKUP(O11450,登録者リスト!$A$1:$D$43729,4,FALSE)=基本情報!$D$6,O11450,"")),"")</f>
        <v/>
      </c>
    </row>
    <row r="11451" spans="15:16" x14ac:dyDescent="0.15">
      <c r="O11451">
        <v>11450</v>
      </c>
      <c r="P11451" t="str">
        <f>IFERROR(IF(COUNTIF(個人情報!$BB$5:$BB$401,"登録番号" &amp; リスト!O11451)&gt;=1,"",IF(VLOOKUP(O11451,登録者リスト!$A$1:$D$43729,4,FALSE)=基本情報!$D$6,O11451,"")),"")</f>
        <v/>
      </c>
    </row>
    <row r="11452" spans="15:16" x14ac:dyDescent="0.15">
      <c r="O11452">
        <v>11451</v>
      </c>
      <c r="P11452" t="str">
        <f>IFERROR(IF(COUNTIF(個人情報!$BB$5:$BB$401,"登録番号" &amp; リスト!O11452)&gt;=1,"",IF(VLOOKUP(O11452,登録者リスト!$A$1:$D$43729,4,FALSE)=基本情報!$D$6,O11452,"")),"")</f>
        <v/>
      </c>
    </row>
    <row r="11453" spans="15:16" x14ac:dyDescent="0.15">
      <c r="O11453">
        <v>11452</v>
      </c>
      <c r="P11453" t="str">
        <f>IFERROR(IF(COUNTIF(個人情報!$BB$5:$BB$401,"登録番号" &amp; リスト!O11453)&gt;=1,"",IF(VLOOKUP(O11453,登録者リスト!$A$1:$D$43729,4,FALSE)=基本情報!$D$6,O11453,"")),"")</f>
        <v/>
      </c>
    </row>
    <row r="11454" spans="15:16" x14ac:dyDescent="0.15">
      <c r="O11454">
        <v>11453</v>
      </c>
      <c r="P11454" t="str">
        <f>IFERROR(IF(COUNTIF(個人情報!$BB$5:$BB$401,"登録番号" &amp; リスト!O11454)&gt;=1,"",IF(VLOOKUP(O11454,登録者リスト!$A$1:$D$43729,4,FALSE)=基本情報!$D$6,O11454,"")),"")</f>
        <v/>
      </c>
    </row>
    <row r="11455" spans="15:16" x14ac:dyDescent="0.15">
      <c r="O11455">
        <v>11454</v>
      </c>
      <c r="P11455" t="str">
        <f>IFERROR(IF(COUNTIF(個人情報!$BB$5:$BB$401,"登録番号" &amp; リスト!O11455)&gt;=1,"",IF(VLOOKUP(O11455,登録者リスト!$A$1:$D$43729,4,FALSE)=基本情報!$D$6,O11455,"")),"")</f>
        <v/>
      </c>
    </row>
    <row r="11456" spans="15:16" x14ac:dyDescent="0.15">
      <c r="O11456">
        <v>11455</v>
      </c>
      <c r="P11456" t="str">
        <f>IFERROR(IF(COUNTIF(個人情報!$BB$5:$BB$401,"登録番号" &amp; リスト!O11456)&gt;=1,"",IF(VLOOKUP(O11456,登録者リスト!$A$1:$D$43729,4,FALSE)=基本情報!$D$6,O11456,"")),"")</f>
        <v/>
      </c>
    </row>
    <row r="11457" spans="15:16" x14ac:dyDescent="0.15">
      <c r="O11457">
        <v>11456</v>
      </c>
      <c r="P11457" t="str">
        <f>IFERROR(IF(COUNTIF(個人情報!$BB$5:$BB$401,"登録番号" &amp; リスト!O11457)&gt;=1,"",IF(VLOOKUP(O11457,登録者リスト!$A$1:$D$43729,4,FALSE)=基本情報!$D$6,O11457,"")),"")</f>
        <v/>
      </c>
    </row>
    <row r="11458" spans="15:16" x14ac:dyDescent="0.15">
      <c r="O11458">
        <v>11457</v>
      </c>
      <c r="P11458" t="str">
        <f>IFERROR(IF(COUNTIF(個人情報!$BB$5:$BB$401,"登録番号" &amp; リスト!O11458)&gt;=1,"",IF(VLOOKUP(O11458,登録者リスト!$A$1:$D$43729,4,FALSE)=基本情報!$D$6,O11458,"")),"")</f>
        <v/>
      </c>
    </row>
    <row r="11459" spans="15:16" x14ac:dyDescent="0.15">
      <c r="O11459">
        <v>11458</v>
      </c>
      <c r="P11459" t="str">
        <f>IFERROR(IF(COUNTIF(個人情報!$BB$5:$BB$401,"登録番号" &amp; リスト!O11459)&gt;=1,"",IF(VLOOKUP(O11459,登録者リスト!$A$1:$D$43729,4,FALSE)=基本情報!$D$6,O11459,"")),"")</f>
        <v/>
      </c>
    </row>
    <row r="11460" spans="15:16" x14ac:dyDescent="0.15">
      <c r="O11460">
        <v>11459</v>
      </c>
      <c r="P11460" t="str">
        <f>IFERROR(IF(COUNTIF(個人情報!$BB$5:$BB$401,"登録番号" &amp; リスト!O11460)&gt;=1,"",IF(VLOOKUP(O11460,登録者リスト!$A$1:$D$43729,4,FALSE)=基本情報!$D$6,O11460,"")),"")</f>
        <v/>
      </c>
    </row>
    <row r="11461" spans="15:16" x14ac:dyDescent="0.15">
      <c r="O11461">
        <v>11460</v>
      </c>
      <c r="P11461" t="str">
        <f>IFERROR(IF(COUNTIF(個人情報!$BB$5:$BB$401,"登録番号" &amp; リスト!O11461)&gt;=1,"",IF(VLOOKUP(O11461,登録者リスト!$A$1:$D$43729,4,FALSE)=基本情報!$D$6,O11461,"")),"")</f>
        <v/>
      </c>
    </row>
    <row r="11462" spans="15:16" x14ac:dyDescent="0.15">
      <c r="O11462">
        <v>11461</v>
      </c>
      <c r="P11462" t="str">
        <f>IFERROR(IF(COUNTIF(個人情報!$BB$5:$BB$401,"登録番号" &amp; リスト!O11462)&gt;=1,"",IF(VLOOKUP(O11462,登録者リスト!$A$1:$D$43729,4,FALSE)=基本情報!$D$6,O11462,"")),"")</f>
        <v/>
      </c>
    </row>
    <row r="11463" spans="15:16" x14ac:dyDescent="0.15">
      <c r="O11463">
        <v>11462</v>
      </c>
      <c r="P11463" t="str">
        <f>IFERROR(IF(COUNTIF(個人情報!$BB$5:$BB$401,"登録番号" &amp; リスト!O11463)&gt;=1,"",IF(VLOOKUP(O11463,登録者リスト!$A$1:$D$43729,4,FALSE)=基本情報!$D$6,O11463,"")),"")</f>
        <v/>
      </c>
    </row>
    <row r="11464" spans="15:16" x14ac:dyDescent="0.15">
      <c r="O11464">
        <v>11463</v>
      </c>
      <c r="P11464" t="str">
        <f>IFERROR(IF(COUNTIF(個人情報!$BB$5:$BB$401,"登録番号" &amp; リスト!O11464)&gt;=1,"",IF(VLOOKUP(O11464,登録者リスト!$A$1:$D$43729,4,FALSE)=基本情報!$D$6,O11464,"")),"")</f>
        <v/>
      </c>
    </row>
    <row r="11465" spans="15:16" x14ac:dyDescent="0.15">
      <c r="O11465">
        <v>11464</v>
      </c>
      <c r="P11465" t="str">
        <f>IFERROR(IF(COUNTIF(個人情報!$BB$5:$BB$401,"登録番号" &amp; リスト!O11465)&gt;=1,"",IF(VLOOKUP(O11465,登録者リスト!$A$1:$D$43729,4,FALSE)=基本情報!$D$6,O11465,"")),"")</f>
        <v/>
      </c>
    </row>
    <row r="11466" spans="15:16" x14ac:dyDescent="0.15">
      <c r="O11466">
        <v>11465</v>
      </c>
      <c r="P11466" t="str">
        <f>IFERROR(IF(COUNTIF(個人情報!$BB$5:$BB$401,"登録番号" &amp; リスト!O11466)&gt;=1,"",IF(VLOOKUP(O11466,登録者リスト!$A$1:$D$43729,4,FALSE)=基本情報!$D$6,O11466,"")),"")</f>
        <v/>
      </c>
    </row>
    <row r="11467" spans="15:16" x14ac:dyDescent="0.15">
      <c r="O11467">
        <v>11466</v>
      </c>
      <c r="P11467" t="str">
        <f>IFERROR(IF(COUNTIF(個人情報!$BB$5:$BB$401,"登録番号" &amp; リスト!O11467)&gt;=1,"",IF(VLOOKUP(O11467,登録者リスト!$A$1:$D$43729,4,FALSE)=基本情報!$D$6,O11467,"")),"")</f>
        <v/>
      </c>
    </row>
    <row r="11468" spans="15:16" x14ac:dyDescent="0.15">
      <c r="O11468">
        <v>11467</v>
      </c>
      <c r="P11468" t="str">
        <f>IFERROR(IF(COUNTIF(個人情報!$BB$5:$BB$401,"登録番号" &amp; リスト!O11468)&gt;=1,"",IF(VLOOKUP(O11468,登録者リスト!$A$1:$D$43729,4,FALSE)=基本情報!$D$6,O11468,"")),"")</f>
        <v/>
      </c>
    </row>
    <row r="11469" spans="15:16" x14ac:dyDescent="0.15">
      <c r="O11469">
        <v>11468</v>
      </c>
      <c r="P11469" t="str">
        <f>IFERROR(IF(COUNTIF(個人情報!$BB$5:$BB$401,"登録番号" &amp; リスト!O11469)&gt;=1,"",IF(VLOOKUP(O11469,登録者リスト!$A$1:$D$43729,4,FALSE)=基本情報!$D$6,O11469,"")),"")</f>
        <v/>
      </c>
    </row>
    <row r="11470" spans="15:16" x14ac:dyDescent="0.15">
      <c r="O11470">
        <v>11469</v>
      </c>
      <c r="P11470" t="str">
        <f>IFERROR(IF(COUNTIF(個人情報!$BB$5:$BB$401,"登録番号" &amp; リスト!O11470)&gt;=1,"",IF(VLOOKUP(O11470,登録者リスト!$A$1:$D$43729,4,FALSE)=基本情報!$D$6,O11470,"")),"")</f>
        <v/>
      </c>
    </row>
    <row r="11471" spans="15:16" x14ac:dyDescent="0.15">
      <c r="O11471">
        <v>11470</v>
      </c>
      <c r="P11471" t="str">
        <f>IFERROR(IF(COUNTIF(個人情報!$BB$5:$BB$401,"登録番号" &amp; リスト!O11471)&gt;=1,"",IF(VLOOKUP(O11471,登録者リスト!$A$1:$D$43729,4,FALSE)=基本情報!$D$6,O11471,"")),"")</f>
        <v/>
      </c>
    </row>
    <row r="11472" spans="15:16" x14ac:dyDescent="0.15">
      <c r="O11472">
        <v>11471</v>
      </c>
      <c r="P11472" t="str">
        <f>IFERROR(IF(COUNTIF(個人情報!$BB$5:$BB$401,"登録番号" &amp; リスト!O11472)&gt;=1,"",IF(VLOOKUP(O11472,登録者リスト!$A$1:$D$43729,4,FALSE)=基本情報!$D$6,O11472,"")),"")</f>
        <v/>
      </c>
    </row>
    <row r="11473" spans="15:16" x14ac:dyDescent="0.15">
      <c r="O11473">
        <v>11472</v>
      </c>
      <c r="P11473" t="str">
        <f>IFERROR(IF(COUNTIF(個人情報!$BB$5:$BB$401,"登録番号" &amp; リスト!O11473)&gt;=1,"",IF(VLOOKUP(O11473,登録者リスト!$A$1:$D$43729,4,FALSE)=基本情報!$D$6,O11473,"")),"")</f>
        <v/>
      </c>
    </row>
    <row r="11474" spans="15:16" x14ac:dyDescent="0.15">
      <c r="O11474">
        <v>11473</v>
      </c>
      <c r="P11474" t="str">
        <f>IFERROR(IF(COUNTIF(個人情報!$BB$5:$BB$401,"登録番号" &amp; リスト!O11474)&gt;=1,"",IF(VLOOKUP(O11474,登録者リスト!$A$1:$D$43729,4,FALSE)=基本情報!$D$6,O11474,"")),"")</f>
        <v/>
      </c>
    </row>
    <row r="11475" spans="15:16" x14ac:dyDescent="0.15">
      <c r="O11475">
        <v>11474</v>
      </c>
      <c r="P11475" t="str">
        <f>IFERROR(IF(COUNTIF(個人情報!$BB$5:$BB$401,"登録番号" &amp; リスト!O11475)&gt;=1,"",IF(VLOOKUP(O11475,登録者リスト!$A$1:$D$43729,4,FALSE)=基本情報!$D$6,O11475,"")),"")</f>
        <v/>
      </c>
    </row>
    <row r="11476" spans="15:16" x14ac:dyDescent="0.15">
      <c r="O11476">
        <v>11475</v>
      </c>
      <c r="P11476" t="str">
        <f>IFERROR(IF(COUNTIF(個人情報!$BB$5:$BB$401,"登録番号" &amp; リスト!O11476)&gt;=1,"",IF(VLOOKUP(O11476,登録者リスト!$A$1:$D$43729,4,FALSE)=基本情報!$D$6,O11476,"")),"")</f>
        <v/>
      </c>
    </row>
    <row r="11477" spans="15:16" x14ac:dyDescent="0.15">
      <c r="O11477">
        <v>11476</v>
      </c>
      <c r="P11477" t="str">
        <f>IFERROR(IF(COUNTIF(個人情報!$BB$5:$BB$401,"登録番号" &amp; リスト!O11477)&gt;=1,"",IF(VLOOKUP(O11477,登録者リスト!$A$1:$D$43729,4,FALSE)=基本情報!$D$6,O11477,"")),"")</f>
        <v/>
      </c>
    </row>
    <row r="11478" spans="15:16" x14ac:dyDescent="0.15">
      <c r="O11478">
        <v>11477</v>
      </c>
      <c r="P11478" t="str">
        <f>IFERROR(IF(COUNTIF(個人情報!$BB$5:$BB$401,"登録番号" &amp; リスト!O11478)&gt;=1,"",IF(VLOOKUP(O11478,登録者リスト!$A$1:$D$43729,4,FALSE)=基本情報!$D$6,O11478,"")),"")</f>
        <v/>
      </c>
    </row>
    <row r="11479" spans="15:16" x14ac:dyDescent="0.15">
      <c r="O11479">
        <v>11478</v>
      </c>
      <c r="P11479" t="str">
        <f>IFERROR(IF(COUNTIF(個人情報!$BB$5:$BB$401,"登録番号" &amp; リスト!O11479)&gt;=1,"",IF(VLOOKUP(O11479,登録者リスト!$A$1:$D$43729,4,FALSE)=基本情報!$D$6,O11479,"")),"")</f>
        <v/>
      </c>
    </row>
    <row r="11480" spans="15:16" x14ac:dyDescent="0.15">
      <c r="O11480">
        <v>11479</v>
      </c>
      <c r="P11480" t="str">
        <f>IFERROR(IF(COUNTIF(個人情報!$BB$5:$BB$401,"登録番号" &amp; リスト!O11480)&gt;=1,"",IF(VLOOKUP(O11480,登録者リスト!$A$1:$D$43729,4,FALSE)=基本情報!$D$6,O11480,"")),"")</f>
        <v/>
      </c>
    </row>
    <row r="11481" spans="15:16" x14ac:dyDescent="0.15">
      <c r="O11481">
        <v>11480</v>
      </c>
      <c r="P11481" t="str">
        <f>IFERROR(IF(COUNTIF(個人情報!$BB$5:$BB$401,"登録番号" &amp; リスト!O11481)&gt;=1,"",IF(VLOOKUP(O11481,登録者リスト!$A$1:$D$43729,4,FALSE)=基本情報!$D$6,O11481,"")),"")</f>
        <v/>
      </c>
    </row>
    <row r="11482" spans="15:16" x14ac:dyDescent="0.15">
      <c r="O11482">
        <v>11481</v>
      </c>
      <c r="P11482" t="str">
        <f>IFERROR(IF(COUNTIF(個人情報!$BB$5:$BB$401,"登録番号" &amp; リスト!O11482)&gt;=1,"",IF(VLOOKUP(O11482,登録者リスト!$A$1:$D$43729,4,FALSE)=基本情報!$D$6,O11482,"")),"")</f>
        <v/>
      </c>
    </row>
    <row r="11483" spans="15:16" x14ac:dyDescent="0.15">
      <c r="O11483">
        <v>11482</v>
      </c>
      <c r="P11483" t="str">
        <f>IFERROR(IF(COUNTIF(個人情報!$BB$5:$BB$401,"登録番号" &amp; リスト!O11483)&gt;=1,"",IF(VLOOKUP(O11483,登録者リスト!$A$1:$D$43729,4,FALSE)=基本情報!$D$6,O11483,"")),"")</f>
        <v/>
      </c>
    </row>
    <row r="11484" spans="15:16" x14ac:dyDescent="0.15">
      <c r="O11484">
        <v>11483</v>
      </c>
      <c r="P11484" t="str">
        <f>IFERROR(IF(COUNTIF(個人情報!$BB$5:$BB$401,"登録番号" &amp; リスト!O11484)&gt;=1,"",IF(VLOOKUP(O11484,登録者リスト!$A$1:$D$43729,4,FALSE)=基本情報!$D$6,O11484,"")),"")</f>
        <v/>
      </c>
    </row>
    <row r="11485" spans="15:16" x14ac:dyDescent="0.15">
      <c r="O11485">
        <v>11484</v>
      </c>
      <c r="P11485" t="str">
        <f>IFERROR(IF(COUNTIF(個人情報!$BB$5:$BB$401,"登録番号" &amp; リスト!O11485)&gt;=1,"",IF(VLOOKUP(O11485,登録者リスト!$A$1:$D$43729,4,FALSE)=基本情報!$D$6,O11485,"")),"")</f>
        <v/>
      </c>
    </row>
    <row r="11486" spans="15:16" x14ac:dyDescent="0.15">
      <c r="O11486">
        <v>11485</v>
      </c>
      <c r="P11486" t="str">
        <f>IFERROR(IF(COUNTIF(個人情報!$BB$5:$BB$401,"登録番号" &amp; リスト!O11486)&gt;=1,"",IF(VLOOKUP(O11486,登録者リスト!$A$1:$D$43729,4,FALSE)=基本情報!$D$6,O11486,"")),"")</f>
        <v/>
      </c>
    </row>
    <row r="11487" spans="15:16" x14ac:dyDescent="0.15">
      <c r="O11487">
        <v>11486</v>
      </c>
      <c r="P11487" t="str">
        <f>IFERROR(IF(COUNTIF(個人情報!$BB$5:$BB$401,"登録番号" &amp; リスト!O11487)&gt;=1,"",IF(VLOOKUP(O11487,登録者リスト!$A$1:$D$43729,4,FALSE)=基本情報!$D$6,O11487,"")),"")</f>
        <v/>
      </c>
    </row>
    <row r="11488" spans="15:16" x14ac:dyDescent="0.15">
      <c r="O11488">
        <v>11487</v>
      </c>
      <c r="P11488" t="str">
        <f>IFERROR(IF(COUNTIF(個人情報!$BB$5:$BB$401,"登録番号" &amp; リスト!O11488)&gt;=1,"",IF(VLOOKUP(O11488,登録者リスト!$A$1:$D$43729,4,FALSE)=基本情報!$D$6,O11488,"")),"")</f>
        <v/>
      </c>
    </row>
    <row r="11489" spans="15:16" x14ac:dyDescent="0.15">
      <c r="O11489">
        <v>11488</v>
      </c>
      <c r="P11489" t="str">
        <f>IFERROR(IF(COUNTIF(個人情報!$BB$5:$BB$401,"登録番号" &amp; リスト!O11489)&gt;=1,"",IF(VLOOKUP(O11489,登録者リスト!$A$1:$D$43729,4,FALSE)=基本情報!$D$6,O11489,"")),"")</f>
        <v/>
      </c>
    </row>
    <row r="11490" spans="15:16" x14ac:dyDescent="0.15">
      <c r="O11490">
        <v>11489</v>
      </c>
      <c r="P11490" t="str">
        <f>IFERROR(IF(COUNTIF(個人情報!$BB$5:$BB$401,"登録番号" &amp; リスト!O11490)&gt;=1,"",IF(VLOOKUP(O11490,登録者リスト!$A$1:$D$43729,4,FALSE)=基本情報!$D$6,O11490,"")),"")</f>
        <v/>
      </c>
    </row>
    <row r="11491" spans="15:16" x14ac:dyDescent="0.15">
      <c r="O11491">
        <v>11490</v>
      </c>
      <c r="P11491" t="str">
        <f>IFERROR(IF(COUNTIF(個人情報!$BB$5:$BB$401,"登録番号" &amp; リスト!O11491)&gt;=1,"",IF(VLOOKUP(O11491,登録者リスト!$A$1:$D$43729,4,FALSE)=基本情報!$D$6,O11491,"")),"")</f>
        <v/>
      </c>
    </row>
    <row r="11492" spans="15:16" x14ac:dyDescent="0.15">
      <c r="O11492">
        <v>11491</v>
      </c>
      <c r="P11492" t="str">
        <f>IFERROR(IF(COUNTIF(個人情報!$BB$5:$BB$401,"登録番号" &amp; リスト!O11492)&gt;=1,"",IF(VLOOKUP(O11492,登録者リスト!$A$1:$D$43729,4,FALSE)=基本情報!$D$6,O11492,"")),"")</f>
        <v/>
      </c>
    </row>
    <row r="11493" spans="15:16" x14ac:dyDescent="0.15">
      <c r="O11493">
        <v>11492</v>
      </c>
      <c r="P11493" t="str">
        <f>IFERROR(IF(COUNTIF(個人情報!$BB$5:$BB$401,"登録番号" &amp; リスト!O11493)&gt;=1,"",IF(VLOOKUP(O11493,登録者リスト!$A$1:$D$43729,4,FALSE)=基本情報!$D$6,O11493,"")),"")</f>
        <v/>
      </c>
    </row>
    <row r="11494" spans="15:16" x14ac:dyDescent="0.15">
      <c r="O11494">
        <v>11493</v>
      </c>
      <c r="P11494" t="str">
        <f>IFERROR(IF(COUNTIF(個人情報!$BB$5:$BB$401,"登録番号" &amp; リスト!O11494)&gt;=1,"",IF(VLOOKUP(O11494,登録者リスト!$A$1:$D$43729,4,FALSE)=基本情報!$D$6,O11494,"")),"")</f>
        <v/>
      </c>
    </row>
    <row r="11495" spans="15:16" x14ac:dyDescent="0.15">
      <c r="O11495">
        <v>11494</v>
      </c>
      <c r="P11495" t="str">
        <f>IFERROR(IF(COUNTIF(個人情報!$BB$5:$BB$401,"登録番号" &amp; リスト!O11495)&gt;=1,"",IF(VLOOKUP(O11495,登録者リスト!$A$1:$D$43729,4,FALSE)=基本情報!$D$6,O11495,"")),"")</f>
        <v/>
      </c>
    </row>
    <row r="11496" spans="15:16" x14ac:dyDescent="0.15">
      <c r="O11496">
        <v>11495</v>
      </c>
      <c r="P11496" t="str">
        <f>IFERROR(IF(COUNTIF(個人情報!$BB$5:$BB$401,"登録番号" &amp; リスト!O11496)&gt;=1,"",IF(VLOOKUP(O11496,登録者リスト!$A$1:$D$43729,4,FALSE)=基本情報!$D$6,O11496,"")),"")</f>
        <v/>
      </c>
    </row>
    <row r="11497" spans="15:16" x14ac:dyDescent="0.15">
      <c r="O11497">
        <v>11496</v>
      </c>
      <c r="P11497" t="str">
        <f>IFERROR(IF(COUNTIF(個人情報!$BB$5:$BB$401,"登録番号" &amp; リスト!O11497)&gt;=1,"",IF(VLOOKUP(O11497,登録者リスト!$A$1:$D$43729,4,FALSE)=基本情報!$D$6,O11497,"")),"")</f>
        <v/>
      </c>
    </row>
    <row r="11498" spans="15:16" x14ac:dyDescent="0.15">
      <c r="O11498">
        <v>11497</v>
      </c>
      <c r="P11498" t="str">
        <f>IFERROR(IF(COUNTIF(個人情報!$BB$5:$BB$401,"登録番号" &amp; リスト!O11498)&gt;=1,"",IF(VLOOKUP(O11498,登録者リスト!$A$1:$D$43729,4,FALSE)=基本情報!$D$6,O11498,"")),"")</f>
        <v/>
      </c>
    </row>
    <row r="11499" spans="15:16" x14ac:dyDescent="0.15">
      <c r="O11499">
        <v>11498</v>
      </c>
      <c r="P11499" t="str">
        <f>IFERROR(IF(COUNTIF(個人情報!$BB$5:$BB$401,"登録番号" &amp; リスト!O11499)&gt;=1,"",IF(VLOOKUP(O11499,登録者リスト!$A$1:$D$43729,4,FALSE)=基本情報!$D$6,O11499,"")),"")</f>
        <v/>
      </c>
    </row>
    <row r="11500" spans="15:16" x14ac:dyDescent="0.15">
      <c r="O11500">
        <v>11499</v>
      </c>
      <c r="P11500" t="str">
        <f>IFERROR(IF(COUNTIF(個人情報!$BB$5:$BB$401,"登録番号" &amp; リスト!O11500)&gt;=1,"",IF(VLOOKUP(O11500,登録者リスト!$A$1:$D$43729,4,FALSE)=基本情報!$D$6,O11500,"")),"")</f>
        <v/>
      </c>
    </row>
    <row r="11501" spans="15:16" x14ac:dyDescent="0.15">
      <c r="O11501">
        <v>11500</v>
      </c>
      <c r="P11501" t="str">
        <f>IFERROR(IF(COUNTIF(個人情報!$BB$5:$BB$401,"登録番号" &amp; リスト!O11501)&gt;=1,"",IF(VLOOKUP(O11501,登録者リスト!$A$1:$D$43729,4,FALSE)=基本情報!$D$6,O11501,"")),"")</f>
        <v/>
      </c>
    </row>
    <row r="11502" spans="15:16" x14ac:dyDescent="0.15">
      <c r="O11502">
        <v>11501</v>
      </c>
      <c r="P11502" t="str">
        <f>IFERROR(IF(COUNTIF(個人情報!$BB$5:$BB$401,"登録番号" &amp; リスト!O11502)&gt;=1,"",IF(VLOOKUP(O11502,登録者リスト!$A$1:$D$43729,4,FALSE)=基本情報!$D$6,O11502,"")),"")</f>
        <v/>
      </c>
    </row>
    <row r="11503" spans="15:16" x14ac:dyDescent="0.15">
      <c r="O11503">
        <v>11502</v>
      </c>
      <c r="P11503" t="str">
        <f>IFERROR(IF(COUNTIF(個人情報!$BB$5:$BB$401,"登録番号" &amp; リスト!O11503)&gt;=1,"",IF(VLOOKUP(O11503,登録者リスト!$A$1:$D$43729,4,FALSE)=基本情報!$D$6,O11503,"")),"")</f>
        <v/>
      </c>
    </row>
    <row r="11504" spans="15:16" x14ac:dyDescent="0.15">
      <c r="O11504">
        <v>11503</v>
      </c>
      <c r="P11504" t="str">
        <f>IFERROR(IF(COUNTIF(個人情報!$BB$5:$BB$401,"登録番号" &amp; リスト!O11504)&gt;=1,"",IF(VLOOKUP(O11504,登録者リスト!$A$1:$D$43729,4,FALSE)=基本情報!$D$6,O11504,"")),"")</f>
        <v/>
      </c>
    </row>
    <row r="11505" spans="15:16" x14ac:dyDescent="0.15">
      <c r="O11505">
        <v>11504</v>
      </c>
      <c r="P11505" t="str">
        <f>IFERROR(IF(COUNTIF(個人情報!$BB$5:$BB$401,"登録番号" &amp; リスト!O11505)&gt;=1,"",IF(VLOOKUP(O11505,登録者リスト!$A$1:$D$43729,4,FALSE)=基本情報!$D$6,O11505,"")),"")</f>
        <v/>
      </c>
    </row>
    <row r="11506" spans="15:16" x14ac:dyDescent="0.15">
      <c r="O11506">
        <v>11505</v>
      </c>
      <c r="P11506" t="str">
        <f>IFERROR(IF(COUNTIF(個人情報!$BB$5:$BB$401,"登録番号" &amp; リスト!O11506)&gt;=1,"",IF(VLOOKUP(O11506,登録者リスト!$A$1:$D$43729,4,FALSE)=基本情報!$D$6,O11506,"")),"")</f>
        <v/>
      </c>
    </row>
    <row r="11507" spans="15:16" x14ac:dyDescent="0.15">
      <c r="O11507">
        <v>11506</v>
      </c>
      <c r="P11507" t="str">
        <f>IFERROR(IF(COUNTIF(個人情報!$BB$5:$BB$401,"登録番号" &amp; リスト!O11507)&gt;=1,"",IF(VLOOKUP(O11507,登録者リスト!$A$1:$D$43729,4,FALSE)=基本情報!$D$6,O11507,"")),"")</f>
        <v/>
      </c>
    </row>
    <row r="11508" spans="15:16" x14ac:dyDescent="0.15">
      <c r="O11508">
        <v>11507</v>
      </c>
      <c r="P11508" t="str">
        <f>IFERROR(IF(COUNTIF(個人情報!$BB$5:$BB$401,"登録番号" &amp; リスト!O11508)&gt;=1,"",IF(VLOOKUP(O11508,登録者リスト!$A$1:$D$43729,4,FALSE)=基本情報!$D$6,O11508,"")),"")</f>
        <v/>
      </c>
    </row>
    <row r="11509" spans="15:16" x14ac:dyDescent="0.15">
      <c r="O11509">
        <v>11508</v>
      </c>
      <c r="P11509" t="str">
        <f>IFERROR(IF(COUNTIF(個人情報!$BB$5:$BB$401,"登録番号" &amp; リスト!O11509)&gt;=1,"",IF(VLOOKUP(O11509,登録者リスト!$A$1:$D$43729,4,FALSE)=基本情報!$D$6,O11509,"")),"")</f>
        <v/>
      </c>
    </row>
    <row r="11510" spans="15:16" x14ac:dyDescent="0.15">
      <c r="O11510">
        <v>11509</v>
      </c>
      <c r="P11510" t="str">
        <f>IFERROR(IF(COUNTIF(個人情報!$BB$5:$BB$401,"登録番号" &amp; リスト!O11510)&gt;=1,"",IF(VLOOKUP(O11510,登録者リスト!$A$1:$D$43729,4,FALSE)=基本情報!$D$6,O11510,"")),"")</f>
        <v/>
      </c>
    </row>
    <row r="11511" spans="15:16" x14ac:dyDescent="0.15">
      <c r="O11511">
        <v>11510</v>
      </c>
      <c r="P11511" t="str">
        <f>IFERROR(IF(COUNTIF(個人情報!$BB$5:$BB$401,"登録番号" &amp; リスト!O11511)&gt;=1,"",IF(VLOOKUP(O11511,登録者リスト!$A$1:$D$43729,4,FALSE)=基本情報!$D$6,O11511,"")),"")</f>
        <v/>
      </c>
    </row>
    <row r="11512" spans="15:16" x14ac:dyDescent="0.15">
      <c r="O11512">
        <v>11511</v>
      </c>
      <c r="P11512" t="str">
        <f>IFERROR(IF(COUNTIF(個人情報!$BB$5:$BB$401,"登録番号" &amp; リスト!O11512)&gt;=1,"",IF(VLOOKUP(O11512,登録者リスト!$A$1:$D$43729,4,FALSE)=基本情報!$D$6,O11512,"")),"")</f>
        <v/>
      </c>
    </row>
    <row r="11513" spans="15:16" x14ac:dyDescent="0.15">
      <c r="O11513">
        <v>11512</v>
      </c>
      <c r="P11513" t="str">
        <f>IFERROR(IF(COUNTIF(個人情報!$BB$5:$BB$401,"登録番号" &amp; リスト!O11513)&gt;=1,"",IF(VLOOKUP(O11513,登録者リスト!$A$1:$D$43729,4,FALSE)=基本情報!$D$6,O11513,"")),"")</f>
        <v/>
      </c>
    </row>
    <row r="11514" spans="15:16" x14ac:dyDescent="0.15">
      <c r="O11514">
        <v>11513</v>
      </c>
      <c r="P11514" t="str">
        <f>IFERROR(IF(COUNTIF(個人情報!$BB$5:$BB$401,"登録番号" &amp; リスト!O11514)&gt;=1,"",IF(VLOOKUP(O11514,登録者リスト!$A$1:$D$43729,4,FALSE)=基本情報!$D$6,O11514,"")),"")</f>
        <v/>
      </c>
    </row>
    <row r="11515" spans="15:16" x14ac:dyDescent="0.15">
      <c r="O11515">
        <v>11514</v>
      </c>
      <c r="P11515" t="str">
        <f>IFERROR(IF(COUNTIF(個人情報!$BB$5:$BB$401,"登録番号" &amp; リスト!O11515)&gt;=1,"",IF(VLOOKUP(O11515,登録者リスト!$A$1:$D$43729,4,FALSE)=基本情報!$D$6,O11515,"")),"")</f>
        <v/>
      </c>
    </row>
    <row r="11516" spans="15:16" x14ac:dyDescent="0.15">
      <c r="O11516">
        <v>11515</v>
      </c>
      <c r="P11516" t="str">
        <f>IFERROR(IF(COUNTIF(個人情報!$BB$5:$BB$401,"登録番号" &amp; リスト!O11516)&gt;=1,"",IF(VLOOKUP(O11516,登録者リスト!$A$1:$D$43729,4,FALSE)=基本情報!$D$6,O11516,"")),"")</f>
        <v/>
      </c>
    </row>
    <row r="11517" spans="15:16" x14ac:dyDescent="0.15">
      <c r="O11517">
        <v>11516</v>
      </c>
      <c r="P11517" t="str">
        <f>IFERROR(IF(COUNTIF(個人情報!$BB$5:$BB$401,"登録番号" &amp; リスト!O11517)&gt;=1,"",IF(VLOOKUP(O11517,登録者リスト!$A$1:$D$43729,4,FALSE)=基本情報!$D$6,O11517,"")),"")</f>
        <v/>
      </c>
    </row>
    <row r="11518" spans="15:16" x14ac:dyDescent="0.15">
      <c r="O11518">
        <v>11517</v>
      </c>
      <c r="P11518" t="str">
        <f>IFERROR(IF(COUNTIF(個人情報!$BB$5:$BB$401,"登録番号" &amp; リスト!O11518)&gt;=1,"",IF(VLOOKUP(O11518,登録者リスト!$A$1:$D$43729,4,FALSE)=基本情報!$D$6,O11518,"")),"")</f>
        <v/>
      </c>
    </row>
    <row r="11519" spans="15:16" x14ac:dyDescent="0.15">
      <c r="O11519">
        <v>11518</v>
      </c>
      <c r="P11519" t="str">
        <f>IFERROR(IF(COUNTIF(個人情報!$BB$5:$BB$401,"登録番号" &amp; リスト!O11519)&gt;=1,"",IF(VLOOKUP(O11519,登録者リスト!$A$1:$D$43729,4,FALSE)=基本情報!$D$6,O11519,"")),"")</f>
        <v/>
      </c>
    </row>
    <row r="11520" spans="15:16" x14ac:dyDescent="0.15">
      <c r="O11520">
        <v>11519</v>
      </c>
      <c r="P11520" t="str">
        <f>IFERROR(IF(COUNTIF(個人情報!$BB$5:$BB$401,"登録番号" &amp; リスト!O11520)&gt;=1,"",IF(VLOOKUP(O11520,登録者リスト!$A$1:$D$43729,4,FALSE)=基本情報!$D$6,O11520,"")),"")</f>
        <v/>
      </c>
    </row>
    <row r="11521" spans="15:16" x14ac:dyDescent="0.15">
      <c r="O11521">
        <v>11520</v>
      </c>
      <c r="P11521" t="str">
        <f>IFERROR(IF(COUNTIF(個人情報!$BB$5:$BB$401,"登録番号" &amp; リスト!O11521)&gt;=1,"",IF(VLOOKUP(O11521,登録者リスト!$A$1:$D$43729,4,FALSE)=基本情報!$D$6,O11521,"")),"")</f>
        <v/>
      </c>
    </row>
    <row r="11522" spans="15:16" x14ac:dyDescent="0.15">
      <c r="O11522">
        <v>11521</v>
      </c>
      <c r="P11522" t="str">
        <f>IFERROR(IF(COUNTIF(個人情報!$BB$5:$BB$401,"登録番号" &amp; リスト!O11522)&gt;=1,"",IF(VLOOKUP(O11522,登録者リスト!$A$1:$D$43729,4,FALSE)=基本情報!$D$6,O11522,"")),"")</f>
        <v/>
      </c>
    </row>
    <row r="11523" spans="15:16" x14ac:dyDescent="0.15">
      <c r="O11523">
        <v>11522</v>
      </c>
      <c r="P11523" t="str">
        <f>IFERROR(IF(COUNTIF(個人情報!$BB$5:$BB$401,"登録番号" &amp; リスト!O11523)&gt;=1,"",IF(VLOOKUP(O11523,登録者リスト!$A$1:$D$43729,4,FALSE)=基本情報!$D$6,O11523,"")),"")</f>
        <v/>
      </c>
    </row>
    <row r="11524" spans="15:16" x14ac:dyDescent="0.15">
      <c r="O11524">
        <v>11523</v>
      </c>
      <c r="P11524" t="str">
        <f>IFERROR(IF(COUNTIF(個人情報!$BB$5:$BB$401,"登録番号" &amp; リスト!O11524)&gt;=1,"",IF(VLOOKUP(O11524,登録者リスト!$A$1:$D$43729,4,FALSE)=基本情報!$D$6,O11524,"")),"")</f>
        <v/>
      </c>
    </row>
    <row r="11525" spans="15:16" x14ac:dyDescent="0.15">
      <c r="O11525">
        <v>11524</v>
      </c>
      <c r="P11525" t="str">
        <f>IFERROR(IF(COUNTIF(個人情報!$BB$5:$BB$401,"登録番号" &amp; リスト!O11525)&gt;=1,"",IF(VLOOKUP(O11525,登録者リスト!$A$1:$D$43729,4,FALSE)=基本情報!$D$6,O11525,"")),"")</f>
        <v/>
      </c>
    </row>
    <row r="11526" spans="15:16" x14ac:dyDescent="0.15">
      <c r="O11526">
        <v>11525</v>
      </c>
      <c r="P11526" t="str">
        <f>IFERROR(IF(COUNTIF(個人情報!$BB$5:$BB$401,"登録番号" &amp; リスト!O11526)&gt;=1,"",IF(VLOOKUP(O11526,登録者リスト!$A$1:$D$43729,4,FALSE)=基本情報!$D$6,O11526,"")),"")</f>
        <v/>
      </c>
    </row>
    <row r="11527" spans="15:16" x14ac:dyDescent="0.15">
      <c r="O11527">
        <v>11526</v>
      </c>
      <c r="P11527" t="str">
        <f>IFERROR(IF(COUNTIF(個人情報!$BB$5:$BB$401,"登録番号" &amp; リスト!O11527)&gt;=1,"",IF(VLOOKUP(O11527,登録者リスト!$A$1:$D$43729,4,FALSE)=基本情報!$D$6,O11527,"")),"")</f>
        <v/>
      </c>
    </row>
    <row r="11528" spans="15:16" x14ac:dyDescent="0.15">
      <c r="O11528">
        <v>11527</v>
      </c>
      <c r="P11528" t="str">
        <f>IFERROR(IF(COUNTIF(個人情報!$BB$5:$BB$401,"登録番号" &amp; リスト!O11528)&gt;=1,"",IF(VLOOKUP(O11528,登録者リスト!$A$1:$D$43729,4,FALSE)=基本情報!$D$6,O11528,"")),"")</f>
        <v/>
      </c>
    </row>
    <row r="11529" spans="15:16" x14ac:dyDescent="0.15">
      <c r="O11529">
        <v>11528</v>
      </c>
      <c r="P11529" t="str">
        <f>IFERROR(IF(COUNTIF(個人情報!$BB$5:$BB$401,"登録番号" &amp; リスト!O11529)&gt;=1,"",IF(VLOOKUP(O11529,登録者リスト!$A$1:$D$43729,4,FALSE)=基本情報!$D$6,O11529,"")),"")</f>
        <v/>
      </c>
    </row>
    <row r="11530" spans="15:16" x14ac:dyDescent="0.15">
      <c r="O11530">
        <v>11529</v>
      </c>
      <c r="P11530" t="str">
        <f>IFERROR(IF(COUNTIF(個人情報!$BB$5:$BB$401,"登録番号" &amp; リスト!O11530)&gt;=1,"",IF(VLOOKUP(O11530,登録者リスト!$A$1:$D$43729,4,FALSE)=基本情報!$D$6,O11530,"")),"")</f>
        <v/>
      </c>
    </row>
    <row r="11531" spans="15:16" x14ac:dyDescent="0.15">
      <c r="O11531">
        <v>11530</v>
      </c>
      <c r="P11531" t="str">
        <f>IFERROR(IF(COUNTIF(個人情報!$BB$5:$BB$401,"登録番号" &amp; リスト!O11531)&gt;=1,"",IF(VLOOKUP(O11531,登録者リスト!$A$1:$D$43729,4,FALSE)=基本情報!$D$6,O11531,"")),"")</f>
        <v/>
      </c>
    </row>
    <row r="11532" spans="15:16" x14ac:dyDescent="0.15">
      <c r="O11532">
        <v>11531</v>
      </c>
      <c r="P11532" t="str">
        <f>IFERROR(IF(COUNTIF(個人情報!$BB$5:$BB$401,"登録番号" &amp; リスト!O11532)&gt;=1,"",IF(VLOOKUP(O11532,登録者リスト!$A$1:$D$43729,4,FALSE)=基本情報!$D$6,O11532,"")),"")</f>
        <v/>
      </c>
    </row>
    <row r="11533" spans="15:16" x14ac:dyDescent="0.15">
      <c r="O11533">
        <v>11532</v>
      </c>
      <c r="P11533" t="str">
        <f>IFERROR(IF(COUNTIF(個人情報!$BB$5:$BB$401,"登録番号" &amp; リスト!O11533)&gt;=1,"",IF(VLOOKUP(O11533,登録者リスト!$A$1:$D$43729,4,FALSE)=基本情報!$D$6,O11533,"")),"")</f>
        <v/>
      </c>
    </row>
    <row r="11534" spans="15:16" x14ac:dyDescent="0.15">
      <c r="O11534">
        <v>11533</v>
      </c>
      <c r="P11534" t="str">
        <f>IFERROR(IF(COUNTIF(個人情報!$BB$5:$BB$401,"登録番号" &amp; リスト!O11534)&gt;=1,"",IF(VLOOKUP(O11534,登録者リスト!$A$1:$D$43729,4,FALSE)=基本情報!$D$6,O11534,"")),"")</f>
        <v/>
      </c>
    </row>
    <row r="11535" spans="15:16" x14ac:dyDescent="0.15">
      <c r="O11535">
        <v>11534</v>
      </c>
      <c r="P11535" t="str">
        <f>IFERROR(IF(COUNTIF(個人情報!$BB$5:$BB$401,"登録番号" &amp; リスト!O11535)&gt;=1,"",IF(VLOOKUP(O11535,登録者リスト!$A$1:$D$43729,4,FALSE)=基本情報!$D$6,O11535,"")),"")</f>
        <v/>
      </c>
    </row>
    <row r="11536" spans="15:16" x14ac:dyDescent="0.15">
      <c r="O11536">
        <v>11535</v>
      </c>
      <c r="P11536" t="str">
        <f>IFERROR(IF(COUNTIF(個人情報!$BB$5:$BB$401,"登録番号" &amp; リスト!O11536)&gt;=1,"",IF(VLOOKUP(O11536,登録者リスト!$A$1:$D$43729,4,FALSE)=基本情報!$D$6,O11536,"")),"")</f>
        <v/>
      </c>
    </row>
    <row r="11537" spans="15:16" x14ac:dyDescent="0.15">
      <c r="O11537">
        <v>11536</v>
      </c>
      <c r="P11537" t="str">
        <f>IFERROR(IF(COUNTIF(個人情報!$BB$5:$BB$401,"登録番号" &amp; リスト!O11537)&gt;=1,"",IF(VLOOKUP(O11537,登録者リスト!$A$1:$D$43729,4,FALSE)=基本情報!$D$6,O11537,"")),"")</f>
        <v/>
      </c>
    </row>
    <row r="11538" spans="15:16" x14ac:dyDescent="0.15">
      <c r="O11538">
        <v>11537</v>
      </c>
      <c r="P11538" t="str">
        <f>IFERROR(IF(COUNTIF(個人情報!$BB$5:$BB$401,"登録番号" &amp; リスト!O11538)&gt;=1,"",IF(VLOOKUP(O11538,登録者リスト!$A$1:$D$43729,4,FALSE)=基本情報!$D$6,O11538,"")),"")</f>
        <v/>
      </c>
    </row>
    <row r="11539" spans="15:16" x14ac:dyDescent="0.15">
      <c r="O11539">
        <v>11538</v>
      </c>
      <c r="P11539" t="str">
        <f>IFERROR(IF(COUNTIF(個人情報!$BB$5:$BB$401,"登録番号" &amp; リスト!O11539)&gt;=1,"",IF(VLOOKUP(O11539,登録者リスト!$A$1:$D$43729,4,FALSE)=基本情報!$D$6,O11539,"")),"")</f>
        <v/>
      </c>
    </row>
    <row r="11540" spans="15:16" x14ac:dyDescent="0.15">
      <c r="O11540">
        <v>11539</v>
      </c>
      <c r="P11540" t="str">
        <f>IFERROR(IF(COUNTIF(個人情報!$BB$5:$BB$401,"登録番号" &amp; リスト!O11540)&gt;=1,"",IF(VLOOKUP(O11540,登録者リスト!$A$1:$D$43729,4,FALSE)=基本情報!$D$6,O11540,"")),"")</f>
        <v/>
      </c>
    </row>
    <row r="11541" spans="15:16" x14ac:dyDescent="0.15">
      <c r="O11541">
        <v>11540</v>
      </c>
      <c r="P11541" t="str">
        <f>IFERROR(IF(COUNTIF(個人情報!$BB$5:$BB$401,"登録番号" &amp; リスト!O11541)&gt;=1,"",IF(VLOOKUP(O11541,登録者リスト!$A$1:$D$43729,4,FALSE)=基本情報!$D$6,O11541,"")),"")</f>
        <v/>
      </c>
    </row>
    <row r="11542" spans="15:16" x14ac:dyDescent="0.15">
      <c r="O11542">
        <v>11541</v>
      </c>
      <c r="P11542" t="str">
        <f>IFERROR(IF(COUNTIF(個人情報!$BB$5:$BB$401,"登録番号" &amp; リスト!O11542)&gt;=1,"",IF(VLOOKUP(O11542,登録者リスト!$A$1:$D$43729,4,FALSE)=基本情報!$D$6,O11542,"")),"")</f>
        <v/>
      </c>
    </row>
    <row r="11543" spans="15:16" x14ac:dyDescent="0.15">
      <c r="O11543">
        <v>11542</v>
      </c>
      <c r="P11543" t="str">
        <f>IFERROR(IF(COUNTIF(個人情報!$BB$5:$BB$401,"登録番号" &amp; リスト!O11543)&gt;=1,"",IF(VLOOKUP(O11543,登録者リスト!$A$1:$D$43729,4,FALSE)=基本情報!$D$6,O11543,"")),"")</f>
        <v/>
      </c>
    </row>
    <row r="11544" spans="15:16" x14ac:dyDescent="0.15">
      <c r="O11544">
        <v>11543</v>
      </c>
      <c r="P11544" t="str">
        <f>IFERROR(IF(COUNTIF(個人情報!$BB$5:$BB$401,"登録番号" &amp; リスト!O11544)&gt;=1,"",IF(VLOOKUP(O11544,登録者リスト!$A$1:$D$43729,4,FALSE)=基本情報!$D$6,O11544,"")),"")</f>
        <v/>
      </c>
    </row>
    <row r="11545" spans="15:16" x14ac:dyDescent="0.15">
      <c r="O11545">
        <v>11544</v>
      </c>
      <c r="P11545" t="str">
        <f>IFERROR(IF(COUNTIF(個人情報!$BB$5:$BB$401,"登録番号" &amp; リスト!O11545)&gt;=1,"",IF(VLOOKUP(O11545,登録者リスト!$A$1:$D$43729,4,FALSE)=基本情報!$D$6,O11545,"")),"")</f>
        <v/>
      </c>
    </row>
    <row r="11546" spans="15:16" x14ac:dyDescent="0.15">
      <c r="O11546">
        <v>11545</v>
      </c>
      <c r="P11546" t="str">
        <f>IFERROR(IF(COUNTIF(個人情報!$BB$5:$BB$401,"登録番号" &amp; リスト!O11546)&gt;=1,"",IF(VLOOKUP(O11546,登録者リスト!$A$1:$D$43729,4,FALSE)=基本情報!$D$6,O11546,"")),"")</f>
        <v/>
      </c>
    </row>
    <row r="11547" spans="15:16" x14ac:dyDescent="0.15">
      <c r="O11547">
        <v>11546</v>
      </c>
      <c r="P11547" t="str">
        <f>IFERROR(IF(COUNTIF(個人情報!$BB$5:$BB$401,"登録番号" &amp; リスト!O11547)&gt;=1,"",IF(VLOOKUP(O11547,登録者リスト!$A$1:$D$43729,4,FALSE)=基本情報!$D$6,O11547,"")),"")</f>
        <v/>
      </c>
    </row>
    <row r="11548" spans="15:16" x14ac:dyDescent="0.15">
      <c r="O11548">
        <v>11547</v>
      </c>
      <c r="P11548" t="str">
        <f>IFERROR(IF(COUNTIF(個人情報!$BB$5:$BB$401,"登録番号" &amp; リスト!O11548)&gt;=1,"",IF(VLOOKUP(O11548,登録者リスト!$A$1:$D$43729,4,FALSE)=基本情報!$D$6,O11548,"")),"")</f>
        <v/>
      </c>
    </row>
    <row r="11549" spans="15:16" x14ac:dyDescent="0.15">
      <c r="O11549">
        <v>11548</v>
      </c>
      <c r="P11549" t="str">
        <f>IFERROR(IF(COUNTIF(個人情報!$BB$5:$BB$401,"登録番号" &amp; リスト!O11549)&gt;=1,"",IF(VLOOKUP(O11549,登録者リスト!$A$1:$D$43729,4,FALSE)=基本情報!$D$6,O11549,"")),"")</f>
        <v/>
      </c>
    </row>
    <row r="11550" spans="15:16" x14ac:dyDescent="0.15">
      <c r="O11550">
        <v>11549</v>
      </c>
      <c r="P11550" t="str">
        <f>IFERROR(IF(COUNTIF(個人情報!$BB$5:$BB$401,"登録番号" &amp; リスト!O11550)&gt;=1,"",IF(VLOOKUP(O11550,登録者リスト!$A$1:$D$43729,4,FALSE)=基本情報!$D$6,O11550,"")),"")</f>
        <v/>
      </c>
    </row>
    <row r="11551" spans="15:16" x14ac:dyDescent="0.15">
      <c r="O11551">
        <v>11550</v>
      </c>
      <c r="P11551" t="str">
        <f>IFERROR(IF(COUNTIF(個人情報!$BB$5:$BB$401,"登録番号" &amp; リスト!O11551)&gt;=1,"",IF(VLOOKUP(O11551,登録者リスト!$A$1:$D$43729,4,FALSE)=基本情報!$D$6,O11551,"")),"")</f>
        <v/>
      </c>
    </row>
    <row r="11552" spans="15:16" x14ac:dyDescent="0.15">
      <c r="O11552">
        <v>11551</v>
      </c>
      <c r="P11552" t="str">
        <f>IFERROR(IF(COUNTIF(個人情報!$BB$5:$BB$401,"登録番号" &amp; リスト!O11552)&gt;=1,"",IF(VLOOKUP(O11552,登録者リスト!$A$1:$D$43729,4,FALSE)=基本情報!$D$6,O11552,"")),"")</f>
        <v/>
      </c>
    </row>
    <row r="11553" spans="15:16" x14ac:dyDescent="0.15">
      <c r="O11553">
        <v>11552</v>
      </c>
      <c r="P11553" t="str">
        <f>IFERROR(IF(COUNTIF(個人情報!$BB$5:$BB$401,"登録番号" &amp; リスト!O11553)&gt;=1,"",IF(VLOOKUP(O11553,登録者リスト!$A$1:$D$43729,4,FALSE)=基本情報!$D$6,O11553,"")),"")</f>
        <v/>
      </c>
    </row>
    <row r="11554" spans="15:16" x14ac:dyDescent="0.15">
      <c r="O11554">
        <v>11553</v>
      </c>
      <c r="P11554" t="str">
        <f>IFERROR(IF(COUNTIF(個人情報!$BB$5:$BB$401,"登録番号" &amp; リスト!O11554)&gt;=1,"",IF(VLOOKUP(O11554,登録者リスト!$A$1:$D$43729,4,FALSE)=基本情報!$D$6,O11554,"")),"")</f>
        <v/>
      </c>
    </row>
    <row r="11555" spans="15:16" x14ac:dyDescent="0.15">
      <c r="O11555">
        <v>11554</v>
      </c>
      <c r="P11555" t="str">
        <f>IFERROR(IF(COUNTIF(個人情報!$BB$5:$BB$401,"登録番号" &amp; リスト!O11555)&gt;=1,"",IF(VLOOKUP(O11555,登録者リスト!$A$1:$D$43729,4,FALSE)=基本情報!$D$6,O11555,"")),"")</f>
        <v/>
      </c>
    </row>
    <row r="11556" spans="15:16" x14ac:dyDescent="0.15">
      <c r="O11556">
        <v>11555</v>
      </c>
      <c r="P11556" t="str">
        <f>IFERROR(IF(COUNTIF(個人情報!$BB$5:$BB$401,"登録番号" &amp; リスト!O11556)&gt;=1,"",IF(VLOOKUP(O11556,登録者リスト!$A$1:$D$43729,4,FALSE)=基本情報!$D$6,O11556,"")),"")</f>
        <v/>
      </c>
    </row>
    <row r="11557" spans="15:16" x14ac:dyDescent="0.15">
      <c r="O11557">
        <v>11556</v>
      </c>
      <c r="P11557" t="str">
        <f>IFERROR(IF(COUNTIF(個人情報!$BB$5:$BB$401,"登録番号" &amp; リスト!O11557)&gt;=1,"",IF(VLOOKUP(O11557,登録者リスト!$A$1:$D$43729,4,FALSE)=基本情報!$D$6,O11557,"")),"")</f>
        <v/>
      </c>
    </row>
    <row r="11558" spans="15:16" x14ac:dyDescent="0.15">
      <c r="O11558">
        <v>11557</v>
      </c>
      <c r="P11558" t="str">
        <f>IFERROR(IF(COUNTIF(個人情報!$BB$5:$BB$401,"登録番号" &amp; リスト!O11558)&gt;=1,"",IF(VLOOKUP(O11558,登録者リスト!$A$1:$D$43729,4,FALSE)=基本情報!$D$6,O11558,"")),"")</f>
        <v/>
      </c>
    </row>
    <row r="11559" spans="15:16" x14ac:dyDescent="0.15">
      <c r="O11559">
        <v>11558</v>
      </c>
      <c r="P11559" t="str">
        <f>IFERROR(IF(COUNTIF(個人情報!$BB$5:$BB$401,"登録番号" &amp; リスト!O11559)&gt;=1,"",IF(VLOOKUP(O11559,登録者リスト!$A$1:$D$43729,4,FALSE)=基本情報!$D$6,O11559,"")),"")</f>
        <v/>
      </c>
    </row>
    <row r="11560" spans="15:16" x14ac:dyDescent="0.15">
      <c r="O11560">
        <v>11559</v>
      </c>
      <c r="P11560" t="str">
        <f>IFERROR(IF(COUNTIF(個人情報!$BB$5:$BB$401,"登録番号" &amp; リスト!O11560)&gt;=1,"",IF(VLOOKUP(O11560,登録者リスト!$A$1:$D$43729,4,FALSE)=基本情報!$D$6,O11560,"")),"")</f>
        <v/>
      </c>
    </row>
    <row r="11561" spans="15:16" x14ac:dyDescent="0.15">
      <c r="O11561">
        <v>11560</v>
      </c>
      <c r="P11561" t="str">
        <f>IFERROR(IF(COUNTIF(個人情報!$BB$5:$BB$401,"登録番号" &amp; リスト!O11561)&gt;=1,"",IF(VLOOKUP(O11561,登録者リスト!$A$1:$D$43729,4,FALSE)=基本情報!$D$6,O11561,"")),"")</f>
        <v/>
      </c>
    </row>
    <row r="11562" spans="15:16" x14ac:dyDescent="0.15">
      <c r="O11562">
        <v>11561</v>
      </c>
      <c r="P11562" t="str">
        <f>IFERROR(IF(COUNTIF(個人情報!$BB$5:$BB$401,"登録番号" &amp; リスト!O11562)&gt;=1,"",IF(VLOOKUP(O11562,登録者リスト!$A$1:$D$43729,4,FALSE)=基本情報!$D$6,O11562,"")),"")</f>
        <v/>
      </c>
    </row>
    <row r="11563" spans="15:16" x14ac:dyDescent="0.15">
      <c r="O11563">
        <v>11562</v>
      </c>
      <c r="P11563" t="str">
        <f>IFERROR(IF(COUNTIF(個人情報!$BB$5:$BB$401,"登録番号" &amp; リスト!O11563)&gt;=1,"",IF(VLOOKUP(O11563,登録者リスト!$A$1:$D$43729,4,FALSE)=基本情報!$D$6,O11563,"")),"")</f>
        <v/>
      </c>
    </row>
    <row r="11564" spans="15:16" x14ac:dyDescent="0.15">
      <c r="O11564">
        <v>11563</v>
      </c>
      <c r="P11564" t="str">
        <f>IFERROR(IF(COUNTIF(個人情報!$BB$5:$BB$401,"登録番号" &amp; リスト!O11564)&gt;=1,"",IF(VLOOKUP(O11564,登録者リスト!$A$1:$D$43729,4,FALSE)=基本情報!$D$6,O11564,"")),"")</f>
        <v/>
      </c>
    </row>
    <row r="11565" spans="15:16" x14ac:dyDescent="0.15">
      <c r="O11565">
        <v>11564</v>
      </c>
      <c r="P11565" t="str">
        <f>IFERROR(IF(COUNTIF(個人情報!$BB$5:$BB$401,"登録番号" &amp; リスト!O11565)&gt;=1,"",IF(VLOOKUP(O11565,登録者リスト!$A$1:$D$43729,4,FALSE)=基本情報!$D$6,O11565,"")),"")</f>
        <v/>
      </c>
    </row>
    <row r="11566" spans="15:16" x14ac:dyDescent="0.15">
      <c r="O11566">
        <v>11565</v>
      </c>
      <c r="P11566" t="str">
        <f>IFERROR(IF(COUNTIF(個人情報!$BB$5:$BB$401,"登録番号" &amp; リスト!O11566)&gt;=1,"",IF(VLOOKUP(O11566,登録者リスト!$A$1:$D$43729,4,FALSE)=基本情報!$D$6,O11566,"")),"")</f>
        <v/>
      </c>
    </row>
    <row r="11567" spans="15:16" x14ac:dyDescent="0.15">
      <c r="O11567">
        <v>11566</v>
      </c>
      <c r="P11567" t="str">
        <f>IFERROR(IF(COUNTIF(個人情報!$BB$5:$BB$401,"登録番号" &amp; リスト!O11567)&gt;=1,"",IF(VLOOKUP(O11567,登録者リスト!$A$1:$D$43729,4,FALSE)=基本情報!$D$6,O11567,"")),"")</f>
        <v/>
      </c>
    </row>
    <row r="11568" spans="15:16" x14ac:dyDescent="0.15">
      <c r="O11568">
        <v>11567</v>
      </c>
      <c r="P11568" t="str">
        <f>IFERROR(IF(COUNTIF(個人情報!$BB$5:$BB$401,"登録番号" &amp; リスト!O11568)&gt;=1,"",IF(VLOOKUP(O11568,登録者リスト!$A$1:$D$43729,4,FALSE)=基本情報!$D$6,O11568,"")),"")</f>
        <v/>
      </c>
    </row>
    <row r="11569" spans="15:16" x14ac:dyDescent="0.15">
      <c r="O11569">
        <v>11568</v>
      </c>
      <c r="P11569" t="str">
        <f>IFERROR(IF(COUNTIF(個人情報!$BB$5:$BB$401,"登録番号" &amp; リスト!O11569)&gt;=1,"",IF(VLOOKUP(O11569,登録者リスト!$A$1:$D$43729,4,FALSE)=基本情報!$D$6,O11569,"")),"")</f>
        <v/>
      </c>
    </row>
    <row r="11570" spans="15:16" x14ac:dyDescent="0.15">
      <c r="O11570">
        <v>11569</v>
      </c>
      <c r="P11570" t="str">
        <f>IFERROR(IF(COUNTIF(個人情報!$BB$5:$BB$401,"登録番号" &amp; リスト!O11570)&gt;=1,"",IF(VLOOKUP(O11570,登録者リスト!$A$1:$D$43729,4,FALSE)=基本情報!$D$6,O11570,"")),"")</f>
        <v/>
      </c>
    </row>
    <row r="11571" spans="15:16" x14ac:dyDescent="0.15">
      <c r="O11571">
        <v>11570</v>
      </c>
      <c r="P11571" t="str">
        <f>IFERROR(IF(COUNTIF(個人情報!$BB$5:$BB$401,"登録番号" &amp; リスト!O11571)&gt;=1,"",IF(VLOOKUP(O11571,登録者リスト!$A$1:$D$43729,4,FALSE)=基本情報!$D$6,O11571,"")),"")</f>
        <v/>
      </c>
    </row>
    <row r="11572" spans="15:16" x14ac:dyDescent="0.15">
      <c r="O11572">
        <v>11571</v>
      </c>
      <c r="P11572" t="str">
        <f>IFERROR(IF(COUNTIF(個人情報!$BB$5:$BB$401,"登録番号" &amp; リスト!O11572)&gt;=1,"",IF(VLOOKUP(O11572,登録者リスト!$A$1:$D$43729,4,FALSE)=基本情報!$D$6,O11572,"")),"")</f>
        <v/>
      </c>
    </row>
    <row r="11573" spans="15:16" x14ac:dyDescent="0.15">
      <c r="O11573">
        <v>11572</v>
      </c>
      <c r="P11573" t="str">
        <f>IFERROR(IF(COUNTIF(個人情報!$BB$5:$BB$401,"登録番号" &amp; リスト!O11573)&gt;=1,"",IF(VLOOKUP(O11573,登録者リスト!$A$1:$D$43729,4,FALSE)=基本情報!$D$6,O11573,"")),"")</f>
        <v/>
      </c>
    </row>
    <row r="11574" spans="15:16" x14ac:dyDescent="0.15">
      <c r="O11574">
        <v>11573</v>
      </c>
      <c r="P11574" t="str">
        <f>IFERROR(IF(COUNTIF(個人情報!$BB$5:$BB$401,"登録番号" &amp; リスト!O11574)&gt;=1,"",IF(VLOOKUP(O11574,登録者リスト!$A$1:$D$43729,4,FALSE)=基本情報!$D$6,O11574,"")),"")</f>
        <v/>
      </c>
    </row>
    <row r="11575" spans="15:16" x14ac:dyDescent="0.15">
      <c r="O11575">
        <v>11574</v>
      </c>
      <c r="P11575" t="str">
        <f>IFERROR(IF(COUNTIF(個人情報!$BB$5:$BB$401,"登録番号" &amp; リスト!O11575)&gt;=1,"",IF(VLOOKUP(O11575,登録者リスト!$A$1:$D$43729,4,FALSE)=基本情報!$D$6,O11575,"")),"")</f>
        <v/>
      </c>
    </row>
    <row r="11576" spans="15:16" x14ac:dyDescent="0.15">
      <c r="O11576">
        <v>11575</v>
      </c>
      <c r="P11576" t="str">
        <f>IFERROR(IF(COUNTIF(個人情報!$BB$5:$BB$401,"登録番号" &amp; リスト!O11576)&gt;=1,"",IF(VLOOKUP(O11576,登録者リスト!$A$1:$D$43729,4,FALSE)=基本情報!$D$6,O11576,"")),"")</f>
        <v/>
      </c>
    </row>
    <row r="11577" spans="15:16" x14ac:dyDescent="0.15">
      <c r="O11577">
        <v>11576</v>
      </c>
      <c r="P11577" t="str">
        <f>IFERROR(IF(COUNTIF(個人情報!$BB$5:$BB$401,"登録番号" &amp; リスト!O11577)&gt;=1,"",IF(VLOOKUP(O11577,登録者リスト!$A$1:$D$43729,4,FALSE)=基本情報!$D$6,O11577,"")),"")</f>
        <v/>
      </c>
    </row>
    <row r="11578" spans="15:16" x14ac:dyDescent="0.15">
      <c r="O11578">
        <v>11577</v>
      </c>
      <c r="P11578" t="str">
        <f>IFERROR(IF(COUNTIF(個人情報!$BB$5:$BB$401,"登録番号" &amp; リスト!O11578)&gt;=1,"",IF(VLOOKUP(O11578,登録者リスト!$A$1:$D$43729,4,FALSE)=基本情報!$D$6,O11578,"")),"")</f>
        <v/>
      </c>
    </row>
    <row r="11579" spans="15:16" x14ac:dyDescent="0.15">
      <c r="O11579">
        <v>11578</v>
      </c>
      <c r="P11579" t="str">
        <f>IFERROR(IF(COUNTIF(個人情報!$BB$5:$BB$401,"登録番号" &amp; リスト!O11579)&gt;=1,"",IF(VLOOKUP(O11579,登録者リスト!$A$1:$D$43729,4,FALSE)=基本情報!$D$6,O11579,"")),"")</f>
        <v/>
      </c>
    </row>
    <row r="11580" spans="15:16" x14ac:dyDescent="0.15">
      <c r="O11580">
        <v>11579</v>
      </c>
      <c r="P11580" t="str">
        <f>IFERROR(IF(COUNTIF(個人情報!$BB$5:$BB$401,"登録番号" &amp; リスト!O11580)&gt;=1,"",IF(VLOOKUP(O11580,登録者リスト!$A$1:$D$43729,4,FALSE)=基本情報!$D$6,O11580,"")),"")</f>
        <v/>
      </c>
    </row>
    <row r="11581" spans="15:16" x14ac:dyDescent="0.15">
      <c r="O11581">
        <v>11580</v>
      </c>
      <c r="P11581" t="str">
        <f>IFERROR(IF(COUNTIF(個人情報!$BB$5:$BB$401,"登録番号" &amp; リスト!O11581)&gt;=1,"",IF(VLOOKUP(O11581,登録者リスト!$A$1:$D$43729,4,FALSE)=基本情報!$D$6,O11581,"")),"")</f>
        <v/>
      </c>
    </row>
    <row r="11582" spans="15:16" x14ac:dyDescent="0.15">
      <c r="O11582">
        <v>11581</v>
      </c>
      <c r="P11582" t="str">
        <f>IFERROR(IF(COUNTIF(個人情報!$BB$5:$BB$401,"登録番号" &amp; リスト!O11582)&gt;=1,"",IF(VLOOKUP(O11582,登録者リスト!$A$1:$D$43729,4,FALSE)=基本情報!$D$6,O11582,"")),"")</f>
        <v/>
      </c>
    </row>
    <row r="11583" spans="15:16" x14ac:dyDescent="0.15">
      <c r="O11583">
        <v>11582</v>
      </c>
      <c r="P11583" t="str">
        <f>IFERROR(IF(COUNTIF(個人情報!$BB$5:$BB$401,"登録番号" &amp; リスト!O11583)&gt;=1,"",IF(VLOOKUP(O11583,登録者リスト!$A$1:$D$43729,4,FALSE)=基本情報!$D$6,O11583,"")),"")</f>
        <v/>
      </c>
    </row>
    <row r="11584" spans="15:16" x14ac:dyDescent="0.15">
      <c r="O11584">
        <v>11583</v>
      </c>
      <c r="P11584" t="str">
        <f>IFERROR(IF(COUNTIF(個人情報!$BB$5:$BB$401,"登録番号" &amp; リスト!O11584)&gt;=1,"",IF(VLOOKUP(O11584,登録者リスト!$A$1:$D$43729,4,FALSE)=基本情報!$D$6,O11584,"")),"")</f>
        <v/>
      </c>
    </row>
    <row r="11585" spans="15:16" x14ac:dyDescent="0.15">
      <c r="O11585">
        <v>11584</v>
      </c>
      <c r="P11585" t="str">
        <f>IFERROR(IF(COUNTIF(個人情報!$BB$5:$BB$401,"登録番号" &amp; リスト!O11585)&gt;=1,"",IF(VLOOKUP(O11585,登録者リスト!$A$1:$D$43729,4,FALSE)=基本情報!$D$6,O11585,"")),"")</f>
        <v/>
      </c>
    </row>
    <row r="11586" spans="15:16" x14ac:dyDescent="0.15">
      <c r="O11586">
        <v>11585</v>
      </c>
      <c r="P11586" t="str">
        <f>IFERROR(IF(COUNTIF(個人情報!$BB$5:$BB$401,"登録番号" &amp; リスト!O11586)&gt;=1,"",IF(VLOOKUP(O11586,登録者リスト!$A$1:$D$43729,4,FALSE)=基本情報!$D$6,O11586,"")),"")</f>
        <v/>
      </c>
    </row>
    <row r="11587" spans="15:16" x14ac:dyDescent="0.15">
      <c r="O11587">
        <v>11586</v>
      </c>
      <c r="P11587" t="str">
        <f>IFERROR(IF(COUNTIF(個人情報!$BB$5:$BB$401,"登録番号" &amp; リスト!O11587)&gt;=1,"",IF(VLOOKUP(O11587,登録者リスト!$A$1:$D$43729,4,FALSE)=基本情報!$D$6,O11587,"")),"")</f>
        <v/>
      </c>
    </row>
    <row r="11588" spans="15:16" x14ac:dyDescent="0.15">
      <c r="O11588">
        <v>11587</v>
      </c>
      <c r="P11588" t="str">
        <f>IFERROR(IF(COUNTIF(個人情報!$BB$5:$BB$401,"登録番号" &amp; リスト!O11588)&gt;=1,"",IF(VLOOKUP(O11588,登録者リスト!$A$1:$D$43729,4,FALSE)=基本情報!$D$6,O11588,"")),"")</f>
        <v/>
      </c>
    </row>
    <row r="11589" spans="15:16" x14ac:dyDescent="0.15">
      <c r="O11589">
        <v>11588</v>
      </c>
      <c r="P11589" t="str">
        <f>IFERROR(IF(COUNTIF(個人情報!$BB$5:$BB$401,"登録番号" &amp; リスト!O11589)&gt;=1,"",IF(VLOOKUP(O11589,登録者リスト!$A$1:$D$43729,4,FALSE)=基本情報!$D$6,O11589,"")),"")</f>
        <v/>
      </c>
    </row>
    <row r="11590" spans="15:16" x14ac:dyDescent="0.15">
      <c r="O11590">
        <v>11589</v>
      </c>
      <c r="P11590" t="str">
        <f>IFERROR(IF(COUNTIF(個人情報!$BB$5:$BB$401,"登録番号" &amp; リスト!O11590)&gt;=1,"",IF(VLOOKUP(O11590,登録者リスト!$A$1:$D$43729,4,FALSE)=基本情報!$D$6,O11590,"")),"")</f>
        <v/>
      </c>
    </row>
    <row r="11591" spans="15:16" x14ac:dyDescent="0.15">
      <c r="O11591">
        <v>11590</v>
      </c>
      <c r="P11591" t="str">
        <f>IFERROR(IF(COUNTIF(個人情報!$BB$5:$BB$401,"登録番号" &amp; リスト!O11591)&gt;=1,"",IF(VLOOKUP(O11591,登録者リスト!$A$1:$D$43729,4,FALSE)=基本情報!$D$6,O11591,"")),"")</f>
        <v/>
      </c>
    </row>
    <row r="11592" spans="15:16" x14ac:dyDescent="0.15">
      <c r="O11592">
        <v>11591</v>
      </c>
      <c r="P11592" t="str">
        <f>IFERROR(IF(COUNTIF(個人情報!$BB$5:$BB$401,"登録番号" &amp; リスト!O11592)&gt;=1,"",IF(VLOOKUP(O11592,登録者リスト!$A$1:$D$43729,4,FALSE)=基本情報!$D$6,O11592,"")),"")</f>
        <v/>
      </c>
    </row>
    <row r="11593" spans="15:16" x14ac:dyDescent="0.15">
      <c r="O11593">
        <v>11592</v>
      </c>
      <c r="P11593" t="str">
        <f>IFERROR(IF(COUNTIF(個人情報!$BB$5:$BB$401,"登録番号" &amp; リスト!O11593)&gt;=1,"",IF(VLOOKUP(O11593,登録者リスト!$A$1:$D$43729,4,FALSE)=基本情報!$D$6,O11593,"")),"")</f>
        <v/>
      </c>
    </row>
    <row r="11594" spans="15:16" x14ac:dyDescent="0.15">
      <c r="O11594">
        <v>11593</v>
      </c>
      <c r="P11594" t="str">
        <f>IFERROR(IF(COUNTIF(個人情報!$BB$5:$BB$401,"登録番号" &amp; リスト!O11594)&gt;=1,"",IF(VLOOKUP(O11594,登録者リスト!$A$1:$D$43729,4,FALSE)=基本情報!$D$6,O11594,"")),"")</f>
        <v/>
      </c>
    </row>
    <row r="11595" spans="15:16" x14ac:dyDescent="0.15">
      <c r="O11595">
        <v>11594</v>
      </c>
      <c r="P11595" t="str">
        <f>IFERROR(IF(COUNTIF(個人情報!$BB$5:$BB$401,"登録番号" &amp; リスト!O11595)&gt;=1,"",IF(VLOOKUP(O11595,登録者リスト!$A$1:$D$43729,4,FALSE)=基本情報!$D$6,O11595,"")),"")</f>
        <v/>
      </c>
    </row>
    <row r="11596" spans="15:16" x14ac:dyDescent="0.15">
      <c r="O11596">
        <v>11595</v>
      </c>
      <c r="P11596" t="str">
        <f>IFERROR(IF(COUNTIF(個人情報!$BB$5:$BB$401,"登録番号" &amp; リスト!O11596)&gt;=1,"",IF(VLOOKUP(O11596,登録者リスト!$A$1:$D$43729,4,FALSE)=基本情報!$D$6,O11596,"")),"")</f>
        <v/>
      </c>
    </row>
    <row r="11597" spans="15:16" x14ac:dyDescent="0.15">
      <c r="O11597">
        <v>11596</v>
      </c>
      <c r="P11597" t="str">
        <f>IFERROR(IF(COUNTIF(個人情報!$BB$5:$BB$401,"登録番号" &amp; リスト!O11597)&gt;=1,"",IF(VLOOKUP(O11597,登録者リスト!$A$1:$D$43729,4,FALSE)=基本情報!$D$6,O11597,"")),"")</f>
        <v/>
      </c>
    </row>
    <row r="11598" spans="15:16" x14ac:dyDescent="0.15">
      <c r="O11598">
        <v>11597</v>
      </c>
      <c r="P11598" t="str">
        <f>IFERROR(IF(COUNTIF(個人情報!$BB$5:$BB$401,"登録番号" &amp; リスト!O11598)&gt;=1,"",IF(VLOOKUP(O11598,登録者リスト!$A$1:$D$43729,4,FALSE)=基本情報!$D$6,O11598,"")),"")</f>
        <v/>
      </c>
    </row>
    <row r="11599" spans="15:16" x14ac:dyDescent="0.15">
      <c r="O11599">
        <v>11598</v>
      </c>
      <c r="P11599" t="str">
        <f>IFERROR(IF(COUNTIF(個人情報!$BB$5:$BB$401,"登録番号" &amp; リスト!O11599)&gt;=1,"",IF(VLOOKUP(O11599,登録者リスト!$A$1:$D$43729,4,FALSE)=基本情報!$D$6,O11599,"")),"")</f>
        <v/>
      </c>
    </row>
    <row r="11600" spans="15:16" x14ac:dyDescent="0.15">
      <c r="O11600">
        <v>11599</v>
      </c>
      <c r="P11600" t="str">
        <f>IFERROR(IF(COUNTIF(個人情報!$BB$5:$BB$401,"登録番号" &amp; リスト!O11600)&gt;=1,"",IF(VLOOKUP(O11600,登録者リスト!$A$1:$D$43729,4,FALSE)=基本情報!$D$6,O11600,"")),"")</f>
        <v/>
      </c>
    </row>
    <row r="11601" spans="15:16" x14ac:dyDescent="0.15">
      <c r="O11601">
        <v>11600</v>
      </c>
      <c r="P11601" t="str">
        <f>IFERROR(IF(COUNTIF(個人情報!$BB$5:$BB$401,"登録番号" &amp; リスト!O11601)&gt;=1,"",IF(VLOOKUP(O11601,登録者リスト!$A$1:$D$43729,4,FALSE)=基本情報!$D$6,O11601,"")),"")</f>
        <v/>
      </c>
    </row>
    <row r="11602" spans="15:16" x14ac:dyDescent="0.15">
      <c r="O11602">
        <v>11601</v>
      </c>
      <c r="P11602" t="str">
        <f>IFERROR(IF(COUNTIF(個人情報!$BB$5:$BB$401,"登録番号" &amp; リスト!O11602)&gt;=1,"",IF(VLOOKUP(O11602,登録者リスト!$A$1:$D$43729,4,FALSE)=基本情報!$D$6,O11602,"")),"")</f>
        <v/>
      </c>
    </row>
    <row r="11603" spans="15:16" x14ac:dyDescent="0.15">
      <c r="O11603">
        <v>11602</v>
      </c>
      <c r="P11603" t="str">
        <f>IFERROR(IF(COUNTIF(個人情報!$BB$5:$BB$401,"登録番号" &amp; リスト!O11603)&gt;=1,"",IF(VLOOKUP(O11603,登録者リスト!$A$1:$D$43729,4,FALSE)=基本情報!$D$6,O11603,"")),"")</f>
        <v/>
      </c>
    </row>
    <row r="11604" spans="15:16" x14ac:dyDescent="0.15">
      <c r="O11604">
        <v>11603</v>
      </c>
      <c r="P11604" t="str">
        <f>IFERROR(IF(COUNTIF(個人情報!$BB$5:$BB$401,"登録番号" &amp; リスト!O11604)&gt;=1,"",IF(VLOOKUP(O11604,登録者リスト!$A$1:$D$43729,4,FALSE)=基本情報!$D$6,O11604,"")),"")</f>
        <v/>
      </c>
    </row>
    <row r="11605" spans="15:16" x14ac:dyDescent="0.15">
      <c r="O11605">
        <v>11604</v>
      </c>
      <c r="P11605" t="str">
        <f>IFERROR(IF(COUNTIF(個人情報!$BB$5:$BB$401,"登録番号" &amp; リスト!O11605)&gt;=1,"",IF(VLOOKUP(O11605,登録者リスト!$A$1:$D$43729,4,FALSE)=基本情報!$D$6,O11605,"")),"")</f>
        <v/>
      </c>
    </row>
    <row r="11606" spans="15:16" x14ac:dyDescent="0.15">
      <c r="O11606">
        <v>11605</v>
      </c>
      <c r="P11606" t="str">
        <f>IFERROR(IF(COUNTIF(個人情報!$BB$5:$BB$401,"登録番号" &amp; リスト!O11606)&gt;=1,"",IF(VLOOKUP(O11606,登録者リスト!$A$1:$D$43729,4,FALSE)=基本情報!$D$6,O11606,"")),"")</f>
        <v/>
      </c>
    </row>
    <row r="11607" spans="15:16" x14ac:dyDescent="0.15">
      <c r="O11607">
        <v>11606</v>
      </c>
      <c r="P11607" t="str">
        <f>IFERROR(IF(COUNTIF(個人情報!$BB$5:$BB$401,"登録番号" &amp; リスト!O11607)&gt;=1,"",IF(VLOOKUP(O11607,登録者リスト!$A$1:$D$43729,4,FALSE)=基本情報!$D$6,O11607,"")),"")</f>
        <v/>
      </c>
    </row>
    <row r="11608" spans="15:16" x14ac:dyDescent="0.15">
      <c r="O11608">
        <v>11607</v>
      </c>
      <c r="P11608" t="str">
        <f>IFERROR(IF(COUNTIF(個人情報!$BB$5:$BB$401,"登録番号" &amp; リスト!O11608)&gt;=1,"",IF(VLOOKUP(O11608,登録者リスト!$A$1:$D$43729,4,FALSE)=基本情報!$D$6,O11608,"")),"")</f>
        <v/>
      </c>
    </row>
    <row r="11609" spans="15:16" x14ac:dyDescent="0.15">
      <c r="O11609">
        <v>11608</v>
      </c>
      <c r="P11609" t="str">
        <f>IFERROR(IF(COUNTIF(個人情報!$BB$5:$BB$401,"登録番号" &amp; リスト!O11609)&gt;=1,"",IF(VLOOKUP(O11609,登録者リスト!$A$1:$D$43729,4,FALSE)=基本情報!$D$6,O11609,"")),"")</f>
        <v/>
      </c>
    </row>
    <row r="11610" spans="15:16" x14ac:dyDescent="0.15">
      <c r="O11610">
        <v>11609</v>
      </c>
      <c r="P11610" t="str">
        <f>IFERROR(IF(COUNTIF(個人情報!$BB$5:$BB$401,"登録番号" &amp; リスト!O11610)&gt;=1,"",IF(VLOOKUP(O11610,登録者リスト!$A$1:$D$43729,4,FALSE)=基本情報!$D$6,O11610,"")),"")</f>
        <v/>
      </c>
    </row>
    <row r="11611" spans="15:16" x14ac:dyDescent="0.15">
      <c r="O11611">
        <v>11610</v>
      </c>
      <c r="P11611" t="str">
        <f>IFERROR(IF(COUNTIF(個人情報!$BB$5:$BB$401,"登録番号" &amp; リスト!O11611)&gt;=1,"",IF(VLOOKUP(O11611,登録者リスト!$A$1:$D$43729,4,FALSE)=基本情報!$D$6,O11611,"")),"")</f>
        <v/>
      </c>
    </row>
    <row r="11612" spans="15:16" x14ac:dyDescent="0.15">
      <c r="O11612">
        <v>11611</v>
      </c>
      <c r="P11612" t="str">
        <f>IFERROR(IF(COUNTIF(個人情報!$BB$5:$BB$401,"登録番号" &amp; リスト!O11612)&gt;=1,"",IF(VLOOKUP(O11612,登録者リスト!$A$1:$D$43729,4,FALSE)=基本情報!$D$6,O11612,"")),"")</f>
        <v/>
      </c>
    </row>
    <row r="11613" spans="15:16" x14ac:dyDescent="0.15">
      <c r="O11613">
        <v>11612</v>
      </c>
      <c r="P11613" t="str">
        <f>IFERROR(IF(COUNTIF(個人情報!$BB$5:$BB$401,"登録番号" &amp; リスト!O11613)&gt;=1,"",IF(VLOOKUP(O11613,登録者リスト!$A$1:$D$43729,4,FALSE)=基本情報!$D$6,O11613,"")),"")</f>
        <v/>
      </c>
    </row>
    <row r="11614" spans="15:16" x14ac:dyDescent="0.15">
      <c r="O11614">
        <v>11613</v>
      </c>
      <c r="P11614" t="str">
        <f>IFERROR(IF(COUNTIF(個人情報!$BB$5:$BB$401,"登録番号" &amp; リスト!O11614)&gt;=1,"",IF(VLOOKUP(O11614,登録者リスト!$A$1:$D$43729,4,FALSE)=基本情報!$D$6,O11614,"")),"")</f>
        <v/>
      </c>
    </row>
    <row r="11615" spans="15:16" x14ac:dyDescent="0.15">
      <c r="O11615">
        <v>11614</v>
      </c>
      <c r="P11615" t="str">
        <f>IFERROR(IF(COUNTIF(個人情報!$BB$5:$BB$401,"登録番号" &amp; リスト!O11615)&gt;=1,"",IF(VLOOKUP(O11615,登録者リスト!$A$1:$D$43729,4,FALSE)=基本情報!$D$6,O11615,"")),"")</f>
        <v/>
      </c>
    </row>
    <row r="11616" spans="15:16" x14ac:dyDescent="0.15">
      <c r="O11616">
        <v>11615</v>
      </c>
      <c r="P11616" t="str">
        <f>IFERROR(IF(COUNTIF(個人情報!$BB$5:$BB$401,"登録番号" &amp; リスト!O11616)&gt;=1,"",IF(VLOOKUP(O11616,登録者リスト!$A$1:$D$43729,4,FALSE)=基本情報!$D$6,O11616,"")),"")</f>
        <v/>
      </c>
    </row>
    <row r="11617" spans="15:16" x14ac:dyDescent="0.15">
      <c r="O11617">
        <v>11616</v>
      </c>
      <c r="P11617" t="str">
        <f>IFERROR(IF(COUNTIF(個人情報!$BB$5:$BB$401,"登録番号" &amp; リスト!O11617)&gt;=1,"",IF(VLOOKUP(O11617,登録者リスト!$A$1:$D$43729,4,FALSE)=基本情報!$D$6,O11617,"")),"")</f>
        <v/>
      </c>
    </row>
    <row r="11618" spans="15:16" x14ac:dyDescent="0.15">
      <c r="O11618">
        <v>11617</v>
      </c>
      <c r="P11618" t="str">
        <f>IFERROR(IF(COUNTIF(個人情報!$BB$5:$BB$401,"登録番号" &amp; リスト!O11618)&gt;=1,"",IF(VLOOKUP(O11618,登録者リスト!$A$1:$D$43729,4,FALSE)=基本情報!$D$6,O11618,"")),"")</f>
        <v/>
      </c>
    </row>
    <row r="11619" spans="15:16" x14ac:dyDescent="0.15">
      <c r="O11619">
        <v>11618</v>
      </c>
      <c r="P11619" t="str">
        <f>IFERROR(IF(COUNTIF(個人情報!$BB$5:$BB$401,"登録番号" &amp; リスト!O11619)&gt;=1,"",IF(VLOOKUP(O11619,登録者リスト!$A$1:$D$43729,4,FALSE)=基本情報!$D$6,O11619,"")),"")</f>
        <v/>
      </c>
    </row>
    <row r="11620" spans="15:16" x14ac:dyDescent="0.15">
      <c r="O11620">
        <v>11619</v>
      </c>
      <c r="P11620" t="str">
        <f>IFERROR(IF(COUNTIF(個人情報!$BB$5:$BB$401,"登録番号" &amp; リスト!O11620)&gt;=1,"",IF(VLOOKUP(O11620,登録者リスト!$A$1:$D$43729,4,FALSE)=基本情報!$D$6,O11620,"")),"")</f>
        <v/>
      </c>
    </row>
    <row r="11621" spans="15:16" x14ac:dyDescent="0.15">
      <c r="O11621">
        <v>11620</v>
      </c>
      <c r="P11621" t="str">
        <f>IFERROR(IF(COUNTIF(個人情報!$BB$5:$BB$401,"登録番号" &amp; リスト!O11621)&gt;=1,"",IF(VLOOKUP(O11621,登録者リスト!$A$1:$D$43729,4,FALSE)=基本情報!$D$6,O11621,"")),"")</f>
        <v/>
      </c>
    </row>
    <row r="11622" spans="15:16" x14ac:dyDescent="0.15">
      <c r="O11622">
        <v>11621</v>
      </c>
      <c r="P11622" t="str">
        <f>IFERROR(IF(COUNTIF(個人情報!$BB$5:$BB$401,"登録番号" &amp; リスト!O11622)&gt;=1,"",IF(VLOOKUP(O11622,登録者リスト!$A$1:$D$43729,4,FALSE)=基本情報!$D$6,O11622,"")),"")</f>
        <v/>
      </c>
    </row>
    <row r="11623" spans="15:16" x14ac:dyDescent="0.15">
      <c r="O11623">
        <v>11622</v>
      </c>
      <c r="P11623" t="str">
        <f>IFERROR(IF(COUNTIF(個人情報!$BB$5:$BB$401,"登録番号" &amp; リスト!O11623)&gt;=1,"",IF(VLOOKUP(O11623,登録者リスト!$A$1:$D$43729,4,FALSE)=基本情報!$D$6,O11623,"")),"")</f>
        <v/>
      </c>
    </row>
    <row r="11624" spans="15:16" x14ac:dyDescent="0.15">
      <c r="O11624">
        <v>11623</v>
      </c>
      <c r="P11624" t="str">
        <f>IFERROR(IF(COUNTIF(個人情報!$BB$5:$BB$401,"登録番号" &amp; リスト!O11624)&gt;=1,"",IF(VLOOKUP(O11624,登録者リスト!$A$1:$D$43729,4,FALSE)=基本情報!$D$6,O11624,"")),"")</f>
        <v/>
      </c>
    </row>
    <row r="11625" spans="15:16" x14ac:dyDescent="0.15">
      <c r="O11625">
        <v>11624</v>
      </c>
      <c r="P11625" t="str">
        <f>IFERROR(IF(COUNTIF(個人情報!$BB$5:$BB$401,"登録番号" &amp; リスト!O11625)&gt;=1,"",IF(VLOOKUP(O11625,登録者リスト!$A$1:$D$43729,4,FALSE)=基本情報!$D$6,O11625,"")),"")</f>
        <v/>
      </c>
    </row>
    <row r="11626" spans="15:16" x14ac:dyDescent="0.15">
      <c r="O11626">
        <v>11625</v>
      </c>
      <c r="P11626" t="str">
        <f>IFERROR(IF(COUNTIF(個人情報!$BB$5:$BB$401,"登録番号" &amp; リスト!O11626)&gt;=1,"",IF(VLOOKUP(O11626,登録者リスト!$A$1:$D$43729,4,FALSE)=基本情報!$D$6,O11626,"")),"")</f>
        <v/>
      </c>
    </row>
    <row r="11627" spans="15:16" x14ac:dyDescent="0.15">
      <c r="O11627">
        <v>11626</v>
      </c>
      <c r="P11627" t="str">
        <f>IFERROR(IF(COUNTIF(個人情報!$BB$5:$BB$401,"登録番号" &amp; リスト!O11627)&gt;=1,"",IF(VLOOKUP(O11627,登録者リスト!$A$1:$D$43729,4,FALSE)=基本情報!$D$6,O11627,"")),"")</f>
        <v/>
      </c>
    </row>
    <row r="11628" spans="15:16" x14ac:dyDescent="0.15">
      <c r="O11628">
        <v>11627</v>
      </c>
      <c r="P11628" t="str">
        <f>IFERROR(IF(COUNTIF(個人情報!$BB$5:$BB$401,"登録番号" &amp; リスト!O11628)&gt;=1,"",IF(VLOOKUP(O11628,登録者リスト!$A$1:$D$43729,4,FALSE)=基本情報!$D$6,O11628,"")),"")</f>
        <v/>
      </c>
    </row>
    <row r="11629" spans="15:16" x14ac:dyDescent="0.15">
      <c r="O11629">
        <v>11628</v>
      </c>
      <c r="P11629" t="str">
        <f>IFERROR(IF(COUNTIF(個人情報!$BB$5:$BB$401,"登録番号" &amp; リスト!O11629)&gt;=1,"",IF(VLOOKUP(O11629,登録者リスト!$A$1:$D$43729,4,FALSE)=基本情報!$D$6,O11629,"")),"")</f>
        <v/>
      </c>
    </row>
    <row r="11630" spans="15:16" x14ac:dyDescent="0.15">
      <c r="O11630">
        <v>11629</v>
      </c>
      <c r="P11630" t="str">
        <f>IFERROR(IF(COUNTIF(個人情報!$BB$5:$BB$401,"登録番号" &amp; リスト!O11630)&gt;=1,"",IF(VLOOKUP(O11630,登録者リスト!$A$1:$D$43729,4,FALSE)=基本情報!$D$6,O11630,"")),"")</f>
        <v/>
      </c>
    </row>
    <row r="11631" spans="15:16" x14ac:dyDescent="0.15">
      <c r="O11631">
        <v>11630</v>
      </c>
      <c r="P11631" t="str">
        <f>IFERROR(IF(COUNTIF(個人情報!$BB$5:$BB$401,"登録番号" &amp; リスト!O11631)&gt;=1,"",IF(VLOOKUP(O11631,登録者リスト!$A$1:$D$43729,4,FALSE)=基本情報!$D$6,O11631,"")),"")</f>
        <v/>
      </c>
    </row>
    <row r="11632" spans="15:16" x14ac:dyDescent="0.15">
      <c r="O11632">
        <v>11631</v>
      </c>
      <c r="P11632" t="str">
        <f>IFERROR(IF(COUNTIF(個人情報!$BB$5:$BB$401,"登録番号" &amp; リスト!O11632)&gt;=1,"",IF(VLOOKUP(O11632,登録者リスト!$A$1:$D$43729,4,FALSE)=基本情報!$D$6,O11632,"")),"")</f>
        <v/>
      </c>
    </row>
    <row r="11633" spans="15:16" x14ac:dyDescent="0.15">
      <c r="O11633">
        <v>11632</v>
      </c>
      <c r="P11633" t="str">
        <f>IFERROR(IF(COUNTIF(個人情報!$BB$5:$BB$401,"登録番号" &amp; リスト!O11633)&gt;=1,"",IF(VLOOKUP(O11633,登録者リスト!$A$1:$D$43729,4,FALSE)=基本情報!$D$6,O11633,"")),"")</f>
        <v/>
      </c>
    </row>
    <row r="11634" spans="15:16" x14ac:dyDescent="0.15">
      <c r="O11634">
        <v>11633</v>
      </c>
      <c r="P11634" t="str">
        <f>IFERROR(IF(COUNTIF(個人情報!$BB$5:$BB$401,"登録番号" &amp; リスト!O11634)&gt;=1,"",IF(VLOOKUP(O11634,登録者リスト!$A$1:$D$43729,4,FALSE)=基本情報!$D$6,O11634,"")),"")</f>
        <v/>
      </c>
    </row>
    <row r="11635" spans="15:16" x14ac:dyDescent="0.15">
      <c r="O11635">
        <v>11634</v>
      </c>
      <c r="P11635" t="str">
        <f>IFERROR(IF(COUNTIF(個人情報!$BB$5:$BB$401,"登録番号" &amp; リスト!O11635)&gt;=1,"",IF(VLOOKUP(O11635,登録者リスト!$A$1:$D$43729,4,FALSE)=基本情報!$D$6,O11635,"")),"")</f>
        <v/>
      </c>
    </row>
    <row r="11636" spans="15:16" x14ac:dyDescent="0.15">
      <c r="O11636">
        <v>11635</v>
      </c>
      <c r="P11636" t="str">
        <f>IFERROR(IF(COUNTIF(個人情報!$BB$5:$BB$401,"登録番号" &amp; リスト!O11636)&gt;=1,"",IF(VLOOKUP(O11636,登録者リスト!$A$1:$D$43729,4,FALSE)=基本情報!$D$6,O11636,"")),"")</f>
        <v/>
      </c>
    </row>
    <row r="11637" spans="15:16" x14ac:dyDescent="0.15">
      <c r="O11637">
        <v>11636</v>
      </c>
      <c r="P11637" t="str">
        <f>IFERROR(IF(COUNTIF(個人情報!$BB$5:$BB$401,"登録番号" &amp; リスト!O11637)&gt;=1,"",IF(VLOOKUP(O11637,登録者リスト!$A$1:$D$43729,4,FALSE)=基本情報!$D$6,O11637,"")),"")</f>
        <v/>
      </c>
    </row>
    <row r="11638" spans="15:16" x14ac:dyDescent="0.15">
      <c r="O11638">
        <v>11637</v>
      </c>
      <c r="P11638" t="str">
        <f>IFERROR(IF(COUNTIF(個人情報!$BB$5:$BB$401,"登録番号" &amp; リスト!O11638)&gt;=1,"",IF(VLOOKUP(O11638,登録者リスト!$A$1:$D$43729,4,FALSE)=基本情報!$D$6,O11638,"")),"")</f>
        <v/>
      </c>
    </row>
    <row r="11639" spans="15:16" x14ac:dyDescent="0.15">
      <c r="O11639">
        <v>11638</v>
      </c>
      <c r="P11639" t="str">
        <f>IFERROR(IF(COUNTIF(個人情報!$BB$5:$BB$401,"登録番号" &amp; リスト!O11639)&gt;=1,"",IF(VLOOKUP(O11639,登録者リスト!$A$1:$D$43729,4,FALSE)=基本情報!$D$6,O11639,"")),"")</f>
        <v/>
      </c>
    </row>
    <row r="11640" spans="15:16" x14ac:dyDescent="0.15">
      <c r="O11640">
        <v>11639</v>
      </c>
      <c r="P11640" t="str">
        <f>IFERROR(IF(COUNTIF(個人情報!$BB$5:$BB$401,"登録番号" &amp; リスト!O11640)&gt;=1,"",IF(VLOOKUP(O11640,登録者リスト!$A$1:$D$43729,4,FALSE)=基本情報!$D$6,O11640,"")),"")</f>
        <v/>
      </c>
    </row>
    <row r="11641" spans="15:16" x14ac:dyDescent="0.15">
      <c r="O11641">
        <v>11640</v>
      </c>
      <c r="P11641" t="str">
        <f>IFERROR(IF(COUNTIF(個人情報!$BB$5:$BB$401,"登録番号" &amp; リスト!O11641)&gt;=1,"",IF(VLOOKUP(O11641,登録者リスト!$A$1:$D$43729,4,FALSE)=基本情報!$D$6,O11641,"")),"")</f>
        <v/>
      </c>
    </row>
    <row r="11642" spans="15:16" x14ac:dyDescent="0.15">
      <c r="O11642">
        <v>11641</v>
      </c>
      <c r="P11642" t="str">
        <f>IFERROR(IF(COUNTIF(個人情報!$BB$5:$BB$401,"登録番号" &amp; リスト!O11642)&gt;=1,"",IF(VLOOKUP(O11642,登録者リスト!$A$1:$D$43729,4,FALSE)=基本情報!$D$6,O11642,"")),"")</f>
        <v/>
      </c>
    </row>
    <row r="11643" spans="15:16" x14ac:dyDescent="0.15">
      <c r="O11643">
        <v>11642</v>
      </c>
      <c r="P11643" t="str">
        <f>IFERROR(IF(COUNTIF(個人情報!$BB$5:$BB$401,"登録番号" &amp; リスト!O11643)&gt;=1,"",IF(VLOOKUP(O11643,登録者リスト!$A$1:$D$43729,4,FALSE)=基本情報!$D$6,O11643,"")),"")</f>
        <v/>
      </c>
    </row>
    <row r="11644" spans="15:16" x14ac:dyDescent="0.15">
      <c r="O11644">
        <v>11643</v>
      </c>
      <c r="P11644" t="str">
        <f>IFERROR(IF(COUNTIF(個人情報!$BB$5:$BB$401,"登録番号" &amp; リスト!O11644)&gt;=1,"",IF(VLOOKUP(O11644,登録者リスト!$A$1:$D$43729,4,FALSE)=基本情報!$D$6,O11644,"")),"")</f>
        <v/>
      </c>
    </row>
    <row r="11645" spans="15:16" x14ac:dyDescent="0.15">
      <c r="O11645">
        <v>11644</v>
      </c>
      <c r="P11645" t="str">
        <f>IFERROR(IF(COUNTIF(個人情報!$BB$5:$BB$401,"登録番号" &amp; リスト!O11645)&gt;=1,"",IF(VLOOKUP(O11645,登録者リスト!$A$1:$D$43729,4,FALSE)=基本情報!$D$6,O11645,"")),"")</f>
        <v/>
      </c>
    </row>
    <row r="11646" spans="15:16" x14ac:dyDescent="0.15">
      <c r="O11646">
        <v>11645</v>
      </c>
      <c r="P11646" t="str">
        <f>IFERROR(IF(COUNTIF(個人情報!$BB$5:$BB$401,"登録番号" &amp; リスト!O11646)&gt;=1,"",IF(VLOOKUP(O11646,登録者リスト!$A$1:$D$43729,4,FALSE)=基本情報!$D$6,O11646,"")),"")</f>
        <v/>
      </c>
    </row>
    <row r="11647" spans="15:16" x14ac:dyDescent="0.15">
      <c r="O11647">
        <v>11646</v>
      </c>
      <c r="P11647" t="str">
        <f>IFERROR(IF(COUNTIF(個人情報!$BB$5:$BB$401,"登録番号" &amp; リスト!O11647)&gt;=1,"",IF(VLOOKUP(O11647,登録者リスト!$A$1:$D$43729,4,FALSE)=基本情報!$D$6,O11647,"")),"")</f>
        <v/>
      </c>
    </row>
    <row r="11648" spans="15:16" x14ac:dyDescent="0.15">
      <c r="O11648">
        <v>11647</v>
      </c>
      <c r="P11648" t="str">
        <f>IFERROR(IF(COUNTIF(個人情報!$BB$5:$BB$401,"登録番号" &amp; リスト!O11648)&gt;=1,"",IF(VLOOKUP(O11648,登録者リスト!$A$1:$D$43729,4,FALSE)=基本情報!$D$6,O11648,"")),"")</f>
        <v/>
      </c>
    </row>
    <row r="11649" spans="15:16" x14ac:dyDescent="0.15">
      <c r="O11649">
        <v>11648</v>
      </c>
      <c r="P11649" t="str">
        <f>IFERROR(IF(COUNTIF(個人情報!$BB$5:$BB$401,"登録番号" &amp; リスト!O11649)&gt;=1,"",IF(VLOOKUP(O11649,登録者リスト!$A$1:$D$43729,4,FALSE)=基本情報!$D$6,O11649,"")),"")</f>
        <v/>
      </c>
    </row>
    <row r="11650" spans="15:16" x14ac:dyDescent="0.15">
      <c r="O11650">
        <v>11649</v>
      </c>
      <c r="P11650" t="str">
        <f>IFERROR(IF(COUNTIF(個人情報!$BB$5:$BB$401,"登録番号" &amp; リスト!O11650)&gt;=1,"",IF(VLOOKUP(O11650,登録者リスト!$A$1:$D$43729,4,FALSE)=基本情報!$D$6,O11650,"")),"")</f>
        <v/>
      </c>
    </row>
    <row r="11651" spans="15:16" x14ac:dyDescent="0.15">
      <c r="O11651">
        <v>11650</v>
      </c>
      <c r="P11651" t="str">
        <f>IFERROR(IF(COUNTIF(個人情報!$BB$5:$BB$401,"登録番号" &amp; リスト!O11651)&gt;=1,"",IF(VLOOKUP(O11651,登録者リスト!$A$1:$D$43729,4,FALSE)=基本情報!$D$6,O11651,"")),"")</f>
        <v/>
      </c>
    </row>
    <row r="11652" spans="15:16" x14ac:dyDescent="0.15">
      <c r="O11652">
        <v>11651</v>
      </c>
      <c r="P11652" t="str">
        <f>IFERROR(IF(COUNTIF(個人情報!$BB$5:$BB$401,"登録番号" &amp; リスト!O11652)&gt;=1,"",IF(VLOOKUP(O11652,登録者リスト!$A$1:$D$43729,4,FALSE)=基本情報!$D$6,O11652,"")),"")</f>
        <v/>
      </c>
    </row>
    <row r="11653" spans="15:16" x14ac:dyDescent="0.15">
      <c r="O11653">
        <v>11652</v>
      </c>
      <c r="P11653" t="str">
        <f>IFERROR(IF(COUNTIF(個人情報!$BB$5:$BB$401,"登録番号" &amp; リスト!O11653)&gt;=1,"",IF(VLOOKUP(O11653,登録者リスト!$A$1:$D$43729,4,FALSE)=基本情報!$D$6,O11653,"")),"")</f>
        <v/>
      </c>
    </row>
    <row r="11654" spans="15:16" x14ac:dyDescent="0.15">
      <c r="O11654">
        <v>11653</v>
      </c>
      <c r="P11654" t="str">
        <f>IFERROR(IF(COUNTIF(個人情報!$BB$5:$BB$401,"登録番号" &amp; リスト!O11654)&gt;=1,"",IF(VLOOKUP(O11654,登録者リスト!$A$1:$D$43729,4,FALSE)=基本情報!$D$6,O11654,"")),"")</f>
        <v/>
      </c>
    </row>
    <row r="11655" spans="15:16" x14ac:dyDescent="0.15">
      <c r="O11655">
        <v>11654</v>
      </c>
      <c r="P11655" t="str">
        <f>IFERROR(IF(COUNTIF(個人情報!$BB$5:$BB$401,"登録番号" &amp; リスト!O11655)&gt;=1,"",IF(VLOOKUP(O11655,登録者リスト!$A$1:$D$43729,4,FALSE)=基本情報!$D$6,O11655,"")),"")</f>
        <v/>
      </c>
    </row>
    <row r="11656" spans="15:16" x14ac:dyDescent="0.15">
      <c r="O11656">
        <v>11655</v>
      </c>
      <c r="P11656" t="str">
        <f>IFERROR(IF(COUNTIF(個人情報!$BB$5:$BB$401,"登録番号" &amp; リスト!O11656)&gt;=1,"",IF(VLOOKUP(O11656,登録者リスト!$A$1:$D$43729,4,FALSE)=基本情報!$D$6,O11656,"")),"")</f>
        <v/>
      </c>
    </row>
    <row r="11657" spans="15:16" x14ac:dyDescent="0.15">
      <c r="O11657">
        <v>11656</v>
      </c>
      <c r="P11657" t="str">
        <f>IFERROR(IF(COUNTIF(個人情報!$BB$5:$BB$401,"登録番号" &amp; リスト!O11657)&gt;=1,"",IF(VLOOKUP(O11657,登録者リスト!$A$1:$D$43729,4,FALSE)=基本情報!$D$6,O11657,"")),"")</f>
        <v/>
      </c>
    </row>
    <row r="11658" spans="15:16" x14ac:dyDescent="0.15">
      <c r="O11658">
        <v>11657</v>
      </c>
      <c r="P11658" t="str">
        <f>IFERROR(IF(COUNTIF(個人情報!$BB$5:$BB$401,"登録番号" &amp; リスト!O11658)&gt;=1,"",IF(VLOOKUP(O11658,登録者リスト!$A$1:$D$43729,4,FALSE)=基本情報!$D$6,O11658,"")),"")</f>
        <v/>
      </c>
    </row>
    <row r="11659" spans="15:16" x14ac:dyDescent="0.15">
      <c r="O11659">
        <v>11658</v>
      </c>
      <c r="P11659" t="str">
        <f>IFERROR(IF(COUNTIF(個人情報!$BB$5:$BB$401,"登録番号" &amp; リスト!O11659)&gt;=1,"",IF(VLOOKUP(O11659,登録者リスト!$A$1:$D$43729,4,FALSE)=基本情報!$D$6,O11659,"")),"")</f>
        <v/>
      </c>
    </row>
    <row r="11660" spans="15:16" x14ac:dyDescent="0.15">
      <c r="O11660">
        <v>11659</v>
      </c>
      <c r="P11660" t="str">
        <f>IFERROR(IF(COUNTIF(個人情報!$BB$5:$BB$401,"登録番号" &amp; リスト!O11660)&gt;=1,"",IF(VLOOKUP(O11660,登録者リスト!$A$1:$D$43729,4,FALSE)=基本情報!$D$6,O11660,"")),"")</f>
        <v/>
      </c>
    </row>
    <row r="11661" spans="15:16" x14ac:dyDescent="0.15">
      <c r="O11661">
        <v>11660</v>
      </c>
      <c r="P11661" t="str">
        <f>IFERROR(IF(COUNTIF(個人情報!$BB$5:$BB$401,"登録番号" &amp; リスト!O11661)&gt;=1,"",IF(VLOOKUP(O11661,登録者リスト!$A$1:$D$43729,4,FALSE)=基本情報!$D$6,O11661,"")),"")</f>
        <v/>
      </c>
    </row>
    <row r="11662" spans="15:16" x14ac:dyDescent="0.15">
      <c r="O11662">
        <v>11661</v>
      </c>
      <c r="P11662" t="str">
        <f>IFERROR(IF(COUNTIF(個人情報!$BB$5:$BB$401,"登録番号" &amp; リスト!O11662)&gt;=1,"",IF(VLOOKUP(O11662,登録者リスト!$A$1:$D$43729,4,FALSE)=基本情報!$D$6,O11662,"")),"")</f>
        <v/>
      </c>
    </row>
    <row r="11663" spans="15:16" x14ac:dyDescent="0.15">
      <c r="O11663">
        <v>11662</v>
      </c>
      <c r="P11663" t="str">
        <f>IFERROR(IF(COUNTIF(個人情報!$BB$5:$BB$401,"登録番号" &amp; リスト!O11663)&gt;=1,"",IF(VLOOKUP(O11663,登録者リスト!$A$1:$D$43729,4,FALSE)=基本情報!$D$6,O11663,"")),"")</f>
        <v/>
      </c>
    </row>
    <row r="11664" spans="15:16" x14ac:dyDescent="0.15">
      <c r="O11664">
        <v>11663</v>
      </c>
      <c r="P11664" t="str">
        <f>IFERROR(IF(COUNTIF(個人情報!$BB$5:$BB$401,"登録番号" &amp; リスト!O11664)&gt;=1,"",IF(VLOOKUP(O11664,登録者リスト!$A$1:$D$43729,4,FALSE)=基本情報!$D$6,O11664,"")),"")</f>
        <v/>
      </c>
    </row>
    <row r="11665" spans="15:16" x14ac:dyDescent="0.15">
      <c r="O11665">
        <v>11664</v>
      </c>
      <c r="P11665" t="str">
        <f>IFERROR(IF(COUNTIF(個人情報!$BB$5:$BB$401,"登録番号" &amp; リスト!O11665)&gt;=1,"",IF(VLOOKUP(O11665,登録者リスト!$A$1:$D$43729,4,FALSE)=基本情報!$D$6,O11665,"")),"")</f>
        <v/>
      </c>
    </row>
    <row r="11666" spans="15:16" x14ac:dyDescent="0.15">
      <c r="O11666">
        <v>11665</v>
      </c>
      <c r="P11666" t="str">
        <f>IFERROR(IF(COUNTIF(個人情報!$BB$5:$BB$401,"登録番号" &amp; リスト!O11666)&gt;=1,"",IF(VLOOKUP(O11666,登録者リスト!$A$1:$D$43729,4,FALSE)=基本情報!$D$6,O11666,"")),"")</f>
        <v/>
      </c>
    </row>
    <row r="11667" spans="15:16" x14ac:dyDescent="0.15">
      <c r="O11667">
        <v>11666</v>
      </c>
      <c r="P11667" t="str">
        <f>IFERROR(IF(COUNTIF(個人情報!$BB$5:$BB$401,"登録番号" &amp; リスト!O11667)&gt;=1,"",IF(VLOOKUP(O11667,登録者リスト!$A$1:$D$43729,4,FALSE)=基本情報!$D$6,O11667,"")),"")</f>
        <v/>
      </c>
    </row>
    <row r="11668" spans="15:16" x14ac:dyDescent="0.15">
      <c r="O11668">
        <v>11667</v>
      </c>
      <c r="P11668" t="str">
        <f>IFERROR(IF(COUNTIF(個人情報!$BB$5:$BB$401,"登録番号" &amp; リスト!O11668)&gt;=1,"",IF(VLOOKUP(O11668,登録者リスト!$A$1:$D$43729,4,FALSE)=基本情報!$D$6,O11668,"")),"")</f>
        <v/>
      </c>
    </row>
    <row r="11669" spans="15:16" x14ac:dyDescent="0.15">
      <c r="O11669">
        <v>11668</v>
      </c>
      <c r="P11669" t="str">
        <f>IFERROR(IF(COUNTIF(個人情報!$BB$5:$BB$401,"登録番号" &amp; リスト!O11669)&gt;=1,"",IF(VLOOKUP(O11669,登録者リスト!$A$1:$D$43729,4,FALSE)=基本情報!$D$6,O11669,"")),"")</f>
        <v/>
      </c>
    </row>
    <row r="11670" spans="15:16" x14ac:dyDescent="0.15">
      <c r="O11670">
        <v>11669</v>
      </c>
      <c r="P11670" t="str">
        <f>IFERROR(IF(COUNTIF(個人情報!$BB$5:$BB$401,"登録番号" &amp; リスト!O11670)&gt;=1,"",IF(VLOOKUP(O11670,登録者リスト!$A$1:$D$43729,4,FALSE)=基本情報!$D$6,O11670,"")),"")</f>
        <v/>
      </c>
    </row>
    <row r="11671" spans="15:16" x14ac:dyDescent="0.15">
      <c r="O11671">
        <v>11670</v>
      </c>
      <c r="P11671" t="str">
        <f>IFERROR(IF(COUNTIF(個人情報!$BB$5:$BB$401,"登録番号" &amp; リスト!O11671)&gt;=1,"",IF(VLOOKUP(O11671,登録者リスト!$A$1:$D$43729,4,FALSE)=基本情報!$D$6,O11671,"")),"")</f>
        <v/>
      </c>
    </row>
    <row r="11672" spans="15:16" x14ac:dyDescent="0.15">
      <c r="O11672">
        <v>11671</v>
      </c>
      <c r="P11672" t="str">
        <f>IFERROR(IF(COUNTIF(個人情報!$BB$5:$BB$401,"登録番号" &amp; リスト!O11672)&gt;=1,"",IF(VLOOKUP(O11672,登録者リスト!$A$1:$D$43729,4,FALSE)=基本情報!$D$6,O11672,"")),"")</f>
        <v/>
      </c>
    </row>
    <row r="11673" spans="15:16" x14ac:dyDescent="0.15">
      <c r="O11673">
        <v>11672</v>
      </c>
      <c r="P11673" t="str">
        <f>IFERROR(IF(COUNTIF(個人情報!$BB$5:$BB$401,"登録番号" &amp; リスト!O11673)&gt;=1,"",IF(VLOOKUP(O11673,登録者リスト!$A$1:$D$43729,4,FALSE)=基本情報!$D$6,O11673,"")),"")</f>
        <v/>
      </c>
    </row>
    <row r="11674" spans="15:16" x14ac:dyDescent="0.15">
      <c r="O11674">
        <v>11673</v>
      </c>
      <c r="P11674" t="str">
        <f>IFERROR(IF(COUNTIF(個人情報!$BB$5:$BB$401,"登録番号" &amp; リスト!O11674)&gt;=1,"",IF(VLOOKUP(O11674,登録者リスト!$A$1:$D$43729,4,FALSE)=基本情報!$D$6,O11674,"")),"")</f>
        <v/>
      </c>
    </row>
    <row r="11675" spans="15:16" x14ac:dyDescent="0.15">
      <c r="O11675">
        <v>11674</v>
      </c>
      <c r="P11675" t="str">
        <f>IFERROR(IF(COUNTIF(個人情報!$BB$5:$BB$401,"登録番号" &amp; リスト!O11675)&gt;=1,"",IF(VLOOKUP(O11675,登録者リスト!$A$1:$D$43729,4,FALSE)=基本情報!$D$6,O11675,"")),"")</f>
        <v/>
      </c>
    </row>
    <row r="11676" spans="15:16" x14ac:dyDescent="0.15">
      <c r="O11676">
        <v>11675</v>
      </c>
      <c r="P11676" t="str">
        <f>IFERROR(IF(COUNTIF(個人情報!$BB$5:$BB$401,"登録番号" &amp; リスト!O11676)&gt;=1,"",IF(VLOOKUP(O11676,登録者リスト!$A$1:$D$43729,4,FALSE)=基本情報!$D$6,O11676,"")),"")</f>
        <v/>
      </c>
    </row>
    <row r="11677" spans="15:16" x14ac:dyDescent="0.15">
      <c r="O11677">
        <v>11676</v>
      </c>
      <c r="P11677" t="str">
        <f>IFERROR(IF(COUNTIF(個人情報!$BB$5:$BB$401,"登録番号" &amp; リスト!O11677)&gt;=1,"",IF(VLOOKUP(O11677,登録者リスト!$A$1:$D$43729,4,FALSE)=基本情報!$D$6,O11677,"")),"")</f>
        <v/>
      </c>
    </row>
    <row r="11678" spans="15:16" x14ac:dyDescent="0.15">
      <c r="O11678">
        <v>11677</v>
      </c>
      <c r="P11678" t="str">
        <f>IFERROR(IF(COUNTIF(個人情報!$BB$5:$BB$401,"登録番号" &amp; リスト!O11678)&gt;=1,"",IF(VLOOKUP(O11678,登録者リスト!$A$1:$D$43729,4,FALSE)=基本情報!$D$6,O11678,"")),"")</f>
        <v/>
      </c>
    </row>
    <row r="11679" spans="15:16" x14ac:dyDescent="0.15">
      <c r="O11679">
        <v>11678</v>
      </c>
      <c r="P11679" t="str">
        <f>IFERROR(IF(COUNTIF(個人情報!$BB$5:$BB$401,"登録番号" &amp; リスト!O11679)&gt;=1,"",IF(VLOOKUP(O11679,登録者リスト!$A$1:$D$43729,4,FALSE)=基本情報!$D$6,O11679,"")),"")</f>
        <v/>
      </c>
    </row>
    <row r="11680" spans="15:16" x14ac:dyDescent="0.15">
      <c r="O11680">
        <v>11679</v>
      </c>
      <c r="P11680" t="str">
        <f>IFERROR(IF(COUNTIF(個人情報!$BB$5:$BB$401,"登録番号" &amp; リスト!O11680)&gt;=1,"",IF(VLOOKUP(O11680,登録者リスト!$A$1:$D$43729,4,FALSE)=基本情報!$D$6,O11680,"")),"")</f>
        <v/>
      </c>
    </row>
    <row r="11681" spans="15:16" x14ac:dyDescent="0.15">
      <c r="O11681">
        <v>11680</v>
      </c>
      <c r="P11681" t="str">
        <f>IFERROR(IF(COUNTIF(個人情報!$BB$5:$BB$401,"登録番号" &amp; リスト!O11681)&gt;=1,"",IF(VLOOKUP(O11681,登録者リスト!$A$1:$D$43729,4,FALSE)=基本情報!$D$6,O11681,"")),"")</f>
        <v/>
      </c>
    </row>
    <row r="11682" spans="15:16" x14ac:dyDescent="0.15">
      <c r="O11682">
        <v>11681</v>
      </c>
      <c r="P11682" t="str">
        <f>IFERROR(IF(COUNTIF(個人情報!$BB$5:$BB$401,"登録番号" &amp; リスト!O11682)&gt;=1,"",IF(VLOOKUP(O11682,登録者リスト!$A$1:$D$43729,4,FALSE)=基本情報!$D$6,O11682,"")),"")</f>
        <v/>
      </c>
    </row>
    <row r="11683" spans="15:16" x14ac:dyDescent="0.15">
      <c r="O11683">
        <v>11682</v>
      </c>
      <c r="P11683" t="str">
        <f>IFERROR(IF(COUNTIF(個人情報!$BB$5:$BB$401,"登録番号" &amp; リスト!O11683)&gt;=1,"",IF(VLOOKUP(O11683,登録者リスト!$A$1:$D$43729,4,FALSE)=基本情報!$D$6,O11683,"")),"")</f>
        <v/>
      </c>
    </row>
    <row r="11684" spans="15:16" x14ac:dyDescent="0.15">
      <c r="O11684">
        <v>11683</v>
      </c>
      <c r="P11684" t="str">
        <f>IFERROR(IF(COUNTIF(個人情報!$BB$5:$BB$401,"登録番号" &amp; リスト!O11684)&gt;=1,"",IF(VLOOKUP(O11684,登録者リスト!$A$1:$D$43729,4,FALSE)=基本情報!$D$6,O11684,"")),"")</f>
        <v/>
      </c>
    </row>
    <row r="11685" spans="15:16" x14ac:dyDescent="0.15">
      <c r="O11685">
        <v>11684</v>
      </c>
      <c r="P11685" t="str">
        <f>IFERROR(IF(COUNTIF(個人情報!$BB$5:$BB$401,"登録番号" &amp; リスト!O11685)&gt;=1,"",IF(VLOOKUP(O11685,登録者リスト!$A$1:$D$43729,4,FALSE)=基本情報!$D$6,O11685,"")),"")</f>
        <v/>
      </c>
    </row>
    <row r="11686" spans="15:16" x14ac:dyDescent="0.15">
      <c r="O11686">
        <v>11685</v>
      </c>
      <c r="P11686" t="str">
        <f>IFERROR(IF(COUNTIF(個人情報!$BB$5:$BB$401,"登録番号" &amp; リスト!O11686)&gt;=1,"",IF(VLOOKUP(O11686,登録者リスト!$A$1:$D$43729,4,FALSE)=基本情報!$D$6,O11686,"")),"")</f>
        <v/>
      </c>
    </row>
    <row r="11687" spans="15:16" x14ac:dyDescent="0.15">
      <c r="O11687">
        <v>11686</v>
      </c>
      <c r="P11687" t="str">
        <f>IFERROR(IF(COUNTIF(個人情報!$BB$5:$BB$401,"登録番号" &amp; リスト!O11687)&gt;=1,"",IF(VLOOKUP(O11687,登録者リスト!$A$1:$D$43729,4,FALSE)=基本情報!$D$6,O11687,"")),"")</f>
        <v/>
      </c>
    </row>
    <row r="11688" spans="15:16" x14ac:dyDescent="0.15">
      <c r="O11688">
        <v>11687</v>
      </c>
      <c r="P11688" t="str">
        <f>IFERROR(IF(COUNTIF(個人情報!$BB$5:$BB$401,"登録番号" &amp; リスト!O11688)&gt;=1,"",IF(VLOOKUP(O11688,登録者リスト!$A$1:$D$43729,4,FALSE)=基本情報!$D$6,O11688,"")),"")</f>
        <v/>
      </c>
    </row>
    <row r="11689" spans="15:16" x14ac:dyDescent="0.15">
      <c r="O11689">
        <v>11688</v>
      </c>
      <c r="P11689" t="str">
        <f>IFERROR(IF(COUNTIF(個人情報!$BB$5:$BB$401,"登録番号" &amp; リスト!O11689)&gt;=1,"",IF(VLOOKUP(O11689,登録者リスト!$A$1:$D$43729,4,FALSE)=基本情報!$D$6,O11689,"")),"")</f>
        <v/>
      </c>
    </row>
    <row r="11690" spans="15:16" x14ac:dyDescent="0.15">
      <c r="O11690">
        <v>11689</v>
      </c>
      <c r="P11690" t="str">
        <f>IFERROR(IF(COUNTIF(個人情報!$BB$5:$BB$401,"登録番号" &amp; リスト!O11690)&gt;=1,"",IF(VLOOKUP(O11690,登録者リスト!$A$1:$D$43729,4,FALSE)=基本情報!$D$6,O11690,"")),"")</f>
        <v/>
      </c>
    </row>
    <row r="11691" spans="15:16" x14ac:dyDescent="0.15">
      <c r="O11691">
        <v>11690</v>
      </c>
      <c r="P11691" t="str">
        <f>IFERROR(IF(COUNTIF(個人情報!$BB$5:$BB$401,"登録番号" &amp; リスト!O11691)&gt;=1,"",IF(VLOOKUP(O11691,登録者リスト!$A$1:$D$43729,4,FALSE)=基本情報!$D$6,O11691,"")),"")</f>
        <v/>
      </c>
    </row>
    <row r="11692" spans="15:16" x14ac:dyDescent="0.15">
      <c r="O11692">
        <v>11691</v>
      </c>
      <c r="P11692" t="str">
        <f>IFERROR(IF(COUNTIF(個人情報!$BB$5:$BB$401,"登録番号" &amp; リスト!O11692)&gt;=1,"",IF(VLOOKUP(O11692,登録者リスト!$A$1:$D$43729,4,FALSE)=基本情報!$D$6,O11692,"")),"")</f>
        <v/>
      </c>
    </row>
    <row r="11693" spans="15:16" x14ac:dyDescent="0.15">
      <c r="O11693">
        <v>11692</v>
      </c>
      <c r="P11693" t="str">
        <f>IFERROR(IF(COUNTIF(個人情報!$BB$5:$BB$401,"登録番号" &amp; リスト!O11693)&gt;=1,"",IF(VLOOKUP(O11693,登録者リスト!$A$1:$D$43729,4,FALSE)=基本情報!$D$6,O11693,"")),"")</f>
        <v/>
      </c>
    </row>
    <row r="11694" spans="15:16" x14ac:dyDescent="0.15">
      <c r="O11694">
        <v>11693</v>
      </c>
      <c r="P11694" t="str">
        <f>IFERROR(IF(COUNTIF(個人情報!$BB$5:$BB$401,"登録番号" &amp; リスト!O11694)&gt;=1,"",IF(VLOOKUP(O11694,登録者リスト!$A$1:$D$43729,4,FALSE)=基本情報!$D$6,O11694,"")),"")</f>
        <v/>
      </c>
    </row>
    <row r="11695" spans="15:16" x14ac:dyDescent="0.15">
      <c r="O11695">
        <v>11694</v>
      </c>
      <c r="P11695" t="str">
        <f>IFERROR(IF(COUNTIF(個人情報!$BB$5:$BB$401,"登録番号" &amp; リスト!O11695)&gt;=1,"",IF(VLOOKUP(O11695,登録者リスト!$A$1:$D$43729,4,FALSE)=基本情報!$D$6,O11695,"")),"")</f>
        <v/>
      </c>
    </row>
    <row r="11696" spans="15:16" x14ac:dyDescent="0.15">
      <c r="O11696">
        <v>11695</v>
      </c>
      <c r="P11696" t="str">
        <f>IFERROR(IF(COUNTIF(個人情報!$BB$5:$BB$401,"登録番号" &amp; リスト!O11696)&gt;=1,"",IF(VLOOKUP(O11696,登録者リスト!$A$1:$D$43729,4,FALSE)=基本情報!$D$6,O11696,"")),"")</f>
        <v/>
      </c>
    </row>
    <row r="11697" spans="15:16" x14ac:dyDescent="0.15">
      <c r="O11697">
        <v>11696</v>
      </c>
      <c r="P11697" t="str">
        <f>IFERROR(IF(COUNTIF(個人情報!$BB$5:$BB$401,"登録番号" &amp; リスト!O11697)&gt;=1,"",IF(VLOOKUP(O11697,登録者リスト!$A$1:$D$43729,4,FALSE)=基本情報!$D$6,O11697,"")),"")</f>
        <v/>
      </c>
    </row>
    <row r="11698" spans="15:16" x14ac:dyDescent="0.15">
      <c r="O11698">
        <v>11697</v>
      </c>
      <c r="P11698" t="str">
        <f>IFERROR(IF(COUNTIF(個人情報!$BB$5:$BB$401,"登録番号" &amp; リスト!O11698)&gt;=1,"",IF(VLOOKUP(O11698,登録者リスト!$A$1:$D$43729,4,FALSE)=基本情報!$D$6,O11698,"")),"")</f>
        <v/>
      </c>
    </row>
    <row r="11699" spans="15:16" x14ac:dyDescent="0.15">
      <c r="O11699">
        <v>11698</v>
      </c>
      <c r="P11699" t="str">
        <f>IFERROR(IF(COUNTIF(個人情報!$BB$5:$BB$401,"登録番号" &amp; リスト!O11699)&gt;=1,"",IF(VLOOKUP(O11699,登録者リスト!$A$1:$D$43729,4,FALSE)=基本情報!$D$6,O11699,"")),"")</f>
        <v/>
      </c>
    </row>
    <row r="11700" spans="15:16" x14ac:dyDescent="0.15">
      <c r="O11700">
        <v>11699</v>
      </c>
      <c r="P11700" t="str">
        <f>IFERROR(IF(COUNTIF(個人情報!$BB$5:$BB$401,"登録番号" &amp; リスト!O11700)&gt;=1,"",IF(VLOOKUP(O11700,登録者リスト!$A$1:$D$43729,4,FALSE)=基本情報!$D$6,O11700,"")),"")</f>
        <v/>
      </c>
    </row>
    <row r="11701" spans="15:16" x14ac:dyDescent="0.15">
      <c r="O11701">
        <v>11700</v>
      </c>
      <c r="P11701" t="str">
        <f>IFERROR(IF(COUNTIF(個人情報!$BB$5:$BB$401,"登録番号" &amp; リスト!O11701)&gt;=1,"",IF(VLOOKUP(O11701,登録者リスト!$A$1:$D$43729,4,FALSE)=基本情報!$D$6,O11701,"")),"")</f>
        <v/>
      </c>
    </row>
    <row r="11702" spans="15:16" x14ac:dyDescent="0.15">
      <c r="O11702">
        <v>11701</v>
      </c>
      <c r="P11702" t="str">
        <f>IFERROR(IF(COUNTIF(個人情報!$BB$5:$BB$401,"登録番号" &amp; リスト!O11702)&gt;=1,"",IF(VLOOKUP(O11702,登録者リスト!$A$1:$D$43729,4,FALSE)=基本情報!$D$6,O11702,"")),"")</f>
        <v/>
      </c>
    </row>
    <row r="11703" spans="15:16" x14ac:dyDescent="0.15">
      <c r="O11703">
        <v>11702</v>
      </c>
      <c r="P11703" t="str">
        <f>IFERROR(IF(COUNTIF(個人情報!$BB$5:$BB$401,"登録番号" &amp; リスト!O11703)&gt;=1,"",IF(VLOOKUP(O11703,登録者リスト!$A$1:$D$43729,4,FALSE)=基本情報!$D$6,O11703,"")),"")</f>
        <v/>
      </c>
    </row>
    <row r="11704" spans="15:16" x14ac:dyDescent="0.15">
      <c r="O11704">
        <v>11703</v>
      </c>
      <c r="P11704" t="str">
        <f>IFERROR(IF(COUNTIF(個人情報!$BB$5:$BB$401,"登録番号" &amp; リスト!O11704)&gt;=1,"",IF(VLOOKUP(O11704,登録者リスト!$A$1:$D$43729,4,FALSE)=基本情報!$D$6,O11704,"")),"")</f>
        <v/>
      </c>
    </row>
    <row r="11705" spans="15:16" x14ac:dyDescent="0.15">
      <c r="O11705">
        <v>11704</v>
      </c>
      <c r="P11705" t="str">
        <f>IFERROR(IF(COUNTIF(個人情報!$BB$5:$BB$401,"登録番号" &amp; リスト!O11705)&gt;=1,"",IF(VLOOKUP(O11705,登録者リスト!$A$1:$D$43729,4,FALSE)=基本情報!$D$6,O11705,"")),"")</f>
        <v/>
      </c>
    </row>
    <row r="11706" spans="15:16" x14ac:dyDescent="0.15">
      <c r="O11706">
        <v>11705</v>
      </c>
      <c r="P11706" t="str">
        <f>IFERROR(IF(COUNTIF(個人情報!$BB$5:$BB$401,"登録番号" &amp; リスト!O11706)&gt;=1,"",IF(VLOOKUP(O11706,登録者リスト!$A$1:$D$43729,4,FALSE)=基本情報!$D$6,O11706,"")),"")</f>
        <v/>
      </c>
    </row>
    <row r="11707" spans="15:16" x14ac:dyDescent="0.15">
      <c r="O11707">
        <v>11706</v>
      </c>
      <c r="P11707" t="str">
        <f>IFERROR(IF(COUNTIF(個人情報!$BB$5:$BB$401,"登録番号" &amp; リスト!O11707)&gt;=1,"",IF(VLOOKUP(O11707,登録者リスト!$A$1:$D$43729,4,FALSE)=基本情報!$D$6,O11707,"")),"")</f>
        <v/>
      </c>
    </row>
    <row r="11708" spans="15:16" x14ac:dyDescent="0.15">
      <c r="O11708">
        <v>11707</v>
      </c>
      <c r="P11708" t="str">
        <f>IFERROR(IF(COUNTIF(個人情報!$BB$5:$BB$401,"登録番号" &amp; リスト!O11708)&gt;=1,"",IF(VLOOKUP(O11708,登録者リスト!$A$1:$D$43729,4,FALSE)=基本情報!$D$6,O11708,"")),"")</f>
        <v/>
      </c>
    </row>
    <row r="11709" spans="15:16" x14ac:dyDescent="0.15">
      <c r="O11709">
        <v>11708</v>
      </c>
      <c r="P11709" t="str">
        <f>IFERROR(IF(COUNTIF(個人情報!$BB$5:$BB$401,"登録番号" &amp; リスト!O11709)&gt;=1,"",IF(VLOOKUP(O11709,登録者リスト!$A$1:$D$43729,4,FALSE)=基本情報!$D$6,O11709,"")),"")</f>
        <v/>
      </c>
    </row>
    <row r="11710" spans="15:16" x14ac:dyDescent="0.15">
      <c r="O11710">
        <v>11709</v>
      </c>
      <c r="P11710" t="str">
        <f>IFERROR(IF(COUNTIF(個人情報!$BB$5:$BB$401,"登録番号" &amp; リスト!O11710)&gt;=1,"",IF(VLOOKUP(O11710,登録者リスト!$A$1:$D$43729,4,FALSE)=基本情報!$D$6,O11710,"")),"")</f>
        <v/>
      </c>
    </row>
    <row r="11711" spans="15:16" x14ac:dyDescent="0.15">
      <c r="O11711">
        <v>11710</v>
      </c>
      <c r="P11711" t="str">
        <f>IFERROR(IF(COUNTIF(個人情報!$BB$5:$BB$401,"登録番号" &amp; リスト!O11711)&gt;=1,"",IF(VLOOKUP(O11711,登録者リスト!$A$1:$D$43729,4,FALSE)=基本情報!$D$6,O11711,"")),"")</f>
        <v/>
      </c>
    </row>
    <row r="11712" spans="15:16" x14ac:dyDescent="0.15">
      <c r="O11712">
        <v>11711</v>
      </c>
      <c r="P11712" t="str">
        <f>IFERROR(IF(COUNTIF(個人情報!$BB$5:$BB$401,"登録番号" &amp; リスト!O11712)&gt;=1,"",IF(VLOOKUP(O11712,登録者リスト!$A$1:$D$43729,4,FALSE)=基本情報!$D$6,O11712,"")),"")</f>
        <v/>
      </c>
    </row>
    <row r="11713" spans="15:16" x14ac:dyDescent="0.15">
      <c r="O11713">
        <v>11712</v>
      </c>
      <c r="P11713" t="str">
        <f>IFERROR(IF(COUNTIF(個人情報!$BB$5:$BB$401,"登録番号" &amp; リスト!O11713)&gt;=1,"",IF(VLOOKUP(O11713,登録者リスト!$A$1:$D$43729,4,FALSE)=基本情報!$D$6,O11713,"")),"")</f>
        <v/>
      </c>
    </row>
    <row r="11714" spans="15:16" x14ac:dyDescent="0.15">
      <c r="O11714">
        <v>11713</v>
      </c>
      <c r="P11714" t="str">
        <f>IFERROR(IF(COUNTIF(個人情報!$BB$5:$BB$401,"登録番号" &amp; リスト!O11714)&gt;=1,"",IF(VLOOKUP(O11714,登録者リスト!$A$1:$D$43729,4,FALSE)=基本情報!$D$6,O11714,"")),"")</f>
        <v/>
      </c>
    </row>
    <row r="11715" spans="15:16" x14ac:dyDescent="0.15">
      <c r="O11715">
        <v>11714</v>
      </c>
      <c r="P11715" t="str">
        <f>IFERROR(IF(COUNTIF(個人情報!$BB$5:$BB$401,"登録番号" &amp; リスト!O11715)&gt;=1,"",IF(VLOOKUP(O11715,登録者リスト!$A$1:$D$43729,4,FALSE)=基本情報!$D$6,O11715,"")),"")</f>
        <v/>
      </c>
    </row>
    <row r="11716" spans="15:16" x14ac:dyDescent="0.15">
      <c r="O11716">
        <v>11715</v>
      </c>
      <c r="P11716" t="str">
        <f>IFERROR(IF(COUNTIF(個人情報!$BB$5:$BB$401,"登録番号" &amp; リスト!O11716)&gt;=1,"",IF(VLOOKUP(O11716,登録者リスト!$A$1:$D$43729,4,FALSE)=基本情報!$D$6,O11716,"")),"")</f>
        <v/>
      </c>
    </row>
    <row r="11717" spans="15:16" x14ac:dyDescent="0.15">
      <c r="O11717">
        <v>11716</v>
      </c>
      <c r="P11717" t="str">
        <f>IFERROR(IF(COUNTIF(個人情報!$BB$5:$BB$401,"登録番号" &amp; リスト!O11717)&gt;=1,"",IF(VLOOKUP(O11717,登録者リスト!$A$1:$D$43729,4,FALSE)=基本情報!$D$6,O11717,"")),"")</f>
        <v/>
      </c>
    </row>
    <row r="11718" spans="15:16" x14ac:dyDescent="0.15">
      <c r="O11718">
        <v>11717</v>
      </c>
      <c r="P11718" t="str">
        <f>IFERROR(IF(COUNTIF(個人情報!$BB$5:$BB$401,"登録番号" &amp; リスト!O11718)&gt;=1,"",IF(VLOOKUP(O11718,登録者リスト!$A$1:$D$43729,4,FALSE)=基本情報!$D$6,O11718,"")),"")</f>
        <v/>
      </c>
    </row>
    <row r="11719" spans="15:16" x14ac:dyDescent="0.15">
      <c r="O11719">
        <v>11718</v>
      </c>
      <c r="P11719" t="str">
        <f>IFERROR(IF(COUNTIF(個人情報!$BB$5:$BB$401,"登録番号" &amp; リスト!O11719)&gt;=1,"",IF(VLOOKUP(O11719,登録者リスト!$A$1:$D$43729,4,FALSE)=基本情報!$D$6,O11719,"")),"")</f>
        <v/>
      </c>
    </row>
    <row r="11720" spans="15:16" x14ac:dyDescent="0.15">
      <c r="O11720">
        <v>11719</v>
      </c>
      <c r="P11720" t="str">
        <f>IFERROR(IF(COUNTIF(個人情報!$BB$5:$BB$401,"登録番号" &amp; リスト!O11720)&gt;=1,"",IF(VLOOKUP(O11720,登録者リスト!$A$1:$D$43729,4,FALSE)=基本情報!$D$6,O11720,"")),"")</f>
        <v/>
      </c>
    </row>
    <row r="11721" spans="15:16" x14ac:dyDescent="0.15">
      <c r="O11721">
        <v>11720</v>
      </c>
      <c r="P11721" t="str">
        <f>IFERROR(IF(COUNTIF(個人情報!$BB$5:$BB$401,"登録番号" &amp; リスト!O11721)&gt;=1,"",IF(VLOOKUP(O11721,登録者リスト!$A$1:$D$43729,4,FALSE)=基本情報!$D$6,O11721,"")),"")</f>
        <v/>
      </c>
    </row>
    <row r="11722" spans="15:16" x14ac:dyDescent="0.15">
      <c r="O11722">
        <v>11721</v>
      </c>
      <c r="P11722" t="str">
        <f>IFERROR(IF(COUNTIF(個人情報!$BB$5:$BB$401,"登録番号" &amp; リスト!O11722)&gt;=1,"",IF(VLOOKUP(O11722,登録者リスト!$A$1:$D$43729,4,FALSE)=基本情報!$D$6,O11722,"")),"")</f>
        <v/>
      </c>
    </row>
    <row r="11723" spans="15:16" x14ac:dyDescent="0.15">
      <c r="O11723">
        <v>11722</v>
      </c>
      <c r="P11723" t="str">
        <f>IFERROR(IF(COUNTIF(個人情報!$BB$5:$BB$401,"登録番号" &amp; リスト!O11723)&gt;=1,"",IF(VLOOKUP(O11723,登録者リスト!$A$1:$D$43729,4,FALSE)=基本情報!$D$6,O11723,"")),"")</f>
        <v/>
      </c>
    </row>
    <row r="11724" spans="15:16" x14ac:dyDescent="0.15">
      <c r="O11724">
        <v>11723</v>
      </c>
      <c r="P11724" t="str">
        <f>IFERROR(IF(COUNTIF(個人情報!$BB$5:$BB$401,"登録番号" &amp; リスト!O11724)&gt;=1,"",IF(VLOOKUP(O11724,登録者リスト!$A$1:$D$43729,4,FALSE)=基本情報!$D$6,O11724,"")),"")</f>
        <v/>
      </c>
    </row>
    <row r="11725" spans="15:16" x14ac:dyDescent="0.15">
      <c r="O11725">
        <v>11724</v>
      </c>
      <c r="P11725" t="str">
        <f>IFERROR(IF(COUNTIF(個人情報!$BB$5:$BB$401,"登録番号" &amp; リスト!O11725)&gt;=1,"",IF(VLOOKUP(O11725,登録者リスト!$A$1:$D$43729,4,FALSE)=基本情報!$D$6,O11725,"")),"")</f>
        <v/>
      </c>
    </row>
    <row r="11726" spans="15:16" x14ac:dyDescent="0.15">
      <c r="O11726">
        <v>11725</v>
      </c>
      <c r="P11726" t="str">
        <f>IFERROR(IF(COUNTIF(個人情報!$BB$5:$BB$401,"登録番号" &amp; リスト!O11726)&gt;=1,"",IF(VLOOKUP(O11726,登録者リスト!$A$1:$D$43729,4,FALSE)=基本情報!$D$6,O11726,"")),"")</f>
        <v/>
      </c>
    </row>
    <row r="11727" spans="15:16" x14ac:dyDescent="0.15">
      <c r="O11727">
        <v>11726</v>
      </c>
      <c r="P11727" t="str">
        <f>IFERROR(IF(COUNTIF(個人情報!$BB$5:$BB$401,"登録番号" &amp; リスト!O11727)&gt;=1,"",IF(VLOOKUP(O11727,登録者リスト!$A$1:$D$43729,4,FALSE)=基本情報!$D$6,O11727,"")),"")</f>
        <v/>
      </c>
    </row>
    <row r="11728" spans="15:16" x14ac:dyDescent="0.15">
      <c r="O11728">
        <v>11727</v>
      </c>
      <c r="P11728" t="str">
        <f>IFERROR(IF(COUNTIF(個人情報!$BB$5:$BB$401,"登録番号" &amp; リスト!O11728)&gt;=1,"",IF(VLOOKUP(O11728,登録者リスト!$A$1:$D$43729,4,FALSE)=基本情報!$D$6,O11728,"")),"")</f>
        <v/>
      </c>
    </row>
    <row r="11729" spans="15:16" x14ac:dyDescent="0.15">
      <c r="O11729">
        <v>11728</v>
      </c>
      <c r="P11729" t="str">
        <f>IFERROR(IF(COUNTIF(個人情報!$BB$5:$BB$401,"登録番号" &amp; リスト!O11729)&gt;=1,"",IF(VLOOKUP(O11729,登録者リスト!$A$1:$D$43729,4,FALSE)=基本情報!$D$6,O11729,"")),"")</f>
        <v/>
      </c>
    </row>
    <row r="11730" spans="15:16" x14ac:dyDescent="0.15">
      <c r="O11730">
        <v>11729</v>
      </c>
      <c r="P11730" t="str">
        <f>IFERROR(IF(COUNTIF(個人情報!$BB$5:$BB$401,"登録番号" &amp; リスト!O11730)&gt;=1,"",IF(VLOOKUP(O11730,登録者リスト!$A$1:$D$43729,4,FALSE)=基本情報!$D$6,O11730,"")),"")</f>
        <v/>
      </c>
    </row>
    <row r="11731" spans="15:16" x14ac:dyDescent="0.15">
      <c r="O11731">
        <v>11730</v>
      </c>
      <c r="P11731" t="str">
        <f>IFERROR(IF(COUNTIF(個人情報!$BB$5:$BB$401,"登録番号" &amp; リスト!O11731)&gt;=1,"",IF(VLOOKUP(O11731,登録者リスト!$A$1:$D$43729,4,FALSE)=基本情報!$D$6,O11731,"")),"")</f>
        <v/>
      </c>
    </row>
    <row r="11732" spans="15:16" x14ac:dyDescent="0.15">
      <c r="O11732">
        <v>11731</v>
      </c>
      <c r="P11732" t="str">
        <f>IFERROR(IF(COUNTIF(個人情報!$BB$5:$BB$401,"登録番号" &amp; リスト!O11732)&gt;=1,"",IF(VLOOKUP(O11732,登録者リスト!$A$1:$D$43729,4,FALSE)=基本情報!$D$6,O11732,"")),"")</f>
        <v/>
      </c>
    </row>
    <row r="11733" spans="15:16" x14ac:dyDescent="0.15">
      <c r="O11733">
        <v>11732</v>
      </c>
      <c r="P11733" t="str">
        <f>IFERROR(IF(COUNTIF(個人情報!$BB$5:$BB$401,"登録番号" &amp; リスト!O11733)&gt;=1,"",IF(VLOOKUP(O11733,登録者リスト!$A$1:$D$43729,4,FALSE)=基本情報!$D$6,O11733,"")),"")</f>
        <v/>
      </c>
    </row>
    <row r="11734" spans="15:16" x14ac:dyDescent="0.15">
      <c r="O11734">
        <v>11733</v>
      </c>
      <c r="P11734" t="str">
        <f>IFERROR(IF(COUNTIF(個人情報!$BB$5:$BB$401,"登録番号" &amp; リスト!O11734)&gt;=1,"",IF(VLOOKUP(O11734,登録者リスト!$A$1:$D$43729,4,FALSE)=基本情報!$D$6,O11734,"")),"")</f>
        <v/>
      </c>
    </row>
    <row r="11735" spans="15:16" x14ac:dyDescent="0.15">
      <c r="O11735">
        <v>11734</v>
      </c>
      <c r="P11735" t="str">
        <f>IFERROR(IF(COUNTIF(個人情報!$BB$5:$BB$401,"登録番号" &amp; リスト!O11735)&gt;=1,"",IF(VLOOKUP(O11735,登録者リスト!$A$1:$D$43729,4,FALSE)=基本情報!$D$6,O11735,"")),"")</f>
        <v/>
      </c>
    </row>
    <row r="11736" spans="15:16" x14ac:dyDescent="0.15">
      <c r="O11736">
        <v>11735</v>
      </c>
      <c r="P11736" t="str">
        <f>IFERROR(IF(COUNTIF(個人情報!$BB$5:$BB$401,"登録番号" &amp; リスト!O11736)&gt;=1,"",IF(VLOOKUP(O11736,登録者リスト!$A$1:$D$43729,4,FALSE)=基本情報!$D$6,O11736,"")),"")</f>
        <v/>
      </c>
    </row>
    <row r="11737" spans="15:16" x14ac:dyDescent="0.15">
      <c r="O11737">
        <v>11736</v>
      </c>
      <c r="P11737" t="str">
        <f>IFERROR(IF(COUNTIF(個人情報!$BB$5:$BB$401,"登録番号" &amp; リスト!O11737)&gt;=1,"",IF(VLOOKUP(O11737,登録者リスト!$A$1:$D$43729,4,FALSE)=基本情報!$D$6,O11737,"")),"")</f>
        <v/>
      </c>
    </row>
    <row r="11738" spans="15:16" x14ac:dyDescent="0.15">
      <c r="O11738">
        <v>11737</v>
      </c>
      <c r="P11738" t="str">
        <f>IFERROR(IF(COUNTIF(個人情報!$BB$5:$BB$401,"登録番号" &amp; リスト!O11738)&gt;=1,"",IF(VLOOKUP(O11738,登録者リスト!$A$1:$D$43729,4,FALSE)=基本情報!$D$6,O11738,"")),"")</f>
        <v/>
      </c>
    </row>
    <row r="11739" spans="15:16" x14ac:dyDescent="0.15">
      <c r="O11739">
        <v>11738</v>
      </c>
      <c r="P11739" t="str">
        <f>IFERROR(IF(COUNTIF(個人情報!$BB$5:$BB$401,"登録番号" &amp; リスト!O11739)&gt;=1,"",IF(VLOOKUP(O11739,登録者リスト!$A$1:$D$43729,4,FALSE)=基本情報!$D$6,O11739,"")),"")</f>
        <v/>
      </c>
    </row>
    <row r="11740" spans="15:16" x14ac:dyDescent="0.15">
      <c r="O11740">
        <v>11739</v>
      </c>
      <c r="P11740" t="str">
        <f>IFERROR(IF(COUNTIF(個人情報!$BB$5:$BB$401,"登録番号" &amp; リスト!O11740)&gt;=1,"",IF(VLOOKUP(O11740,登録者リスト!$A$1:$D$43729,4,FALSE)=基本情報!$D$6,O11740,"")),"")</f>
        <v/>
      </c>
    </row>
    <row r="11741" spans="15:16" x14ac:dyDescent="0.15">
      <c r="O11741">
        <v>11740</v>
      </c>
      <c r="P11741" t="str">
        <f>IFERROR(IF(COUNTIF(個人情報!$BB$5:$BB$401,"登録番号" &amp; リスト!O11741)&gt;=1,"",IF(VLOOKUP(O11741,登録者リスト!$A$1:$D$43729,4,FALSE)=基本情報!$D$6,O11741,"")),"")</f>
        <v/>
      </c>
    </row>
    <row r="11742" spans="15:16" x14ac:dyDescent="0.15">
      <c r="O11742">
        <v>11741</v>
      </c>
      <c r="P11742" t="str">
        <f>IFERROR(IF(COUNTIF(個人情報!$BB$5:$BB$401,"登録番号" &amp; リスト!O11742)&gt;=1,"",IF(VLOOKUP(O11742,登録者リスト!$A$1:$D$43729,4,FALSE)=基本情報!$D$6,O11742,"")),"")</f>
        <v/>
      </c>
    </row>
    <row r="11743" spans="15:16" x14ac:dyDescent="0.15">
      <c r="O11743">
        <v>11742</v>
      </c>
      <c r="P11743" t="str">
        <f>IFERROR(IF(COUNTIF(個人情報!$BB$5:$BB$401,"登録番号" &amp; リスト!O11743)&gt;=1,"",IF(VLOOKUP(O11743,登録者リスト!$A$1:$D$43729,4,FALSE)=基本情報!$D$6,O11743,"")),"")</f>
        <v/>
      </c>
    </row>
    <row r="11744" spans="15:16" x14ac:dyDescent="0.15">
      <c r="O11744">
        <v>11743</v>
      </c>
      <c r="P11744" t="str">
        <f>IFERROR(IF(COUNTIF(個人情報!$BB$5:$BB$401,"登録番号" &amp; リスト!O11744)&gt;=1,"",IF(VLOOKUP(O11744,登録者リスト!$A$1:$D$43729,4,FALSE)=基本情報!$D$6,O11744,"")),"")</f>
        <v/>
      </c>
    </row>
    <row r="11745" spans="15:16" x14ac:dyDescent="0.15">
      <c r="O11745">
        <v>11744</v>
      </c>
      <c r="P11745" t="str">
        <f>IFERROR(IF(COUNTIF(個人情報!$BB$5:$BB$401,"登録番号" &amp; リスト!O11745)&gt;=1,"",IF(VLOOKUP(O11745,登録者リスト!$A$1:$D$43729,4,FALSE)=基本情報!$D$6,O11745,"")),"")</f>
        <v/>
      </c>
    </row>
    <row r="11746" spans="15:16" x14ac:dyDescent="0.15">
      <c r="O11746">
        <v>11745</v>
      </c>
      <c r="P11746" t="str">
        <f>IFERROR(IF(COUNTIF(個人情報!$BB$5:$BB$401,"登録番号" &amp; リスト!O11746)&gt;=1,"",IF(VLOOKUP(O11746,登録者リスト!$A$1:$D$43729,4,FALSE)=基本情報!$D$6,O11746,"")),"")</f>
        <v/>
      </c>
    </row>
    <row r="11747" spans="15:16" x14ac:dyDescent="0.15">
      <c r="O11747">
        <v>11746</v>
      </c>
      <c r="P11747" t="str">
        <f>IFERROR(IF(COUNTIF(個人情報!$BB$5:$BB$401,"登録番号" &amp; リスト!O11747)&gt;=1,"",IF(VLOOKUP(O11747,登録者リスト!$A$1:$D$43729,4,FALSE)=基本情報!$D$6,O11747,"")),"")</f>
        <v/>
      </c>
    </row>
    <row r="11748" spans="15:16" x14ac:dyDescent="0.15">
      <c r="O11748">
        <v>11747</v>
      </c>
      <c r="P11748" t="str">
        <f>IFERROR(IF(COUNTIF(個人情報!$BB$5:$BB$401,"登録番号" &amp; リスト!O11748)&gt;=1,"",IF(VLOOKUP(O11748,登録者リスト!$A$1:$D$43729,4,FALSE)=基本情報!$D$6,O11748,"")),"")</f>
        <v/>
      </c>
    </row>
    <row r="11749" spans="15:16" x14ac:dyDescent="0.15">
      <c r="O11749">
        <v>11748</v>
      </c>
      <c r="P11749" t="str">
        <f>IFERROR(IF(COUNTIF(個人情報!$BB$5:$BB$401,"登録番号" &amp; リスト!O11749)&gt;=1,"",IF(VLOOKUP(O11749,登録者リスト!$A$1:$D$43729,4,FALSE)=基本情報!$D$6,O11749,"")),"")</f>
        <v/>
      </c>
    </row>
    <row r="11750" spans="15:16" x14ac:dyDescent="0.15">
      <c r="O11750">
        <v>11749</v>
      </c>
      <c r="P11750" t="str">
        <f>IFERROR(IF(COUNTIF(個人情報!$BB$5:$BB$401,"登録番号" &amp; リスト!O11750)&gt;=1,"",IF(VLOOKUP(O11750,登録者リスト!$A$1:$D$43729,4,FALSE)=基本情報!$D$6,O11750,"")),"")</f>
        <v/>
      </c>
    </row>
    <row r="11751" spans="15:16" x14ac:dyDescent="0.15">
      <c r="O11751">
        <v>11750</v>
      </c>
      <c r="P11751" t="str">
        <f>IFERROR(IF(COUNTIF(個人情報!$BB$5:$BB$401,"登録番号" &amp; リスト!O11751)&gt;=1,"",IF(VLOOKUP(O11751,登録者リスト!$A$1:$D$43729,4,FALSE)=基本情報!$D$6,O11751,"")),"")</f>
        <v/>
      </c>
    </row>
    <row r="11752" spans="15:16" x14ac:dyDescent="0.15">
      <c r="O11752">
        <v>11751</v>
      </c>
      <c r="P11752" t="str">
        <f>IFERROR(IF(COUNTIF(個人情報!$BB$5:$BB$401,"登録番号" &amp; リスト!O11752)&gt;=1,"",IF(VLOOKUP(O11752,登録者リスト!$A$1:$D$43729,4,FALSE)=基本情報!$D$6,O11752,"")),"")</f>
        <v/>
      </c>
    </row>
    <row r="11753" spans="15:16" x14ac:dyDescent="0.15">
      <c r="O11753">
        <v>11752</v>
      </c>
      <c r="P11753" t="str">
        <f>IFERROR(IF(COUNTIF(個人情報!$BB$5:$BB$401,"登録番号" &amp; リスト!O11753)&gt;=1,"",IF(VLOOKUP(O11753,登録者リスト!$A$1:$D$43729,4,FALSE)=基本情報!$D$6,O11753,"")),"")</f>
        <v/>
      </c>
    </row>
    <row r="11754" spans="15:16" x14ac:dyDescent="0.15">
      <c r="O11754">
        <v>11753</v>
      </c>
      <c r="P11754" t="str">
        <f>IFERROR(IF(COUNTIF(個人情報!$BB$5:$BB$401,"登録番号" &amp; リスト!O11754)&gt;=1,"",IF(VLOOKUP(O11754,登録者リスト!$A$1:$D$43729,4,FALSE)=基本情報!$D$6,O11754,"")),"")</f>
        <v/>
      </c>
    </row>
    <row r="11755" spans="15:16" x14ac:dyDescent="0.15">
      <c r="O11755">
        <v>11754</v>
      </c>
      <c r="P11755" t="str">
        <f>IFERROR(IF(COUNTIF(個人情報!$BB$5:$BB$401,"登録番号" &amp; リスト!O11755)&gt;=1,"",IF(VLOOKUP(O11755,登録者リスト!$A$1:$D$43729,4,FALSE)=基本情報!$D$6,O11755,"")),"")</f>
        <v/>
      </c>
    </row>
    <row r="11756" spans="15:16" x14ac:dyDescent="0.15">
      <c r="O11756">
        <v>11755</v>
      </c>
      <c r="P11756" t="str">
        <f>IFERROR(IF(COUNTIF(個人情報!$BB$5:$BB$401,"登録番号" &amp; リスト!O11756)&gt;=1,"",IF(VLOOKUP(O11756,登録者リスト!$A$1:$D$43729,4,FALSE)=基本情報!$D$6,O11756,"")),"")</f>
        <v/>
      </c>
    </row>
    <row r="11757" spans="15:16" x14ac:dyDescent="0.15">
      <c r="O11757">
        <v>11756</v>
      </c>
      <c r="P11757" t="str">
        <f>IFERROR(IF(COUNTIF(個人情報!$BB$5:$BB$401,"登録番号" &amp; リスト!O11757)&gt;=1,"",IF(VLOOKUP(O11757,登録者リスト!$A$1:$D$43729,4,FALSE)=基本情報!$D$6,O11757,"")),"")</f>
        <v/>
      </c>
    </row>
    <row r="11758" spans="15:16" x14ac:dyDescent="0.15">
      <c r="O11758">
        <v>11757</v>
      </c>
      <c r="P11758" t="str">
        <f>IFERROR(IF(COUNTIF(個人情報!$BB$5:$BB$401,"登録番号" &amp; リスト!O11758)&gt;=1,"",IF(VLOOKUP(O11758,登録者リスト!$A$1:$D$43729,4,FALSE)=基本情報!$D$6,O11758,"")),"")</f>
        <v/>
      </c>
    </row>
    <row r="11759" spans="15:16" x14ac:dyDescent="0.15">
      <c r="O11759">
        <v>11758</v>
      </c>
      <c r="P11759" t="str">
        <f>IFERROR(IF(COUNTIF(個人情報!$BB$5:$BB$401,"登録番号" &amp; リスト!O11759)&gt;=1,"",IF(VLOOKUP(O11759,登録者リスト!$A$1:$D$43729,4,FALSE)=基本情報!$D$6,O11759,"")),"")</f>
        <v/>
      </c>
    </row>
    <row r="11760" spans="15:16" x14ac:dyDescent="0.15">
      <c r="O11760">
        <v>11759</v>
      </c>
      <c r="P11760" t="str">
        <f>IFERROR(IF(COUNTIF(個人情報!$BB$5:$BB$401,"登録番号" &amp; リスト!O11760)&gt;=1,"",IF(VLOOKUP(O11760,登録者リスト!$A$1:$D$43729,4,FALSE)=基本情報!$D$6,O11760,"")),"")</f>
        <v/>
      </c>
    </row>
    <row r="11761" spans="15:16" x14ac:dyDescent="0.15">
      <c r="O11761">
        <v>11760</v>
      </c>
      <c r="P11761" t="str">
        <f>IFERROR(IF(COUNTIF(個人情報!$BB$5:$BB$401,"登録番号" &amp; リスト!O11761)&gt;=1,"",IF(VLOOKUP(O11761,登録者リスト!$A$1:$D$43729,4,FALSE)=基本情報!$D$6,O11761,"")),"")</f>
        <v/>
      </c>
    </row>
    <row r="11762" spans="15:16" x14ac:dyDescent="0.15">
      <c r="O11762">
        <v>11761</v>
      </c>
      <c r="P11762" t="str">
        <f>IFERROR(IF(COUNTIF(個人情報!$BB$5:$BB$401,"登録番号" &amp; リスト!O11762)&gt;=1,"",IF(VLOOKUP(O11762,登録者リスト!$A$1:$D$43729,4,FALSE)=基本情報!$D$6,O11762,"")),"")</f>
        <v/>
      </c>
    </row>
    <row r="11763" spans="15:16" x14ac:dyDescent="0.15">
      <c r="O11763">
        <v>11762</v>
      </c>
      <c r="P11763" t="str">
        <f>IFERROR(IF(COUNTIF(個人情報!$BB$5:$BB$401,"登録番号" &amp; リスト!O11763)&gt;=1,"",IF(VLOOKUP(O11763,登録者リスト!$A$1:$D$43729,4,FALSE)=基本情報!$D$6,O11763,"")),"")</f>
        <v/>
      </c>
    </row>
    <row r="11764" spans="15:16" x14ac:dyDescent="0.15">
      <c r="O11764">
        <v>11763</v>
      </c>
      <c r="P11764" t="str">
        <f>IFERROR(IF(COUNTIF(個人情報!$BB$5:$BB$401,"登録番号" &amp; リスト!O11764)&gt;=1,"",IF(VLOOKUP(O11764,登録者リスト!$A$1:$D$43729,4,FALSE)=基本情報!$D$6,O11764,"")),"")</f>
        <v/>
      </c>
    </row>
    <row r="11765" spans="15:16" x14ac:dyDescent="0.15">
      <c r="O11765">
        <v>11764</v>
      </c>
      <c r="P11765" t="str">
        <f>IFERROR(IF(COUNTIF(個人情報!$BB$5:$BB$401,"登録番号" &amp; リスト!O11765)&gt;=1,"",IF(VLOOKUP(O11765,登録者リスト!$A$1:$D$43729,4,FALSE)=基本情報!$D$6,O11765,"")),"")</f>
        <v/>
      </c>
    </row>
    <row r="11766" spans="15:16" x14ac:dyDescent="0.15">
      <c r="O11766">
        <v>11765</v>
      </c>
      <c r="P11766" t="str">
        <f>IFERROR(IF(COUNTIF(個人情報!$BB$5:$BB$401,"登録番号" &amp; リスト!O11766)&gt;=1,"",IF(VLOOKUP(O11766,登録者リスト!$A$1:$D$43729,4,FALSE)=基本情報!$D$6,O11766,"")),"")</f>
        <v/>
      </c>
    </row>
    <row r="11767" spans="15:16" x14ac:dyDescent="0.15">
      <c r="O11767">
        <v>11766</v>
      </c>
      <c r="P11767" t="str">
        <f>IFERROR(IF(COUNTIF(個人情報!$BB$5:$BB$401,"登録番号" &amp; リスト!O11767)&gt;=1,"",IF(VLOOKUP(O11767,登録者リスト!$A$1:$D$43729,4,FALSE)=基本情報!$D$6,O11767,"")),"")</f>
        <v/>
      </c>
    </row>
    <row r="11768" spans="15:16" x14ac:dyDescent="0.15">
      <c r="O11768">
        <v>11767</v>
      </c>
      <c r="P11768" t="str">
        <f>IFERROR(IF(COUNTIF(個人情報!$BB$5:$BB$401,"登録番号" &amp; リスト!O11768)&gt;=1,"",IF(VLOOKUP(O11768,登録者リスト!$A$1:$D$43729,4,FALSE)=基本情報!$D$6,O11768,"")),"")</f>
        <v/>
      </c>
    </row>
    <row r="11769" spans="15:16" x14ac:dyDescent="0.15">
      <c r="O11769">
        <v>11768</v>
      </c>
      <c r="P11769" t="str">
        <f>IFERROR(IF(COUNTIF(個人情報!$BB$5:$BB$401,"登録番号" &amp; リスト!O11769)&gt;=1,"",IF(VLOOKUP(O11769,登録者リスト!$A$1:$D$43729,4,FALSE)=基本情報!$D$6,O11769,"")),"")</f>
        <v/>
      </c>
    </row>
    <row r="11770" spans="15:16" x14ac:dyDescent="0.15">
      <c r="O11770">
        <v>11769</v>
      </c>
      <c r="P11770" t="str">
        <f>IFERROR(IF(COUNTIF(個人情報!$BB$5:$BB$401,"登録番号" &amp; リスト!O11770)&gt;=1,"",IF(VLOOKUP(O11770,登録者リスト!$A$1:$D$43729,4,FALSE)=基本情報!$D$6,O11770,"")),"")</f>
        <v/>
      </c>
    </row>
    <row r="11771" spans="15:16" x14ac:dyDescent="0.15">
      <c r="O11771">
        <v>11770</v>
      </c>
      <c r="P11771" t="str">
        <f>IFERROR(IF(COUNTIF(個人情報!$BB$5:$BB$401,"登録番号" &amp; リスト!O11771)&gt;=1,"",IF(VLOOKUP(O11771,登録者リスト!$A$1:$D$43729,4,FALSE)=基本情報!$D$6,O11771,"")),"")</f>
        <v/>
      </c>
    </row>
    <row r="11772" spans="15:16" x14ac:dyDescent="0.15">
      <c r="O11772">
        <v>11771</v>
      </c>
      <c r="P11772" t="str">
        <f>IFERROR(IF(COUNTIF(個人情報!$BB$5:$BB$401,"登録番号" &amp; リスト!O11772)&gt;=1,"",IF(VLOOKUP(O11772,登録者リスト!$A$1:$D$43729,4,FALSE)=基本情報!$D$6,O11772,"")),"")</f>
        <v/>
      </c>
    </row>
    <row r="11773" spans="15:16" x14ac:dyDescent="0.15">
      <c r="O11773">
        <v>11772</v>
      </c>
      <c r="P11773" t="str">
        <f>IFERROR(IF(COUNTIF(個人情報!$BB$5:$BB$401,"登録番号" &amp; リスト!O11773)&gt;=1,"",IF(VLOOKUP(O11773,登録者リスト!$A$1:$D$43729,4,FALSE)=基本情報!$D$6,O11773,"")),"")</f>
        <v/>
      </c>
    </row>
    <row r="11774" spans="15:16" x14ac:dyDescent="0.15">
      <c r="O11774">
        <v>11773</v>
      </c>
      <c r="P11774" t="str">
        <f>IFERROR(IF(COUNTIF(個人情報!$BB$5:$BB$401,"登録番号" &amp; リスト!O11774)&gt;=1,"",IF(VLOOKUP(O11774,登録者リスト!$A$1:$D$43729,4,FALSE)=基本情報!$D$6,O11774,"")),"")</f>
        <v/>
      </c>
    </row>
    <row r="11775" spans="15:16" x14ac:dyDescent="0.15">
      <c r="O11775">
        <v>11774</v>
      </c>
      <c r="P11775" t="str">
        <f>IFERROR(IF(COUNTIF(個人情報!$BB$5:$BB$401,"登録番号" &amp; リスト!O11775)&gt;=1,"",IF(VLOOKUP(O11775,登録者リスト!$A$1:$D$43729,4,FALSE)=基本情報!$D$6,O11775,"")),"")</f>
        <v/>
      </c>
    </row>
    <row r="11776" spans="15:16" x14ac:dyDescent="0.15">
      <c r="O11776">
        <v>11775</v>
      </c>
      <c r="P11776" t="str">
        <f>IFERROR(IF(COUNTIF(個人情報!$BB$5:$BB$401,"登録番号" &amp; リスト!O11776)&gt;=1,"",IF(VLOOKUP(O11776,登録者リスト!$A$1:$D$43729,4,FALSE)=基本情報!$D$6,O11776,"")),"")</f>
        <v/>
      </c>
    </row>
    <row r="11777" spans="15:16" x14ac:dyDescent="0.15">
      <c r="O11777">
        <v>11776</v>
      </c>
      <c r="P11777" t="str">
        <f>IFERROR(IF(COUNTIF(個人情報!$BB$5:$BB$401,"登録番号" &amp; リスト!O11777)&gt;=1,"",IF(VLOOKUP(O11777,登録者リスト!$A$1:$D$43729,4,FALSE)=基本情報!$D$6,O11777,"")),"")</f>
        <v/>
      </c>
    </row>
    <row r="11778" spans="15:16" x14ac:dyDescent="0.15">
      <c r="O11778">
        <v>11777</v>
      </c>
      <c r="P11778" t="str">
        <f>IFERROR(IF(COUNTIF(個人情報!$BB$5:$BB$401,"登録番号" &amp; リスト!O11778)&gt;=1,"",IF(VLOOKUP(O11778,登録者リスト!$A$1:$D$43729,4,FALSE)=基本情報!$D$6,O11778,"")),"")</f>
        <v/>
      </c>
    </row>
    <row r="11779" spans="15:16" x14ac:dyDescent="0.15">
      <c r="O11779">
        <v>11778</v>
      </c>
      <c r="P11779" t="str">
        <f>IFERROR(IF(COUNTIF(個人情報!$BB$5:$BB$401,"登録番号" &amp; リスト!O11779)&gt;=1,"",IF(VLOOKUP(O11779,登録者リスト!$A$1:$D$43729,4,FALSE)=基本情報!$D$6,O11779,"")),"")</f>
        <v/>
      </c>
    </row>
    <row r="11780" spans="15:16" x14ac:dyDescent="0.15">
      <c r="O11780">
        <v>11779</v>
      </c>
      <c r="P11780" t="str">
        <f>IFERROR(IF(COUNTIF(個人情報!$BB$5:$BB$401,"登録番号" &amp; リスト!O11780)&gt;=1,"",IF(VLOOKUP(O11780,登録者リスト!$A$1:$D$43729,4,FALSE)=基本情報!$D$6,O11780,"")),"")</f>
        <v/>
      </c>
    </row>
    <row r="11781" spans="15:16" x14ac:dyDescent="0.15">
      <c r="O11781">
        <v>11780</v>
      </c>
      <c r="P11781" t="str">
        <f>IFERROR(IF(COUNTIF(個人情報!$BB$5:$BB$401,"登録番号" &amp; リスト!O11781)&gt;=1,"",IF(VLOOKUP(O11781,登録者リスト!$A$1:$D$43729,4,FALSE)=基本情報!$D$6,O11781,"")),"")</f>
        <v/>
      </c>
    </row>
    <row r="11782" spans="15:16" x14ac:dyDescent="0.15">
      <c r="O11782">
        <v>11781</v>
      </c>
      <c r="P11782" t="str">
        <f>IFERROR(IF(COUNTIF(個人情報!$BB$5:$BB$401,"登録番号" &amp; リスト!O11782)&gt;=1,"",IF(VLOOKUP(O11782,登録者リスト!$A$1:$D$43729,4,FALSE)=基本情報!$D$6,O11782,"")),"")</f>
        <v/>
      </c>
    </row>
    <row r="11783" spans="15:16" x14ac:dyDescent="0.15">
      <c r="O11783">
        <v>11782</v>
      </c>
      <c r="P11783" t="str">
        <f>IFERROR(IF(COUNTIF(個人情報!$BB$5:$BB$401,"登録番号" &amp; リスト!O11783)&gt;=1,"",IF(VLOOKUP(O11783,登録者リスト!$A$1:$D$43729,4,FALSE)=基本情報!$D$6,O11783,"")),"")</f>
        <v/>
      </c>
    </row>
    <row r="11784" spans="15:16" x14ac:dyDescent="0.15">
      <c r="O11784">
        <v>11783</v>
      </c>
      <c r="P11784" t="str">
        <f>IFERROR(IF(COUNTIF(個人情報!$BB$5:$BB$401,"登録番号" &amp; リスト!O11784)&gt;=1,"",IF(VLOOKUP(O11784,登録者リスト!$A$1:$D$43729,4,FALSE)=基本情報!$D$6,O11784,"")),"")</f>
        <v/>
      </c>
    </row>
    <row r="11785" spans="15:16" x14ac:dyDescent="0.15">
      <c r="O11785">
        <v>11784</v>
      </c>
      <c r="P11785" t="str">
        <f>IFERROR(IF(COUNTIF(個人情報!$BB$5:$BB$401,"登録番号" &amp; リスト!O11785)&gt;=1,"",IF(VLOOKUP(O11785,登録者リスト!$A$1:$D$43729,4,FALSE)=基本情報!$D$6,O11785,"")),"")</f>
        <v/>
      </c>
    </row>
    <row r="11786" spans="15:16" x14ac:dyDescent="0.15">
      <c r="O11786">
        <v>11785</v>
      </c>
      <c r="P11786" t="str">
        <f>IFERROR(IF(COUNTIF(個人情報!$BB$5:$BB$401,"登録番号" &amp; リスト!O11786)&gt;=1,"",IF(VLOOKUP(O11786,登録者リスト!$A$1:$D$43729,4,FALSE)=基本情報!$D$6,O11786,"")),"")</f>
        <v/>
      </c>
    </row>
    <row r="11787" spans="15:16" x14ac:dyDescent="0.15">
      <c r="O11787">
        <v>11786</v>
      </c>
      <c r="P11787" t="str">
        <f>IFERROR(IF(COUNTIF(個人情報!$BB$5:$BB$401,"登録番号" &amp; リスト!O11787)&gt;=1,"",IF(VLOOKUP(O11787,登録者リスト!$A$1:$D$43729,4,FALSE)=基本情報!$D$6,O11787,"")),"")</f>
        <v/>
      </c>
    </row>
    <row r="11788" spans="15:16" x14ac:dyDescent="0.15">
      <c r="O11788">
        <v>11787</v>
      </c>
      <c r="P11788" t="str">
        <f>IFERROR(IF(COUNTIF(個人情報!$BB$5:$BB$401,"登録番号" &amp; リスト!O11788)&gt;=1,"",IF(VLOOKUP(O11788,登録者リスト!$A$1:$D$43729,4,FALSE)=基本情報!$D$6,O11788,"")),"")</f>
        <v/>
      </c>
    </row>
    <row r="11789" spans="15:16" x14ac:dyDescent="0.15">
      <c r="O11789">
        <v>11788</v>
      </c>
      <c r="P11789" t="str">
        <f>IFERROR(IF(COUNTIF(個人情報!$BB$5:$BB$401,"登録番号" &amp; リスト!O11789)&gt;=1,"",IF(VLOOKUP(O11789,登録者リスト!$A$1:$D$43729,4,FALSE)=基本情報!$D$6,O11789,"")),"")</f>
        <v/>
      </c>
    </row>
    <row r="11790" spans="15:16" x14ac:dyDescent="0.15">
      <c r="O11790">
        <v>11789</v>
      </c>
      <c r="P11790" t="str">
        <f>IFERROR(IF(COUNTIF(個人情報!$BB$5:$BB$401,"登録番号" &amp; リスト!O11790)&gt;=1,"",IF(VLOOKUP(O11790,登録者リスト!$A$1:$D$43729,4,FALSE)=基本情報!$D$6,O11790,"")),"")</f>
        <v/>
      </c>
    </row>
    <row r="11791" spans="15:16" x14ac:dyDescent="0.15">
      <c r="O11791">
        <v>11790</v>
      </c>
      <c r="P11791" t="str">
        <f>IFERROR(IF(COUNTIF(個人情報!$BB$5:$BB$401,"登録番号" &amp; リスト!O11791)&gt;=1,"",IF(VLOOKUP(O11791,登録者リスト!$A$1:$D$43729,4,FALSE)=基本情報!$D$6,O11791,"")),"")</f>
        <v/>
      </c>
    </row>
    <row r="11792" spans="15:16" x14ac:dyDescent="0.15">
      <c r="O11792">
        <v>11791</v>
      </c>
      <c r="P11792" t="str">
        <f>IFERROR(IF(COUNTIF(個人情報!$BB$5:$BB$401,"登録番号" &amp; リスト!O11792)&gt;=1,"",IF(VLOOKUP(O11792,登録者リスト!$A$1:$D$43729,4,FALSE)=基本情報!$D$6,O11792,"")),"")</f>
        <v/>
      </c>
    </row>
    <row r="11793" spans="15:16" x14ac:dyDescent="0.15">
      <c r="O11793">
        <v>11792</v>
      </c>
      <c r="P11793" t="str">
        <f>IFERROR(IF(COUNTIF(個人情報!$BB$5:$BB$401,"登録番号" &amp; リスト!O11793)&gt;=1,"",IF(VLOOKUP(O11793,登録者リスト!$A$1:$D$43729,4,FALSE)=基本情報!$D$6,O11793,"")),"")</f>
        <v/>
      </c>
    </row>
    <row r="11794" spans="15:16" x14ac:dyDescent="0.15">
      <c r="O11794">
        <v>11793</v>
      </c>
      <c r="P11794" t="str">
        <f>IFERROR(IF(COUNTIF(個人情報!$BB$5:$BB$401,"登録番号" &amp; リスト!O11794)&gt;=1,"",IF(VLOOKUP(O11794,登録者リスト!$A$1:$D$43729,4,FALSE)=基本情報!$D$6,O11794,"")),"")</f>
        <v/>
      </c>
    </row>
    <row r="11795" spans="15:16" x14ac:dyDescent="0.15">
      <c r="O11795">
        <v>11794</v>
      </c>
      <c r="P11795" t="str">
        <f>IFERROR(IF(COUNTIF(個人情報!$BB$5:$BB$401,"登録番号" &amp; リスト!O11795)&gt;=1,"",IF(VLOOKUP(O11795,登録者リスト!$A$1:$D$43729,4,FALSE)=基本情報!$D$6,O11795,"")),"")</f>
        <v/>
      </c>
    </row>
    <row r="11796" spans="15:16" x14ac:dyDescent="0.15">
      <c r="O11796">
        <v>11795</v>
      </c>
      <c r="P11796" t="str">
        <f>IFERROR(IF(COUNTIF(個人情報!$BB$5:$BB$401,"登録番号" &amp; リスト!O11796)&gt;=1,"",IF(VLOOKUP(O11796,登録者リスト!$A$1:$D$43729,4,FALSE)=基本情報!$D$6,O11796,"")),"")</f>
        <v/>
      </c>
    </row>
    <row r="11797" spans="15:16" x14ac:dyDescent="0.15">
      <c r="O11797">
        <v>11796</v>
      </c>
      <c r="P11797" t="str">
        <f>IFERROR(IF(COUNTIF(個人情報!$BB$5:$BB$401,"登録番号" &amp; リスト!O11797)&gt;=1,"",IF(VLOOKUP(O11797,登録者リスト!$A$1:$D$43729,4,FALSE)=基本情報!$D$6,O11797,"")),"")</f>
        <v/>
      </c>
    </row>
    <row r="11798" spans="15:16" x14ac:dyDescent="0.15">
      <c r="O11798">
        <v>11797</v>
      </c>
      <c r="P11798" t="str">
        <f>IFERROR(IF(COUNTIF(個人情報!$BB$5:$BB$401,"登録番号" &amp; リスト!O11798)&gt;=1,"",IF(VLOOKUP(O11798,登録者リスト!$A$1:$D$43729,4,FALSE)=基本情報!$D$6,O11798,"")),"")</f>
        <v/>
      </c>
    </row>
    <row r="11799" spans="15:16" x14ac:dyDescent="0.15">
      <c r="O11799">
        <v>11798</v>
      </c>
      <c r="P11799" t="str">
        <f>IFERROR(IF(COUNTIF(個人情報!$BB$5:$BB$401,"登録番号" &amp; リスト!O11799)&gt;=1,"",IF(VLOOKUP(O11799,登録者リスト!$A$1:$D$43729,4,FALSE)=基本情報!$D$6,O11799,"")),"")</f>
        <v/>
      </c>
    </row>
    <row r="11800" spans="15:16" x14ac:dyDescent="0.15">
      <c r="O11800">
        <v>11799</v>
      </c>
      <c r="P11800" t="str">
        <f>IFERROR(IF(COUNTIF(個人情報!$BB$5:$BB$401,"登録番号" &amp; リスト!O11800)&gt;=1,"",IF(VLOOKUP(O11800,登録者リスト!$A$1:$D$43729,4,FALSE)=基本情報!$D$6,O11800,"")),"")</f>
        <v/>
      </c>
    </row>
    <row r="11801" spans="15:16" x14ac:dyDescent="0.15">
      <c r="O11801">
        <v>11800</v>
      </c>
      <c r="P11801" t="str">
        <f>IFERROR(IF(COUNTIF(個人情報!$BB$5:$BB$401,"登録番号" &amp; リスト!O11801)&gt;=1,"",IF(VLOOKUP(O11801,登録者リスト!$A$1:$D$43729,4,FALSE)=基本情報!$D$6,O11801,"")),"")</f>
        <v/>
      </c>
    </row>
    <row r="11802" spans="15:16" x14ac:dyDescent="0.15">
      <c r="O11802">
        <v>11801</v>
      </c>
      <c r="P11802" t="str">
        <f>IFERROR(IF(COUNTIF(個人情報!$BB$5:$BB$401,"登録番号" &amp; リスト!O11802)&gt;=1,"",IF(VLOOKUP(O11802,登録者リスト!$A$1:$D$43729,4,FALSE)=基本情報!$D$6,O11802,"")),"")</f>
        <v/>
      </c>
    </row>
    <row r="11803" spans="15:16" x14ac:dyDescent="0.15">
      <c r="O11803">
        <v>11802</v>
      </c>
      <c r="P11803" t="str">
        <f>IFERROR(IF(COUNTIF(個人情報!$BB$5:$BB$401,"登録番号" &amp; リスト!O11803)&gt;=1,"",IF(VLOOKUP(O11803,登録者リスト!$A$1:$D$43729,4,FALSE)=基本情報!$D$6,O11803,"")),"")</f>
        <v/>
      </c>
    </row>
    <row r="11804" spans="15:16" x14ac:dyDescent="0.15">
      <c r="O11804">
        <v>11803</v>
      </c>
      <c r="P11804" t="str">
        <f>IFERROR(IF(COUNTIF(個人情報!$BB$5:$BB$401,"登録番号" &amp; リスト!O11804)&gt;=1,"",IF(VLOOKUP(O11804,登録者リスト!$A$1:$D$43729,4,FALSE)=基本情報!$D$6,O11804,"")),"")</f>
        <v/>
      </c>
    </row>
    <row r="11805" spans="15:16" x14ac:dyDescent="0.15">
      <c r="O11805">
        <v>11804</v>
      </c>
      <c r="P11805" t="str">
        <f>IFERROR(IF(COUNTIF(個人情報!$BB$5:$BB$401,"登録番号" &amp; リスト!O11805)&gt;=1,"",IF(VLOOKUP(O11805,登録者リスト!$A$1:$D$43729,4,FALSE)=基本情報!$D$6,O11805,"")),"")</f>
        <v/>
      </c>
    </row>
    <row r="11806" spans="15:16" x14ac:dyDescent="0.15">
      <c r="O11806">
        <v>11805</v>
      </c>
      <c r="P11806" t="str">
        <f>IFERROR(IF(COUNTIF(個人情報!$BB$5:$BB$401,"登録番号" &amp; リスト!O11806)&gt;=1,"",IF(VLOOKUP(O11806,登録者リスト!$A$1:$D$43729,4,FALSE)=基本情報!$D$6,O11806,"")),"")</f>
        <v/>
      </c>
    </row>
    <row r="11807" spans="15:16" x14ac:dyDescent="0.15">
      <c r="O11807">
        <v>11806</v>
      </c>
      <c r="P11807" t="str">
        <f>IFERROR(IF(COUNTIF(個人情報!$BB$5:$BB$401,"登録番号" &amp; リスト!O11807)&gt;=1,"",IF(VLOOKUP(O11807,登録者リスト!$A$1:$D$43729,4,FALSE)=基本情報!$D$6,O11807,"")),"")</f>
        <v/>
      </c>
    </row>
    <row r="11808" spans="15:16" x14ac:dyDescent="0.15">
      <c r="O11808">
        <v>11807</v>
      </c>
      <c r="P11808" t="str">
        <f>IFERROR(IF(COUNTIF(個人情報!$BB$5:$BB$401,"登録番号" &amp; リスト!O11808)&gt;=1,"",IF(VLOOKUP(O11808,登録者リスト!$A$1:$D$43729,4,FALSE)=基本情報!$D$6,O11808,"")),"")</f>
        <v/>
      </c>
    </row>
    <row r="11809" spans="15:16" x14ac:dyDescent="0.15">
      <c r="O11809">
        <v>11808</v>
      </c>
      <c r="P11809" t="str">
        <f>IFERROR(IF(COUNTIF(個人情報!$BB$5:$BB$401,"登録番号" &amp; リスト!O11809)&gt;=1,"",IF(VLOOKUP(O11809,登録者リスト!$A$1:$D$43729,4,FALSE)=基本情報!$D$6,O11809,"")),"")</f>
        <v/>
      </c>
    </row>
    <row r="11810" spans="15:16" x14ac:dyDescent="0.15">
      <c r="O11810">
        <v>11809</v>
      </c>
      <c r="P11810" t="str">
        <f>IFERROR(IF(COUNTIF(個人情報!$BB$5:$BB$401,"登録番号" &amp; リスト!O11810)&gt;=1,"",IF(VLOOKUP(O11810,登録者リスト!$A$1:$D$43729,4,FALSE)=基本情報!$D$6,O11810,"")),"")</f>
        <v/>
      </c>
    </row>
    <row r="11811" spans="15:16" x14ac:dyDescent="0.15">
      <c r="O11811">
        <v>11810</v>
      </c>
      <c r="P11811" t="str">
        <f>IFERROR(IF(COUNTIF(個人情報!$BB$5:$BB$401,"登録番号" &amp; リスト!O11811)&gt;=1,"",IF(VLOOKUP(O11811,登録者リスト!$A$1:$D$43729,4,FALSE)=基本情報!$D$6,O11811,"")),"")</f>
        <v/>
      </c>
    </row>
    <row r="11812" spans="15:16" x14ac:dyDescent="0.15">
      <c r="O11812">
        <v>11811</v>
      </c>
      <c r="P11812" t="str">
        <f>IFERROR(IF(COUNTIF(個人情報!$BB$5:$BB$401,"登録番号" &amp; リスト!O11812)&gt;=1,"",IF(VLOOKUP(O11812,登録者リスト!$A$1:$D$43729,4,FALSE)=基本情報!$D$6,O11812,"")),"")</f>
        <v/>
      </c>
    </row>
    <row r="11813" spans="15:16" x14ac:dyDescent="0.15">
      <c r="O11813">
        <v>11812</v>
      </c>
      <c r="P11813" t="str">
        <f>IFERROR(IF(COUNTIF(個人情報!$BB$5:$BB$401,"登録番号" &amp; リスト!O11813)&gt;=1,"",IF(VLOOKUP(O11813,登録者リスト!$A$1:$D$43729,4,FALSE)=基本情報!$D$6,O11813,"")),"")</f>
        <v/>
      </c>
    </row>
    <row r="11814" spans="15:16" x14ac:dyDescent="0.15">
      <c r="O11814">
        <v>11813</v>
      </c>
      <c r="P11814" t="str">
        <f>IFERROR(IF(COUNTIF(個人情報!$BB$5:$BB$401,"登録番号" &amp; リスト!O11814)&gt;=1,"",IF(VLOOKUP(O11814,登録者リスト!$A$1:$D$43729,4,FALSE)=基本情報!$D$6,O11814,"")),"")</f>
        <v/>
      </c>
    </row>
    <row r="11815" spans="15:16" x14ac:dyDescent="0.15">
      <c r="O11815">
        <v>11814</v>
      </c>
      <c r="P11815" t="str">
        <f>IFERROR(IF(COUNTIF(個人情報!$BB$5:$BB$401,"登録番号" &amp; リスト!O11815)&gt;=1,"",IF(VLOOKUP(O11815,登録者リスト!$A$1:$D$43729,4,FALSE)=基本情報!$D$6,O11815,"")),"")</f>
        <v/>
      </c>
    </row>
    <row r="11816" spans="15:16" x14ac:dyDescent="0.15">
      <c r="O11816">
        <v>11815</v>
      </c>
      <c r="P11816" t="str">
        <f>IFERROR(IF(COUNTIF(個人情報!$BB$5:$BB$401,"登録番号" &amp; リスト!O11816)&gt;=1,"",IF(VLOOKUP(O11816,登録者リスト!$A$1:$D$43729,4,FALSE)=基本情報!$D$6,O11816,"")),"")</f>
        <v/>
      </c>
    </row>
    <row r="11817" spans="15:16" x14ac:dyDescent="0.15">
      <c r="O11817">
        <v>11816</v>
      </c>
      <c r="P11817" t="str">
        <f>IFERROR(IF(COUNTIF(個人情報!$BB$5:$BB$401,"登録番号" &amp; リスト!O11817)&gt;=1,"",IF(VLOOKUP(O11817,登録者リスト!$A$1:$D$43729,4,FALSE)=基本情報!$D$6,O11817,"")),"")</f>
        <v/>
      </c>
    </row>
    <row r="11818" spans="15:16" x14ac:dyDescent="0.15">
      <c r="O11818">
        <v>11817</v>
      </c>
      <c r="P11818" t="str">
        <f>IFERROR(IF(COUNTIF(個人情報!$BB$5:$BB$401,"登録番号" &amp; リスト!O11818)&gt;=1,"",IF(VLOOKUP(O11818,登録者リスト!$A$1:$D$43729,4,FALSE)=基本情報!$D$6,O11818,"")),"")</f>
        <v/>
      </c>
    </row>
    <row r="11819" spans="15:16" x14ac:dyDescent="0.15">
      <c r="O11819">
        <v>11818</v>
      </c>
      <c r="P11819" t="str">
        <f>IFERROR(IF(COUNTIF(個人情報!$BB$5:$BB$401,"登録番号" &amp; リスト!O11819)&gt;=1,"",IF(VLOOKUP(O11819,登録者リスト!$A$1:$D$43729,4,FALSE)=基本情報!$D$6,O11819,"")),"")</f>
        <v/>
      </c>
    </row>
    <row r="11820" spans="15:16" x14ac:dyDescent="0.15">
      <c r="O11820">
        <v>11819</v>
      </c>
      <c r="P11820" t="str">
        <f>IFERROR(IF(COUNTIF(個人情報!$BB$5:$BB$401,"登録番号" &amp; リスト!O11820)&gt;=1,"",IF(VLOOKUP(O11820,登録者リスト!$A$1:$D$43729,4,FALSE)=基本情報!$D$6,O11820,"")),"")</f>
        <v/>
      </c>
    </row>
    <row r="11821" spans="15:16" x14ac:dyDescent="0.15">
      <c r="O11821">
        <v>11820</v>
      </c>
      <c r="P11821" t="str">
        <f>IFERROR(IF(COUNTIF(個人情報!$BB$5:$BB$401,"登録番号" &amp; リスト!O11821)&gt;=1,"",IF(VLOOKUP(O11821,登録者リスト!$A$1:$D$43729,4,FALSE)=基本情報!$D$6,O11821,"")),"")</f>
        <v/>
      </c>
    </row>
    <row r="11822" spans="15:16" x14ac:dyDescent="0.15">
      <c r="O11822">
        <v>11821</v>
      </c>
      <c r="P11822" t="str">
        <f>IFERROR(IF(COUNTIF(個人情報!$BB$5:$BB$401,"登録番号" &amp; リスト!O11822)&gt;=1,"",IF(VLOOKUP(O11822,登録者リスト!$A$1:$D$43729,4,FALSE)=基本情報!$D$6,O11822,"")),"")</f>
        <v/>
      </c>
    </row>
    <row r="11823" spans="15:16" x14ac:dyDescent="0.15">
      <c r="O11823">
        <v>11822</v>
      </c>
      <c r="P11823" t="str">
        <f>IFERROR(IF(COUNTIF(個人情報!$BB$5:$BB$401,"登録番号" &amp; リスト!O11823)&gt;=1,"",IF(VLOOKUP(O11823,登録者リスト!$A$1:$D$43729,4,FALSE)=基本情報!$D$6,O11823,"")),"")</f>
        <v/>
      </c>
    </row>
    <row r="11824" spans="15:16" x14ac:dyDescent="0.15">
      <c r="O11824">
        <v>11823</v>
      </c>
      <c r="P11824" t="str">
        <f>IFERROR(IF(COUNTIF(個人情報!$BB$5:$BB$401,"登録番号" &amp; リスト!O11824)&gt;=1,"",IF(VLOOKUP(O11824,登録者リスト!$A$1:$D$43729,4,FALSE)=基本情報!$D$6,O11824,"")),"")</f>
        <v/>
      </c>
    </row>
    <row r="11825" spans="15:16" x14ac:dyDescent="0.15">
      <c r="O11825">
        <v>11824</v>
      </c>
      <c r="P11825" t="str">
        <f>IFERROR(IF(COUNTIF(個人情報!$BB$5:$BB$401,"登録番号" &amp; リスト!O11825)&gt;=1,"",IF(VLOOKUP(O11825,登録者リスト!$A$1:$D$43729,4,FALSE)=基本情報!$D$6,O11825,"")),"")</f>
        <v/>
      </c>
    </row>
    <row r="11826" spans="15:16" x14ac:dyDescent="0.15">
      <c r="O11826">
        <v>11825</v>
      </c>
      <c r="P11826" t="str">
        <f>IFERROR(IF(COUNTIF(個人情報!$BB$5:$BB$401,"登録番号" &amp; リスト!O11826)&gt;=1,"",IF(VLOOKUP(O11826,登録者リスト!$A$1:$D$43729,4,FALSE)=基本情報!$D$6,O11826,"")),"")</f>
        <v/>
      </c>
    </row>
    <row r="11827" spans="15:16" x14ac:dyDescent="0.15">
      <c r="O11827">
        <v>11826</v>
      </c>
      <c r="P11827" t="str">
        <f>IFERROR(IF(COUNTIF(個人情報!$BB$5:$BB$401,"登録番号" &amp; リスト!O11827)&gt;=1,"",IF(VLOOKUP(O11827,登録者リスト!$A$1:$D$43729,4,FALSE)=基本情報!$D$6,O11827,"")),"")</f>
        <v/>
      </c>
    </row>
    <row r="11828" spans="15:16" x14ac:dyDescent="0.15">
      <c r="O11828">
        <v>11827</v>
      </c>
      <c r="P11828" t="str">
        <f>IFERROR(IF(COUNTIF(個人情報!$BB$5:$BB$401,"登録番号" &amp; リスト!O11828)&gt;=1,"",IF(VLOOKUP(O11828,登録者リスト!$A$1:$D$43729,4,FALSE)=基本情報!$D$6,O11828,"")),"")</f>
        <v/>
      </c>
    </row>
    <row r="11829" spans="15:16" x14ac:dyDescent="0.15">
      <c r="O11829">
        <v>11828</v>
      </c>
      <c r="P11829" t="str">
        <f>IFERROR(IF(COUNTIF(個人情報!$BB$5:$BB$401,"登録番号" &amp; リスト!O11829)&gt;=1,"",IF(VLOOKUP(O11829,登録者リスト!$A$1:$D$43729,4,FALSE)=基本情報!$D$6,O11829,"")),"")</f>
        <v/>
      </c>
    </row>
    <row r="11830" spans="15:16" x14ac:dyDescent="0.15">
      <c r="O11830">
        <v>11829</v>
      </c>
      <c r="P11830" t="str">
        <f>IFERROR(IF(COUNTIF(個人情報!$BB$5:$BB$401,"登録番号" &amp; リスト!O11830)&gt;=1,"",IF(VLOOKUP(O11830,登録者リスト!$A$1:$D$43729,4,FALSE)=基本情報!$D$6,O11830,"")),"")</f>
        <v/>
      </c>
    </row>
    <row r="11831" spans="15:16" x14ac:dyDescent="0.15">
      <c r="O11831">
        <v>11830</v>
      </c>
      <c r="P11831" t="str">
        <f>IFERROR(IF(COUNTIF(個人情報!$BB$5:$BB$401,"登録番号" &amp; リスト!O11831)&gt;=1,"",IF(VLOOKUP(O11831,登録者リスト!$A$1:$D$43729,4,FALSE)=基本情報!$D$6,O11831,"")),"")</f>
        <v/>
      </c>
    </row>
    <row r="11832" spans="15:16" x14ac:dyDescent="0.15">
      <c r="O11832">
        <v>11831</v>
      </c>
      <c r="P11832" t="str">
        <f>IFERROR(IF(COUNTIF(個人情報!$BB$5:$BB$401,"登録番号" &amp; リスト!O11832)&gt;=1,"",IF(VLOOKUP(O11832,登録者リスト!$A$1:$D$43729,4,FALSE)=基本情報!$D$6,O11832,"")),"")</f>
        <v/>
      </c>
    </row>
    <row r="11833" spans="15:16" x14ac:dyDescent="0.15">
      <c r="O11833">
        <v>11832</v>
      </c>
      <c r="P11833" t="str">
        <f>IFERROR(IF(COUNTIF(個人情報!$BB$5:$BB$401,"登録番号" &amp; リスト!O11833)&gt;=1,"",IF(VLOOKUP(O11833,登録者リスト!$A$1:$D$43729,4,FALSE)=基本情報!$D$6,O11833,"")),"")</f>
        <v/>
      </c>
    </row>
    <row r="11834" spans="15:16" x14ac:dyDescent="0.15">
      <c r="O11834">
        <v>11833</v>
      </c>
      <c r="P11834" t="str">
        <f>IFERROR(IF(COUNTIF(個人情報!$BB$5:$BB$401,"登録番号" &amp; リスト!O11834)&gt;=1,"",IF(VLOOKUP(O11834,登録者リスト!$A$1:$D$43729,4,FALSE)=基本情報!$D$6,O11834,"")),"")</f>
        <v/>
      </c>
    </row>
    <row r="11835" spans="15:16" x14ac:dyDescent="0.15">
      <c r="O11835">
        <v>11834</v>
      </c>
      <c r="P11835" t="str">
        <f>IFERROR(IF(COUNTIF(個人情報!$BB$5:$BB$401,"登録番号" &amp; リスト!O11835)&gt;=1,"",IF(VLOOKUP(O11835,登録者リスト!$A$1:$D$43729,4,FALSE)=基本情報!$D$6,O11835,"")),"")</f>
        <v/>
      </c>
    </row>
    <row r="11836" spans="15:16" x14ac:dyDescent="0.15">
      <c r="O11836">
        <v>11835</v>
      </c>
      <c r="P11836" t="str">
        <f>IFERROR(IF(COUNTIF(個人情報!$BB$5:$BB$401,"登録番号" &amp; リスト!O11836)&gt;=1,"",IF(VLOOKUP(O11836,登録者リスト!$A$1:$D$43729,4,FALSE)=基本情報!$D$6,O11836,"")),"")</f>
        <v/>
      </c>
    </row>
    <row r="11837" spans="15:16" x14ac:dyDescent="0.15">
      <c r="O11837">
        <v>11836</v>
      </c>
      <c r="P11837" t="str">
        <f>IFERROR(IF(COUNTIF(個人情報!$BB$5:$BB$401,"登録番号" &amp; リスト!O11837)&gt;=1,"",IF(VLOOKUP(O11837,登録者リスト!$A$1:$D$43729,4,FALSE)=基本情報!$D$6,O11837,"")),"")</f>
        <v/>
      </c>
    </row>
    <row r="11838" spans="15:16" x14ac:dyDescent="0.15">
      <c r="O11838">
        <v>11837</v>
      </c>
      <c r="P11838" t="str">
        <f>IFERROR(IF(COUNTIF(個人情報!$BB$5:$BB$401,"登録番号" &amp; リスト!O11838)&gt;=1,"",IF(VLOOKUP(O11838,登録者リスト!$A$1:$D$43729,4,FALSE)=基本情報!$D$6,O11838,"")),"")</f>
        <v/>
      </c>
    </row>
    <row r="11839" spans="15:16" x14ac:dyDescent="0.15">
      <c r="O11839">
        <v>11838</v>
      </c>
      <c r="P11839" t="str">
        <f>IFERROR(IF(COUNTIF(個人情報!$BB$5:$BB$401,"登録番号" &amp; リスト!O11839)&gt;=1,"",IF(VLOOKUP(O11839,登録者リスト!$A$1:$D$43729,4,FALSE)=基本情報!$D$6,O11839,"")),"")</f>
        <v/>
      </c>
    </row>
    <row r="11840" spans="15:16" x14ac:dyDescent="0.15">
      <c r="O11840">
        <v>11839</v>
      </c>
      <c r="P11840" t="str">
        <f>IFERROR(IF(COUNTIF(個人情報!$BB$5:$BB$401,"登録番号" &amp; リスト!O11840)&gt;=1,"",IF(VLOOKUP(O11840,登録者リスト!$A$1:$D$43729,4,FALSE)=基本情報!$D$6,O11840,"")),"")</f>
        <v/>
      </c>
    </row>
    <row r="11841" spans="15:16" x14ac:dyDescent="0.15">
      <c r="O11841">
        <v>11840</v>
      </c>
      <c r="P11841" t="str">
        <f>IFERROR(IF(COUNTIF(個人情報!$BB$5:$BB$401,"登録番号" &amp; リスト!O11841)&gt;=1,"",IF(VLOOKUP(O11841,登録者リスト!$A$1:$D$43729,4,FALSE)=基本情報!$D$6,O11841,"")),"")</f>
        <v/>
      </c>
    </row>
    <row r="11842" spans="15:16" x14ac:dyDescent="0.15">
      <c r="O11842">
        <v>11841</v>
      </c>
      <c r="P11842" t="str">
        <f>IFERROR(IF(COUNTIF(個人情報!$BB$5:$BB$401,"登録番号" &amp; リスト!O11842)&gt;=1,"",IF(VLOOKUP(O11842,登録者リスト!$A$1:$D$43729,4,FALSE)=基本情報!$D$6,O11842,"")),"")</f>
        <v/>
      </c>
    </row>
    <row r="11843" spans="15:16" x14ac:dyDescent="0.15">
      <c r="O11843">
        <v>11842</v>
      </c>
      <c r="P11843" t="str">
        <f>IFERROR(IF(COUNTIF(個人情報!$BB$5:$BB$401,"登録番号" &amp; リスト!O11843)&gt;=1,"",IF(VLOOKUP(O11843,登録者リスト!$A$1:$D$43729,4,FALSE)=基本情報!$D$6,O11843,"")),"")</f>
        <v/>
      </c>
    </row>
    <row r="11844" spans="15:16" x14ac:dyDescent="0.15">
      <c r="O11844">
        <v>11843</v>
      </c>
      <c r="P11844" t="str">
        <f>IFERROR(IF(COUNTIF(個人情報!$BB$5:$BB$401,"登録番号" &amp; リスト!O11844)&gt;=1,"",IF(VLOOKUP(O11844,登録者リスト!$A$1:$D$43729,4,FALSE)=基本情報!$D$6,O11844,"")),"")</f>
        <v/>
      </c>
    </row>
    <row r="11845" spans="15:16" x14ac:dyDescent="0.15">
      <c r="O11845">
        <v>11844</v>
      </c>
      <c r="P11845" t="str">
        <f>IFERROR(IF(COUNTIF(個人情報!$BB$5:$BB$401,"登録番号" &amp; リスト!O11845)&gt;=1,"",IF(VLOOKUP(O11845,登録者リスト!$A$1:$D$43729,4,FALSE)=基本情報!$D$6,O11845,"")),"")</f>
        <v/>
      </c>
    </row>
    <row r="11846" spans="15:16" x14ac:dyDescent="0.15">
      <c r="O11846">
        <v>11845</v>
      </c>
      <c r="P11846" t="str">
        <f>IFERROR(IF(COUNTIF(個人情報!$BB$5:$BB$401,"登録番号" &amp; リスト!O11846)&gt;=1,"",IF(VLOOKUP(O11846,登録者リスト!$A$1:$D$43729,4,FALSE)=基本情報!$D$6,O11846,"")),"")</f>
        <v/>
      </c>
    </row>
    <row r="11847" spans="15:16" x14ac:dyDescent="0.15">
      <c r="O11847">
        <v>11846</v>
      </c>
      <c r="P11847" t="str">
        <f>IFERROR(IF(COUNTIF(個人情報!$BB$5:$BB$401,"登録番号" &amp; リスト!O11847)&gt;=1,"",IF(VLOOKUP(O11847,登録者リスト!$A$1:$D$43729,4,FALSE)=基本情報!$D$6,O11847,"")),"")</f>
        <v/>
      </c>
    </row>
    <row r="11848" spans="15:16" x14ac:dyDescent="0.15">
      <c r="O11848">
        <v>11847</v>
      </c>
      <c r="P11848" t="str">
        <f>IFERROR(IF(COUNTIF(個人情報!$BB$5:$BB$401,"登録番号" &amp; リスト!O11848)&gt;=1,"",IF(VLOOKUP(O11848,登録者リスト!$A$1:$D$43729,4,FALSE)=基本情報!$D$6,O11848,"")),"")</f>
        <v/>
      </c>
    </row>
    <row r="11849" spans="15:16" x14ac:dyDescent="0.15">
      <c r="O11849">
        <v>11848</v>
      </c>
      <c r="P11849" t="str">
        <f>IFERROR(IF(COUNTIF(個人情報!$BB$5:$BB$401,"登録番号" &amp; リスト!O11849)&gt;=1,"",IF(VLOOKUP(O11849,登録者リスト!$A$1:$D$43729,4,FALSE)=基本情報!$D$6,O11849,"")),"")</f>
        <v/>
      </c>
    </row>
    <row r="11850" spans="15:16" x14ac:dyDescent="0.15">
      <c r="O11850">
        <v>11849</v>
      </c>
      <c r="P11850" t="str">
        <f>IFERROR(IF(COUNTIF(個人情報!$BB$5:$BB$401,"登録番号" &amp; リスト!O11850)&gt;=1,"",IF(VLOOKUP(O11850,登録者リスト!$A$1:$D$43729,4,FALSE)=基本情報!$D$6,O11850,"")),"")</f>
        <v/>
      </c>
    </row>
    <row r="11851" spans="15:16" x14ac:dyDescent="0.15">
      <c r="O11851">
        <v>11850</v>
      </c>
      <c r="P11851" t="str">
        <f>IFERROR(IF(COUNTIF(個人情報!$BB$5:$BB$401,"登録番号" &amp; リスト!O11851)&gt;=1,"",IF(VLOOKUP(O11851,登録者リスト!$A$1:$D$43729,4,FALSE)=基本情報!$D$6,O11851,"")),"")</f>
        <v/>
      </c>
    </row>
    <row r="11852" spans="15:16" x14ac:dyDescent="0.15">
      <c r="O11852">
        <v>11851</v>
      </c>
      <c r="P11852" t="str">
        <f>IFERROR(IF(COUNTIF(個人情報!$BB$5:$BB$401,"登録番号" &amp; リスト!O11852)&gt;=1,"",IF(VLOOKUP(O11852,登録者リスト!$A$1:$D$43729,4,FALSE)=基本情報!$D$6,O11852,"")),"")</f>
        <v/>
      </c>
    </row>
    <row r="11853" spans="15:16" x14ac:dyDescent="0.15">
      <c r="O11853">
        <v>11852</v>
      </c>
      <c r="P11853" t="str">
        <f>IFERROR(IF(COUNTIF(個人情報!$BB$5:$BB$401,"登録番号" &amp; リスト!O11853)&gt;=1,"",IF(VLOOKUP(O11853,登録者リスト!$A$1:$D$43729,4,FALSE)=基本情報!$D$6,O11853,"")),"")</f>
        <v/>
      </c>
    </row>
    <row r="11854" spans="15:16" x14ac:dyDescent="0.15">
      <c r="O11854">
        <v>11853</v>
      </c>
      <c r="P11854" t="str">
        <f>IFERROR(IF(COUNTIF(個人情報!$BB$5:$BB$401,"登録番号" &amp; リスト!O11854)&gt;=1,"",IF(VLOOKUP(O11854,登録者リスト!$A$1:$D$43729,4,FALSE)=基本情報!$D$6,O11854,"")),"")</f>
        <v/>
      </c>
    </row>
    <row r="11855" spans="15:16" x14ac:dyDescent="0.15">
      <c r="O11855">
        <v>11854</v>
      </c>
      <c r="P11855" t="str">
        <f>IFERROR(IF(COUNTIF(個人情報!$BB$5:$BB$401,"登録番号" &amp; リスト!O11855)&gt;=1,"",IF(VLOOKUP(O11855,登録者リスト!$A$1:$D$43729,4,FALSE)=基本情報!$D$6,O11855,"")),"")</f>
        <v/>
      </c>
    </row>
    <row r="11856" spans="15:16" x14ac:dyDescent="0.15">
      <c r="O11856">
        <v>11855</v>
      </c>
      <c r="P11856" t="str">
        <f>IFERROR(IF(COUNTIF(個人情報!$BB$5:$BB$401,"登録番号" &amp; リスト!O11856)&gt;=1,"",IF(VLOOKUP(O11856,登録者リスト!$A$1:$D$43729,4,FALSE)=基本情報!$D$6,O11856,"")),"")</f>
        <v/>
      </c>
    </row>
    <row r="11857" spans="15:16" x14ac:dyDescent="0.15">
      <c r="O11857">
        <v>11856</v>
      </c>
      <c r="P11857" t="str">
        <f>IFERROR(IF(COUNTIF(個人情報!$BB$5:$BB$401,"登録番号" &amp; リスト!O11857)&gt;=1,"",IF(VLOOKUP(O11857,登録者リスト!$A$1:$D$43729,4,FALSE)=基本情報!$D$6,O11857,"")),"")</f>
        <v/>
      </c>
    </row>
    <row r="11858" spans="15:16" x14ac:dyDescent="0.15">
      <c r="O11858">
        <v>11857</v>
      </c>
      <c r="P11858" t="str">
        <f>IFERROR(IF(COUNTIF(個人情報!$BB$5:$BB$401,"登録番号" &amp; リスト!O11858)&gt;=1,"",IF(VLOOKUP(O11858,登録者リスト!$A$1:$D$43729,4,FALSE)=基本情報!$D$6,O11858,"")),"")</f>
        <v/>
      </c>
    </row>
    <row r="11859" spans="15:16" x14ac:dyDescent="0.15">
      <c r="O11859">
        <v>11858</v>
      </c>
      <c r="P11859" t="str">
        <f>IFERROR(IF(COUNTIF(個人情報!$BB$5:$BB$401,"登録番号" &amp; リスト!O11859)&gt;=1,"",IF(VLOOKUP(O11859,登録者リスト!$A$1:$D$43729,4,FALSE)=基本情報!$D$6,O11859,"")),"")</f>
        <v/>
      </c>
    </row>
    <row r="11860" spans="15:16" x14ac:dyDescent="0.15">
      <c r="O11860">
        <v>11859</v>
      </c>
      <c r="P11860" t="str">
        <f>IFERROR(IF(COUNTIF(個人情報!$BB$5:$BB$401,"登録番号" &amp; リスト!O11860)&gt;=1,"",IF(VLOOKUP(O11860,登録者リスト!$A$1:$D$43729,4,FALSE)=基本情報!$D$6,O11860,"")),"")</f>
        <v/>
      </c>
    </row>
    <row r="11861" spans="15:16" x14ac:dyDescent="0.15">
      <c r="O11861">
        <v>11860</v>
      </c>
      <c r="P11861" t="str">
        <f>IFERROR(IF(COUNTIF(個人情報!$BB$5:$BB$401,"登録番号" &amp; リスト!O11861)&gt;=1,"",IF(VLOOKUP(O11861,登録者リスト!$A$1:$D$43729,4,FALSE)=基本情報!$D$6,O11861,"")),"")</f>
        <v/>
      </c>
    </row>
    <row r="11862" spans="15:16" x14ac:dyDescent="0.15">
      <c r="O11862">
        <v>11861</v>
      </c>
      <c r="P11862" t="str">
        <f>IFERROR(IF(COUNTIF(個人情報!$BB$5:$BB$401,"登録番号" &amp; リスト!O11862)&gt;=1,"",IF(VLOOKUP(O11862,登録者リスト!$A$1:$D$43729,4,FALSE)=基本情報!$D$6,O11862,"")),"")</f>
        <v/>
      </c>
    </row>
    <row r="11863" spans="15:16" x14ac:dyDescent="0.15">
      <c r="O11863">
        <v>11862</v>
      </c>
      <c r="P11863" t="str">
        <f>IFERROR(IF(COUNTIF(個人情報!$BB$5:$BB$401,"登録番号" &amp; リスト!O11863)&gt;=1,"",IF(VLOOKUP(O11863,登録者リスト!$A$1:$D$43729,4,FALSE)=基本情報!$D$6,O11863,"")),"")</f>
        <v/>
      </c>
    </row>
    <row r="11864" spans="15:16" x14ac:dyDescent="0.15">
      <c r="O11864">
        <v>11863</v>
      </c>
      <c r="P11864" t="str">
        <f>IFERROR(IF(COUNTIF(個人情報!$BB$5:$BB$401,"登録番号" &amp; リスト!O11864)&gt;=1,"",IF(VLOOKUP(O11864,登録者リスト!$A$1:$D$43729,4,FALSE)=基本情報!$D$6,O11864,"")),"")</f>
        <v/>
      </c>
    </row>
    <row r="11865" spans="15:16" x14ac:dyDescent="0.15">
      <c r="O11865">
        <v>11864</v>
      </c>
      <c r="P11865" t="str">
        <f>IFERROR(IF(COUNTIF(個人情報!$BB$5:$BB$401,"登録番号" &amp; リスト!O11865)&gt;=1,"",IF(VLOOKUP(O11865,登録者リスト!$A$1:$D$43729,4,FALSE)=基本情報!$D$6,O11865,"")),"")</f>
        <v/>
      </c>
    </row>
    <row r="11866" spans="15:16" x14ac:dyDescent="0.15">
      <c r="O11866">
        <v>11865</v>
      </c>
      <c r="P11866" t="str">
        <f>IFERROR(IF(COUNTIF(個人情報!$BB$5:$BB$401,"登録番号" &amp; リスト!O11866)&gt;=1,"",IF(VLOOKUP(O11866,登録者リスト!$A$1:$D$43729,4,FALSE)=基本情報!$D$6,O11866,"")),"")</f>
        <v/>
      </c>
    </row>
    <row r="11867" spans="15:16" x14ac:dyDescent="0.15">
      <c r="O11867">
        <v>11866</v>
      </c>
      <c r="P11867" t="str">
        <f>IFERROR(IF(COUNTIF(個人情報!$BB$5:$BB$401,"登録番号" &amp; リスト!O11867)&gt;=1,"",IF(VLOOKUP(O11867,登録者リスト!$A$1:$D$43729,4,FALSE)=基本情報!$D$6,O11867,"")),"")</f>
        <v/>
      </c>
    </row>
    <row r="11868" spans="15:16" x14ac:dyDescent="0.15">
      <c r="O11868">
        <v>11867</v>
      </c>
      <c r="P11868" t="str">
        <f>IFERROR(IF(COUNTIF(個人情報!$BB$5:$BB$401,"登録番号" &amp; リスト!O11868)&gt;=1,"",IF(VLOOKUP(O11868,登録者リスト!$A$1:$D$43729,4,FALSE)=基本情報!$D$6,O11868,"")),"")</f>
        <v/>
      </c>
    </row>
    <row r="11869" spans="15:16" x14ac:dyDescent="0.15">
      <c r="O11869">
        <v>11868</v>
      </c>
      <c r="P11869" t="str">
        <f>IFERROR(IF(COUNTIF(個人情報!$BB$5:$BB$401,"登録番号" &amp; リスト!O11869)&gt;=1,"",IF(VLOOKUP(O11869,登録者リスト!$A$1:$D$43729,4,FALSE)=基本情報!$D$6,O11869,"")),"")</f>
        <v/>
      </c>
    </row>
    <row r="11870" spans="15:16" x14ac:dyDescent="0.15">
      <c r="O11870">
        <v>11869</v>
      </c>
      <c r="P11870" t="str">
        <f>IFERROR(IF(COUNTIF(個人情報!$BB$5:$BB$401,"登録番号" &amp; リスト!O11870)&gt;=1,"",IF(VLOOKUP(O11870,登録者リスト!$A$1:$D$43729,4,FALSE)=基本情報!$D$6,O11870,"")),"")</f>
        <v/>
      </c>
    </row>
    <row r="11871" spans="15:16" x14ac:dyDescent="0.15">
      <c r="O11871">
        <v>11870</v>
      </c>
      <c r="P11871" t="str">
        <f>IFERROR(IF(COUNTIF(個人情報!$BB$5:$BB$401,"登録番号" &amp; リスト!O11871)&gt;=1,"",IF(VLOOKUP(O11871,登録者リスト!$A$1:$D$43729,4,FALSE)=基本情報!$D$6,O11871,"")),"")</f>
        <v/>
      </c>
    </row>
    <row r="11872" spans="15:16" x14ac:dyDescent="0.15">
      <c r="O11872">
        <v>11871</v>
      </c>
      <c r="P11872" t="str">
        <f>IFERROR(IF(COUNTIF(個人情報!$BB$5:$BB$401,"登録番号" &amp; リスト!O11872)&gt;=1,"",IF(VLOOKUP(O11872,登録者リスト!$A$1:$D$43729,4,FALSE)=基本情報!$D$6,O11872,"")),"")</f>
        <v/>
      </c>
    </row>
    <row r="11873" spans="15:16" x14ac:dyDescent="0.15">
      <c r="O11873">
        <v>11872</v>
      </c>
      <c r="P11873" t="str">
        <f>IFERROR(IF(COUNTIF(個人情報!$BB$5:$BB$401,"登録番号" &amp; リスト!O11873)&gt;=1,"",IF(VLOOKUP(O11873,登録者リスト!$A$1:$D$43729,4,FALSE)=基本情報!$D$6,O11873,"")),"")</f>
        <v/>
      </c>
    </row>
    <row r="11874" spans="15:16" x14ac:dyDescent="0.15">
      <c r="O11874">
        <v>11873</v>
      </c>
      <c r="P11874" t="str">
        <f>IFERROR(IF(COUNTIF(個人情報!$BB$5:$BB$401,"登録番号" &amp; リスト!O11874)&gt;=1,"",IF(VLOOKUP(O11874,登録者リスト!$A$1:$D$43729,4,FALSE)=基本情報!$D$6,O11874,"")),"")</f>
        <v/>
      </c>
    </row>
    <row r="11875" spans="15:16" x14ac:dyDescent="0.15">
      <c r="O11875">
        <v>11874</v>
      </c>
      <c r="P11875" t="str">
        <f>IFERROR(IF(COUNTIF(個人情報!$BB$5:$BB$401,"登録番号" &amp; リスト!O11875)&gt;=1,"",IF(VLOOKUP(O11875,登録者リスト!$A$1:$D$43729,4,FALSE)=基本情報!$D$6,O11875,"")),"")</f>
        <v/>
      </c>
    </row>
    <row r="11876" spans="15:16" x14ac:dyDescent="0.15">
      <c r="O11876">
        <v>11875</v>
      </c>
      <c r="P11876" t="str">
        <f>IFERROR(IF(COUNTIF(個人情報!$BB$5:$BB$401,"登録番号" &amp; リスト!O11876)&gt;=1,"",IF(VLOOKUP(O11876,登録者リスト!$A$1:$D$43729,4,FALSE)=基本情報!$D$6,O11876,"")),"")</f>
        <v/>
      </c>
    </row>
    <row r="11877" spans="15:16" x14ac:dyDescent="0.15">
      <c r="O11877">
        <v>11876</v>
      </c>
      <c r="P11877" t="str">
        <f>IFERROR(IF(COUNTIF(個人情報!$BB$5:$BB$401,"登録番号" &amp; リスト!O11877)&gt;=1,"",IF(VLOOKUP(O11877,登録者リスト!$A$1:$D$43729,4,FALSE)=基本情報!$D$6,O11877,"")),"")</f>
        <v/>
      </c>
    </row>
    <row r="11878" spans="15:16" x14ac:dyDescent="0.15">
      <c r="O11878">
        <v>11877</v>
      </c>
      <c r="P11878" t="str">
        <f>IFERROR(IF(COUNTIF(個人情報!$BB$5:$BB$401,"登録番号" &amp; リスト!O11878)&gt;=1,"",IF(VLOOKUP(O11878,登録者リスト!$A$1:$D$43729,4,FALSE)=基本情報!$D$6,O11878,"")),"")</f>
        <v/>
      </c>
    </row>
    <row r="11879" spans="15:16" x14ac:dyDescent="0.15">
      <c r="O11879">
        <v>11878</v>
      </c>
      <c r="P11879" t="str">
        <f>IFERROR(IF(COUNTIF(個人情報!$BB$5:$BB$401,"登録番号" &amp; リスト!O11879)&gt;=1,"",IF(VLOOKUP(O11879,登録者リスト!$A$1:$D$43729,4,FALSE)=基本情報!$D$6,O11879,"")),"")</f>
        <v/>
      </c>
    </row>
    <row r="11880" spans="15:16" x14ac:dyDescent="0.15">
      <c r="O11880">
        <v>11879</v>
      </c>
      <c r="P11880" t="str">
        <f>IFERROR(IF(COUNTIF(個人情報!$BB$5:$BB$401,"登録番号" &amp; リスト!O11880)&gt;=1,"",IF(VLOOKUP(O11880,登録者リスト!$A$1:$D$43729,4,FALSE)=基本情報!$D$6,O11880,"")),"")</f>
        <v/>
      </c>
    </row>
    <row r="11881" spans="15:16" x14ac:dyDescent="0.15">
      <c r="O11881">
        <v>11880</v>
      </c>
      <c r="P11881" t="str">
        <f>IFERROR(IF(COUNTIF(個人情報!$BB$5:$BB$401,"登録番号" &amp; リスト!O11881)&gt;=1,"",IF(VLOOKUP(O11881,登録者リスト!$A$1:$D$43729,4,FALSE)=基本情報!$D$6,O11881,"")),"")</f>
        <v/>
      </c>
    </row>
    <row r="11882" spans="15:16" x14ac:dyDescent="0.15">
      <c r="O11882">
        <v>11881</v>
      </c>
      <c r="P11882" t="str">
        <f>IFERROR(IF(COUNTIF(個人情報!$BB$5:$BB$401,"登録番号" &amp; リスト!O11882)&gt;=1,"",IF(VLOOKUP(O11882,登録者リスト!$A$1:$D$43729,4,FALSE)=基本情報!$D$6,O11882,"")),"")</f>
        <v/>
      </c>
    </row>
    <row r="11883" spans="15:16" x14ac:dyDescent="0.15">
      <c r="O11883">
        <v>11882</v>
      </c>
      <c r="P11883" t="str">
        <f>IFERROR(IF(COUNTIF(個人情報!$BB$5:$BB$401,"登録番号" &amp; リスト!O11883)&gt;=1,"",IF(VLOOKUP(O11883,登録者リスト!$A$1:$D$43729,4,FALSE)=基本情報!$D$6,O11883,"")),"")</f>
        <v/>
      </c>
    </row>
    <row r="11884" spans="15:16" x14ac:dyDescent="0.15">
      <c r="O11884">
        <v>11883</v>
      </c>
      <c r="P11884" t="str">
        <f>IFERROR(IF(COUNTIF(個人情報!$BB$5:$BB$401,"登録番号" &amp; リスト!O11884)&gt;=1,"",IF(VLOOKUP(O11884,登録者リスト!$A$1:$D$43729,4,FALSE)=基本情報!$D$6,O11884,"")),"")</f>
        <v/>
      </c>
    </row>
    <row r="11885" spans="15:16" x14ac:dyDescent="0.15">
      <c r="O11885">
        <v>11884</v>
      </c>
      <c r="P11885" t="str">
        <f>IFERROR(IF(COUNTIF(個人情報!$BB$5:$BB$401,"登録番号" &amp; リスト!O11885)&gt;=1,"",IF(VLOOKUP(O11885,登録者リスト!$A$1:$D$43729,4,FALSE)=基本情報!$D$6,O11885,"")),"")</f>
        <v/>
      </c>
    </row>
    <row r="11886" spans="15:16" x14ac:dyDescent="0.15">
      <c r="O11886">
        <v>11885</v>
      </c>
      <c r="P11886" t="str">
        <f>IFERROR(IF(COUNTIF(個人情報!$BB$5:$BB$401,"登録番号" &amp; リスト!O11886)&gt;=1,"",IF(VLOOKUP(O11886,登録者リスト!$A$1:$D$43729,4,FALSE)=基本情報!$D$6,O11886,"")),"")</f>
        <v/>
      </c>
    </row>
    <row r="11887" spans="15:16" x14ac:dyDescent="0.15">
      <c r="O11887">
        <v>11886</v>
      </c>
      <c r="P11887" t="str">
        <f>IFERROR(IF(COUNTIF(個人情報!$BB$5:$BB$401,"登録番号" &amp; リスト!O11887)&gt;=1,"",IF(VLOOKUP(O11887,登録者リスト!$A$1:$D$43729,4,FALSE)=基本情報!$D$6,O11887,"")),"")</f>
        <v/>
      </c>
    </row>
    <row r="11888" spans="15:16" x14ac:dyDescent="0.15">
      <c r="O11888">
        <v>11887</v>
      </c>
      <c r="P11888" t="str">
        <f>IFERROR(IF(COUNTIF(個人情報!$BB$5:$BB$401,"登録番号" &amp; リスト!O11888)&gt;=1,"",IF(VLOOKUP(O11888,登録者リスト!$A$1:$D$43729,4,FALSE)=基本情報!$D$6,O11888,"")),"")</f>
        <v/>
      </c>
    </row>
    <row r="11889" spans="15:16" x14ac:dyDescent="0.15">
      <c r="O11889">
        <v>11888</v>
      </c>
      <c r="P11889" t="str">
        <f>IFERROR(IF(COUNTIF(個人情報!$BB$5:$BB$401,"登録番号" &amp; リスト!O11889)&gt;=1,"",IF(VLOOKUP(O11889,登録者リスト!$A$1:$D$43729,4,FALSE)=基本情報!$D$6,O11889,"")),"")</f>
        <v/>
      </c>
    </row>
    <row r="11890" spans="15:16" x14ac:dyDescent="0.15">
      <c r="O11890">
        <v>11889</v>
      </c>
      <c r="P11890" t="str">
        <f>IFERROR(IF(COUNTIF(個人情報!$BB$5:$BB$401,"登録番号" &amp; リスト!O11890)&gt;=1,"",IF(VLOOKUP(O11890,登録者リスト!$A$1:$D$43729,4,FALSE)=基本情報!$D$6,O11890,"")),"")</f>
        <v/>
      </c>
    </row>
    <row r="11891" spans="15:16" x14ac:dyDescent="0.15">
      <c r="O11891">
        <v>11890</v>
      </c>
      <c r="P11891" t="str">
        <f>IFERROR(IF(COUNTIF(個人情報!$BB$5:$BB$401,"登録番号" &amp; リスト!O11891)&gt;=1,"",IF(VLOOKUP(O11891,登録者リスト!$A$1:$D$43729,4,FALSE)=基本情報!$D$6,O11891,"")),"")</f>
        <v/>
      </c>
    </row>
    <row r="11892" spans="15:16" x14ac:dyDescent="0.15">
      <c r="O11892">
        <v>11891</v>
      </c>
      <c r="P11892" t="str">
        <f>IFERROR(IF(COUNTIF(個人情報!$BB$5:$BB$401,"登録番号" &amp; リスト!O11892)&gt;=1,"",IF(VLOOKUP(O11892,登録者リスト!$A$1:$D$43729,4,FALSE)=基本情報!$D$6,O11892,"")),"")</f>
        <v/>
      </c>
    </row>
    <row r="11893" spans="15:16" x14ac:dyDescent="0.15">
      <c r="O11893">
        <v>11892</v>
      </c>
      <c r="P11893" t="str">
        <f>IFERROR(IF(COUNTIF(個人情報!$BB$5:$BB$401,"登録番号" &amp; リスト!O11893)&gt;=1,"",IF(VLOOKUP(O11893,登録者リスト!$A$1:$D$43729,4,FALSE)=基本情報!$D$6,O11893,"")),"")</f>
        <v/>
      </c>
    </row>
    <row r="11894" spans="15:16" x14ac:dyDescent="0.15">
      <c r="O11894">
        <v>11893</v>
      </c>
      <c r="P11894" t="str">
        <f>IFERROR(IF(COUNTIF(個人情報!$BB$5:$BB$401,"登録番号" &amp; リスト!O11894)&gt;=1,"",IF(VLOOKUP(O11894,登録者リスト!$A$1:$D$43729,4,FALSE)=基本情報!$D$6,O11894,"")),"")</f>
        <v/>
      </c>
    </row>
    <row r="11895" spans="15:16" x14ac:dyDescent="0.15">
      <c r="O11895">
        <v>11894</v>
      </c>
      <c r="P11895" t="str">
        <f>IFERROR(IF(COUNTIF(個人情報!$BB$5:$BB$401,"登録番号" &amp; リスト!O11895)&gt;=1,"",IF(VLOOKUP(O11895,登録者リスト!$A$1:$D$43729,4,FALSE)=基本情報!$D$6,O11895,"")),"")</f>
        <v/>
      </c>
    </row>
    <row r="11896" spans="15:16" x14ac:dyDescent="0.15">
      <c r="O11896">
        <v>11895</v>
      </c>
      <c r="P11896" t="str">
        <f>IFERROR(IF(COUNTIF(個人情報!$BB$5:$BB$401,"登録番号" &amp; リスト!O11896)&gt;=1,"",IF(VLOOKUP(O11896,登録者リスト!$A$1:$D$43729,4,FALSE)=基本情報!$D$6,O11896,"")),"")</f>
        <v/>
      </c>
    </row>
    <row r="11897" spans="15:16" x14ac:dyDescent="0.15">
      <c r="O11897">
        <v>11896</v>
      </c>
      <c r="P11897" t="str">
        <f>IFERROR(IF(COUNTIF(個人情報!$BB$5:$BB$401,"登録番号" &amp; リスト!O11897)&gt;=1,"",IF(VLOOKUP(O11897,登録者リスト!$A$1:$D$43729,4,FALSE)=基本情報!$D$6,O11897,"")),"")</f>
        <v/>
      </c>
    </row>
    <row r="11898" spans="15:16" x14ac:dyDescent="0.15">
      <c r="O11898">
        <v>11897</v>
      </c>
      <c r="P11898" t="str">
        <f>IFERROR(IF(COUNTIF(個人情報!$BB$5:$BB$401,"登録番号" &amp; リスト!O11898)&gt;=1,"",IF(VLOOKUP(O11898,登録者リスト!$A$1:$D$43729,4,FALSE)=基本情報!$D$6,O11898,"")),"")</f>
        <v/>
      </c>
    </row>
    <row r="11899" spans="15:16" x14ac:dyDescent="0.15">
      <c r="O11899">
        <v>11898</v>
      </c>
      <c r="P11899" t="str">
        <f>IFERROR(IF(COUNTIF(個人情報!$BB$5:$BB$401,"登録番号" &amp; リスト!O11899)&gt;=1,"",IF(VLOOKUP(O11899,登録者リスト!$A$1:$D$43729,4,FALSE)=基本情報!$D$6,O11899,"")),"")</f>
        <v/>
      </c>
    </row>
    <row r="11900" spans="15:16" x14ac:dyDescent="0.15">
      <c r="O11900">
        <v>11899</v>
      </c>
      <c r="P11900" t="str">
        <f>IFERROR(IF(COUNTIF(個人情報!$BB$5:$BB$401,"登録番号" &amp; リスト!O11900)&gt;=1,"",IF(VLOOKUP(O11900,登録者リスト!$A$1:$D$43729,4,FALSE)=基本情報!$D$6,O11900,"")),"")</f>
        <v/>
      </c>
    </row>
    <row r="11901" spans="15:16" x14ac:dyDescent="0.15">
      <c r="O11901">
        <v>11900</v>
      </c>
      <c r="P11901" t="str">
        <f>IFERROR(IF(COUNTIF(個人情報!$BB$5:$BB$401,"登録番号" &amp; リスト!O11901)&gt;=1,"",IF(VLOOKUP(O11901,登録者リスト!$A$1:$D$43729,4,FALSE)=基本情報!$D$6,O11901,"")),"")</f>
        <v/>
      </c>
    </row>
    <row r="11902" spans="15:16" x14ac:dyDescent="0.15">
      <c r="O11902">
        <v>11901</v>
      </c>
      <c r="P11902" t="str">
        <f>IFERROR(IF(COUNTIF(個人情報!$BB$5:$BB$401,"登録番号" &amp; リスト!O11902)&gt;=1,"",IF(VLOOKUP(O11902,登録者リスト!$A$1:$D$43729,4,FALSE)=基本情報!$D$6,O11902,"")),"")</f>
        <v/>
      </c>
    </row>
    <row r="11903" spans="15:16" x14ac:dyDescent="0.15">
      <c r="O11903">
        <v>11902</v>
      </c>
      <c r="P11903" t="str">
        <f>IFERROR(IF(COUNTIF(個人情報!$BB$5:$BB$401,"登録番号" &amp; リスト!O11903)&gt;=1,"",IF(VLOOKUP(O11903,登録者リスト!$A$1:$D$43729,4,FALSE)=基本情報!$D$6,O11903,"")),"")</f>
        <v/>
      </c>
    </row>
    <row r="11904" spans="15:16" x14ac:dyDescent="0.15">
      <c r="O11904">
        <v>11903</v>
      </c>
      <c r="P11904" t="str">
        <f>IFERROR(IF(COUNTIF(個人情報!$BB$5:$BB$401,"登録番号" &amp; リスト!O11904)&gt;=1,"",IF(VLOOKUP(O11904,登録者リスト!$A$1:$D$43729,4,FALSE)=基本情報!$D$6,O11904,"")),"")</f>
        <v/>
      </c>
    </row>
    <row r="11905" spans="15:16" x14ac:dyDescent="0.15">
      <c r="O11905">
        <v>11904</v>
      </c>
      <c r="P11905" t="str">
        <f>IFERROR(IF(COUNTIF(個人情報!$BB$5:$BB$401,"登録番号" &amp; リスト!O11905)&gt;=1,"",IF(VLOOKUP(O11905,登録者リスト!$A$1:$D$43729,4,FALSE)=基本情報!$D$6,O11905,"")),"")</f>
        <v/>
      </c>
    </row>
    <row r="11906" spans="15:16" x14ac:dyDescent="0.15">
      <c r="O11906">
        <v>11905</v>
      </c>
      <c r="P11906" t="str">
        <f>IFERROR(IF(COUNTIF(個人情報!$BB$5:$BB$401,"登録番号" &amp; リスト!O11906)&gt;=1,"",IF(VLOOKUP(O11906,登録者リスト!$A$1:$D$43729,4,FALSE)=基本情報!$D$6,O11906,"")),"")</f>
        <v/>
      </c>
    </row>
    <row r="11907" spans="15:16" x14ac:dyDescent="0.15">
      <c r="O11907">
        <v>11906</v>
      </c>
      <c r="P11907" t="str">
        <f>IFERROR(IF(COUNTIF(個人情報!$BB$5:$BB$401,"登録番号" &amp; リスト!O11907)&gt;=1,"",IF(VLOOKUP(O11907,登録者リスト!$A$1:$D$43729,4,FALSE)=基本情報!$D$6,O11907,"")),"")</f>
        <v/>
      </c>
    </row>
    <row r="11908" spans="15:16" x14ac:dyDescent="0.15">
      <c r="O11908">
        <v>11907</v>
      </c>
      <c r="P11908" t="str">
        <f>IFERROR(IF(COUNTIF(個人情報!$BB$5:$BB$401,"登録番号" &amp; リスト!O11908)&gt;=1,"",IF(VLOOKUP(O11908,登録者リスト!$A$1:$D$43729,4,FALSE)=基本情報!$D$6,O11908,"")),"")</f>
        <v/>
      </c>
    </row>
    <row r="11909" spans="15:16" x14ac:dyDescent="0.15">
      <c r="O11909">
        <v>11908</v>
      </c>
      <c r="P11909" t="str">
        <f>IFERROR(IF(COUNTIF(個人情報!$BB$5:$BB$401,"登録番号" &amp; リスト!O11909)&gt;=1,"",IF(VLOOKUP(O11909,登録者リスト!$A$1:$D$43729,4,FALSE)=基本情報!$D$6,O11909,"")),"")</f>
        <v/>
      </c>
    </row>
    <row r="11910" spans="15:16" x14ac:dyDescent="0.15">
      <c r="O11910">
        <v>11909</v>
      </c>
      <c r="P11910" t="str">
        <f>IFERROR(IF(COUNTIF(個人情報!$BB$5:$BB$401,"登録番号" &amp; リスト!O11910)&gt;=1,"",IF(VLOOKUP(O11910,登録者リスト!$A$1:$D$43729,4,FALSE)=基本情報!$D$6,O11910,"")),"")</f>
        <v/>
      </c>
    </row>
    <row r="11911" spans="15:16" x14ac:dyDescent="0.15">
      <c r="O11911">
        <v>11910</v>
      </c>
      <c r="P11911" t="str">
        <f>IFERROR(IF(COUNTIF(個人情報!$BB$5:$BB$401,"登録番号" &amp; リスト!O11911)&gt;=1,"",IF(VLOOKUP(O11911,登録者リスト!$A$1:$D$43729,4,FALSE)=基本情報!$D$6,O11911,"")),"")</f>
        <v/>
      </c>
    </row>
    <row r="11912" spans="15:16" x14ac:dyDescent="0.15">
      <c r="O11912">
        <v>11911</v>
      </c>
      <c r="P11912" t="str">
        <f>IFERROR(IF(COUNTIF(個人情報!$BB$5:$BB$401,"登録番号" &amp; リスト!O11912)&gt;=1,"",IF(VLOOKUP(O11912,登録者リスト!$A$1:$D$43729,4,FALSE)=基本情報!$D$6,O11912,"")),"")</f>
        <v/>
      </c>
    </row>
    <row r="11913" spans="15:16" x14ac:dyDescent="0.15">
      <c r="O11913">
        <v>11912</v>
      </c>
      <c r="P11913" t="str">
        <f>IFERROR(IF(COUNTIF(個人情報!$BB$5:$BB$401,"登録番号" &amp; リスト!O11913)&gt;=1,"",IF(VLOOKUP(O11913,登録者リスト!$A$1:$D$43729,4,FALSE)=基本情報!$D$6,O11913,"")),"")</f>
        <v/>
      </c>
    </row>
    <row r="11914" spans="15:16" x14ac:dyDescent="0.15">
      <c r="O11914">
        <v>11913</v>
      </c>
      <c r="P11914" t="str">
        <f>IFERROR(IF(COUNTIF(個人情報!$BB$5:$BB$401,"登録番号" &amp; リスト!O11914)&gt;=1,"",IF(VLOOKUP(O11914,登録者リスト!$A$1:$D$43729,4,FALSE)=基本情報!$D$6,O11914,"")),"")</f>
        <v/>
      </c>
    </row>
    <row r="11915" spans="15:16" x14ac:dyDescent="0.15">
      <c r="O11915">
        <v>11914</v>
      </c>
      <c r="P11915" t="str">
        <f>IFERROR(IF(COUNTIF(個人情報!$BB$5:$BB$401,"登録番号" &amp; リスト!O11915)&gt;=1,"",IF(VLOOKUP(O11915,登録者リスト!$A$1:$D$43729,4,FALSE)=基本情報!$D$6,O11915,"")),"")</f>
        <v/>
      </c>
    </row>
    <row r="11916" spans="15:16" x14ac:dyDescent="0.15">
      <c r="O11916">
        <v>11915</v>
      </c>
      <c r="P11916" t="str">
        <f>IFERROR(IF(COUNTIF(個人情報!$BB$5:$BB$401,"登録番号" &amp; リスト!O11916)&gt;=1,"",IF(VLOOKUP(O11916,登録者リスト!$A$1:$D$43729,4,FALSE)=基本情報!$D$6,O11916,"")),"")</f>
        <v/>
      </c>
    </row>
    <row r="11917" spans="15:16" x14ac:dyDescent="0.15">
      <c r="O11917">
        <v>11916</v>
      </c>
      <c r="P11917" t="str">
        <f>IFERROR(IF(COUNTIF(個人情報!$BB$5:$BB$401,"登録番号" &amp; リスト!O11917)&gt;=1,"",IF(VLOOKUP(O11917,登録者リスト!$A$1:$D$43729,4,FALSE)=基本情報!$D$6,O11917,"")),"")</f>
        <v/>
      </c>
    </row>
    <row r="11918" spans="15:16" x14ac:dyDescent="0.15">
      <c r="O11918">
        <v>11917</v>
      </c>
      <c r="P11918" t="str">
        <f>IFERROR(IF(COUNTIF(個人情報!$BB$5:$BB$401,"登録番号" &amp; リスト!O11918)&gt;=1,"",IF(VLOOKUP(O11918,登録者リスト!$A$1:$D$43729,4,FALSE)=基本情報!$D$6,O11918,"")),"")</f>
        <v/>
      </c>
    </row>
    <row r="11919" spans="15:16" x14ac:dyDescent="0.15">
      <c r="O11919">
        <v>11918</v>
      </c>
      <c r="P11919" t="str">
        <f>IFERROR(IF(COUNTIF(個人情報!$BB$5:$BB$401,"登録番号" &amp; リスト!O11919)&gt;=1,"",IF(VLOOKUP(O11919,登録者リスト!$A$1:$D$43729,4,FALSE)=基本情報!$D$6,O11919,"")),"")</f>
        <v/>
      </c>
    </row>
    <row r="11920" spans="15:16" x14ac:dyDescent="0.15">
      <c r="O11920">
        <v>11919</v>
      </c>
      <c r="P11920" t="str">
        <f>IFERROR(IF(COUNTIF(個人情報!$BB$5:$BB$401,"登録番号" &amp; リスト!O11920)&gt;=1,"",IF(VLOOKUP(O11920,登録者リスト!$A$1:$D$43729,4,FALSE)=基本情報!$D$6,O11920,"")),"")</f>
        <v/>
      </c>
    </row>
    <row r="11921" spans="15:16" x14ac:dyDescent="0.15">
      <c r="O11921">
        <v>11920</v>
      </c>
      <c r="P11921" t="str">
        <f>IFERROR(IF(COUNTIF(個人情報!$BB$5:$BB$401,"登録番号" &amp; リスト!O11921)&gt;=1,"",IF(VLOOKUP(O11921,登録者リスト!$A$1:$D$43729,4,FALSE)=基本情報!$D$6,O11921,"")),"")</f>
        <v/>
      </c>
    </row>
    <row r="11922" spans="15:16" x14ac:dyDescent="0.15">
      <c r="O11922">
        <v>11921</v>
      </c>
      <c r="P11922" t="str">
        <f>IFERROR(IF(COUNTIF(個人情報!$BB$5:$BB$401,"登録番号" &amp; リスト!O11922)&gt;=1,"",IF(VLOOKUP(O11922,登録者リスト!$A$1:$D$43729,4,FALSE)=基本情報!$D$6,O11922,"")),"")</f>
        <v/>
      </c>
    </row>
    <row r="11923" spans="15:16" x14ac:dyDescent="0.15">
      <c r="O11923">
        <v>11922</v>
      </c>
      <c r="P11923" t="str">
        <f>IFERROR(IF(COUNTIF(個人情報!$BB$5:$BB$401,"登録番号" &amp; リスト!O11923)&gt;=1,"",IF(VLOOKUP(O11923,登録者リスト!$A$1:$D$43729,4,FALSE)=基本情報!$D$6,O11923,"")),"")</f>
        <v/>
      </c>
    </row>
    <row r="11924" spans="15:16" x14ac:dyDescent="0.15">
      <c r="O11924">
        <v>11923</v>
      </c>
      <c r="P11924" t="str">
        <f>IFERROR(IF(COUNTIF(個人情報!$BB$5:$BB$401,"登録番号" &amp; リスト!O11924)&gt;=1,"",IF(VLOOKUP(O11924,登録者リスト!$A$1:$D$43729,4,FALSE)=基本情報!$D$6,O11924,"")),"")</f>
        <v/>
      </c>
    </row>
    <row r="11925" spans="15:16" x14ac:dyDescent="0.15">
      <c r="O11925">
        <v>11924</v>
      </c>
      <c r="P11925" t="str">
        <f>IFERROR(IF(COUNTIF(個人情報!$BB$5:$BB$401,"登録番号" &amp; リスト!O11925)&gt;=1,"",IF(VLOOKUP(O11925,登録者リスト!$A$1:$D$43729,4,FALSE)=基本情報!$D$6,O11925,"")),"")</f>
        <v/>
      </c>
    </row>
    <row r="11926" spans="15:16" x14ac:dyDescent="0.15">
      <c r="O11926">
        <v>11925</v>
      </c>
      <c r="P11926" t="str">
        <f>IFERROR(IF(COUNTIF(個人情報!$BB$5:$BB$401,"登録番号" &amp; リスト!O11926)&gt;=1,"",IF(VLOOKUP(O11926,登録者リスト!$A$1:$D$43729,4,FALSE)=基本情報!$D$6,O11926,"")),"")</f>
        <v/>
      </c>
    </row>
    <row r="11927" spans="15:16" x14ac:dyDescent="0.15">
      <c r="O11927">
        <v>11926</v>
      </c>
      <c r="P11927" t="str">
        <f>IFERROR(IF(COUNTIF(個人情報!$BB$5:$BB$401,"登録番号" &amp; リスト!O11927)&gt;=1,"",IF(VLOOKUP(O11927,登録者リスト!$A$1:$D$43729,4,FALSE)=基本情報!$D$6,O11927,"")),"")</f>
        <v/>
      </c>
    </row>
    <row r="11928" spans="15:16" x14ac:dyDescent="0.15">
      <c r="O11928">
        <v>11927</v>
      </c>
      <c r="P11928" t="str">
        <f>IFERROR(IF(COUNTIF(個人情報!$BB$5:$BB$401,"登録番号" &amp; リスト!O11928)&gt;=1,"",IF(VLOOKUP(O11928,登録者リスト!$A$1:$D$43729,4,FALSE)=基本情報!$D$6,O11928,"")),"")</f>
        <v/>
      </c>
    </row>
    <row r="11929" spans="15:16" x14ac:dyDescent="0.15">
      <c r="O11929">
        <v>11928</v>
      </c>
      <c r="P11929" t="str">
        <f>IFERROR(IF(COUNTIF(個人情報!$BB$5:$BB$401,"登録番号" &amp; リスト!O11929)&gt;=1,"",IF(VLOOKUP(O11929,登録者リスト!$A$1:$D$43729,4,FALSE)=基本情報!$D$6,O11929,"")),"")</f>
        <v/>
      </c>
    </row>
    <row r="11930" spans="15:16" x14ac:dyDescent="0.15">
      <c r="O11930">
        <v>11929</v>
      </c>
      <c r="P11930" t="str">
        <f>IFERROR(IF(COUNTIF(個人情報!$BB$5:$BB$401,"登録番号" &amp; リスト!O11930)&gt;=1,"",IF(VLOOKUP(O11930,登録者リスト!$A$1:$D$43729,4,FALSE)=基本情報!$D$6,O11930,"")),"")</f>
        <v/>
      </c>
    </row>
    <row r="11931" spans="15:16" x14ac:dyDescent="0.15">
      <c r="O11931">
        <v>11930</v>
      </c>
      <c r="P11931" t="str">
        <f>IFERROR(IF(COUNTIF(個人情報!$BB$5:$BB$401,"登録番号" &amp; リスト!O11931)&gt;=1,"",IF(VLOOKUP(O11931,登録者リスト!$A$1:$D$43729,4,FALSE)=基本情報!$D$6,O11931,"")),"")</f>
        <v/>
      </c>
    </row>
    <row r="11932" spans="15:16" x14ac:dyDescent="0.15">
      <c r="O11932">
        <v>11931</v>
      </c>
      <c r="P11932" t="str">
        <f>IFERROR(IF(COUNTIF(個人情報!$BB$5:$BB$401,"登録番号" &amp; リスト!O11932)&gt;=1,"",IF(VLOOKUP(O11932,登録者リスト!$A$1:$D$43729,4,FALSE)=基本情報!$D$6,O11932,"")),"")</f>
        <v/>
      </c>
    </row>
    <row r="11933" spans="15:16" x14ac:dyDescent="0.15">
      <c r="O11933">
        <v>11932</v>
      </c>
      <c r="P11933" t="str">
        <f>IFERROR(IF(COUNTIF(個人情報!$BB$5:$BB$401,"登録番号" &amp; リスト!O11933)&gt;=1,"",IF(VLOOKUP(O11933,登録者リスト!$A$1:$D$43729,4,FALSE)=基本情報!$D$6,O11933,"")),"")</f>
        <v/>
      </c>
    </row>
    <row r="11934" spans="15:16" x14ac:dyDescent="0.15">
      <c r="O11934">
        <v>11933</v>
      </c>
      <c r="P11934" t="str">
        <f>IFERROR(IF(COUNTIF(個人情報!$BB$5:$BB$401,"登録番号" &amp; リスト!O11934)&gt;=1,"",IF(VLOOKUP(O11934,登録者リスト!$A$1:$D$43729,4,FALSE)=基本情報!$D$6,O11934,"")),"")</f>
        <v/>
      </c>
    </row>
    <row r="11935" spans="15:16" x14ac:dyDescent="0.15">
      <c r="O11935">
        <v>11934</v>
      </c>
      <c r="P11935" t="str">
        <f>IFERROR(IF(COUNTIF(個人情報!$BB$5:$BB$401,"登録番号" &amp; リスト!O11935)&gt;=1,"",IF(VLOOKUP(O11935,登録者リスト!$A$1:$D$43729,4,FALSE)=基本情報!$D$6,O11935,"")),"")</f>
        <v/>
      </c>
    </row>
    <row r="11936" spans="15:16" x14ac:dyDescent="0.15">
      <c r="O11936">
        <v>11935</v>
      </c>
      <c r="P11936" t="str">
        <f>IFERROR(IF(COUNTIF(個人情報!$BB$5:$BB$401,"登録番号" &amp; リスト!O11936)&gt;=1,"",IF(VLOOKUP(O11936,登録者リスト!$A$1:$D$43729,4,FALSE)=基本情報!$D$6,O11936,"")),"")</f>
        <v/>
      </c>
    </row>
    <row r="11937" spans="15:16" x14ac:dyDescent="0.15">
      <c r="O11937">
        <v>11936</v>
      </c>
      <c r="P11937" t="str">
        <f>IFERROR(IF(COUNTIF(個人情報!$BB$5:$BB$401,"登録番号" &amp; リスト!O11937)&gt;=1,"",IF(VLOOKUP(O11937,登録者リスト!$A$1:$D$43729,4,FALSE)=基本情報!$D$6,O11937,"")),"")</f>
        <v/>
      </c>
    </row>
    <row r="11938" spans="15:16" x14ac:dyDescent="0.15">
      <c r="O11938">
        <v>11937</v>
      </c>
      <c r="P11938" t="str">
        <f>IFERROR(IF(COUNTIF(個人情報!$BB$5:$BB$401,"登録番号" &amp; リスト!O11938)&gt;=1,"",IF(VLOOKUP(O11938,登録者リスト!$A$1:$D$43729,4,FALSE)=基本情報!$D$6,O11938,"")),"")</f>
        <v/>
      </c>
    </row>
    <row r="11939" spans="15:16" x14ac:dyDescent="0.15">
      <c r="O11939">
        <v>11938</v>
      </c>
      <c r="P11939" t="str">
        <f>IFERROR(IF(COUNTIF(個人情報!$BB$5:$BB$401,"登録番号" &amp; リスト!O11939)&gt;=1,"",IF(VLOOKUP(O11939,登録者リスト!$A$1:$D$43729,4,FALSE)=基本情報!$D$6,O11939,"")),"")</f>
        <v/>
      </c>
    </row>
    <row r="11940" spans="15:16" x14ac:dyDescent="0.15">
      <c r="O11940">
        <v>11939</v>
      </c>
      <c r="P11940" t="str">
        <f>IFERROR(IF(COUNTIF(個人情報!$BB$5:$BB$401,"登録番号" &amp; リスト!O11940)&gt;=1,"",IF(VLOOKUP(O11940,登録者リスト!$A$1:$D$43729,4,FALSE)=基本情報!$D$6,O11940,"")),"")</f>
        <v/>
      </c>
    </row>
    <row r="11941" spans="15:16" x14ac:dyDescent="0.15">
      <c r="O11941">
        <v>11940</v>
      </c>
      <c r="P11941" t="str">
        <f>IFERROR(IF(COUNTIF(個人情報!$BB$5:$BB$401,"登録番号" &amp; リスト!O11941)&gt;=1,"",IF(VLOOKUP(O11941,登録者リスト!$A$1:$D$43729,4,FALSE)=基本情報!$D$6,O11941,"")),"")</f>
        <v/>
      </c>
    </row>
    <row r="11942" spans="15:16" x14ac:dyDescent="0.15">
      <c r="O11942">
        <v>11941</v>
      </c>
      <c r="P11942" t="str">
        <f>IFERROR(IF(COUNTIF(個人情報!$BB$5:$BB$401,"登録番号" &amp; リスト!O11942)&gt;=1,"",IF(VLOOKUP(O11942,登録者リスト!$A$1:$D$43729,4,FALSE)=基本情報!$D$6,O11942,"")),"")</f>
        <v/>
      </c>
    </row>
    <row r="11943" spans="15:16" x14ac:dyDescent="0.15">
      <c r="O11943">
        <v>11942</v>
      </c>
      <c r="P11943" t="str">
        <f>IFERROR(IF(COUNTIF(個人情報!$BB$5:$BB$401,"登録番号" &amp; リスト!O11943)&gt;=1,"",IF(VLOOKUP(O11943,登録者リスト!$A$1:$D$43729,4,FALSE)=基本情報!$D$6,O11943,"")),"")</f>
        <v/>
      </c>
    </row>
    <row r="11944" spans="15:16" x14ac:dyDescent="0.15">
      <c r="O11944">
        <v>11943</v>
      </c>
      <c r="P11944" t="str">
        <f>IFERROR(IF(COUNTIF(個人情報!$BB$5:$BB$401,"登録番号" &amp; リスト!O11944)&gt;=1,"",IF(VLOOKUP(O11944,登録者リスト!$A$1:$D$43729,4,FALSE)=基本情報!$D$6,O11944,"")),"")</f>
        <v/>
      </c>
    </row>
    <row r="11945" spans="15:16" x14ac:dyDescent="0.15">
      <c r="O11945">
        <v>11944</v>
      </c>
      <c r="P11945" t="str">
        <f>IFERROR(IF(COUNTIF(個人情報!$BB$5:$BB$401,"登録番号" &amp; リスト!O11945)&gt;=1,"",IF(VLOOKUP(O11945,登録者リスト!$A$1:$D$43729,4,FALSE)=基本情報!$D$6,O11945,"")),"")</f>
        <v/>
      </c>
    </row>
    <row r="11946" spans="15:16" x14ac:dyDescent="0.15">
      <c r="O11946">
        <v>11945</v>
      </c>
      <c r="P11946" t="str">
        <f>IFERROR(IF(COUNTIF(個人情報!$BB$5:$BB$401,"登録番号" &amp; リスト!O11946)&gt;=1,"",IF(VLOOKUP(O11946,登録者リスト!$A$1:$D$43729,4,FALSE)=基本情報!$D$6,O11946,"")),"")</f>
        <v/>
      </c>
    </row>
    <row r="11947" spans="15:16" x14ac:dyDescent="0.15">
      <c r="O11947">
        <v>11946</v>
      </c>
      <c r="P11947" t="str">
        <f>IFERROR(IF(COUNTIF(個人情報!$BB$5:$BB$401,"登録番号" &amp; リスト!O11947)&gt;=1,"",IF(VLOOKUP(O11947,登録者リスト!$A$1:$D$43729,4,FALSE)=基本情報!$D$6,O11947,"")),"")</f>
        <v/>
      </c>
    </row>
    <row r="11948" spans="15:16" x14ac:dyDescent="0.15">
      <c r="O11948">
        <v>11947</v>
      </c>
      <c r="P11948" t="str">
        <f>IFERROR(IF(COUNTIF(個人情報!$BB$5:$BB$401,"登録番号" &amp; リスト!O11948)&gt;=1,"",IF(VLOOKUP(O11948,登録者リスト!$A$1:$D$43729,4,FALSE)=基本情報!$D$6,O11948,"")),"")</f>
        <v/>
      </c>
    </row>
    <row r="11949" spans="15:16" x14ac:dyDescent="0.15">
      <c r="O11949">
        <v>11948</v>
      </c>
      <c r="P11949" t="str">
        <f>IFERROR(IF(COUNTIF(個人情報!$BB$5:$BB$401,"登録番号" &amp; リスト!O11949)&gt;=1,"",IF(VLOOKUP(O11949,登録者リスト!$A$1:$D$43729,4,FALSE)=基本情報!$D$6,O11949,"")),"")</f>
        <v/>
      </c>
    </row>
    <row r="11950" spans="15:16" x14ac:dyDescent="0.15">
      <c r="O11950">
        <v>11949</v>
      </c>
      <c r="P11950" t="str">
        <f>IFERROR(IF(COUNTIF(個人情報!$BB$5:$BB$401,"登録番号" &amp; リスト!O11950)&gt;=1,"",IF(VLOOKUP(O11950,登録者リスト!$A$1:$D$43729,4,FALSE)=基本情報!$D$6,O11950,"")),"")</f>
        <v/>
      </c>
    </row>
    <row r="11951" spans="15:16" x14ac:dyDescent="0.15">
      <c r="O11951">
        <v>11950</v>
      </c>
      <c r="P11951" t="str">
        <f>IFERROR(IF(COUNTIF(個人情報!$BB$5:$BB$401,"登録番号" &amp; リスト!O11951)&gt;=1,"",IF(VLOOKUP(O11951,登録者リスト!$A$1:$D$43729,4,FALSE)=基本情報!$D$6,O11951,"")),"")</f>
        <v/>
      </c>
    </row>
    <row r="11952" spans="15:16" x14ac:dyDescent="0.15">
      <c r="O11952">
        <v>11951</v>
      </c>
      <c r="P11952" t="str">
        <f>IFERROR(IF(COUNTIF(個人情報!$BB$5:$BB$401,"登録番号" &amp; リスト!O11952)&gt;=1,"",IF(VLOOKUP(O11952,登録者リスト!$A$1:$D$43729,4,FALSE)=基本情報!$D$6,O11952,"")),"")</f>
        <v/>
      </c>
    </row>
    <row r="11953" spans="15:16" x14ac:dyDescent="0.15">
      <c r="O11953">
        <v>11952</v>
      </c>
      <c r="P11953" t="str">
        <f>IFERROR(IF(COUNTIF(個人情報!$BB$5:$BB$401,"登録番号" &amp; リスト!O11953)&gt;=1,"",IF(VLOOKUP(O11953,登録者リスト!$A$1:$D$43729,4,FALSE)=基本情報!$D$6,O11953,"")),"")</f>
        <v/>
      </c>
    </row>
    <row r="11954" spans="15:16" x14ac:dyDescent="0.15">
      <c r="O11954">
        <v>11953</v>
      </c>
      <c r="P11954" t="str">
        <f>IFERROR(IF(COUNTIF(個人情報!$BB$5:$BB$401,"登録番号" &amp; リスト!O11954)&gt;=1,"",IF(VLOOKUP(O11954,登録者リスト!$A$1:$D$43729,4,FALSE)=基本情報!$D$6,O11954,"")),"")</f>
        <v/>
      </c>
    </row>
    <row r="11955" spans="15:16" x14ac:dyDescent="0.15">
      <c r="O11955">
        <v>11954</v>
      </c>
      <c r="P11955" t="str">
        <f>IFERROR(IF(COUNTIF(個人情報!$BB$5:$BB$401,"登録番号" &amp; リスト!O11955)&gt;=1,"",IF(VLOOKUP(O11955,登録者リスト!$A$1:$D$43729,4,FALSE)=基本情報!$D$6,O11955,"")),"")</f>
        <v/>
      </c>
    </row>
    <row r="11956" spans="15:16" x14ac:dyDescent="0.15">
      <c r="O11956">
        <v>11955</v>
      </c>
      <c r="P11956" t="str">
        <f>IFERROR(IF(COUNTIF(個人情報!$BB$5:$BB$401,"登録番号" &amp; リスト!O11956)&gt;=1,"",IF(VLOOKUP(O11956,登録者リスト!$A$1:$D$43729,4,FALSE)=基本情報!$D$6,O11956,"")),"")</f>
        <v/>
      </c>
    </row>
    <row r="11957" spans="15:16" x14ac:dyDescent="0.15">
      <c r="O11957">
        <v>11956</v>
      </c>
      <c r="P11957" t="str">
        <f>IFERROR(IF(COUNTIF(個人情報!$BB$5:$BB$401,"登録番号" &amp; リスト!O11957)&gt;=1,"",IF(VLOOKUP(O11957,登録者リスト!$A$1:$D$43729,4,FALSE)=基本情報!$D$6,O11957,"")),"")</f>
        <v/>
      </c>
    </row>
    <row r="11958" spans="15:16" x14ac:dyDescent="0.15">
      <c r="O11958">
        <v>11957</v>
      </c>
      <c r="P11958" t="str">
        <f>IFERROR(IF(COUNTIF(個人情報!$BB$5:$BB$401,"登録番号" &amp; リスト!O11958)&gt;=1,"",IF(VLOOKUP(O11958,登録者リスト!$A$1:$D$43729,4,FALSE)=基本情報!$D$6,O11958,"")),"")</f>
        <v/>
      </c>
    </row>
    <row r="11959" spans="15:16" x14ac:dyDescent="0.15">
      <c r="O11959">
        <v>11958</v>
      </c>
      <c r="P11959" t="str">
        <f>IFERROR(IF(COUNTIF(個人情報!$BB$5:$BB$401,"登録番号" &amp; リスト!O11959)&gt;=1,"",IF(VLOOKUP(O11959,登録者リスト!$A$1:$D$43729,4,FALSE)=基本情報!$D$6,O11959,"")),"")</f>
        <v/>
      </c>
    </row>
    <row r="11960" spans="15:16" x14ac:dyDescent="0.15">
      <c r="O11960">
        <v>11959</v>
      </c>
      <c r="P11960" t="str">
        <f>IFERROR(IF(COUNTIF(個人情報!$BB$5:$BB$401,"登録番号" &amp; リスト!O11960)&gt;=1,"",IF(VLOOKUP(O11960,登録者リスト!$A$1:$D$43729,4,FALSE)=基本情報!$D$6,O11960,"")),"")</f>
        <v/>
      </c>
    </row>
    <row r="11961" spans="15:16" x14ac:dyDescent="0.15">
      <c r="O11961">
        <v>11960</v>
      </c>
      <c r="P11961" t="str">
        <f>IFERROR(IF(COUNTIF(個人情報!$BB$5:$BB$401,"登録番号" &amp; リスト!O11961)&gt;=1,"",IF(VLOOKUP(O11961,登録者リスト!$A$1:$D$43729,4,FALSE)=基本情報!$D$6,O11961,"")),"")</f>
        <v/>
      </c>
    </row>
    <row r="11962" spans="15:16" x14ac:dyDescent="0.15">
      <c r="O11962">
        <v>11961</v>
      </c>
      <c r="P11962" t="str">
        <f>IFERROR(IF(COUNTIF(個人情報!$BB$5:$BB$401,"登録番号" &amp; リスト!O11962)&gt;=1,"",IF(VLOOKUP(O11962,登録者リスト!$A$1:$D$43729,4,FALSE)=基本情報!$D$6,O11962,"")),"")</f>
        <v/>
      </c>
    </row>
    <row r="11963" spans="15:16" x14ac:dyDescent="0.15">
      <c r="O11963">
        <v>11962</v>
      </c>
      <c r="P11963" t="str">
        <f>IFERROR(IF(COUNTIF(個人情報!$BB$5:$BB$401,"登録番号" &amp; リスト!O11963)&gt;=1,"",IF(VLOOKUP(O11963,登録者リスト!$A$1:$D$43729,4,FALSE)=基本情報!$D$6,O11963,"")),"")</f>
        <v/>
      </c>
    </row>
    <row r="11964" spans="15:16" x14ac:dyDescent="0.15">
      <c r="O11964">
        <v>11963</v>
      </c>
      <c r="P11964" t="str">
        <f>IFERROR(IF(COUNTIF(個人情報!$BB$5:$BB$401,"登録番号" &amp; リスト!O11964)&gt;=1,"",IF(VLOOKUP(O11964,登録者リスト!$A$1:$D$43729,4,FALSE)=基本情報!$D$6,O11964,"")),"")</f>
        <v/>
      </c>
    </row>
    <row r="11965" spans="15:16" x14ac:dyDescent="0.15">
      <c r="O11965">
        <v>11964</v>
      </c>
      <c r="P11965" t="str">
        <f>IFERROR(IF(COUNTIF(個人情報!$BB$5:$BB$401,"登録番号" &amp; リスト!O11965)&gt;=1,"",IF(VLOOKUP(O11965,登録者リスト!$A$1:$D$43729,4,FALSE)=基本情報!$D$6,O11965,"")),"")</f>
        <v/>
      </c>
    </row>
    <row r="11966" spans="15:16" x14ac:dyDescent="0.15">
      <c r="O11966">
        <v>11965</v>
      </c>
      <c r="P11966" t="str">
        <f>IFERROR(IF(COUNTIF(個人情報!$BB$5:$BB$401,"登録番号" &amp; リスト!O11966)&gt;=1,"",IF(VLOOKUP(O11966,登録者リスト!$A$1:$D$43729,4,FALSE)=基本情報!$D$6,O11966,"")),"")</f>
        <v/>
      </c>
    </row>
    <row r="11967" spans="15:16" x14ac:dyDescent="0.15">
      <c r="O11967">
        <v>11966</v>
      </c>
      <c r="P11967" t="str">
        <f>IFERROR(IF(COUNTIF(個人情報!$BB$5:$BB$401,"登録番号" &amp; リスト!O11967)&gt;=1,"",IF(VLOOKUP(O11967,登録者リスト!$A$1:$D$43729,4,FALSE)=基本情報!$D$6,O11967,"")),"")</f>
        <v/>
      </c>
    </row>
    <row r="11968" spans="15:16" x14ac:dyDescent="0.15">
      <c r="O11968">
        <v>11967</v>
      </c>
      <c r="P11968" t="str">
        <f>IFERROR(IF(COUNTIF(個人情報!$BB$5:$BB$401,"登録番号" &amp; リスト!O11968)&gt;=1,"",IF(VLOOKUP(O11968,登録者リスト!$A$1:$D$43729,4,FALSE)=基本情報!$D$6,O11968,"")),"")</f>
        <v/>
      </c>
    </row>
    <row r="11969" spans="15:16" x14ac:dyDescent="0.15">
      <c r="O11969">
        <v>11968</v>
      </c>
      <c r="P11969" t="str">
        <f>IFERROR(IF(COUNTIF(個人情報!$BB$5:$BB$401,"登録番号" &amp; リスト!O11969)&gt;=1,"",IF(VLOOKUP(O11969,登録者リスト!$A$1:$D$43729,4,FALSE)=基本情報!$D$6,O11969,"")),"")</f>
        <v/>
      </c>
    </row>
    <row r="11970" spans="15:16" x14ac:dyDescent="0.15">
      <c r="O11970">
        <v>11969</v>
      </c>
      <c r="P11970" t="str">
        <f>IFERROR(IF(COUNTIF(個人情報!$BB$5:$BB$401,"登録番号" &amp; リスト!O11970)&gt;=1,"",IF(VLOOKUP(O11970,登録者リスト!$A$1:$D$43729,4,FALSE)=基本情報!$D$6,O11970,"")),"")</f>
        <v/>
      </c>
    </row>
    <row r="11971" spans="15:16" x14ac:dyDescent="0.15">
      <c r="O11971">
        <v>11970</v>
      </c>
      <c r="P11971" t="str">
        <f>IFERROR(IF(COUNTIF(個人情報!$BB$5:$BB$401,"登録番号" &amp; リスト!O11971)&gt;=1,"",IF(VLOOKUP(O11971,登録者リスト!$A$1:$D$43729,4,FALSE)=基本情報!$D$6,O11971,"")),"")</f>
        <v/>
      </c>
    </row>
    <row r="11972" spans="15:16" x14ac:dyDescent="0.15">
      <c r="O11972">
        <v>11971</v>
      </c>
      <c r="P11972" t="str">
        <f>IFERROR(IF(COUNTIF(個人情報!$BB$5:$BB$401,"登録番号" &amp; リスト!O11972)&gt;=1,"",IF(VLOOKUP(O11972,登録者リスト!$A$1:$D$43729,4,FALSE)=基本情報!$D$6,O11972,"")),"")</f>
        <v/>
      </c>
    </row>
    <row r="11973" spans="15:16" x14ac:dyDescent="0.15">
      <c r="O11973">
        <v>11972</v>
      </c>
      <c r="P11973" t="str">
        <f>IFERROR(IF(COUNTIF(個人情報!$BB$5:$BB$401,"登録番号" &amp; リスト!O11973)&gt;=1,"",IF(VLOOKUP(O11973,登録者リスト!$A$1:$D$43729,4,FALSE)=基本情報!$D$6,O11973,"")),"")</f>
        <v/>
      </c>
    </row>
    <row r="11974" spans="15:16" x14ac:dyDescent="0.15">
      <c r="O11974">
        <v>11973</v>
      </c>
      <c r="P11974" t="str">
        <f>IFERROR(IF(COUNTIF(個人情報!$BB$5:$BB$401,"登録番号" &amp; リスト!O11974)&gt;=1,"",IF(VLOOKUP(O11974,登録者リスト!$A$1:$D$43729,4,FALSE)=基本情報!$D$6,O11974,"")),"")</f>
        <v/>
      </c>
    </row>
    <row r="11975" spans="15:16" x14ac:dyDescent="0.15">
      <c r="O11975">
        <v>11974</v>
      </c>
      <c r="P11975" t="str">
        <f>IFERROR(IF(COUNTIF(個人情報!$BB$5:$BB$401,"登録番号" &amp; リスト!O11975)&gt;=1,"",IF(VLOOKUP(O11975,登録者リスト!$A$1:$D$43729,4,FALSE)=基本情報!$D$6,O11975,"")),"")</f>
        <v/>
      </c>
    </row>
    <row r="11976" spans="15:16" x14ac:dyDescent="0.15">
      <c r="O11976">
        <v>11975</v>
      </c>
      <c r="P11976" t="str">
        <f>IFERROR(IF(COUNTIF(個人情報!$BB$5:$BB$401,"登録番号" &amp; リスト!O11976)&gt;=1,"",IF(VLOOKUP(O11976,登録者リスト!$A$1:$D$43729,4,FALSE)=基本情報!$D$6,O11976,"")),"")</f>
        <v/>
      </c>
    </row>
    <row r="11977" spans="15:16" x14ac:dyDescent="0.15">
      <c r="O11977">
        <v>11976</v>
      </c>
      <c r="P11977" t="str">
        <f>IFERROR(IF(COUNTIF(個人情報!$BB$5:$BB$401,"登録番号" &amp; リスト!O11977)&gt;=1,"",IF(VLOOKUP(O11977,登録者リスト!$A$1:$D$43729,4,FALSE)=基本情報!$D$6,O11977,"")),"")</f>
        <v/>
      </c>
    </row>
    <row r="11978" spans="15:16" x14ac:dyDescent="0.15">
      <c r="O11978">
        <v>11977</v>
      </c>
      <c r="P11978" t="str">
        <f>IFERROR(IF(COUNTIF(個人情報!$BB$5:$BB$401,"登録番号" &amp; リスト!O11978)&gt;=1,"",IF(VLOOKUP(O11978,登録者リスト!$A$1:$D$43729,4,FALSE)=基本情報!$D$6,O11978,"")),"")</f>
        <v/>
      </c>
    </row>
    <row r="11979" spans="15:16" x14ac:dyDescent="0.15">
      <c r="O11979">
        <v>11978</v>
      </c>
      <c r="P11979" t="str">
        <f>IFERROR(IF(COUNTIF(個人情報!$BB$5:$BB$401,"登録番号" &amp; リスト!O11979)&gt;=1,"",IF(VLOOKUP(O11979,登録者リスト!$A$1:$D$43729,4,FALSE)=基本情報!$D$6,O11979,"")),"")</f>
        <v/>
      </c>
    </row>
    <row r="11980" spans="15:16" x14ac:dyDescent="0.15">
      <c r="O11980">
        <v>11979</v>
      </c>
      <c r="P11980" t="str">
        <f>IFERROR(IF(COUNTIF(個人情報!$BB$5:$BB$401,"登録番号" &amp; リスト!O11980)&gt;=1,"",IF(VLOOKUP(O11980,登録者リスト!$A$1:$D$43729,4,FALSE)=基本情報!$D$6,O11980,"")),"")</f>
        <v/>
      </c>
    </row>
    <row r="11981" spans="15:16" x14ac:dyDescent="0.15">
      <c r="O11981">
        <v>11980</v>
      </c>
      <c r="P11981" t="str">
        <f>IFERROR(IF(COUNTIF(個人情報!$BB$5:$BB$401,"登録番号" &amp; リスト!O11981)&gt;=1,"",IF(VLOOKUP(O11981,登録者リスト!$A$1:$D$43729,4,FALSE)=基本情報!$D$6,O11981,"")),"")</f>
        <v/>
      </c>
    </row>
    <row r="11982" spans="15:16" x14ac:dyDescent="0.15">
      <c r="O11982">
        <v>11981</v>
      </c>
      <c r="P11982" t="str">
        <f>IFERROR(IF(COUNTIF(個人情報!$BB$5:$BB$401,"登録番号" &amp; リスト!O11982)&gt;=1,"",IF(VLOOKUP(O11982,登録者リスト!$A$1:$D$43729,4,FALSE)=基本情報!$D$6,O11982,"")),"")</f>
        <v/>
      </c>
    </row>
    <row r="11983" spans="15:16" x14ac:dyDescent="0.15">
      <c r="O11983">
        <v>11982</v>
      </c>
      <c r="P11983" t="str">
        <f>IFERROR(IF(COUNTIF(個人情報!$BB$5:$BB$401,"登録番号" &amp; リスト!O11983)&gt;=1,"",IF(VLOOKUP(O11983,登録者リスト!$A$1:$D$43729,4,FALSE)=基本情報!$D$6,O11983,"")),"")</f>
        <v/>
      </c>
    </row>
    <row r="11984" spans="15:16" x14ac:dyDescent="0.15">
      <c r="O11984">
        <v>11983</v>
      </c>
      <c r="P11984" t="str">
        <f>IFERROR(IF(COUNTIF(個人情報!$BB$5:$BB$401,"登録番号" &amp; リスト!O11984)&gt;=1,"",IF(VLOOKUP(O11984,登録者リスト!$A$1:$D$43729,4,FALSE)=基本情報!$D$6,O11984,"")),"")</f>
        <v/>
      </c>
    </row>
    <row r="11985" spans="15:16" x14ac:dyDescent="0.15">
      <c r="O11985">
        <v>11984</v>
      </c>
      <c r="P11985" t="str">
        <f>IFERROR(IF(COUNTIF(個人情報!$BB$5:$BB$401,"登録番号" &amp; リスト!O11985)&gt;=1,"",IF(VLOOKUP(O11985,登録者リスト!$A$1:$D$43729,4,FALSE)=基本情報!$D$6,O11985,"")),"")</f>
        <v/>
      </c>
    </row>
    <row r="11986" spans="15:16" x14ac:dyDescent="0.15">
      <c r="O11986">
        <v>11985</v>
      </c>
      <c r="P11986" t="str">
        <f>IFERROR(IF(COUNTIF(個人情報!$BB$5:$BB$401,"登録番号" &amp; リスト!O11986)&gt;=1,"",IF(VLOOKUP(O11986,登録者リスト!$A$1:$D$43729,4,FALSE)=基本情報!$D$6,O11986,"")),"")</f>
        <v/>
      </c>
    </row>
    <row r="11987" spans="15:16" x14ac:dyDescent="0.15">
      <c r="O11987">
        <v>11986</v>
      </c>
      <c r="P11987" t="str">
        <f>IFERROR(IF(COUNTIF(個人情報!$BB$5:$BB$401,"登録番号" &amp; リスト!O11987)&gt;=1,"",IF(VLOOKUP(O11987,登録者リスト!$A$1:$D$43729,4,FALSE)=基本情報!$D$6,O11987,"")),"")</f>
        <v/>
      </c>
    </row>
    <row r="11988" spans="15:16" x14ac:dyDescent="0.15">
      <c r="O11988">
        <v>11987</v>
      </c>
      <c r="P11988" t="str">
        <f>IFERROR(IF(COUNTIF(個人情報!$BB$5:$BB$401,"登録番号" &amp; リスト!O11988)&gt;=1,"",IF(VLOOKUP(O11988,登録者リスト!$A$1:$D$43729,4,FALSE)=基本情報!$D$6,O11988,"")),"")</f>
        <v/>
      </c>
    </row>
    <row r="11989" spans="15:16" x14ac:dyDescent="0.15">
      <c r="O11989">
        <v>11988</v>
      </c>
      <c r="P11989" t="str">
        <f>IFERROR(IF(COUNTIF(個人情報!$BB$5:$BB$401,"登録番号" &amp; リスト!O11989)&gt;=1,"",IF(VLOOKUP(O11989,登録者リスト!$A$1:$D$43729,4,FALSE)=基本情報!$D$6,O11989,"")),"")</f>
        <v/>
      </c>
    </row>
    <row r="11990" spans="15:16" x14ac:dyDescent="0.15">
      <c r="O11990">
        <v>11989</v>
      </c>
      <c r="P11990" t="str">
        <f>IFERROR(IF(COUNTIF(個人情報!$BB$5:$BB$401,"登録番号" &amp; リスト!O11990)&gt;=1,"",IF(VLOOKUP(O11990,登録者リスト!$A$1:$D$43729,4,FALSE)=基本情報!$D$6,O11990,"")),"")</f>
        <v/>
      </c>
    </row>
    <row r="11991" spans="15:16" x14ac:dyDescent="0.15">
      <c r="O11991">
        <v>11990</v>
      </c>
      <c r="P11991" t="str">
        <f>IFERROR(IF(COUNTIF(個人情報!$BB$5:$BB$401,"登録番号" &amp; リスト!O11991)&gt;=1,"",IF(VLOOKUP(O11991,登録者リスト!$A$1:$D$43729,4,FALSE)=基本情報!$D$6,O11991,"")),"")</f>
        <v/>
      </c>
    </row>
    <row r="11992" spans="15:16" x14ac:dyDescent="0.15">
      <c r="O11992">
        <v>11991</v>
      </c>
      <c r="P11992" t="str">
        <f>IFERROR(IF(COUNTIF(個人情報!$BB$5:$BB$401,"登録番号" &amp; リスト!O11992)&gt;=1,"",IF(VLOOKUP(O11992,登録者リスト!$A$1:$D$43729,4,FALSE)=基本情報!$D$6,O11992,"")),"")</f>
        <v/>
      </c>
    </row>
    <row r="11993" spans="15:16" x14ac:dyDescent="0.15">
      <c r="O11993">
        <v>11992</v>
      </c>
      <c r="P11993" t="str">
        <f>IFERROR(IF(COUNTIF(個人情報!$BB$5:$BB$401,"登録番号" &amp; リスト!O11993)&gt;=1,"",IF(VLOOKUP(O11993,登録者リスト!$A$1:$D$43729,4,FALSE)=基本情報!$D$6,O11993,"")),"")</f>
        <v/>
      </c>
    </row>
    <row r="11994" spans="15:16" x14ac:dyDescent="0.15">
      <c r="O11994">
        <v>11993</v>
      </c>
      <c r="P11994" t="str">
        <f>IFERROR(IF(COUNTIF(個人情報!$BB$5:$BB$401,"登録番号" &amp; リスト!O11994)&gt;=1,"",IF(VLOOKUP(O11994,登録者リスト!$A$1:$D$43729,4,FALSE)=基本情報!$D$6,O11994,"")),"")</f>
        <v/>
      </c>
    </row>
    <row r="11995" spans="15:16" x14ac:dyDescent="0.15">
      <c r="O11995">
        <v>11994</v>
      </c>
      <c r="P11995" t="str">
        <f>IFERROR(IF(COUNTIF(個人情報!$BB$5:$BB$401,"登録番号" &amp; リスト!O11995)&gt;=1,"",IF(VLOOKUP(O11995,登録者リスト!$A$1:$D$43729,4,FALSE)=基本情報!$D$6,O11995,"")),"")</f>
        <v/>
      </c>
    </row>
    <row r="11996" spans="15:16" x14ac:dyDescent="0.15">
      <c r="O11996">
        <v>11995</v>
      </c>
      <c r="P11996" t="str">
        <f>IFERROR(IF(COUNTIF(個人情報!$BB$5:$BB$401,"登録番号" &amp; リスト!O11996)&gt;=1,"",IF(VLOOKUP(O11996,登録者リスト!$A$1:$D$43729,4,FALSE)=基本情報!$D$6,O11996,"")),"")</f>
        <v/>
      </c>
    </row>
    <row r="11997" spans="15:16" x14ac:dyDescent="0.15">
      <c r="O11997">
        <v>11996</v>
      </c>
      <c r="P11997" t="str">
        <f>IFERROR(IF(COUNTIF(個人情報!$BB$5:$BB$401,"登録番号" &amp; リスト!O11997)&gt;=1,"",IF(VLOOKUP(O11997,登録者リスト!$A$1:$D$43729,4,FALSE)=基本情報!$D$6,O11997,"")),"")</f>
        <v/>
      </c>
    </row>
    <row r="11998" spans="15:16" x14ac:dyDescent="0.15">
      <c r="O11998">
        <v>11997</v>
      </c>
      <c r="P11998" t="str">
        <f>IFERROR(IF(COUNTIF(個人情報!$BB$5:$BB$401,"登録番号" &amp; リスト!O11998)&gt;=1,"",IF(VLOOKUP(O11998,登録者リスト!$A$1:$D$43729,4,FALSE)=基本情報!$D$6,O11998,"")),"")</f>
        <v/>
      </c>
    </row>
    <row r="11999" spans="15:16" x14ac:dyDescent="0.15">
      <c r="O11999">
        <v>11998</v>
      </c>
      <c r="P11999" t="str">
        <f>IFERROR(IF(COUNTIF(個人情報!$BB$5:$BB$401,"登録番号" &amp; リスト!O11999)&gt;=1,"",IF(VLOOKUP(O11999,登録者リスト!$A$1:$D$43729,4,FALSE)=基本情報!$D$6,O11999,"")),"")</f>
        <v/>
      </c>
    </row>
    <row r="12000" spans="15:16" x14ac:dyDescent="0.15">
      <c r="O12000">
        <v>11999</v>
      </c>
      <c r="P12000" t="str">
        <f>IFERROR(IF(COUNTIF(個人情報!$BB$5:$BB$401,"登録番号" &amp; リスト!O12000)&gt;=1,"",IF(VLOOKUP(O12000,登録者リスト!$A$1:$D$43729,4,FALSE)=基本情報!$D$6,O12000,"")),"")</f>
        <v/>
      </c>
    </row>
    <row r="12001" spans="15:16" x14ac:dyDescent="0.15">
      <c r="O12001">
        <v>12000</v>
      </c>
      <c r="P12001" t="str">
        <f>IFERROR(IF(COUNTIF(個人情報!$BB$5:$BB$401,"登録番号" &amp; リスト!O12001)&gt;=1,"",IF(VLOOKUP(O12001,登録者リスト!$A$1:$D$43729,4,FALSE)=基本情報!$D$6,O12001,"")),"")</f>
        <v/>
      </c>
    </row>
    <row r="12002" spans="15:16" x14ac:dyDescent="0.15">
      <c r="O12002">
        <v>12001</v>
      </c>
      <c r="P12002" t="str">
        <f>IFERROR(IF(COUNTIF(個人情報!$BB$5:$BB$401,"登録番号" &amp; リスト!O12002)&gt;=1,"",IF(VLOOKUP(O12002,登録者リスト!$A$1:$D$43729,4,FALSE)=基本情報!$D$6,O12002,"")),"")</f>
        <v/>
      </c>
    </row>
    <row r="12003" spans="15:16" x14ac:dyDescent="0.15">
      <c r="O12003">
        <v>12002</v>
      </c>
      <c r="P12003" t="str">
        <f>IFERROR(IF(COUNTIF(個人情報!$BB$5:$BB$401,"登録番号" &amp; リスト!O12003)&gt;=1,"",IF(VLOOKUP(O12003,登録者リスト!$A$1:$D$43729,4,FALSE)=基本情報!$D$6,O12003,"")),"")</f>
        <v/>
      </c>
    </row>
    <row r="12004" spans="15:16" x14ac:dyDescent="0.15">
      <c r="O12004">
        <v>12003</v>
      </c>
      <c r="P12004" t="str">
        <f>IFERROR(IF(COUNTIF(個人情報!$BB$5:$BB$401,"登録番号" &amp; リスト!O12004)&gt;=1,"",IF(VLOOKUP(O12004,登録者リスト!$A$1:$D$43729,4,FALSE)=基本情報!$D$6,O12004,"")),"")</f>
        <v/>
      </c>
    </row>
    <row r="12005" spans="15:16" x14ac:dyDescent="0.15">
      <c r="O12005">
        <v>12004</v>
      </c>
      <c r="P12005" t="str">
        <f>IFERROR(IF(COUNTIF(個人情報!$BB$5:$BB$401,"登録番号" &amp; リスト!O12005)&gt;=1,"",IF(VLOOKUP(O12005,登録者リスト!$A$1:$D$43729,4,FALSE)=基本情報!$D$6,O12005,"")),"")</f>
        <v/>
      </c>
    </row>
    <row r="12006" spans="15:16" x14ac:dyDescent="0.15">
      <c r="O12006">
        <v>12005</v>
      </c>
      <c r="P12006" t="str">
        <f>IFERROR(IF(COUNTIF(個人情報!$BB$5:$BB$401,"登録番号" &amp; リスト!O12006)&gt;=1,"",IF(VLOOKUP(O12006,登録者リスト!$A$1:$D$43729,4,FALSE)=基本情報!$D$6,O12006,"")),"")</f>
        <v/>
      </c>
    </row>
    <row r="12007" spans="15:16" x14ac:dyDescent="0.15">
      <c r="O12007">
        <v>12006</v>
      </c>
      <c r="P12007" t="str">
        <f>IFERROR(IF(COUNTIF(個人情報!$BB$5:$BB$401,"登録番号" &amp; リスト!O12007)&gt;=1,"",IF(VLOOKUP(O12007,登録者リスト!$A$1:$D$43729,4,FALSE)=基本情報!$D$6,O12007,"")),"")</f>
        <v/>
      </c>
    </row>
    <row r="12008" spans="15:16" x14ac:dyDescent="0.15">
      <c r="O12008">
        <v>12007</v>
      </c>
      <c r="P12008" t="str">
        <f>IFERROR(IF(COUNTIF(個人情報!$BB$5:$BB$401,"登録番号" &amp; リスト!O12008)&gt;=1,"",IF(VLOOKUP(O12008,登録者リスト!$A$1:$D$43729,4,FALSE)=基本情報!$D$6,O12008,"")),"")</f>
        <v/>
      </c>
    </row>
    <row r="12009" spans="15:16" x14ac:dyDescent="0.15">
      <c r="O12009">
        <v>12008</v>
      </c>
      <c r="P12009" t="str">
        <f>IFERROR(IF(COUNTIF(個人情報!$BB$5:$BB$401,"登録番号" &amp; リスト!O12009)&gt;=1,"",IF(VLOOKUP(O12009,登録者リスト!$A$1:$D$43729,4,FALSE)=基本情報!$D$6,O12009,"")),"")</f>
        <v/>
      </c>
    </row>
    <row r="12010" spans="15:16" x14ac:dyDescent="0.15">
      <c r="O12010">
        <v>12009</v>
      </c>
      <c r="P12010" t="str">
        <f>IFERROR(IF(COUNTIF(個人情報!$BB$5:$BB$401,"登録番号" &amp; リスト!O12010)&gt;=1,"",IF(VLOOKUP(O12010,登録者リスト!$A$1:$D$43729,4,FALSE)=基本情報!$D$6,O12010,"")),"")</f>
        <v/>
      </c>
    </row>
    <row r="12011" spans="15:16" x14ac:dyDescent="0.15">
      <c r="O12011">
        <v>12010</v>
      </c>
      <c r="P12011" t="str">
        <f>IFERROR(IF(COUNTIF(個人情報!$BB$5:$BB$401,"登録番号" &amp; リスト!O12011)&gt;=1,"",IF(VLOOKUP(O12011,登録者リスト!$A$1:$D$43729,4,FALSE)=基本情報!$D$6,O12011,"")),"")</f>
        <v/>
      </c>
    </row>
    <row r="12012" spans="15:16" x14ac:dyDescent="0.15">
      <c r="O12012">
        <v>12011</v>
      </c>
      <c r="P12012" t="str">
        <f>IFERROR(IF(COUNTIF(個人情報!$BB$5:$BB$401,"登録番号" &amp; リスト!O12012)&gt;=1,"",IF(VLOOKUP(O12012,登録者リスト!$A$1:$D$43729,4,FALSE)=基本情報!$D$6,O12012,"")),"")</f>
        <v/>
      </c>
    </row>
    <row r="12013" spans="15:16" x14ac:dyDescent="0.15">
      <c r="O12013">
        <v>12012</v>
      </c>
      <c r="P12013" t="str">
        <f>IFERROR(IF(COUNTIF(個人情報!$BB$5:$BB$401,"登録番号" &amp; リスト!O12013)&gt;=1,"",IF(VLOOKUP(O12013,登録者リスト!$A$1:$D$43729,4,FALSE)=基本情報!$D$6,O12013,"")),"")</f>
        <v/>
      </c>
    </row>
    <row r="12014" spans="15:16" x14ac:dyDescent="0.15">
      <c r="O12014">
        <v>12013</v>
      </c>
      <c r="P12014" t="str">
        <f>IFERROR(IF(COUNTIF(個人情報!$BB$5:$BB$401,"登録番号" &amp; リスト!O12014)&gt;=1,"",IF(VLOOKUP(O12014,登録者リスト!$A$1:$D$43729,4,FALSE)=基本情報!$D$6,O12014,"")),"")</f>
        <v/>
      </c>
    </row>
    <row r="12015" spans="15:16" x14ac:dyDescent="0.15">
      <c r="O12015">
        <v>12014</v>
      </c>
      <c r="P12015" t="str">
        <f>IFERROR(IF(COUNTIF(個人情報!$BB$5:$BB$401,"登録番号" &amp; リスト!O12015)&gt;=1,"",IF(VLOOKUP(O12015,登録者リスト!$A$1:$D$43729,4,FALSE)=基本情報!$D$6,O12015,"")),"")</f>
        <v/>
      </c>
    </row>
    <row r="12016" spans="15:16" x14ac:dyDescent="0.15">
      <c r="O12016">
        <v>12015</v>
      </c>
      <c r="P12016" t="str">
        <f>IFERROR(IF(COUNTIF(個人情報!$BB$5:$BB$401,"登録番号" &amp; リスト!O12016)&gt;=1,"",IF(VLOOKUP(O12016,登録者リスト!$A$1:$D$43729,4,FALSE)=基本情報!$D$6,O12016,"")),"")</f>
        <v/>
      </c>
    </row>
    <row r="12017" spans="15:16" x14ac:dyDescent="0.15">
      <c r="O12017">
        <v>12016</v>
      </c>
      <c r="P12017" t="str">
        <f>IFERROR(IF(COUNTIF(個人情報!$BB$5:$BB$401,"登録番号" &amp; リスト!O12017)&gt;=1,"",IF(VLOOKUP(O12017,登録者リスト!$A$1:$D$43729,4,FALSE)=基本情報!$D$6,O12017,"")),"")</f>
        <v/>
      </c>
    </row>
    <row r="12018" spans="15:16" x14ac:dyDescent="0.15">
      <c r="O12018">
        <v>12017</v>
      </c>
      <c r="P12018" t="str">
        <f>IFERROR(IF(COUNTIF(個人情報!$BB$5:$BB$401,"登録番号" &amp; リスト!O12018)&gt;=1,"",IF(VLOOKUP(O12018,登録者リスト!$A$1:$D$43729,4,FALSE)=基本情報!$D$6,O12018,"")),"")</f>
        <v/>
      </c>
    </row>
    <row r="12019" spans="15:16" x14ac:dyDescent="0.15">
      <c r="O12019">
        <v>12018</v>
      </c>
      <c r="P12019" t="str">
        <f>IFERROR(IF(COUNTIF(個人情報!$BB$5:$BB$401,"登録番号" &amp; リスト!O12019)&gt;=1,"",IF(VLOOKUP(O12019,登録者リスト!$A$1:$D$43729,4,FALSE)=基本情報!$D$6,O12019,"")),"")</f>
        <v/>
      </c>
    </row>
    <row r="12020" spans="15:16" x14ac:dyDescent="0.15">
      <c r="O12020">
        <v>12019</v>
      </c>
      <c r="P12020" t="str">
        <f>IFERROR(IF(COUNTIF(個人情報!$BB$5:$BB$401,"登録番号" &amp; リスト!O12020)&gt;=1,"",IF(VLOOKUP(O12020,登録者リスト!$A$1:$D$43729,4,FALSE)=基本情報!$D$6,O12020,"")),"")</f>
        <v/>
      </c>
    </row>
    <row r="12021" spans="15:16" x14ac:dyDescent="0.15">
      <c r="O12021">
        <v>12020</v>
      </c>
      <c r="P12021" t="str">
        <f>IFERROR(IF(COUNTIF(個人情報!$BB$5:$BB$401,"登録番号" &amp; リスト!O12021)&gt;=1,"",IF(VLOOKUP(O12021,登録者リスト!$A$1:$D$43729,4,FALSE)=基本情報!$D$6,O12021,"")),"")</f>
        <v/>
      </c>
    </row>
    <row r="12022" spans="15:16" x14ac:dyDescent="0.15">
      <c r="O12022">
        <v>12021</v>
      </c>
      <c r="P12022" t="str">
        <f>IFERROR(IF(COUNTIF(個人情報!$BB$5:$BB$401,"登録番号" &amp; リスト!O12022)&gt;=1,"",IF(VLOOKUP(O12022,登録者リスト!$A$1:$D$43729,4,FALSE)=基本情報!$D$6,O12022,"")),"")</f>
        <v/>
      </c>
    </row>
    <row r="12023" spans="15:16" x14ac:dyDescent="0.15">
      <c r="O12023">
        <v>12022</v>
      </c>
      <c r="P12023" t="str">
        <f>IFERROR(IF(COUNTIF(個人情報!$BB$5:$BB$401,"登録番号" &amp; リスト!O12023)&gt;=1,"",IF(VLOOKUP(O12023,登録者リスト!$A$1:$D$43729,4,FALSE)=基本情報!$D$6,O12023,"")),"")</f>
        <v/>
      </c>
    </row>
    <row r="12024" spans="15:16" x14ac:dyDescent="0.15">
      <c r="O12024">
        <v>12023</v>
      </c>
      <c r="P12024" t="str">
        <f>IFERROR(IF(COUNTIF(個人情報!$BB$5:$BB$401,"登録番号" &amp; リスト!O12024)&gt;=1,"",IF(VLOOKUP(O12024,登録者リスト!$A$1:$D$43729,4,FALSE)=基本情報!$D$6,O12024,"")),"")</f>
        <v/>
      </c>
    </row>
    <row r="12025" spans="15:16" x14ac:dyDescent="0.15">
      <c r="O12025">
        <v>12024</v>
      </c>
      <c r="P12025" t="str">
        <f>IFERROR(IF(COUNTIF(個人情報!$BB$5:$BB$401,"登録番号" &amp; リスト!O12025)&gt;=1,"",IF(VLOOKUP(O12025,登録者リスト!$A$1:$D$43729,4,FALSE)=基本情報!$D$6,O12025,"")),"")</f>
        <v/>
      </c>
    </row>
    <row r="12026" spans="15:16" x14ac:dyDescent="0.15">
      <c r="O12026">
        <v>12025</v>
      </c>
      <c r="P12026" t="str">
        <f>IFERROR(IF(COUNTIF(個人情報!$BB$5:$BB$401,"登録番号" &amp; リスト!O12026)&gt;=1,"",IF(VLOOKUP(O12026,登録者リスト!$A$1:$D$43729,4,FALSE)=基本情報!$D$6,O12026,"")),"")</f>
        <v/>
      </c>
    </row>
    <row r="12027" spans="15:16" x14ac:dyDescent="0.15">
      <c r="O12027">
        <v>12026</v>
      </c>
      <c r="P12027" t="str">
        <f>IFERROR(IF(COUNTIF(個人情報!$BB$5:$BB$401,"登録番号" &amp; リスト!O12027)&gt;=1,"",IF(VLOOKUP(O12027,登録者リスト!$A$1:$D$43729,4,FALSE)=基本情報!$D$6,O12027,"")),"")</f>
        <v/>
      </c>
    </row>
    <row r="12028" spans="15:16" x14ac:dyDescent="0.15">
      <c r="O12028">
        <v>12027</v>
      </c>
      <c r="P12028" t="str">
        <f>IFERROR(IF(COUNTIF(個人情報!$BB$5:$BB$401,"登録番号" &amp; リスト!O12028)&gt;=1,"",IF(VLOOKUP(O12028,登録者リスト!$A$1:$D$43729,4,FALSE)=基本情報!$D$6,O12028,"")),"")</f>
        <v/>
      </c>
    </row>
    <row r="12029" spans="15:16" x14ac:dyDescent="0.15">
      <c r="O12029">
        <v>12028</v>
      </c>
      <c r="P12029" t="str">
        <f>IFERROR(IF(COUNTIF(個人情報!$BB$5:$BB$401,"登録番号" &amp; リスト!O12029)&gt;=1,"",IF(VLOOKUP(O12029,登録者リスト!$A$1:$D$43729,4,FALSE)=基本情報!$D$6,O12029,"")),"")</f>
        <v/>
      </c>
    </row>
    <row r="12030" spans="15:16" x14ac:dyDescent="0.15">
      <c r="O12030">
        <v>12029</v>
      </c>
      <c r="P12030" t="str">
        <f>IFERROR(IF(COUNTIF(個人情報!$BB$5:$BB$401,"登録番号" &amp; リスト!O12030)&gt;=1,"",IF(VLOOKUP(O12030,登録者リスト!$A$1:$D$43729,4,FALSE)=基本情報!$D$6,O12030,"")),"")</f>
        <v/>
      </c>
    </row>
    <row r="12031" spans="15:16" x14ac:dyDescent="0.15">
      <c r="O12031">
        <v>12030</v>
      </c>
      <c r="P12031" t="str">
        <f>IFERROR(IF(COUNTIF(個人情報!$BB$5:$BB$401,"登録番号" &amp; リスト!O12031)&gt;=1,"",IF(VLOOKUP(O12031,登録者リスト!$A$1:$D$43729,4,FALSE)=基本情報!$D$6,O12031,"")),"")</f>
        <v/>
      </c>
    </row>
    <row r="12032" spans="15:16" x14ac:dyDescent="0.15">
      <c r="O12032">
        <v>12031</v>
      </c>
      <c r="P12032" t="str">
        <f>IFERROR(IF(COUNTIF(個人情報!$BB$5:$BB$401,"登録番号" &amp; リスト!O12032)&gt;=1,"",IF(VLOOKUP(O12032,登録者リスト!$A$1:$D$43729,4,FALSE)=基本情報!$D$6,O12032,"")),"")</f>
        <v/>
      </c>
    </row>
    <row r="12033" spans="15:16" x14ac:dyDescent="0.15">
      <c r="O12033">
        <v>12032</v>
      </c>
      <c r="P12033" t="str">
        <f>IFERROR(IF(COUNTIF(個人情報!$BB$5:$BB$401,"登録番号" &amp; リスト!O12033)&gt;=1,"",IF(VLOOKUP(O12033,登録者リスト!$A$1:$D$43729,4,FALSE)=基本情報!$D$6,O12033,"")),"")</f>
        <v/>
      </c>
    </row>
    <row r="12034" spans="15:16" x14ac:dyDescent="0.15">
      <c r="O12034">
        <v>12033</v>
      </c>
      <c r="P12034" t="str">
        <f>IFERROR(IF(COUNTIF(個人情報!$BB$5:$BB$401,"登録番号" &amp; リスト!O12034)&gt;=1,"",IF(VLOOKUP(O12034,登録者リスト!$A$1:$D$43729,4,FALSE)=基本情報!$D$6,O12034,"")),"")</f>
        <v/>
      </c>
    </row>
    <row r="12035" spans="15:16" x14ac:dyDescent="0.15">
      <c r="O12035">
        <v>12034</v>
      </c>
      <c r="P12035" t="str">
        <f>IFERROR(IF(COUNTIF(個人情報!$BB$5:$BB$401,"登録番号" &amp; リスト!O12035)&gt;=1,"",IF(VLOOKUP(O12035,登録者リスト!$A$1:$D$43729,4,FALSE)=基本情報!$D$6,O12035,"")),"")</f>
        <v/>
      </c>
    </row>
    <row r="12036" spans="15:16" x14ac:dyDescent="0.15">
      <c r="O12036">
        <v>12035</v>
      </c>
      <c r="P12036" t="str">
        <f>IFERROR(IF(COUNTIF(個人情報!$BB$5:$BB$401,"登録番号" &amp; リスト!O12036)&gt;=1,"",IF(VLOOKUP(O12036,登録者リスト!$A$1:$D$43729,4,FALSE)=基本情報!$D$6,O12036,"")),"")</f>
        <v/>
      </c>
    </row>
    <row r="12037" spans="15:16" x14ac:dyDescent="0.15">
      <c r="O12037">
        <v>12036</v>
      </c>
      <c r="P12037" t="str">
        <f>IFERROR(IF(COUNTIF(個人情報!$BB$5:$BB$401,"登録番号" &amp; リスト!O12037)&gt;=1,"",IF(VLOOKUP(O12037,登録者リスト!$A$1:$D$43729,4,FALSE)=基本情報!$D$6,O12037,"")),"")</f>
        <v/>
      </c>
    </row>
    <row r="12038" spans="15:16" x14ac:dyDescent="0.15">
      <c r="O12038">
        <v>12037</v>
      </c>
      <c r="P12038" t="str">
        <f>IFERROR(IF(COUNTIF(個人情報!$BB$5:$BB$401,"登録番号" &amp; リスト!O12038)&gt;=1,"",IF(VLOOKUP(O12038,登録者リスト!$A$1:$D$43729,4,FALSE)=基本情報!$D$6,O12038,"")),"")</f>
        <v/>
      </c>
    </row>
    <row r="12039" spans="15:16" x14ac:dyDescent="0.15">
      <c r="O12039">
        <v>12038</v>
      </c>
      <c r="P12039" t="str">
        <f>IFERROR(IF(COUNTIF(個人情報!$BB$5:$BB$401,"登録番号" &amp; リスト!O12039)&gt;=1,"",IF(VLOOKUP(O12039,登録者リスト!$A$1:$D$43729,4,FALSE)=基本情報!$D$6,O12039,"")),"")</f>
        <v/>
      </c>
    </row>
    <row r="12040" spans="15:16" x14ac:dyDescent="0.15">
      <c r="O12040">
        <v>12039</v>
      </c>
      <c r="P12040" t="str">
        <f>IFERROR(IF(COUNTIF(個人情報!$BB$5:$BB$401,"登録番号" &amp; リスト!O12040)&gt;=1,"",IF(VLOOKUP(O12040,登録者リスト!$A$1:$D$43729,4,FALSE)=基本情報!$D$6,O12040,"")),"")</f>
        <v/>
      </c>
    </row>
    <row r="12041" spans="15:16" x14ac:dyDescent="0.15">
      <c r="O12041">
        <v>12040</v>
      </c>
      <c r="P12041" t="str">
        <f>IFERROR(IF(COUNTIF(個人情報!$BB$5:$BB$401,"登録番号" &amp; リスト!O12041)&gt;=1,"",IF(VLOOKUP(O12041,登録者リスト!$A$1:$D$43729,4,FALSE)=基本情報!$D$6,O12041,"")),"")</f>
        <v/>
      </c>
    </row>
    <row r="12042" spans="15:16" x14ac:dyDescent="0.15">
      <c r="O12042">
        <v>12041</v>
      </c>
      <c r="P12042" t="str">
        <f>IFERROR(IF(COUNTIF(個人情報!$BB$5:$BB$401,"登録番号" &amp; リスト!O12042)&gt;=1,"",IF(VLOOKUP(O12042,登録者リスト!$A$1:$D$43729,4,FALSE)=基本情報!$D$6,O12042,"")),"")</f>
        <v/>
      </c>
    </row>
    <row r="12043" spans="15:16" x14ac:dyDescent="0.15">
      <c r="O12043">
        <v>12042</v>
      </c>
      <c r="P12043" t="str">
        <f>IFERROR(IF(COUNTIF(個人情報!$BB$5:$BB$401,"登録番号" &amp; リスト!O12043)&gt;=1,"",IF(VLOOKUP(O12043,登録者リスト!$A$1:$D$43729,4,FALSE)=基本情報!$D$6,O12043,"")),"")</f>
        <v/>
      </c>
    </row>
    <row r="12044" spans="15:16" x14ac:dyDescent="0.15">
      <c r="O12044">
        <v>12043</v>
      </c>
      <c r="P12044" t="str">
        <f>IFERROR(IF(COUNTIF(個人情報!$BB$5:$BB$401,"登録番号" &amp; リスト!O12044)&gt;=1,"",IF(VLOOKUP(O12044,登録者リスト!$A$1:$D$43729,4,FALSE)=基本情報!$D$6,O12044,"")),"")</f>
        <v/>
      </c>
    </row>
    <row r="12045" spans="15:16" x14ac:dyDescent="0.15">
      <c r="O12045">
        <v>12044</v>
      </c>
      <c r="P12045" t="str">
        <f>IFERROR(IF(COUNTIF(個人情報!$BB$5:$BB$401,"登録番号" &amp; リスト!O12045)&gt;=1,"",IF(VLOOKUP(O12045,登録者リスト!$A$1:$D$43729,4,FALSE)=基本情報!$D$6,O12045,"")),"")</f>
        <v/>
      </c>
    </row>
    <row r="12046" spans="15:16" x14ac:dyDescent="0.15">
      <c r="O12046">
        <v>12045</v>
      </c>
      <c r="P12046" t="str">
        <f>IFERROR(IF(COUNTIF(個人情報!$BB$5:$BB$401,"登録番号" &amp; リスト!O12046)&gt;=1,"",IF(VLOOKUP(O12046,登録者リスト!$A$1:$D$43729,4,FALSE)=基本情報!$D$6,O12046,"")),"")</f>
        <v/>
      </c>
    </row>
    <row r="12047" spans="15:16" x14ac:dyDescent="0.15">
      <c r="O12047">
        <v>12046</v>
      </c>
      <c r="P12047" t="str">
        <f>IFERROR(IF(COUNTIF(個人情報!$BB$5:$BB$401,"登録番号" &amp; リスト!O12047)&gt;=1,"",IF(VLOOKUP(O12047,登録者リスト!$A$1:$D$43729,4,FALSE)=基本情報!$D$6,O12047,"")),"")</f>
        <v/>
      </c>
    </row>
    <row r="12048" spans="15:16" x14ac:dyDescent="0.15">
      <c r="O12048">
        <v>12047</v>
      </c>
      <c r="P12048" t="str">
        <f>IFERROR(IF(COUNTIF(個人情報!$BB$5:$BB$401,"登録番号" &amp; リスト!O12048)&gt;=1,"",IF(VLOOKUP(O12048,登録者リスト!$A$1:$D$43729,4,FALSE)=基本情報!$D$6,O12048,"")),"")</f>
        <v/>
      </c>
    </row>
    <row r="12049" spans="15:16" x14ac:dyDescent="0.15">
      <c r="O12049">
        <v>12048</v>
      </c>
      <c r="P12049" t="str">
        <f>IFERROR(IF(COUNTIF(個人情報!$BB$5:$BB$401,"登録番号" &amp; リスト!O12049)&gt;=1,"",IF(VLOOKUP(O12049,登録者リスト!$A$1:$D$43729,4,FALSE)=基本情報!$D$6,O12049,"")),"")</f>
        <v/>
      </c>
    </row>
    <row r="12050" spans="15:16" x14ac:dyDescent="0.15">
      <c r="O12050">
        <v>12049</v>
      </c>
      <c r="P12050" t="str">
        <f>IFERROR(IF(COUNTIF(個人情報!$BB$5:$BB$401,"登録番号" &amp; リスト!O12050)&gt;=1,"",IF(VLOOKUP(O12050,登録者リスト!$A$1:$D$43729,4,FALSE)=基本情報!$D$6,O12050,"")),"")</f>
        <v/>
      </c>
    </row>
    <row r="12051" spans="15:16" x14ac:dyDescent="0.15">
      <c r="O12051">
        <v>12050</v>
      </c>
      <c r="P12051" t="str">
        <f>IFERROR(IF(COUNTIF(個人情報!$BB$5:$BB$401,"登録番号" &amp; リスト!O12051)&gt;=1,"",IF(VLOOKUP(O12051,登録者リスト!$A$1:$D$43729,4,FALSE)=基本情報!$D$6,O12051,"")),"")</f>
        <v/>
      </c>
    </row>
    <row r="12052" spans="15:16" x14ac:dyDescent="0.15">
      <c r="O12052">
        <v>12051</v>
      </c>
      <c r="P12052" t="str">
        <f>IFERROR(IF(COUNTIF(個人情報!$BB$5:$BB$401,"登録番号" &amp; リスト!O12052)&gt;=1,"",IF(VLOOKUP(O12052,登録者リスト!$A$1:$D$43729,4,FALSE)=基本情報!$D$6,O12052,"")),"")</f>
        <v/>
      </c>
    </row>
    <row r="12053" spans="15:16" x14ac:dyDescent="0.15">
      <c r="O12053">
        <v>12052</v>
      </c>
      <c r="P12053" t="str">
        <f>IFERROR(IF(COUNTIF(個人情報!$BB$5:$BB$401,"登録番号" &amp; リスト!O12053)&gt;=1,"",IF(VLOOKUP(O12053,登録者リスト!$A$1:$D$43729,4,FALSE)=基本情報!$D$6,O12053,"")),"")</f>
        <v/>
      </c>
    </row>
    <row r="12054" spans="15:16" x14ac:dyDescent="0.15">
      <c r="O12054">
        <v>12053</v>
      </c>
      <c r="P12054" t="str">
        <f>IFERROR(IF(COUNTIF(個人情報!$BB$5:$BB$401,"登録番号" &amp; リスト!O12054)&gt;=1,"",IF(VLOOKUP(O12054,登録者リスト!$A$1:$D$43729,4,FALSE)=基本情報!$D$6,O12054,"")),"")</f>
        <v/>
      </c>
    </row>
    <row r="12055" spans="15:16" x14ac:dyDescent="0.15">
      <c r="O12055">
        <v>12054</v>
      </c>
      <c r="P12055" t="str">
        <f>IFERROR(IF(COUNTIF(個人情報!$BB$5:$BB$401,"登録番号" &amp; リスト!O12055)&gt;=1,"",IF(VLOOKUP(O12055,登録者リスト!$A$1:$D$43729,4,FALSE)=基本情報!$D$6,O12055,"")),"")</f>
        <v/>
      </c>
    </row>
    <row r="12056" spans="15:16" x14ac:dyDescent="0.15">
      <c r="O12056">
        <v>12055</v>
      </c>
      <c r="P12056" t="str">
        <f>IFERROR(IF(COUNTIF(個人情報!$BB$5:$BB$401,"登録番号" &amp; リスト!O12056)&gt;=1,"",IF(VLOOKUP(O12056,登録者リスト!$A$1:$D$43729,4,FALSE)=基本情報!$D$6,O12056,"")),"")</f>
        <v/>
      </c>
    </row>
    <row r="12057" spans="15:16" x14ac:dyDescent="0.15">
      <c r="O12057">
        <v>12056</v>
      </c>
      <c r="P12057" t="str">
        <f>IFERROR(IF(COUNTIF(個人情報!$BB$5:$BB$401,"登録番号" &amp; リスト!O12057)&gt;=1,"",IF(VLOOKUP(O12057,登録者リスト!$A$1:$D$43729,4,FALSE)=基本情報!$D$6,O12057,"")),"")</f>
        <v/>
      </c>
    </row>
    <row r="12058" spans="15:16" x14ac:dyDescent="0.15">
      <c r="O12058">
        <v>12057</v>
      </c>
      <c r="P12058" t="str">
        <f>IFERROR(IF(COUNTIF(個人情報!$BB$5:$BB$401,"登録番号" &amp; リスト!O12058)&gt;=1,"",IF(VLOOKUP(O12058,登録者リスト!$A$1:$D$43729,4,FALSE)=基本情報!$D$6,O12058,"")),"")</f>
        <v/>
      </c>
    </row>
    <row r="12059" spans="15:16" x14ac:dyDescent="0.15">
      <c r="O12059">
        <v>12058</v>
      </c>
      <c r="P12059" t="str">
        <f>IFERROR(IF(COUNTIF(個人情報!$BB$5:$BB$401,"登録番号" &amp; リスト!O12059)&gt;=1,"",IF(VLOOKUP(O12059,登録者リスト!$A$1:$D$43729,4,FALSE)=基本情報!$D$6,O12059,"")),"")</f>
        <v/>
      </c>
    </row>
    <row r="12060" spans="15:16" x14ac:dyDescent="0.15">
      <c r="O12060">
        <v>12059</v>
      </c>
      <c r="P12060" t="str">
        <f>IFERROR(IF(COUNTIF(個人情報!$BB$5:$BB$401,"登録番号" &amp; リスト!O12060)&gt;=1,"",IF(VLOOKUP(O12060,登録者リスト!$A$1:$D$43729,4,FALSE)=基本情報!$D$6,O12060,"")),"")</f>
        <v/>
      </c>
    </row>
    <row r="12061" spans="15:16" x14ac:dyDescent="0.15">
      <c r="O12061">
        <v>12060</v>
      </c>
      <c r="P12061" t="str">
        <f>IFERROR(IF(COUNTIF(個人情報!$BB$5:$BB$401,"登録番号" &amp; リスト!O12061)&gt;=1,"",IF(VLOOKUP(O12061,登録者リスト!$A$1:$D$43729,4,FALSE)=基本情報!$D$6,O12061,"")),"")</f>
        <v/>
      </c>
    </row>
    <row r="12062" spans="15:16" x14ac:dyDescent="0.15">
      <c r="O12062">
        <v>12061</v>
      </c>
      <c r="P12062" t="str">
        <f>IFERROR(IF(COUNTIF(個人情報!$BB$5:$BB$401,"登録番号" &amp; リスト!O12062)&gt;=1,"",IF(VLOOKUP(O12062,登録者リスト!$A$1:$D$43729,4,FALSE)=基本情報!$D$6,O12062,"")),"")</f>
        <v/>
      </c>
    </row>
    <row r="12063" spans="15:16" x14ac:dyDescent="0.15">
      <c r="O12063">
        <v>12062</v>
      </c>
      <c r="P12063" t="str">
        <f>IFERROR(IF(COUNTIF(個人情報!$BB$5:$BB$401,"登録番号" &amp; リスト!O12063)&gt;=1,"",IF(VLOOKUP(O12063,登録者リスト!$A$1:$D$43729,4,FALSE)=基本情報!$D$6,O12063,"")),"")</f>
        <v/>
      </c>
    </row>
    <row r="12064" spans="15:16" x14ac:dyDescent="0.15">
      <c r="O12064">
        <v>12063</v>
      </c>
      <c r="P12064" t="str">
        <f>IFERROR(IF(COUNTIF(個人情報!$BB$5:$BB$401,"登録番号" &amp; リスト!O12064)&gt;=1,"",IF(VLOOKUP(O12064,登録者リスト!$A$1:$D$43729,4,FALSE)=基本情報!$D$6,O12064,"")),"")</f>
        <v/>
      </c>
    </row>
    <row r="12065" spans="15:16" x14ac:dyDescent="0.15">
      <c r="O12065">
        <v>12064</v>
      </c>
      <c r="P12065" t="str">
        <f>IFERROR(IF(COUNTIF(個人情報!$BB$5:$BB$401,"登録番号" &amp; リスト!O12065)&gt;=1,"",IF(VLOOKUP(O12065,登録者リスト!$A$1:$D$43729,4,FALSE)=基本情報!$D$6,O12065,"")),"")</f>
        <v/>
      </c>
    </row>
    <row r="12066" spans="15:16" x14ac:dyDescent="0.15">
      <c r="O12066">
        <v>12065</v>
      </c>
      <c r="P12066" t="str">
        <f>IFERROR(IF(COUNTIF(個人情報!$BB$5:$BB$401,"登録番号" &amp; リスト!O12066)&gt;=1,"",IF(VLOOKUP(O12066,登録者リスト!$A$1:$D$43729,4,FALSE)=基本情報!$D$6,O12066,"")),"")</f>
        <v/>
      </c>
    </row>
    <row r="12067" spans="15:16" x14ac:dyDescent="0.15">
      <c r="O12067">
        <v>12066</v>
      </c>
      <c r="P12067" t="str">
        <f>IFERROR(IF(COUNTIF(個人情報!$BB$5:$BB$401,"登録番号" &amp; リスト!O12067)&gt;=1,"",IF(VLOOKUP(O12067,登録者リスト!$A$1:$D$43729,4,FALSE)=基本情報!$D$6,O12067,"")),"")</f>
        <v/>
      </c>
    </row>
    <row r="12068" spans="15:16" x14ac:dyDescent="0.15">
      <c r="O12068">
        <v>12067</v>
      </c>
      <c r="P12068" t="str">
        <f>IFERROR(IF(COUNTIF(個人情報!$BB$5:$BB$401,"登録番号" &amp; リスト!O12068)&gt;=1,"",IF(VLOOKUP(O12068,登録者リスト!$A$1:$D$43729,4,FALSE)=基本情報!$D$6,O12068,"")),"")</f>
        <v/>
      </c>
    </row>
    <row r="12069" spans="15:16" x14ac:dyDescent="0.15">
      <c r="O12069">
        <v>12068</v>
      </c>
      <c r="P12069" t="str">
        <f>IFERROR(IF(COUNTIF(個人情報!$BB$5:$BB$401,"登録番号" &amp; リスト!O12069)&gt;=1,"",IF(VLOOKUP(O12069,登録者リスト!$A$1:$D$43729,4,FALSE)=基本情報!$D$6,O12069,"")),"")</f>
        <v/>
      </c>
    </row>
    <row r="12070" spans="15:16" x14ac:dyDescent="0.15">
      <c r="O12070">
        <v>12069</v>
      </c>
      <c r="P12070" t="str">
        <f>IFERROR(IF(COUNTIF(個人情報!$BB$5:$BB$401,"登録番号" &amp; リスト!O12070)&gt;=1,"",IF(VLOOKUP(O12070,登録者リスト!$A$1:$D$43729,4,FALSE)=基本情報!$D$6,O12070,"")),"")</f>
        <v/>
      </c>
    </row>
    <row r="12071" spans="15:16" x14ac:dyDescent="0.15">
      <c r="O12071">
        <v>12070</v>
      </c>
      <c r="P12071" t="str">
        <f>IFERROR(IF(COUNTIF(個人情報!$BB$5:$BB$401,"登録番号" &amp; リスト!O12071)&gt;=1,"",IF(VLOOKUP(O12071,登録者リスト!$A$1:$D$43729,4,FALSE)=基本情報!$D$6,O12071,"")),"")</f>
        <v/>
      </c>
    </row>
    <row r="12072" spans="15:16" x14ac:dyDescent="0.15">
      <c r="O12072">
        <v>12071</v>
      </c>
      <c r="P12072" t="str">
        <f>IFERROR(IF(COUNTIF(個人情報!$BB$5:$BB$401,"登録番号" &amp; リスト!O12072)&gt;=1,"",IF(VLOOKUP(O12072,登録者リスト!$A$1:$D$43729,4,FALSE)=基本情報!$D$6,O12072,"")),"")</f>
        <v/>
      </c>
    </row>
    <row r="12073" spans="15:16" x14ac:dyDescent="0.15">
      <c r="O12073">
        <v>12072</v>
      </c>
      <c r="P12073" t="str">
        <f>IFERROR(IF(COUNTIF(個人情報!$BB$5:$BB$401,"登録番号" &amp; リスト!O12073)&gt;=1,"",IF(VLOOKUP(O12073,登録者リスト!$A$1:$D$43729,4,FALSE)=基本情報!$D$6,O12073,"")),"")</f>
        <v/>
      </c>
    </row>
    <row r="12074" spans="15:16" x14ac:dyDescent="0.15">
      <c r="O12074">
        <v>12073</v>
      </c>
      <c r="P12074" t="str">
        <f>IFERROR(IF(COUNTIF(個人情報!$BB$5:$BB$401,"登録番号" &amp; リスト!O12074)&gt;=1,"",IF(VLOOKUP(O12074,登録者リスト!$A$1:$D$43729,4,FALSE)=基本情報!$D$6,O12074,"")),"")</f>
        <v/>
      </c>
    </row>
    <row r="12075" spans="15:16" x14ac:dyDescent="0.15">
      <c r="O12075">
        <v>12074</v>
      </c>
      <c r="P12075" t="str">
        <f>IFERROR(IF(COUNTIF(個人情報!$BB$5:$BB$401,"登録番号" &amp; リスト!O12075)&gt;=1,"",IF(VLOOKUP(O12075,登録者リスト!$A$1:$D$43729,4,FALSE)=基本情報!$D$6,O12075,"")),"")</f>
        <v/>
      </c>
    </row>
    <row r="12076" spans="15:16" x14ac:dyDescent="0.15">
      <c r="O12076">
        <v>12075</v>
      </c>
      <c r="P12076" t="str">
        <f>IFERROR(IF(COUNTIF(個人情報!$BB$5:$BB$401,"登録番号" &amp; リスト!O12076)&gt;=1,"",IF(VLOOKUP(O12076,登録者リスト!$A$1:$D$43729,4,FALSE)=基本情報!$D$6,O12076,"")),"")</f>
        <v/>
      </c>
    </row>
    <row r="12077" spans="15:16" x14ac:dyDescent="0.15">
      <c r="O12077">
        <v>12076</v>
      </c>
      <c r="P12077" t="str">
        <f>IFERROR(IF(COUNTIF(個人情報!$BB$5:$BB$401,"登録番号" &amp; リスト!O12077)&gt;=1,"",IF(VLOOKUP(O12077,登録者リスト!$A$1:$D$43729,4,FALSE)=基本情報!$D$6,O12077,"")),"")</f>
        <v/>
      </c>
    </row>
    <row r="12078" spans="15:16" x14ac:dyDescent="0.15">
      <c r="O12078">
        <v>12077</v>
      </c>
      <c r="P12078" t="str">
        <f>IFERROR(IF(COUNTIF(個人情報!$BB$5:$BB$401,"登録番号" &amp; リスト!O12078)&gt;=1,"",IF(VLOOKUP(O12078,登録者リスト!$A$1:$D$43729,4,FALSE)=基本情報!$D$6,O12078,"")),"")</f>
        <v/>
      </c>
    </row>
    <row r="12079" spans="15:16" x14ac:dyDescent="0.15">
      <c r="O12079">
        <v>12078</v>
      </c>
      <c r="P12079" t="str">
        <f>IFERROR(IF(COUNTIF(個人情報!$BB$5:$BB$401,"登録番号" &amp; リスト!O12079)&gt;=1,"",IF(VLOOKUP(O12079,登録者リスト!$A$1:$D$43729,4,FALSE)=基本情報!$D$6,O12079,"")),"")</f>
        <v/>
      </c>
    </row>
    <row r="12080" spans="15:16" x14ac:dyDescent="0.15">
      <c r="O12080">
        <v>12079</v>
      </c>
      <c r="P12080" t="str">
        <f>IFERROR(IF(COUNTIF(個人情報!$BB$5:$BB$401,"登録番号" &amp; リスト!O12080)&gt;=1,"",IF(VLOOKUP(O12080,登録者リスト!$A$1:$D$43729,4,FALSE)=基本情報!$D$6,O12080,"")),"")</f>
        <v/>
      </c>
    </row>
    <row r="12081" spans="15:16" x14ac:dyDescent="0.15">
      <c r="O12081">
        <v>12080</v>
      </c>
      <c r="P12081" t="str">
        <f>IFERROR(IF(COUNTIF(個人情報!$BB$5:$BB$401,"登録番号" &amp; リスト!O12081)&gt;=1,"",IF(VLOOKUP(O12081,登録者リスト!$A$1:$D$43729,4,FALSE)=基本情報!$D$6,O12081,"")),"")</f>
        <v/>
      </c>
    </row>
    <row r="12082" spans="15:16" x14ac:dyDescent="0.15">
      <c r="O12082">
        <v>12081</v>
      </c>
      <c r="P12082" t="str">
        <f>IFERROR(IF(COUNTIF(個人情報!$BB$5:$BB$401,"登録番号" &amp; リスト!O12082)&gt;=1,"",IF(VLOOKUP(O12082,登録者リスト!$A$1:$D$43729,4,FALSE)=基本情報!$D$6,O12082,"")),"")</f>
        <v/>
      </c>
    </row>
    <row r="12083" spans="15:16" x14ac:dyDescent="0.15">
      <c r="O12083">
        <v>12082</v>
      </c>
      <c r="P12083" t="str">
        <f>IFERROR(IF(COUNTIF(個人情報!$BB$5:$BB$401,"登録番号" &amp; リスト!O12083)&gt;=1,"",IF(VLOOKUP(O12083,登録者リスト!$A$1:$D$43729,4,FALSE)=基本情報!$D$6,O12083,"")),"")</f>
        <v/>
      </c>
    </row>
    <row r="12084" spans="15:16" x14ac:dyDescent="0.15">
      <c r="O12084">
        <v>12083</v>
      </c>
      <c r="P12084" t="str">
        <f>IFERROR(IF(COUNTIF(個人情報!$BB$5:$BB$401,"登録番号" &amp; リスト!O12084)&gt;=1,"",IF(VLOOKUP(O12084,登録者リスト!$A$1:$D$43729,4,FALSE)=基本情報!$D$6,O12084,"")),"")</f>
        <v/>
      </c>
    </row>
    <row r="12085" spans="15:16" x14ac:dyDescent="0.15">
      <c r="O12085">
        <v>12084</v>
      </c>
      <c r="P12085" t="str">
        <f>IFERROR(IF(COUNTIF(個人情報!$BB$5:$BB$401,"登録番号" &amp; リスト!O12085)&gt;=1,"",IF(VLOOKUP(O12085,登録者リスト!$A$1:$D$43729,4,FALSE)=基本情報!$D$6,O12085,"")),"")</f>
        <v/>
      </c>
    </row>
    <row r="12086" spans="15:16" x14ac:dyDescent="0.15">
      <c r="O12086">
        <v>12085</v>
      </c>
      <c r="P12086" t="str">
        <f>IFERROR(IF(COUNTIF(個人情報!$BB$5:$BB$401,"登録番号" &amp; リスト!O12086)&gt;=1,"",IF(VLOOKUP(O12086,登録者リスト!$A$1:$D$43729,4,FALSE)=基本情報!$D$6,O12086,"")),"")</f>
        <v/>
      </c>
    </row>
    <row r="12087" spans="15:16" x14ac:dyDescent="0.15">
      <c r="O12087">
        <v>12086</v>
      </c>
      <c r="P12087" t="str">
        <f>IFERROR(IF(COUNTIF(個人情報!$BB$5:$BB$401,"登録番号" &amp; リスト!O12087)&gt;=1,"",IF(VLOOKUP(O12087,登録者リスト!$A$1:$D$43729,4,FALSE)=基本情報!$D$6,O12087,"")),"")</f>
        <v/>
      </c>
    </row>
    <row r="12088" spans="15:16" x14ac:dyDescent="0.15">
      <c r="O12088">
        <v>12087</v>
      </c>
      <c r="P12088" t="str">
        <f>IFERROR(IF(COUNTIF(個人情報!$BB$5:$BB$401,"登録番号" &amp; リスト!O12088)&gt;=1,"",IF(VLOOKUP(O12088,登録者リスト!$A$1:$D$43729,4,FALSE)=基本情報!$D$6,O12088,"")),"")</f>
        <v/>
      </c>
    </row>
    <row r="12089" spans="15:16" x14ac:dyDescent="0.15">
      <c r="O12089">
        <v>12088</v>
      </c>
      <c r="P12089" t="str">
        <f>IFERROR(IF(COUNTIF(個人情報!$BB$5:$BB$401,"登録番号" &amp; リスト!O12089)&gt;=1,"",IF(VLOOKUP(O12089,登録者リスト!$A$1:$D$43729,4,FALSE)=基本情報!$D$6,O12089,"")),"")</f>
        <v/>
      </c>
    </row>
    <row r="12090" spans="15:16" x14ac:dyDescent="0.15">
      <c r="O12090">
        <v>12089</v>
      </c>
      <c r="P12090" t="str">
        <f>IFERROR(IF(COUNTIF(個人情報!$BB$5:$BB$401,"登録番号" &amp; リスト!O12090)&gt;=1,"",IF(VLOOKUP(O12090,登録者リスト!$A$1:$D$43729,4,FALSE)=基本情報!$D$6,O12090,"")),"")</f>
        <v/>
      </c>
    </row>
    <row r="12091" spans="15:16" x14ac:dyDescent="0.15">
      <c r="O12091">
        <v>12090</v>
      </c>
      <c r="P12091" t="str">
        <f>IFERROR(IF(COUNTIF(個人情報!$BB$5:$BB$401,"登録番号" &amp; リスト!O12091)&gt;=1,"",IF(VLOOKUP(O12091,登録者リスト!$A$1:$D$43729,4,FALSE)=基本情報!$D$6,O12091,"")),"")</f>
        <v/>
      </c>
    </row>
    <row r="12092" spans="15:16" x14ac:dyDescent="0.15">
      <c r="O12092">
        <v>12091</v>
      </c>
      <c r="P12092" t="str">
        <f>IFERROR(IF(COUNTIF(個人情報!$BB$5:$BB$401,"登録番号" &amp; リスト!O12092)&gt;=1,"",IF(VLOOKUP(O12092,登録者リスト!$A$1:$D$43729,4,FALSE)=基本情報!$D$6,O12092,"")),"")</f>
        <v/>
      </c>
    </row>
    <row r="12093" spans="15:16" x14ac:dyDescent="0.15">
      <c r="O12093">
        <v>12092</v>
      </c>
      <c r="P12093" t="str">
        <f>IFERROR(IF(COUNTIF(個人情報!$BB$5:$BB$401,"登録番号" &amp; リスト!O12093)&gt;=1,"",IF(VLOOKUP(O12093,登録者リスト!$A$1:$D$43729,4,FALSE)=基本情報!$D$6,O12093,"")),"")</f>
        <v/>
      </c>
    </row>
    <row r="12094" spans="15:16" x14ac:dyDescent="0.15">
      <c r="O12094">
        <v>12093</v>
      </c>
      <c r="P12094" t="str">
        <f>IFERROR(IF(COUNTIF(個人情報!$BB$5:$BB$401,"登録番号" &amp; リスト!O12094)&gt;=1,"",IF(VLOOKUP(O12094,登録者リスト!$A$1:$D$43729,4,FALSE)=基本情報!$D$6,O12094,"")),"")</f>
        <v/>
      </c>
    </row>
    <row r="12095" spans="15:16" x14ac:dyDescent="0.15">
      <c r="O12095">
        <v>12094</v>
      </c>
      <c r="P12095" t="str">
        <f>IFERROR(IF(COUNTIF(個人情報!$BB$5:$BB$401,"登録番号" &amp; リスト!O12095)&gt;=1,"",IF(VLOOKUP(O12095,登録者リスト!$A$1:$D$43729,4,FALSE)=基本情報!$D$6,O12095,"")),"")</f>
        <v/>
      </c>
    </row>
    <row r="12096" spans="15:16" x14ac:dyDescent="0.15">
      <c r="O12096">
        <v>12095</v>
      </c>
      <c r="P12096" t="str">
        <f>IFERROR(IF(COUNTIF(個人情報!$BB$5:$BB$401,"登録番号" &amp; リスト!O12096)&gt;=1,"",IF(VLOOKUP(O12096,登録者リスト!$A$1:$D$43729,4,FALSE)=基本情報!$D$6,O12096,"")),"")</f>
        <v/>
      </c>
    </row>
    <row r="12097" spans="15:16" x14ac:dyDescent="0.15">
      <c r="O12097">
        <v>12096</v>
      </c>
      <c r="P12097" t="str">
        <f>IFERROR(IF(COUNTIF(個人情報!$BB$5:$BB$401,"登録番号" &amp; リスト!O12097)&gt;=1,"",IF(VLOOKUP(O12097,登録者リスト!$A$1:$D$43729,4,FALSE)=基本情報!$D$6,O12097,"")),"")</f>
        <v/>
      </c>
    </row>
    <row r="12098" spans="15:16" x14ac:dyDescent="0.15">
      <c r="O12098">
        <v>12097</v>
      </c>
      <c r="P12098" t="str">
        <f>IFERROR(IF(COUNTIF(個人情報!$BB$5:$BB$401,"登録番号" &amp; リスト!O12098)&gt;=1,"",IF(VLOOKUP(O12098,登録者リスト!$A$1:$D$43729,4,FALSE)=基本情報!$D$6,O12098,"")),"")</f>
        <v/>
      </c>
    </row>
    <row r="12099" spans="15:16" x14ac:dyDescent="0.15">
      <c r="O12099">
        <v>12098</v>
      </c>
      <c r="P12099" t="str">
        <f>IFERROR(IF(COUNTIF(個人情報!$BB$5:$BB$401,"登録番号" &amp; リスト!O12099)&gt;=1,"",IF(VLOOKUP(O12099,登録者リスト!$A$1:$D$43729,4,FALSE)=基本情報!$D$6,O12099,"")),"")</f>
        <v/>
      </c>
    </row>
    <row r="12100" spans="15:16" x14ac:dyDescent="0.15">
      <c r="O12100">
        <v>12099</v>
      </c>
      <c r="P12100" t="str">
        <f>IFERROR(IF(COUNTIF(個人情報!$BB$5:$BB$401,"登録番号" &amp; リスト!O12100)&gt;=1,"",IF(VLOOKUP(O12100,登録者リスト!$A$1:$D$43729,4,FALSE)=基本情報!$D$6,O12100,"")),"")</f>
        <v/>
      </c>
    </row>
    <row r="12101" spans="15:16" x14ac:dyDescent="0.15">
      <c r="O12101">
        <v>12100</v>
      </c>
      <c r="P12101" t="str">
        <f>IFERROR(IF(COUNTIF(個人情報!$BB$5:$BB$401,"登録番号" &amp; リスト!O12101)&gt;=1,"",IF(VLOOKUP(O12101,登録者リスト!$A$1:$D$43729,4,FALSE)=基本情報!$D$6,O12101,"")),"")</f>
        <v/>
      </c>
    </row>
    <row r="12102" spans="15:16" x14ac:dyDescent="0.15">
      <c r="O12102">
        <v>12101</v>
      </c>
      <c r="P12102" t="str">
        <f>IFERROR(IF(COUNTIF(個人情報!$BB$5:$BB$401,"登録番号" &amp; リスト!O12102)&gt;=1,"",IF(VLOOKUP(O12102,登録者リスト!$A$1:$D$43729,4,FALSE)=基本情報!$D$6,O12102,"")),"")</f>
        <v/>
      </c>
    </row>
    <row r="12103" spans="15:16" x14ac:dyDescent="0.15">
      <c r="O12103">
        <v>12102</v>
      </c>
      <c r="P12103" t="str">
        <f>IFERROR(IF(COUNTIF(個人情報!$BB$5:$BB$401,"登録番号" &amp; リスト!O12103)&gt;=1,"",IF(VLOOKUP(O12103,登録者リスト!$A$1:$D$43729,4,FALSE)=基本情報!$D$6,O12103,"")),"")</f>
        <v/>
      </c>
    </row>
    <row r="12104" spans="15:16" x14ac:dyDescent="0.15">
      <c r="O12104">
        <v>12103</v>
      </c>
      <c r="P12104" t="str">
        <f>IFERROR(IF(COUNTIF(個人情報!$BB$5:$BB$401,"登録番号" &amp; リスト!O12104)&gt;=1,"",IF(VLOOKUP(O12104,登録者リスト!$A$1:$D$43729,4,FALSE)=基本情報!$D$6,O12104,"")),"")</f>
        <v/>
      </c>
    </row>
    <row r="12105" spans="15:16" x14ac:dyDescent="0.15">
      <c r="O12105">
        <v>12104</v>
      </c>
      <c r="P12105" t="str">
        <f>IFERROR(IF(COUNTIF(個人情報!$BB$5:$BB$401,"登録番号" &amp; リスト!O12105)&gt;=1,"",IF(VLOOKUP(O12105,登録者リスト!$A$1:$D$43729,4,FALSE)=基本情報!$D$6,O12105,"")),"")</f>
        <v/>
      </c>
    </row>
    <row r="12106" spans="15:16" x14ac:dyDescent="0.15">
      <c r="O12106">
        <v>12105</v>
      </c>
      <c r="P12106" t="str">
        <f>IFERROR(IF(COUNTIF(個人情報!$BB$5:$BB$401,"登録番号" &amp; リスト!O12106)&gt;=1,"",IF(VLOOKUP(O12106,登録者リスト!$A$1:$D$43729,4,FALSE)=基本情報!$D$6,O12106,"")),"")</f>
        <v/>
      </c>
    </row>
    <row r="12107" spans="15:16" x14ac:dyDescent="0.15">
      <c r="O12107">
        <v>12106</v>
      </c>
      <c r="P12107" t="str">
        <f>IFERROR(IF(COUNTIF(個人情報!$BB$5:$BB$401,"登録番号" &amp; リスト!O12107)&gt;=1,"",IF(VLOOKUP(O12107,登録者リスト!$A$1:$D$43729,4,FALSE)=基本情報!$D$6,O12107,"")),"")</f>
        <v/>
      </c>
    </row>
    <row r="12108" spans="15:16" x14ac:dyDescent="0.15">
      <c r="O12108">
        <v>12107</v>
      </c>
      <c r="P12108" t="str">
        <f>IFERROR(IF(COUNTIF(個人情報!$BB$5:$BB$401,"登録番号" &amp; リスト!O12108)&gt;=1,"",IF(VLOOKUP(O12108,登録者リスト!$A$1:$D$43729,4,FALSE)=基本情報!$D$6,O12108,"")),"")</f>
        <v/>
      </c>
    </row>
    <row r="12109" spans="15:16" x14ac:dyDescent="0.15">
      <c r="O12109">
        <v>12108</v>
      </c>
      <c r="P12109" t="str">
        <f>IFERROR(IF(COUNTIF(個人情報!$BB$5:$BB$401,"登録番号" &amp; リスト!O12109)&gt;=1,"",IF(VLOOKUP(O12109,登録者リスト!$A$1:$D$43729,4,FALSE)=基本情報!$D$6,O12109,"")),"")</f>
        <v/>
      </c>
    </row>
    <row r="12110" spans="15:16" x14ac:dyDescent="0.15">
      <c r="O12110">
        <v>12109</v>
      </c>
      <c r="P12110" t="str">
        <f>IFERROR(IF(COUNTIF(個人情報!$BB$5:$BB$401,"登録番号" &amp; リスト!O12110)&gt;=1,"",IF(VLOOKUP(O12110,登録者リスト!$A$1:$D$43729,4,FALSE)=基本情報!$D$6,O12110,"")),"")</f>
        <v/>
      </c>
    </row>
    <row r="12111" spans="15:16" x14ac:dyDescent="0.15">
      <c r="O12111">
        <v>12110</v>
      </c>
      <c r="P12111" t="str">
        <f>IFERROR(IF(COUNTIF(個人情報!$BB$5:$BB$401,"登録番号" &amp; リスト!O12111)&gt;=1,"",IF(VLOOKUP(O12111,登録者リスト!$A$1:$D$43729,4,FALSE)=基本情報!$D$6,O12111,"")),"")</f>
        <v/>
      </c>
    </row>
    <row r="12112" spans="15:16" x14ac:dyDescent="0.15">
      <c r="O12112">
        <v>12111</v>
      </c>
      <c r="P12112" t="str">
        <f>IFERROR(IF(COUNTIF(個人情報!$BB$5:$BB$401,"登録番号" &amp; リスト!O12112)&gt;=1,"",IF(VLOOKUP(O12112,登録者リスト!$A$1:$D$43729,4,FALSE)=基本情報!$D$6,O12112,"")),"")</f>
        <v/>
      </c>
    </row>
    <row r="12113" spans="15:16" x14ac:dyDescent="0.15">
      <c r="O12113">
        <v>12112</v>
      </c>
      <c r="P12113" t="str">
        <f>IFERROR(IF(COUNTIF(個人情報!$BB$5:$BB$401,"登録番号" &amp; リスト!O12113)&gt;=1,"",IF(VLOOKUP(O12113,登録者リスト!$A$1:$D$43729,4,FALSE)=基本情報!$D$6,O12113,"")),"")</f>
        <v/>
      </c>
    </row>
    <row r="12114" spans="15:16" x14ac:dyDescent="0.15">
      <c r="O12114">
        <v>12113</v>
      </c>
      <c r="P12114" t="str">
        <f>IFERROR(IF(COUNTIF(個人情報!$BB$5:$BB$401,"登録番号" &amp; リスト!O12114)&gt;=1,"",IF(VLOOKUP(O12114,登録者リスト!$A$1:$D$43729,4,FALSE)=基本情報!$D$6,O12114,"")),"")</f>
        <v/>
      </c>
    </row>
    <row r="12115" spans="15:16" x14ac:dyDescent="0.15">
      <c r="O12115">
        <v>12114</v>
      </c>
      <c r="P12115" t="str">
        <f>IFERROR(IF(COUNTIF(個人情報!$BB$5:$BB$401,"登録番号" &amp; リスト!O12115)&gt;=1,"",IF(VLOOKUP(O12115,登録者リスト!$A$1:$D$43729,4,FALSE)=基本情報!$D$6,O12115,"")),"")</f>
        <v/>
      </c>
    </row>
    <row r="12116" spans="15:16" x14ac:dyDescent="0.15">
      <c r="O12116">
        <v>12115</v>
      </c>
      <c r="P12116" t="str">
        <f>IFERROR(IF(COUNTIF(個人情報!$BB$5:$BB$401,"登録番号" &amp; リスト!O12116)&gt;=1,"",IF(VLOOKUP(O12116,登録者リスト!$A$1:$D$43729,4,FALSE)=基本情報!$D$6,O12116,"")),"")</f>
        <v/>
      </c>
    </row>
    <row r="12117" spans="15:16" x14ac:dyDescent="0.15">
      <c r="O12117">
        <v>12116</v>
      </c>
      <c r="P12117" t="str">
        <f>IFERROR(IF(COUNTIF(個人情報!$BB$5:$BB$401,"登録番号" &amp; リスト!O12117)&gt;=1,"",IF(VLOOKUP(O12117,登録者リスト!$A$1:$D$43729,4,FALSE)=基本情報!$D$6,O12117,"")),"")</f>
        <v/>
      </c>
    </row>
    <row r="12118" spans="15:16" x14ac:dyDescent="0.15">
      <c r="O12118">
        <v>12117</v>
      </c>
      <c r="P12118" t="str">
        <f>IFERROR(IF(COUNTIF(個人情報!$BB$5:$BB$401,"登録番号" &amp; リスト!O12118)&gt;=1,"",IF(VLOOKUP(O12118,登録者リスト!$A$1:$D$43729,4,FALSE)=基本情報!$D$6,O12118,"")),"")</f>
        <v/>
      </c>
    </row>
    <row r="12119" spans="15:16" x14ac:dyDescent="0.15">
      <c r="O12119">
        <v>12118</v>
      </c>
      <c r="P12119" t="str">
        <f>IFERROR(IF(COUNTIF(個人情報!$BB$5:$BB$401,"登録番号" &amp; リスト!O12119)&gt;=1,"",IF(VLOOKUP(O12119,登録者リスト!$A$1:$D$43729,4,FALSE)=基本情報!$D$6,O12119,"")),"")</f>
        <v/>
      </c>
    </row>
    <row r="12120" spans="15:16" x14ac:dyDescent="0.15">
      <c r="O12120">
        <v>12119</v>
      </c>
      <c r="P12120" t="str">
        <f>IFERROR(IF(COUNTIF(個人情報!$BB$5:$BB$401,"登録番号" &amp; リスト!O12120)&gt;=1,"",IF(VLOOKUP(O12120,登録者リスト!$A$1:$D$43729,4,FALSE)=基本情報!$D$6,O12120,"")),"")</f>
        <v/>
      </c>
    </row>
    <row r="12121" spans="15:16" x14ac:dyDescent="0.15">
      <c r="O12121">
        <v>12120</v>
      </c>
      <c r="P12121" t="str">
        <f>IFERROR(IF(COUNTIF(個人情報!$BB$5:$BB$401,"登録番号" &amp; リスト!O12121)&gt;=1,"",IF(VLOOKUP(O12121,登録者リスト!$A$1:$D$43729,4,FALSE)=基本情報!$D$6,O12121,"")),"")</f>
        <v/>
      </c>
    </row>
    <row r="12122" spans="15:16" x14ac:dyDescent="0.15">
      <c r="O12122">
        <v>12121</v>
      </c>
      <c r="P12122" t="str">
        <f>IFERROR(IF(COUNTIF(個人情報!$BB$5:$BB$401,"登録番号" &amp; リスト!O12122)&gt;=1,"",IF(VLOOKUP(O12122,登録者リスト!$A$1:$D$43729,4,FALSE)=基本情報!$D$6,O12122,"")),"")</f>
        <v/>
      </c>
    </row>
    <row r="12123" spans="15:16" x14ac:dyDescent="0.15">
      <c r="O12123">
        <v>12122</v>
      </c>
      <c r="P12123" t="str">
        <f>IFERROR(IF(COUNTIF(個人情報!$BB$5:$BB$401,"登録番号" &amp; リスト!O12123)&gt;=1,"",IF(VLOOKUP(O12123,登録者リスト!$A$1:$D$43729,4,FALSE)=基本情報!$D$6,O12123,"")),"")</f>
        <v/>
      </c>
    </row>
    <row r="12124" spans="15:16" x14ac:dyDescent="0.15">
      <c r="O12124">
        <v>12123</v>
      </c>
      <c r="P12124" t="str">
        <f>IFERROR(IF(COUNTIF(個人情報!$BB$5:$BB$401,"登録番号" &amp; リスト!O12124)&gt;=1,"",IF(VLOOKUP(O12124,登録者リスト!$A$1:$D$43729,4,FALSE)=基本情報!$D$6,O12124,"")),"")</f>
        <v/>
      </c>
    </row>
    <row r="12125" spans="15:16" x14ac:dyDescent="0.15">
      <c r="O12125">
        <v>12124</v>
      </c>
      <c r="P12125" t="str">
        <f>IFERROR(IF(COUNTIF(個人情報!$BB$5:$BB$401,"登録番号" &amp; リスト!O12125)&gt;=1,"",IF(VLOOKUP(O12125,登録者リスト!$A$1:$D$43729,4,FALSE)=基本情報!$D$6,O12125,"")),"")</f>
        <v/>
      </c>
    </row>
    <row r="12126" spans="15:16" x14ac:dyDescent="0.15">
      <c r="O12126">
        <v>12125</v>
      </c>
      <c r="P12126" t="str">
        <f>IFERROR(IF(COUNTIF(個人情報!$BB$5:$BB$401,"登録番号" &amp; リスト!O12126)&gt;=1,"",IF(VLOOKUP(O12126,登録者リスト!$A$1:$D$43729,4,FALSE)=基本情報!$D$6,O12126,"")),"")</f>
        <v/>
      </c>
    </row>
    <row r="12127" spans="15:16" x14ac:dyDescent="0.15">
      <c r="O12127">
        <v>12126</v>
      </c>
      <c r="P12127" t="str">
        <f>IFERROR(IF(COUNTIF(個人情報!$BB$5:$BB$401,"登録番号" &amp; リスト!O12127)&gt;=1,"",IF(VLOOKUP(O12127,登録者リスト!$A$1:$D$43729,4,FALSE)=基本情報!$D$6,O12127,"")),"")</f>
        <v/>
      </c>
    </row>
    <row r="12128" spans="15:16" x14ac:dyDescent="0.15">
      <c r="O12128">
        <v>12127</v>
      </c>
      <c r="P12128" t="str">
        <f>IFERROR(IF(COUNTIF(個人情報!$BB$5:$BB$401,"登録番号" &amp; リスト!O12128)&gt;=1,"",IF(VLOOKUP(O12128,登録者リスト!$A$1:$D$43729,4,FALSE)=基本情報!$D$6,O12128,"")),"")</f>
        <v/>
      </c>
    </row>
    <row r="12129" spans="15:16" x14ac:dyDescent="0.15">
      <c r="O12129">
        <v>12128</v>
      </c>
      <c r="P12129" t="str">
        <f>IFERROR(IF(COUNTIF(個人情報!$BB$5:$BB$401,"登録番号" &amp; リスト!O12129)&gt;=1,"",IF(VLOOKUP(O12129,登録者リスト!$A$1:$D$43729,4,FALSE)=基本情報!$D$6,O12129,"")),"")</f>
        <v/>
      </c>
    </row>
    <row r="12130" spans="15:16" x14ac:dyDescent="0.15">
      <c r="O12130">
        <v>12129</v>
      </c>
      <c r="P12130" t="str">
        <f>IFERROR(IF(COUNTIF(個人情報!$BB$5:$BB$401,"登録番号" &amp; リスト!O12130)&gt;=1,"",IF(VLOOKUP(O12130,登録者リスト!$A$1:$D$43729,4,FALSE)=基本情報!$D$6,O12130,"")),"")</f>
        <v/>
      </c>
    </row>
    <row r="12131" spans="15:16" x14ac:dyDescent="0.15">
      <c r="O12131">
        <v>12130</v>
      </c>
      <c r="P12131" t="str">
        <f>IFERROR(IF(COUNTIF(個人情報!$BB$5:$BB$401,"登録番号" &amp; リスト!O12131)&gt;=1,"",IF(VLOOKUP(O12131,登録者リスト!$A$1:$D$43729,4,FALSE)=基本情報!$D$6,O12131,"")),"")</f>
        <v/>
      </c>
    </row>
    <row r="12132" spans="15:16" x14ac:dyDescent="0.15">
      <c r="O12132">
        <v>12131</v>
      </c>
      <c r="P12132" t="str">
        <f>IFERROR(IF(COUNTIF(個人情報!$BB$5:$BB$401,"登録番号" &amp; リスト!O12132)&gt;=1,"",IF(VLOOKUP(O12132,登録者リスト!$A$1:$D$43729,4,FALSE)=基本情報!$D$6,O12132,"")),"")</f>
        <v/>
      </c>
    </row>
    <row r="12133" spans="15:16" x14ac:dyDescent="0.15">
      <c r="O12133">
        <v>12132</v>
      </c>
      <c r="P12133" t="str">
        <f>IFERROR(IF(COUNTIF(個人情報!$BB$5:$BB$401,"登録番号" &amp; リスト!O12133)&gt;=1,"",IF(VLOOKUP(O12133,登録者リスト!$A$1:$D$43729,4,FALSE)=基本情報!$D$6,O12133,"")),"")</f>
        <v/>
      </c>
    </row>
    <row r="12134" spans="15:16" x14ac:dyDescent="0.15">
      <c r="O12134">
        <v>12133</v>
      </c>
      <c r="P12134" t="str">
        <f>IFERROR(IF(COUNTIF(個人情報!$BB$5:$BB$401,"登録番号" &amp; リスト!O12134)&gt;=1,"",IF(VLOOKUP(O12134,登録者リスト!$A$1:$D$43729,4,FALSE)=基本情報!$D$6,O12134,"")),"")</f>
        <v/>
      </c>
    </row>
    <row r="12135" spans="15:16" x14ac:dyDescent="0.15">
      <c r="O12135">
        <v>12134</v>
      </c>
      <c r="P12135" t="str">
        <f>IFERROR(IF(COUNTIF(個人情報!$BB$5:$BB$401,"登録番号" &amp; リスト!O12135)&gt;=1,"",IF(VLOOKUP(O12135,登録者リスト!$A$1:$D$43729,4,FALSE)=基本情報!$D$6,O12135,"")),"")</f>
        <v/>
      </c>
    </row>
    <row r="12136" spans="15:16" x14ac:dyDescent="0.15">
      <c r="O12136">
        <v>12135</v>
      </c>
      <c r="P12136" t="str">
        <f>IFERROR(IF(COUNTIF(個人情報!$BB$5:$BB$401,"登録番号" &amp; リスト!O12136)&gt;=1,"",IF(VLOOKUP(O12136,登録者リスト!$A$1:$D$43729,4,FALSE)=基本情報!$D$6,O12136,"")),"")</f>
        <v/>
      </c>
    </row>
    <row r="12137" spans="15:16" x14ac:dyDescent="0.15">
      <c r="O12137">
        <v>12136</v>
      </c>
      <c r="P12137" t="str">
        <f>IFERROR(IF(COUNTIF(個人情報!$BB$5:$BB$401,"登録番号" &amp; リスト!O12137)&gt;=1,"",IF(VLOOKUP(O12137,登録者リスト!$A$1:$D$43729,4,FALSE)=基本情報!$D$6,O12137,"")),"")</f>
        <v/>
      </c>
    </row>
    <row r="12138" spans="15:16" x14ac:dyDescent="0.15">
      <c r="O12138">
        <v>12137</v>
      </c>
      <c r="P12138" t="str">
        <f>IFERROR(IF(COUNTIF(個人情報!$BB$5:$BB$401,"登録番号" &amp; リスト!O12138)&gt;=1,"",IF(VLOOKUP(O12138,登録者リスト!$A$1:$D$43729,4,FALSE)=基本情報!$D$6,O12138,"")),"")</f>
        <v/>
      </c>
    </row>
    <row r="12139" spans="15:16" x14ac:dyDescent="0.15">
      <c r="O12139">
        <v>12138</v>
      </c>
      <c r="P12139" t="str">
        <f>IFERROR(IF(COUNTIF(個人情報!$BB$5:$BB$401,"登録番号" &amp; リスト!O12139)&gt;=1,"",IF(VLOOKUP(O12139,登録者リスト!$A$1:$D$43729,4,FALSE)=基本情報!$D$6,O12139,"")),"")</f>
        <v/>
      </c>
    </row>
    <row r="12140" spans="15:16" x14ac:dyDescent="0.15">
      <c r="O12140">
        <v>12139</v>
      </c>
      <c r="P12140" t="str">
        <f>IFERROR(IF(COUNTIF(個人情報!$BB$5:$BB$401,"登録番号" &amp; リスト!O12140)&gt;=1,"",IF(VLOOKUP(O12140,登録者リスト!$A$1:$D$43729,4,FALSE)=基本情報!$D$6,O12140,"")),"")</f>
        <v/>
      </c>
    </row>
    <row r="12141" spans="15:16" x14ac:dyDescent="0.15">
      <c r="O12141">
        <v>12140</v>
      </c>
      <c r="P12141" t="str">
        <f>IFERROR(IF(COUNTIF(個人情報!$BB$5:$BB$401,"登録番号" &amp; リスト!O12141)&gt;=1,"",IF(VLOOKUP(O12141,登録者リスト!$A$1:$D$43729,4,FALSE)=基本情報!$D$6,O12141,"")),"")</f>
        <v/>
      </c>
    </row>
    <row r="12142" spans="15:16" x14ac:dyDescent="0.15">
      <c r="O12142">
        <v>12141</v>
      </c>
      <c r="P12142" t="str">
        <f>IFERROR(IF(COUNTIF(個人情報!$BB$5:$BB$401,"登録番号" &amp; リスト!O12142)&gt;=1,"",IF(VLOOKUP(O12142,登録者リスト!$A$1:$D$43729,4,FALSE)=基本情報!$D$6,O12142,"")),"")</f>
        <v/>
      </c>
    </row>
    <row r="12143" spans="15:16" x14ac:dyDescent="0.15">
      <c r="O12143">
        <v>12142</v>
      </c>
      <c r="P12143" t="str">
        <f>IFERROR(IF(COUNTIF(個人情報!$BB$5:$BB$401,"登録番号" &amp; リスト!O12143)&gt;=1,"",IF(VLOOKUP(O12143,登録者リスト!$A$1:$D$43729,4,FALSE)=基本情報!$D$6,O12143,"")),"")</f>
        <v/>
      </c>
    </row>
    <row r="12144" spans="15:16" x14ac:dyDescent="0.15">
      <c r="O12144">
        <v>12143</v>
      </c>
      <c r="P12144" t="str">
        <f>IFERROR(IF(COUNTIF(個人情報!$BB$5:$BB$401,"登録番号" &amp; リスト!O12144)&gt;=1,"",IF(VLOOKUP(O12144,登録者リスト!$A$1:$D$43729,4,FALSE)=基本情報!$D$6,O12144,"")),"")</f>
        <v/>
      </c>
    </row>
    <row r="12145" spans="15:16" x14ac:dyDescent="0.15">
      <c r="O12145">
        <v>12144</v>
      </c>
      <c r="P12145" t="str">
        <f>IFERROR(IF(COUNTIF(個人情報!$BB$5:$BB$401,"登録番号" &amp; リスト!O12145)&gt;=1,"",IF(VLOOKUP(O12145,登録者リスト!$A$1:$D$43729,4,FALSE)=基本情報!$D$6,O12145,"")),"")</f>
        <v/>
      </c>
    </row>
    <row r="12146" spans="15:16" x14ac:dyDescent="0.15">
      <c r="O12146">
        <v>12145</v>
      </c>
      <c r="P12146" t="str">
        <f>IFERROR(IF(COUNTIF(個人情報!$BB$5:$BB$401,"登録番号" &amp; リスト!O12146)&gt;=1,"",IF(VLOOKUP(O12146,登録者リスト!$A$1:$D$43729,4,FALSE)=基本情報!$D$6,O12146,"")),"")</f>
        <v/>
      </c>
    </row>
    <row r="12147" spans="15:16" x14ac:dyDescent="0.15">
      <c r="O12147">
        <v>12146</v>
      </c>
      <c r="P12147" t="str">
        <f>IFERROR(IF(COUNTIF(個人情報!$BB$5:$BB$401,"登録番号" &amp; リスト!O12147)&gt;=1,"",IF(VLOOKUP(O12147,登録者リスト!$A$1:$D$43729,4,FALSE)=基本情報!$D$6,O12147,"")),"")</f>
        <v/>
      </c>
    </row>
    <row r="12148" spans="15:16" x14ac:dyDescent="0.15">
      <c r="O12148">
        <v>12147</v>
      </c>
      <c r="P12148" t="str">
        <f>IFERROR(IF(COUNTIF(個人情報!$BB$5:$BB$401,"登録番号" &amp; リスト!O12148)&gt;=1,"",IF(VLOOKUP(O12148,登録者リスト!$A$1:$D$43729,4,FALSE)=基本情報!$D$6,O12148,"")),"")</f>
        <v/>
      </c>
    </row>
    <row r="12149" spans="15:16" x14ac:dyDescent="0.15">
      <c r="O12149">
        <v>12148</v>
      </c>
      <c r="P12149" t="str">
        <f>IFERROR(IF(COUNTIF(個人情報!$BB$5:$BB$401,"登録番号" &amp; リスト!O12149)&gt;=1,"",IF(VLOOKUP(O12149,登録者リスト!$A$1:$D$43729,4,FALSE)=基本情報!$D$6,O12149,"")),"")</f>
        <v/>
      </c>
    </row>
    <row r="12150" spans="15:16" x14ac:dyDescent="0.15">
      <c r="O12150">
        <v>12149</v>
      </c>
      <c r="P12150" t="str">
        <f>IFERROR(IF(COUNTIF(個人情報!$BB$5:$BB$401,"登録番号" &amp; リスト!O12150)&gt;=1,"",IF(VLOOKUP(O12150,登録者リスト!$A$1:$D$43729,4,FALSE)=基本情報!$D$6,O12150,"")),"")</f>
        <v/>
      </c>
    </row>
    <row r="12151" spans="15:16" x14ac:dyDescent="0.15">
      <c r="O12151">
        <v>12150</v>
      </c>
      <c r="P12151" t="str">
        <f>IFERROR(IF(COUNTIF(個人情報!$BB$5:$BB$401,"登録番号" &amp; リスト!O12151)&gt;=1,"",IF(VLOOKUP(O12151,登録者リスト!$A$1:$D$43729,4,FALSE)=基本情報!$D$6,O12151,"")),"")</f>
        <v/>
      </c>
    </row>
    <row r="12152" spans="15:16" x14ac:dyDescent="0.15">
      <c r="O12152">
        <v>12151</v>
      </c>
      <c r="P12152" t="str">
        <f>IFERROR(IF(COUNTIF(個人情報!$BB$5:$BB$401,"登録番号" &amp; リスト!O12152)&gt;=1,"",IF(VLOOKUP(O12152,登録者リスト!$A$1:$D$43729,4,FALSE)=基本情報!$D$6,O12152,"")),"")</f>
        <v/>
      </c>
    </row>
    <row r="12153" spans="15:16" x14ac:dyDescent="0.15">
      <c r="O12153">
        <v>12152</v>
      </c>
      <c r="P12153" t="str">
        <f>IFERROR(IF(COUNTIF(個人情報!$BB$5:$BB$401,"登録番号" &amp; リスト!O12153)&gt;=1,"",IF(VLOOKUP(O12153,登録者リスト!$A$1:$D$43729,4,FALSE)=基本情報!$D$6,O12153,"")),"")</f>
        <v/>
      </c>
    </row>
    <row r="12154" spans="15:16" x14ac:dyDescent="0.15">
      <c r="O12154">
        <v>12153</v>
      </c>
      <c r="P12154" t="str">
        <f>IFERROR(IF(COUNTIF(個人情報!$BB$5:$BB$401,"登録番号" &amp; リスト!O12154)&gt;=1,"",IF(VLOOKUP(O12154,登録者リスト!$A$1:$D$43729,4,FALSE)=基本情報!$D$6,O12154,"")),"")</f>
        <v/>
      </c>
    </row>
    <row r="12155" spans="15:16" x14ac:dyDescent="0.15">
      <c r="O12155">
        <v>12154</v>
      </c>
      <c r="P12155" t="str">
        <f>IFERROR(IF(COUNTIF(個人情報!$BB$5:$BB$401,"登録番号" &amp; リスト!O12155)&gt;=1,"",IF(VLOOKUP(O12155,登録者リスト!$A$1:$D$43729,4,FALSE)=基本情報!$D$6,O12155,"")),"")</f>
        <v/>
      </c>
    </row>
    <row r="12156" spans="15:16" x14ac:dyDescent="0.15">
      <c r="O12156">
        <v>12155</v>
      </c>
      <c r="P12156" t="str">
        <f>IFERROR(IF(COUNTIF(個人情報!$BB$5:$BB$401,"登録番号" &amp; リスト!O12156)&gt;=1,"",IF(VLOOKUP(O12156,登録者リスト!$A$1:$D$43729,4,FALSE)=基本情報!$D$6,O12156,"")),"")</f>
        <v/>
      </c>
    </row>
    <row r="12157" spans="15:16" x14ac:dyDescent="0.15">
      <c r="O12157">
        <v>12156</v>
      </c>
      <c r="P12157" t="str">
        <f>IFERROR(IF(COUNTIF(個人情報!$BB$5:$BB$401,"登録番号" &amp; リスト!O12157)&gt;=1,"",IF(VLOOKUP(O12157,登録者リスト!$A$1:$D$43729,4,FALSE)=基本情報!$D$6,O12157,"")),"")</f>
        <v/>
      </c>
    </row>
    <row r="12158" spans="15:16" x14ac:dyDescent="0.15">
      <c r="O12158">
        <v>12157</v>
      </c>
      <c r="P12158" t="str">
        <f>IFERROR(IF(COUNTIF(個人情報!$BB$5:$BB$401,"登録番号" &amp; リスト!O12158)&gt;=1,"",IF(VLOOKUP(O12158,登録者リスト!$A$1:$D$43729,4,FALSE)=基本情報!$D$6,O12158,"")),"")</f>
        <v/>
      </c>
    </row>
    <row r="12159" spans="15:16" x14ac:dyDescent="0.15">
      <c r="O12159">
        <v>12158</v>
      </c>
      <c r="P12159" t="str">
        <f>IFERROR(IF(COUNTIF(個人情報!$BB$5:$BB$401,"登録番号" &amp; リスト!O12159)&gt;=1,"",IF(VLOOKUP(O12159,登録者リスト!$A$1:$D$43729,4,FALSE)=基本情報!$D$6,O12159,"")),"")</f>
        <v/>
      </c>
    </row>
    <row r="12160" spans="15:16" x14ac:dyDescent="0.15">
      <c r="O12160">
        <v>12159</v>
      </c>
      <c r="P12160" t="str">
        <f>IFERROR(IF(COUNTIF(個人情報!$BB$5:$BB$401,"登録番号" &amp; リスト!O12160)&gt;=1,"",IF(VLOOKUP(O12160,登録者リスト!$A$1:$D$43729,4,FALSE)=基本情報!$D$6,O12160,"")),"")</f>
        <v/>
      </c>
    </row>
    <row r="12161" spans="15:16" x14ac:dyDescent="0.15">
      <c r="O12161">
        <v>12160</v>
      </c>
      <c r="P12161" t="str">
        <f>IFERROR(IF(COUNTIF(個人情報!$BB$5:$BB$401,"登録番号" &amp; リスト!O12161)&gt;=1,"",IF(VLOOKUP(O12161,登録者リスト!$A$1:$D$43729,4,FALSE)=基本情報!$D$6,O12161,"")),"")</f>
        <v/>
      </c>
    </row>
    <row r="12162" spans="15:16" x14ac:dyDescent="0.15">
      <c r="O12162">
        <v>12161</v>
      </c>
      <c r="P12162" t="str">
        <f>IFERROR(IF(COUNTIF(個人情報!$BB$5:$BB$401,"登録番号" &amp; リスト!O12162)&gt;=1,"",IF(VLOOKUP(O12162,登録者リスト!$A$1:$D$43729,4,FALSE)=基本情報!$D$6,O12162,"")),"")</f>
        <v/>
      </c>
    </row>
    <row r="12163" spans="15:16" x14ac:dyDescent="0.15">
      <c r="O12163">
        <v>12162</v>
      </c>
      <c r="P12163" t="str">
        <f>IFERROR(IF(COUNTIF(個人情報!$BB$5:$BB$401,"登録番号" &amp; リスト!O12163)&gt;=1,"",IF(VLOOKUP(O12163,登録者リスト!$A$1:$D$43729,4,FALSE)=基本情報!$D$6,O12163,"")),"")</f>
        <v/>
      </c>
    </row>
    <row r="12164" spans="15:16" x14ac:dyDescent="0.15">
      <c r="O12164">
        <v>12163</v>
      </c>
      <c r="P12164" t="str">
        <f>IFERROR(IF(COUNTIF(個人情報!$BB$5:$BB$401,"登録番号" &amp; リスト!O12164)&gt;=1,"",IF(VLOOKUP(O12164,登録者リスト!$A$1:$D$43729,4,FALSE)=基本情報!$D$6,O12164,"")),"")</f>
        <v/>
      </c>
    </row>
    <row r="12165" spans="15:16" x14ac:dyDescent="0.15">
      <c r="O12165">
        <v>12164</v>
      </c>
      <c r="P12165" t="str">
        <f>IFERROR(IF(COUNTIF(個人情報!$BB$5:$BB$401,"登録番号" &amp; リスト!O12165)&gt;=1,"",IF(VLOOKUP(O12165,登録者リスト!$A$1:$D$43729,4,FALSE)=基本情報!$D$6,O12165,"")),"")</f>
        <v/>
      </c>
    </row>
    <row r="12166" spans="15:16" x14ac:dyDescent="0.15">
      <c r="O12166">
        <v>12165</v>
      </c>
      <c r="P12166" t="str">
        <f>IFERROR(IF(COUNTIF(個人情報!$BB$5:$BB$401,"登録番号" &amp; リスト!O12166)&gt;=1,"",IF(VLOOKUP(O12166,登録者リスト!$A$1:$D$43729,4,FALSE)=基本情報!$D$6,O12166,"")),"")</f>
        <v/>
      </c>
    </row>
    <row r="12167" spans="15:16" x14ac:dyDescent="0.15">
      <c r="O12167">
        <v>12166</v>
      </c>
      <c r="P12167" t="str">
        <f>IFERROR(IF(COUNTIF(個人情報!$BB$5:$BB$401,"登録番号" &amp; リスト!O12167)&gt;=1,"",IF(VLOOKUP(O12167,登録者リスト!$A$1:$D$43729,4,FALSE)=基本情報!$D$6,O12167,"")),"")</f>
        <v/>
      </c>
    </row>
    <row r="12168" spans="15:16" x14ac:dyDescent="0.15">
      <c r="O12168">
        <v>12167</v>
      </c>
      <c r="P12168" t="str">
        <f>IFERROR(IF(COUNTIF(個人情報!$BB$5:$BB$401,"登録番号" &amp; リスト!O12168)&gt;=1,"",IF(VLOOKUP(O12168,登録者リスト!$A$1:$D$43729,4,FALSE)=基本情報!$D$6,O12168,"")),"")</f>
        <v/>
      </c>
    </row>
    <row r="12169" spans="15:16" x14ac:dyDescent="0.15">
      <c r="O12169">
        <v>12168</v>
      </c>
      <c r="P12169" t="str">
        <f>IFERROR(IF(COUNTIF(個人情報!$BB$5:$BB$401,"登録番号" &amp; リスト!O12169)&gt;=1,"",IF(VLOOKUP(O12169,登録者リスト!$A$1:$D$43729,4,FALSE)=基本情報!$D$6,O12169,"")),"")</f>
        <v/>
      </c>
    </row>
    <row r="12170" spans="15:16" x14ac:dyDescent="0.15">
      <c r="O12170">
        <v>12169</v>
      </c>
      <c r="P12170" t="str">
        <f>IFERROR(IF(COUNTIF(個人情報!$BB$5:$BB$401,"登録番号" &amp; リスト!O12170)&gt;=1,"",IF(VLOOKUP(O12170,登録者リスト!$A$1:$D$43729,4,FALSE)=基本情報!$D$6,O12170,"")),"")</f>
        <v/>
      </c>
    </row>
    <row r="12171" spans="15:16" x14ac:dyDescent="0.15">
      <c r="O12171">
        <v>12170</v>
      </c>
      <c r="P12171" t="str">
        <f>IFERROR(IF(COUNTIF(個人情報!$BB$5:$BB$401,"登録番号" &amp; リスト!O12171)&gt;=1,"",IF(VLOOKUP(O12171,登録者リスト!$A$1:$D$43729,4,FALSE)=基本情報!$D$6,O12171,"")),"")</f>
        <v/>
      </c>
    </row>
    <row r="12172" spans="15:16" x14ac:dyDescent="0.15">
      <c r="O12172">
        <v>12171</v>
      </c>
      <c r="P12172" t="str">
        <f>IFERROR(IF(COUNTIF(個人情報!$BB$5:$BB$401,"登録番号" &amp; リスト!O12172)&gt;=1,"",IF(VLOOKUP(O12172,登録者リスト!$A$1:$D$43729,4,FALSE)=基本情報!$D$6,O12172,"")),"")</f>
        <v/>
      </c>
    </row>
    <row r="12173" spans="15:16" x14ac:dyDescent="0.15">
      <c r="O12173">
        <v>12172</v>
      </c>
      <c r="P12173" t="str">
        <f>IFERROR(IF(COUNTIF(個人情報!$BB$5:$BB$401,"登録番号" &amp; リスト!O12173)&gt;=1,"",IF(VLOOKUP(O12173,登録者リスト!$A$1:$D$43729,4,FALSE)=基本情報!$D$6,O12173,"")),"")</f>
        <v/>
      </c>
    </row>
    <row r="12174" spans="15:16" x14ac:dyDescent="0.15">
      <c r="O12174">
        <v>12173</v>
      </c>
      <c r="P12174" t="str">
        <f>IFERROR(IF(COUNTIF(個人情報!$BB$5:$BB$401,"登録番号" &amp; リスト!O12174)&gt;=1,"",IF(VLOOKUP(O12174,登録者リスト!$A$1:$D$43729,4,FALSE)=基本情報!$D$6,O12174,"")),"")</f>
        <v/>
      </c>
    </row>
    <row r="12175" spans="15:16" x14ac:dyDescent="0.15">
      <c r="O12175">
        <v>12174</v>
      </c>
      <c r="P12175" t="str">
        <f>IFERROR(IF(COUNTIF(個人情報!$BB$5:$BB$401,"登録番号" &amp; リスト!O12175)&gt;=1,"",IF(VLOOKUP(O12175,登録者リスト!$A$1:$D$43729,4,FALSE)=基本情報!$D$6,O12175,"")),"")</f>
        <v/>
      </c>
    </row>
    <row r="12176" spans="15:16" x14ac:dyDescent="0.15">
      <c r="O12176">
        <v>12175</v>
      </c>
      <c r="P12176" t="str">
        <f>IFERROR(IF(COUNTIF(個人情報!$BB$5:$BB$401,"登録番号" &amp; リスト!O12176)&gt;=1,"",IF(VLOOKUP(O12176,登録者リスト!$A$1:$D$43729,4,FALSE)=基本情報!$D$6,O12176,"")),"")</f>
        <v/>
      </c>
    </row>
    <row r="12177" spans="15:16" x14ac:dyDescent="0.15">
      <c r="O12177">
        <v>12176</v>
      </c>
      <c r="P12177" t="str">
        <f>IFERROR(IF(COUNTIF(個人情報!$BB$5:$BB$401,"登録番号" &amp; リスト!O12177)&gt;=1,"",IF(VLOOKUP(O12177,登録者リスト!$A$1:$D$43729,4,FALSE)=基本情報!$D$6,O12177,"")),"")</f>
        <v/>
      </c>
    </row>
    <row r="12178" spans="15:16" x14ac:dyDescent="0.15">
      <c r="O12178">
        <v>12177</v>
      </c>
      <c r="P12178" t="str">
        <f>IFERROR(IF(COUNTIF(個人情報!$BB$5:$BB$401,"登録番号" &amp; リスト!O12178)&gt;=1,"",IF(VLOOKUP(O12178,登録者リスト!$A$1:$D$43729,4,FALSE)=基本情報!$D$6,O12178,"")),"")</f>
        <v/>
      </c>
    </row>
    <row r="12179" spans="15:16" x14ac:dyDescent="0.15">
      <c r="O12179">
        <v>12178</v>
      </c>
      <c r="P12179" t="str">
        <f>IFERROR(IF(COUNTIF(個人情報!$BB$5:$BB$401,"登録番号" &amp; リスト!O12179)&gt;=1,"",IF(VLOOKUP(O12179,登録者リスト!$A$1:$D$43729,4,FALSE)=基本情報!$D$6,O12179,"")),"")</f>
        <v/>
      </c>
    </row>
    <row r="12180" spans="15:16" x14ac:dyDescent="0.15">
      <c r="O12180">
        <v>12179</v>
      </c>
      <c r="P12180" t="str">
        <f>IFERROR(IF(COUNTIF(個人情報!$BB$5:$BB$401,"登録番号" &amp; リスト!O12180)&gt;=1,"",IF(VLOOKUP(O12180,登録者リスト!$A$1:$D$43729,4,FALSE)=基本情報!$D$6,O12180,"")),"")</f>
        <v/>
      </c>
    </row>
    <row r="12181" spans="15:16" x14ac:dyDescent="0.15">
      <c r="O12181">
        <v>12180</v>
      </c>
      <c r="P12181" t="str">
        <f>IFERROR(IF(COUNTIF(個人情報!$BB$5:$BB$401,"登録番号" &amp; リスト!O12181)&gt;=1,"",IF(VLOOKUP(O12181,登録者リスト!$A$1:$D$43729,4,FALSE)=基本情報!$D$6,O12181,"")),"")</f>
        <v/>
      </c>
    </row>
    <row r="12182" spans="15:16" x14ac:dyDescent="0.15">
      <c r="O12182">
        <v>12181</v>
      </c>
      <c r="P12182" t="str">
        <f>IFERROR(IF(COUNTIF(個人情報!$BB$5:$BB$401,"登録番号" &amp; リスト!O12182)&gt;=1,"",IF(VLOOKUP(O12182,登録者リスト!$A$1:$D$43729,4,FALSE)=基本情報!$D$6,O12182,"")),"")</f>
        <v/>
      </c>
    </row>
    <row r="12183" spans="15:16" x14ac:dyDescent="0.15">
      <c r="O12183">
        <v>12182</v>
      </c>
      <c r="P12183" t="str">
        <f>IFERROR(IF(COUNTIF(個人情報!$BB$5:$BB$401,"登録番号" &amp; リスト!O12183)&gt;=1,"",IF(VLOOKUP(O12183,登録者リスト!$A$1:$D$43729,4,FALSE)=基本情報!$D$6,O12183,"")),"")</f>
        <v/>
      </c>
    </row>
    <row r="12184" spans="15:16" x14ac:dyDescent="0.15">
      <c r="O12184">
        <v>12183</v>
      </c>
      <c r="P12184" t="str">
        <f>IFERROR(IF(COUNTIF(個人情報!$BB$5:$BB$401,"登録番号" &amp; リスト!O12184)&gt;=1,"",IF(VLOOKUP(O12184,登録者リスト!$A$1:$D$43729,4,FALSE)=基本情報!$D$6,O12184,"")),"")</f>
        <v/>
      </c>
    </row>
    <row r="12185" spans="15:16" x14ac:dyDescent="0.15">
      <c r="O12185">
        <v>12184</v>
      </c>
      <c r="P12185" t="str">
        <f>IFERROR(IF(COUNTIF(個人情報!$BB$5:$BB$401,"登録番号" &amp; リスト!O12185)&gt;=1,"",IF(VLOOKUP(O12185,登録者リスト!$A$1:$D$43729,4,FALSE)=基本情報!$D$6,O12185,"")),"")</f>
        <v/>
      </c>
    </row>
    <row r="12186" spans="15:16" x14ac:dyDescent="0.15">
      <c r="O12186">
        <v>12185</v>
      </c>
      <c r="P12186" t="str">
        <f>IFERROR(IF(COUNTIF(個人情報!$BB$5:$BB$401,"登録番号" &amp; リスト!O12186)&gt;=1,"",IF(VLOOKUP(O12186,登録者リスト!$A$1:$D$43729,4,FALSE)=基本情報!$D$6,O12186,"")),"")</f>
        <v/>
      </c>
    </row>
    <row r="12187" spans="15:16" x14ac:dyDescent="0.15">
      <c r="O12187">
        <v>12186</v>
      </c>
      <c r="P12187" t="str">
        <f>IFERROR(IF(COUNTIF(個人情報!$BB$5:$BB$401,"登録番号" &amp; リスト!O12187)&gt;=1,"",IF(VLOOKUP(O12187,登録者リスト!$A$1:$D$43729,4,FALSE)=基本情報!$D$6,O12187,"")),"")</f>
        <v/>
      </c>
    </row>
    <row r="12188" spans="15:16" x14ac:dyDescent="0.15">
      <c r="O12188">
        <v>12187</v>
      </c>
      <c r="P12188" t="str">
        <f>IFERROR(IF(COUNTIF(個人情報!$BB$5:$BB$401,"登録番号" &amp; リスト!O12188)&gt;=1,"",IF(VLOOKUP(O12188,登録者リスト!$A$1:$D$43729,4,FALSE)=基本情報!$D$6,O12188,"")),"")</f>
        <v/>
      </c>
    </row>
    <row r="12189" spans="15:16" x14ac:dyDescent="0.15">
      <c r="O12189">
        <v>12188</v>
      </c>
      <c r="P12189" t="str">
        <f>IFERROR(IF(COUNTIF(個人情報!$BB$5:$BB$401,"登録番号" &amp; リスト!O12189)&gt;=1,"",IF(VLOOKUP(O12189,登録者リスト!$A$1:$D$43729,4,FALSE)=基本情報!$D$6,O12189,"")),"")</f>
        <v/>
      </c>
    </row>
    <row r="12190" spans="15:16" x14ac:dyDescent="0.15">
      <c r="O12190">
        <v>12189</v>
      </c>
      <c r="P12190" t="str">
        <f>IFERROR(IF(COUNTIF(個人情報!$BB$5:$BB$401,"登録番号" &amp; リスト!O12190)&gt;=1,"",IF(VLOOKUP(O12190,登録者リスト!$A$1:$D$43729,4,FALSE)=基本情報!$D$6,O12190,"")),"")</f>
        <v/>
      </c>
    </row>
    <row r="12191" spans="15:16" x14ac:dyDescent="0.15">
      <c r="O12191">
        <v>12190</v>
      </c>
      <c r="P12191" t="str">
        <f>IFERROR(IF(COUNTIF(個人情報!$BB$5:$BB$401,"登録番号" &amp; リスト!O12191)&gt;=1,"",IF(VLOOKUP(O12191,登録者リスト!$A$1:$D$43729,4,FALSE)=基本情報!$D$6,O12191,"")),"")</f>
        <v/>
      </c>
    </row>
    <row r="12192" spans="15:16" x14ac:dyDescent="0.15">
      <c r="O12192">
        <v>12191</v>
      </c>
      <c r="P12192" t="str">
        <f>IFERROR(IF(COUNTIF(個人情報!$BB$5:$BB$401,"登録番号" &amp; リスト!O12192)&gt;=1,"",IF(VLOOKUP(O12192,登録者リスト!$A$1:$D$43729,4,FALSE)=基本情報!$D$6,O12192,"")),"")</f>
        <v/>
      </c>
    </row>
    <row r="12193" spans="15:16" x14ac:dyDescent="0.15">
      <c r="O12193">
        <v>12192</v>
      </c>
      <c r="P12193" t="str">
        <f>IFERROR(IF(COUNTIF(個人情報!$BB$5:$BB$401,"登録番号" &amp; リスト!O12193)&gt;=1,"",IF(VLOOKUP(O12193,登録者リスト!$A$1:$D$43729,4,FALSE)=基本情報!$D$6,O12193,"")),"")</f>
        <v/>
      </c>
    </row>
    <row r="12194" spans="15:16" x14ac:dyDescent="0.15">
      <c r="O12194">
        <v>12193</v>
      </c>
      <c r="P12194" t="str">
        <f>IFERROR(IF(COUNTIF(個人情報!$BB$5:$BB$401,"登録番号" &amp; リスト!O12194)&gt;=1,"",IF(VLOOKUP(O12194,登録者リスト!$A$1:$D$43729,4,FALSE)=基本情報!$D$6,O12194,"")),"")</f>
        <v/>
      </c>
    </row>
    <row r="12195" spans="15:16" x14ac:dyDescent="0.15">
      <c r="O12195">
        <v>12194</v>
      </c>
      <c r="P12195" t="str">
        <f>IFERROR(IF(COUNTIF(個人情報!$BB$5:$BB$401,"登録番号" &amp; リスト!O12195)&gt;=1,"",IF(VLOOKUP(O12195,登録者リスト!$A$1:$D$43729,4,FALSE)=基本情報!$D$6,O12195,"")),"")</f>
        <v/>
      </c>
    </row>
    <row r="12196" spans="15:16" x14ac:dyDescent="0.15">
      <c r="O12196">
        <v>12195</v>
      </c>
      <c r="P12196" t="str">
        <f>IFERROR(IF(COUNTIF(個人情報!$BB$5:$BB$401,"登録番号" &amp; リスト!O12196)&gt;=1,"",IF(VLOOKUP(O12196,登録者リスト!$A$1:$D$43729,4,FALSE)=基本情報!$D$6,O12196,"")),"")</f>
        <v/>
      </c>
    </row>
    <row r="12197" spans="15:16" x14ac:dyDescent="0.15">
      <c r="O12197">
        <v>12196</v>
      </c>
      <c r="P12197" t="str">
        <f>IFERROR(IF(COUNTIF(個人情報!$BB$5:$BB$401,"登録番号" &amp; リスト!O12197)&gt;=1,"",IF(VLOOKUP(O12197,登録者リスト!$A$1:$D$43729,4,FALSE)=基本情報!$D$6,O12197,"")),"")</f>
        <v/>
      </c>
    </row>
    <row r="12198" spans="15:16" x14ac:dyDescent="0.15">
      <c r="O12198">
        <v>12197</v>
      </c>
      <c r="P12198" t="str">
        <f>IFERROR(IF(COUNTIF(個人情報!$BB$5:$BB$401,"登録番号" &amp; リスト!O12198)&gt;=1,"",IF(VLOOKUP(O12198,登録者リスト!$A$1:$D$43729,4,FALSE)=基本情報!$D$6,O12198,"")),"")</f>
        <v/>
      </c>
    </row>
    <row r="12199" spans="15:16" x14ac:dyDescent="0.15">
      <c r="O12199">
        <v>12198</v>
      </c>
      <c r="P12199" t="str">
        <f>IFERROR(IF(COUNTIF(個人情報!$BB$5:$BB$401,"登録番号" &amp; リスト!O12199)&gt;=1,"",IF(VLOOKUP(O12199,登録者リスト!$A$1:$D$43729,4,FALSE)=基本情報!$D$6,O12199,"")),"")</f>
        <v/>
      </c>
    </row>
    <row r="12200" spans="15:16" x14ac:dyDescent="0.15">
      <c r="O12200">
        <v>12199</v>
      </c>
      <c r="P12200" t="str">
        <f>IFERROR(IF(COUNTIF(個人情報!$BB$5:$BB$401,"登録番号" &amp; リスト!O12200)&gt;=1,"",IF(VLOOKUP(O12200,登録者リスト!$A$1:$D$43729,4,FALSE)=基本情報!$D$6,O12200,"")),"")</f>
        <v/>
      </c>
    </row>
    <row r="12201" spans="15:16" x14ac:dyDescent="0.15">
      <c r="O12201">
        <v>12200</v>
      </c>
      <c r="P12201" t="str">
        <f>IFERROR(IF(COUNTIF(個人情報!$BB$5:$BB$401,"登録番号" &amp; リスト!O12201)&gt;=1,"",IF(VLOOKUP(O12201,登録者リスト!$A$1:$D$43729,4,FALSE)=基本情報!$D$6,O12201,"")),"")</f>
        <v/>
      </c>
    </row>
    <row r="12202" spans="15:16" x14ac:dyDescent="0.15">
      <c r="O12202">
        <v>12201</v>
      </c>
      <c r="P12202" t="str">
        <f>IFERROR(IF(COUNTIF(個人情報!$BB$5:$BB$401,"登録番号" &amp; リスト!O12202)&gt;=1,"",IF(VLOOKUP(O12202,登録者リスト!$A$1:$D$43729,4,FALSE)=基本情報!$D$6,O12202,"")),"")</f>
        <v/>
      </c>
    </row>
    <row r="12203" spans="15:16" x14ac:dyDescent="0.15">
      <c r="O12203">
        <v>12202</v>
      </c>
      <c r="P12203" t="str">
        <f>IFERROR(IF(COUNTIF(個人情報!$BB$5:$BB$401,"登録番号" &amp; リスト!O12203)&gt;=1,"",IF(VLOOKUP(O12203,登録者リスト!$A$1:$D$43729,4,FALSE)=基本情報!$D$6,O12203,"")),"")</f>
        <v/>
      </c>
    </row>
    <row r="12204" spans="15:16" x14ac:dyDescent="0.15">
      <c r="O12204">
        <v>12203</v>
      </c>
      <c r="P12204" t="str">
        <f>IFERROR(IF(COUNTIF(個人情報!$BB$5:$BB$401,"登録番号" &amp; リスト!O12204)&gt;=1,"",IF(VLOOKUP(O12204,登録者リスト!$A$1:$D$43729,4,FALSE)=基本情報!$D$6,O12204,"")),"")</f>
        <v/>
      </c>
    </row>
    <row r="12205" spans="15:16" x14ac:dyDescent="0.15">
      <c r="O12205">
        <v>12204</v>
      </c>
      <c r="P12205" t="str">
        <f>IFERROR(IF(COUNTIF(個人情報!$BB$5:$BB$401,"登録番号" &amp; リスト!O12205)&gt;=1,"",IF(VLOOKUP(O12205,登録者リスト!$A$1:$D$43729,4,FALSE)=基本情報!$D$6,O12205,"")),"")</f>
        <v/>
      </c>
    </row>
    <row r="12206" spans="15:16" x14ac:dyDescent="0.15">
      <c r="O12206">
        <v>12205</v>
      </c>
      <c r="P12206" t="str">
        <f>IFERROR(IF(COUNTIF(個人情報!$BB$5:$BB$401,"登録番号" &amp; リスト!O12206)&gt;=1,"",IF(VLOOKUP(O12206,登録者リスト!$A$1:$D$43729,4,FALSE)=基本情報!$D$6,O12206,"")),"")</f>
        <v/>
      </c>
    </row>
    <row r="12207" spans="15:16" x14ac:dyDescent="0.15">
      <c r="O12207">
        <v>12206</v>
      </c>
      <c r="P12207" t="str">
        <f>IFERROR(IF(COUNTIF(個人情報!$BB$5:$BB$401,"登録番号" &amp; リスト!O12207)&gt;=1,"",IF(VLOOKUP(O12207,登録者リスト!$A$1:$D$43729,4,FALSE)=基本情報!$D$6,O12207,"")),"")</f>
        <v/>
      </c>
    </row>
    <row r="12208" spans="15:16" x14ac:dyDescent="0.15">
      <c r="O12208">
        <v>12207</v>
      </c>
      <c r="P12208" t="str">
        <f>IFERROR(IF(COUNTIF(個人情報!$BB$5:$BB$401,"登録番号" &amp; リスト!O12208)&gt;=1,"",IF(VLOOKUP(O12208,登録者リスト!$A$1:$D$43729,4,FALSE)=基本情報!$D$6,O12208,"")),"")</f>
        <v/>
      </c>
    </row>
    <row r="12209" spans="15:16" x14ac:dyDescent="0.15">
      <c r="O12209">
        <v>12208</v>
      </c>
      <c r="P12209" t="str">
        <f>IFERROR(IF(COUNTIF(個人情報!$BB$5:$BB$401,"登録番号" &amp; リスト!O12209)&gt;=1,"",IF(VLOOKUP(O12209,登録者リスト!$A$1:$D$43729,4,FALSE)=基本情報!$D$6,O12209,"")),"")</f>
        <v/>
      </c>
    </row>
    <row r="12210" spans="15:16" x14ac:dyDescent="0.15">
      <c r="O12210">
        <v>12209</v>
      </c>
      <c r="P12210" t="str">
        <f>IFERROR(IF(COUNTIF(個人情報!$BB$5:$BB$401,"登録番号" &amp; リスト!O12210)&gt;=1,"",IF(VLOOKUP(O12210,登録者リスト!$A$1:$D$43729,4,FALSE)=基本情報!$D$6,O12210,"")),"")</f>
        <v/>
      </c>
    </row>
    <row r="12211" spans="15:16" x14ac:dyDescent="0.15">
      <c r="O12211">
        <v>12210</v>
      </c>
      <c r="P12211" t="str">
        <f>IFERROR(IF(COUNTIF(個人情報!$BB$5:$BB$401,"登録番号" &amp; リスト!O12211)&gt;=1,"",IF(VLOOKUP(O12211,登録者リスト!$A$1:$D$43729,4,FALSE)=基本情報!$D$6,O12211,"")),"")</f>
        <v/>
      </c>
    </row>
    <row r="12212" spans="15:16" x14ac:dyDescent="0.15">
      <c r="O12212">
        <v>12211</v>
      </c>
      <c r="P12212" t="str">
        <f>IFERROR(IF(COUNTIF(個人情報!$BB$5:$BB$401,"登録番号" &amp; リスト!O12212)&gt;=1,"",IF(VLOOKUP(O12212,登録者リスト!$A$1:$D$43729,4,FALSE)=基本情報!$D$6,O12212,"")),"")</f>
        <v/>
      </c>
    </row>
    <row r="12213" spans="15:16" x14ac:dyDescent="0.15">
      <c r="O12213">
        <v>12212</v>
      </c>
      <c r="P12213" t="str">
        <f>IFERROR(IF(COUNTIF(個人情報!$BB$5:$BB$401,"登録番号" &amp; リスト!O12213)&gt;=1,"",IF(VLOOKUP(O12213,登録者リスト!$A$1:$D$43729,4,FALSE)=基本情報!$D$6,O12213,"")),"")</f>
        <v/>
      </c>
    </row>
    <row r="12214" spans="15:16" x14ac:dyDescent="0.15">
      <c r="O12214">
        <v>12213</v>
      </c>
      <c r="P12214" t="str">
        <f>IFERROR(IF(COUNTIF(個人情報!$BB$5:$BB$401,"登録番号" &amp; リスト!O12214)&gt;=1,"",IF(VLOOKUP(O12214,登録者リスト!$A$1:$D$43729,4,FALSE)=基本情報!$D$6,O12214,"")),"")</f>
        <v/>
      </c>
    </row>
    <row r="12215" spans="15:16" x14ac:dyDescent="0.15">
      <c r="O12215">
        <v>12214</v>
      </c>
      <c r="P12215" t="str">
        <f>IFERROR(IF(COUNTIF(個人情報!$BB$5:$BB$401,"登録番号" &amp; リスト!O12215)&gt;=1,"",IF(VLOOKUP(O12215,登録者リスト!$A$1:$D$43729,4,FALSE)=基本情報!$D$6,O12215,"")),"")</f>
        <v/>
      </c>
    </row>
    <row r="12216" spans="15:16" x14ac:dyDescent="0.15">
      <c r="O12216">
        <v>12215</v>
      </c>
      <c r="P12216" t="str">
        <f>IFERROR(IF(COUNTIF(個人情報!$BB$5:$BB$401,"登録番号" &amp; リスト!O12216)&gt;=1,"",IF(VLOOKUP(O12216,登録者リスト!$A$1:$D$43729,4,FALSE)=基本情報!$D$6,O12216,"")),"")</f>
        <v/>
      </c>
    </row>
    <row r="12217" spans="15:16" x14ac:dyDescent="0.15">
      <c r="O12217">
        <v>12216</v>
      </c>
      <c r="P12217" t="str">
        <f>IFERROR(IF(COUNTIF(個人情報!$BB$5:$BB$401,"登録番号" &amp; リスト!O12217)&gt;=1,"",IF(VLOOKUP(O12217,登録者リスト!$A$1:$D$43729,4,FALSE)=基本情報!$D$6,O12217,"")),"")</f>
        <v/>
      </c>
    </row>
    <row r="12218" spans="15:16" x14ac:dyDescent="0.15">
      <c r="O12218">
        <v>12217</v>
      </c>
      <c r="P12218" t="str">
        <f>IFERROR(IF(COUNTIF(個人情報!$BB$5:$BB$401,"登録番号" &amp; リスト!O12218)&gt;=1,"",IF(VLOOKUP(O12218,登録者リスト!$A$1:$D$43729,4,FALSE)=基本情報!$D$6,O12218,"")),"")</f>
        <v/>
      </c>
    </row>
    <row r="12219" spans="15:16" x14ac:dyDescent="0.15">
      <c r="O12219">
        <v>12218</v>
      </c>
      <c r="P12219" t="str">
        <f>IFERROR(IF(COUNTIF(個人情報!$BB$5:$BB$401,"登録番号" &amp; リスト!O12219)&gt;=1,"",IF(VLOOKUP(O12219,登録者リスト!$A$1:$D$43729,4,FALSE)=基本情報!$D$6,O12219,"")),"")</f>
        <v/>
      </c>
    </row>
    <row r="12220" spans="15:16" x14ac:dyDescent="0.15">
      <c r="O12220">
        <v>12219</v>
      </c>
      <c r="P12220" t="str">
        <f>IFERROR(IF(COUNTIF(個人情報!$BB$5:$BB$401,"登録番号" &amp; リスト!O12220)&gt;=1,"",IF(VLOOKUP(O12220,登録者リスト!$A$1:$D$43729,4,FALSE)=基本情報!$D$6,O12220,"")),"")</f>
        <v/>
      </c>
    </row>
    <row r="12221" spans="15:16" x14ac:dyDescent="0.15">
      <c r="O12221">
        <v>12220</v>
      </c>
      <c r="P12221" t="str">
        <f>IFERROR(IF(COUNTIF(個人情報!$BB$5:$BB$401,"登録番号" &amp; リスト!O12221)&gt;=1,"",IF(VLOOKUP(O12221,登録者リスト!$A$1:$D$43729,4,FALSE)=基本情報!$D$6,O12221,"")),"")</f>
        <v/>
      </c>
    </row>
    <row r="12222" spans="15:16" x14ac:dyDescent="0.15">
      <c r="O12222">
        <v>12221</v>
      </c>
      <c r="P12222" t="str">
        <f>IFERROR(IF(COUNTIF(個人情報!$BB$5:$BB$401,"登録番号" &amp; リスト!O12222)&gt;=1,"",IF(VLOOKUP(O12222,登録者リスト!$A$1:$D$43729,4,FALSE)=基本情報!$D$6,O12222,"")),"")</f>
        <v/>
      </c>
    </row>
    <row r="12223" spans="15:16" x14ac:dyDescent="0.15">
      <c r="O12223">
        <v>12222</v>
      </c>
      <c r="P12223" t="str">
        <f>IFERROR(IF(COUNTIF(個人情報!$BB$5:$BB$401,"登録番号" &amp; リスト!O12223)&gt;=1,"",IF(VLOOKUP(O12223,登録者リスト!$A$1:$D$43729,4,FALSE)=基本情報!$D$6,O12223,"")),"")</f>
        <v/>
      </c>
    </row>
    <row r="12224" spans="15:16" x14ac:dyDescent="0.15">
      <c r="O12224">
        <v>12223</v>
      </c>
      <c r="P12224" t="str">
        <f>IFERROR(IF(COUNTIF(個人情報!$BB$5:$BB$401,"登録番号" &amp; リスト!O12224)&gt;=1,"",IF(VLOOKUP(O12224,登録者リスト!$A$1:$D$43729,4,FALSE)=基本情報!$D$6,O12224,"")),"")</f>
        <v/>
      </c>
    </row>
    <row r="12225" spans="15:16" x14ac:dyDescent="0.15">
      <c r="O12225">
        <v>12224</v>
      </c>
      <c r="P12225" t="str">
        <f>IFERROR(IF(COUNTIF(個人情報!$BB$5:$BB$401,"登録番号" &amp; リスト!O12225)&gt;=1,"",IF(VLOOKUP(O12225,登録者リスト!$A$1:$D$43729,4,FALSE)=基本情報!$D$6,O12225,"")),"")</f>
        <v/>
      </c>
    </row>
    <row r="12226" spans="15:16" x14ac:dyDescent="0.15">
      <c r="O12226">
        <v>12225</v>
      </c>
      <c r="P12226" t="str">
        <f>IFERROR(IF(COUNTIF(個人情報!$BB$5:$BB$401,"登録番号" &amp; リスト!O12226)&gt;=1,"",IF(VLOOKUP(O12226,登録者リスト!$A$1:$D$43729,4,FALSE)=基本情報!$D$6,O12226,"")),"")</f>
        <v/>
      </c>
    </row>
    <row r="12227" spans="15:16" x14ac:dyDescent="0.15">
      <c r="O12227">
        <v>12226</v>
      </c>
      <c r="P12227" t="str">
        <f>IFERROR(IF(COUNTIF(個人情報!$BB$5:$BB$401,"登録番号" &amp; リスト!O12227)&gt;=1,"",IF(VLOOKUP(O12227,登録者リスト!$A$1:$D$43729,4,FALSE)=基本情報!$D$6,O12227,"")),"")</f>
        <v/>
      </c>
    </row>
    <row r="12228" spans="15:16" x14ac:dyDescent="0.15">
      <c r="O12228">
        <v>12227</v>
      </c>
      <c r="P12228" t="str">
        <f>IFERROR(IF(COUNTIF(個人情報!$BB$5:$BB$401,"登録番号" &amp; リスト!O12228)&gt;=1,"",IF(VLOOKUP(O12228,登録者リスト!$A$1:$D$43729,4,FALSE)=基本情報!$D$6,O12228,"")),"")</f>
        <v/>
      </c>
    </row>
    <row r="12229" spans="15:16" x14ac:dyDescent="0.15">
      <c r="O12229">
        <v>12228</v>
      </c>
      <c r="P12229" t="str">
        <f>IFERROR(IF(COUNTIF(個人情報!$BB$5:$BB$401,"登録番号" &amp; リスト!O12229)&gt;=1,"",IF(VLOOKUP(O12229,登録者リスト!$A$1:$D$43729,4,FALSE)=基本情報!$D$6,O12229,"")),"")</f>
        <v/>
      </c>
    </row>
    <row r="12230" spans="15:16" x14ac:dyDescent="0.15">
      <c r="O12230">
        <v>12229</v>
      </c>
      <c r="P12230" t="str">
        <f>IFERROR(IF(COUNTIF(個人情報!$BB$5:$BB$401,"登録番号" &amp; リスト!O12230)&gt;=1,"",IF(VLOOKUP(O12230,登録者リスト!$A$1:$D$43729,4,FALSE)=基本情報!$D$6,O12230,"")),"")</f>
        <v/>
      </c>
    </row>
    <row r="12231" spans="15:16" x14ac:dyDescent="0.15">
      <c r="O12231">
        <v>12230</v>
      </c>
      <c r="P12231" t="str">
        <f>IFERROR(IF(COUNTIF(個人情報!$BB$5:$BB$401,"登録番号" &amp; リスト!O12231)&gt;=1,"",IF(VLOOKUP(O12231,登録者リスト!$A$1:$D$43729,4,FALSE)=基本情報!$D$6,O12231,"")),"")</f>
        <v/>
      </c>
    </row>
    <row r="12232" spans="15:16" x14ac:dyDescent="0.15">
      <c r="O12232">
        <v>12231</v>
      </c>
      <c r="P12232" t="str">
        <f>IFERROR(IF(COUNTIF(個人情報!$BB$5:$BB$401,"登録番号" &amp; リスト!O12232)&gt;=1,"",IF(VLOOKUP(O12232,登録者リスト!$A$1:$D$43729,4,FALSE)=基本情報!$D$6,O12232,"")),"")</f>
        <v/>
      </c>
    </row>
    <row r="12233" spans="15:16" x14ac:dyDescent="0.15">
      <c r="O12233">
        <v>12232</v>
      </c>
      <c r="P12233" t="str">
        <f>IFERROR(IF(COUNTIF(個人情報!$BB$5:$BB$401,"登録番号" &amp; リスト!O12233)&gt;=1,"",IF(VLOOKUP(O12233,登録者リスト!$A$1:$D$43729,4,FALSE)=基本情報!$D$6,O12233,"")),"")</f>
        <v/>
      </c>
    </row>
    <row r="12234" spans="15:16" x14ac:dyDescent="0.15">
      <c r="O12234">
        <v>12233</v>
      </c>
      <c r="P12234" t="str">
        <f>IFERROR(IF(COUNTIF(個人情報!$BB$5:$BB$401,"登録番号" &amp; リスト!O12234)&gt;=1,"",IF(VLOOKUP(O12234,登録者リスト!$A$1:$D$43729,4,FALSE)=基本情報!$D$6,O12234,"")),"")</f>
        <v/>
      </c>
    </row>
    <row r="12235" spans="15:16" x14ac:dyDescent="0.15">
      <c r="O12235">
        <v>12234</v>
      </c>
      <c r="P12235" t="str">
        <f>IFERROR(IF(COUNTIF(個人情報!$BB$5:$BB$401,"登録番号" &amp; リスト!O12235)&gt;=1,"",IF(VLOOKUP(O12235,登録者リスト!$A$1:$D$43729,4,FALSE)=基本情報!$D$6,O12235,"")),"")</f>
        <v/>
      </c>
    </row>
    <row r="12236" spans="15:16" x14ac:dyDescent="0.15">
      <c r="O12236">
        <v>12235</v>
      </c>
      <c r="P12236" t="str">
        <f>IFERROR(IF(COUNTIF(個人情報!$BB$5:$BB$401,"登録番号" &amp; リスト!O12236)&gt;=1,"",IF(VLOOKUP(O12236,登録者リスト!$A$1:$D$43729,4,FALSE)=基本情報!$D$6,O12236,"")),"")</f>
        <v/>
      </c>
    </row>
    <row r="12237" spans="15:16" x14ac:dyDescent="0.15">
      <c r="O12237">
        <v>12236</v>
      </c>
      <c r="P12237" t="str">
        <f>IFERROR(IF(COUNTIF(個人情報!$BB$5:$BB$401,"登録番号" &amp; リスト!O12237)&gt;=1,"",IF(VLOOKUP(O12237,登録者リスト!$A$1:$D$43729,4,FALSE)=基本情報!$D$6,O12237,"")),"")</f>
        <v/>
      </c>
    </row>
    <row r="12238" spans="15:16" x14ac:dyDescent="0.15">
      <c r="O12238">
        <v>12237</v>
      </c>
      <c r="P12238" t="str">
        <f>IFERROR(IF(COUNTIF(個人情報!$BB$5:$BB$401,"登録番号" &amp; リスト!O12238)&gt;=1,"",IF(VLOOKUP(O12238,登録者リスト!$A$1:$D$43729,4,FALSE)=基本情報!$D$6,O12238,"")),"")</f>
        <v/>
      </c>
    </row>
    <row r="12239" spans="15:16" x14ac:dyDescent="0.15">
      <c r="O12239">
        <v>12238</v>
      </c>
      <c r="P12239" t="str">
        <f>IFERROR(IF(COUNTIF(個人情報!$BB$5:$BB$401,"登録番号" &amp; リスト!O12239)&gt;=1,"",IF(VLOOKUP(O12239,登録者リスト!$A$1:$D$43729,4,FALSE)=基本情報!$D$6,O12239,"")),"")</f>
        <v/>
      </c>
    </row>
    <row r="12240" spans="15:16" x14ac:dyDescent="0.15">
      <c r="O12240">
        <v>12239</v>
      </c>
      <c r="P12240" t="str">
        <f>IFERROR(IF(COUNTIF(個人情報!$BB$5:$BB$401,"登録番号" &amp; リスト!O12240)&gt;=1,"",IF(VLOOKUP(O12240,登録者リスト!$A$1:$D$43729,4,FALSE)=基本情報!$D$6,O12240,"")),"")</f>
        <v/>
      </c>
    </row>
    <row r="12241" spans="15:16" x14ac:dyDescent="0.15">
      <c r="O12241">
        <v>12240</v>
      </c>
      <c r="P12241" t="str">
        <f>IFERROR(IF(COUNTIF(個人情報!$BB$5:$BB$401,"登録番号" &amp; リスト!O12241)&gt;=1,"",IF(VLOOKUP(O12241,登録者リスト!$A$1:$D$43729,4,FALSE)=基本情報!$D$6,O12241,"")),"")</f>
        <v/>
      </c>
    </row>
    <row r="12242" spans="15:16" x14ac:dyDescent="0.15">
      <c r="O12242">
        <v>12241</v>
      </c>
      <c r="P12242" t="str">
        <f>IFERROR(IF(COUNTIF(個人情報!$BB$5:$BB$401,"登録番号" &amp; リスト!O12242)&gt;=1,"",IF(VLOOKUP(O12242,登録者リスト!$A$1:$D$43729,4,FALSE)=基本情報!$D$6,O12242,"")),"")</f>
        <v/>
      </c>
    </row>
    <row r="12243" spans="15:16" x14ac:dyDescent="0.15">
      <c r="O12243">
        <v>12242</v>
      </c>
      <c r="P12243" t="str">
        <f>IFERROR(IF(COUNTIF(個人情報!$BB$5:$BB$401,"登録番号" &amp; リスト!O12243)&gt;=1,"",IF(VLOOKUP(O12243,登録者リスト!$A$1:$D$43729,4,FALSE)=基本情報!$D$6,O12243,"")),"")</f>
        <v/>
      </c>
    </row>
    <row r="12244" spans="15:16" x14ac:dyDescent="0.15">
      <c r="O12244">
        <v>12243</v>
      </c>
      <c r="P12244" t="str">
        <f>IFERROR(IF(COUNTIF(個人情報!$BB$5:$BB$401,"登録番号" &amp; リスト!O12244)&gt;=1,"",IF(VLOOKUP(O12244,登録者リスト!$A$1:$D$43729,4,FALSE)=基本情報!$D$6,O12244,"")),"")</f>
        <v/>
      </c>
    </row>
    <row r="12245" spans="15:16" x14ac:dyDescent="0.15">
      <c r="O12245">
        <v>12244</v>
      </c>
      <c r="P12245" t="str">
        <f>IFERROR(IF(COUNTIF(個人情報!$BB$5:$BB$401,"登録番号" &amp; リスト!O12245)&gt;=1,"",IF(VLOOKUP(O12245,登録者リスト!$A$1:$D$43729,4,FALSE)=基本情報!$D$6,O12245,"")),"")</f>
        <v/>
      </c>
    </row>
    <row r="12246" spans="15:16" x14ac:dyDescent="0.15">
      <c r="O12246">
        <v>12245</v>
      </c>
      <c r="P12246" t="str">
        <f>IFERROR(IF(COUNTIF(個人情報!$BB$5:$BB$401,"登録番号" &amp; リスト!O12246)&gt;=1,"",IF(VLOOKUP(O12246,登録者リスト!$A$1:$D$43729,4,FALSE)=基本情報!$D$6,O12246,"")),"")</f>
        <v/>
      </c>
    </row>
    <row r="12247" spans="15:16" x14ac:dyDescent="0.15">
      <c r="O12247">
        <v>12246</v>
      </c>
      <c r="P12247" t="str">
        <f>IFERROR(IF(COUNTIF(個人情報!$BB$5:$BB$401,"登録番号" &amp; リスト!O12247)&gt;=1,"",IF(VLOOKUP(O12247,登録者リスト!$A$1:$D$43729,4,FALSE)=基本情報!$D$6,O12247,"")),"")</f>
        <v/>
      </c>
    </row>
    <row r="12248" spans="15:16" x14ac:dyDescent="0.15">
      <c r="O12248">
        <v>12247</v>
      </c>
      <c r="P12248" t="str">
        <f>IFERROR(IF(COUNTIF(個人情報!$BB$5:$BB$401,"登録番号" &amp; リスト!O12248)&gt;=1,"",IF(VLOOKUP(O12248,登録者リスト!$A$1:$D$43729,4,FALSE)=基本情報!$D$6,O12248,"")),"")</f>
        <v/>
      </c>
    </row>
    <row r="12249" spans="15:16" x14ac:dyDescent="0.15">
      <c r="O12249">
        <v>12248</v>
      </c>
      <c r="P12249" t="str">
        <f>IFERROR(IF(COUNTIF(個人情報!$BB$5:$BB$401,"登録番号" &amp; リスト!O12249)&gt;=1,"",IF(VLOOKUP(O12249,登録者リスト!$A$1:$D$43729,4,FALSE)=基本情報!$D$6,O12249,"")),"")</f>
        <v/>
      </c>
    </row>
    <row r="12250" spans="15:16" x14ac:dyDescent="0.15">
      <c r="O12250">
        <v>12249</v>
      </c>
      <c r="P12250" t="str">
        <f>IFERROR(IF(COUNTIF(個人情報!$BB$5:$BB$401,"登録番号" &amp; リスト!O12250)&gt;=1,"",IF(VLOOKUP(O12250,登録者リスト!$A$1:$D$43729,4,FALSE)=基本情報!$D$6,O12250,"")),"")</f>
        <v/>
      </c>
    </row>
    <row r="12251" spans="15:16" x14ac:dyDescent="0.15">
      <c r="O12251">
        <v>12250</v>
      </c>
      <c r="P12251" t="str">
        <f>IFERROR(IF(COUNTIF(個人情報!$BB$5:$BB$401,"登録番号" &amp; リスト!O12251)&gt;=1,"",IF(VLOOKUP(O12251,登録者リスト!$A$1:$D$43729,4,FALSE)=基本情報!$D$6,O12251,"")),"")</f>
        <v/>
      </c>
    </row>
    <row r="12252" spans="15:16" x14ac:dyDescent="0.15">
      <c r="O12252">
        <v>12251</v>
      </c>
      <c r="P12252" t="str">
        <f>IFERROR(IF(COUNTIF(個人情報!$BB$5:$BB$401,"登録番号" &amp; リスト!O12252)&gt;=1,"",IF(VLOOKUP(O12252,登録者リスト!$A$1:$D$43729,4,FALSE)=基本情報!$D$6,O12252,"")),"")</f>
        <v/>
      </c>
    </row>
    <row r="12253" spans="15:16" x14ac:dyDescent="0.15">
      <c r="O12253">
        <v>12252</v>
      </c>
      <c r="P12253" t="str">
        <f>IFERROR(IF(COUNTIF(個人情報!$BB$5:$BB$401,"登録番号" &amp; リスト!O12253)&gt;=1,"",IF(VLOOKUP(O12253,登録者リスト!$A$1:$D$43729,4,FALSE)=基本情報!$D$6,O12253,"")),"")</f>
        <v/>
      </c>
    </row>
    <row r="12254" spans="15:16" x14ac:dyDescent="0.15">
      <c r="O12254">
        <v>12253</v>
      </c>
      <c r="P12254" t="str">
        <f>IFERROR(IF(COUNTIF(個人情報!$BB$5:$BB$401,"登録番号" &amp; リスト!O12254)&gt;=1,"",IF(VLOOKUP(O12254,登録者リスト!$A$1:$D$43729,4,FALSE)=基本情報!$D$6,O12254,"")),"")</f>
        <v/>
      </c>
    </row>
    <row r="12255" spans="15:16" x14ac:dyDescent="0.15">
      <c r="O12255">
        <v>12254</v>
      </c>
      <c r="P12255" t="str">
        <f>IFERROR(IF(COUNTIF(個人情報!$BB$5:$BB$401,"登録番号" &amp; リスト!O12255)&gt;=1,"",IF(VLOOKUP(O12255,登録者リスト!$A$1:$D$43729,4,FALSE)=基本情報!$D$6,O12255,"")),"")</f>
        <v/>
      </c>
    </row>
    <row r="12256" spans="15:16" x14ac:dyDescent="0.15">
      <c r="O12256">
        <v>12255</v>
      </c>
      <c r="P12256" t="str">
        <f>IFERROR(IF(COUNTIF(個人情報!$BB$5:$BB$401,"登録番号" &amp; リスト!O12256)&gt;=1,"",IF(VLOOKUP(O12256,登録者リスト!$A$1:$D$43729,4,FALSE)=基本情報!$D$6,O12256,"")),"")</f>
        <v/>
      </c>
    </row>
    <row r="12257" spans="15:16" x14ac:dyDescent="0.15">
      <c r="O12257">
        <v>12256</v>
      </c>
      <c r="P12257" t="str">
        <f>IFERROR(IF(COUNTIF(個人情報!$BB$5:$BB$401,"登録番号" &amp; リスト!O12257)&gt;=1,"",IF(VLOOKUP(O12257,登録者リスト!$A$1:$D$43729,4,FALSE)=基本情報!$D$6,O12257,"")),"")</f>
        <v/>
      </c>
    </row>
    <row r="12258" spans="15:16" x14ac:dyDescent="0.15">
      <c r="O12258">
        <v>12257</v>
      </c>
      <c r="P12258" t="str">
        <f>IFERROR(IF(COUNTIF(個人情報!$BB$5:$BB$401,"登録番号" &amp; リスト!O12258)&gt;=1,"",IF(VLOOKUP(O12258,登録者リスト!$A$1:$D$43729,4,FALSE)=基本情報!$D$6,O12258,"")),"")</f>
        <v/>
      </c>
    </row>
    <row r="12259" spans="15:16" x14ac:dyDescent="0.15">
      <c r="O12259">
        <v>12258</v>
      </c>
      <c r="P12259" t="str">
        <f>IFERROR(IF(COUNTIF(個人情報!$BB$5:$BB$401,"登録番号" &amp; リスト!O12259)&gt;=1,"",IF(VLOOKUP(O12259,登録者リスト!$A$1:$D$43729,4,FALSE)=基本情報!$D$6,O12259,"")),"")</f>
        <v/>
      </c>
    </row>
    <row r="12260" spans="15:16" x14ac:dyDescent="0.15">
      <c r="O12260">
        <v>12259</v>
      </c>
      <c r="P12260" t="str">
        <f>IFERROR(IF(COUNTIF(個人情報!$BB$5:$BB$401,"登録番号" &amp; リスト!O12260)&gt;=1,"",IF(VLOOKUP(O12260,登録者リスト!$A$1:$D$43729,4,FALSE)=基本情報!$D$6,O12260,"")),"")</f>
        <v/>
      </c>
    </row>
    <row r="12261" spans="15:16" x14ac:dyDescent="0.15">
      <c r="O12261">
        <v>12260</v>
      </c>
      <c r="P12261" t="str">
        <f>IFERROR(IF(COUNTIF(個人情報!$BB$5:$BB$401,"登録番号" &amp; リスト!O12261)&gt;=1,"",IF(VLOOKUP(O12261,登録者リスト!$A$1:$D$43729,4,FALSE)=基本情報!$D$6,O12261,"")),"")</f>
        <v/>
      </c>
    </row>
    <row r="12262" spans="15:16" x14ac:dyDescent="0.15">
      <c r="O12262">
        <v>12261</v>
      </c>
      <c r="P12262" t="str">
        <f>IFERROR(IF(COUNTIF(個人情報!$BB$5:$BB$401,"登録番号" &amp; リスト!O12262)&gt;=1,"",IF(VLOOKUP(O12262,登録者リスト!$A$1:$D$43729,4,FALSE)=基本情報!$D$6,O12262,"")),"")</f>
        <v/>
      </c>
    </row>
    <row r="12263" spans="15:16" x14ac:dyDescent="0.15">
      <c r="O12263">
        <v>12262</v>
      </c>
      <c r="P12263" t="str">
        <f>IFERROR(IF(COUNTIF(個人情報!$BB$5:$BB$401,"登録番号" &amp; リスト!O12263)&gt;=1,"",IF(VLOOKUP(O12263,登録者リスト!$A$1:$D$43729,4,FALSE)=基本情報!$D$6,O12263,"")),"")</f>
        <v/>
      </c>
    </row>
    <row r="12264" spans="15:16" x14ac:dyDescent="0.15">
      <c r="O12264">
        <v>12263</v>
      </c>
      <c r="P12264" t="str">
        <f>IFERROR(IF(COUNTIF(個人情報!$BB$5:$BB$401,"登録番号" &amp; リスト!O12264)&gt;=1,"",IF(VLOOKUP(O12264,登録者リスト!$A$1:$D$43729,4,FALSE)=基本情報!$D$6,O12264,"")),"")</f>
        <v/>
      </c>
    </row>
    <row r="12265" spans="15:16" x14ac:dyDescent="0.15">
      <c r="O12265">
        <v>12264</v>
      </c>
      <c r="P12265" t="str">
        <f>IFERROR(IF(COUNTIF(個人情報!$BB$5:$BB$401,"登録番号" &amp; リスト!O12265)&gt;=1,"",IF(VLOOKUP(O12265,登録者リスト!$A$1:$D$43729,4,FALSE)=基本情報!$D$6,O12265,"")),"")</f>
        <v/>
      </c>
    </row>
    <row r="12266" spans="15:16" x14ac:dyDescent="0.15">
      <c r="O12266">
        <v>12265</v>
      </c>
      <c r="P12266" t="str">
        <f>IFERROR(IF(COUNTIF(個人情報!$BB$5:$BB$401,"登録番号" &amp; リスト!O12266)&gt;=1,"",IF(VLOOKUP(O12266,登録者リスト!$A$1:$D$43729,4,FALSE)=基本情報!$D$6,O12266,"")),"")</f>
        <v/>
      </c>
    </row>
    <row r="12267" spans="15:16" x14ac:dyDescent="0.15">
      <c r="O12267">
        <v>12266</v>
      </c>
      <c r="P12267" t="str">
        <f>IFERROR(IF(COUNTIF(個人情報!$BB$5:$BB$401,"登録番号" &amp; リスト!O12267)&gt;=1,"",IF(VLOOKUP(O12267,登録者リスト!$A$1:$D$43729,4,FALSE)=基本情報!$D$6,O12267,"")),"")</f>
        <v/>
      </c>
    </row>
    <row r="12268" spans="15:16" x14ac:dyDescent="0.15">
      <c r="O12268">
        <v>12267</v>
      </c>
      <c r="P12268" t="str">
        <f>IFERROR(IF(COUNTIF(個人情報!$BB$5:$BB$401,"登録番号" &amp; リスト!O12268)&gt;=1,"",IF(VLOOKUP(O12268,登録者リスト!$A$1:$D$43729,4,FALSE)=基本情報!$D$6,O12268,"")),"")</f>
        <v/>
      </c>
    </row>
    <row r="12269" spans="15:16" x14ac:dyDescent="0.15">
      <c r="O12269">
        <v>12268</v>
      </c>
      <c r="P12269" t="str">
        <f>IFERROR(IF(COUNTIF(個人情報!$BB$5:$BB$401,"登録番号" &amp; リスト!O12269)&gt;=1,"",IF(VLOOKUP(O12269,登録者リスト!$A$1:$D$43729,4,FALSE)=基本情報!$D$6,O12269,"")),"")</f>
        <v/>
      </c>
    </row>
    <row r="12270" spans="15:16" x14ac:dyDescent="0.15">
      <c r="O12270">
        <v>12269</v>
      </c>
      <c r="P12270" t="str">
        <f>IFERROR(IF(COUNTIF(個人情報!$BB$5:$BB$401,"登録番号" &amp; リスト!O12270)&gt;=1,"",IF(VLOOKUP(O12270,登録者リスト!$A$1:$D$43729,4,FALSE)=基本情報!$D$6,O12270,"")),"")</f>
        <v/>
      </c>
    </row>
    <row r="12271" spans="15:16" x14ac:dyDescent="0.15">
      <c r="O12271">
        <v>12270</v>
      </c>
      <c r="P12271" t="str">
        <f>IFERROR(IF(COUNTIF(個人情報!$BB$5:$BB$401,"登録番号" &amp; リスト!O12271)&gt;=1,"",IF(VLOOKUP(O12271,登録者リスト!$A$1:$D$43729,4,FALSE)=基本情報!$D$6,O12271,"")),"")</f>
        <v/>
      </c>
    </row>
    <row r="12272" spans="15:16" x14ac:dyDescent="0.15">
      <c r="O12272">
        <v>12271</v>
      </c>
      <c r="P12272" t="str">
        <f>IFERROR(IF(COUNTIF(個人情報!$BB$5:$BB$401,"登録番号" &amp; リスト!O12272)&gt;=1,"",IF(VLOOKUP(O12272,登録者リスト!$A$1:$D$43729,4,FALSE)=基本情報!$D$6,O12272,"")),"")</f>
        <v/>
      </c>
    </row>
    <row r="12273" spans="15:16" x14ac:dyDescent="0.15">
      <c r="O12273">
        <v>12272</v>
      </c>
      <c r="P12273" t="str">
        <f>IFERROR(IF(COUNTIF(個人情報!$BB$5:$BB$401,"登録番号" &amp; リスト!O12273)&gt;=1,"",IF(VLOOKUP(O12273,登録者リスト!$A$1:$D$43729,4,FALSE)=基本情報!$D$6,O12273,"")),"")</f>
        <v/>
      </c>
    </row>
    <row r="12274" spans="15:16" x14ac:dyDescent="0.15">
      <c r="O12274">
        <v>12273</v>
      </c>
      <c r="P12274" t="str">
        <f>IFERROR(IF(COUNTIF(個人情報!$BB$5:$BB$401,"登録番号" &amp; リスト!O12274)&gt;=1,"",IF(VLOOKUP(O12274,登録者リスト!$A$1:$D$43729,4,FALSE)=基本情報!$D$6,O12274,"")),"")</f>
        <v/>
      </c>
    </row>
    <row r="12275" spans="15:16" x14ac:dyDescent="0.15">
      <c r="O12275">
        <v>12274</v>
      </c>
      <c r="P12275" t="str">
        <f>IFERROR(IF(COUNTIF(個人情報!$BB$5:$BB$401,"登録番号" &amp; リスト!O12275)&gt;=1,"",IF(VLOOKUP(O12275,登録者リスト!$A$1:$D$43729,4,FALSE)=基本情報!$D$6,O12275,"")),"")</f>
        <v/>
      </c>
    </row>
    <row r="12276" spans="15:16" x14ac:dyDescent="0.15">
      <c r="O12276">
        <v>12275</v>
      </c>
      <c r="P12276" t="str">
        <f>IFERROR(IF(COUNTIF(個人情報!$BB$5:$BB$401,"登録番号" &amp; リスト!O12276)&gt;=1,"",IF(VLOOKUP(O12276,登録者リスト!$A$1:$D$43729,4,FALSE)=基本情報!$D$6,O12276,"")),"")</f>
        <v/>
      </c>
    </row>
    <row r="12277" spans="15:16" x14ac:dyDescent="0.15">
      <c r="O12277">
        <v>12276</v>
      </c>
      <c r="P12277" t="str">
        <f>IFERROR(IF(COUNTIF(個人情報!$BB$5:$BB$401,"登録番号" &amp; リスト!O12277)&gt;=1,"",IF(VLOOKUP(O12277,登録者リスト!$A$1:$D$43729,4,FALSE)=基本情報!$D$6,O12277,"")),"")</f>
        <v/>
      </c>
    </row>
    <row r="12278" spans="15:16" x14ac:dyDescent="0.15">
      <c r="O12278">
        <v>12277</v>
      </c>
      <c r="P12278" t="str">
        <f>IFERROR(IF(COUNTIF(個人情報!$BB$5:$BB$401,"登録番号" &amp; リスト!O12278)&gt;=1,"",IF(VLOOKUP(O12278,登録者リスト!$A$1:$D$43729,4,FALSE)=基本情報!$D$6,O12278,"")),"")</f>
        <v/>
      </c>
    </row>
    <row r="12279" spans="15:16" x14ac:dyDescent="0.15">
      <c r="O12279">
        <v>12278</v>
      </c>
      <c r="P12279" t="str">
        <f>IFERROR(IF(COUNTIF(個人情報!$BB$5:$BB$401,"登録番号" &amp; リスト!O12279)&gt;=1,"",IF(VLOOKUP(O12279,登録者リスト!$A$1:$D$43729,4,FALSE)=基本情報!$D$6,O12279,"")),"")</f>
        <v/>
      </c>
    </row>
    <row r="12280" spans="15:16" x14ac:dyDescent="0.15">
      <c r="O12280">
        <v>12279</v>
      </c>
      <c r="P12280" t="str">
        <f>IFERROR(IF(COUNTIF(個人情報!$BB$5:$BB$401,"登録番号" &amp; リスト!O12280)&gt;=1,"",IF(VLOOKUP(O12280,登録者リスト!$A$1:$D$43729,4,FALSE)=基本情報!$D$6,O12280,"")),"")</f>
        <v/>
      </c>
    </row>
    <row r="12281" spans="15:16" x14ac:dyDescent="0.15">
      <c r="O12281">
        <v>12280</v>
      </c>
      <c r="P12281" t="str">
        <f>IFERROR(IF(COUNTIF(個人情報!$BB$5:$BB$401,"登録番号" &amp; リスト!O12281)&gt;=1,"",IF(VLOOKUP(O12281,登録者リスト!$A$1:$D$43729,4,FALSE)=基本情報!$D$6,O12281,"")),"")</f>
        <v/>
      </c>
    </row>
    <row r="12282" spans="15:16" x14ac:dyDescent="0.15">
      <c r="O12282">
        <v>12281</v>
      </c>
      <c r="P12282" t="str">
        <f>IFERROR(IF(COUNTIF(個人情報!$BB$5:$BB$401,"登録番号" &amp; リスト!O12282)&gt;=1,"",IF(VLOOKUP(O12282,登録者リスト!$A$1:$D$43729,4,FALSE)=基本情報!$D$6,O12282,"")),"")</f>
        <v/>
      </c>
    </row>
    <row r="12283" spans="15:16" x14ac:dyDescent="0.15">
      <c r="O12283">
        <v>12282</v>
      </c>
      <c r="P12283" t="str">
        <f>IFERROR(IF(COUNTIF(個人情報!$BB$5:$BB$401,"登録番号" &amp; リスト!O12283)&gt;=1,"",IF(VLOOKUP(O12283,登録者リスト!$A$1:$D$43729,4,FALSE)=基本情報!$D$6,O12283,"")),"")</f>
        <v/>
      </c>
    </row>
    <row r="12284" spans="15:16" x14ac:dyDescent="0.15">
      <c r="O12284">
        <v>12283</v>
      </c>
      <c r="P12284" t="str">
        <f>IFERROR(IF(COUNTIF(個人情報!$BB$5:$BB$401,"登録番号" &amp; リスト!O12284)&gt;=1,"",IF(VLOOKUP(O12284,登録者リスト!$A$1:$D$43729,4,FALSE)=基本情報!$D$6,O12284,"")),"")</f>
        <v/>
      </c>
    </row>
    <row r="12285" spans="15:16" x14ac:dyDescent="0.15">
      <c r="O12285">
        <v>12284</v>
      </c>
      <c r="P12285" t="str">
        <f>IFERROR(IF(COUNTIF(個人情報!$BB$5:$BB$401,"登録番号" &amp; リスト!O12285)&gt;=1,"",IF(VLOOKUP(O12285,登録者リスト!$A$1:$D$43729,4,FALSE)=基本情報!$D$6,O12285,"")),"")</f>
        <v/>
      </c>
    </row>
    <row r="12286" spans="15:16" x14ac:dyDescent="0.15">
      <c r="O12286">
        <v>12285</v>
      </c>
      <c r="P12286" t="str">
        <f>IFERROR(IF(COUNTIF(個人情報!$BB$5:$BB$401,"登録番号" &amp; リスト!O12286)&gt;=1,"",IF(VLOOKUP(O12286,登録者リスト!$A$1:$D$43729,4,FALSE)=基本情報!$D$6,O12286,"")),"")</f>
        <v/>
      </c>
    </row>
    <row r="12287" spans="15:16" x14ac:dyDescent="0.15">
      <c r="O12287">
        <v>12286</v>
      </c>
      <c r="P12287" t="str">
        <f>IFERROR(IF(COUNTIF(個人情報!$BB$5:$BB$401,"登録番号" &amp; リスト!O12287)&gt;=1,"",IF(VLOOKUP(O12287,登録者リスト!$A$1:$D$43729,4,FALSE)=基本情報!$D$6,O12287,"")),"")</f>
        <v/>
      </c>
    </row>
    <row r="12288" spans="15:16" x14ac:dyDescent="0.15">
      <c r="O12288">
        <v>12287</v>
      </c>
      <c r="P12288" t="str">
        <f>IFERROR(IF(COUNTIF(個人情報!$BB$5:$BB$401,"登録番号" &amp; リスト!O12288)&gt;=1,"",IF(VLOOKUP(O12288,登録者リスト!$A$1:$D$43729,4,FALSE)=基本情報!$D$6,O12288,"")),"")</f>
        <v/>
      </c>
    </row>
    <row r="12289" spans="15:16" x14ac:dyDescent="0.15">
      <c r="O12289">
        <v>12288</v>
      </c>
      <c r="P12289" t="str">
        <f>IFERROR(IF(COUNTIF(個人情報!$BB$5:$BB$401,"登録番号" &amp; リスト!O12289)&gt;=1,"",IF(VLOOKUP(O12289,登録者リスト!$A$1:$D$43729,4,FALSE)=基本情報!$D$6,O12289,"")),"")</f>
        <v/>
      </c>
    </row>
    <row r="12290" spans="15:16" x14ac:dyDescent="0.15">
      <c r="O12290">
        <v>12289</v>
      </c>
      <c r="P12290" t="str">
        <f>IFERROR(IF(COUNTIF(個人情報!$BB$5:$BB$401,"登録番号" &amp; リスト!O12290)&gt;=1,"",IF(VLOOKUP(O12290,登録者リスト!$A$1:$D$43729,4,FALSE)=基本情報!$D$6,O12290,"")),"")</f>
        <v/>
      </c>
    </row>
    <row r="12291" spans="15:16" x14ac:dyDescent="0.15">
      <c r="O12291">
        <v>12290</v>
      </c>
      <c r="P12291" t="str">
        <f>IFERROR(IF(COUNTIF(個人情報!$BB$5:$BB$401,"登録番号" &amp; リスト!O12291)&gt;=1,"",IF(VLOOKUP(O12291,登録者リスト!$A$1:$D$43729,4,FALSE)=基本情報!$D$6,O12291,"")),"")</f>
        <v/>
      </c>
    </row>
    <row r="12292" spans="15:16" x14ac:dyDescent="0.15">
      <c r="O12292">
        <v>12291</v>
      </c>
      <c r="P12292" t="str">
        <f>IFERROR(IF(COUNTIF(個人情報!$BB$5:$BB$401,"登録番号" &amp; リスト!O12292)&gt;=1,"",IF(VLOOKUP(O12292,登録者リスト!$A$1:$D$43729,4,FALSE)=基本情報!$D$6,O12292,"")),"")</f>
        <v/>
      </c>
    </row>
    <row r="12293" spans="15:16" x14ac:dyDescent="0.15">
      <c r="O12293">
        <v>12292</v>
      </c>
      <c r="P12293" t="str">
        <f>IFERROR(IF(COUNTIF(個人情報!$BB$5:$BB$401,"登録番号" &amp; リスト!O12293)&gt;=1,"",IF(VLOOKUP(O12293,登録者リスト!$A$1:$D$43729,4,FALSE)=基本情報!$D$6,O12293,"")),"")</f>
        <v/>
      </c>
    </row>
    <row r="12294" spans="15:16" x14ac:dyDescent="0.15">
      <c r="O12294">
        <v>12293</v>
      </c>
      <c r="P12294" t="str">
        <f>IFERROR(IF(COUNTIF(個人情報!$BB$5:$BB$401,"登録番号" &amp; リスト!O12294)&gt;=1,"",IF(VLOOKUP(O12294,登録者リスト!$A$1:$D$43729,4,FALSE)=基本情報!$D$6,O12294,"")),"")</f>
        <v/>
      </c>
    </row>
    <row r="12295" spans="15:16" x14ac:dyDescent="0.15">
      <c r="O12295">
        <v>12294</v>
      </c>
      <c r="P12295" t="str">
        <f>IFERROR(IF(COUNTIF(個人情報!$BB$5:$BB$401,"登録番号" &amp; リスト!O12295)&gt;=1,"",IF(VLOOKUP(O12295,登録者リスト!$A$1:$D$43729,4,FALSE)=基本情報!$D$6,O12295,"")),"")</f>
        <v/>
      </c>
    </row>
    <row r="12296" spans="15:16" x14ac:dyDescent="0.15">
      <c r="O12296">
        <v>12295</v>
      </c>
      <c r="P12296" t="str">
        <f>IFERROR(IF(COUNTIF(個人情報!$BB$5:$BB$401,"登録番号" &amp; リスト!O12296)&gt;=1,"",IF(VLOOKUP(O12296,登録者リスト!$A$1:$D$43729,4,FALSE)=基本情報!$D$6,O12296,"")),"")</f>
        <v/>
      </c>
    </row>
    <row r="12297" spans="15:16" x14ac:dyDescent="0.15">
      <c r="O12297">
        <v>12296</v>
      </c>
      <c r="P12297" t="str">
        <f>IFERROR(IF(COUNTIF(個人情報!$BB$5:$BB$401,"登録番号" &amp; リスト!O12297)&gt;=1,"",IF(VLOOKUP(O12297,登録者リスト!$A$1:$D$43729,4,FALSE)=基本情報!$D$6,O12297,"")),"")</f>
        <v/>
      </c>
    </row>
    <row r="12298" spans="15:16" x14ac:dyDescent="0.15">
      <c r="O12298">
        <v>12297</v>
      </c>
      <c r="P12298" t="str">
        <f>IFERROR(IF(COUNTIF(個人情報!$BB$5:$BB$401,"登録番号" &amp; リスト!O12298)&gt;=1,"",IF(VLOOKUP(O12298,登録者リスト!$A$1:$D$43729,4,FALSE)=基本情報!$D$6,O12298,"")),"")</f>
        <v/>
      </c>
    </row>
    <row r="12299" spans="15:16" x14ac:dyDescent="0.15">
      <c r="O12299">
        <v>12298</v>
      </c>
      <c r="P12299" t="str">
        <f>IFERROR(IF(COUNTIF(個人情報!$BB$5:$BB$401,"登録番号" &amp; リスト!O12299)&gt;=1,"",IF(VLOOKUP(O12299,登録者リスト!$A$1:$D$43729,4,FALSE)=基本情報!$D$6,O12299,"")),"")</f>
        <v/>
      </c>
    </row>
    <row r="12300" spans="15:16" x14ac:dyDescent="0.15">
      <c r="O12300">
        <v>12299</v>
      </c>
      <c r="P12300" t="str">
        <f>IFERROR(IF(COUNTIF(個人情報!$BB$5:$BB$401,"登録番号" &amp; リスト!O12300)&gt;=1,"",IF(VLOOKUP(O12300,登録者リスト!$A$1:$D$43729,4,FALSE)=基本情報!$D$6,O12300,"")),"")</f>
        <v/>
      </c>
    </row>
    <row r="12301" spans="15:16" x14ac:dyDescent="0.15">
      <c r="O12301">
        <v>12300</v>
      </c>
      <c r="P12301" t="str">
        <f>IFERROR(IF(COUNTIF(個人情報!$BB$5:$BB$401,"登録番号" &amp; リスト!O12301)&gt;=1,"",IF(VLOOKUP(O12301,登録者リスト!$A$1:$D$43729,4,FALSE)=基本情報!$D$6,O12301,"")),"")</f>
        <v/>
      </c>
    </row>
    <row r="12302" spans="15:16" x14ac:dyDescent="0.15">
      <c r="O12302">
        <v>12301</v>
      </c>
      <c r="P12302" t="str">
        <f>IFERROR(IF(COUNTIF(個人情報!$BB$5:$BB$401,"登録番号" &amp; リスト!O12302)&gt;=1,"",IF(VLOOKUP(O12302,登録者リスト!$A$1:$D$43729,4,FALSE)=基本情報!$D$6,O12302,"")),"")</f>
        <v/>
      </c>
    </row>
    <row r="12303" spans="15:16" x14ac:dyDescent="0.15">
      <c r="O12303">
        <v>12302</v>
      </c>
      <c r="P12303" t="str">
        <f>IFERROR(IF(COUNTIF(個人情報!$BB$5:$BB$401,"登録番号" &amp; リスト!O12303)&gt;=1,"",IF(VLOOKUP(O12303,登録者リスト!$A$1:$D$43729,4,FALSE)=基本情報!$D$6,O12303,"")),"")</f>
        <v/>
      </c>
    </row>
    <row r="12304" spans="15:16" x14ac:dyDescent="0.15">
      <c r="O12304">
        <v>12303</v>
      </c>
      <c r="P12304" t="str">
        <f>IFERROR(IF(COUNTIF(個人情報!$BB$5:$BB$401,"登録番号" &amp; リスト!O12304)&gt;=1,"",IF(VLOOKUP(O12304,登録者リスト!$A$1:$D$43729,4,FALSE)=基本情報!$D$6,O12304,"")),"")</f>
        <v/>
      </c>
    </row>
    <row r="12305" spans="15:16" x14ac:dyDescent="0.15">
      <c r="O12305">
        <v>12304</v>
      </c>
      <c r="P12305" t="str">
        <f>IFERROR(IF(COUNTIF(個人情報!$BB$5:$BB$401,"登録番号" &amp; リスト!O12305)&gt;=1,"",IF(VLOOKUP(O12305,登録者リスト!$A$1:$D$43729,4,FALSE)=基本情報!$D$6,O12305,"")),"")</f>
        <v/>
      </c>
    </row>
    <row r="12306" spans="15:16" x14ac:dyDescent="0.15">
      <c r="O12306">
        <v>12305</v>
      </c>
      <c r="P12306" t="str">
        <f>IFERROR(IF(COUNTIF(個人情報!$BB$5:$BB$401,"登録番号" &amp; リスト!O12306)&gt;=1,"",IF(VLOOKUP(O12306,登録者リスト!$A$1:$D$43729,4,FALSE)=基本情報!$D$6,O12306,"")),"")</f>
        <v/>
      </c>
    </row>
    <row r="12307" spans="15:16" x14ac:dyDescent="0.15">
      <c r="O12307">
        <v>12306</v>
      </c>
      <c r="P12307" t="str">
        <f>IFERROR(IF(COUNTIF(個人情報!$BB$5:$BB$401,"登録番号" &amp; リスト!O12307)&gt;=1,"",IF(VLOOKUP(O12307,登録者リスト!$A$1:$D$43729,4,FALSE)=基本情報!$D$6,O12307,"")),"")</f>
        <v/>
      </c>
    </row>
    <row r="12308" spans="15:16" x14ac:dyDescent="0.15">
      <c r="O12308">
        <v>12307</v>
      </c>
      <c r="P12308" t="str">
        <f>IFERROR(IF(COUNTIF(個人情報!$BB$5:$BB$401,"登録番号" &amp; リスト!O12308)&gt;=1,"",IF(VLOOKUP(O12308,登録者リスト!$A$1:$D$43729,4,FALSE)=基本情報!$D$6,O12308,"")),"")</f>
        <v/>
      </c>
    </row>
    <row r="12309" spans="15:16" x14ac:dyDescent="0.15">
      <c r="O12309">
        <v>12308</v>
      </c>
      <c r="P12309" t="str">
        <f>IFERROR(IF(COUNTIF(個人情報!$BB$5:$BB$401,"登録番号" &amp; リスト!O12309)&gt;=1,"",IF(VLOOKUP(O12309,登録者リスト!$A$1:$D$43729,4,FALSE)=基本情報!$D$6,O12309,"")),"")</f>
        <v/>
      </c>
    </row>
    <row r="12310" spans="15:16" x14ac:dyDescent="0.15">
      <c r="O12310">
        <v>12309</v>
      </c>
      <c r="P12310" t="str">
        <f>IFERROR(IF(COUNTIF(個人情報!$BB$5:$BB$401,"登録番号" &amp; リスト!O12310)&gt;=1,"",IF(VLOOKUP(O12310,登録者リスト!$A$1:$D$43729,4,FALSE)=基本情報!$D$6,O12310,"")),"")</f>
        <v/>
      </c>
    </row>
    <row r="12311" spans="15:16" x14ac:dyDescent="0.15">
      <c r="O12311">
        <v>12310</v>
      </c>
      <c r="P12311" t="str">
        <f>IFERROR(IF(COUNTIF(個人情報!$BB$5:$BB$401,"登録番号" &amp; リスト!O12311)&gt;=1,"",IF(VLOOKUP(O12311,登録者リスト!$A$1:$D$43729,4,FALSE)=基本情報!$D$6,O12311,"")),"")</f>
        <v/>
      </c>
    </row>
    <row r="12312" spans="15:16" x14ac:dyDescent="0.15">
      <c r="O12312">
        <v>12311</v>
      </c>
      <c r="P12312" t="str">
        <f>IFERROR(IF(COUNTIF(個人情報!$BB$5:$BB$401,"登録番号" &amp; リスト!O12312)&gt;=1,"",IF(VLOOKUP(O12312,登録者リスト!$A$1:$D$43729,4,FALSE)=基本情報!$D$6,O12312,"")),"")</f>
        <v/>
      </c>
    </row>
    <row r="12313" spans="15:16" x14ac:dyDescent="0.15">
      <c r="O12313">
        <v>12312</v>
      </c>
      <c r="P12313" t="str">
        <f>IFERROR(IF(COUNTIF(個人情報!$BB$5:$BB$401,"登録番号" &amp; リスト!O12313)&gt;=1,"",IF(VLOOKUP(O12313,登録者リスト!$A$1:$D$43729,4,FALSE)=基本情報!$D$6,O12313,"")),"")</f>
        <v/>
      </c>
    </row>
    <row r="12314" spans="15:16" x14ac:dyDescent="0.15">
      <c r="O12314">
        <v>12313</v>
      </c>
      <c r="P12314" t="str">
        <f>IFERROR(IF(COUNTIF(個人情報!$BB$5:$BB$401,"登録番号" &amp; リスト!O12314)&gt;=1,"",IF(VLOOKUP(O12314,登録者リスト!$A$1:$D$43729,4,FALSE)=基本情報!$D$6,O12314,"")),"")</f>
        <v/>
      </c>
    </row>
    <row r="12315" spans="15:16" x14ac:dyDescent="0.15">
      <c r="O12315">
        <v>12314</v>
      </c>
      <c r="P12315" t="str">
        <f>IFERROR(IF(COUNTIF(個人情報!$BB$5:$BB$401,"登録番号" &amp; リスト!O12315)&gt;=1,"",IF(VLOOKUP(O12315,登録者リスト!$A$1:$D$43729,4,FALSE)=基本情報!$D$6,O12315,"")),"")</f>
        <v/>
      </c>
    </row>
    <row r="12316" spans="15:16" x14ac:dyDescent="0.15">
      <c r="O12316">
        <v>12315</v>
      </c>
      <c r="P12316" t="str">
        <f>IFERROR(IF(COUNTIF(個人情報!$BB$5:$BB$401,"登録番号" &amp; リスト!O12316)&gt;=1,"",IF(VLOOKUP(O12316,登録者リスト!$A$1:$D$43729,4,FALSE)=基本情報!$D$6,O12316,"")),"")</f>
        <v/>
      </c>
    </row>
    <row r="12317" spans="15:16" x14ac:dyDescent="0.15">
      <c r="O12317">
        <v>12316</v>
      </c>
      <c r="P12317" t="str">
        <f>IFERROR(IF(COUNTIF(個人情報!$BB$5:$BB$401,"登録番号" &amp; リスト!O12317)&gt;=1,"",IF(VLOOKUP(O12317,登録者リスト!$A$1:$D$43729,4,FALSE)=基本情報!$D$6,O12317,"")),"")</f>
        <v/>
      </c>
    </row>
    <row r="12318" spans="15:16" x14ac:dyDescent="0.15">
      <c r="O12318">
        <v>12317</v>
      </c>
      <c r="P12318" t="str">
        <f>IFERROR(IF(COUNTIF(個人情報!$BB$5:$BB$401,"登録番号" &amp; リスト!O12318)&gt;=1,"",IF(VLOOKUP(O12318,登録者リスト!$A$1:$D$43729,4,FALSE)=基本情報!$D$6,O12318,"")),"")</f>
        <v/>
      </c>
    </row>
    <row r="12319" spans="15:16" x14ac:dyDescent="0.15">
      <c r="O12319">
        <v>12318</v>
      </c>
      <c r="P12319" t="str">
        <f>IFERROR(IF(COUNTIF(個人情報!$BB$5:$BB$401,"登録番号" &amp; リスト!O12319)&gt;=1,"",IF(VLOOKUP(O12319,登録者リスト!$A$1:$D$43729,4,FALSE)=基本情報!$D$6,O12319,"")),"")</f>
        <v/>
      </c>
    </row>
    <row r="12320" spans="15:16" x14ac:dyDescent="0.15">
      <c r="O12320">
        <v>12319</v>
      </c>
      <c r="P12320" t="str">
        <f>IFERROR(IF(COUNTIF(個人情報!$BB$5:$BB$401,"登録番号" &amp; リスト!O12320)&gt;=1,"",IF(VLOOKUP(O12320,登録者リスト!$A$1:$D$43729,4,FALSE)=基本情報!$D$6,O12320,"")),"")</f>
        <v/>
      </c>
    </row>
    <row r="12321" spans="15:16" x14ac:dyDescent="0.15">
      <c r="O12321">
        <v>12320</v>
      </c>
      <c r="P12321" t="str">
        <f>IFERROR(IF(COUNTIF(個人情報!$BB$5:$BB$401,"登録番号" &amp; リスト!O12321)&gt;=1,"",IF(VLOOKUP(O12321,登録者リスト!$A$1:$D$43729,4,FALSE)=基本情報!$D$6,O12321,"")),"")</f>
        <v/>
      </c>
    </row>
    <row r="12322" spans="15:16" x14ac:dyDescent="0.15">
      <c r="O12322">
        <v>12321</v>
      </c>
      <c r="P12322" t="str">
        <f>IFERROR(IF(COUNTIF(個人情報!$BB$5:$BB$401,"登録番号" &amp; リスト!O12322)&gt;=1,"",IF(VLOOKUP(O12322,登録者リスト!$A$1:$D$43729,4,FALSE)=基本情報!$D$6,O12322,"")),"")</f>
        <v/>
      </c>
    </row>
    <row r="12323" spans="15:16" x14ac:dyDescent="0.15">
      <c r="O12323">
        <v>12322</v>
      </c>
      <c r="P12323" t="str">
        <f>IFERROR(IF(COUNTIF(個人情報!$BB$5:$BB$401,"登録番号" &amp; リスト!O12323)&gt;=1,"",IF(VLOOKUP(O12323,登録者リスト!$A$1:$D$43729,4,FALSE)=基本情報!$D$6,O12323,"")),"")</f>
        <v/>
      </c>
    </row>
    <row r="12324" spans="15:16" x14ac:dyDescent="0.15">
      <c r="O12324">
        <v>12323</v>
      </c>
      <c r="P12324" t="str">
        <f>IFERROR(IF(COUNTIF(個人情報!$BB$5:$BB$401,"登録番号" &amp; リスト!O12324)&gt;=1,"",IF(VLOOKUP(O12324,登録者リスト!$A$1:$D$43729,4,FALSE)=基本情報!$D$6,O12324,"")),"")</f>
        <v/>
      </c>
    </row>
    <row r="12325" spans="15:16" x14ac:dyDescent="0.15">
      <c r="O12325">
        <v>12324</v>
      </c>
      <c r="P12325" t="str">
        <f>IFERROR(IF(COUNTIF(個人情報!$BB$5:$BB$401,"登録番号" &amp; リスト!O12325)&gt;=1,"",IF(VLOOKUP(O12325,登録者リスト!$A$1:$D$43729,4,FALSE)=基本情報!$D$6,O12325,"")),"")</f>
        <v/>
      </c>
    </row>
    <row r="12326" spans="15:16" x14ac:dyDescent="0.15">
      <c r="O12326">
        <v>12325</v>
      </c>
      <c r="P12326" t="str">
        <f>IFERROR(IF(COUNTIF(個人情報!$BB$5:$BB$401,"登録番号" &amp; リスト!O12326)&gt;=1,"",IF(VLOOKUP(O12326,登録者リスト!$A$1:$D$43729,4,FALSE)=基本情報!$D$6,O12326,"")),"")</f>
        <v/>
      </c>
    </row>
    <row r="12327" spans="15:16" x14ac:dyDescent="0.15">
      <c r="O12327">
        <v>12326</v>
      </c>
      <c r="P12327" t="str">
        <f>IFERROR(IF(COUNTIF(個人情報!$BB$5:$BB$401,"登録番号" &amp; リスト!O12327)&gt;=1,"",IF(VLOOKUP(O12327,登録者リスト!$A$1:$D$43729,4,FALSE)=基本情報!$D$6,O12327,"")),"")</f>
        <v/>
      </c>
    </row>
    <row r="12328" spans="15:16" x14ac:dyDescent="0.15">
      <c r="O12328">
        <v>12327</v>
      </c>
      <c r="P12328" t="str">
        <f>IFERROR(IF(COUNTIF(個人情報!$BB$5:$BB$401,"登録番号" &amp; リスト!O12328)&gt;=1,"",IF(VLOOKUP(O12328,登録者リスト!$A$1:$D$43729,4,FALSE)=基本情報!$D$6,O12328,"")),"")</f>
        <v/>
      </c>
    </row>
    <row r="12329" spans="15:16" x14ac:dyDescent="0.15">
      <c r="O12329">
        <v>12328</v>
      </c>
      <c r="P12329" t="str">
        <f>IFERROR(IF(COUNTIF(個人情報!$BB$5:$BB$401,"登録番号" &amp; リスト!O12329)&gt;=1,"",IF(VLOOKUP(O12329,登録者リスト!$A$1:$D$43729,4,FALSE)=基本情報!$D$6,O12329,"")),"")</f>
        <v/>
      </c>
    </row>
    <row r="12330" spans="15:16" x14ac:dyDescent="0.15">
      <c r="O12330">
        <v>12329</v>
      </c>
      <c r="P12330" t="str">
        <f>IFERROR(IF(COUNTIF(個人情報!$BB$5:$BB$401,"登録番号" &amp; リスト!O12330)&gt;=1,"",IF(VLOOKUP(O12330,登録者リスト!$A$1:$D$43729,4,FALSE)=基本情報!$D$6,O12330,"")),"")</f>
        <v/>
      </c>
    </row>
    <row r="12331" spans="15:16" x14ac:dyDescent="0.15">
      <c r="O12331">
        <v>12330</v>
      </c>
      <c r="P12331" t="str">
        <f>IFERROR(IF(COUNTIF(個人情報!$BB$5:$BB$401,"登録番号" &amp; リスト!O12331)&gt;=1,"",IF(VLOOKUP(O12331,登録者リスト!$A$1:$D$43729,4,FALSE)=基本情報!$D$6,O12331,"")),"")</f>
        <v/>
      </c>
    </row>
    <row r="12332" spans="15:16" x14ac:dyDescent="0.15">
      <c r="O12332">
        <v>12331</v>
      </c>
      <c r="P12332" t="str">
        <f>IFERROR(IF(COUNTIF(個人情報!$BB$5:$BB$401,"登録番号" &amp; リスト!O12332)&gt;=1,"",IF(VLOOKUP(O12332,登録者リスト!$A$1:$D$43729,4,FALSE)=基本情報!$D$6,O12332,"")),"")</f>
        <v/>
      </c>
    </row>
    <row r="12333" spans="15:16" x14ac:dyDescent="0.15">
      <c r="O12333">
        <v>12332</v>
      </c>
      <c r="P12333" t="str">
        <f>IFERROR(IF(COUNTIF(個人情報!$BB$5:$BB$401,"登録番号" &amp; リスト!O12333)&gt;=1,"",IF(VLOOKUP(O12333,登録者リスト!$A$1:$D$43729,4,FALSE)=基本情報!$D$6,O12333,"")),"")</f>
        <v/>
      </c>
    </row>
    <row r="12334" spans="15:16" x14ac:dyDescent="0.15">
      <c r="O12334">
        <v>12333</v>
      </c>
      <c r="P12334" t="str">
        <f>IFERROR(IF(COUNTIF(個人情報!$BB$5:$BB$401,"登録番号" &amp; リスト!O12334)&gt;=1,"",IF(VLOOKUP(O12334,登録者リスト!$A$1:$D$43729,4,FALSE)=基本情報!$D$6,O12334,"")),"")</f>
        <v/>
      </c>
    </row>
    <row r="12335" spans="15:16" x14ac:dyDescent="0.15">
      <c r="O12335">
        <v>12334</v>
      </c>
      <c r="P12335" t="str">
        <f>IFERROR(IF(COUNTIF(個人情報!$BB$5:$BB$401,"登録番号" &amp; リスト!O12335)&gt;=1,"",IF(VLOOKUP(O12335,登録者リスト!$A$1:$D$43729,4,FALSE)=基本情報!$D$6,O12335,"")),"")</f>
        <v/>
      </c>
    </row>
    <row r="12336" spans="15:16" x14ac:dyDescent="0.15">
      <c r="O12336">
        <v>12335</v>
      </c>
      <c r="P12336" t="str">
        <f>IFERROR(IF(COUNTIF(個人情報!$BB$5:$BB$401,"登録番号" &amp; リスト!O12336)&gt;=1,"",IF(VLOOKUP(O12336,登録者リスト!$A$1:$D$43729,4,FALSE)=基本情報!$D$6,O12336,"")),"")</f>
        <v/>
      </c>
    </row>
    <row r="12337" spans="15:16" x14ac:dyDescent="0.15">
      <c r="O12337">
        <v>12336</v>
      </c>
      <c r="P12337" t="str">
        <f>IFERROR(IF(COUNTIF(個人情報!$BB$5:$BB$401,"登録番号" &amp; リスト!O12337)&gt;=1,"",IF(VLOOKUP(O12337,登録者リスト!$A$1:$D$43729,4,FALSE)=基本情報!$D$6,O12337,"")),"")</f>
        <v/>
      </c>
    </row>
    <row r="12338" spans="15:16" x14ac:dyDescent="0.15">
      <c r="O12338">
        <v>12337</v>
      </c>
      <c r="P12338" t="str">
        <f>IFERROR(IF(COUNTIF(個人情報!$BB$5:$BB$401,"登録番号" &amp; リスト!O12338)&gt;=1,"",IF(VLOOKUP(O12338,登録者リスト!$A$1:$D$43729,4,FALSE)=基本情報!$D$6,O12338,"")),"")</f>
        <v/>
      </c>
    </row>
    <row r="12339" spans="15:16" x14ac:dyDescent="0.15">
      <c r="O12339">
        <v>12338</v>
      </c>
      <c r="P12339" t="str">
        <f>IFERROR(IF(COUNTIF(個人情報!$BB$5:$BB$401,"登録番号" &amp; リスト!O12339)&gt;=1,"",IF(VLOOKUP(O12339,登録者リスト!$A$1:$D$43729,4,FALSE)=基本情報!$D$6,O12339,"")),"")</f>
        <v/>
      </c>
    </row>
    <row r="12340" spans="15:16" x14ac:dyDescent="0.15">
      <c r="O12340">
        <v>12339</v>
      </c>
      <c r="P12340" t="str">
        <f>IFERROR(IF(COUNTIF(個人情報!$BB$5:$BB$401,"登録番号" &amp; リスト!O12340)&gt;=1,"",IF(VLOOKUP(O12340,登録者リスト!$A$1:$D$43729,4,FALSE)=基本情報!$D$6,O12340,"")),"")</f>
        <v/>
      </c>
    </row>
    <row r="12341" spans="15:16" x14ac:dyDescent="0.15">
      <c r="O12341">
        <v>12340</v>
      </c>
      <c r="P12341" t="str">
        <f>IFERROR(IF(COUNTIF(個人情報!$BB$5:$BB$401,"登録番号" &amp; リスト!O12341)&gt;=1,"",IF(VLOOKUP(O12341,登録者リスト!$A$1:$D$43729,4,FALSE)=基本情報!$D$6,O12341,"")),"")</f>
        <v/>
      </c>
    </row>
    <row r="12342" spans="15:16" x14ac:dyDescent="0.15">
      <c r="O12342">
        <v>12341</v>
      </c>
      <c r="P12342" t="str">
        <f>IFERROR(IF(COUNTIF(個人情報!$BB$5:$BB$401,"登録番号" &amp; リスト!O12342)&gt;=1,"",IF(VLOOKUP(O12342,登録者リスト!$A$1:$D$43729,4,FALSE)=基本情報!$D$6,O12342,"")),"")</f>
        <v/>
      </c>
    </row>
    <row r="12343" spans="15:16" x14ac:dyDescent="0.15">
      <c r="O12343">
        <v>12342</v>
      </c>
      <c r="P12343" t="str">
        <f>IFERROR(IF(COUNTIF(個人情報!$BB$5:$BB$401,"登録番号" &amp; リスト!O12343)&gt;=1,"",IF(VLOOKUP(O12343,登録者リスト!$A$1:$D$43729,4,FALSE)=基本情報!$D$6,O12343,"")),"")</f>
        <v/>
      </c>
    </row>
    <row r="12344" spans="15:16" x14ac:dyDescent="0.15">
      <c r="O12344">
        <v>12343</v>
      </c>
      <c r="P12344" t="str">
        <f>IFERROR(IF(COUNTIF(個人情報!$BB$5:$BB$401,"登録番号" &amp; リスト!O12344)&gt;=1,"",IF(VLOOKUP(O12344,登録者リスト!$A$1:$D$43729,4,FALSE)=基本情報!$D$6,O12344,"")),"")</f>
        <v/>
      </c>
    </row>
    <row r="12345" spans="15:16" x14ac:dyDescent="0.15">
      <c r="O12345">
        <v>12344</v>
      </c>
      <c r="P12345" t="str">
        <f>IFERROR(IF(COUNTIF(個人情報!$BB$5:$BB$401,"登録番号" &amp; リスト!O12345)&gt;=1,"",IF(VLOOKUP(O12345,登録者リスト!$A$1:$D$43729,4,FALSE)=基本情報!$D$6,O12345,"")),"")</f>
        <v/>
      </c>
    </row>
    <row r="12346" spans="15:16" x14ac:dyDescent="0.15">
      <c r="O12346">
        <v>12345</v>
      </c>
      <c r="P12346" t="str">
        <f>IFERROR(IF(COUNTIF(個人情報!$BB$5:$BB$401,"登録番号" &amp; リスト!O12346)&gt;=1,"",IF(VLOOKUP(O12346,登録者リスト!$A$1:$D$43729,4,FALSE)=基本情報!$D$6,O12346,"")),"")</f>
        <v/>
      </c>
    </row>
    <row r="12347" spans="15:16" x14ac:dyDescent="0.15">
      <c r="O12347">
        <v>12346</v>
      </c>
      <c r="P12347" t="str">
        <f>IFERROR(IF(COUNTIF(個人情報!$BB$5:$BB$401,"登録番号" &amp; リスト!O12347)&gt;=1,"",IF(VLOOKUP(O12347,登録者リスト!$A$1:$D$43729,4,FALSE)=基本情報!$D$6,O12347,"")),"")</f>
        <v/>
      </c>
    </row>
    <row r="12348" spans="15:16" x14ac:dyDescent="0.15">
      <c r="O12348">
        <v>12347</v>
      </c>
      <c r="P12348" t="str">
        <f>IFERROR(IF(COUNTIF(個人情報!$BB$5:$BB$401,"登録番号" &amp; リスト!O12348)&gt;=1,"",IF(VLOOKUP(O12348,登録者リスト!$A$1:$D$43729,4,FALSE)=基本情報!$D$6,O12348,"")),"")</f>
        <v/>
      </c>
    </row>
    <row r="12349" spans="15:16" x14ac:dyDescent="0.15">
      <c r="O12349">
        <v>12348</v>
      </c>
      <c r="P12349" t="str">
        <f>IFERROR(IF(COUNTIF(個人情報!$BB$5:$BB$401,"登録番号" &amp; リスト!O12349)&gt;=1,"",IF(VLOOKUP(O12349,登録者リスト!$A$1:$D$43729,4,FALSE)=基本情報!$D$6,O12349,"")),"")</f>
        <v/>
      </c>
    </row>
    <row r="12350" spans="15:16" x14ac:dyDescent="0.15">
      <c r="O12350">
        <v>12349</v>
      </c>
      <c r="P12350" t="str">
        <f>IFERROR(IF(COUNTIF(個人情報!$BB$5:$BB$401,"登録番号" &amp; リスト!O12350)&gt;=1,"",IF(VLOOKUP(O12350,登録者リスト!$A$1:$D$43729,4,FALSE)=基本情報!$D$6,O12350,"")),"")</f>
        <v/>
      </c>
    </row>
    <row r="12351" spans="15:16" x14ac:dyDescent="0.15">
      <c r="O12351">
        <v>12350</v>
      </c>
      <c r="P12351" t="str">
        <f>IFERROR(IF(COUNTIF(個人情報!$BB$5:$BB$401,"登録番号" &amp; リスト!O12351)&gt;=1,"",IF(VLOOKUP(O12351,登録者リスト!$A$1:$D$43729,4,FALSE)=基本情報!$D$6,O12351,"")),"")</f>
        <v/>
      </c>
    </row>
    <row r="12352" spans="15:16" x14ac:dyDescent="0.15">
      <c r="O12352">
        <v>12351</v>
      </c>
      <c r="P12352" t="str">
        <f>IFERROR(IF(COUNTIF(個人情報!$BB$5:$BB$401,"登録番号" &amp; リスト!O12352)&gt;=1,"",IF(VLOOKUP(O12352,登録者リスト!$A$1:$D$43729,4,FALSE)=基本情報!$D$6,O12352,"")),"")</f>
        <v/>
      </c>
    </row>
    <row r="12353" spans="15:16" x14ac:dyDescent="0.15">
      <c r="O12353">
        <v>12352</v>
      </c>
      <c r="P12353" t="str">
        <f>IFERROR(IF(COUNTIF(個人情報!$BB$5:$BB$401,"登録番号" &amp; リスト!O12353)&gt;=1,"",IF(VLOOKUP(O12353,登録者リスト!$A$1:$D$43729,4,FALSE)=基本情報!$D$6,O12353,"")),"")</f>
        <v/>
      </c>
    </row>
    <row r="12354" spans="15:16" x14ac:dyDescent="0.15">
      <c r="O12354">
        <v>12353</v>
      </c>
      <c r="P12354" t="str">
        <f>IFERROR(IF(COUNTIF(個人情報!$BB$5:$BB$401,"登録番号" &amp; リスト!O12354)&gt;=1,"",IF(VLOOKUP(O12354,登録者リスト!$A$1:$D$43729,4,FALSE)=基本情報!$D$6,O12354,"")),"")</f>
        <v/>
      </c>
    </row>
    <row r="12355" spans="15:16" x14ac:dyDescent="0.15">
      <c r="O12355">
        <v>12354</v>
      </c>
      <c r="P12355" t="str">
        <f>IFERROR(IF(COUNTIF(個人情報!$BB$5:$BB$401,"登録番号" &amp; リスト!O12355)&gt;=1,"",IF(VLOOKUP(O12355,登録者リスト!$A$1:$D$43729,4,FALSE)=基本情報!$D$6,O12355,"")),"")</f>
        <v/>
      </c>
    </row>
    <row r="12356" spans="15:16" x14ac:dyDescent="0.15">
      <c r="O12356">
        <v>12355</v>
      </c>
      <c r="P12356" t="str">
        <f>IFERROR(IF(COUNTIF(個人情報!$BB$5:$BB$401,"登録番号" &amp; リスト!O12356)&gt;=1,"",IF(VLOOKUP(O12356,登録者リスト!$A$1:$D$43729,4,FALSE)=基本情報!$D$6,O12356,"")),"")</f>
        <v/>
      </c>
    </row>
    <row r="12357" spans="15:16" x14ac:dyDescent="0.15">
      <c r="O12357">
        <v>12356</v>
      </c>
      <c r="P12357" t="str">
        <f>IFERROR(IF(COUNTIF(個人情報!$BB$5:$BB$401,"登録番号" &amp; リスト!O12357)&gt;=1,"",IF(VLOOKUP(O12357,登録者リスト!$A$1:$D$43729,4,FALSE)=基本情報!$D$6,O12357,"")),"")</f>
        <v/>
      </c>
    </row>
    <row r="12358" spans="15:16" x14ac:dyDescent="0.15">
      <c r="O12358">
        <v>12357</v>
      </c>
      <c r="P12358" t="str">
        <f>IFERROR(IF(COUNTIF(個人情報!$BB$5:$BB$401,"登録番号" &amp; リスト!O12358)&gt;=1,"",IF(VLOOKUP(O12358,登録者リスト!$A$1:$D$43729,4,FALSE)=基本情報!$D$6,O12358,"")),"")</f>
        <v/>
      </c>
    </row>
    <row r="12359" spans="15:16" x14ac:dyDescent="0.15">
      <c r="O12359">
        <v>12358</v>
      </c>
      <c r="P12359" t="str">
        <f>IFERROR(IF(COUNTIF(個人情報!$BB$5:$BB$401,"登録番号" &amp; リスト!O12359)&gt;=1,"",IF(VLOOKUP(O12359,登録者リスト!$A$1:$D$43729,4,FALSE)=基本情報!$D$6,O12359,"")),"")</f>
        <v/>
      </c>
    </row>
    <row r="12360" spans="15:16" x14ac:dyDescent="0.15">
      <c r="O12360">
        <v>12359</v>
      </c>
      <c r="P12360" t="str">
        <f>IFERROR(IF(COUNTIF(個人情報!$BB$5:$BB$401,"登録番号" &amp; リスト!O12360)&gt;=1,"",IF(VLOOKUP(O12360,登録者リスト!$A$1:$D$43729,4,FALSE)=基本情報!$D$6,O12360,"")),"")</f>
        <v/>
      </c>
    </row>
    <row r="12361" spans="15:16" x14ac:dyDescent="0.15">
      <c r="O12361">
        <v>12360</v>
      </c>
      <c r="P12361" t="str">
        <f>IFERROR(IF(COUNTIF(個人情報!$BB$5:$BB$401,"登録番号" &amp; リスト!O12361)&gt;=1,"",IF(VLOOKUP(O12361,登録者リスト!$A$1:$D$43729,4,FALSE)=基本情報!$D$6,O12361,"")),"")</f>
        <v/>
      </c>
    </row>
    <row r="12362" spans="15:16" x14ac:dyDescent="0.15">
      <c r="O12362">
        <v>12361</v>
      </c>
      <c r="P12362" t="str">
        <f>IFERROR(IF(COUNTIF(個人情報!$BB$5:$BB$401,"登録番号" &amp; リスト!O12362)&gt;=1,"",IF(VLOOKUP(O12362,登録者リスト!$A$1:$D$43729,4,FALSE)=基本情報!$D$6,O12362,"")),"")</f>
        <v/>
      </c>
    </row>
    <row r="12363" spans="15:16" x14ac:dyDescent="0.15">
      <c r="O12363">
        <v>12362</v>
      </c>
      <c r="P12363" t="str">
        <f>IFERROR(IF(COUNTIF(個人情報!$BB$5:$BB$401,"登録番号" &amp; リスト!O12363)&gt;=1,"",IF(VLOOKUP(O12363,登録者リスト!$A$1:$D$43729,4,FALSE)=基本情報!$D$6,O12363,"")),"")</f>
        <v/>
      </c>
    </row>
    <row r="12364" spans="15:16" x14ac:dyDescent="0.15">
      <c r="O12364">
        <v>12363</v>
      </c>
      <c r="P12364" t="str">
        <f>IFERROR(IF(COUNTIF(個人情報!$BB$5:$BB$401,"登録番号" &amp; リスト!O12364)&gt;=1,"",IF(VLOOKUP(O12364,登録者リスト!$A$1:$D$43729,4,FALSE)=基本情報!$D$6,O12364,"")),"")</f>
        <v/>
      </c>
    </row>
    <row r="12365" spans="15:16" x14ac:dyDescent="0.15">
      <c r="O12365">
        <v>12364</v>
      </c>
      <c r="P12365" t="str">
        <f>IFERROR(IF(COUNTIF(個人情報!$BB$5:$BB$401,"登録番号" &amp; リスト!O12365)&gt;=1,"",IF(VLOOKUP(O12365,登録者リスト!$A$1:$D$43729,4,FALSE)=基本情報!$D$6,O12365,"")),"")</f>
        <v/>
      </c>
    </row>
    <row r="12366" spans="15:16" x14ac:dyDescent="0.15">
      <c r="O12366">
        <v>12365</v>
      </c>
      <c r="P12366" t="str">
        <f>IFERROR(IF(COUNTIF(個人情報!$BB$5:$BB$401,"登録番号" &amp; リスト!O12366)&gt;=1,"",IF(VLOOKUP(O12366,登録者リスト!$A$1:$D$43729,4,FALSE)=基本情報!$D$6,O12366,"")),"")</f>
        <v/>
      </c>
    </row>
    <row r="12367" spans="15:16" x14ac:dyDescent="0.15">
      <c r="O12367">
        <v>12366</v>
      </c>
      <c r="P12367" t="str">
        <f>IFERROR(IF(COUNTIF(個人情報!$BB$5:$BB$401,"登録番号" &amp; リスト!O12367)&gt;=1,"",IF(VLOOKUP(O12367,登録者リスト!$A$1:$D$43729,4,FALSE)=基本情報!$D$6,O12367,"")),"")</f>
        <v/>
      </c>
    </row>
    <row r="12368" spans="15:16" x14ac:dyDescent="0.15">
      <c r="O12368">
        <v>12367</v>
      </c>
      <c r="P12368" t="str">
        <f>IFERROR(IF(COUNTIF(個人情報!$BB$5:$BB$401,"登録番号" &amp; リスト!O12368)&gt;=1,"",IF(VLOOKUP(O12368,登録者リスト!$A$1:$D$43729,4,FALSE)=基本情報!$D$6,O12368,"")),"")</f>
        <v/>
      </c>
    </row>
    <row r="12369" spans="15:16" x14ac:dyDescent="0.15">
      <c r="O12369">
        <v>12368</v>
      </c>
      <c r="P12369" t="str">
        <f>IFERROR(IF(COUNTIF(個人情報!$BB$5:$BB$401,"登録番号" &amp; リスト!O12369)&gt;=1,"",IF(VLOOKUP(O12369,登録者リスト!$A$1:$D$43729,4,FALSE)=基本情報!$D$6,O12369,"")),"")</f>
        <v/>
      </c>
    </row>
    <row r="12370" spans="15:16" x14ac:dyDescent="0.15">
      <c r="O12370">
        <v>12369</v>
      </c>
      <c r="P12370" t="str">
        <f>IFERROR(IF(COUNTIF(個人情報!$BB$5:$BB$401,"登録番号" &amp; リスト!O12370)&gt;=1,"",IF(VLOOKUP(O12370,登録者リスト!$A$1:$D$43729,4,FALSE)=基本情報!$D$6,O12370,"")),"")</f>
        <v/>
      </c>
    </row>
    <row r="12371" spans="15:16" x14ac:dyDescent="0.15">
      <c r="O12371">
        <v>12370</v>
      </c>
      <c r="P12371" t="str">
        <f>IFERROR(IF(COUNTIF(個人情報!$BB$5:$BB$401,"登録番号" &amp; リスト!O12371)&gt;=1,"",IF(VLOOKUP(O12371,登録者リスト!$A$1:$D$43729,4,FALSE)=基本情報!$D$6,O12371,"")),"")</f>
        <v/>
      </c>
    </row>
    <row r="12372" spans="15:16" x14ac:dyDescent="0.15">
      <c r="O12372">
        <v>12371</v>
      </c>
      <c r="P12372" t="str">
        <f>IFERROR(IF(COUNTIF(個人情報!$BB$5:$BB$401,"登録番号" &amp; リスト!O12372)&gt;=1,"",IF(VLOOKUP(O12372,登録者リスト!$A$1:$D$43729,4,FALSE)=基本情報!$D$6,O12372,"")),"")</f>
        <v/>
      </c>
    </row>
    <row r="12373" spans="15:16" x14ac:dyDescent="0.15">
      <c r="O12373">
        <v>12372</v>
      </c>
      <c r="P12373" t="str">
        <f>IFERROR(IF(COUNTIF(個人情報!$BB$5:$BB$401,"登録番号" &amp; リスト!O12373)&gt;=1,"",IF(VLOOKUP(O12373,登録者リスト!$A$1:$D$43729,4,FALSE)=基本情報!$D$6,O12373,"")),"")</f>
        <v/>
      </c>
    </row>
    <row r="12374" spans="15:16" x14ac:dyDescent="0.15">
      <c r="O12374">
        <v>12373</v>
      </c>
      <c r="P12374" t="str">
        <f>IFERROR(IF(COUNTIF(個人情報!$BB$5:$BB$401,"登録番号" &amp; リスト!O12374)&gt;=1,"",IF(VLOOKUP(O12374,登録者リスト!$A$1:$D$43729,4,FALSE)=基本情報!$D$6,O12374,"")),"")</f>
        <v/>
      </c>
    </row>
    <row r="12375" spans="15:16" x14ac:dyDescent="0.15">
      <c r="O12375">
        <v>12374</v>
      </c>
      <c r="P12375" t="str">
        <f>IFERROR(IF(COUNTIF(個人情報!$BB$5:$BB$401,"登録番号" &amp; リスト!O12375)&gt;=1,"",IF(VLOOKUP(O12375,登録者リスト!$A$1:$D$43729,4,FALSE)=基本情報!$D$6,O12375,"")),"")</f>
        <v/>
      </c>
    </row>
    <row r="12376" spans="15:16" x14ac:dyDescent="0.15">
      <c r="O12376">
        <v>12375</v>
      </c>
      <c r="P12376" t="str">
        <f>IFERROR(IF(COUNTIF(個人情報!$BB$5:$BB$401,"登録番号" &amp; リスト!O12376)&gt;=1,"",IF(VLOOKUP(O12376,登録者リスト!$A$1:$D$43729,4,FALSE)=基本情報!$D$6,O12376,"")),"")</f>
        <v/>
      </c>
    </row>
    <row r="12377" spans="15:16" x14ac:dyDescent="0.15">
      <c r="O12377">
        <v>12376</v>
      </c>
      <c r="P12377" t="str">
        <f>IFERROR(IF(COUNTIF(個人情報!$BB$5:$BB$401,"登録番号" &amp; リスト!O12377)&gt;=1,"",IF(VLOOKUP(O12377,登録者リスト!$A$1:$D$43729,4,FALSE)=基本情報!$D$6,O12377,"")),"")</f>
        <v/>
      </c>
    </row>
    <row r="12378" spans="15:16" x14ac:dyDescent="0.15">
      <c r="O12378">
        <v>12377</v>
      </c>
      <c r="P12378" t="str">
        <f>IFERROR(IF(COUNTIF(個人情報!$BB$5:$BB$401,"登録番号" &amp; リスト!O12378)&gt;=1,"",IF(VLOOKUP(O12378,登録者リスト!$A$1:$D$43729,4,FALSE)=基本情報!$D$6,O12378,"")),"")</f>
        <v/>
      </c>
    </row>
    <row r="12379" spans="15:16" x14ac:dyDescent="0.15">
      <c r="O12379">
        <v>12378</v>
      </c>
      <c r="P12379" t="str">
        <f>IFERROR(IF(COUNTIF(個人情報!$BB$5:$BB$401,"登録番号" &amp; リスト!O12379)&gt;=1,"",IF(VLOOKUP(O12379,登録者リスト!$A$1:$D$43729,4,FALSE)=基本情報!$D$6,O12379,"")),"")</f>
        <v/>
      </c>
    </row>
    <row r="12380" spans="15:16" x14ac:dyDescent="0.15">
      <c r="O12380">
        <v>12379</v>
      </c>
      <c r="P12380" t="str">
        <f>IFERROR(IF(COUNTIF(個人情報!$BB$5:$BB$401,"登録番号" &amp; リスト!O12380)&gt;=1,"",IF(VLOOKUP(O12380,登録者リスト!$A$1:$D$43729,4,FALSE)=基本情報!$D$6,O12380,"")),"")</f>
        <v/>
      </c>
    </row>
    <row r="12381" spans="15:16" x14ac:dyDescent="0.15">
      <c r="O12381">
        <v>12380</v>
      </c>
      <c r="P12381" t="str">
        <f>IFERROR(IF(COUNTIF(個人情報!$BB$5:$BB$401,"登録番号" &amp; リスト!O12381)&gt;=1,"",IF(VLOOKUP(O12381,登録者リスト!$A$1:$D$43729,4,FALSE)=基本情報!$D$6,O12381,"")),"")</f>
        <v/>
      </c>
    </row>
    <row r="12382" spans="15:16" x14ac:dyDescent="0.15">
      <c r="O12382">
        <v>12381</v>
      </c>
      <c r="P12382" t="str">
        <f>IFERROR(IF(COUNTIF(個人情報!$BB$5:$BB$401,"登録番号" &amp; リスト!O12382)&gt;=1,"",IF(VLOOKUP(O12382,登録者リスト!$A$1:$D$43729,4,FALSE)=基本情報!$D$6,O12382,"")),"")</f>
        <v/>
      </c>
    </row>
    <row r="12383" spans="15:16" x14ac:dyDescent="0.15">
      <c r="O12383">
        <v>12382</v>
      </c>
      <c r="P12383" t="str">
        <f>IFERROR(IF(COUNTIF(個人情報!$BB$5:$BB$401,"登録番号" &amp; リスト!O12383)&gt;=1,"",IF(VLOOKUP(O12383,登録者リスト!$A$1:$D$43729,4,FALSE)=基本情報!$D$6,O12383,"")),"")</f>
        <v/>
      </c>
    </row>
    <row r="12384" spans="15:16" x14ac:dyDescent="0.15">
      <c r="O12384">
        <v>12383</v>
      </c>
      <c r="P12384" t="str">
        <f>IFERROR(IF(COUNTIF(個人情報!$BB$5:$BB$401,"登録番号" &amp; リスト!O12384)&gt;=1,"",IF(VLOOKUP(O12384,登録者リスト!$A$1:$D$43729,4,FALSE)=基本情報!$D$6,O12384,"")),"")</f>
        <v/>
      </c>
    </row>
    <row r="12385" spans="15:16" x14ac:dyDescent="0.15">
      <c r="O12385">
        <v>12384</v>
      </c>
      <c r="P12385" t="str">
        <f>IFERROR(IF(COUNTIF(個人情報!$BB$5:$BB$401,"登録番号" &amp; リスト!O12385)&gt;=1,"",IF(VLOOKUP(O12385,登録者リスト!$A$1:$D$43729,4,FALSE)=基本情報!$D$6,O12385,"")),"")</f>
        <v/>
      </c>
    </row>
    <row r="12386" spans="15:16" x14ac:dyDescent="0.15">
      <c r="O12386">
        <v>12385</v>
      </c>
      <c r="P12386" t="str">
        <f>IFERROR(IF(COUNTIF(個人情報!$BB$5:$BB$401,"登録番号" &amp; リスト!O12386)&gt;=1,"",IF(VLOOKUP(O12386,登録者リスト!$A$1:$D$43729,4,FALSE)=基本情報!$D$6,O12386,"")),"")</f>
        <v/>
      </c>
    </row>
    <row r="12387" spans="15:16" x14ac:dyDescent="0.15">
      <c r="O12387">
        <v>12386</v>
      </c>
      <c r="P12387" t="str">
        <f>IFERROR(IF(COUNTIF(個人情報!$BB$5:$BB$401,"登録番号" &amp; リスト!O12387)&gt;=1,"",IF(VLOOKUP(O12387,登録者リスト!$A$1:$D$43729,4,FALSE)=基本情報!$D$6,O12387,"")),"")</f>
        <v/>
      </c>
    </row>
    <row r="12388" spans="15:16" x14ac:dyDescent="0.15">
      <c r="O12388">
        <v>12387</v>
      </c>
      <c r="P12388" t="str">
        <f>IFERROR(IF(COUNTIF(個人情報!$BB$5:$BB$401,"登録番号" &amp; リスト!O12388)&gt;=1,"",IF(VLOOKUP(O12388,登録者リスト!$A$1:$D$43729,4,FALSE)=基本情報!$D$6,O12388,"")),"")</f>
        <v/>
      </c>
    </row>
    <row r="12389" spans="15:16" x14ac:dyDescent="0.15">
      <c r="O12389">
        <v>12388</v>
      </c>
      <c r="P12389" t="str">
        <f>IFERROR(IF(COUNTIF(個人情報!$BB$5:$BB$401,"登録番号" &amp; リスト!O12389)&gt;=1,"",IF(VLOOKUP(O12389,登録者リスト!$A$1:$D$43729,4,FALSE)=基本情報!$D$6,O12389,"")),"")</f>
        <v/>
      </c>
    </row>
    <row r="12390" spans="15:16" x14ac:dyDescent="0.15">
      <c r="O12390">
        <v>12389</v>
      </c>
      <c r="P12390" t="str">
        <f>IFERROR(IF(COUNTIF(個人情報!$BB$5:$BB$401,"登録番号" &amp; リスト!O12390)&gt;=1,"",IF(VLOOKUP(O12390,登録者リスト!$A$1:$D$43729,4,FALSE)=基本情報!$D$6,O12390,"")),"")</f>
        <v/>
      </c>
    </row>
    <row r="12391" spans="15:16" x14ac:dyDescent="0.15">
      <c r="O12391">
        <v>12390</v>
      </c>
      <c r="P12391" t="str">
        <f>IFERROR(IF(COUNTIF(個人情報!$BB$5:$BB$401,"登録番号" &amp; リスト!O12391)&gt;=1,"",IF(VLOOKUP(O12391,登録者リスト!$A$1:$D$43729,4,FALSE)=基本情報!$D$6,O12391,"")),"")</f>
        <v/>
      </c>
    </row>
    <row r="12392" spans="15:16" x14ac:dyDescent="0.15">
      <c r="O12392">
        <v>12391</v>
      </c>
      <c r="P12392" t="str">
        <f>IFERROR(IF(COUNTIF(個人情報!$BB$5:$BB$401,"登録番号" &amp; リスト!O12392)&gt;=1,"",IF(VLOOKUP(O12392,登録者リスト!$A$1:$D$43729,4,FALSE)=基本情報!$D$6,O12392,"")),"")</f>
        <v/>
      </c>
    </row>
    <row r="12393" spans="15:16" x14ac:dyDescent="0.15">
      <c r="O12393">
        <v>12392</v>
      </c>
      <c r="P12393" t="str">
        <f>IFERROR(IF(COUNTIF(個人情報!$BB$5:$BB$401,"登録番号" &amp; リスト!O12393)&gt;=1,"",IF(VLOOKUP(O12393,登録者リスト!$A$1:$D$43729,4,FALSE)=基本情報!$D$6,O12393,"")),"")</f>
        <v/>
      </c>
    </row>
    <row r="12394" spans="15:16" x14ac:dyDescent="0.15">
      <c r="O12394">
        <v>12393</v>
      </c>
      <c r="P12394" t="str">
        <f>IFERROR(IF(COUNTIF(個人情報!$BB$5:$BB$401,"登録番号" &amp; リスト!O12394)&gt;=1,"",IF(VLOOKUP(O12394,登録者リスト!$A$1:$D$43729,4,FALSE)=基本情報!$D$6,O12394,"")),"")</f>
        <v/>
      </c>
    </row>
    <row r="12395" spans="15:16" x14ac:dyDescent="0.15">
      <c r="O12395">
        <v>12394</v>
      </c>
      <c r="P12395" t="str">
        <f>IFERROR(IF(COUNTIF(個人情報!$BB$5:$BB$401,"登録番号" &amp; リスト!O12395)&gt;=1,"",IF(VLOOKUP(O12395,登録者リスト!$A$1:$D$43729,4,FALSE)=基本情報!$D$6,O12395,"")),"")</f>
        <v/>
      </c>
    </row>
    <row r="12396" spans="15:16" x14ac:dyDescent="0.15">
      <c r="O12396">
        <v>12395</v>
      </c>
      <c r="P12396" t="str">
        <f>IFERROR(IF(COUNTIF(個人情報!$BB$5:$BB$401,"登録番号" &amp; リスト!O12396)&gt;=1,"",IF(VLOOKUP(O12396,登録者リスト!$A$1:$D$43729,4,FALSE)=基本情報!$D$6,O12396,"")),"")</f>
        <v/>
      </c>
    </row>
    <row r="12397" spans="15:16" x14ac:dyDescent="0.15">
      <c r="O12397">
        <v>12396</v>
      </c>
      <c r="P12397" t="str">
        <f>IFERROR(IF(COUNTIF(個人情報!$BB$5:$BB$401,"登録番号" &amp; リスト!O12397)&gt;=1,"",IF(VLOOKUP(O12397,登録者リスト!$A$1:$D$43729,4,FALSE)=基本情報!$D$6,O12397,"")),"")</f>
        <v/>
      </c>
    </row>
    <row r="12398" spans="15:16" x14ac:dyDescent="0.15">
      <c r="O12398">
        <v>12397</v>
      </c>
      <c r="P12398" t="str">
        <f>IFERROR(IF(COUNTIF(個人情報!$BB$5:$BB$401,"登録番号" &amp; リスト!O12398)&gt;=1,"",IF(VLOOKUP(O12398,登録者リスト!$A$1:$D$43729,4,FALSE)=基本情報!$D$6,O12398,"")),"")</f>
        <v/>
      </c>
    </row>
    <row r="12399" spans="15:16" x14ac:dyDescent="0.15">
      <c r="O12399">
        <v>12398</v>
      </c>
      <c r="P12399" t="str">
        <f>IFERROR(IF(COUNTIF(個人情報!$BB$5:$BB$401,"登録番号" &amp; リスト!O12399)&gt;=1,"",IF(VLOOKUP(O12399,登録者リスト!$A$1:$D$43729,4,FALSE)=基本情報!$D$6,O12399,"")),"")</f>
        <v/>
      </c>
    </row>
    <row r="12400" spans="15:16" x14ac:dyDescent="0.15">
      <c r="O12400">
        <v>12399</v>
      </c>
      <c r="P12400" t="str">
        <f>IFERROR(IF(COUNTIF(個人情報!$BB$5:$BB$401,"登録番号" &amp; リスト!O12400)&gt;=1,"",IF(VLOOKUP(O12400,登録者リスト!$A$1:$D$43729,4,FALSE)=基本情報!$D$6,O12400,"")),"")</f>
        <v/>
      </c>
    </row>
    <row r="12401" spans="15:16" x14ac:dyDescent="0.15">
      <c r="O12401">
        <v>12400</v>
      </c>
      <c r="P12401" t="str">
        <f>IFERROR(IF(COUNTIF(個人情報!$BB$5:$BB$401,"登録番号" &amp; リスト!O12401)&gt;=1,"",IF(VLOOKUP(O12401,登録者リスト!$A$1:$D$43729,4,FALSE)=基本情報!$D$6,O12401,"")),"")</f>
        <v/>
      </c>
    </row>
    <row r="12402" spans="15:16" x14ac:dyDescent="0.15">
      <c r="O12402">
        <v>12401</v>
      </c>
      <c r="P12402" t="str">
        <f>IFERROR(IF(COUNTIF(個人情報!$BB$5:$BB$401,"登録番号" &amp; リスト!O12402)&gt;=1,"",IF(VLOOKUP(O12402,登録者リスト!$A$1:$D$43729,4,FALSE)=基本情報!$D$6,O12402,"")),"")</f>
        <v/>
      </c>
    </row>
    <row r="12403" spans="15:16" x14ac:dyDescent="0.15">
      <c r="O12403">
        <v>12402</v>
      </c>
      <c r="P12403" t="str">
        <f>IFERROR(IF(COUNTIF(個人情報!$BB$5:$BB$401,"登録番号" &amp; リスト!O12403)&gt;=1,"",IF(VLOOKUP(O12403,登録者リスト!$A$1:$D$43729,4,FALSE)=基本情報!$D$6,O12403,"")),"")</f>
        <v/>
      </c>
    </row>
    <row r="12404" spans="15:16" x14ac:dyDescent="0.15">
      <c r="O12404">
        <v>12403</v>
      </c>
      <c r="P12404" t="str">
        <f>IFERROR(IF(COUNTIF(個人情報!$BB$5:$BB$401,"登録番号" &amp; リスト!O12404)&gt;=1,"",IF(VLOOKUP(O12404,登録者リスト!$A$1:$D$43729,4,FALSE)=基本情報!$D$6,O12404,"")),"")</f>
        <v/>
      </c>
    </row>
    <row r="12405" spans="15:16" x14ac:dyDescent="0.15">
      <c r="O12405">
        <v>12404</v>
      </c>
      <c r="P12405" t="str">
        <f>IFERROR(IF(COUNTIF(個人情報!$BB$5:$BB$401,"登録番号" &amp; リスト!O12405)&gt;=1,"",IF(VLOOKUP(O12405,登録者リスト!$A$1:$D$43729,4,FALSE)=基本情報!$D$6,O12405,"")),"")</f>
        <v/>
      </c>
    </row>
    <row r="12406" spans="15:16" x14ac:dyDescent="0.15">
      <c r="O12406">
        <v>12405</v>
      </c>
      <c r="P12406" t="str">
        <f>IFERROR(IF(COUNTIF(個人情報!$BB$5:$BB$401,"登録番号" &amp; リスト!O12406)&gt;=1,"",IF(VLOOKUP(O12406,登録者リスト!$A$1:$D$43729,4,FALSE)=基本情報!$D$6,O12406,"")),"")</f>
        <v/>
      </c>
    </row>
    <row r="12407" spans="15:16" x14ac:dyDescent="0.15">
      <c r="O12407">
        <v>12406</v>
      </c>
      <c r="P12407" t="str">
        <f>IFERROR(IF(COUNTIF(個人情報!$BB$5:$BB$401,"登録番号" &amp; リスト!O12407)&gt;=1,"",IF(VLOOKUP(O12407,登録者リスト!$A$1:$D$43729,4,FALSE)=基本情報!$D$6,O12407,"")),"")</f>
        <v/>
      </c>
    </row>
    <row r="12408" spans="15:16" x14ac:dyDescent="0.15">
      <c r="O12408">
        <v>12407</v>
      </c>
      <c r="P12408" t="str">
        <f>IFERROR(IF(COUNTIF(個人情報!$BB$5:$BB$401,"登録番号" &amp; リスト!O12408)&gt;=1,"",IF(VLOOKUP(O12408,登録者リスト!$A$1:$D$43729,4,FALSE)=基本情報!$D$6,O12408,"")),"")</f>
        <v/>
      </c>
    </row>
    <row r="12409" spans="15:16" x14ac:dyDescent="0.15">
      <c r="O12409">
        <v>12408</v>
      </c>
      <c r="P12409" t="str">
        <f>IFERROR(IF(COUNTIF(個人情報!$BB$5:$BB$401,"登録番号" &amp; リスト!O12409)&gt;=1,"",IF(VLOOKUP(O12409,登録者リスト!$A$1:$D$43729,4,FALSE)=基本情報!$D$6,O12409,"")),"")</f>
        <v/>
      </c>
    </row>
    <row r="12410" spans="15:16" x14ac:dyDescent="0.15">
      <c r="O12410">
        <v>12409</v>
      </c>
      <c r="P12410" t="str">
        <f>IFERROR(IF(COUNTIF(個人情報!$BB$5:$BB$401,"登録番号" &amp; リスト!O12410)&gt;=1,"",IF(VLOOKUP(O12410,登録者リスト!$A$1:$D$43729,4,FALSE)=基本情報!$D$6,O12410,"")),"")</f>
        <v/>
      </c>
    </row>
    <row r="12411" spans="15:16" x14ac:dyDescent="0.15">
      <c r="O12411">
        <v>12410</v>
      </c>
      <c r="P12411" t="str">
        <f>IFERROR(IF(COUNTIF(個人情報!$BB$5:$BB$401,"登録番号" &amp; リスト!O12411)&gt;=1,"",IF(VLOOKUP(O12411,登録者リスト!$A$1:$D$43729,4,FALSE)=基本情報!$D$6,O12411,"")),"")</f>
        <v/>
      </c>
    </row>
    <row r="12412" spans="15:16" x14ac:dyDescent="0.15">
      <c r="O12412">
        <v>12411</v>
      </c>
      <c r="P12412" t="str">
        <f>IFERROR(IF(COUNTIF(個人情報!$BB$5:$BB$401,"登録番号" &amp; リスト!O12412)&gt;=1,"",IF(VLOOKUP(O12412,登録者リスト!$A$1:$D$43729,4,FALSE)=基本情報!$D$6,O12412,"")),"")</f>
        <v/>
      </c>
    </row>
    <row r="12413" spans="15:16" x14ac:dyDescent="0.15">
      <c r="O12413">
        <v>12412</v>
      </c>
      <c r="P12413" t="str">
        <f>IFERROR(IF(COUNTIF(個人情報!$BB$5:$BB$401,"登録番号" &amp; リスト!O12413)&gt;=1,"",IF(VLOOKUP(O12413,登録者リスト!$A$1:$D$43729,4,FALSE)=基本情報!$D$6,O12413,"")),"")</f>
        <v/>
      </c>
    </row>
    <row r="12414" spans="15:16" x14ac:dyDescent="0.15">
      <c r="O12414">
        <v>12413</v>
      </c>
      <c r="P12414" t="str">
        <f>IFERROR(IF(COUNTIF(個人情報!$BB$5:$BB$401,"登録番号" &amp; リスト!O12414)&gt;=1,"",IF(VLOOKUP(O12414,登録者リスト!$A$1:$D$43729,4,FALSE)=基本情報!$D$6,O12414,"")),"")</f>
        <v/>
      </c>
    </row>
    <row r="12415" spans="15:16" x14ac:dyDescent="0.15">
      <c r="O12415">
        <v>12414</v>
      </c>
      <c r="P12415" t="str">
        <f>IFERROR(IF(COUNTIF(個人情報!$BB$5:$BB$401,"登録番号" &amp; リスト!O12415)&gt;=1,"",IF(VLOOKUP(O12415,登録者リスト!$A$1:$D$43729,4,FALSE)=基本情報!$D$6,O12415,"")),"")</f>
        <v/>
      </c>
    </row>
    <row r="12416" spans="15:16" x14ac:dyDescent="0.15">
      <c r="O12416">
        <v>12415</v>
      </c>
      <c r="P12416" t="str">
        <f>IFERROR(IF(COUNTIF(個人情報!$BB$5:$BB$401,"登録番号" &amp; リスト!O12416)&gt;=1,"",IF(VLOOKUP(O12416,登録者リスト!$A$1:$D$43729,4,FALSE)=基本情報!$D$6,O12416,"")),"")</f>
        <v/>
      </c>
    </row>
    <row r="12417" spans="15:16" x14ac:dyDescent="0.15">
      <c r="O12417">
        <v>12416</v>
      </c>
      <c r="P12417" t="str">
        <f>IFERROR(IF(COUNTIF(個人情報!$BB$5:$BB$401,"登録番号" &amp; リスト!O12417)&gt;=1,"",IF(VLOOKUP(O12417,登録者リスト!$A$1:$D$43729,4,FALSE)=基本情報!$D$6,O12417,"")),"")</f>
        <v/>
      </c>
    </row>
    <row r="12418" spans="15:16" x14ac:dyDescent="0.15">
      <c r="O12418">
        <v>12417</v>
      </c>
      <c r="P12418" t="str">
        <f>IFERROR(IF(COUNTIF(個人情報!$BB$5:$BB$401,"登録番号" &amp; リスト!O12418)&gt;=1,"",IF(VLOOKUP(O12418,登録者リスト!$A$1:$D$43729,4,FALSE)=基本情報!$D$6,O12418,"")),"")</f>
        <v/>
      </c>
    </row>
    <row r="12419" spans="15:16" x14ac:dyDescent="0.15">
      <c r="O12419">
        <v>12418</v>
      </c>
      <c r="P12419" t="str">
        <f>IFERROR(IF(COUNTIF(個人情報!$BB$5:$BB$401,"登録番号" &amp; リスト!O12419)&gt;=1,"",IF(VLOOKUP(O12419,登録者リスト!$A$1:$D$43729,4,FALSE)=基本情報!$D$6,O12419,"")),"")</f>
        <v/>
      </c>
    </row>
    <row r="12420" spans="15:16" x14ac:dyDescent="0.15">
      <c r="O12420">
        <v>12419</v>
      </c>
      <c r="P12420" t="str">
        <f>IFERROR(IF(COUNTIF(個人情報!$BB$5:$BB$401,"登録番号" &amp; リスト!O12420)&gt;=1,"",IF(VLOOKUP(O12420,登録者リスト!$A$1:$D$43729,4,FALSE)=基本情報!$D$6,O12420,"")),"")</f>
        <v/>
      </c>
    </row>
    <row r="12421" spans="15:16" x14ac:dyDescent="0.15">
      <c r="O12421">
        <v>12420</v>
      </c>
      <c r="P12421" t="str">
        <f>IFERROR(IF(COUNTIF(個人情報!$BB$5:$BB$401,"登録番号" &amp; リスト!O12421)&gt;=1,"",IF(VLOOKUP(O12421,登録者リスト!$A$1:$D$43729,4,FALSE)=基本情報!$D$6,O12421,"")),"")</f>
        <v/>
      </c>
    </row>
    <row r="12422" spans="15:16" x14ac:dyDescent="0.15">
      <c r="O12422">
        <v>12421</v>
      </c>
      <c r="P12422" t="str">
        <f>IFERROR(IF(COUNTIF(個人情報!$BB$5:$BB$401,"登録番号" &amp; リスト!O12422)&gt;=1,"",IF(VLOOKUP(O12422,登録者リスト!$A$1:$D$43729,4,FALSE)=基本情報!$D$6,O12422,"")),"")</f>
        <v/>
      </c>
    </row>
    <row r="12423" spans="15:16" x14ac:dyDescent="0.15">
      <c r="O12423">
        <v>12422</v>
      </c>
      <c r="P12423" t="str">
        <f>IFERROR(IF(COUNTIF(個人情報!$BB$5:$BB$401,"登録番号" &amp; リスト!O12423)&gt;=1,"",IF(VLOOKUP(O12423,登録者リスト!$A$1:$D$43729,4,FALSE)=基本情報!$D$6,O12423,"")),"")</f>
        <v/>
      </c>
    </row>
    <row r="12424" spans="15:16" x14ac:dyDescent="0.15">
      <c r="O12424">
        <v>12423</v>
      </c>
      <c r="P12424" t="str">
        <f>IFERROR(IF(COUNTIF(個人情報!$BB$5:$BB$401,"登録番号" &amp; リスト!O12424)&gt;=1,"",IF(VLOOKUP(O12424,登録者リスト!$A$1:$D$43729,4,FALSE)=基本情報!$D$6,O12424,"")),"")</f>
        <v/>
      </c>
    </row>
    <row r="12425" spans="15:16" x14ac:dyDescent="0.15">
      <c r="O12425">
        <v>12424</v>
      </c>
      <c r="P12425" t="str">
        <f>IFERROR(IF(COUNTIF(個人情報!$BB$5:$BB$401,"登録番号" &amp; リスト!O12425)&gt;=1,"",IF(VLOOKUP(O12425,登録者リスト!$A$1:$D$43729,4,FALSE)=基本情報!$D$6,O12425,"")),"")</f>
        <v/>
      </c>
    </row>
    <row r="12426" spans="15:16" x14ac:dyDescent="0.15">
      <c r="O12426">
        <v>12425</v>
      </c>
      <c r="P12426" t="str">
        <f>IFERROR(IF(COUNTIF(個人情報!$BB$5:$BB$401,"登録番号" &amp; リスト!O12426)&gt;=1,"",IF(VLOOKUP(O12426,登録者リスト!$A$1:$D$43729,4,FALSE)=基本情報!$D$6,O12426,"")),"")</f>
        <v/>
      </c>
    </row>
    <row r="12427" spans="15:16" x14ac:dyDescent="0.15">
      <c r="O12427">
        <v>12426</v>
      </c>
      <c r="P12427" t="str">
        <f>IFERROR(IF(COUNTIF(個人情報!$BB$5:$BB$401,"登録番号" &amp; リスト!O12427)&gt;=1,"",IF(VLOOKUP(O12427,登録者リスト!$A$1:$D$43729,4,FALSE)=基本情報!$D$6,O12427,"")),"")</f>
        <v/>
      </c>
    </row>
    <row r="12428" spans="15:16" x14ac:dyDescent="0.15">
      <c r="O12428">
        <v>12427</v>
      </c>
      <c r="P12428" t="str">
        <f>IFERROR(IF(COUNTIF(個人情報!$BB$5:$BB$401,"登録番号" &amp; リスト!O12428)&gt;=1,"",IF(VLOOKUP(O12428,登録者リスト!$A$1:$D$43729,4,FALSE)=基本情報!$D$6,O12428,"")),"")</f>
        <v/>
      </c>
    </row>
    <row r="12429" spans="15:16" x14ac:dyDescent="0.15">
      <c r="O12429">
        <v>12428</v>
      </c>
      <c r="P12429" t="str">
        <f>IFERROR(IF(COUNTIF(個人情報!$BB$5:$BB$401,"登録番号" &amp; リスト!O12429)&gt;=1,"",IF(VLOOKUP(O12429,登録者リスト!$A$1:$D$43729,4,FALSE)=基本情報!$D$6,O12429,"")),"")</f>
        <v/>
      </c>
    </row>
    <row r="12430" spans="15:16" x14ac:dyDescent="0.15">
      <c r="O12430">
        <v>12429</v>
      </c>
      <c r="P12430" t="str">
        <f>IFERROR(IF(COUNTIF(個人情報!$BB$5:$BB$401,"登録番号" &amp; リスト!O12430)&gt;=1,"",IF(VLOOKUP(O12430,登録者リスト!$A$1:$D$43729,4,FALSE)=基本情報!$D$6,O12430,"")),"")</f>
        <v/>
      </c>
    </row>
    <row r="12431" spans="15:16" x14ac:dyDescent="0.15">
      <c r="O12431">
        <v>12430</v>
      </c>
      <c r="P12431" t="str">
        <f>IFERROR(IF(COUNTIF(個人情報!$BB$5:$BB$401,"登録番号" &amp; リスト!O12431)&gt;=1,"",IF(VLOOKUP(O12431,登録者リスト!$A$1:$D$43729,4,FALSE)=基本情報!$D$6,O12431,"")),"")</f>
        <v/>
      </c>
    </row>
    <row r="12432" spans="15:16" x14ac:dyDescent="0.15">
      <c r="O12432">
        <v>12431</v>
      </c>
      <c r="P12432" t="str">
        <f>IFERROR(IF(COUNTIF(個人情報!$BB$5:$BB$401,"登録番号" &amp; リスト!O12432)&gt;=1,"",IF(VLOOKUP(O12432,登録者リスト!$A$1:$D$43729,4,FALSE)=基本情報!$D$6,O12432,"")),"")</f>
        <v/>
      </c>
    </row>
    <row r="12433" spans="15:16" x14ac:dyDescent="0.15">
      <c r="O12433">
        <v>12432</v>
      </c>
      <c r="P12433" t="str">
        <f>IFERROR(IF(COUNTIF(個人情報!$BB$5:$BB$401,"登録番号" &amp; リスト!O12433)&gt;=1,"",IF(VLOOKUP(O12433,登録者リスト!$A$1:$D$43729,4,FALSE)=基本情報!$D$6,O12433,"")),"")</f>
        <v/>
      </c>
    </row>
    <row r="12434" spans="15:16" x14ac:dyDescent="0.15">
      <c r="O12434">
        <v>12433</v>
      </c>
      <c r="P12434" t="str">
        <f>IFERROR(IF(COUNTIF(個人情報!$BB$5:$BB$401,"登録番号" &amp; リスト!O12434)&gt;=1,"",IF(VLOOKUP(O12434,登録者リスト!$A$1:$D$43729,4,FALSE)=基本情報!$D$6,O12434,"")),"")</f>
        <v/>
      </c>
    </row>
    <row r="12435" spans="15:16" x14ac:dyDescent="0.15">
      <c r="O12435">
        <v>12434</v>
      </c>
      <c r="P12435" t="str">
        <f>IFERROR(IF(COUNTIF(個人情報!$BB$5:$BB$401,"登録番号" &amp; リスト!O12435)&gt;=1,"",IF(VLOOKUP(O12435,登録者リスト!$A$1:$D$43729,4,FALSE)=基本情報!$D$6,O12435,"")),"")</f>
        <v/>
      </c>
    </row>
    <row r="12436" spans="15:16" x14ac:dyDescent="0.15">
      <c r="O12436">
        <v>12435</v>
      </c>
      <c r="P12436" t="str">
        <f>IFERROR(IF(COUNTIF(個人情報!$BB$5:$BB$401,"登録番号" &amp; リスト!O12436)&gt;=1,"",IF(VLOOKUP(O12436,登録者リスト!$A$1:$D$43729,4,FALSE)=基本情報!$D$6,O12436,"")),"")</f>
        <v/>
      </c>
    </row>
    <row r="12437" spans="15:16" x14ac:dyDescent="0.15">
      <c r="O12437">
        <v>12436</v>
      </c>
      <c r="P12437" t="str">
        <f>IFERROR(IF(COUNTIF(個人情報!$BB$5:$BB$401,"登録番号" &amp; リスト!O12437)&gt;=1,"",IF(VLOOKUP(O12437,登録者リスト!$A$1:$D$43729,4,FALSE)=基本情報!$D$6,O12437,"")),"")</f>
        <v/>
      </c>
    </row>
    <row r="12438" spans="15:16" x14ac:dyDescent="0.15">
      <c r="O12438">
        <v>12437</v>
      </c>
      <c r="P12438" t="str">
        <f>IFERROR(IF(COUNTIF(個人情報!$BB$5:$BB$401,"登録番号" &amp; リスト!O12438)&gt;=1,"",IF(VLOOKUP(O12438,登録者リスト!$A$1:$D$43729,4,FALSE)=基本情報!$D$6,O12438,"")),"")</f>
        <v/>
      </c>
    </row>
    <row r="12439" spans="15:16" x14ac:dyDescent="0.15">
      <c r="O12439">
        <v>12438</v>
      </c>
      <c r="P12439" t="str">
        <f>IFERROR(IF(COUNTIF(個人情報!$BB$5:$BB$401,"登録番号" &amp; リスト!O12439)&gt;=1,"",IF(VLOOKUP(O12439,登録者リスト!$A$1:$D$43729,4,FALSE)=基本情報!$D$6,O12439,"")),"")</f>
        <v/>
      </c>
    </row>
    <row r="12440" spans="15:16" x14ac:dyDescent="0.15">
      <c r="O12440">
        <v>12439</v>
      </c>
      <c r="P12440" t="str">
        <f>IFERROR(IF(COUNTIF(個人情報!$BB$5:$BB$401,"登録番号" &amp; リスト!O12440)&gt;=1,"",IF(VLOOKUP(O12440,登録者リスト!$A$1:$D$43729,4,FALSE)=基本情報!$D$6,O12440,"")),"")</f>
        <v/>
      </c>
    </row>
    <row r="12441" spans="15:16" x14ac:dyDescent="0.15">
      <c r="O12441">
        <v>12440</v>
      </c>
      <c r="P12441" t="str">
        <f>IFERROR(IF(COUNTIF(個人情報!$BB$5:$BB$401,"登録番号" &amp; リスト!O12441)&gt;=1,"",IF(VLOOKUP(O12441,登録者リスト!$A$1:$D$43729,4,FALSE)=基本情報!$D$6,O12441,"")),"")</f>
        <v/>
      </c>
    </row>
    <row r="12442" spans="15:16" x14ac:dyDescent="0.15">
      <c r="O12442">
        <v>12441</v>
      </c>
      <c r="P12442" t="str">
        <f>IFERROR(IF(COUNTIF(個人情報!$BB$5:$BB$401,"登録番号" &amp; リスト!O12442)&gt;=1,"",IF(VLOOKUP(O12442,登録者リスト!$A$1:$D$43729,4,FALSE)=基本情報!$D$6,O12442,"")),"")</f>
        <v/>
      </c>
    </row>
    <row r="12443" spans="15:16" x14ac:dyDescent="0.15">
      <c r="O12443">
        <v>12442</v>
      </c>
      <c r="P12443" t="str">
        <f>IFERROR(IF(COUNTIF(個人情報!$BB$5:$BB$401,"登録番号" &amp; リスト!O12443)&gt;=1,"",IF(VLOOKUP(O12443,登録者リスト!$A$1:$D$43729,4,FALSE)=基本情報!$D$6,O12443,"")),"")</f>
        <v/>
      </c>
    </row>
    <row r="12444" spans="15:16" x14ac:dyDescent="0.15">
      <c r="O12444">
        <v>12443</v>
      </c>
      <c r="P12444" t="str">
        <f>IFERROR(IF(COUNTIF(個人情報!$BB$5:$BB$401,"登録番号" &amp; リスト!O12444)&gt;=1,"",IF(VLOOKUP(O12444,登録者リスト!$A$1:$D$43729,4,FALSE)=基本情報!$D$6,O12444,"")),"")</f>
        <v/>
      </c>
    </row>
    <row r="12445" spans="15:16" x14ac:dyDescent="0.15">
      <c r="O12445">
        <v>12444</v>
      </c>
      <c r="P12445" t="str">
        <f>IFERROR(IF(COUNTIF(個人情報!$BB$5:$BB$401,"登録番号" &amp; リスト!O12445)&gt;=1,"",IF(VLOOKUP(O12445,登録者リスト!$A$1:$D$43729,4,FALSE)=基本情報!$D$6,O12445,"")),"")</f>
        <v/>
      </c>
    </row>
    <row r="12446" spans="15:16" x14ac:dyDescent="0.15">
      <c r="O12446">
        <v>12445</v>
      </c>
      <c r="P12446" t="str">
        <f>IFERROR(IF(COUNTIF(個人情報!$BB$5:$BB$401,"登録番号" &amp; リスト!O12446)&gt;=1,"",IF(VLOOKUP(O12446,登録者リスト!$A$1:$D$43729,4,FALSE)=基本情報!$D$6,O12446,"")),"")</f>
        <v/>
      </c>
    </row>
    <row r="12447" spans="15:16" x14ac:dyDescent="0.15">
      <c r="O12447">
        <v>12446</v>
      </c>
      <c r="P12447" t="str">
        <f>IFERROR(IF(COUNTIF(個人情報!$BB$5:$BB$401,"登録番号" &amp; リスト!O12447)&gt;=1,"",IF(VLOOKUP(O12447,登録者リスト!$A$1:$D$43729,4,FALSE)=基本情報!$D$6,O12447,"")),"")</f>
        <v/>
      </c>
    </row>
    <row r="12448" spans="15:16" x14ac:dyDescent="0.15">
      <c r="O12448">
        <v>12447</v>
      </c>
      <c r="P12448" t="str">
        <f>IFERROR(IF(COUNTIF(個人情報!$BB$5:$BB$401,"登録番号" &amp; リスト!O12448)&gt;=1,"",IF(VLOOKUP(O12448,登録者リスト!$A$1:$D$43729,4,FALSE)=基本情報!$D$6,O12448,"")),"")</f>
        <v/>
      </c>
    </row>
    <row r="12449" spans="15:16" x14ac:dyDescent="0.15">
      <c r="O12449">
        <v>12448</v>
      </c>
      <c r="P12449" t="str">
        <f>IFERROR(IF(COUNTIF(個人情報!$BB$5:$BB$401,"登録番号" &amp; リスト!O12449)&gt;=1,"",IF(VLOOKUP(O12449,登録者リスト!$A$1:$D$43729,4,FALSE)=基本情報!$D$6,O12449,"")),"")</f>
        <v/>
      </c>
    </row>
    <row r="12450" spans="15:16" x14ac:dyDescent="0.15">
      <c r="O12450">
        <v>12449</v>
      </c>
      <c r="P12450" t="str">
        <f>IFERROR(IF(COUNTIF(個人情報!$BB$5:$BB$401,"登録番号" &amp; リスト!O12450)&gt;=1,"",IF(VLOOKUP(O12450,登録者リスト!$A$1:$D$43729,4,FALSE)=基本情報!$D$6,O12450,"")),"")</f>
        <v/>
      </c>
    </row>
    <row r="12451" spans="15:16" x14ac:dyDescent="0.15">
      <c r="O12451">
        <v>12450</v>
      </c>
      <c r="P12451" t="str">
        <f>IFERROR(IF(COUNTIF(個人情報!$BB$5:$BB$401,"登録番号" &amp; リスト!O12451)&gt;=1,"",IF(VLOOKUP(O12451,登録者リスト!$A$1:$D$43729,4,FALSE)=基本情報!$D$6,O12451,"")),"")</f>
        <v/>
      </c>
    </row>
    <row r="12452" spans="15:16" x14ac:dyDescent="0.15">
      <c r="O12452">
        <v>12451</v>
      </c>
      <c r="P12452" t="str">
        <f>IFERROR(IF(COUNTIF(個人情報!$BB$5:$BB$401,"登録番号" &amp; リスト!O12452)&gt;=1,"",IF(VLOOKUP(O12452,登録者リスト!$A$1:$D$43729,4,FALSE)=基本情報!$D$6,O12452,"")),"")</f>
        <v/>
      </c>
    </row>
    <row r="12453" spans="15:16" x14ac:dyDescent="0.15">
      <c r="O12453">
        <v>12452</v>
      </c>
      <c r="P12453" t="str">
        <f>IFERROR(IF(COUNTIF(個人情報!$BB$5:$BB$401,"登録番号" &amp; リスト!O12453)&gt;=1,"",IF(VLOOKUP(O12453,登録者リスト!$A$1:$D$43729,4,FALSE)=基本情報!$D$6,O12453,"")),"")</f>
        <v/>
      </c>
    </row>
    <row r="12454" spans="15:16" x14ac:dyDescent="0.15">
      <c r="O12454">
        <v>12453</v>
      </c>
      <c r="P12454" t="str">
        <f>IFERROR(IF(COUNTIF(個人情報!$BB$5:$BB$401,"登録番号" &amp; リスト!O12454)&gt;=1,"",IF(VLOOKUP(O12454,登録者リスト!$A$1:$D$43729,4,FALSE)=基本情報!$D$6,O12454,"")),"")</f>
        <v/>
      </c>
    </row>
    <row r="12455" spans="15:16" x14ac:dyDescent="0.15">
      <c r="O12455">
        <v>12454</v>
      </c>
      <c r="P12455" t="str">
        <f>IFERROR(IF(COUNTIF(個人情報!$BB$5:$BB$401,"登録番号" &amp; リスト!O12455)&gt;=1,"",IF(VLOOKUP(O12455,登録者リスト!$A$1:$D$43729,4,FALSE)=基本情報!$D$6,O12455,"")),"")</f>
        <v/>
      </c>
    </row>
    <row r="12456" spans="15:16" x14ac:dyDescent="0.15">
      <c r="O12456">
        <v>12455</v>
      </c>
      <c r="P12456" t="str">
        <f>IFERROR(IF(COUNTIF(個人情報!$BB$5:$BB$401,"登録番号" &amp; リスト!O12456)&gt;=1,"",IF(VLOOKUP(O12456,登録者リスト!$A$1:$D$43729,4,FALSE)=基本情報!$D$6,O12456,"")),"")</f>
        <v/>
      </c>
    </row>
    <row r="12457" spans="15:16" x14ac:dyDescent="0.15">
      <c r="O12457">
        <v>12456</v>
      </c>
      <c r="P12457" t="str">
        <f>IFERROR(IF(COUNTIF(個人情報!$BB$5:$BB$401,"登録番号" &amp; リスト!O12457)&gt;=1,"",IF(VLOOKUP(O12457,登録者リスト!$A$1:$D$43729,4,FALSE)=基本情報!$D$6,O12457,"")),"")</f>
        <v/>
      </c>
    </row>
    <row r="12458" spans="15:16" x14ac:dyDescent="0.15">
      <c r="O12458">
        <v>12457</v>
      </c>
      <c r="P12458" t="str">
        <f>IFERROR(IF(COUNTIF(個人情報!$BB$5:$BB$401,"登録番号" &amp; リスト!O12458)&gt;=1,"",IF(VLOOKUP(O12458,登録者リスト!$A$1:$D$43729,4,FALSE)=基本情報!$D$6,O12458,"")),"")</f>
        <v/>
      </c>
    </row>
    <row r="12459" spans="15:16" x14ac:dyDescent="0.15">
      <c r="O12459">
        <v>12458</v>
      </c>
      <c r="P12459" t="str">
        <f>IFERROR(IF(COUNTIF(個人情報!$BB$5:$BB$401,"登録番号" &amp; リスト!O12459)&gt;=1,"",IF(VLOOKUP(O12459,登録者リスト!$A$1:$D$43729,4,FALSE)=基本情報!$D$6,O12459,"")),"")</f>
        <v/>
      </c>
    </row>
    <row r="12460" spans="15:16" x14ac:dyDescent="0.15">
      <c r="O12460">
        <v>12459</v>
      </c>
      <c r="P12460" t="str">
        <f>IFERROR(IF(COUNTIF(個人情報!$BB$5:$BB$401,"登録番号" &amp; リスト!O12460)&gt;=1,"",IF(VLOOKUP(O12460,登録者リスト!$A$1:$D$43729,4,FALSE)=基本情報!$D$6,O12460,"")),"")</f>
        <v/>
      </c>
    </row>
    <row r="12461" spans="15:16" x14ac:dyDescent="0.15">
      <c r="O12461">
        <v>12460</v>
      </c>
      <c r="P12461" t="str">
        <f>IFERROR(IF(COUNTIF(個人情報!$BB$5:$BB$401,"登録番号" &amp; リスト!O12461)&gt;=1,"",IF(VLOOKUP(O12461,登録者リスト!$A$1:$D$43729,4,FALSE)=基本情報!$D$6,O12461,"")),"")</f>
        <v/>
      </c>
    </row>
    <row r="12462" spans="15:16" x14ac:dyDescent="0.15">
      <c r="O12462">
        <v>12461</v>
      </c>
      <c r="P12462" t="str">
        <f>IFERROR(IF(COUNTIF(個人情報!$BB$5:$BB$401,"登録番号" &amp; リスト!O12462)&gt;=1,"",IF(VLOOKUP(O12462,登録者リスト!$A$1:$D$43729,4,FALSE)=基本情報!$D$6,O12462,"")),"")</f>
        <v/>
      </c>
    </row>
    <row r="12463" spans="15:16" x14ac:dyDescent="0.15">
      <c r="O12463">
        <v>12462</v>
      </c>
      <c r="P12463" t="str">
        <f>IFERROR(IF(COUNTIF(個人情報!$BB$5:$BB$401,"登録番号" &amp; リスト!O12463)&gt;=1,"",IF(VLOOKUP(O12463,登録者リスト!$A$1:$D$43729,4,FALSE)=基本情報!$D$6,O12463,"")),"")</f>
        <v/>
      </c>
    </row>
    <row r="12464" spans="15:16" x14ac:dyDescent="0.15">
      <c r="O12464">
        <v>12463</v>
      </c>
      <c r="P12464" t="str">
        <f>IFERROR(IF(COUNTIF(個人情報!$BB$5:$BB$401,"登録番号" &amp; リスト!O12464)&gt;=1,"",IF(VLOOKUP(O12464,登録者リスト!$A$1:$D$43729,4,FALSE)=基本情報!$D$6,O12464,"")),"")</f>
        <v/>
      </c>
    </row>
    <row r="12465" spans="15:16" x14ac:dyDescent="0.15">
      <c r="O12465">
        <v>12464</v>
      </c>
      <c r="P12465" t="str">
        <f>IFERROR(IF(COUNTIF(個人情報!$BB$5:$BB$401,"登録番号" &amp; リスト!O12465)&gt;=1,"",IF(VLOOKUP(O12465,登録者リスト!$A$1:$D$43729,4,FALSE)=基本情報!$D$6,O12465,"")),"")</f>
        <v/>
      </c>
    </row>
    <row r="12466" spans="15:16" x14ac:dyDescent="0.15">
      <c r="O12466">
        <v>12465</v>
      </c>
      <c r="P12466" t="str">
        <f>IFERROR(IF(COUNTIF(個人情報!$BB$5:$BB$401,"登録番号" &amp; リスト!O12466)&gt;=1,"",IF(VLOOKUP(O12466,登録者リスト!$A$1:$D$43729,4,FALSE)=基本情報!$D$6,O12466,"")),"")</f>
        <v/>
      </c>
    </row>
    <row r="12467" spans="15:16" x14ac:dyDescent="0.15">
      <c r="O12467">
        <v>12466</v>
      </c>
      <c r="P12467" t="str">
        <f>IFERROR(IF(COUNTIF(個人情報!$BB$5:$BB$401,"登録番号" &amp; リスト!O12467)&gt;=1,"",IF(VLOOKUP(O12467,登録者リスト!$A$1:$D$43729,4,FALSE)=基本情報!$D$6,O12467,"")),"")</f>
        <v/>
      </c>
    </row>
    <row r="12468" spans="15:16" x14ac:dyDescent="0.15">
      <c r="O12468">
        <v>12467</v>
      </c>
      <c r="P12468" t="str">
        <f>IFERROR(IF(COUNTIF(個人情報!$BB$5:$BB$401,"登録番号" &amp; リスト!O12468)&gt;=1,"",IF(VLOOKUP(O12468,登録者リスト!$A$1:$D$43729,4,FALSE)=基本情報!$D$6,O12468,"")),"")</f>
        <v/>
      </c>
    </row>
    <row r="12469" spans="15:16" x14ac:dyDescent="0.15">
      <c r="O12469">
        <v>12468</v>
      </c>
      <c r="P12469" t="str">
        <f>IFERROR(IF(COUNTIF(個人情報!$BB$5:$BB$401,"登録番号" &amp; リスト!O12469)&gt;=1,"",IF(VLOOKUP(O12469,登録者リスト!$A$1:$D$43729,4,FALSE)=基本情報!$D$6,O12469,"")),"")</f>
        <v/>
      </c>
    </row>
    <row r="12470" spans="15:16" x14ac:dyDescent="0.15">
      <c r="O12470">
        <v>12469</v>
      </c>
      <c r="P12470" t="str">
        <f>IFERROR(IF(COUNTIF(個人情報!$BB$5:$BB$401,"登録番号" &amp; リスト!O12470)&gt;=1,"",IF(VLOOKUP(O12470,登録者リスト!$A$1:$D$43729,4,FALSE)=基本情報!$D$6,O12470,"")),"")</f>
        <v/>
      </c>
    </row>
    <row r="12471" spans="15:16" x14ac:dyDescent="0.15">
      <c r="O12471">
        <v>12470</v>
      </c>
      <c r="P12471" t="str">
        <f>IFERROR(IF(COUNTIF(個人情報!$BB$5:$BB$401,"登録番号" &amp; リスト!O12471)&gt;=1,"",IF(VLOOKUP(O12471,登録者リスト!$A$1:$D$43729,4,FALSE)=基本情報!$D$6,O12471,"")),"")</f>
        <v/>
      </c>
    </row>
    <row r="12472" spans="15:16" x14ac:dyDescent="0.15">
      <c r="O12472">
        <v>12471</v>
      </c>
      <c r="P12472" t="str">
        <f>IFERROR(IF(COUNTIF(個人情報!$BB$5:$BB$401,"登録番号" &amp; リスト!O12472)&gt;=1,"",IF(VLOOKUP(O12472,登録者リスト!$A$1:$D$43729,4,FALSE)=基本情報!$D$6,O12472,"")),"")</f>
        <v/>
      </c>
    </row>
    <row r="12473" spans="15:16" x14ac:dyDescent="0.15">
      <c r="O12473">
        <v>12472</v>
      </c>
      <c r="P12473" t="str">
        <f>IFERROR(IF(COUNTIF(個人情報!$BB$5:$BB$401,"登録番号" &amp; リスト!O12473)&gt;=1,"",IF(VLOOKUP(O12473,登録者リスト!$A$1:$D$43729,4,FALSE)=基本情報!$D$6,O12473,"")),"")</f>
        <v/>
      </c>
    </row>
    <row r="12474" spans="15:16" x14ac:dyDescent="0.15">
      <c r="O12474">
        <v>12473</v>
      </c>
      <c r="P12474" t="str">
        <f>IFERROR(IF(COUNTIF(個人情報!$BB$5:$BB$401,"登録番号" &amp; リスト!O12474)&gt;=1,"",IF(VLOOKUP(O12474,登録者リスト!$A$1:$D$43729,4,FALSE)=基本情報!$D$6,O12474,"")),"")</f>
        <v/>
      </c>
    </row>
    <row r="12475" spans="15:16" x14ac:dyDescent="0.15">
      <c r="O12475">
        <v>12474</v>
      </c>
      <c r="P12475" t="str">
        <f>IFERROR(IF(COUNTIF(個人情報!$BB$5:$BB$401,"登録番号" &amp; リスト!O12475)&gt;=1,"",IF(VLOOKUP(O12475,登録者リスト!$A$1:$D$43729,4,FALSE)=基本情報!$D$6,O12475,"")),"")</f>
        <v/>
      </c>
    </row>
    <row r="12476" spans="15:16" x14ac:dyDescent="0.15">
      <c r="O12476">
        <v>12475</v>
      </c>
      <c r="P12476" t="str">
        <f>IFERROR(IF(COUNTIF(個人情報!$BB$5:$BB$401,"登録番号" &amp; リスト!O12476)&gt;=1,"",IF(VLOOKUP(O12476,登録者リスト!$A$1:$D$43729,4,FALSE)=基本情報!$D$6,O12476,"")),"")</f>
        <v/>
      </c>
    </row>
    <row r="12477" spans="15:16" x14ac:dyDescent="0.15">
      <c r="O12477">
        <v>12476</v>
      </c>
      <c r="P12477" t="str">
        <f>IFERROR(IF(COUNTIF(個人情報!$BB$5:$BB$401,"登録番号" &amp; リスト!O12477)&gt;=1,"",IF(VLOOKUP(O12477,登録者リスト!$A$1:$D$43729,4,FALSE)=基本情報!$D$6,O12477,"")),"")</f>
        <v/>
      </c>
    </row>
    <row r="12478" spans="15:16" x14ac:dyDescent="0.15">
      <c r="O12478">
        <v>12477</v>
      </c>
      <c r="P12478" t="str">
        <f>IFERROR(IF(COUNTIF(個人情報!$BB$5:$BB$401,"登録番号" &amp; リスト!O12478)&gt;=1,"",IF(VLOOKUP(O12478,登録者リスト!$A$1:$D$43729,4,FALSE)=基本情報!$D$6,O12478,"")),"")</f>
        <v/>
      </c>
    </row>
    <row r="12479" spans="15:16" x14ac:dyDescent="0.15">
      <c r="O12479">
        <v>12478</v>
      </c>
      <c r="P12479" t="str">
        <f>IFERROR(IF(COUNTIF(個人情報!$BB$5:$BB$401,"登録番号" &amp; リスト!O12479)&gt;=1,"",IF(VLOOKUP(O12479,登録者リスト!$A$1:$D$43729,4,FALSE)=基本情報!$D$6,O12479,"")),"")</f>
        <v/>
      </c>
    </row>
    <row r="12480" spans="15:16" x14ac:dyDescent="0.15">
      <c r="O12480">
        <v>12479</v>
      </c>
      <c r="P12480" t="str">
        <f>IFERROR(IF(COUNTIF(個人情報!$BB$5:$BB$401,"登録番号" &amp; リスト!O12480)&gt;=1,"",IF(VLOOKUP(O12480,登録者リスト!$A$1:$D$43729,4,FALSE)=基本情報!$D$6,O12480,"")),"")</f>
        <v/>
      </c>
    </row>
    <row r="12481" spans="15:16" x14ac:dyDescent="0.15">
      <c r="O12481">
        <v>12480</v>
      </c>
      <c r="P12481" t="str">
        <f>IFERROR(IF(COUNTIF(個人情報!$BB$5:$BB$401,"登録番号" &amp; リスト!O12481)&gt;=1,"",IF(VLOOKUP(O12481,登録者リスト!$A$1:$D$43729,4,FALSE)=基本情報!$D$6,O12481,"")),"")</f>
        <v/>
      </c>
    </row>
    <row r="12482" spans="15:16" x14ac:dyDescent="0.15">
      <c r="O12482">
        <v>12481</v>
      </c>
      <c r="P12482" t="str">
        <f>IFERROR(IF(COUNTIF(個人情報!$BB$5:$BB$401,"登録番号" &amp; リスト!O12482)&gt;=1,"",IF(VLOOKUP(O12482,登録者リスト!$A$1:$D$43729,4,FALSE)=基本情報!$D$6,O12482,"")),"")</f>
        <v/>
      </c>
    </row>
    <row r="12483" spans="15:16" x14ac:dyDescent="0.15">
      <c r="O12483">
        <v>12482</v>
      </c>
      <c r="P12483" t="str">
        <f>IFERROR(IF(COUNTIF(個人情報!$BB$5:$BB$401,"登録番号" &amp; リスト!O12483)&gt;=1,"",IF(VLOOKUP(O12483,登録者リスト!$A$1:$D$43729,4,FALSE)=基本情報!$D$6,O12483,"")),"")</f>
        <v/>
      </c>
    </row>
    <row r="12484" spans="15:16" x14ac:dyDescent="0.15">
      <c r="O12484">
        <v>12483</v>
      </c>
      <c r="P12484" t="str">
        <f>IFERROR(IF(COUNTIF(個人情報!$BB$5:$BB$401,"登録番号" &amp; リスト!O12484)&gt;=1,"",IF(VLOOKUP(O12484,登録者リスト!$A$1:$D$43729,4,FALSE)=基本情報!$D$6,O12484,"")),"")</f>
        <v/>
      </c>
    </row>
    <row r="12485" spans="15:16" x14ac:dyDescent="0.15">
      <c r="O12485">
        <v>12484</v>
      </c>
      <c r="P12485" t="str">
        <f>IFERROR(IF(COUNTIF(個人情報!$BB$5:$BB$401,"登録番号" &amp; リスト!O12485)&gt;=1,"",IF(VLOOKUP(O12485,登録者リスト!$A$1:$D$43729,4,FALSE)=基本情報!$D$6,O12485,"")),"")</f>
        <v/>
      </c>
    </row>
    <row r="12486" spans="15:16" x14ac:dyDescent="0.15">
      <c r="O12486">
        <v>12485</v>
      </c>
      <c r="P12486" t="str">
        <f>IFERROR(IF(COUNTIF(個人情報!$BB$5:$BB$401,"登録番号" &amp; リスト!O12486)&gt;=1,"",IF(VLOOKUP(O12486,登録者リスト!$A$1:$D$43729,4,FALSE)=基本情報!$D$6,O12486,"")),"")</f>
        <v/>
      </c>
    </row>
    <row r="12487" spans="15:16" x14ac:dyDescent="0.15">
      <c r="O12487">
        <v>12486</v>
      </c>
      <c r="P12487" t="str">
        <f>IFERROR(IF(COUNTIF(個人情報!$BB$5:$BB$401,"登録番号" &amp; リスト!O12487)&gt;=1,"",IF(VLOOKUP(O12487,登録者リスト!$A$1:$D$43729,4,FALSE)=基本情報!$D$6,O12487,"")),"")</f>
        <v/>
      </c>
    </row>
    <row r="12488" spans="15:16" x14ac:dyDescent="0.15">
      <c r="O12488">
        <v>12487</v>
      </c>
      <c r="P12488" t="str">
        <f>IFERROR(IF(COUNTIF(個人情報!$BB$5:$BB$401,"登録番号" &amp; リスト!O12488)&gt;=1,"",IF(VLOOKUP(O12488,登録者リスト!$A$1:$D$43729,4,FALSE)=基本情報!$D$6,O12488,"")),"")</f>
        <v/>
      </c>
    </row>
    <row r="12489" spans="15:16" x14ac:dyDescent="0.15">
      <c r="O12489">
        <v>12488</v>
      </c>
      <c r="P12489" t="str">
        <f>IFERROR(IF(COUNTIF(個人情報!$BB$5:$BB$401,"登録番号" &amp; リスト!O12489)&gt;=1,"",IF(VLOOKUP(O12489,登録者リスト!$A$1:$D$43729,4,FALSE)=基本情報!$D$6,O12489,"")),"")</f>
        <v/>
      </c>
    </row>
    <row r="12490" spans="15:16" x14ac:dyDescent="0.15">
      <c r="O12490">
        <v>12489</v>
      </c>
      <c r="P12490" t="str">
        <f>IFERROR(IF(COUNTIF(個人情報!$BB$5:$BB$401,"登録番号" &amp; リスト!O12490)&gt;=1,"",IF(VLOOKUP(O12490,登録者リスト!$A$1:$D$43729,4,FALSE)=基本情報!$D$6,O12490,"")),"")</f>
        <v/>
      </c>
    </row>
    <row r="12491" spans="15:16" x14ac:dyDescent="0.15">
      <c r="O12491">
        <v>12490</v>
      </c>
      <c r="P12491" t="str">
        <f>IFERROR(IF(COUNTIF(個人情報!$BB$5:$BB$401,"登録番号" &amp; リスト!O12491)&gt;=1,"",IF(VLOOKUP(O12491,登録者リスト!$A$1:$D$43729,4,FALSE)=基本情報!$D$6,O12491,"")),"")</f>
        <v/>
      </c>
    </row>
    <row r="12492" spans="15:16" x14ac:dyDescent="0.15">
      <c r="O12492">
        <v>12491</v>
      </c>
      <c r="P12492" t="str">
        <f>IFERROR(IF(COUNTIF(個人情報!$BB$5:$BB$401,"登録番号" &amp; リスト!O12492)&gt;=1,"",IF(VLOOKUP(O12492,登録者リスト!$A$1:$D$43729,4,FALSE)=基本情報!$D$6,O12492,"")),"")</f>
        <v/>
      </c>
    </row>
    <row r="12493" spans="15:16" x14ac:dyDescent="0.15">
      <c r="O12493">
        <v>12492</v>
      </c>
      <c r="P12493" t="str">
        <f>IFERROR(IF(COUNTIF(個人情報!$BB$5:$BB$401,"登録番号" &amp; リスト!O12493)&gt;=1,"",IF(VLOOKUP(O12493,登録者リスト!$A$1:$D$43729,4,FALSE)=基本情報!$D$6,O12493,"")),"")</f>
        <v/>
      </c>
    </row>
    <row r="12494" spans="15:16" x14ac:dyDescent="0.15">
      <c r="O12494">
        <v>12493</v>
      </c>
      <c r="P12494" t="str">
        <f>IFERROR(IF(COUNTIF(個人情報!$BB$5:$BB$401,"登録番号" &amp; リスト!O12494)&gt;=1,"",IF(VLOOKUP(O12494,登録者リスト!$A$1:$D$43729,4,FALSE)=基本情報!$D$6,O12494,"")),"")</f>
        <v/>
      </c>
    </row>
    <row r="12495" spans="15:16" x14ac:dyDescent="0.15">
      <c r="O12495">
        <v>12494</v>
      </c>
      <c r="P12495" t="str">
        <f>IFERROR(IF(COUNTIF(個人情報!$BB$5:$BB$401,"登録番号" &amp; リスト!O12495)&gt;=1,"",IF(VLOOKUP(O12495,登録者リスト!$A$1:$D$43729,4,FALSE)=基本情報!$D$6,O12495,"")),"")</f>
        <v/>
      </c>
    </row>
    <row r="12496" spans="15:16" x14ac:dyDescent="0.15">
      <c r="O12496">
        <v>12495</v>
      </c>
      <c r="P12496" t="str">
        <f>IFERROR(IF(COUNTIF(個人情報!$BB$5:$BB$401,"登録番号" &amp; リスト!O12496)&gt;=1,"",IF(VLOOKUP(O12496,登録者リスト!$A$1:$D$43729,4,FALSE)=基本情報!$D$6,O12496,"")),"")</f>
        <v/>
      </c>
    </row>
    <row r="12497" spans="15:16" x14ac:dyDescent="0.15">
      <c r="O12497">
        <v>12496</v>
      </c>
      <c r="P12497" t="str">
        <f>IFERROR(IF(COUNTIF(個人情報!$BB$5:$BB$401,"登録番号" &amp; リスト!O12497)&gt;=1,"",IF(VLOOKUP(O12497,登録者リスト!$A$1:$D$43729,4,FALSE)=基本情報!$D$6,O12497,"")),"")</f>
        <v/>
      </c>
    </row>
    <row r="12498" spans="15:16" x14ac:dyDescent="0.15">
      <c r="O12498">
        <v>12497</v>
      </c>
      <c r="P12498" t="str">
        <f>IFERROR(IF(COUNTIF(個人情報!$BB$5:$BB$401,"登録番号" &amp; リスト!O12498)&gt;=1,"",IF(VLOOKUP(O12498,登録者リスト!$A$1:$D$43729,4,FALSE)=基本情報!$D$6,O12498,"")),"")</f>
        <v/>
      </c>
    </row>
    <row r="12499" spans="15:16" x14ac:dyDescent="0.15">
      <c r="O12499">
        <v>12498</v>
      </c>
      <c r="P12499" t="str">
        <f>IFERROR(IF(COUNTIF(個人情報!$BB$5:$BB$401,"登録番号" &amp; リスト!O12499)&gt;=1,"",IF(VLOOKUP(O12499,登録者リスト!$A$1:$D$43729,4,FALSE)=基本情報!$D$6,O12499,"")),"")</f>
        <v/>
      </c>
    </row>
    <row r="12500" spans="15:16" x14ac:dyDescent="0.15">
      <c r="O12500">
        <v>12499</v>
      </c>
      <c r="P12500" t="str">
        <f>IFERROR(IF(COUNTIF(個人情報!$BB$5:$BB$401,"登録番号" &amp; リスト!O12500)&gt;=1,"",IF(VLOOKUP(O12500,登録者リスト!$A$1:$D$43729,4,FALSE)=基本情報!$D$6,O12500,"")),"")</f>
        <v/>
      </c>
    </row>
    <row r="12501" spans="15:16" x14ac:dyDescent="0.15">
      <c r="O12501">
        <v>12500</v>
      </c>
      <c r="P12501" t="str">
        <f>IFERROR(IF(COUNTIF(個人情報!$BB$5:$BB$401,"登録番号" &amp; リスト!O12501)&gt;=1,"",IF(VLOOKUP(O12501,登録者リスト!$A$1:$D$43729,4,FALSE)=基本情報!$D$6,O12501,"")),"")</f>
        <v/>
      </c>
    </row>
    <row r="12502" spans="15:16" x14ac:dyDescent="0.15">
      <c r="O12502">
        <v>12501</v>
      </c>
      <c r="P12502" t="str">
        <f>IFERROR(IF(COUNTIF(個人情報!$BB$5:$BB$401,"登録番号" &amp; リスト!O12502)&gt;=1,"",IF(VLOOKUP(O12502,登録者リスト!$A$1:$D$43729,4,FALSE)=基本情報!$D$6,O12502,"")),"")</f>
        <v/>
      </c>
    </row>
    <row r="12503" spans="15:16" x14ac:dyDescent="0.15">
      <c r="O12503">
        <v>12502</v>
      </c>
      <c r="P12503" t="str">
        <f>IFERROR(IF(COUNTIF(個人情報!$BB$5:$BB$401,"登録番号" &amp; リスト!O12503)&gt;=1,"",IF(VLOOKUP(O12503,登録者リスト!$A$1:$D$43729,4,FALSE)=基本情報!$D$6,O12503,"")),"")</f>
        <v/>
      </c>
    </row>
    <row r="12504" spans="15:16" x14ac:dyDescent="0.15">
      <c r="O12504">
        <v>12503</v>
      </c>
      <c r="P12504" t="str">
        <f>IFERROR(IF(COUNTIF(個人情報!$BB$5:$BB$401,"登録番号" &amp; リスト!O12504)&gt;=1,"",IF(VLOOKUP(O12504,登録者リスト!$A$1:$D$43729,4,FALSE)=基本情報!$D$6,O12504,"")),"")</f>
        <v/>
      </c>
    </row>
    <row r="12505" spans="15:16" x14ac:dyDescent="0.15">
      <c r="O12505">
        <v>12504</v>
      </c>
      <c r="P12505" t="str">
        <f>IFERROR(IF(COUNTIF(個人情報!$BB$5:$BB$401,"登録番号" &amp; リスト!O12505)&gt;=1,"",IF(VLOOKUP(O12505,登録者リスト!$A$1:$D$43729,4,FALSE)=基本情報!$D$6,O12505,"")),"")</f>
        <v/>
      </c>
    </row>
    <row r="12506" spans="15:16" x14ac:dyDescent="0.15">
      <c r="O12506">
        <v>12505</v>
      </c>
      <c r="P12506" t="str">
        <f>IFERROR(IF(COUNTIF(個人情報!$BB$5:$BB$401,"登録番号" &amp; リスト!O12506)&gt;=1,"",IF(VLOOKUP(O12506,登録者リスト!$A$1:$D$43729,4,FALSE)=基本情報!$D$6,O12506,"")),"")</f>
        <v/>
      </c>
    </row>
    <row r="12507" spans="15:16" x14ac:dyDescent="0.15">
      <c r="O12507">
        <v>12506</v>
      </c>
      <c r="P12507" t="str">
        <f>IFERROR(IF(COUNTIF(個人情報!$BB$5:$BB$401,"登録番号" &amp; リスト!O12507)&gt;=1,"",IF(VLOOKUP(O12507,登録者リスト!$A$1:$D$43729,4,FALSE)=基本情報!$D$6,O12507,"")),"")</f>
        <v/>
      </c>
    </row>
    <row r="12508" spans="15:16" x14ac:dyDescent="0.15">
      <c r="O12508">
        <v>12507</v>
      </c>
      <c r="P12508" t="str">
        <f>IFERROR(IF(COUNTIF(個人情報!$BB$5:$BB$401,"登録番号" &amp; リスト!O12508)&gt;=1,"",IF(VLOOKUP(O12508,登録者リスト!$A$1:$D$43729,4,FALSE)=基本情報!$D$6,O12508,"")),"")</f>
        <v/>
      </c>
    </row>
    <row r="12509" spans="15:16" x14ac:dyDescent="0.15">
      <c r="O12509">
        <v>12508</v>
      </c>
      <c r="P12509" t="str">
        <f>IFERROR(IF(COUNTIF(個人情報!$BB$5:$BB$401,"登録番号" &amp; リスト!O12509)&gt;=1,"",IF(VLOOKUP(O12509,登録者リスト!$A$1:$D$43729,4,FALSE)=基本情報!$D$6,O12509,"")),"")</f>
        <v/>
      </c>
    </row>
    <row r="12510" spans="15:16" x14ac:dyDescent="0.15">
      <c r="O12510">
        <v>12509</v>
      </c>
      <c r="P12510" t="str">
        <f>IFERROR(IF(COUNTIF(個人情報!$BB$5:$BB$401,"登録番号" &amp; リスト!O12510)&gt;=1,"",IF(VLOOKUP(O12510,登録者リスト!$A$1:$D$43729,4,FALSE)=基本情報!$D$6,O12510,"")),"")</f>
        <v/>
      </c>
    </row>
    <row r="12511" spans="15:16" x14ac:dyDescent="0.15">
      <c r="O12511">
        <v>12510</v>
      </c>
      <c r="P12511" t="str">
        <f>IFERROR(IF(COUNTIF(個人情報!$BB$5:$BB$401,"登録番号" &amp; リスト!O12511)&gt;=1,"",IF(VLOOKUP(O12511,登録者リスト!$A$1:$D$43729,4,FALSE)=基本情報!$D$6,O12511,"")),"")</f>
        <v/>
      </c>
    </row>
    <row r="12512" spans="15:16" x14ac:dyDescent="0.15">
      <c r="O12512">
        <v>12511</v>
      </c>
      <c r="P12512" t="str">
        <f>IFERROR(IF(COUNTIF(個人情報!$BB$5:$BB$401,"登録番号" &amp; リスト!O12512)&gt;=1,"",IF(VLOOKUP(O12512,登録者リスト!$A$1:$D$43729,4,FALSE)=基本情報!$D$6,O12512,"")),"")</f>
        <v/>
      </c>
    </row>
    <row r="12513" spans="15:16" x14ac:dyDescent="0.15">
      <c r="O12513">
        <v>12512</v>
      </c>
      <c r="P12513" t="str">
        <f>IFERROR(IF(COUNTIF(個人情報!$BB$5:$BB$401,"登録番号" &amp; リスト!O12513)&gt;=1,"",IF(VLOOKUP(O12513,登録者リスト!$A$1:$D$43729,4,FALSE)=基本情報!$D$6,O12513,"")),"")</f>
        <v/>
      </c>
    </row>
    <row r="12514" spans="15:16" x14ac:dyDescent="0.15">
      <c r="O12514">
        <v>12513</v>
      </c>
      <c r="P12514" t="str">
        <f>IFERROR(IF(COUNTIF(個人情報!$BB$5:$BB$401,"登録番号" &amp; リスト!O12514)&gt;=1,"",IF(VLOOKUP(O12514,登録者リスト!$A$1:$D$43729,4,FALSE)=基本情報!$D$6,O12514,"")),"")</f>
        <v/>
      </c>
    </row>
    <row r="12515" spans="15:16" x14ac:dyDescent="0.15">
      <c r="O12515">
        <v>12514</v>
      </c>
      <c r="P12515" t="str">
        <f>IFERROR(IF(COUNTIF(個人情報!$BB$5:$BB$401,"登録番号" &amp; リスト!O12515)&gt;=1,"",IF(VLOOKUP(O12515,登録者リスト!$A$1:$D$43729,4,FALSE)=基本情報!$D$6,O12515,"")),"")</f>
        <v/>
      </c>
    </row>
    <row r="12516" spans="15:16" x14ac:dyDescent="0.15">
      <c r="O12516">
        <v>12515</v>
      </c>
      <c r="P12516" t="str">
        <f>IFERROR(IF(COUNTIF(個人情報!$BB$5:$BB$401,"登録番号" &amp; リスト!O12516)&gt;=1,"",IF(VLOOKUP(O12516,登録者リスト!$A$1:$D$43729,4,FALSE)=基本情報!$D$6,O12516,"")),"")</f>
        <v/>
      </c>
    </row>
    <row r="12517" spans="15:16" x14ac:dyDescent="0.15">
      <c r="O12517">
        <v>12516</v>
      </c>
      <c r="P12517" t="str">
        <f>IFERROR(IF(COUNTIF(個人情報!$BB$5:$BB$401,"登録番号" &amp; リスト!O12517)&gt;=1,"",IF(VLOOKUP(O12517,登録者リスト!$A$1:$D$43729,4,FALSE)=基本情報!$D$6,O12517,"")),"")</f>
        <v/>
      </c>
    </row>
    <row r="12518" spans="15:16" x14ac:dyDescent="0.15">
      <c r="O12518">
        <v>12517</v>
      </c>
      <c r="P12518" t="str">
        <f>IFERROR(IF(COUNTIF(個人情報!$BB$5:$BB$401,"登録番号" &amp; リスト!O12518)&gt;=1,"",IF(VLOOKUP(O12518,登録者リスト!$A$1:$D$43729,4,FALSE)=基本情報!$D$6,O12518,"")),"")</f>
        <v/>
      </c>
    </row>
    <row r="12519" spans="15:16" x14ac:dyDescent="0.15">
      <c r="O12519">
        <v>12518</v>
      </c>
      <c r="P12519" t="str">
        <f>IFERROR(IF(COUNTIF(個人情報!$BB$5:$BB$401,"登録番号" &amp; リスト!O12519)&gt;=1,"",IF(VLOOKUP(O12519,登録者リスト!$A$1:$D$43729,4,FALSE)=基本情報!$D$6,O12519,"")),"")</f>
        <v/>
      </c>
    </row>
    <row r="12520" spans="15:16" x14ac:dyDescent="0.15">
      <c r="O12520">
        <v>12519</v>
      </c>
      <c r="P12520" t="str">
        <f>IFERROR(IF(COUNTIF(個人情報!$BB$5:$BB$401,"登録番号" &amp; リスト!O12520)&gt;=1,"",IF(VLOOKUP(O12520,登録者リスト!$A$1:$D$43729,4,FALSE)=基本情報!$D$6,O12520,"")),"")</f>
        <v/>
      </c>
    </row>
    <row r="12521" spans="15:16" x14ac:dyDescent="0.15">
      <c r="O12521">
        <v>12520</v>
      </c>
      <c r="P12521" t="str">
        <f>IFERROR(IF(COUNTIF(個人情報!$BB$5:$BB$401,"登録番号" &amp; リスト!O12521)&gt;=1,"",IF(VLOOKUP(O12521,登録者リスト!$A$1:$D$43729,4,FALSE)=基本情報!$D$6,O12521,"")),"")</f>
        <v/>
      </c>
    </row>
    <row r="12522" spans="15:16" x14ac:dyDescent="0.15">
      <c r="O12522">
        <v>12521</v>
      </c>
      <c r="P12522" t="str">
        <f>IFERROR(IF(COUNTIF(個人情報!$BB$5:$BB$401,"登録番号" &amp; リスト!O12522)&gt;=1,"",IF(VLOOKUP(O12522,登録者リスト!$A$1:$D$43729,4,FALSE)=基本情報!$D$6,O12522,"")),"")</f>
        <v/>
      </c>
    </row>
    <row r="12523" spans="15:16" x14ac:dyDescent="0.15">
      <c r="O12523">
        <v>12522</v>
      </c>
      <c r="P12523" t="str">
        <f>IFERROR(IF(COUNTIF(個人情報!$BB$5:$BB$401,"登録番号" &amp; リスト!O12523)&gt;=1,"",IF(VLOOKUP(O12523,登録者リスト!$A$1:$D$43729,4,FALSE)=基本情報!$D$6,O12523,"")),"")</f>
        <v/>
      </c>
    </row>
    <row r="12524" spans="15:16" x14ac:dyDescent="0.15">
      <c r="O12524">
        <v>12523</v>
      </c>
      <c r="P12524" t="str">
        <f>IFERROR(IF(COUNTIF(個人情報!$BB$5:$BB$401,"登録番号" &amp; リスト!O12524)&gt;=1,"",IF(VLOOKUP(O12524,登録者リスト!$A$1:$D$43729,4,FALSE)=基本情報!$D$6,O12524,"")),"")</f>
        <v/>
      </c>
    </row>
    <row r="12525" spans="15:16" x14ac:dyDescent="0.15">
      <c r="O12525">
        <v>12524</v>
      </c>
      <c r="P12525" t="str">
        <f>IFERROR(IF(COUNTIF(個人情報!$BB$5:$BB$401,"登録番号" &amp; リスト!O12525)&gt;=1,"",IF(VLOOKUP(O12525,登録者リスト!$A$1:$D$43729,4,FALSE)=基本情報!$D$6,O12525,"")),"")</f>
        <v/>
      </c>
    </row>
    <row r="12526" spans="15:16" x14ac:dyDescent="0.15">
      <c r="O12526">
        <v>12525</v>
      </c>
      <c r="P12526" t="str">
        <f>IFERROR(IF(COUNTIF(個人情報!$BB$5:$BB$401,"登録番号" &amp; リスト!O12526)&gt;=1,"",IF(VLOOKUP(O12526,登録者リスト!$A$1:$D$43729,4,FALSE)=基本情報!$D$6,O12526,"")),"")</f>
        <v/>
      </c>
    </row>
    <row r="12527" spans="15:16" x14ac:dyDescent="0.15">
      <c r="O12527">
        <v>12526</v>
      </c>
      <c r="P12527" t="str">
        <f>IFERROR(IF(COUNTIF(個人情報!$BB$5:$BB$401,"登録番号" &amp; リスト!O12527)&gt;=1,"",IF(VLOOKUP(O12527,登録者リスト!$A$1:$D$43729,4,FALSE)=基本情報!$D$6,O12527,"")),"")</f>
        <v/>
      </c>
    </row>
    <row r="12528" spans="15:16" x14ac:dyDescent="0.15">
      <c r="O12528">
        <v>12527</v>
      </c>
      <c r="P12528" t="str">
        <f>IFERROR(IF(COUNTIF(個人情報!$BB$5:$BB$401,"登録番号" &amp; リスト!O12528)&gt;=1,"",IF(VLOOKUP(O12528,登録者リスト!$A$1:$D$43729,4,FALSE)=基本情報!$D$6,O12528,"")),"")</f>
        <v/>
      </c>
    </row>
    <row r="12529" spans="15:16" x14ac:dyDescent="0.15">
      <c r="O12529">
        <v>12528</v>
      </c>
      <c r="P12529" t="str">
        <f>IFERROR(IF(COUNTIF(個人情報!$BB$5:$BB$401,"登録番号" &amp; リスト!O12529)&gt;=1,"",IF(VLOOKUP(O12529,登録者リスト!$A$1:$D$43729,4,FALSE)=基本情報!$D$6,O12529,"")),"")</f>
        <v/>
      </c>
    </row>
    <row r="12530" spans="15:16" x14ac:dyDescent="0.15">
      <c r="O12530">
        <v>12529</v>
      </c>
      <c r="P12530" t="str">
        <f>IFERROR(IF(COUNTIF(個人情報!$BB$5:$BB$401,"登録番号" &amp; リスト!O12530)&gt;=1,"",IF(VLOOKUP(O12530,登録者リスト!$A$1:$D$43729,4,FALSE)=基本情報!$D$6,O12530,"")),"")</f>
        <v/>
      </c>
    </row>
    <row r="12531" spans="15:16" x14ac:dyDescent="0.15">
      <c r="O12531">
        <v>12530</v>
      </c>
      <c r="P12531" t="str">
        <f>IFERROR(IF(COUNTIF(個人情報!$BB$5:$BB$401,"登録番号" &amp; リスト!O12531)&gt;=1,"",IF(VLOOKUP(O12531,登録者リスト!$A$1:$D$43729,4,FALSE)=基本情報!$D$6,O12531,"")),"")</f>
        <v/>
      </c>
    </row>
    <row r="12532" spans="15:16" x14ac:dyDescent="0.15">
      <c r="O12532">
        <v>12531</v>
      </c>
      <c r="P12532" t="str">
        <f>IFERROR(IF(COUNTIF(個人情報!$BB$5:$BB$401,"登録番号" &amp; リスト!O12532)&gt;=1,"",IF(VLOOKUP(O12532,登録者リスト!$A$1:$D$43729,4,FALSE)=基本情報!$D$6,O12532,"")),"")</f>
        <v/>
      </c>
    </row>
    <row r="12533" spans="15:16" x14ac:dyDescent="0.15">
      <c r="O12533">
        <v>12532</v>
      </c>
      <c r="P12533" t="str">
        <f>IFERROR(IF(COUNTIF(個人情報!$BB$5:$BB$401,"登録番号" &amp; リスト!O12533)&gt;=1,"",IF(VLOOKUP(O12533,登録者リスト!$A$1:$D$43729,4,FALSE)=基本情報!$D$6,O12533,"")),"")</f>
        <v/>
      </c>
    </row>
    <row r="12534" spans="15:16" x14ac:dyDescent="0.15">
      <c r="O12534">
        <v>12533</v>
      </c>
      <c r="P12534" t="str">
        <f>IFERROR(IF(COUNTIF(個人情報!$BB$5:$BB$401,"登録番号" &amp; リスト!O12534)&gt;=1,"",IF(VLOOKUP(O12534,登録者リスト!$A$1:$D$43729,4,FALSE)=基本情報!$D$6,O12534,"")),"")</f>
        <v/>
      </c>
    </row>
    <row r="12535" spans="15:16" x14ac:dyDescent="0.15">
      <c r="O12535">
        <v>12534</v>
      </c>
      <c r="P12535" t="str">
        <f>IFERROR(IF(COUNTIF(個人情報!$BB$5:$BB$401,"登録番号" &amp; リスト!O12535)&gt;=1,"",IF(VLOOKUP(O12535,登録者リスト!$A$1:$D$43729,4,FALSE)=基本情報!$D$6,O12535,"")),"")</f>
        <v/>
      </c>
    </row>
    <row r="12536" spans="15:16" x14ac:dyDescent="0.15">
      <c r="O12536">
        <v>12535</v>
      </c>
      <c r="P12536" t="str">
        <f>IFERROR(IF(COUNTIF(個人情報!$BB$5:$BB$401,"登録番号" &amp; リスト!O12536)&gt;=1,"",IF(VLOOKUP(O12536,登録者リスト!$A$1:$D$43729,4,FALSE)=基本情報!$D$6,O12536,"")),"")</f>
        <v/>
      </c>
    </row>
    <row r="12537" spans="15:16" x14ac:dyDescent="0.15">
      <c r="O12537">
        <v>12536</v>
      </c>
      <c r="P12537" t="str">
        <f>IFERROR(IF(COUNTIF(個人情報!$BB$5:$BB$401,"登録番号" &amp; リスト!O12537)&gt;=1,"",IF(VLOOKUP(O12537,登録者リスト!$A$1:$D$43729,4,FALSE)=基本情報!$D$6,O12537,"")),"")</f>
        <v/>
      </c>
    </row>
    <row r="12538" spans="15:16" x14ac:dyDescent="0.15">
      <c r="O12538">
        <v>12537</v>
      </c>
      <c r="P12538" t="str">
        <f>IFERROR(IF(COUNTIF(個人情報!$BB$5:$BB$401,"登録番号" &amp; リスト!O12538)&gt;=1,"",IF(VLOOKUP(O12538,登録者リスト!$A$1:$D$43729,4,FALSE)=基本情報!$D$6,O12538,"")),"")</f>
        <v/>
      </c>
    </row>
    <row r="12539" spans="15:16" x14ac:dyDescent="0.15">
      <c r="O12539">
        <v>12538</v>
      </c>
      <c r="P12539" t="str">
        <f>IFERROR(IF(COUNTIF(個人情報!$BB$5:$BB$401,"登録番号" &amp; リスト!O12539)&gt;=1,"",IF(VLOOKUP(O12539,登録者リスト!$A$1:$D$43729,4,FALSE)=基本情報!$D$6,O12539,"")),"")</f>
        <v/>
      </c>
    </row>
    <row r="12540" spans="15:16" x14ac:dyDescent="0.15">
      <c r="O12540">
        <v>12539</v>
      </c>
      <c r="P12540" t="str">
        <f>IFERROR(IF(COUNTIF(個人情報!$BB$5:$BB$401,"登録番号" &amp; リスト!O12540)&gt;=1,"",IF(VLOOKUP(O12540,登録者リスト!$A$1:$D$43729,4,FALSE)=基本情報!$D$6,O12540,"")),"")</f>
        <v/>
      </c>
    </row>
    <row r="12541" spans="15:16" x14ac:dyDescent="0.15">
      <c r="O12541">
        <v>12540</v>
      </c>
      <c r="P12541" t="str">
        <f>IFERROR(IF(COUNTIF(個人情報!$BB$5:$BB$401,"登録番号" &amp; リスト!O12541)&gt;=1,"",IF(VLOOKUP(O12541,登録者リスト!$A$1:$D$43729,4,FALSE)=基本情報!$D$6,O12541,"")),"")</f>
        <v/>
      </c>
    </row>
    <row r="12542" spans="15:16" x14ac:dyDescent="0.15">
      <c r="O12542">
        <v>12541</v>
      </c>
      <c r="P12542" t="str">
        <f>IFERROR(IF(COUNTIF(個人情報!$BB$5:$BB$401,"登録番号" &amp; リスト!O12542)&gt;=1,"",IF(VLOOKUP(O12542,登録者リスト!$A$1:$D$43729,4,FALSE)=基本情報!$D$6,O12542,"")),"")</f>
        <v/>
      </c>
    </row>
    <row r="12543" spans="15:16" x14ac:dyDescent="0.15">
      <c r="O12543">
        <v>12542</v>
      </c>
      <c r="P12543" t="str">
        <f>IFERROR(IF(COUNTIF(個人情報!$BB$5:$BB$401,"登録番号" &amp; リスト!O12543)&gt;=1,"",IF(VLOOKUP(O12543,登録者リスト!$A$1:$D$43729,4,FALSE)=基本情報!$D$6,O12543,"")),"")</f>
        <v/>
      </c>
    </row>
    <row r="12544" spans="15:16" x14ac:dyDescent="0.15">
      <c r="O12544">
        <v>12543</v>
      </c>
      <c r="P12544" t="str">
        <f>IFERROR(IF(COUNTIF(個人情報!$BB$5:$BB$401,"登録番号" &amp; リスト!O12544)&gt;=1,"",IF(VLOOKUP(O12544,登録者リスト!$A$1:$D$43729,4,FALSE)=基本情報!$D$6,O12544,"")),"")</f>
        <v/>
      </c>
    </row>
    <row r="12545" spans="15:16" x14ac:dyDescent="0.15">
      <c r="O12545">
        <v>12544</v>
      </c>
      <c r="P12545" t="str">
        <f>IFERROR(IF(COUNTIF(個人情報!$BB$5:$BB$401,"登録番号" &amp; リスト!O12545)&gt;=1,"",IF(VLOOKUP(O12545,登録者リスト!$A$1:$D$43729,4,FALSE)=基本情報!$D$6,O12545,"")),"")</f>
        <v/>
      </c>
    </row>
    <row r="12546" spans="15:16" x14ac:dyDescent="0.15">
      <c r="O12546">
        <v>12545</v>
      </c>
      <c r="P12546" t="str">
        <f>IFERROR(IF(COUNTIF(個人情報!$BB$5:$BB$401,"登録番号" &amp; リスト!O12546)&gt;=1,"",IF(VLOOKUP(O12546,登録者リスト!$A$1:$D$43729,4,FALSE)=基本情報!$D$6,O12546,"")),"")</f>
        <v/>
      </c>
    </row>
    <row r="12547" spans="15:16" x14ac:dyDescent="0.15">
      <c r="O12547">
        <v>12546</v>
      </c>
      <c r="P12547" t="str">
        <f>IFERROR(IF(COUNTIF(個人情報!$BB$5:$BB$401,"登録番号" &amp; リスト!O12547)&gt;=1,"",IF(VLOOKUP(O12547,登録者リスト!$A$1:$D$43729,4,FALSE)=基本情報!$D$6,O12547,"")),"")</f>
        <v/>
      </c>
    </row>
    <row r="12548" spans="15:16" x14ac:dyDescent="0.15">
      <c r="O12548">
        <v>12547</v>
      </c>
      <c r="P12548" t="str">
        <f>IFERROR(IF(COUNTIF(個人情報!$BB$5:$BB$401,"登録番号" &amp; リスト!O12548)&gt;=1,"",IF(VLOOKUP(O12548,登録者リスト!$A$1:$D$43729,4,FALSE)=基本情報!$D$6,O12548,"")),"")</f>
        <v/>
      </c>
    </row>
    <row r="12549" spans="15:16" x14ac:dyDescent="0.15">
      <c r="O12549">
        <v>12548</v>
      </c>
      <c r="P12549" t="str">
        <f>IFERROR(IF(COUNTIF(個人情報!$BB$5:$BB$401,"登録番号" &amp; リスト!O12549)&gt;=1,"",IF(VLOOKUP(O12549,登録者リスト!$A$1:$D$43729,4,FALSE)=基本情報!$D$6,O12549,"")),"")</f>
        <v/>
      </c>
    </row>
    <row r="12550" spans="15:16" x14ac:dyDescent="0.15">
      <c r="O12550">
        <v>12549</v>
      </c>
      <c r="P12550" t="str">
        <f>IFERROR(IF(COUNTIF(個人情報!$BB$5:$BB$401,"登録番号" &amp; リスト!O12550)&gt;=1,"",IF(VLOOKUP(O12550,登録者リスト!$A$1:$D$43729,4,FALSE)=基本情報!$D$6,O12550,"")),"")</f>
        <v/>
      </c>
    </row>
    <row r="12551" spans="15:16" x14ac:dyDescent="0.15">
      <c r="O12551">
        <v>12550</v>
      </c>
      <c r="P12551" t="str">
        <f>IFERROR(IF(COUNTIF(個人情報!$BB$5:$BB$401,"登録番号" &amp; リスト!O12551)&gt;=1,"",IF(VLOOKUP(O12551,登録者リスト!$A$1:$D$43729,4,FALSE)=基本情報!$D$6,O12551,"")),"")</f>
        <v/>
      </c>
    </row>
    <row r="12552" spans="15:16" x14ac:dyDescent="0.15">
      <c r="O12552">
        <v>12551</v>
      </c>
      <c r="P12552" t="str">
        <f>IFERROR(IF(COUNTIF(個人情報!$BB$5:$BB$401,"登録番号" &amp; リスト!O12552)&gt;=1,"",IF(VLOOKUP(O12552,登録者リスト!$A$1:$D$43729,4,FALSE)=基本情報!$D$6,O12552,"")),"")</f>
        <v/>
      </c>
    </row>
    <row r="12553" spans="15:16" x14ac:dyDescent="0.15">
      <c r="O12553">
        <v>12552</v>
      </c>
      <c r="P12553" t="str">
        <f>IFERROR(IF(COUNTIF(個人情報!$BB$5:$BB$401,"登録番号" &amp; リスト!O12553)&gt;=1,"",IF(VLOOKUP(O12553,登録者リスト!$A$1:$D$43729,4,FALSE)=基本情報!$D$6,O12553,"")),"")</f>
        <v/>
      </c>
    </row>
    <row r="12554" spans="15:16" x14ac:dyDescent="0.15">
      <c r="O12554">
        <v>12553</v>
      </c>
      <c r="P12554" t="str">
        <f>IFERROR(IF(COUNTIF(個人情報!$BB$5:$BB$401,"登録番号" &amp; リスト!O12554)&gt;=1,"",IF(VLOOKUP(O12554,登録者リスト!$A$1:$D$43729,4,FALSE)=基本情報!$D$6,O12554,"")),"")</f>
        <v/>
      </c>
    </row>
    <row r="12555" spans="15:16" x14ac:dyDescent="0.15">
      <c r="O12555">
        <v>12554</v>
      </c>
      <c r="P12555" t="str">
        <f>IFERROR(IF(COUNTIF(個人情報!$BB$5:$BB$401,"登録番号" &amp; リスト!O12555)&gt;=1,"",IF(VLOOKUP(O12555,登録者リスト!$A$1:$D$43729,4,FALSE)=基本情報!$D$6,O12555,"")),"")</f>
        <v/>
      </c>
    </row>
    <row r="12556" spans="15:16" x14ac:dyDescent="0.15">
      <c r="O12556">
        <v>12555</v>
      </c>
      <c r="P12556" t="str">
        <f>IFERROR(IF(COUNTIF(個人情報!$BB$5:$BB$401,"登録番号" &amp; リスト!O12556)&gt;=1,"",IF(VLOOKUP(O12556,登録者リスト!$A$1:$D$43729,4,FALSE)=基本情報!$D$6,O12556,"")),"")</f>
        <v/>
      </c>
    </row>
    <row r="12557" spans="15:16" x14ac:dyDescent="0.15">
      <c r="O12557">
        <v>12556</v>
      </c>
      <c r="P12557" t="str">
        <f>IFERROR(IF(COUNTIF(個人情報!$BB$5:$BB$401,"登録番号" &amp; リスト!O12557)&gt;=1,"",IF(VLOOKUP(O12557,登録者リスト!$A$1:$D$43729,4,FALSE)=基本情報!$D$6,O12557,"")),"")</f>
        <v/>
      </c>
    </row>
    <row r="12558" spans="15:16" x14ac:dyDescent="0.15">
      <c r="O12558">
        <v>12557</v>
      </c>
      <c r="P12558" t="str">
        <f>IFERROR(IF(COUNTIF(個人情報!$BB$5:$BB$401,"登録番号" &amp; リスト!O12558)&gt;=1,"",IF(VLOOKUP(O12558,登録者リスト!$A$1:$D$43729,4,FALSE)=基本情報!$D$6,O12558,"")),"")</f>
        <v/>
      </c>
    </row>
    <row r="12559" spans="15:16" x14ac:dyDescent="0.15">
      <c r="O12559">
        <v>12558</v>
      </c>
      <c r="P12559" t="str">
        <f>IFERROR(IF(COUNTIF(個人情報!$BB$5:$BB$401,"登録番号" &amp; リスト!O12559)&gt;=1,"",IF(VLOOKUP(O12559,登録者リスト!$A$1:$D$43729,4,FALSE)=基本情報!$D$6,O12559,"")),"")</f>
        <v/>
      </c>
    </row>
    <row r="12560" spans="15:16" x14ac:dyDescent="0.15">
      <c r="O12560">
        <v>12559</v>
      </c>
      <c r="P12560" t="str">
        <f>IFERROR(IF(COUNTIF(個人情報!$BB$5:$BB$401,"登録番号" &amp; リスト!O12560)&gt;=1,"",IF(VLOOKUP(O12560,登録者リスト!$A$1:$D$43729,4,FALSE)=基本情報!$D$6,O12560,"")),"")</f>
        <v/>
      </c>
    </row>
    <row r="12561" spans="15:16" x14ac:dyDescent="0.15">
      <c r="O12561">
        <v>12560</v>
      </c>
      <c r="P12561" t="str">
        <f>IFERROR(IF(COUNTIF(個人情報!$BB$5:$BB$401,"登録番号" &amp; リスト!O12561)&gt;=1,"",IF(VLOOKUP(O12561,登録者リスト!$A$1:$D$43729,4,FALSE)=基本情報!$D$6,O12561,"")),"")</f>
        <v/>
      </c>
    </row>
    <row r="12562" spans="15:16" x14ac:dyDescent="0.15">
      <c r="O12562">
        <v>12561</v>
      </c>
      <c r="P12562" t="str">
        <f>IFERROR(IF(COUNTIF(個人情報!$BB$5:$BB$401,"登録番号" &amp; リスト!O12562)&gt;=1,"",IF(VLOOKUP(O12562,登録者リスト!$A$1:$D$43729,4,FALSE)=基本情報!$D$6,O12562,"")),"")</f>
        <v/>
      </c>
    </row>
    <row r="12563" spans="15:16" x14ac:dyDescent="0.15">
      <c r="O12563">
        <v>12562</v>
      </c>
      <c r="P12563" t="str">
        <f>IFERROR(IF(COUNTIF(個人情報!$BB$5:$BB$401,"登録番号" &amp; リスト!O12563)&gt;=1,"",IF(VLOOKUP(O12563,登録者リスト!$A$1:$D$43729,4,FALSE)=基本情報!$D$6,O12563,"")),"")</f>
        <v/>
      </c>
    </row>
    <row r="12564" spans="15:16" x14ac:dyDescent="0.15">
      <c r="O12564">
        <v>12563</v>
      </c>
      <c r="P12564" t="str">
        <f>IFERROR(IF(COUNTIF(個人情報!$BB$5:$BB$401,"登録番号" &amp; リスト!O12564)&gt;=1,"",IF(VLOOKUP(O12564,登録者リスト!$A$1:$D$43729,4,FALSE)=基本情報!$D$6,O12564,"")),"")</f>
        <v/>
      </c>
    </row>
    <row r="12565" spans="15:16" x14ac:dyDescent="0.15">
      <c r="O12565">
        <v>12564</v>
      </c>
      <c r="P12565" t="str">
        <f>IFERROR(IF(COUNTIF(個人情報!$BB$5:$BB$401,"登録番号" &amp; リスト!O12565)&gt;=1,"",IF(VLOOKUP(O12565,登録者リスト!$A$1:$D$43729,4,FALSE)=基本情報!$D$6,O12565,"")),"")</f>
        <v/>
      </c>
    </row>
    <row r="12566" spans="15:16" x14ac:dyDescent="0.15">
      <c r="O12566">
        <v>12565</v>
      </c>
      <c r="P12566" t="str">
        <f>IFERROR(IF(COUNTIF(個人情報!$BB$5:$BB$401,"登録番号" &amp; リスト!O12566)&gt;=1,"",IF(VLOOKUP(O12566,登録者リスト!$A$1:$D$43729,4,FALSE)=基本情報!$D$6,O12566,"")),"")</f>
        <v/>
      </c>
    </row>
    <row r="12567" spans="15:16" x14ac:dyDescent="0.15">
      <c r="O12567">
        <v>12566</v>
      </c>
      <c r="P12567" t="str">
        <f>IFERROR(IF(COUNTIF(個人情報!$BB$5:$BB$401,"登録番号" &amp; リスト!O12567)&gt;=1,"",IF(VLOOKUP(O12567,登録者リスト!$A$1:$D$43729,4,FALSE)=基本情報!$D$6,O12567,"")),"")</f>
        <v/>
      </c>
    </row>
    <row r="12568" spans="15:16" x14ac:dyDescent="0.15">
      <c r="O12568">
        <v>12567</v>
      </c>
      <c r="P12568" t="str">
        <f>IFERROR(IF(COUNTIF(個人情報!$BB$5:$BB$401,"登録番号" &amp; リスト!O12568)&gt;=1,"",IF(VLOOKUP(O12568,登録者リスト!$A$1:$D$43729,4,FALSE)=基本情報!$D$6,O12568,"")),"")</f>
        <v/>
      </c>
    </row>
    <row r="12569" spans="15:16" x14ac:dyDescent="0.15">
      <c r="O12569">
        <v>12568</v>
      </c>
      <c r="P12569" t="str">
        <f>IFERROR(IF(COUNTIF(個人情報!$BB$5:$BB$401,"登録番号" &amp; リスト!O12569)&gt;=1,"",IF(VLOOKUP(O12569,登録者リスト!$A$1:$D$43729,4,FALSE)=基本情報!$D$6,O12569,"")),"")</f>
        <v/>
      </c>
    </row>
    <row r="12570" spans="15:16" x14ac:dyDescent="0.15">
      <c r="O12570">
        <v>12569</v>
      </c>
      <c r="P12570" t="str">
        <f>IFERROR(IF(COUNTIF(個人情報!$BB$5:$BB$401,"登録番号" &amp; リスト!O12570)&gt;=1,"",IF(VLOOKUP(O12570,登録者リスト!$A$1:$D$43729,4,FALSE)=基本情報!$D$6,O12570,"")),"")</f>
        <v/>
      </c>
    </row>
    <row r="12571" spans="15:16" x14ac:dyDescent="0.15">
      <c r="O12571">
        <v>12570</v>
      </c>
      <c r="P12571" t="str">
        <f>IFERROR(IF(COUNTIF(個人情報!$BB$5:$BB$401,"登録番号" &amp; リスト!O12571)&gt;=1,"",IF(VLOOKUP(O12571,登録者リスト!$A$1:$D$43729,4,FALSE)=基本情報!$D$6,O12571,"")),"")</f>
        <v/>
      </c>
    </row>
    <row r="12572" spans="15:16" x14ac:dyDescent="0.15">
      <c r="O12572">
        <v>12571</v>
      </c>
      <c r="P12572" t="str">
        <f>IFERROR(IF(COUNTIF(個人情報!$BB$5:$BB$401,"登録番号" &amp; リスト!O12572)&gt;=1,"",IF(VLOOKUP(O12572,登録者リスト!$A$1:$D$43729,4,FALSE)=基本情報!$D$6,O12572,"")),"")</f>
        <v/>
      </c>
    </row>
    <row r="12573" spans="15:16" x14ac:dyDescent="0.15">
      <c r="O12573">
        <v>12572</v>
      </c>
      <c r="P12573" t="str">
        <f>IFERROR(IF(COUNTIF(個人情報!$BB$5:$BB$401,"登録番号" &amp; リスト!O12573)&gt;=1,"",IF(VLOOKUP(O12573,登録者リスト!$A$1:$D$43729,4,FALSE)=基本情報!$D$6,O12573,"")),"")</f>
        <v/>
      </c>
    </row>
    <row r="12574" spans="15:16" x14ac:dyDescent="0.15">
      <c r="O12574">
        <v>12573</v>
      </c>
      <c r="P12574" t="str">
        <f>IFERROR(IF(COUNTIF(個人情報!$BB$5:$BB$401,"登録番号" &amp; リスト!O12574)&gt;=1,"",IF(VLOOKUP(O12574,登録者リスト!$A$1:$D$43729,4,FALSE)=基本情報!$D$6,O12574,"")),"")</f>
        <v/>
      </c>
    </row>
    <row r="12575" spans="15:16" x14ac:dyDescent="0.15">
      <c r="O12575">
        <v>12574</v>
      </c>
      <c r="P12575" t="str">
        <f>IFERROR(IF(COUNTIF(個人情報!$BB$5:$BB$401,"登録番号" &amp; リスト!O12575)&gt;=1,"",IF(VLOOKUP(O12575,登録者リスト!$A$1:$D$43729,4,FALSE)=基本情報!$D$6,O12575,"")),"")</f>
        <v/>
      </c>
    </row>
    <row r="12576" spans="15:16" x14ac:dyDescent="0.15">
      <c r="O12576">
        <v>12575</v>
      </c>
      <c r="P12576" t="str">
        <f>IFERROR(IF(COUNTIF(個人情報!$BB$5:$BB$401,"登録番号" &amp; リスト!O12576)&gt;=1,"",IF(VLOOKUP(O12576,登録者リスト!$A$1:$D$43729,4,FALSE)=基本情報!$D$6,O12576,"")),"")</f>
        <v/>
      </c>
    </row>
    <row r="12577" spans="15:16" x14ac:dyDescent="0.15">
      <c r="O12577">
        <v>12576</v>
      </c>
      <c r="P12577" t="str">
        <f>IFERROR(IF(COUNTIF(個人情報!$BB$5:$BB$401,"登録番号" &amp; リスト!O12577)&gt;=1,"",IF(VLOOKUP(O12577,登録者リスト!$A$1:$D$43729,4,FALSE)=基本情報!$D$6,O12577,"")),"")</f>
        <v/>
      </c>
    </row>
    <row r="12578" spans="15:16" x14ac:dyDescent="0.15">
      <c r="O12578">
        <v>12577</v>
      </c>
      <c r="P12578" t="str">
        <f>IFERROR(IF(COUNTIF(個人情報!$BB$5:$BB$401,"登録番号" &amp; リスト!O12578)&gt;=1,"",IF(VLOOKUP(O12578,登録者リスト!$A$1:$D$43729,4,FALSE)=基本情報!$D$6,O12578,"")),"")</f>
        <v/>
      </c>
    </row>
    <row r="12579" spans="15:16" x14ac:dyDescent="0.15">
      <c r="O12579">
        <v>12578</v>
      </c>
      <c r="P12579" t="str">
        <f>IFERROR(IF(COUNTIF(個人情報!$BB$5:$BB$401,"登録番号" &amp; リスト!O12579)&gt;=1,"",IF(VLOOKUP(O12579,登録者リスト!$A$1:$D$43729,4,FALSE)=基本情報!$D$6,O12579,"")),"")</f>
        <v/>
      </c>
    </row>
    <row r="12580" spans="15:16" x14ac:dyDescent="0.15">
      <c r="O12580">
        <v>12579</v>
      </c>
      <c r="P12580" t="str">
        <f>IFERROR(IF(COUNTIF(個人情報!$BB$5:$BB$401,"登録番号" &amp; リスト!O12580)&gt;=1,"",IF(VLOOKUP(O12580,登録者リスト!$A$1:$D$43729,4,FALSE)=基本情報!$D$6,O12580,"")),"")</f>
        <v/>
      </c>
    </row>
    <row r="12581" spans="15:16" x14ac:dyDescent="0.15">
      <c r="O12581">
        <v>12580</v>
      </c>
      <c r="P12581" t="str">
        <f>IFERROR(IF(COUNTIF(個人情報!$BB$5:$BB$401,"登録番号" &amp; リスト!O12581)&gt;=1,"",IF(VLOOKUP(O12581,登録者リスト!$A$1:$D$43729,4,FALSE)=基本情報!$D$6,O12581,"")),"")</f>
        <v/>
      </c>
    </row>
    <row r="12582" spans="15:16" x14ac:dyDescent="0.15">
      <c r="O12582">
        <v>12581</v>
      </c>
      <c r="P12582" t="str">
        <f>IFERROR(IF(COUNTIF(個人情報!$BB$5:$BB$401,"登録番号" &amp; リスト!O12582)&gt;=1,"",IF(VLOOKUP(O12582,登録者リスト!$A$1:$D$43729,4,FALSE)=基本情報!$D$6,O12582,"")),"")</f>
        <v/>
      </c>
    </row>
    <row r="12583" spans="15:16" x14ac:dyDescent="0.15">
      <c r="O12583">
        <v>12582</v>
      </c>
      <c r="P12583" t="str">
        <f>IFERROR(IF(COUNTIF(個人情報!$BB$5:$BB$401,"登録番号" &amp; リスト!O12583)&gt;=1,"",IF(VLOOKUP(O12583,登録者リスト!$A$1:$D$43729,4,FALSE)=基本情報!$D$6,O12583,"")),"")</f>
        <v/>
      </c>
    </row>
    <row r="12584" spans="15:16" x14ac:dyDescent="0.15">
      <c r="O12584">
        <v>12583</v>
      </c>
      <c r="P12584" t="str">
        <f>IFERROR(IF(COUNTIF(個人情報!$BB$5:$BB$401,"登録番号" &amp; リスト!O12584)&gt;=1,"",IF(VLOOKUP(O12584,登録者リスト!$A$1:$D$43729,4,FALSE)=基本情報!$D$6,O12584,"")),"")</f>
        <v/>
      </c>
    </row>
    <row r="12585" spans="15:16" x14ac:dyDescent="0.15">
      <c r="O12585">
        <v>12584</v>
      </c>
      <c r="P12585" t="str">
        <f>IFERROR(IF(COUNTIF(個人情報!$BB$5:$BB$401,"登録番号" &amp; リスト!O12585)&gt;=1,"",IF(VLOOKUP(O12585,登録者リスト!$A$1:$D$43729,4,FALSE)=基本情報!$D$6,O12585,"")),"")</f>
        <v/>
      </c>
    </row>
    <row r="12586" spans="15:16" x14ac:dyDescent="0.15">
      <c r="O12586">
        <v>12585</v>
      </c>
      <c r="P12586" t="str">
        <f>IFERROR(IF(COUNTIF(個人情報!$BB$5:$BB$401,"登録番号" &amp; リスト!O12586)&gt;=1,"",IF(VLOOKUP(O12586,登録者リスト!$A$1:$D$43729,4,FALSE)=基本情報!$D$6,O12586,"")),"")</f>
        <v/>
      </c>
    </row>
    <row r="12587" spans="15:16" x14ac:dyDescent="0.15">
      <c r="O12587">
        <v>12586</v>
      </c>
      <c r="P12587" t="str">
        <f>IFERROR(IF(COUNTIF(個人情報!$BB$5:$BB$401,"登録番号" &amp; リスト!O12587)&gt;=1,"",IF(VLOOKUP(O12587,登録者リスト!$A$1:$D$43729,4,FALSE)=基本情報!$D$6,O12587,"")),"")</f>
        <v/>
      </c>
    </row>
    <row r="12588" spans="15:16" x14ac:dyDescent="0.15">
      <c r="O12588">
        <v>12587</v>
      </c>
      <c r="P12588" t="str">
        <f>IFERROR(IF(COUNTIF(個人情報!$BB$5:$BB$401,"登録番号" &amp; リスト!O12588)&gt;=1,"",IF(VLOOKUP(O12588,登録者リスト!$A$1:$D$43729,4,FALSE)=基本情報!$D$6,O12588,"")),"")</f>
        <v/>
      </c>
    </row>
    <row r="12589" spans="15:16" x14ac:dyDescent="0.15">
      <c r="O12589">
        <v>12588</v>
      </c>
      <c r="P12589" t="str">
        <f>IFERROR(IF(COUNTIF(個人情報!$BB$5:$BB$401,"登録番号" &amp; リスト!O12589)&gt;=1,"",IF(VLOOKUP(O12589,登録者リスト!$A$1:$D$43729,4,FALSE)=基本情報!$D$6,O12589,"")),"")</f>
        <v/>
      </c>
    </row>
    <row r="12590" spans="15:16" x14ac:dyDescent="0.15">
      <c r="O12590">
        <v>12589</v>
      </c>
      <c r="P12590" t="str">
        <f>IFERROR(IF(COUNTIF(個人情報!$BB$5:$BB$401,"登録番号" &amp; リスト!O12590)&gt;=1,"",IF(VLOOKUP(O12590,登録者リスト!$A$1:$D$43729,4,FALSE)=基本情報!$D$6,O12590,"")),"")</f>
        <v/>
      </c>
    </row>
    <row r="12591" spans="15:16" x14ac:dyDescent="0.15">
      <c r="O12591">
        <v>12590</v>
      </c>
      <c r="P12591" t="str">
        <f>IFERROR(IF(COUNTIF(個人情報!$BB$5:$BB$401,"登録番号" &amp; リスト!O12591)&gt;=1,"",IF(VLOOKUP(O12591,登録者リスト!$A$1:$D$43729,4,FALSE)=基本情報!$D$6,O12591,"")),"")</f>
        <v/>
      </c>
    </row>
    <row r="12592" spans="15:16" x14ac:dyDescent="0.15">
      <c r="O12592">
        <v>12591</v>
      </c>
      <c r="P12592" t="str">
        <f>IFERROR(IF(COUNTIF(個人情報!$BB$5:$BB$401,"登録番号" &amp; リスト!O12592)&gt;=1,"",IF(VLOOKUP(O12592,登録者リスト!$A$1:$D$43729,4,FALSE)=基本情報!$D$6,O12592,"")),"")</f>
        <v/>
      </c>
    </row>
    <row r="12593" spans="15:16" x14ac:dyDescent="0.15">
      <c r="O12593">
        <v>12592</v>
      </c>
      <c r="P12593" t="str">
        <f>IFERROR(IF(COUNTIF(個人情報!$BB$5:$BB$401,"登録番号" &amp; リスト!O12593)&gt;=1,"",IF(VLOOKUP(O12593,登録者リスト!$A$1:$D$43729,4,FALSE)=基本情報!$D$6,O12593,"")),"")</f>
        <v/>
      </c>
    </row>
    <row r="12594" spans="15:16" x14ac:dyDescent="0.15">
      <c r="O12594">
        <v>12593</v>
      </c>
      <c r="P12594" t="str">
        <f>IFERROR(IF(COUNTIF(個人情報!$BB$5:$BB$401,"登録番号" &amp; リスト!O12594)&gt;=1,"",IF(VLOOKUP(O12594,登録者リスト!$A$1:$D$43729,4,FALSE)=基本情報!$D$6,O12594,"")),"")</f>
        <v/>
      </c>
    </row>
    <row r="12595" spans="15:16" x14ac:dyDescent="0.15">
      <c r="O12595">
        <v>12594</v>
      </c>
      <c r="P12595" t="str">
        <f>IFERROR(IF(COUNTIF(個人情報!$BB$5:$BB$401,"登録番号" &amp; リスト!O12595)&gt;=1,"",IF(VLOOKUP(O12595,登録者リスト!$A$1:$D$43729,4,FALSE)=基本情報!$D$6,O12595,"")),"")</f>
        <v/>
      </c>
    </row>
    <row r="12596" spans="15:16" x14ac:dyDescent="0.15">
      <c r="O12596">
        <v>12595</v>
      </c>
      <c r="P12596" t="str">
        <f>IFERROR(IF(COUNTIF(個人情報!$BB$5:$BB$401,"登録番号" &amp; リスト!O12596)&gt;=1,"",IF(VLOOKUP(O12596,登録者リスト!$A$1:$D$43729,4,FALSE)=基本情報!$D$6,O12596,"")),"")</f>
        <v/>
      </c>
    </row>
    <row r="12597" spans="15:16" x14ac:dyDescent="0.15">
      <c r="O12597">
        <v>12596</v>
      </c>
      <c r="P12597" t="str">
        <f>IFERROR(IF(COUNTIF(個人情報!$BB$5:$BB$401,"登録番号" &amp; リスト!O12597)&gt;=1,"",IF(VLOOKUP(O12597,登録者リスト!$A$1:$D$43729,4,FALSE)=基本情報!$D$6,O12597,"")),"")</f>
        <v/>
      </c>
    </row>
    <row r="12598" spans="15:16" x14ac:dyDescent="0.15">
      <c r="O12598">
        <v>12597</v>
      </c>
      <c r="P12598" t="str">
        <f>IFERROR(IF(COUNTIF(個人情報!$BB$5:$BB$401,"登録番号" &amp; リスト!O12598)&gt;=1,"",IF(VLOOKUP(O12598,登録者リスト!$A$1:$D$43729,4,FALSE)=基本情報!$D$6,O12598,"")),"")</f>
        <v/>
      </c>
    </row>
    <row r="12599" spans="15:16" x14ac:dyDescent="0.15">
      <c r="O12599">
        <v>12598</v>
      </c>
      <c r="P12599" t="str">
        <f>IFERROR(IF(COUNTIF(個人情報!$BB$5:$BB$401,"登録番号" &amp; リスト!O12599)&gt;=1,"",IF(VLOOKUP(O12599,登録者リスト!$A$1:$D$43729,4,FALSE)=基本情報!$D$6,O12599,"")),"")</f>
        <v/>
      </c>
    </row>
    <row r="12600" spans="15:16" x14ac:dyDescent="0.15">
      <c r="O12600">
        <v>12599</v>
      </c>
      <c r="P12600" t="str">
        <f>IFERROR(IF(COUNTIF(個人情報!$BB$5:$BB$401,"登録番号" &amp; リスト!O12600)&gt;=1,"",IF(VLOOKUP(O12600,登録者リスト!$A$1:$D$43729,4,FALSE)=基本情報!$D$6,O12600,"")),"")</f>
        <v/>
      </c>
    </row>
    <row r="12601" spans="15:16" x14ac:dyDescent="0.15">
      <c r="O12601">
        <v>12600</v>
      </c>
      <c r="P12601" t="str">
        <f>IFERROR(IF(COUNTIF(個人情報!$BB$5:$BB$401,"登録番号" &amp; リスト!O12601)&gt;=1,"",IF(VLOOKUP(O12601,登録者リスト!$A$1:$D$43729,4,FALSE)=基本情報!$D$6,O12601,"")),"")</f>
        <v/>
      </c>
    </row>
    <row r="12602" spans="15:16" x14ac:dyDescent="0.15">
      <c r="O12602">
        <v>12601</v>
      </c>
      <c r="P12602" t="str">
        <f>IFERROR(IF(COUNTIF(個人情報!$BB$5:$BB$401,"登録番号" &amp; リスト!O12602)&gt;=1,"",IF(VLOOKUP(O12602,登録者リスト!$A$1:$D$43729,4,FALSE)=基本情報!$D$6,O12602,"")),"")</f>
        <v/>
      </c>
    </row>
    <row r="12603" spans="15:16" x14ac:dyDescent="0.15">
      <c r="O12603">
        <v>12602</v>
      </c>
      <c r="P12603" t="str">
        <f>IFERROR(IF(COUNTIF(個人情報!$BB$5:$BB$401,"登録番号" &amp; リスト!O12603)&gt;=1,"",IF(VLOOKUP(O12603,登録者リスト!$A$1:$D$43729,4,FALSE)=基本情報!$D$6,O12603,"")),"")</f>
        <v/>
      </c>
    </row>
    <row r="12604" spans="15:16" x14ac:dyDescent="0.15">
      <c r="O12604">
        <v>12603</v>
      </c>
      <c r="P12604" t="str">
        <f>IFERROR(IF(COUNTIF(個人情報!$BB$5:$BB$401,"登録番号" &amp; リスト!O12604)&gt;=1,"",IF(VLOOKUP(O12604,登録者リスト!$A$1:$D$43729,4,FALSE)=基本情報!$D$6,O12604,"")),"")</f>
        <v/>
      </c>
    </row>
    <row r="12605" spans="15:16" x14ac:dyDescent="0.15">
      <c r="O12605">
        <v>12604</v>
      </c>
      <c r="P12605" t="str">
        <f>IFERROR(IF(COUNTIF(個人情報!$BB$5:$BB$401,"登録番号" &amp; リスト!O12605)&gt;=1,"",IF(VLOOKUP(O12605,登録者リスト!$A$1:$D$43729,4,FALSE)=基本情報!$D$6,O12605,"")),"")</f>
        <v/>
      </c>
    </row>
    <row r="12606" spans="15:16" x14ac:dyDescent="0.15">
      <c r="O12606">
        <v>12605</v>
      </c>
      <c r="P12606" t="str">
        <f>IFERROR(IF(COUNTIF(個人情報!$BB$5:$BB$401,"登録番号" &amp; リスト!O12606)&gt;=1,"",IF(VLOOKUP(O12606,登録者リスト!$A$1:$D$43729,4,FALSE)=基本情報!$D$6,O12606,"")),"")</f>
        <v/>
      </c>
    </row>
    <row r="12607" spans="15:16" x14ac:dyDescent="0.15">
      <c r="O12607">
        <v>12606</v>
      </c>
      <c r="P12607" t="str">
        <f>IFERROR(IF(COUNTIF(個人情報!$BB$5:$BB$401,"登録番号" &amp; リスト!O12607)&gt;=1,"",IF(VLOOKUP(O12607,登録者リスト!$A$1:$D$43729,4,FALSE)=基本情報!$D$6,O12607,"")),"")</f>
        <v/>
      </c>
    </row>
    <row r="12608" spans="15:16" x14ac:dyDescent="0.15">
      <c r="O12608">
        <v>12607</v>
      </c>
      <c r="P12608" t="str">
        <f>IFERROR(IF(COUNTIF(個人情報!$BB$5:$BB$401,"登録番号" &amp; リスト!O12608)&gt;=1,"",IF(VLOOKUP(O12608,登録者リスト!$A$1:$D$43729,4,FALSE)=基本情報!$D$6,O12608,"")),"")</f>
        <v/>
      </c>
    </row>
    <row r="12609" spans="15:16" x14ac:dyDescent="0.15">
      <c r="O12609">
        <v>12608</v>
      </c>
      <c r="P12609" t="str">
        <f>IFERROR(IF(COUNTIF(個人情報!$BB$5:$BB$401,"登録番号" &amp; リスト!O12609)&gt;=1,"",IF(VLOOKUP(O12609,登録者リスト!$A$1:$D$43729,4,FALSE)=基本情報!$D$6,O12609,"")),"")</f>
        <v/>
      </c>
    </row>
    <row r="12610" spans="15:16" x14ac:dyDescent="0.15">
      <c r="O12610">
        <v>12609</v>
      </c>
      <c r="P12610" t="str">
        <f>IFERROR(IF(COUNTIF(個人情報!$BB$5:$BB$401,"登録番号" &amp; リスト!O12610)&gt;=1,"",IF(VLOOKUP(O12610,登録者リスト!$A$1:$D$43729,4,FALSE)=基本情報!$D$6,O12610,"")),"")</f>
        <v/>
      </c>
    </row>
    <row r="12611" spans="15:16" x14ac:dyDescent="0.15">
      <c r="O12611">
        <v>12610</v>
      </c>
      <c r="P12611" t="str">
        <f>IFERROR(IF(COUNTIF(個人情報!$BB$5:$BB$401,"登録番号" &amp; リスト!O12611)&gt;=1,"",IF(VLOOKUP(O12611,登録者リスト!$A$1:$D$43729,4,FALSE)=基本情報!$D$6,O12611,"")),"")</f>
        <v/>
      </c>
    </row>
    <row r="12612" spans="15:16" x14ac:dyDescent="0.15">
      <c r="O12612">
        <v>12611</v>
      </c>
      <c r="P12612" t="str">
        <f>IFERROR(IF(COUNTIF(個人情報!$BB$5:$BB$401,"登録番号" &amp; リスト!O12612)&gt;=1,"",IF(VLOOKUP(O12612,登録者リスト!$A$1:$D$43729,4,FALSE)=基本情報!$D$6,O12612,"")),"")</f>
        <v/>
      </c>
    </row>
    <row r="12613" spans="15:16" x14ac:dyDescent="0.15">
      <c r="O12613">
        <v>12612</v>
      </c>
      <c r="P12613" t="str">
        <f>IFERROR(IF(COUNTIF(個人情報!$BB$5:$BB$401,"登録番号" &amp; リスト!O12613)&gt;=1,"",IF(VLOOKUP(O12613,登録者リスト!$A$1:$D$43729,4,FALSE)=基本情報!$D$6,O12613,"")),"")</f>
        <v/>
      </c>
    </row>
    <row r="12614" spans="15:16" x14ac:dyDescent="0.15">
      <c r="O12614">
        <v>12613</v>
      </c>
      <c r="P12614" t="str">
        <f>IFERROR(IF(COUNTIF(個人情報!$BB$5:$BB$401,"登録番号" &amp; リスト!O12614)&gt;=1,"",IF(VLOOKUP(O12614,登録者リスト!$A$1:$D$43729,4,FALSE)=基本情報!$D$6,O12614,"")),"")</f>
        <v/>
      </c>
    </row>
    <row r="12615" spans="15:16" x14ac:dyDescent="0.15">
      <c r="O12615">
        <v>12614</v>
      </c>
      <c r="P12615" t="str">
        <f>IFERROR(IF(COUNTIF(個人情報!$BB$5:$BB$401,"登録番号" &amp; リスト!O12615)&gt;=1,"",IF(VLOOKUP(O12615,登録者リスト!$A$1:$D$43729,4,FALSE)=基本情報!$D$6,O12615,"")),"")</f>
        <v/>
      </c>
    </row>
    <row r="12616" spans="15:16" x14ac:dyDescent="0.15">
      <c r="O12616">
        <v>12615</v>
      </c>
      <c r="P12616" t="str">
        <f>IFERROR(IF(COUNTIF(個人情報!$BB$5:$BB$401,"登録番号" &amp; リスト!O12616)&gt;=1,"",IF(VLOOKUP(O12616,登録者リスト!$A$1:$D$43729,4,FALSE)=基本情報!$D$6,O12616,"")),"")</f>
        <v/>
      </c>
    </row>
    <row r="12617" spans="15:16" x14ac:dyDescent="0.15">
      <c r="O12617">
        <v>12616</v>
      </c>
      <c r="P12617" t="str">
        <f>IFERROR(IF(COUNTIF(個人情報!$BB$5:$BB$401,"登録番号" &amp; リスト!O12617)&gt;=1,"",IF(VLOOKUP(O12617,登録者リスト!$A$1:$D$43729,4,FALSE)=基本情報!$D$6,O12617,"")),"")</f>
        <v/>
      </c>
    </row>
    <row r="12618" spans="15:16" x14ac:dyDescent="0.15">
      <c r="O12618">
        <v>12617</v>
      </c>
      <c r="P12618" t="str">
        <f>IFERROR(IF(COUNTIF(個人情報!$BB$5:$BB$401,"登録番号" &amp; リスト!O12618)&gt;=1,"",IF(VLOOKUP(O12618,登録者リスト!$A$1:$D$43729,4,FALSE)=基本情報!$D$6,O12618,"")),"")</f>
        <v/>
      </c>
    </row>
    <row r="12619" spans="15:16" x14ac:dyDescent="0.15">
      <c r="O12619">
        <v>12618</v>
      </c>
      <c r="P12619" t="str">
        <f>IFERROR(IF(COUNTIF(個人情報!$BB$5:$BB$401,"登録番号" &amp; リスト!O12619)&gt;=1,"",IF(VLOOKUP(O12619,登録者リスト!$A$1:$D$43729,4,FALSE)=基本情報!$D$6,O12619,"")),"")</f>
        <v/>
      </c>
    </row>
    <row r="12620" spans="15:16" x14ac:dyDescent="0.15">
      <c r="O12620">
        <v>12619</v>
      </c>
      <c r="P12620" t="str">
        <f>IFERROR(IF(COUNTIF(個人情報!$BB$5:$BB$401,"登録番号" &amp; リスト!O12620)&gt;=1,"",IF(VLOOKUP(O12620,登録者リスト!$A$1:$D$43729,4,FALSE)=基本情報!$D$6,O12620,"")),"")</f>
        <v/>
      </c>
    </row>
    <row r="12621" spans="15:16" x14ac:dyDescent="0.15">
      <c r="O12621">
        <v>12620</v>
      </c>
      <c r="P12621" t="str">
        <f>IFERROR(IF(COUNTIF(個人情報!$BB$5:$BB$401,"登録番号" &amp; リスト!O12621)&gt;=1,"",IF(VLOOKUP(O12621,登録者リスト!$A$1:$D$43729,4,FALSE)=基本情報!$D$6,O12621,"")),"")</f>
        <v/>
      </c>
    </row>
    <row r="12622" spans="15:16" x14ac:dyDescent="0.15">
      <c r="O12622">
        <v>12621</v>
      </c>
      <c r="P12622" t="str">
        <f>IFERROR(IF(COUNTIF(個人情報!$BB$5:$BB$401,"登録番号" &amp; リスト!O12622)&gt;=1,"",IF(VLOOKUP(O12622,登録者リスト!$A$1:$D$43729,4,FALSE)=基本情報!$D$6,O12622,"")),"")</f>
        <v/>
      </c>
    </row>
    <row r="12623" spans="15:16" x14ac:dyDescent="0.15">
      <c r="O12623">
        <v>12622</v>
      </c>
      <c r="P12623" t="str">
        <f>IFERROR(IF(COUNTIF(個人情報!$BB$5:$BB$401,"登録番号" &amp; リスト!O12623)&gt;=1,"",IF(VLOOKUP(O12623,登録者リスト!$A$1:$D$43729,4,FALSE)=基本情報!$D$6,O12623,"")),"")</f>
        <v/>
      </c>
    </row>
    <row r="12624" spans="15:16" x14ac:dyDescent="0.15">
      <c r="O12624">
        <v>12623</v>
      </c>
      <c r="P12624" t="str">
        <f>IFERROR(IF(COUNTIF(個人情報!$BB$5:$BB$401,"登録番号" &amp; リスト!O12624)&gt;=1,"",IF(VLOOKUP(O12624,登録者リスト!$A$1:$D$43729,4,FALSE)=基本情報!$D$6,O12624,"")),"")</f>
        <v/>
      </c>
    </row>
    <row r="12625" spans="15:16" x14ac:dyDescent="0.15">
      <c r="O12625">
        <v>12624</v>
      </c>
      <c r="P12625" t="str">
        <f>IFERROR(IF(COUNTIF(個人情報!$BB$5:$BB$401,"登録番号" &amp; リスト!O12625)&gt;=1,"",IF(VLOOKUP(O12625,登録者リスト!$A$1:$D$43729,4,FALSE)=基本情報!$D$6,O12625,"")),"")</f>
        <v/>
      </c>
    </row>
    <row r="12626" spans="15:16" x14ac:dyDescent="0.15">
      <c r="O12626">
        <v>12625</v>
      </c>
      <c r="P12626" t="str">
        <f>IFERROR(IF(COUNTIF(個人情報!$BB$5:$BB$401,"登録番号" &amp; リスト!O12626)&gt;=1,"",IF(VLOOKUP(O12626,登録者リスト!$A$1:$D$43729,4,FALSE)=基本情報!$D$6,O12626,"")),"")</f>
        <v/>
      </c>
    </row>
    <row r="12627" spans="15:16" x14ac:dyDescent="0.15">
      <c r="O12627">
        <v>12626</v>
      </c>
      <c r="P12627" t="str">
        <f>IFERROR(IF(COUNTIF(個人情報!$BB$5:$BB$401,"登録番号" &amp; リスト!O12627)&gt;=1,"",IF(VLOOKUP(O12627,登録者リスト!$A$1:$D$43729,4,FALSE)=基本情報!$D$6,O12627,"")),"")</f>
        <v/>
      </c>
    </row>
    <row r="12628" spans="15:16" x14ac:dyDescent="0.15">
      <c r="O12628">
        <v>12627</v>
      </c>
      <c r="P12628" t="str">
        <f>IFERROR(IF(COUNTIF(個人情報!$BB$5:$BB$401,"登録番号" &amp; リスト!O12628)&gt;=1,"",IF(VLOOKUP(O12628,登録者リスト!$A$1:$D$43729,4,FALSE)=基本情報!$D$6,O12628,"")),"")</f>
        <v/>
      </c>
    </row>
    <row r="12629" spans="15:16" x14ac:dyDescent="0.15">
      <c r="O12629">
        <v>12628</v>
      </c>
      <c r="P12629" t="str">
        <f>IFERROR(IF(COUNTIF(個人情報!$BB$5:$BB$401,"登録番号" &amp; リスト!O12629)&gt;=1,"",IF(VLOOKUP(O12629,登録者リスト!$A$1:$D$43729,4,FALSE)=基本情報!$D$6,O12629,"")),"")</f>
        <v/>
      </c>
    </row>
    <row r="12630" spans="15:16" x14ac:dyDescent="0.15">
      <c r="O12630">
        <v>12629</v>
      </c>
      <c r="P12630" t="str">
        <f>IFERROR(IF(COUNTIF(個人情報!$BB$5:$BB$401,"登録番号" &amp; リスト!O12630)&gt;=1,"",IF(VLOOKUP(O12630,登録者リスト!$A$1:$D$43729,4,FALSE)=基本情報!$D$6,O12630,"")),"")</f>
        <v/>
      </c>
    </row>
    <row r="12631" spans="15:16" x14ac:dyDescent="0.15">
      <c r="O12631">
        <v>12630</v>
      </c>
      <c r="P12631" t="str">
        <f>IFERROR(IF(COUNTIF(個人情報!$BB$5:$BB$401,"登録番号" &amp; リスト!O12631)&gt;=1,"",IF(VLOOKUP(O12631,登録者リスト!$A$1:$D$43729,4,FALSE)=基本情報!$D$6,O12631,"")),"")</f>
        <v/>
      </c>
    </row>
    <row r="12632" spans="15:16" x14ac:dyDescent="0.15">
      <c r="O12632">
        <v>12631</v>
      </c>
      <c r="P12632" t="str">
        <f>IFERROR(IF(COUNTIF(個人情報!$BB$5:$BB$401,"登録番号" &amp; リスト!O12632)&gt;=1,"",IF(VLOOKUP(O12632,登録者リスト!$A$1:$D$43729,4,FALSE)=基本情報!$D$6,O12632,"")),"")</f>
        <v/>
      </c>
    </row>
    <row r="12633" spans="15:16" x14ac:dyDescent="0.15">
      <c r="O12633">
        <v>12632</v>
      </c>
      <c r="P12633" t="str">
        <f>IFERROR(IF(COUNTIF(個人情報!$BB$5:$BB$401,"登録番号" &amp; リスト!O12633)&gt;=1,"",IF(VLOOKUP(O12633,登録者リスト!$A$1:$D$43729,4,FALSE)=基本情報!$D$6,O12633,"")),"")</f>
        <v/>
      </c>
    </row>
    <row r="12634" spans="15:16" x14ac:dyDescent="0.15">
      <c r="O12634">
        <v>12633</v>
      </c>
      <c r="P12634" t="str">
        <f>IFERROR(IF(COUNTIF(個人情報!$BB$5:$BB$401,"登録番号" &amp; リスト!O12634)&gt;=1,"",IF(VLOOKUP(O12634,登録者リスト!$A$1:$D$43729,4,FALSE)=基本情報!$D$6,O12634,"")),"")</f>
        <v/>
      </c>
    </row>
    <row r="12635" spans="15:16" x14ac:dyDescent="0.15">
      <c r="O12635">
        <v>12634</v>
      </c>
      <c r="P12635" t="str">
        <f>IFERROR(IF(COUNTIF(個人情報!$BB$5:$BB$401,"登録番号" &amp; リスト!O12635)&gt;=1,"",IF(VLOOKUP(O12635,登録者リスト!$A$1:$D$43729,4,FALSE)=基本情報!$D$6,O12635,"")),"")</f>
        <v/>
      </c>
    </row>
    <row r="12636" spans="15:16" x14ac:dyDescent="0.15">
      <c r="O12636">
        <v>12635</v>
      </c>
      <c r="P12636" t="str">
        <f>IFERROR(IF(COUNTIF(個人情報!$BB$5:$BB$401,"登録番号" &amp; リスト!O12636)&gt;=1,"",IF(VLOOKUP(O12636,登録者リスト!$A$1:$D$43729,4,FALSE)=基本情報!$D$6,O12636,"")),"")</f>
        <v/>
      </c>
    </row>
    <row r="12637" spans="15:16" x14ac:dyDescent="0.15">
      <c r="O12637">
        <v>12636</v>
      </c>
      <c r="P12637" t="str">
        <f>IFERROR(IF(COUNTIF(個人情報!$BB$5:$BB$401,"登録番号" &amp; リスト!O12637)&gt;=1,"",IF(VLOOKUP(O12637,登録者リスト!$A$1:$D$43729,4,FALSE)=基本情報!$D$6,O12637,"")),"")</f>
        <v/>
      </c>
    </row>
    <row r="12638" spans="15:16" x14ac:dyDescent="0.15">
      <c r="O12638">
        <v>12637</v>
      </c>
      <c r="P12638" t="str">
        <f>IFERROR(IF(COUNTIF(個人情報!$BB$5:$BB$401,"登録番号" &amp; リスト!O12638)&gt;=1,"",IF(VLOOKUP(O12638,登録者リスト!$A$1:$D$43729,4,FALSE)=基本情報!$D$6,O12638,"")),"")</f>
        <v/>
      </c>
    </row>
    <row r="12639" spans="15:16" x14ac:dyDescent="0.15">
      <c r="O12639">
        <v>12638</v>
      </c>
      <c r="P12639" t="str">
        <f>IFERROR(IF(COUNTIF(個人情報!$BB$5:$BB$401,"登録番号" &amp; リスト!O12639)&gt;=1,"",IF(VLOOKUP(O12639,登録者リスト!$A$1:$D$43729,4,FALSE)=基本情報!$D$6,O12639,"")),"")</f>
        <v/>
      </c>
    </row>
    <row r="12640" spans="15:16" x14ac:dyDescent="0.15">
      <c r="O12640">
        <v>12639</v>
      </c>
      <c r="P12640" t="str">
        <f>IFERROR(IF(COUNTIF(個人情報!$BB$5:$BB$401,"登録番号" &amp; リスト!O12640)&gt;=1,"",IF(VLOOKUP(O12640,登録者リスト!$A$1:$D$43729,4,FALSE)=基本情報!$D$6,O12640,"")),"")</f>
        <v/>
      </c>
    </row>
    <row r="12641" spans="15:16" x14ac:dyDescent="0.15">
      <c r="O12641">
        <v>12640</v>
      </c>
      <c r="P12641" t="str">
        <f>IFERROR(IF(COUNTIF(個人情報!$BB$5:$BB$401,"登録番号" &amp; リスト!O12641)&gt;=1,"",IF(VLOOKUP(O12641,登録者リスト!$A$1:$D$43729,4,FALSE)=基本情報!$D$6,O12641,"")),"")</f>
        <v/>
      </c>
    </row>
    <row r="12642" spans="15:16" x14ac:dyDescent="0.15">
      <c r="O12642">
        <v>12641</v>
      </c>
      <c r="P12642" t="str">
        <f>IFERROR(IF(COUNTIF(個人情報!$BB$5:$BB$401,"登録番号" &amp; リスト!O12642)&gt;=1,"",IF(VLOOKUP(O12642,登録者リスト!$A$1:$D$43729,4,FALSE)=基本情報!$D$6,O12642,"")),"")</f>
        <v/>
      </c>
    </row>
    <row r="12643" spans="15:16" x14ac:dyDescent="0.15">
      <c r="O12643">
        <v>12642</v>
      </c>
      <c r="P12643" t="str">
        <f>IFERROR(IF(COUNTIF(個人情報!$BB$5:$BB$401,"登録番号" &amp; リスト!O12643)&gt;=1,"",IF(VLOOKUP(O12643,登録者リスト!$A$1:$D$43729,4,FALSE)=基本情報!$D$6,O12643,"")),"")</f>
        <v/>
      </c>
    </row>
    <row r="12644" spans="15:16" x14ac:dyDescent="0.15">
      <c r="O12644">
        <v>12643</v>
      </c>
      <c r="P12644" t="str">
        <f>IFERROR(IF(COUNTIF(個人情報!$BB$5:$BB$401,"登録番号" &amp; リスト!O12644)&gt;=1,"",IF(VLOOKUP(O12644,登録者リスト!$A$1:$D$43729,4,FALSE)=基本情報!$D$6,O12644,"")),"")</f>
        <v/>
      </c>
    </row>
    <row r="12645" spans="15:16" x14ac:dyDescent="0.15">
      <c r="O12645">
        <v>12644</v>
      </c>
      <c r="P12645" t="str">
        <f>IFERROR(IF(COUNTIF(個人情報!$BB$5:$BB$401,"登録番号" &amp; リスト!O12645)&gt;=1,"",IF(VLOOKUP(O12645,登録者リスト!$A$1:$D$43729,4,FALSE)=基本情報!$D$6,O12645,"")),"")</f>
        <v/>
      </c>
    </row>
    <row r="12646" spans="15:16" x14ac:dyDescent="0.15">
      <c r="O12646">
        <v>12645</v>
      </c>
      <c r="P12646" t="str">
        <f>IFERROR(IF(COUNTIF(個人情報!$BB$5:$BB$401,"登録番号" &amp; リスト!O12646)&gt;=1,"",IF(VLOOKUP(O12646,登録者リスト!$A$1:$D$43729,4,FALSE)=基本情報!$D$6,O12646,"")),"")</f>
        <v/>
      </c>
    </row>
    <row r="12647" spans="15:16" x14ac:dyDescent="0.15">
      <c r="O12647">
        <v>12646</v>
      </c>
      <c r="P12647" t="str">
        <f>IFERROR(IF(COUNTIF(個人情報!$BB$5:$BB$401,"登録番号" &amp; リスト!O12647)&gt;=1,"",IF(VLOOKUP(O12647,登録者リスト!$A$1:$D$43729,4,FALSE)=基本情報!$D$6,O12647,"")),"")</f>
        <v/>
      </c>
    </row>
    <row r="12648" spans="15:16" x14ac:dyDescent="0.15">
      <c r="O12648">
        <v>12647</v>
      </c>
      <c r="P12648" t="str">
        <f>IFERROR(IF(COUNTIF(個人情報!$BB$5:$BB$401,"登録番号" &amp; リスト!O12648)&gt;=1,"",IF(VLOOKUP(O12648,登録者リスト!$A$1:$D$43729,4,FALSE)=基本情報!$D$6,O12648,"")),"")</f>
        <v/>
      </c>
    </row>
    <row r="12649" spans="15:16" x14ac:dyDescent="0.15">
      <c r="O12649">
        <v>12648</v>
      </c>
      <c r="P12649" t="str">
        <f>IFERROR(IF(COUNTIF(個人情報!$BB$5:$BB$401,"登録番号" &amp; リスト!O12649)&gt;=1,"",IF(VLOOKUP(O12649,登録者リスト!$A$1:$D$43729,4,FALSE)=基本情報!$D$6,O12649,"")),"")</f>
        <v/>
      </c>
    </row>
    <row r="12650" spans="15:16" x14ac:dyDescent="0.15">
      <c r="O12650">
        <v>12649</v>
      </c>
      <c r="P12650" t="str">
        <f>IFERROR(IF(COUNTIF(個人情報!$BB$5:$BB$401,"登録番号" &amp; リスト!O12650)&gt;=1,"",IF(VLOOKUP(O12650,登録者リスト!$A$1:$D$43729,4,FALSE)=基本情報!$D$6,O12650,"")),"")</f>
        <v/>
      </c>
    </row>
    <row r="12651" spans="15:16" x14ac:dyDescent="0.15">
      <c r="O12651">
        <v>12650</v>
      </c>
      <c r="P12651" t="str">
        <f>IFERROR(IF(COUNTIF(個人情報!$BB$5:$BB$401,"登録番号" &amp; リスト!O12651)&gt;=1,"",IF(VLOOKUP(O12651,登録者リスト!$A$1:$D$43729,4,FALSE)=基本情報!$D$6,O12651,"")),"")</f>
        <v/>
      </c>
    </row>
    <row r="12652" spans="15:16" x14ac:dyDescent="0.15">
      <c r="O12652">
        <v>12651</v>
      </c>
      <c r="P12652" t="str">
        <f>IFERROR(IF(COUNTIF(個人情報!$BB$5:$BB$401,"登録番号" &amp; リスト!O12652)&gt;=1,"",IF(VLOOKUP(O12652,登録者リスト!$A$1:$D$43729,4,FALSE)=基本情報!$D$6,O12652,"")),"")</f>
        <v/>
      </c>
    </row>
    <row r="12653" spans="15:16" x14ac:dyDescent="0.15">
      <c r="O12653">
        <v>12652</v>
      </c>
      <c r="P12653" t="str">
        <f>IFERROR(IF(COUNTIF(個人情報!$BB$5:$BB$401,"登録番号" &amp; リスト!O12653)&gt;=1,"",IF(VLOOKUP(O12653,登録者リスト!$A$1:$D$43729,4,FALSE)=基本情報!$D$6,O12653,"")),"")</f>
        <v/>
      </c>
    </row>
    <row r="12654" spans="15:16" x14ac:dyDescent="0.15">
      <c r="O12654">
        <v>12653</v>
      </c>
      <c r="P12654" t="str">
        <f>IFERROR(IF(COUNTIF(個人情報!$BB$5:$BB$401,"登録番号" &amp; リスト!O12654)&gt;=1,"",IF(VLOOKUP(O12654,登録者リスト!$A$1:$D$43729,4,FALSE)=基本情報!$D$6,O12654,"")),"")</f>
        <v/>
      </c>
    </row>
    <row r="12655" spans="15:16" x14ac:dyDescent="0.15">
      <c r="O12655">
        <v>12654</v>
      </c>
      <c r="P12655" t="str">
        <f>IFERROR(IF(COUNTIF(個人情報!$BB$5:$BB$401,"登録番号" &amp; リスト!O12655)&gt;=1,"",IF(VLOOKUP(O12655,登録者リスト!$A$1:$D$43729,4,FALSE)=基本情報!$D$6,O12655,"")),"")</f>
        <v/>
      </c>
    </row>
    <row r="12656" spans="15:16" x14ac:dyDescent="0.15">
      <c r="O12656">
        <v>12655</v>
      </c>
      <c r="P12656" t="str">
        <f>IFERROR(IF(COUNTIF(個人情報!$BB$5:$BB$401,"登録番号" &amp; リスト!O12656)&gt;=1,"",IF(VLOOKUP(O12656,登録者リスト!$A$1:$D$43729,4,FALSE)=基本情報!$D$6,O12656,"")),"")</f>
        <v/>
      </c>
    </row>
    <row r="12657" spans="15:16" x14ac:dyDescent="0.15">
      <c r="O12657">
        <v>12656</v>
      </c>
      <c r="P12657" t="str">
        <f>IFERROR(IF(COUNTIF(個人情報!$BB$5:$BB$401,"登録番号" &amp; リスト!O12657)&gt;=1,"",IF(VLOOKUP(O12657,登録者リスト!$A$1:$D$43729,4,FALSE)=基本情報!$D$6,O12657,"")),"")</f>
        <v/>
      </c>
    </row>
    <row r="12658" spans="15:16" x14ac:dyDescent="0.15">
      <c r="O12658">
        <v>12657</v>
      </c>
      <c r="P12658" t="str">
        <f>IFERROR(IF(COUNTIF(個人情報!$BB$5:$BB$401,"登録番号" &amp; リスト!O12658)&gt;=1,"",IF(VLOOKUP(O12658,登録者リスト!$A$1:$D$43729,4,FALSE)=基本情報!$D$6,O12658,"")),"")</f>
        <v/>
      </c>
    </row>
    <row r="12659" spans="15:16" x14ac:dyDescent="0.15">
      <c r="O12659">
        <v>12658</v>
      </c>
      <c r="P12659" t="str">
        <f>IFERROR(IF(COUNTIF(個人情報!$BB$5:$BB$401,"登録番号" &amp; リスト!O12659)&gt;=1,"",IF(VLOOKUP(O12659,登録者リスト!$A$1:$D$43729,4,FALSE)=基本情報!$D$6,O12659,"")),"")</f>
        <v/>
      </c>
    </row>
    <row r="12660" spans="15:16" x14ac:dyDescent="0.15">
      <c r="O12660">
        <v>12659</v>
      </c>
      <c r="P12660" t="str">
        <f>IFERROR(IF(COUNTIF(個人情報!$BB$5:$BB$401,"登録番号" &amp; リスト!O12660)&gt;=1,"",IF(VLOOKUP(O12660,登録者リスト!$A$1:$D$43729,4,FALSE)=基本情報!$D$6,O12660,"")),"")</f>
        <v/>
      </c>
    </row>
    <row r="12661" spans="15:16" x14ac:dyDescent="0.15">
      <c r="O12661">
        <v>12660</v>
      </c>
      <c r="P12661" t="str">
        <f>IFERROR(IF(COUNTIF(個人情報!$BB$5:$BB$401,"登録番号" &amp; リスト!O12661)&gt;=1,"",IF(VLOOKUP(O12661,登録者リスト!$A$1:$D$43729,4,FALSE)=基本情報!$D$6,O12661,"")),"")</f>
        <v/>
      </c>
    </row>
    <row r="12662" spans="15:16" x14ac:dyDescent="0.15">
      <c r="O12662">
        <v>12661</v>
      </c>
      <c r="P12662" t="str">
        <f>IFERROR(IF(COUNTIF(個人情報!$BB$5:$BB$401,"登録番号" &amp; リスト!O12662)&gt;=1,"",IF(VLOOKUP(O12662,登録者リスト!$A$1:$D$43729,4,FALSE)=基本情報!$D$6,O12662,"")),"")</f>
        <v/>
      </c>
    </row>
    <row r="12663" spans="15:16" x14ac:dyDescent="0.15">
      <c r="O12663">
        <v>12662</v>
      </c>
      <c r="P12663" t="str">
        <f>IFERROR(IF(COUNTIF(個人情報!$BB$5:$BB$401,"登録番号" &amp; リスト!O12663)&gt;=1,"",IF(VLOOKUP(O12663,登録者リスト!$A$1:$D$43729,4,FALSE)=基本情報!$D$6,O12663,"")),"")</f>
        <v/>
      </c>
    </row>
    <row r="12664" spans="15:16" x14ac:dyDescent="0.15">
      <c r="O12664">
        <v>12663</v>
      </c>
      <c r="P12664" t="str">
        <f>IFERROR(IF(COUNTIF(個人情報!$BB$5:$BB$401,"登録番号" &amp; リスト!O12664)&gt;=1,"",IF(VLOOKUP(O12664,登録者リスト!$A$1:$D$43729,4,FALSE)=基本情報!$D$6,O12664,"")),"")</f>
        <v/>
      </c>
    </row>
    <row r="12665" spans="15:16" x14ac:dyDescent="0.15">
      <c r="O12665">
        <v>12664</v>
      </c>
      <c r="P12665" t="str">
        <f>IFERROR(IF(COUNTIF(個人情報!$BB$5:$BB$401,"登録番号" &amp; リスト!O12665)&gt;=1,"",IF(VLOOKUP(O12665,登録者リスト!$A$1:$D$43729,4,FALSE)=基本情報!$D$6,O12665,"")),"")</f>
        <v/>
      </c>
    </row>
    <row r="12666" spans="15:16" x14ac:dyDescent="0.15">
      <c r="O12666">
        <v>12665</v>
      </c>
      <c r="P12666" t="str">
        <f>IFERROR(IF(COUNTIF(個人情報!$BB$5:$BB$401,"登録番号" &amp; リスト!O12666)&gt;=1,"",IF(VLOOKUP(O12666,登録者リスト!$A$1:$D$43729,4,FALSE)=基本情報!$D$6,O12666,"")),"")</f>
        <v/>
      </c>
    </row>
    <row r="12667" spans="15:16" x14ac:dyDescent="0.15">
      <c r="O12667">
        <v>12666</v>
      </c>
      <c r="P12667" t="str">
        <f>IFERROR(IF(COUNTIF(個人情報!$BB$5:$BB$401,"登録番号" &amp; リスト!O12667)&gt;=1,"",IF(VLOOKUP(O12667,登録者リスト!$A$1:$D$43729,4,FALSE)=基本情報!$D$6,O12667,"")),"")</f>
        <v/>
      </c>
    </row>
    <row r="12668" spans="15:16" x14ac:dyDescent="0.15">
      <c r="O12668">
        <v>12667</v>
      </c>
      <c r="P12668" t="str">
        <f>IFERROR(IF(COUNTIF(個人情報!$BB$5:$BB$401,"登録番号" &amp; リスト!O12668)&gt;=1,"",IF(VLOOKUP(O12668,登録者リスト!$A$1:$D$43729,4,FALSE)=基本情報!$D$6,O12668,"")),"")</f>
        <v/>
      </c>
    </row>
    <row r="12669" spans="15:16" x14ac:dyDescent="0.15">
      <c r="O12669">
        <v>12668</v>
      </c>
      <c r="P12669" t="str">
        <f>IFERROR(IF(COUNTIF(個人情報!$BB$5:$BB$401,"登録番号" &amp; リスト!O12669)&gt;=1,"",IF(VLOOKUP(O12669,登録者リスト!$A$1:$D$43729,4,FALSE)=基本情報!$D$6,O12669,"")),"")</f>
        <v/>
      </c>
    </row>
    <row r="12670" spans="15:16" x14ac:dyDescent="0.15">
      <c r="O12670">
        <v>12669</v>
      </c>
      <c r="P12670" t="str">
        <f>IFERROR(IF(COUNTIF(個人情報!$BB$5:$BB$401,"登録番号" &amp; リスト!O12670)&gt;=1,"",IF(VLOOKUP(O12670,登録者リスト!$A$1:$D$43729,4,FALSE)=基本情報!$D$6,O12670,"")),"")</f>
        <v/>
      </c>
    </row>
    <row r="12671" spans="15:16" x14ac:dyDescent="0.15">
      <c r="O12671">
        <v>12670</v>
      </c>
      <c r="P12671" t="str">
        <f>IFERROR(IF(COUNTIF(個人情報!$BB$5:$BB$401,"登録番号" &amp; リスト!O12671)&gt;=1,"",IF(VLOOKUP(O12671,登録者リスト!$A$1:$D$43729,4,FALSE)=基本情報!$D$6,O12671,"")),"")</f>
        <v/>
      </c>
    </row>
    <row r="12672" spans="15:16" x14ac:dyDescent="0.15">
      <c r="O12672">
        <v>12671</v>
      </c>
      <c r="P12672" t="str">
        <f>IFERROR(IF(COUNTIF(個人情報!$BB$5:$BB$401,"登録番号" &amp; リスト!O12672)&gt;=1,"",IF(VLOOKUP(O12672,登録者リスト!$A$1:$D$43729,4,FALSE)=基本情報!$D$6,O12672,"")),"")</f>
        <v/>
      </c>
    </row>
    <row r="12673" spans="15:16" x14ac:dyDescent="0.15">
      <c r="O12673">
        <v>12672</v>
      </c>
      <c r="P12673" t="str">
        <f>IFERROR(IF(COUNTIF(個人情報!$BB$5:$BB$401,"登録番号" &amp; リスト!O12673)&gt;=1,"",IF(VLOOKUP(O12673,登録者リスト!$A$1:$D$43729,4,FALSE)=基本情報!$D$6,O12673,"")),"")</f>
        <v/>
      </c>
    </row>
    <row r="12674" spans="15:16" x14ac:dyDescent="0.15">
      <c r="O12674">
        <v>12673</v>
      </c>
      <c r="P12674" t="str">
        <f>IFERROR(IF(COUNTIF(個人情報!$BB$5:$BB$401,"登録番号" &amp; リスト!O12674)&gt;=1,"",IF(VLOOKUP(O12674,登録者リスト!$A$1:$D$43729,4,FALSE)=基本情報!$D$6,O12674,"")),"")</f>
        <v/>
      </c>
    </row>
    <row r="12675" spans="15:16" x14ac:dyDescent="0.15">
      <c r="O12675">
        <v>12674</v>
      </c>
      <c r="P12675" t="str">
        <f>IFERROR(IF(COUNTIF(個人情報!$BB$5:$BB$401,"登録番号" &amp; リスト!O12675)&gt;=1,"",IF(VLOOKUP(O12675,登録者リスト!$A$1:$D$43729,4,FALSE)=基本情報!$D$6,O12675,"")),"")</f>
        <v/>
      </c>
    </row>
    <row r="12676" spans="15:16" x14ac:dyDescent="0.15">
      <c r="O12676">
        <v>12675</v>
      </c>
      <c r="P12676" t="str">
        <f>IFERROR(IF(COUNTIF(個人情報!$BB$5:$BB$401,"登録番号" &amp; リスト!O12676)&gt;=1,"",IF(VLOOKUP(O12676,登録者リスト!$A$1:$D$43729,4,FALSE)=基本情報!$D$6,O12676,"")),"")</f>
        <v/>
      </c>
    </row>
    <row r="12677" spans="15:16" x14ac:dyDescent="0.15">
      <c r="O12677">
        <v>12676</v>
      </c>
      <c r="P12677" t="str">
        <f>IFERROR(IF(COUNTIF(個人情報!$BB$5:$BB$401,"登録番号" &amp; リスト!O12677)&gt;=1,"",IF(VLOOKUP(O12677,登録者リスト!$A$1:$D$43729,4,FALSE)=基本情報!$D$6,O12677,"")),"")</f>
        <v/>
      </c>
    </row>
    <row r="12678" spans="15:16" x14ac:dyDescent="0.15">
      <c r="O12678">
        <v>12677</v>
      </c>
      <c r="P12678" t="str">
        <f>IFERROR(IF(COUNTIF(個人情報!$BB$5:$BB$401,"登録番号" &amp; リスト!O12678)&gt;=1,"",IF(VLOOKUP(O12678,登録者リスト!$A$1:$D$43729,4,FALSE)=基本情報!$D$6,O12678,"")),"")</f>
        <v/>
      </c>
    </row>
    <row r="12679" spans="15:16" x14ac:dyDescent="0.15">
      <c r="O12679">
        <v>12678</v>
      </c>
      <c r="P12679" t="str">
        <f>IFERROR(IF(COUNTIF(個人情報!$BB$5:$BB$401,"登録番号" &amp; リスト!O12679)&gt;=1,"",IF(VLOOKUP(O12679,登録者リスト!$A$1:$D$43729,4,FALSE)=基本情報!$D$6,O12679,"")),"")</f>
        <v/>
      </c>
    </row>
    <row r="12680" spans="15:16" x14ac:dyDescent="0.15">
      <c r="O12680">
        <v>12679</v>
      </c>
      <c r="P12680" t="str">
        <f>IFERROR(IF(COUNTIF(個人情報!$BB$5:$BB$401,"登録番号" &amp; リスト!O12680)&gt;=1,"",IF(VLOOKUP(O12680,登録者リスト!$A$1:$D$43729,4,FALSE)=基本情報!$D$6,O12680,"")),"")</f>
        <v/>
      </c>
    </row>
    <row r="12681" spans="15:16" x14ac:dyDescent="0.15">
      <c r="O12681">
        <v>12680</v>
      </c>
      <c r="P12681" t="str">
        <f>IFERROR(IF(COUNTIF(個人情報!$BB$5:$BB$401,"登録番号" &amp; リスト!O12681)&gt;=1,"",IF(VLOOKUP(O12681,登録者リスト!$A$1:$D$43729,4,FALSE)=基本情報!$D$6,O12681,"")),"")</f>
        <v/>
      </c>
    </row>
    <row r="12682" spans="15:16" x14ac:dyDescent="0.15">
      <c r="O12682">
        <v>12681</v>
      </c>
      <c r="P12682" t="str">
        <f>IFERROR(IF(COUNTIF(個人情報!$BB$5:$BB$401,"登録番号" &amp; リスト!O12682)&gt;=1,"",IF(VLOOKUP(O12682,登録者リスト!$A$1:$D$43729,4,FALSE)=基本情報!$D$6,O12682,"")),"")</f>
        <v/>
      </c>
    </row>
    <row r="12683" spans="15:16" x14ac:dyDescent="0.15">
      <c r="O12683">
        <v>12682</v>
      </c>
      <c r="P12683" t="str">
        <f>IFERROR(IF(COUNTIF(個人情報!$BB$5:$BB$401,"登録番号" &amp; リスト!O12683)&gt;=1,"",IF(VLOOKUP(O12683,登録者リスト!$A$1:$D$43729,4,FALSE)=基本情報!$D$6,O12683,"")),"")</f>
        <v/>
      </c>
    </row>
    <row r="12684" spans="15:16" x14ac:dyDescent="0.15">
      <c r="O12684">
        <v>12683</v>
      </c>
      <c r="P12684" t="str">
        <f>IFERROR(IF(COUNTIF(個人情報!$BB$5:$BB$401,"登録番号" &amp; リスト!O12684)&gt;=1,"",IF(VLOOKUP(O12684,登録者リスト!$A$1:$D$43729,4,FALSE)=基本情報!$D$6,O12684,"")),"")</f>
        <v/>
      </c>
    </row>
    <row r="12685" spans="15:16" x14ac:dyDescent="0.15">
      <c r="O12685">
        <v>12684</v>
      </c>
      <c r="P12685" t="str">
        <f>IFERROR(IF(COUNTIF(個人情報!$BB$5:$BB$401,"登録番号" &amp; リスト!O12685)&gt;=1,"",IF(VLOOKUP(O12685,登録者リスト!$A$1:$D$43729,4,FALSE)=基本情報!$D$6,O12685,"")),"")</f>
        <v/>
      </c>
    </row>
    <row r="12686" spans="15:16" x14ac:dyDescent="0.15">
      <c r="O12686">
        <v>12685</v>
      </c>
      <c r="P12686" t="str">
        <f>IFERROR(IF(COUNTIF(個人情報!$BB$5:$BB$401,"登録番号" &amp; リスト!O12686)&gt;=1,"",IF(VLOOKUP(O12686,登録者リスト!$A$1:$D$43729,4,FALSE)=基本情報!$D$6,O12686,"")),"")</f>
        <v/>
      </c>
    </row>
    <row r="12687" spans="15:16" x14ac:dyDescent="0.15">
      <c r="O12687">
        <v>12686</v>
      </c>
      <c r="P12687" t="str">
        <f>IFERROR(IF(COUNTIF(個人情報!$BB$5:$BB$401,"登録番号" &amp; リスト!O12687)&gt;=1,"",IF(VLOOKUP(O12687,登録者リスト!$A$1:$D$43729,4,FALSE)=基本情報!$D$6,O12687,"")),"")</f>
        <v/>
      </c>
    </row>
    <row r="12688" spans="15:16" x14ac:dyDescent="0.15">
      <c r="O12688">
        <v>12687</v>
      </c>
      <c r="P12688" t="str">
        <f>IFERROR(IF(COUNTIF(個人情報!$BB$5:$BB$401,"登録番号" &amp; リスト!O12688)&gt;=1,"",IF(VLOOKUP(O12688,登録者リスト!$A$1:$D$43729,4,FALSE)=基本情報!$D$6,O12688,"")),"")</f>
        <v/>
      </c>
    </row>
    <row r="12689" spans="15:16" x14ac:dyDescent="0.15">
      <c r="O12689">
        <v>12688</v>
      </c>
      <c r="P12689" t="str">
        <f>IFERROR(IF(COUNTIF(個人情報!$BB$5:$BB$401,"登録番号" &amp; リスト!O12689)&gt;=1,"",IF(VLOOKUP(O12689,登録者リスト!$A$1:$D$43729,4,FALSE)=基本情報!$D$6,O12689,"")),"")</f>
        <v/>
      </c>
    </row>
    <row r="12690" spans="15:16" x14ac:dyDescent="0.15">
      <c r="O12690">
        <v>12689</v>
      </c>
      <c r="P12690" t="str">
        <f>IFERROR(IF(COUNTIF(個人情報!$BB$5:$BB$401,"登録番号" &amp; リスト!O12690)&gt;=1,"",IF(VLOOKUP(O12690,登録者リスト!$A$1:$D$43729,4,FALSE)=基本情報!$D$6,O12690,"")),"")</f>
        <v/>
      </c>
    </row>
    <row r="12691" spans="15:16" x14ac:dyDescent="0.15">
      <c r="O12691">
        <v>12690</v>
      </c>
      <c r="P12691" t="str">
        <f>IFERROR(IF(COUNTIF(個人情報!$BB$5:$BB$401,"登録番号" &amp; リスト!O12691)&gt;=1,"",IF(VLOOKUP(O12691,登録者リスト!$A$1:$D$43729,4,FALSE)=基本情報!$D$6,O12691,"")),"")</f>
        <v/>
      </c>
    </row>
    <row r="12692" spans="15:16" x14ac:dyDescent="0.15">
      <c r="O12692">
        <v>12691</v>
      </c>
      <c r="P12692" t="str">
        <f>IFERROR(IF(COUNTIF(個人情報!$BB$5:$BB$401,"登録番号" &amp; リスト!O12692)&gt;=1,"",IF(VLOOKUP(O12692,登録者リスト!$A$1:$D$43729,4,FALSE)=基本情報!$D$6,O12692,"")),"")</f>
        <v/>
      </c>
    </row>
    <row r="12693" spans="15:16" x14ac:dyDescent="0.15">
      <c r="O12693">
        <v>12692</v>
      </c>
      <c r="P12693" t="str">
        <f>IFERROR(IF(COUNTIF(個人情報!$BB$5:$BB$401,"登録番号" &amp; リスト!O12693)&gt;=1,"",IF(VLOOKUP(O12693,登録者リスト!$A$1:$D$43729,4,FALSE)=基本情報!$D$6,O12693,"")),"")</f>
        <v/>
      </c>
    </row>
    <row r="12694" spans="15:16" x14ac:dyDescent="0.15">
      <c r="O12694">
        <v>12693</v>
      </c>
      <c r="P12694" t="str">
        <f>IFERROR(IF(COUNTIF(個人情報!$BB$5:$BB$401,"登録番号" &amp; リスト!O12694)&gt;=1,"",IF(VLOOKUP(O12694,登録者リスト!$A$1:$D$43729,4,FALSE)=基本情報!$D$6,O12694,"")),"")</f>
        <v/>
      </c>
    </row>
    <row r="12695" spans="15:16" x14ac:dyDescent="0.15">
      <c r="O12695">
        <v>12694</v>
      </c>
      <c r="P12695" t="str">
        <f>IFERROR(IF(COUNTIF(個人情報!$BB$5:$BB$401,"登録番号" &amp; リスト!O12695)&gt;=1,"",IF(VLOOKUP(O12695,登録者リスト!$A$1:$D$43729,4,FALSE)=基本情報!$D$6,O12695,"")),"")</f>
        <v/>
      </c>
    </row>
    <row r="12696" spans="15:16" x14ac:dyDescent="0.15">
      <c r="O12696">
        <v>12695</v>
      </c>
      <c r="P12696" t="str">
        <f>IFERROR(IF(COUNTIF(個人情報!$BB$5:$BB$401,"登録番号" &amp; リスト!O12696)&gt;=1,"",IF(VLOOKUP(O12696,登録者リスト!$A$1:$D$43729,4,FALSE)=基本情報!$D$6,O12696,"")),"")</f>
        <v/>
      </c>
    </row>
    <row r="12697" spans="15:16" x14ac:dyDescent="0.15">
      <c r="O12697">
        <v>12696</v>
      </c>
      <c r="P12697" t="str">
        <f>IFERROR(IF(COUNTIF(個人情報!$BB$5:$BB$401,"登録番号" &amp; リスト!O12697)&gt;=1,"",IF(VLOOKUP(O12697,登録者リスト!$A$1:$D$43729,4,FALSE)=基本情報!$D$6,O12697,"")),"")</f>
        <v/>
      </c>
    </row>
    <row r="12698" spans="15:16" x14ac:dyDescent="0.15">
      <c r="O12698">
        <v>12697</v>
      </c>
      <c r="P12698" t="str">
        <f>IFERROR(IF(COUNTIF(個人情報!$BB$5:$BB$401,"登録番号" &amp; リスト!O12698)&gt;=1,"",IF(VLOOKUP(O12698,登録者リスト!$A$1:$D$43729,4,FALSE)=基本情報!$D$6,O12698,"")),"")</f>
        <v/>
      </c>
    </row>
    <row r="12699" spans="15:16" x14ac:dyDescent="0.15">
      <c r="O12699">
        <v>12698</v>
      </c>
      <c r="P12699" t="str">
        <f>IFERROR(IF(COUNTIF(個人情報!$BB$5:$BB$401,"登録番号" &amp; リスト!O12699)&gt;=1,"",IF(VLOOKUP(O12699,登録者リスト!$A$1:$D$43729,4,FALSE)=基本情報!$D$6,O12699,"")),"")</f>
        <v/>
      </c>
    </row>
    <row r="12700" spans="15:16" x14ac:dyDescent="0.15">
      <c r="O12700">
        <v>12699</v>
      </c>
      <c r="P12700" t="str">
        <f>IFERROR(IF(COUNTIF(個人情報!$BB$5:$BB$401,"登録番号" &amp; リスト!O12700)&gt;=1,"",IF(VLOOKUP(O12700,登録者リスト!$A$1:$D$43729,4,FALSE)=基本情報!$D$6,O12700,"")),"")</f>
        <v/>
      </c>
    </row>
    <row r="12701" spans="15:16" x14ac:dyDescent="0.15">
      <c r="O12701">
        <v>12700</v>
      </c>
      <c r="P12701" t="str">
        <f>IFERROR(IF(COUNTIF(個人情報!$BB$5:$BB$401,"登録番号" &amp; リスト!O12701)&gt;=1,"",IF(VLOOKUP(O12701,登録者リスト!$A$1:$D$43729,4,FALSE)=基本情報!$D$6,O12701,"")),"")</f>
        <v/>
      </c>
    </row>
    <row r="12702" spans="15:16" x14ac:dyDescent="0.15">
      <c r="O12702">
        <v>12701</v>
      </c>
      <c r="P12702" t="str">
        <f>IFERROR(IF(COUNTIF(個人情報!$BB$5:$BB$401,"登録番号" &amp; リスト!O12702)&gt;=1,"",IF(VLOOKUP(O12702,登録者リスト!$A$1:$D$43729,4,FALSE)=基本情報!$D$6,O12702,"")),"")</f>
        <v/>
      </c>
    </row>
    <row r="12703" spans="15:16" x14ac:dyDescent="0.15">
      <c r="O12703">
        <v>12702</v>
      </c>
      <c r="P12703" t="str">
        <f>IFERROR(IF(COUNTIF(個人情報!$BB$5:$BB$401,"登録番号" &amp; リスト!O12703)&gt;=1,"",IF(VLOOKUP(O12703,登録者リスト!$A$1:$D$43729,4,FALSE)=基本情報!$D$6,O12703,"")),"")</f>
        <v/>
      </c>
    </row>
    <row r="12704" spans="15:16" x14ac:dyDescent="0.15">
      <c r="O12704">
        <v>12703</v>
      </c>
      <c r="P12704" t="str">
        <f>IFERROR(IF(COUNTIF(個人情報!$BB$5:$BB$401,"登録番号" &amp; リスト!O12704)&gt;=1,"",IF(VLOOKUP(O12704,登録者リスト!$A$1:$D$43729,4,FALSE)=基本情報!$D$6,O12704,"")),"")</f>
        <v/>
      </c>
    </row>
    <row r="12705" spans="15:16" x14ac:dyDescent="0.15">
      <c r="O12705">
        <v>12704</v>
      </c>
      <c r="P12705" t="str">
        <f>IFERROR(IF(COUNTIF(個人情報!$BB$5:$BB$401,"登録番号" &amp; リスト!O12705)&gt;=1,"",IF(VLOOKUP(O12705,登録者リスト!$A$1:$D$43729,4,FALSE)=基本情報!$D$6,O12705,"")),"")</f>
        <v/>
      </c>
    </row>
    <row r="12706" spans="15:16" x14ac:dyDescent="0.15">
      <c r="O12706">
        <v>12705</v>
      </c>
      <c r="P12706" t="str">
        <f>IFERROR(IF(COUNTIF(個人情報!$BB$5:$BB$401,"登録番号" &amp; リスト!O12706)&gt;=1,"",IF(VLOOKUP(O12706,登録者リスト!$A$1:$D$43729,4,FALSE)=基本情報!$D$6,O12706,"")),"")</f>
        <v/>
      </c>
    </row>
    <row r="12707" spans="15:16" x14ac:dyDescent="0.15">
      <c r="O12707">
        <v>12706</v>
      </c>
      <c r="P12707" t="str">
        <f>IFERROR(IF(COUNTIF(個人情報!$BB$5:$BB$401,"登録番号" &amp; リスト!O12707)&gt;=1,"",IF(VLOOKUP(O12707,登録者リスト!$A$1:$D$43729,4,FALSE)=基本情報!$D$6,O12707,"")),"")</f>
        <v/>
      </c>
    </row>
    <row r="12708" spans="15:16" x14ac:dyDescent="0.15">
      <c r="O12708">
        <v>12707</v>
      </c>
      <c r="P12708" t="str">
        <f>IFERROR(IF(COUNTIF(個人情報!$BB$5:$BB$401,"登録番号" &amp; リスト!O12708)&gt;=1,"",IF(VLOOKUP(O12708,登録者リスト!$A$1:$D$43729,4,FALSE)=基本情報!$D$6,O12708,"")),"")</f>
        <v/>
      </c>
    </row>
    <row r="12709" spans="15:16" x14ac:dyDescent="0.15">
      <c r="O12709">
        <v>12708</v>
      </c>
      <c r="P12709" t="str">
        <f>IFERROR(IF(COUNTIF(個人情報!$BB$5:$BB$401,"登録番号" &amp; リスト!O12709)&gt;=1,"",IF(VLOOKUP(O12709,登録者リスト!$A$1:$D$43729,4,FALSE)=基本情報!$D$6,O12709,"")),"")</f>
        <v/>
      </c>
    </row>
    <row r="12710" spans="15:16" x14ac:dyDescent="0.15">
      <c r="O12710">
        <v>12709</v>
      </c>
      <c r="P12710" t="str">
        <f>IFERROR(IF(COUNTIF(個人情報!$BB$5:$BB$401,"登録番号" &amp; リスト!O12710)&gt;=1,"",IF(VLOOKUP(O12710,登録者リスト!$A$1:$D$43729,4,FALSE)=基本情報!$D$6,O12710,"")),"")</f>
        <v/>
      </c>
    </row>
    <row r="12711" spans="15:16" x14ac:dyDescent="0.15">
      <c r="O12711">
        <v>12710</v>
      </c>
      <c r="P12711" t="str">
        <f>IFERROR(IF(COUNTIF(個人情報!$BB$5:$BB$401,"登録番号" &amp; リスト!O12711)&gt;=1,"",IF(VLOOKUP(O12711,登録者リスト!$A$1:$D$43729,4,FALSE)=基本情報!$D$6,O12711,"")),"")</f>
        <v/>
      </c>
    </row>
    <row r="12712" spans="15:16" x14ac:dyDescent="0.15">
      <c r="O12712">
        <v>12711</v>
      </c>
      <c r="P12712" t="str">
        <f>IFERROR(IF(COUNTIF(個人情報!$BB$5:$BB$401,"登録番号" &amp; リスト!O12712)&gt;=1,"",IF(VLOOKUP(O12712,登録者リスト!$A$1:$D$43729,4,FALSE)=基本情報!$D$6,O12712,"")),"")</f>
        <v/>
      </c>
    </row>
    <row r="12713" spans="15:16" x14ac:dyDescent="0.15">
      <c r="O12713">
        <v>12712</v>
      </c>
      <c r="P12713" t="str">
        <f>IFERROR(IF(COUNTIF(個人情報!$BB$5:$BB$401,"登録番号" &amp; リスト!O12713)&gt;=1,"",IF(VLOOKUP(O12713,登録者リスト!$A$1:$D$43729,4,FALSE)=基本情報!$D$6,O12713,"")),"")</f>
        <v/>
      </c>
    </row>
    <row r="12714" spans="15:16" x14ac:dyDescent="0.15">
      <c r="O12714">
        <v>12713</v>
      </c>
      <c r="P12714" t="str">
        <f>IFERROR(IF(COUNTIF(個人情報!$BB$5:$BB$401,"登録番号" &amp; リスト!O12714)&gt;=1,"",IF(VLOOKUP(O12714,登録者リスト!$A$1:$D$43729,4,FALSE)=基本情報!$D$6,O12714,"")),"")</f>
        <v/>
      </c>
    </row>
    <row r="12715" spans="15:16" x14ac:dyDescent="0.15">
      <c r="O12715">
        <v>12714</v>
      </c>
      <c r="P12715" t="str">
        <f>IFERROR(IF(COUNTIF(個人情報!$BB$5:$BB$401,"登録番号" &amp; リスト!O12715)&gt;=1,"",IF(VLOOKUP(O12715,登録者リスト!$A$1:$D$43729,4,FALSE)=基本情報!$D$6,O12715,"")),"")</f>
        <v/>
      </c>
    </row>
    <row r="12716" spans="15:16" x14ac:dyDescent="0.15">
      <c r="O12716">
        <v>12715</v>
      </c>
      <c r="P12716" t="str">
        <f>IFERROR(IF(COUNTIF(個人情報!$BB$5:$BB$401,"登録番号" &amp; リスト!O12716)&gt;=1,"",IF(VLOOKUP(O12716,登録者リスト!$A$1:$D$43729,4,FALSE)=基本情報!$D$6,O12716,"")),"")</f>
        <v/>
      </c>
    </row>
    <row r="12717" spans="15:16" x14ac:dyDescent="0.15">
      <c r="O12717">
        <v>12716</v>
      </c>
      <c r="P12717" t="str">
        <f>IFERROR(IF(COUNTIF(個人情報!$BB$5:$BB$401,"登録番号" &amp; リスト!O12717)&gt;=1,"",IF(VLOOKUP(O12717,登録者リスト!$A$1:$D$43729,4,FALSE)=基本情報!$D$6,O12717,"")),"")</f>
        <v/>
      </c>
    </row>
    <row r="12718" spans="15:16" x14ac:dyDescent="0.15">
      <c r="O12718">
        <v>12717</v>
      </c>
      <c r="P12718" t="str">
        <f>IFERROR(IF(COUNTIF(個人情報!$BB$5:$BB$401,"登録番号" &amp; リスト!O12718)&gt;=1,"",IF(VLOOKUP(O12718,登録者リスト!$A$1:$D$43729,4,FALSE)=基本情報!$D$6,O12718,"")),"")</f>
        <v/>
      </c>
    </row>
    <row r="12719" spans="15:16" x14ac:dyDescent="0.15">
      <c r="O12719">
        <v>12718</v>
      </c>
      <c r="P12719" t="str">
        <f>IFERROR(IF(COUNTIF(個人情報!$BB$5:$BB$401,"登録番号" &amp; リスト!O12719)&gt;=1,"",IF(VLOOKUP(O12719,登録者リスト!$A$1:$D$43729,4,FALSE)=基本情報!$D$6,O12719,"")),"")</f>
        <v/>
      </c>
    </row>
    <row r="12720" spans="15:16" x14ac:dyDescent="0.15">
      <c r="O12720">
        <v>12719</v>
      </c>
      <c r="P12720" t="str">
        <f>IFERROR(IF(COUNTIF(個人情報!$BB$5:$BB$401,"登録番号" &amp; リスト!O12720)&gt;=1,"",IF(VLOOKUP(O12720,登録者リスト!$A$1:$D$43729,4,FALSE)=基本情報!$D$6,O12720,"")),"")</f>
        <v/>
      </c>
    </row>
    <row r="12721" spans="15:16" x14ac:dyDescent="0.15">
      <c r="O12721">
        <v>12720</v>
      </c>
      <c r="P12721" t="str">
        <f>IFERROR(IF(COUNTIF(個人情報!$BB$5:$BB$401,"登録番号" &amp; リスト!O12721)&gt;=1,"",IF(VLOOKUP(O12721,登録者リスト!$A$1:$D$43729,4,FALSE)=基本情報!$D$6,O12721,"")),"")</f>
        <v/>
      </c>
    </row>
    <row r="12722" spans="15:16" x14ac:dyDescent="0.15">
      <c r="O12722">
        <v>12721</v>
      </c>
      <c r="P12722" t="str">
        <f>IFERROR(IF(COUNTIF(個人情報!$BB$5:$BB$401,"登録番号" &amp; リスト!O12722)&gt;=1,"",IF(VLOOKUP(O12722,登録者リスト!$A$1:$D$43729,4,FALSE)=基本情報!$D$6,O12722,"")),"")</f>
        <v/>
      </c>
    </row>
    <row r="12723" spans="15:16" x14ac:dyDescent="0.15">
      <c r="O12723">
        <v>12722</v>
      </c>
      <c r="P12723" t="str">
        <f>IFERROR(IF(COUNTIF(個人情報!$BB$5:$BB$401,"登録番号" &amp; リスト!O12723)&gt;=1,"",IF(VLOOKUP(O12723,登録者リスト!$A$1:$D$43729,4,FALSE)=基本情報!$D$6,O12723,"")),"")</f>
        <v/>
      </c>
    </row>
    <row r="12724" spans="15:16" x14ac:dyDescent="0.15">
      <c r="O12724">
        <v>12723</v>
      </c>
      <c r="P12724" t="str">
        <f>IFERROR(IF(COUNTIF(個人情報!$BB$5:$BB$401,"登録番号" &amp; リスト!O12724)&gt;=1,"",IF(VLOOKUP(O12724,登録者リスト!$A$1:$D$43729,4,FALSE)=基本情報!$D$6,O12724,"")),"")</f>
        <v/>
      </c>
    </row>
    <row r="12725" spans="15:16" x14ac:dyDescent="0.15">
      <c r="O12725">
        <v>12724</v>
      </c>
      <c r="P12725" t="str">
        <f>IFERROR(IF(COUNTIF(個人情報!$BB$5:$BB$401,"登録番号" &amp; リスト!O12725)&gt;=1,"",IF(VLOOKUP(O12725,登録者リスト!$A$1:$D$43729,4,FALSE)=基本情報!$D$6,O12725,"")),"")</f>
        <v/>
      </c>
    </row>
    <row r="12726" spans="15:16" x14ac:dyDescent="0.15">
      <c r="O12726">
        <v>12725</v>
      </c>
      <c r="P12726" t="str">
        <f>IFERROR(IF(COUNTIF(個人情報!$BB$5:$BB$401,"登録番号" &amp; リスト!O12726)&gt;=1,"",IF(VLOOKUP(O12726,登録者リスト!$A$1:$D$43729,4,FALSE)=基本情報!$D$6,O12726,"")),"")</f>
        <v/>
      </c>
    </row>
    <row r="12727" spans="15:16" x14ac:dyDescent="0.15">
      <c r="O12727">
        <v>12726</v>
      </c>
      <c r="P12727" t="str">
        <f>IFERROR(IF(COUNTIF(個人情報!$BB$5:$BB$401,"登録番号" &amp; リスト!O12727)&gt;=1,"",IF(VLOOKUP(O12727,登録者リスト!$A$1:$D$43729,4,FALSE)=基本情報!$D$6,O12727,"")),"")</f>
        <v/>
      </c>
    </row>
    <row r="12728" spans="15:16" x14ac:dyDescent="0.15">
      <c r="O12728">
        <v>12727</v>
      </c>
      <c r="P12728" t="str">
        <f>IFERROR(IF(COUNTIF(個人情報!$BB$5:$BB$401,"登録番号" &amp; リスト!O12728)&gt;=1,"",IF(VLOOKUP(O12728,登録者リスト!$A$1:$D$43729,4,FALSE)=基本情報!$D$6,O12728,"")),"")</f>
        <v/>
      </c>
    </row>
    <row r="12729" spans="15:16" x14ac:dyDescent="0.15">
      <c r="O12729">
        <v>12728</v>
      </c>
      <c r="P12729" t="str">
        <f>IFERROR(IF(COUNTIF(個人情報!$BB$5:$BB$401,"登録番号" &amp; リスト!O12729)&gt;=1,"",IF(VLOOKUP(O12729,登録者リスト!$A$1:$D$43729,4,FALSE)=基本情報!$D$6,O12729,"")),"")</f>
        <v/>
      </c>
    </row>
    <row r="12730" spans="15:16" x14ac:dyDescent="0.15">
      <c r="O12730">
        <v>12729</v>
      </c>
      <c r="P12730" t="str">
        <f>IFERROR(IF(COUNTIF(個人情報!$BB$5:$BB$401,"登録番号" &amp; リスト!O12730)&gt;=1,"",IF(VLOOKUP(O12730,登録者リスト!$A$1:$D$43729,4,FALSE)=基本情報!$D$6,O12730,"")),"")</f>
        <v/>
      </c>
    </row>
    <row r="12731" spans="15:16" x14ac:dyDescent="0.15">
      <c r="O12731">
        <v>12730</v>
      </c>
      <c r="P12731" t="str">
        <f>IFERROR(IF(COUNTIF(個人情報!$BB$5:$BB$401,"登録番号" &amp; リスト!O12731)&gt;=1,"",IF(VLOOKUP(O12731,登録者リスト!$A$1:$D$43729,4,FALSE)=基本情報!$D$6,O12731,"")),"")</f>
        <v/>
      </c>
    </row>
    <row r="12732" spans="15:16" x14ac:dyDescent="0.15">
      <c r="O12732">
        <v>12731</v>
      </c>
      <c r="P12732" t="str">
        <f>IFERROR(IF(COUNTIF(個人情報!$BB$5:$BB$401,"登録番号" &amp; リスト!O12732)&gt;=1,"",IF(VLOOKUP(O12732,登録者リスト!$A$1:$D$43729,4,FALSE)=基本情報!$D$6,O12732,"")),"")</f>
        <v/>
      </c>
    </row>
    <row r="12733" spans="15:16" x14ac:dyDescent="0.15">
      <c r="O12733">
        <v>12732</v>
      </c>
      <c r="P12733" t="str">
        <f>IFERROR(IF(COUNTIF(個人情報!$BB$5:$BB$401,"登録番号" &amp; リスト!O12733)&gt;=1,"",IF(VLOOKUP(O12733,登録者リスト!$A$1:$D$43729,4,FALSE)=基本情報!$D$6,O12733,"")),"")</f>
        <v/>
      </c>
    </row>
    <row r="12734" spans="15:16" x14ac:dyDescent="0.15">
      <c r="O12734">
        <v>12733</v>
      </c>
      <c r="P12734" t="str">
        <f>IFERROR(IF(COUNTIF(個人情報!$BB$5:$BB$401,"登録番号" &amp; リスト!O12734)&gt;=1,"",IF(VLOOKUP(O12734,登録者リスト!$A$1:$D$43729,4,FALSE)=基本情報!$D$6,O12734,"")),"")</f>
        <v/>
      </c>
    </row>
    <row r="12735" spans="15:16" x14ac:dyDescent="0.15">
      <c r="O12735">
        <v>12734</v>
      </c>
      <c r="P12735" t="str">
        <f>IFERROR(IF(COUNTIF(個人情報!$BB$5:$BB$401,"登録番号" &amp; リスト!O12735)&gt;=1,"",IF(VLOOKUP(O12735,登録者リスト!$A$1:$D$43729,4,FALSE)=基本情報!$D$6,O12735,"")),"")</f>
        <v/>
      </c>
    </row>
    <row r="12736" spans="15:16" x14ac:dyDescent="0.15">
      <c r="O12736">
        <v>12735</v>
      </c>
      <c r="P12736" t="str">
        <f>IFERROR(IF(COUNTIF(個人情報!$BB$5:$BB$401,"登録番号" &amp; リスト!O12736)&gt;=1,"",IF(VLOOKUP(O12736,登録者リスト!$A$1:$D$43729,4,FALSE)=基本情報!$D$6,O12736,"")),"")</f>
        <v/>
      </c>
    </row>
    <row r="12737" spans="15:16" x14ac:dyDescent="0.15">
      <c r="O12737">
        <v>12736</v>
      </c>
      <c r="P12737" t="str">
        <f>IFERROR(IF(COUNTIF(個人情報!$BB$5:$BB$401,"登録番号" &amp; リスト!O12737)&gt;=1,"",IF(VLOOKUP(O12737,登録者リスト!$A$1:$D$43729,4,FALSE)=基本情報!$D$6,O12737,"")),"")</f>
        <v/>
      </c>
    </row>
    <row r="12738" spans="15:16" x14ac:dyDescent="0.15">
      <c r="O12738">
        <v>12737</v>
      </c>
      <c r="P12738" t="str">
        <f>IFERROR(IF(COUNTIF(個人情報!$BB$5:$BB$401,"登録番号" &amp; リスト!O12738)&gt;=1,"",IF(VLOOKUP(O12738,登録者リスト!$A$1:$D$43729,4,FALSE)=基本情報!$D$6,O12738,"")),"")</f>
        <v/>
      </c>
    </row>
    <row r="12739" spans="15:16" x14ac:dyDescent="0.15">
      <c r="O12739">
        <v>12738</v>
      </c>
      <c r="P12739" t="str">
        <f>IFERROR(IF(COUNTIF(個人情報!$BB$5:$BB$401,"登録番号" &amp; リスト!O12739)&gt;=1,"",IF(VLOOKUP(O12739,登録者リスト!$A$1:$D$43729,4,FALSE)=基本情報!$D$6,O12739,"")),"")</f>
        <v/>
      </c>
    </row>
    <row r="12740" spans="15:16" x14ac:dyDescent="0.15">
      <c r="O12740">
        <v>12739</v>
      </c>
      <c r="P12740" t="str">
        <f>IFERROR(IF(COUNTIF(個人情報!$BB$5:$BB$401,"登録番号" &amp; リスト!O12740)&gt;=1,"",IF(VLOOKUP(O12740,登録者リスト!$A$1:$D$43729,4,FALSE)=基本情報!$D$6,O12740,"")),"")</f>
        <v/>
      </c>
    </row>
    <row r="12741" spans="15:16" x14ac:dyDescent="0.15">
      <c r="O12741">
        <v>12740</v>
      </c>
      <c r="P12741" t="str">
        <f>IFERROR(IF(COUNTIF(個人情報!$BB$5:$BB$401,"登録番号" &amp; リスト!O12741)&gt;=1,"",IF(VLOOKUP(O12741,登録者リスト!$A$1:$D$43729,4,FALSE)=基本情報!$D$6,O12741,"")),"")</f>
        <v/>
      </c>
    </row>
    <row r="12742" spans="15:16" x14ac:dyDescent="0.15">
      <c r="O12742">
        <v>12741</v>
      </c>
      <c r="P12742" t="str">
        <f>IFERROR(IF(COUNTIF(個人情報!$BB$5:$BB$401,"登録番号" &amp; リスト!O12742)&gt;=1,"",IF(VLOOKUP(O12742,登録者リスト!$A$1:$D$43729,4,FALSE)=基本情報!$D$6,O12742,"")),"")</f>
        <v/>
      </c>
    </row>
    <row r="12743" spans="15:16" x14ac:dyDescent="0.15">
      <c r="O12743">
        <v>12742</v>
      </c>
      <c r="P12743" t="str">
        <f>IFERROR(IF(COUNTIF(個人情報!$BB$5:$BB$401,"登録番号" &amp; リスト!O12743)&gt;=1,"",IF(VLOOKUP(O12743,登録者リスト!$A$1:$D$43729,4,FALSE)=基本情報!$D$6,O12743,"")),"")</f>
        <v/>
      </c>
    </row>
    <row r="12744" spans="15:16" x14ac:dyDescent="0.15">
      <c r="O12744">
        <v>12743</v>
      </c>
      <c r="P12744" t="str">
        <f>IFERROR(IF(COUNTIF(個人情報!$BB$5:$BB$401,"登録番号" &amp; リスト!O12744)&gt;=1,"",IF(VLOOKUP(O12744,登録者リスト!$A$1:$D$43729,4,FALSE)=基本情報!$D$6,O12744,"")),"")</f>
        <v/>
      </c>
    </row>
    <row r="12745" spans="15:16" x14ac:dyDescent="0.15">
      <c r="O12745">
        <v>12744</v>
      </c>
      <c r="P12745" t="str">
        <f>IFERROR(IF(COUNTIF(個人情報!$BB$5:$BB$401,"登録番号" &amp; リスト!O12745)&gt;=1,"",IF(VLOOKUP(O12745,登録者リスト!$A$1:$D$43729,4,FALSE)=基本情報!$D$6,O12745,"")),"")</f>
        <v/>
      </c>
    </row>
    <row r="12746" spans="15:16" x14ac:dyDescent="0.15">
      <c r="O12746">
        <v>12745</v>
      </c>
      <c r="P12746" t="str">
        <f>IFERROR(IF(COUNTIF(個人情報!$BB$5:$BB$401,"登録番号" &amp; リスト!O12746)&gt;=1,"",IF(VLOOKUP(O12746,登録者リスト!$A$1:$D$43729,4,FALSE)=基本情報!$D$6,O12746,"")),"")</f>
        <v/>
      </c>
    </row>
    <row r="12747" spans="15:16" x14ac:dyDescent="0.15">
      <c r="O12747">
        <v>12746</v>
      </c>
      <c r="P12747" t="str">
        <f>IFERROR(IF(COUNTIF(個人情報!$BB$5:$BB$401,"登録番号" &amp; リスト!O12747)&gt;=1,"",IF(VLOOKUP(O12747,登録者リスト!$A$1:$D$43729,4,FALSE)=基本情報!$D$6,O12747,"")),"")</f>
        <v/>
      </c>
    </row>
    <row r="12748" spans="15:16" x14ac:dyDescent="0.15">
      <c r="O12748">
        <v>12747</v>
      </c>
      <c r="P12748" t="str">
        <f>IFERROR(IF(COUNTIF(個人情報!$BB$5:$BB$401,"登録番号" &amp; リスト!O12748)&gt;=1,"",IF(VLOOKUP(O12748,登録者リスト!$A$1:$D$43729,4,FALSE)=基本情報!$D$6,O12748,"")),"")</f>
        <v/>
      </c>
    </row>
    <row r="12749" spans="15:16" x14ac:dyDescent="0.15">
      <c r="O12749">
        <v>12748</v>
      </c>
      <c r="P12749" t="str">
        <f>IFERROR(IF(COUNTIF(個人情報!$BB$5:$BB$401,"登録番号" &amp; リスト!O12749)&gt;=1,"",IF(VLOOKUP(O12749,登録者リスト!$A$1:$D$43729,4,FALSE)=基本情報!$D$6,O12749,"")),"")</f>
        <v/>
      </c>
    </row>
    <row r="12750" spans="15:16" x14ac:dyDescent="0.15">
      <c r="O12750">
        <v>12749</v>
      </c>
      <c r="P12750" t="str">
        <f>IFERROR(IF(COUNTIF(個人情報!$BB$5:$BB$401,"登録番号" &amp; リスト!O12750)&gt;=1,"",IF(VLOOKUP(O12750,登録者リスト!$A$1:$D$43729,4,FALSE)=基本情報!$D$6,O12750,"")),"")</f>
        <v/>
      </c>
    </row>
    <row r="12751" spans="15:16" x14ac:dyDescent="0.15">
      <c r="O12751">
        <v>12750</v>
      </c>
      <c r="P12751" t="str">
        <f>IFERROR(IF(COUNTIF(個人情報!$BB$5:$BB$401,"登録番号" &amp; リスト!O12751)&gt;=1,"",IF(VLOOKUP(O12751,登録者リスト!$A$1:$D$43729,4,FALSE)=基本情報!$D$6,O12751,"")),"")</f>
        <v/>
      </c>
    </row>
    <row r="12752" spans="15:16" x14ac:dyDescent="0.15">
      <c r="O12752">
        <v>12751</v>
      </c>
      <c r="P12752" t="str">
        <f>IFERROR(IF(COUNTIF(個人情報!$BB$5:$BB$401,"登録番号" &amp; リスト!O12752)&gt;=1,"",IF(VLOOKUP(O12752,登録者リスト!$A$1:$D$43729,4,FALSE)=基本情報!$D$6,O12752,"")),"")</f>
        <v/>
      </c>
    </row>
    <row r="12753" spans="15:16" x14ac:dyDescent="0.15">
      <c r="O12753">
        <v>12752</v>
      </c>
      <c r="P12753" t="str">
        <f>IFERROR(IF(COUNTIF(個人情報!$BB$5:$BB$401,"登録番号" &amp; リスト!O12753)&gt;=1,"",IF(VLOOKUP(O12753,登録者リスト!$A$1:$D$43729,4,FALSE)=基本情報!$D$6,O12753,"")),"")</f>
        <v/>
      </c>
    </row>
    <row r="12754" spans="15:16" x14ac:dyDescent="0.15">
      <c r="O12754">
        <v>12753</v>
      </c>
      <c r="P12754" t="str">
        <f>IFERROR(IF(COUNTIF(個人情報!$BB$5:$BB$401,"登録番号" &amp; リスト!O12754)&gt;=1,"",IF(VLOOKUP(O12754,登録者リスト!$A$1:$D$43729,4,FALSE)=基本情報!$D$6,O12754,"")),"")</f>
        <v/>
      </c>
    </row>
    <row r="12755" spans="15:16" x14ac:dyDescent="0.15">
      <c r="O12755">
        <v>12754</v>
      </c>
      <c r="P12755" t="str">
        <f>IFERROR(IF(COUNTIF(個人情報!$BB$5:$BB$401,"登録番号" &amp; リスト!O12755)&gt;=1,"",IF(VLOOKUP(O12755,登録者リスト!$A$1:$D$43729,4,FALSE)=基本情報!$D$6,O12755,"")),"")</f>
        <v/>
      </c>
    </row>
    <row r="12756" spans="15:16" x14ac:dyDescent="0.15">
      <c r="O12756">
        <v>12755</v>
      </c>
      <c r="P12756" t="str">
        <f>IFERROR(IF(COUNTIF(個人情報!$BB$5:$BB$401,"登録番号" &amp; リスト!O12756)&gt;=1,"",IF(VLOOKUP(O12756,登録者リスト!$A$1:$D$43729,4,FALSE)=基本情報!$D$6,O12756,"")),"")</f>
        <v/>
      </c>
    </row>
    <row r="12757" spans="15:16" x14ac:dyDescent="0.15">
      <c r="O12757">
        <v>12756</v>
      </c>
      <c r="P12757" t="str">
        <f>IFERROR(IF(COUNTIF(個人情報!$BB$5:$BB$401,"登録番号" &amp; リスト!O12757)&gt;=1,"",IF(VLOOKUP(O12757,登録者リスト!$A$1:$D$43729,4,FALSE)=基本情報!$D$6,O12757,"")),"")</f>
        <v/>
      </c>
    </row>
    <row r="12758" spans="15:16" x14ac:dyDescent="0.15">
      <c r="O12758">
        <v>12757</v>
      </c>
      <c r="P12758" t="str">
        <f>IFERROR(IF(COUNTIF(個人情報!$BB$5:$BB$401,"登録番号" &amp; リスト!O12758)&gt;=1,"",IF(VLOOKUP(O12758,登録者リスト!$A$1:$D$43729,4,FALSE)=基本情報!$D$6,O12758,"")),"")</f>
        <v/>
      </c>
    </row>
    <row r="12759" spans="15:16" x14ac:dyDescent="0.15">
      <c r="O12759">
        <v>12758</v>
      </c>
      <c r="P12759" t="str">
        <f>IFERROR(IF(COUNTIF(個人情報!$BB$5:$BB$401,"登録番号" &amp; リスト!O12759)&gt;=1,"",IF(VLOOKUP(O12759,登録者リスト!$A$1:$D$43729,4,FALSE)=基本情報!$D$6,O12759,"")),"")</f>
        <v/>
      </c>
    </row>
    <row r="12760" spans="15:16" x14ac:dyDescent="0.15">
      <c r="O12760">
        <v>12759</v>
      </c>
      <c r="P12760" t="str">
        <f>IFERROR(IF(COUNTIF(個人情報!$BB$5:$BB$401,"登録番号" &amp; リスト!O12760)&gt;=1,"",IF(VLOOKUP(O12760,登録者リスト!$A$1:$D$43729,4,FALSE)=基本情報!$D$6,O12760,"")),"")</f>
        <v/>
      </c>
    </row>
    <row r="12761" spans="15:16" x14ac:dyDescent="0.15">
      <c r="O12761">
        <v>12760</v>
      </c>
      <c r="P12761" t="str">
        <f>IFERROR(IF(COUNTIF(個人情報!$BB$5:$BB$401,"登録番号" &amp; リスト!O12761)&gt;=1,"",IF(VLOOKUP(O12761,登録者リスト!$A$1:$D$43729,4,FALSE)=基本情報!$D$6,O12761,"")),"")</f>
        <v/>
      </c>
    </row>
    <row r="12762" spans="15:16" x14ac:dyDescent="0.15">
      <c r="O12762">
        <v>12761</v>
      </c>
      <c r="P12762" t="str">
        <f>IFERROR(IF(COUNTIF(個人情報!$BB$5:$BB$401,"登録番号" &amp; リスト!O12762)&gt;=1,"",IF(VLOOKUP(O12762,登録者リスト!$A$1:$D$43729,4,FALSE)=基本情報!$D$6,O12762,"")),"")</f>
        <v/>
      </c>
    </row>
    <row r="12763" spans="15:16" x14ac:dyDescent="0.15">
      <c r="O12763">
        <v>12762</v>
      </c>
      <c r="P12763" t="str">
        <f>IFERROR(IF(COUNTIF(個人情報!$BB$5:$BB$401,"登録番号" &amp; リスト!O12763)&gt;=1,"",IF(VLOOKUP(O12763,登録者リスト!$A$1:$D$43729,4,FALSE)=基本情報!$D$6,O12763,"")),"")</f>
        <v/>
      </c>
    </row>
    <row r="12764" spans="15:16" x14ac:dyDescent="0.15">
      <c r="O12764">
        <v>12763</v>
      </c>
      <c r="P12764" t="str">
        <f>IFERROR(IF(COUNTIF(個人情報!$BB$5:$BB$401,"登録番号" &amp; リスト!O12764)&gt;=1,"",IF(VLOOKUP(O12764,登録者リスト!$A$1:$D$43729,4,FALSE)=基本情報!$D$6,O12764,"")),"")</f>
        <v/>
      </c>
    </row>
    <row r="12765" spans="15:16" x14ac:dyDescent="0.15">
      <c r="O12765">
        <v>12764</v>
      </c>
      <c r="P12765" t="str">
        <f>IFERROR(IF(COUNTIF(個人情報!$BB$5:$BB$401,"登録番号" &amp; リスト!O12765)&gt;=1,"",IF(VLOOKUP(O12765,登録者リスト!$A$1:$D$43729,4,FALSE)=基本情報!$D$6,O12765,"")),"")</f>
        <v/>
      </c>
    </row>
    <row r="12766" spans="15:16" x14ac:dyDescent="0.15">
      <c r="O12766">
        <v>12765</v>
      </c>
      <c r="P12766" t="str">
        <f>IFERROR(IF(COUNTIF(個人情報!$BB$5:$BB$401,"登録番号" &amp; リスト!O12766)&gt;=1,"",IF(VLOOKUP(O12766,登録者リスト!$A$1:$D$43729,4,FALSE)=基本情報!$D$6,O12766,"")),"")</f>
        <v/>
      </c>
    </row>
    <row r="12767" spans="15:16" x14ac:dyDescent="0.15">
      <c r="O12767">
        <v>12766</v>
      </c>
      <c r="P12767" t="str">
        <f>IFERROR(IF(COUNTIF(個人情報!$BB$5:$BB$401,"登録番号" &amp; リスト!O12767)&gt;=1,"",IF(VLOOKUP(O12767,登録者リスト!$A$1:$D$43729,4,FALSE)=基本情報!$D$6,O12767,"")),"")</f>
        <v/>
      </c>
    </row>
    <row r="12768" spans="15:16" x14ac:dyDescent="0.15">
      <c r="O12768">
        <v>12767</v>
      </c>
      <c r="P12768" t="str">
        <f>IFERROR(IF(COUNTIF(個人情報!$BB$5:$BB$401,"登録番号" &amp; リスト!O12768)&gt;=1,"",IF(VLOOKUP(O12768,登録者リスト!$A$1:$D$43729,4,FALSE)=基本情報!$D$6,O12768,"")),"")</f>
        <v/>
      </c>
    </row>
    <row r="12769" spans="15:16" x14ac:dyDescent="0.15">
      <c r="O12769">
        <v>12768</v>
      </c>
      <c r="P12769" t="str">
        <f>IFERROR(IF(COUNTIF(個人情報!$BB$5:$BB$401,"登録番号" &amp; リスト!O12769)&gt;=1,"",IF(VLOOKUP(O12769,登録者リスト!$A$1:$D$43729,4,FALSE)=基本情報!$D$6,O12769,"")),"")</f>
        <v/>
      </c>
    </row>
    <row r="12770" spans="15:16" x14ac:dyDescent="0.15">
      <c r="O12770">
        <v>12769</v>
      </c>
      <c r="P12770" t="str">
        <f>IFERROR(IF(COUNTIF(個人情報!$BB$5:$BB$401,"登録番号" &amp; リスト!O12770)&gt;=1,"",IF(VLOOKUP(O12770,登録者リスト!$A$1:$D$43729,4,FALSE)=基本情報!$D$6,O12770,"")),"")</f>
        <v/>
      </c>
    </row>
    <row r="12771" spans="15:16" x14ac:dyDescent="0.15">
      <c r="O12771">
        <v>12770</v>
      </c>
      <c r="P12771" t="str">
        <f>IFERROR(IF(COUNTIF(個人情報!$BB$5:$BB$401,"登録番号" &amp; リスト!O12771)&gt;=1,"",IF(VLOOKUP(O12771,登録者リスト!$A$1:$D$43729,4,FALSE)=基本情報!$D$6,O12771,"")),"")</f>
        <v/>
      </c>
    </row>
    <row r="12772" spans="15:16" x14ac:dyDescent="0.15">
      <c r="O12772">
        <v>12771</v>
      </c>
      <c r="P12772" t="str">
        <f>IFERROR(IF(COUNTIF(個人情報!$BB$5:$BB$401,"登録番号" &amp; リスト!O12772)&gt;=1,"",IF(VLOOKUP(O12772,登録者リスト!$A$1:$D$43729,4,FALSE)=基本情報!$D$6,O12772,"")),"")</f>
        <v/>
      </c>
    </row>
    <row r="12773" spans="15:16" x14ac:dyDescent="0.15">
      <c r="O12773">
        <v>12772</v>
      </c>
      <c r="P12773" t="str">
        <f>IFERROR(IF(COUNTIF(個人情報!$BB$5:$BB$401,"登録番号" &amp; リスト!O12773)&gt;=1,"",IF(VLOOKUP(O12773,登録者リスト!$A$1:$D$43729,4,FALSE)=基本情報!$D$6,O12773,"")),"")</f>
        <v/>
      </c>
    </row>
    <row r="12774" spans="15:16" x14ac:dyDescent="0.15">
      <c r="O12774">
        <v>12773</v>
      </c>
      <c r="P12774" t="str">
        <f>IFERROR(IF(COUNTIF(個人情報!$BB$5:$BB$401,"登録番号" &amp; リスト!O12774)&gt;=1,"",IF(VLOOKUP(O12774,登録者リスト!$A$1:$D$43729,4,FALSE)=基本情報!$D$6,O12774,"")),"")</f>
        <v/>
      </c>
    </row>
    <row r="12775" spans="15:16" x14ac:dyDescent="0.15">
      <c r="O12775">
        <v>12774</v>
      </c>
      <c r="P12775" t="str">
        <f>IFERROR(IF(COUNTIF(個人情報!$BB$5:$BB$401,"登録番号" &amp; リスト!O12775)&gt;=1,"",IF(VLOOKUP(O12775,登録者リスト!$A$1:$D$43729,4,FALSE)=基本情報!$D$6,O12775,"")),"")</f>
        <v/>
      </c>
    </row>
    <row r="12776" spans="15:16" x14ac:dyDescent="0.15">
      <c r="O12776">
        <v>12775</v>
      </c>
      <c r="P12776" t="str">
        <f>IFERROR(IF(COUNTIF(個人情報!$BB$5:$BB$401,"登録番号" &amp; リスト!O12776)&gt;=1,"",IF(VLOOKUP(O12776,登録者リスト!$A$1:$D$43729,4,FALSE)=基本情報!$D$6,O12776,"")),"")</f>
        <v/>
      </c>
    </row>
    <row r="12777" spans="15:16" x14ac:dyDescent="0.15">
      <c r="O12777">
        <v>12776</v>
      </c>
      <c r="P12777" t="str">
        <f>IFERROR(IF(COUNTIF(個人情報!$BB$5:$BB$401,"登録番号" &amp; リスト!O12777)&gt;=1,"",IF(VLOOKUP(O12777,登録者リスト!$A$1:$D$43729,4,FALSE)=基本情報!$D$6,O12777,"")),"")</f>
        <v/>
      </c>
    </row>
    <row r="12778" spans="15:16" x14ac:dyDescent="0.15">
      <c r="O12778">
        <v>12777</v>
      </c>
      <c r="P12778" t="str">
        <f>IFERROR(IF(COUNTIF(個人情報!$BB$5:$BB$401,"登録番号" &amp; リスト!O12778)&gt;=1,"",IF(VLOOKUP(O12778,登録者リスト!$A$1:$D$43729,4,FALSE)=基本情報!$D$6,O12778,"")),"")</f>
        <v/>
      </c>
    </row>
    <row r="12779" spans="15:16" x14ac:dyDescent="0.15">
      <c r="O12779">
        <v>12778</v>
      </c>
      <c r="P12779" t="str">
        <f>IFERROR(IF(COUNTIF(個人情報!$BB$5:$BB$401,"登録番号" &amp; リスト!O12779)&gt;=1,"",IF(VLOOKUP(O12779,登録者リスト!$A$1:$D$43729,4,FALSE)=基本情報!$D$6,O12779,"")),"")</f>
        <v/>
      </c>
    </row>
    <row r="12780" spans="15:16" x14ac:dyDescent="0.15">
      <c r="O12780">
        <v>12779</v>
      </c>
      <c r="P12780" t="str">
        <f>IFERROR(IF(COUNTIF(個人情報!$BB$5:$BB$401,"登録番号" &amp; リスト!O12780)&gt;=1,"",IF(VLOOKUP(O12780,登録者リスト!$A$1:$D$43729,4,FALSE)=基本情報!$D$6,O12780,"")),"")</f>
        <v/>
      </c>
    </row>
    <row r="12781" spans="15:16" x14ac:dyDescent="0.15">
      <c r="O12781">
        <v>12780</v>
      </c>
      <c r="P12781" t="str">
        <f>IFERROR(IF(COUNTIF(個人情報!$BB$5:$BB$401,"登録番号" &amp; リスト!O12781)&gt;=1,"",IF(VLOOKUP(O12781,登録者リスト!$A$1:$D$43729,4,FALSE)=基本情報!$D$6,O12781,"")),"")</f>
        <v/>
      </c>
    </row>
    <row r="12782" spans="15:16" x14ac:dyDescent="0.15">
      <c r="O12782">
        <v>12781</v>
      </c>
      <c r="P12782" t="str">
        <f>IFERROR(IF(COUNTIF(個人情報!$BB$5:$BB$401,"登録番号" &amp; リスト!O12782)&gt;=1,"",IF(VLOOKUP(O12782,登録者リスト!$A$1:$D$43729,4,FALSE)=基本情報!$D$6,O12782,"")),"")</f>
        <v/>
      </c>
    </row>
    <row r="12783" spans="15:16" x14ac:dyDescent="0.15">
      <c r="O12783">
        <v>12782</v>
      </c>
      <c r="P12783" t="str">
        <f>IFERROR(IF(COUNTIF(個人情報!$BB$5:$BB$401,"登録番号" &amp; リスト!O12783)&gt;=1,"",IF(VLOOKUP(O12783,登録者リスト!$A$1:$D$43729,4,FALSE)=基本情報!$D$6,O12783,"")),"")</f>
        <v/>
      </c>
    </row>
    <row r="12784" spans="15:16" x14ac:dyDescent="0.15">
      <c r="O12784">
        <v>12783</v>
      </c>
      <c r="P12784" t="str">
        <f>IFERROR(IF(COUNTIF(個人情報!$BB$5:$BB$401,"登録番号" &amp; リスト!O12784)&gt;=1,"",IF(VLOOKUP(O12784,登録者リスト!$A$1:$D$43729,4,FALSE)=基本情報!$D$6,O12784,"")),"")</f>
        <v/>
      </c>
    </row>
    <row r="12785" spans="15:16" x14ac:dyDescent="0.15">
      <c r="O12785">
        <v>12784</v>
      </c>
      <c r="P12785" t="str">
        <f>IFERROR(IF(COUNTIF(個人情報!$BB$5:$BB$401,"登録番号" &amp; リスト!O12785)&gt;=1,"",IF(VLOOKUP(O12785,登録者リスト!$A$1:$D$43729,4,FALSE)=基本情報!$D$6,O12785,"")),"")</f>
        <v/>
      </c>
    </row>
    <row r="12786" spans="15:16" x14ac:dyDescent="0.15">
      <c r="O12786">
        <v>12785</v>
      </c>
      <c r="P12786" t="str">
        <f>IFERROR(IF(COUNTIF(個人情報!$BB$5:$BB$401,"登録番号" &amp; リスト!O12786)&gt;=1,"",IF(VLOOKUP(O12786,登録者リスト!$A$1:$D$43729,4,FALSE)=基本情報!$D$6,O12786,"")),"")</f>
        <v/>
      </c>
    </row>
    <row r="12787" spans="15:16" x14ac:dyDescent="0.15">
      <c r="O12787">
        <v>12786</v>
      </c>
      <c r="P12787" t="str">
        <f>IFERROR(IF(COUNTIF(個人情報!$BB$5:$BB$401,"登録番号" &amp; リスト!O12787)&gt;=1,"",IF(VLOOKUP(O12787,登録者リスト!$A$1:$D$43729,4,FALSE)=基本情報!$D$6,O12787,"")),"")</f>
        <v/>
      </c>
    </row>
    <row r="12788" spans="15:16" x14ac:dyDescent="0.15">
      <c r="O12788">
        <v>12787</v>
      </c>
      <c r="P12788" t="str">
        <f>IFERROR(IF(COUNTIF(個人情報!$BB$5:$BB$401,"登録番号" &amp; リスト!O12788)&gt;=1,"",IF(VLOOKUP(O12788,登録者リスト!$A$1:$D$43729,4,FALSE)=基本情報!$D$6,O12788,"")),"")</f>
        <v/>
      </c>
    </row>
    <row r="12789" spans="15:16" x14ac:dyDescent="0.15">
      <c r="O12789">
        <v>12788</v>
      </c>
      <c r="P12789" t="str">
        <f>IFERROR(IF(COUNTIF(個人情報!$BB$5:$BB$401,"登録番号" &amp; リスト!O12789)&gt;=1,"",IF(VLOOKUP(O12789,登録者リスト!$A$1:$D$43729,4,FALSE)=基本情報!$D$6,O12789,"")),"")</f>
        <v/>
      </c>
    </row>
    <row r="12790" spans="15:16" x14ac:dyDescent="0.15">
      <c r="O12790">
        <v>12789</v>
      </c>
      <c r="P12790" t="str">
        <f>IFERROR(IF(COUNTIF(個人情報!$BB$5:$BB$401,"登録番号" &amp; リスト!O12790)&gt;=1,"",IF(VLOOKUP(O12790,登録者リスト!$A$1:$D$43729,4,FALSE)=基本情報!$D$6,O12790,"")),"")</f>
        <v/>
      </c>
    </row>
    <row r="12791" spans="15:16" x14ac:dyDescent="0.15">
      <c r="O12791">
        <v>12790</v>
      </c>
      <c r="P12791" t="str">
        <f>IFERROR(IF(COUNTIF(個人情報!$BB$5:$BB$401,"登録番号" &amp; リスト!O12791)&gt;=1,"",IF(VLOOKUP(O12791,登録者リスト!$A$1:$D$43729,4,FALSE)=基本情報!$D$6,O12791,"")),"")</f>
        <v/>
      </c>
    </row>
    <row r="12792" spans="15:16" x14ac:dyDescent="0.15">
      <c r="O12792">
        <v>12791</v>
      </c>
      <c r="P12792" t="str">
        <f>IFERROR(IF(COUNTIF(個人情報!$BB$5:$BB$401,"登録番号" &amp; リスト!O12792)&gt;=1,"",IF(VLOOKUP(O12792,登録者リスト!$A$1:$D$43729,4,FALSE)=基本情報!$D$6,O12792,"")),"")</f>
        <v/>
      </c>
    </row>
    <row r="12793" spans="15:16" x14ac:dyDescent="0.15">
      <c r="O12793">
        <v>12792</v>
      </c>
      <c r="P12793" t="str">
        <f>IFERROR(IF(COUNTIF(個人情報!$BB$5:$BB$401,"登録番号" &amp; リスト!O12793)&gt;=1,"",IF(VLOOKUP(O12793,登録者リスト!$A$1:$D$43729,4,FALSE)=基本情報!$D$6,O12793,"")),"")</f>
        <v/>
      </c>
    </row>
    <row r="12794" spans="15:16" x14ac:dyDescent="0.15">
      <c r="O12794">
        <v>12793</v>
      </c>
      <c r="P12794" t="str">
        <f>IFERROR(IF(COUNTIF(個人情報!$BB$5:$BB$401,"登録番号" &amp; リスト!O12794)&gt;=1,"",IF(VLOOKUP(O12794,登録者リスト!$A$1:$D$43729,4,FALSE)=基本情報!$D$6,O12794,"")),"")</f>
        <v/>
      </c>
    </row>
    <row r="12795" spans="15:16" x14ac:dyDescent="0.15">
      <c r="O12795">
        <v>12794</v>
      </c>
      <c r="P12795" t="str">
        <f>IFERROR(IF(COUNTIF(個人情報!$BB$5:$BB$401,"登録番号" &amp; リスト!O12795)&gt;=1,"",IF(VLOOKUP(O12795,登録者リスト!$A$1:$D$43729,4,FALSE)=基本情報!$D$6,O12795,"")),"")</f>
        <v/>
      </c>
    </row>
    <row r="12796" spans="15:16" x14ac:dyDescent="0.15">
      <c r="O12796">
        <v>12795</v>
      </c>
      <c r="P12796" t="str">
        <f>IFERROR(IF(COUNTIF(個人情報!$BB$5:$BB$401,"登録番号" &amp; リスト!O12796)&gt;=1,"",IF(VLOOKUP(O12796,登録者リスト!$A$1:$D$43729,4,FALSE)=基本情報!$D$6,O12796,"")),"")</f>
        <v/>
      </c>
    </row>
    <row r="12797" spans="15:16" x14ac:dyDescent="0.15">
      <c r="O12797">
        <v>12796</v>
      </c>
      <c r="P12797" t="str">
        <f>IFERROR(IF(COUNTIF(個人情報!$BB$5:$BB$401,"登録番号" &amp; リスト!O12797)&gt;=1,"",IF(VLOOKUP(O12797,登録者リスト!$A$1:$D$43729,4,FALSE)=基本情報!$D$6,O12797,"")),"")</f>
        <v/>
      </c>
    </row>
    <row r="12798" spans="15:16" x14ac:dyDescent="0.15">
      <c r="O12798">
        <v>12797</v>
      </c>
      <c r="P12798" t="str">
        <f>IFERROR(IF(COUNTIF(個人情報!$BB$5:$BB$401,"登録番号" &amp; リスト!O12798)&gt;=1,"",IF(VLOOKUP(O12798,登録者リスト!$A$1:$D$43729,4,FALSE)=基本情報!$D$6,O12798,"")),"")</f>
        <v/>
      </c>
    </row>
    <row r="12799" spans="15:16" x14ac:dyDescent="0.15">
      <c r="O12799">
        <v>12798</v>
      </c>
      <c r="P12799" t="str">
        <f>IFERROR(IF(COUNTIF(個人情報!$BB$5:$BB$401,"登録番号" &amp; リスト!O12799)&gt;=1,"",IF(VLOOKUP(O12799,登録者リスト!$A$1:$D$43729,4,FALSE)=基本情報!$D$6,O12799,"")),"")</f>
        <v/>
      </c>
    </row>
    <row r="12800" spans="15:16" x14ac:dyDescent="0.15">
      <c r="O12800">
        <v>12799</v>
      </c>
      <c r="P12800" t="str">
        <f>IFERROR(IF(COUNTIF(個人情報!$BB$5:$BB$401,"登録番号" &amp; リスト!O12800)&gt;=1,"",IF(VLOOKUP(O12800,登録者リスト!$A$1:$D$43729,4,FALSE)=基本情報!$D$6,O12800,"")),"")</f>
        <v/>
      </c>
    </row>
    <row r="12801" spans="15:16" x14ac:dyDescent="0.15">
      <c r="O12801">
        <v>12800</v>
      </c>
      <c r="P12801" t="str">
        <f>IFERROR(IF(COUNTIF(個人情報!$BB$5:$BB$401,"登録番号" &amp; リスト!O12801)&gt;=1,"",IF(VLOOKUP(O12801,登録者リスト!$A$1:$D$43729,4,FALSE)=基本情報!$D$6,O12801,"")),"")</f>
        <v/>
      </c>
    </row>
    <row r="12802" spans="15:16" x14ac:dyDescent="0.15">
      <c r="O12802">
        <v>12801</v>
      </c>
      <c r="P12802" t="str">
        <f>IFERROR(IF(COUNTIF(個人情報!$BB$5:$BB$401,"登録番号" &amp; リスト!O12802)&gt;=1,"",IF(VLOOKUP(O12802,登録者リスト!$A$1:$D$43729,4,FALSE)=基本情報!$D$6,O12802,"")),"")</f>
        <v/>
      </c>
    </row>
    <row r="12803" spans="15:16" x14ac:dyDescent="0.15">
      <c r="O12803">
        <v>12802</v>
      </c>
      <c r="P12803" t="str">
        <f>IFERROR(IF(COUNTIF(個人情報!$BB$5:$BB$401,"登録番号" &amp; リスト!O12803)&gt;=1,"",IF(VLOOKUP(O12803,登録者リスト!$A$1:$D$43729,4,FALSE)=基本情報!$D$6,O12803,"")),"")</f>
        <v/>
      </c>
    </row>
    <row r="12804" spans="15:16" x14ac:dyDescent="0.15">
      <c r="O12804">
        <v>12803</v>
      </c>
      <c r="P12804" t="str">
        <f>IFERROR(IF(COUNTIF(個人情報!$BB$5:$BB$401,"登録番号" &amp; リスト!O12804)&gt;=1,"",IF(VLOOKUP(O12804,登録者リスト!$A$1:$D$43729,4,FALSE)=基本情報!$D$6,O12804,"")),"")</f>
        <v/>
      </c>
    </row>
    <row r="12805" spans="15:16" x14ac:dyDescent="0.15">
      <c r="O12805">
        <v>12804</v>
      </c>
      <c r="P12805" t="str">
        <f>IFERROR(IF(COUNTIF(個人情報!$BB$5:$BB$401,"登録番号" &amp; リスト!O12805)&gt;=1,"",IF(VLOOKUP(O12805,登録者リスト!$A$1:$D$43729,4,FALSE)=基本情報!$D$6,O12805,"")),"")</f>
        <v/>
      </c>
    </row>
    <row r="12806" spans="15:16" x14ac:dyDescent="0.15">
      <c r="O12806">
        <v>12805</v>
      </c>
      <c r="P12806" t="str">
        <f>IFERROR(IF(COUNTIF(個人情報!$BB$5:$BB$401,"登録番号" &amp; リスト!O12806)&gt;=1,"",IF(VLOOKUP(O12806,登録者リスト!$A$1:$D$43729,4,FALSE)=基本情報!$D$6,O12806,"")),"")</f>
        <v/>
      </c>
    </row>
    <row r="12807" spans="15:16" x14ac:dyDescent="0.15">
      <c r="O12807">
        <v>12806</v>
      </c>
      <c r="P12807" t="str">
        <f>IFERROR(IF(COUNTIF(個人情報!$BB$5:$BB$401,"登録番号" &amp; リスト!O12807)&gt;=1,"",IF(VLOOKUP(O12807,登録者リスト!$A$1:$D$43729,4,FALSE)=基本情報!$D$6,O12807,"")),"")</f>
        <v/>
      </c>
    </row>
    <row r="12808" spans="15:16" x14ac:dyDescent="0.15">
      <c r="O12808">
        <v>12807</v>
      </c>
      <c r="P12808" t="str">
        <f>IFERROR(IF(COUNTIF(個人情報!$BB$5:$BB$401,"登録番号" &amp; リスト!O12808)&gt;=1,"",IF(VLOOKUP(O12808,登録者リスト!$A$1:$D$43729,4,FALSE)=基本情報!$D$6,O12808,"")),"")</f>
        <v/>
      </c>
    </row>
    <row r="12809" spans="15:16" x14ac:dyDescent="0.15">
      <c r="O12809">
        <v>12808</v>
      </c>
      <c r="P12809" t="str">
        <f>IFERROR(IF(COUNTIF(個人情報!$BB$5:$BB$401,"登録番号" &amp; リスト!O12809)&gt;=1,"",IF(VLOOKUP(O12809,登録者リスト!$A$1:$D$43729,4,FALSE)=基本情報!$D$6,O12809,"")),"")</f>
        <v/>
      </c>
    </row>
    <row r="12810" spans="15:16" x14ac:dyDescent="0.15">
      <c r="O12810">
        <v>12809</v>
      </c>
      <c r="P12810" t="str">
        <f>IFERROR(IF(COUNTIF(個人情報!$BB$5:$BB$401,"登録番号" &amp; リスト!O12810)&gt;=1,"",IF(VLOOKUP(O12810,登録者リスト!$A$1:$D$43729,4,FALSE)=基本情報!$D$6,O12810,"")),"")</f>
        <v/>
      </c>
    </row>
    <row r="12811" spans="15:16" x14ac:dyDescent="0.15">
      <c r="O12811">
        <v>12810</v>
      </c>
      <c r="P12811" t="str">
        <f>IFERROR(IF(COUNTIF(個人情報!$BB$5:$BB$401,"登録番号" &amp; リスト!O12811)&gt;=1,"",IF(VLOOKUP(O12811,登録者リスト!$A$1:$D$43729,4,FALSE)=基本情報!$D$6,O12811,"")),"")</f>
        <v/>
      </c>
    </row>
    <row r="12812" spans="15:16" x14ac:dyDescent="0.15">
      <c r="O12812">
        <v>12811</v>
      </c>
      <c r="P12812" t="str">
        <f>IFERROR(IF(COUNTIF(個人情報!$BB$5:$BB$401,"登録番号" &amp; リスト!O12812)&gt;=1,"",IF(VLOOKUP(O12812,登録者リスト!$A$1:$D$43729,4,FALSE)=基本情報!$D$6,O12812,"")),"")</f>
        <v/>
      </c>
    </row>
    <row r="12813" spans="15:16" x14ac:dyDescent="0.15">
      <c r="O12813">
        <v>12812</v>
      </c>
      <c r="P12813" t="str">
        <f>IFERROR(IF(COUNTIF(個人情報!$BB$5:$BB$401,"登録番号" &amp; リスト!O12813)&gt;=1,"",IF(VLOOKUP(O12813,登録者リスト!$A$1:$D$43729,4,FALSE)=基本情報!$D$6,O12813,"")),"")</f>
        <v/>
      </c>
    </row>
    <row r="12814" spans="15:16" x14ac:dyDescent="0.15">
      <c r="O12814">
        <v>12813</v>
      </c>
      <c r="P12814" t="str">
        <f>IFERROR(IF(COUNTIF(個人情報!$BB$5:$BB$401,"登録番号" &amp; リスト!O12814)&gt;=1,"",IF(VLOOKUP(O12814,登録者リスト!$A$1:$D$43729,4,FALSE)=基本情報!$D$6,O12814,"")),"")</f>
        <v/>
      </c>
    </row>
    <row r="12815" spans="15:16" x14ac:dyDescent="0.15">
      <c r="O12815">
        <v>12814</v>
      </c>
      <c r="P12815" t="str">
        <f>IFERROR(IF(COUNTIF(個人情報!$BB$5:$BB$401,"登録番号" &amp; リスト!O12815)&gt;=1,"",IF(VLOOKUP(O12815,登録者リスト!$A$1:$D$43729,4,FALSE)=基本情報!$D$6,O12815,"")),"")</f>
        <v/>
      </c>
    </row>
    <row r="12816" spans="15:16" x14ac:dyDescent="0.15">
      <c r="O12816">
        <v>12815</v>
      </c>
      <c r="P12816" t="str">
        <f>IFERROR(IF(COUNTIF(個人情報!$BB$5:$BB$401,"登録番号" &amp; リスト!O12816)&gt;=1,"",IF(VLOOKUP(O12816,登録者リスト!$A$1:$D$43729,4,FALSE)=基本情報!$D$6,O12816,"")),"")</f>
        <v/>
      </c>
    </row>
    <row r="12817" spans="15:16" x14ac:dyDescent="0.15">
      <c r="O12817">
        <v>12816</v>
      </c>
      <c r="P12817" t="str">
        <f>IFERROR(IF(COUNTIF(個人情報!$BB$5:$BB$401,"登録番号" &amp; リスト!O12817)&gt;=1,"",IF(VLOOKUP(O12817,登録者リスト!$A$1:$D$43729,4,FALSE)=基本情報!$D$6,O12817,"")),"")</f>
        <v/>
      </c>
    </row>
    <row r="12818" spans="15:16" x14ac:dyDescent="0.15">
      <c r="O12818">
        <v>12817</v>
      </c>
      <c r="P12818" t="str">
        <f>IFERROR(IF(COUNTIF(個人情報!$BB$5:$BB$401,"登録番号" &amp; リスト!O12818)&gt;=1,"",IF(VLOOKUP(O12818,登録者リスト!$A$1:$D$43729,4,FALSE)=基本情報!$D$6,O12818,"")),"")</f>
        <v/>
      </c>
    </row>
    <row r="12819" spans="15:16" x14ac:dyDescent="0.15">
      <c r="O12819">
        <v>12818</v>
      </c>
      <c r="P12819" t="str">
        <f>IFERROR(IF(COUNTIF(個人情報!$BB$5:$BB$401,"登録番号" &amp; リスト!O12819)&gt;=1,"",IF(VLOOKUP(O12819,登録者リスト!$A$1:$D$43729,4,FALSE)=基本情報!$D$6,O12819,"")),"")</f>
        <v/>
      </c>
    </row>
    <row r="12820" spans="15:16" x14ac:dyDescent="0.15">
      <c r="O12820">
        <v>12819</v>
      </c>
      <c r="P12820" t="str">
        <f>IFERROR(IF(COUNTIF(個人情報!$BB$5:$BB$401,"登録番号" &amp; リスト!O12820)&gt;=1,"",IF(VLOOKUP(O12820,登録者リスト!$A$1:$D$43729,4,FALSE)=基本情報!$D$6,O12820,"")),"")</f>
        <v/>
      </c>
    </row>
    <row r="12821" spans="15:16" x14ac:dyDescent="0.15">
      <c r="O12821">
        <v>12820</v>
      </c>
      <c r="P12821" t="str">
        <f>IFERROR(IF(COUNTIF(個人情報!$BB$5:$BB$401,"登録番号" &amp; リスト!O12821)&gt;=1,"",IF(VLOOKUP(O12821,登録者リスト!$A$1:$D$43729,4,FALSE)=基本情報!$D$6,O12821,"")),"")</f>
        <v/>
      </c>
    </row>
    <row r="12822" spans="15:16" x14ac:dyDescent="0.15">
      <c r="O12822">
        <v>12821</v>
      </c>
      <c r="P12822" t="str">
        <f>IFERROR(IF(COUNTIF(個人情報!$BB$5:$BB$401,"登録番号" &amp; リスト!O12822)&gt;=1,"",IF(VLOOKUP(O12822,登録者リスト!$A$1:$D$43729,4,FALSE)=基本情報!$D$6,O12822,"")),"")</f>
        <v/>
      </c>
    </row>
    <row r="12823" spans="15:16" x14ac:dyDescent="0.15">
      <c r="O12823">
        <v>12822</v>
      </c>
      <c r="P12823" t="str">
        <f>IFERROR(IF(COUNTIF(個人情報!$BB$5:$BB$401,"登録番号" &amp; リスト!O12823)&gt;=1,"",IF(VLOOKUP(O12823,登録者リスト!$A$1:$D$43729,4,FALSE)=基本情報!$D$6,O12823,"")),"")</f>
        <v/>
      </c>
    </row>
    <row r="12824" spans="15:16" x14ac:dyDescent="0.15">
      <c r="O12824">
        <v>12823</v>
      </c>
      <c r="P12824" t="str">
        <f>IFERROR(IF(COUNTIF(個人情報!$BB$5:$BB$401,"登録番号" &amp; リスト!O12824)&gt;=1,"",IF(VLOOKUP(O12824,登録者リスト!$A$1:$D$43729,4,FALSE)=基本情報!$D$6,O12824,"")),"")</f>
        <v/>
      </c>
    </row>
    <row r="12825" spans="15:16" x14ac:dyDescent="0.15">
      <c r="O12825">
        <v>12824</v>
      </c>
      <c r="P12825" t="str">
        <f>IFERROR(IF(COUNTIF(個人情報!$BB$5:$BB$401,"登録番号" &amp; リスト!O12825)&gt;=1,"",IF(VLOOKUP(O12825,登録者リスト!$A$1:$D$43729,4,FALSE)=基本情報!$D$6,O12825,"")),"")</f>
        <v/>
      </c>
    </row>
    <row r="12826" spans="15:16" x14ac:dyDescent="0.15">
      <c r="O12826">
        <v>12825</v>
      </c>
      <c r="P12826" t="str">
        <f>IFERROR(IF(COUNTIF(個人情報!$BB$5:$BB$401,"登録番号" &amp; リスト!O12826)&gt;=1,"",IF(VLOOKUP(O12826,登録者リスト!$A$1:$D$43729,4,FALSE)=基本情報!$D$6,O12826,"")),"")</f>
        <v/>
      </c>
    </row>
    <row r="12827" spans="15:16" x14ac:dyDescent="0.15">
      <c r="O12827">
        <v>12826</v>
      </c>
      <c r="P12827" t="str">
        <f>IFERROR(IF(COUNTIF(個人情報!$BB$5:$BB$401,"登録番号" &amp; リスト!O12827)&gt;=1,"",IF(VLOOKUP(O12827,登録者リスト!$A$1:$D$43729,4,FALSE)=基本情報!$D$6,O12827,"")),"")</f>
        <v/>
      </c>
    </row>
    <row r="12828" spans="15:16" x14ac:dyDescent="0.15">
      <c r="O12828">
        <v>12827</v>
      </c>
      <c r="P12828" t="str">
        <f>IFERROR(IF(COUNTIF(個人情報!$BB$5:$BB$401,"登録番号" &amp; リスト!O12828)&gt;=1,"",IF(VLOOKUP(O12828,登録者リスト!$A$1:$D$43729,4,FALSE)=基本情報!$D$6,O12828,"")),"")</f>
        <v/>
      </c>
    </row>
    <row r="12829" spans="15:16" x14ac:dyDescent="0.15">
      <c r="O12829">
        <v>12828</v>
      </c>
      <c r="P12829" t="str">
        <f>IFERROR(IF(COUNTIF(個人情報!$BB$5:$BB$401,"登録番号" &amp; リスト!O12829)&gt;=1,"",IF(VLOOKUP(O12829,登録者リスト!$A$1:$D$43729,4,FALSE)=基本情報!$D$6,O12829,"")),"")</f>
        <v/>
      </c>
    </row>
    <row r="12830" spans="15:16" x14ac:dyDescent="0.15">
      <c r="O12830">
        <v>12829</v>
      </c>
      <c r="P12830" t="str">
        <f>IFERROR(IF(COUNTIF(個人情報!$BB$5:$BB$401,"登録番号" &amp; リスト!O12830)&gt;=1,"",IF(VLOOKUP(O12830,登録者リスト!$A$1:$D$43729,4,FALSE)=基本情報!$D$6,O12830,"")),"")</f>
        <v/>
      </c>
    </row>
    <row r="12831" spans="15:16" x14ac:dyDescent="0.15">
      <c r="O12831">
        <v>12830</v>
      </c>
      <c r="P12831" t="str">
        <f>IFERROR(IF(COUNTIF(個人情報!$BB$5:$BB$401,"登録番号" &amp; リスト!O12831)&gt;=1,"",IF(VLOOKUP(O12831,登録者リスト!$A$1:$D$43729,4,FALSE)=基本情報!$D$6,O12831,"")),"")</f>
        <v/>
      </c>
    </row>
    <row r="12832" spans="15:16" x14ac:dyDescent="0.15">
      <c r="O12832">
        <v>12831</v>
      </c>
      <c r="P12832" t="str">
        <f>IFERROR(IF(COUNTIF(個人情報!$BB$5:$BB$401,"登録番号" &amp; リスト!O12832)&gt;=1,"",IF(VLOOKUP(O12832,登録者リスト!$A$1:$D$43729,4,FALSE)=基本情報!$D$6,O12832,"")),"")</f>
        <v/>
      </c>
    </row>
    <row r="12833" spans="15:16" x14ac:dyDescent="0.15">
      <c r="O12833">
        <v>12832</v>
      </c>
      <c r="P12833" t="str">
        <f>IFERROR(IF(COUNTIF(個人情報!$BB$5:$BB$401,"登録番号" &amp; リスト!O12833)&gt;=1,"",IF(VLOOKUP(O12833,登録者リスト!$A$1:$D$43729,4,FALSE)=基本情報!$D$6,O12833,"")),"")</f>
        <v/>
      </c>
    </row>
    <row r="12834" spans="15:16" x14ac:dyDescent="0.15">
      <c r="O12834">
        <v>12833</v>
      </c>
      <c r="P12834" t="str">
        <f>IFERROR(IF(COUNTIF(個人情報!$BB$5:$BB$401,"登録番号" &amp; リスト!O12834)&gt;=1,"",IF(VLOOKUP(O12834,登録者リスト!$A$1:$D$43729,4,FALSE)=基本情報!$D$6,O12834,"")),"")</f>
        <v/>
      </c>
    </row>
    <row r="12835" spans="15:16" x14ac:dyDescent="0.15">
      <c r="O12835">
        <v>12834</v>
      </c>
      <c r="P12835" t="str">
        <f>IFERROR(IF(COUNTIF(個人情報!$BB$5:$BB$401,"登録番号" &amp; リスト!O12835)&gt;=1,"",IF(VLOOKUP(O12835,登録者リスト!$A$1:$D$43729,4,FALSE)=基本情報!$D$6,O12835,"")),"")</f>
        <v/>
      </c>
    </row>
    <row r="12836" spans="15:16" x14ac:dyDescent="0.15">
      <c r="O12836">
        <v>12835</v>
      </c>
      <c r="P12836" t="str">
        <f>IFERROR(IF(COUNTIF(個人情報!$BB$5:$BB$401,"登録番号" &amp; リスト!O12836)&gt;=1,"",IF(VLOOKUP(O12836,登録者リスト!$A$1:$D$43729,4,FALSE)=基本情報!$D$6,O12836,"")),"")</f>
        <v/>
      </c>
    </row>
    <row r="12837" spans="15:16" x14ac:dyDescent="0.15">
      <c r="O12837">
        <v>12836</v>
      </c>
      <c r="P12837" t="str">
        <f>IFERROR(IF(COUNTIF(個人情報!$BB$5:$BB$401,"登録番号" &amp; リスト!O12837)&gt;=1,"",IF(VLOOKUP(O12837,登録者リスト!$A$1:$D$43729,4,FALSE)=基本情報!$D$6,O12837,"")),"")</f>
        <v/>
      </c>
    </row>
    <row r="12838" spans="15:16" x14ac:dyDescent="0.15">
      <c r="O12838">
        <v>12837</v>
      </c>
      <c r="P12838" t="str">
        <f>IFERROR(IF(COUNTIF(個人情報!$BB$5:$BB$401,"登録番号" &amp; リスト!O12838)&gt;=1,"",IF(VLOOKUP(O12838,登録者リスト!$A$1:$D$43729,4,FALSE)=基本情報!$D$6,O12838,"")),"")</f>
        <v/>
      </c>
    </row>
    <row r="12839" spans="15:16" x14ac:dyDescent="0.15">
      <c r="O12839">
        <v>12838</v>
      </c>
      <c r="P12839" t="str">
        <f>IFERROR(IF(COUNTIF(個人情報!$BB$5:$BB$401,"登録番号" &amp; リスト!O12839)&gt;=1,"",IF(VLOOKUP(O12839,登録者リスト!$A$1:$D$43729,4,FALSE)=基本情報!$D$6,O12839,"")),"")</f>
        <v/>
      </c>
    </row>
    <row r="12840" spans="15:16" x14ac:dyDescent="0.15">
      <c r="O12840">
        <v>12839</v>
      </c>
      <c r="P12840" t="str">
        <f>IFERROR(IF(COUNTIF(個人情報!$BB$5:$BB$401,"登録番号" &amp; リスト!O12840)&gt;=1,"",IF(VLOOKUP(O12840,登録者リスト!$A$1:$D$43729,4,FALSE)=基本情報!$D$6,O12840,"")),"")</f>
        <v/>
      </c>
    </row>
    <row r="12841" spans="15:16" x14ac:dyDescent="0.15">
      <c r="O12841">
        <v>12840</v>
      </c>
      <c r="P12841" t="str">
        <f>IFERROR(IF(COUNTIF(個人情報!$BB$5:$BB$401,"登録番号" &amp; リスト!O12841)&gt;=1,"",IF(VLOOKUP(O12841,登録者リスト!$A$1:$D$43729,4,FALSE)=基本情報!$D$6,O12841,"")),"")</f>
        <v/>
      </c>
    </row>
    <row r="12842" spans="15:16" x14ac:dyDescent="0.15">
      <c r="O12842">
        <v>12841</v>
      </c>
      <c r="P12842" t="str">
        <f>IFERROR(IF(COUNTIF(個人情報!$BB$5:$BB$401,"登録番号" &amp; リスト!O12842)&gt;=1,"",IF(VLOOKUP(O12842,登録者リスト!$A$1:$D$43729,4,FALSE)=基本情報!$D$6,O12842,"")),"")</f>
        <v/>
      </c>
    </row>
    <row r="12843" spans="15:16" x14ac:dyDescent="0.15">
      <c r="O12843">
        <v>12842</v>
      </c>
      <c r="P12843" t="str">
        <f>IFERROR(IF(COUNTIF(個人情報!$BB$5:$BB$401,"登録番号" &amp; リスト!O12843)&gt;=1,"",IF(VLOOKUP(O12843,登録者リスト!$A$1:$D$43729,4,FALSE)=基本情報!$D$6,O12843,"")),"")</f>
        <v/>
      </c>
    </row>
    <row r="12844" spans="15:16" x14ac:dyDescent="0.15">
      <c r="O12844">
        <v>12843</v>
      </c>
      <c r="P12844" t="str">
        <f>IFERROR(IF(COUNTIF(個人情報!$BB$5:$BB$401,"登録番号" &amp; リスト!O12844)&gt;=1,"",IF(VLOOKUP(O12844,登録者リスト!$A$1:$D$43729,4,FALSE)=基本情報!$D$6,O12844,"")),"")</f>
        <v/>
      </c>
    </row>
    <row r="12845" spans="15:16" x14ac:dyDescent="0.15">
      <c r="O12845">
        <v>12844</v>
      </c>
      <c r="P12845" t="str">
        <f>IFERROR(IF(COUNTIF(個人情報!$BB$5:$BB$401,"登録番号" &amp; リスト!O12845)&gt;=1,"",IF(VLOOKUP(O12845,登録者リスト!$A$1:$D$43729,4,FALSE)=基本情報!$D$6,O12845,"")),"")</f>
        <v/>
      </c>
    </row>
    <row r="12846" spans="15:16" x14ac:dyDescent="0.15">
      <c r="O12846">
        <v>12845</v>
      </c>
      <c r="P12846" t="str">
        <f>IFERROR(IF(COUNTIF(個人情報!$BB$5:$BB$401,"登録番号" &amp; リスト!O12846)&gt;=1,"",IF(VLOOKUP(O12846,登録者リスト!$A$1:$D$43729,4,FALSE)=基本情報!$D$6,O12846,"")),"")</f>
        <v/>
      </c>
    </row>
    <row r="12847" spans="15:16" x14ac:dyDescent="0.15">
      <c r="O12847">
        <v>12846</v>
      </c>
      <c r="P12847" t="str">
        <f>IFERROR(IF(COUNTIF(個人情報!$BB$5:$BB$401,"登録番号" &amp; リスト!O12847)&gt;=1,"",IF(VLOOKUP(O12847,登録者リスト!$A$1:$D$43729,4,FALSE)=基本情報!$D$6,O12847,"")),"")</f>
        <v/>
      </c>
    </row>
    <row r="12848" spans="15:16" x14ac:dyDescent="0.15">
      <c r="O12848">
        <v>12847</v>
      </c>
      <c r="P12848" t="str">
        <f>IFERROR(IF(COUNTIF(個人情報!$BB$5:$BB$401,"登録番号" &amp; リスト!O12848)&gt;=1,"",IF(VLOOKUP(O12848,登録者リスト!$A$1:$D$43729,4,FALSE)=基本情報!$D$6,O12848,"")),"")</f>
        <v/>
      </c>
    </row>
    <row r="12849" spans="15:16" x14ac:dyDescent="0.15">
      <c r="O12849">
        <v>12848</v>
      </c>
      <c r="P12849" t="str">
        <f>IFERROR(IF(COUNTIF(個人情報!$BB$5:$BB$401,"登録番号" &amp; リスト!O12849)&gt;=1,"",IF(VLOOKUP(O12849,登録者リスト!$A$1:$D$43729,4,FALSE)=基本情報!$D$6,O12849,"")),"")</f>
        <v/>
      </c>
    </row>
    <row r="12850" spans="15:16" x14ac:dyDescent="0.15">
      <c r="O12850">
        <v>12849</v>
      </c>
      <c r="P12850" t="str">
        <f>IFERROR(IF(COUNTIF(個人情報!$BB$5:$BB$401,"登録番号" &amp; リスト!O12850)&gt;=1,"",IF(VLOOKUP(O12850,登録者リスト!$A$1:$D$43729,4,FALSE)=基本情報!$D$6,O12850,"")),"")</f>
        <v/>
      </c>
    </row>
    <row r="12851" spans="15:16" x14ac:dyDescent="0.15">
      <c r="O12851">
        <v>12850</v>
      </c>
      <c r="P12851" t="str">
        <f>IFERROR(IF(COUNTIF(個人情報!$BB$5:$BB$401,"登録番号" &amp; リスト!O12851)&gt;=1,"",IF(VLOOKUP(O12851,登録者リスト!$A$1:$D$43729,4,FALSE)=基本情報!$D$6,O12851,"")),"")</f>
        <v/>
      </c>
    </row>
    <row r="12852" spans="15:16" x14ac:dyDescent="0.15">
      <c r="O12852">
        <v>12851</v>
      </c>
      <c r="P12852" t="str">
        <f>IFERROR(IF(COUNTIF(個人情報!$BB$5:$BB$401,"登録番号" &amp; リスト!O12852)&gt;=1,"",IF(VLOOKUP(O12852,登録者リスト!$A$1:$D$43729,4,FALSE)=基本情報!$D$6,O12852,"")),"")</f>
        <v/>
      </c>
    </row>
    <row r="12853" spans="15:16" x14ac:dyDescent="0.15">
      <c r="O12853">
        <v>12852</v>
      </c>
      <c r="P12853" t="str">
        <f>IFERROR(IF(COUNTIF(個人情報!$BB$5:$BB$401,"登録番号" &amp; リスト!O12853)&gt;=1,"",IF(VLOOKUP(O12853,登録者リスト!$A$1:$D$43729,4,FALSE)=基本情報!$D$6,O12853,"")),"")</f>
        <v/>
      </c>
    </row>
    <row r="12854" spans="15:16" x14ac:dyDescent="0.15">
      <c r="O12854">
        <v>12853</v>
      </c>
      <c r="P12854" t="str">
        <f>IFERROR(IF(COUNTIF(個人情報!$BB$5:$BB$401,"登録番号" &amp; リスト!O12854)&gt;=1,"",IF(VLOOKUP(O12854,登録者リスト!$A$1:$D$43729,4,FALSE)=基本情報!$D$6,O12854,"")),"")</f>
        <v/>
      </c>
    </row>
    <row r="12855" spans="15:16" x14ac:dyDescent="0.15">
      <c r="O12855">
        <v>12854</v>
      </c>
      <c r="P12855" t="str">
        <f>IFERROR(IF(COUNTIF(個人情報!$BB$5:$BB$401,"登録番号" &amp; リスト!O12855)&gt;=1,"",IF(VLOOKUP(O12855,登録者リスト!$A$1:$D$43729,4,FALSE)=基本情報!$D$6,O12855,"")),"")</f>
        <v/>
      </c>
    </row>
    <row r="12856" spans="15:16" x14ac:dyDescent="0.15">
      <c r="O12856">
        <v>12855</v>
      </c>
      <c r="P12856" t="str">
        <f>IFERROR(IF(COUNTIF(個人情報!$BB$5:$BB$401,"登録番号" &amp; リスト!O12856)&gt;=1,"",IF(VLOOKUP(O12856,登録者リスト!$A$1:$D$43729,4,FALSE)=基本情報!$D$6,O12856,"")),"")</f>
        <v/>
      </c>
    </row>
    <row r="12857" spans="15:16" x14ac:dyDescent="0.15">
      <c r="O12857">
        <v>12856</v>
      </c>
      <c r="P12857" t="str">
        <f>IFERROR(IF(COUNTIF(個人情報!$BB$5:$BB$401,"登録番号" &amp; リスト!O12857)&gt;=1,"",IF(VLOOKUP(O12857,登録者リスト!$A$1:$D$43729,4,FALSE)=基本情報!$D$6,O12857,"")),"")</f>
        <v/>
      </c>
    </row>
    <row r="12858" spans="15:16" x14ac:dyDescent="0.15">
      <c r="O12858">
        <v>12857</v>
      </c>
      <c r="P12858" t="str">
        <f>IFERROR(IF(COUNTIF(個人情報!$BB$5:$BB$401,"登録番号" &amp; リスト!O12858)&gt;=1,"",IF(VLOOKUP(O12858,登録者リスト!$A$1:$D$43729,4,FALSE)=基本情報!$D$6,O12858,"")),"")</f>
        <v/>
      </c>
    </row>
    <row r="12859" spans="15:16" x14ac:dyDescent="0.15">
      <c r="O12859">
        <v>12858</v>
      </c>
      <c r="P12859" t="str">
        <f>IFERROR(IF(COUNTIF(個人情報!$BB$5:$BB$401,"登録番号" &amp; リスト!O12859)&gt;=1,"",IF(VLOOKUP(O12859,登録者リスト!$A$1:$D$43729,4,FALSE)=基本情報!$D$6,O12859,"")),"")</f>
        <v/>
      </c>
    </row>
    <row r="12860" spans="15:16" x14ac:dyDescent="0.15">
      <c r="O12860">
        <v>12859</v>
      </c>
      <c r="P12860" t="str">
        <f>IFERROR(IF(COUNTIF(個人情報!$BB$5:$BB$401,"登録番号" &amp; リスト!O12860)&gt;=1,"",IF(VLOOKUP(O12860,登録者リスト!$A$1:$D$43729,4,FALSE)=基本情報!$D$6,O12860,"")),"")</f>
        <v/>
      </c>
    </row>
    <row r="12861" spans="15:16" x14ac:dyDescent="0.15">
      <c r="O12861">
        <v>12860</v>
      </c>
      <c r="P12861" t="str">
        <f>IFERROR(IF(COUNTIF(個人情報!$BB$5:$BB$401,"登録番号" &amp; リスト!O12861)&gt;=1,"",IF(VLOOKUP(O12861,登録者リスト!$A$1:$D$43729,4,FALSE)=基本情報!$D$6,O12861,"")),"")</f>
        <v/>
      </c>
    </row>
    <row r="12862" spans="15:16" x14ac:dyDescent="0.15">
      <c r="O12862">
        <v>12861</v>
      </c>
      <c r="P12862" t="str">
        <f>IFERROR(IF(COUNTIF(個人情報!$BB$5:$BB$401,"登録番号" &amp; リスト!O12862)&gt;=1,"",IF(VLOOKUP(O12862,登録者リスト!$A$1:$D$43729,4,FALSE)=基本情報!$D$6,O12862,"")),"")</f>
        <v/>
      </c>
    </row>
    <row r="12863" spans="15:16" x14ac:dyDescent="0.15">
      <c r="O12863">
        <v>12862</v>
      </c>
      <c r="P12863" t="str">
        <f>IFERROR(IF(COUNTIF(個人情報!$BB$5:$BB$401,"登録番号" &amp; リスト!O12863)&gt;=1,"",IF(VLOOKUP(O12863,登録者リスト!$A$1:$D$43729,4,FALSE)=基本情報!$D$6,O12863,"")),"")</f>
        <v/>
      </c>
    </row>
    <row r="12864" spans="15:16" x14ac:dyDescent="0.15">
      <c r="O12864">
        <v>12863</v>
      </c>
      <c r="P12864" t="str">
        <f>IFERROR(IF(COUNTIF(個人情報!$BB$5:$BB$401,"登録番号" &amp; リスト!O12864)&gt;=1,"",IF(VLOOKUP(O12864,登録者リスト!$A$1:$D$43729,4,FALSE)=基本情報!$D$6,O12864,"")),"")</f>
        <v/>
      </c>
    </row>
    <row r="12865" spans="15:16" x14ac:dyDescent="0.15">
      <c r="O12865">
        <v>12864</v>
      </c>
      <c r="P12865" t="str">
        <f>IFERROR(IF(COUNTIF(個人情報!$BB$5:$BB$401,"登録番号" &amp; リスト!O12865)&gt;=1,"",IF(VLOOKUP(O12865,登録者リスト!$A$1:$D$43729,4,FALSE)=基本情報!$D$6,O12865,"")),"")</f>
        <v/>
      </c>
    </row>
    <row r="12866" spans="15:16" x14ac:dyDescent="0.15">
      <c r="O12866">
        <v>12865</v>
      </c>
      <c r="P12866" t="str">
        <f>IFERROR(IF(COUNTIF(個人情報!$BB$5:$BB$401,"登録番号" &amp; リスト!O12866)&gt;=1,"",IF(VLOOKUP(O12866,登録者リスト!$A$1:$D$43729,4,FALSE)=基本情報!$D$6,O12866,"")),"")</f>
        <v/>
      </c>
    </row>
    <row r="12867" spans="15:16" x14ac:dyDescent="0.15">
      <c r="O12867">
        <v>12866</v>
      </c>
      <c r="P12867" t="str">
        <f>IFERROR(IF(COUNTIF(個人情報!$BB$5:$BB$401,"登録番号" &amp; リスト!O12867)&gt;=1,"",IF(VLOOKUP(O12867,登録者リスト!$A$1:$D$43729,4,FALSE)=基本情報!$D$6,O12867,"")),"")</f>
        <v/>
      </c>
    </row>
    <row r="12868" spans="15:16" x14ac:dyDescent="0.15">
      <c r="O12868">
        <v>12867</v>
      </c>
      <c r="P12868" t="str">
        <f>IFERROR(IF(COUNTIF(個人情報!$BB$5:$BB$401,"登録番号" &amp; リスト!O12868)&gt;=1,"",IF(VLOOKUP(O12868,登録者リスト!$A$1:$D$43729,4,FALSE)=基本情報!$D$6,O12868,"")),"")</f>
        <v/>
      </c>
    </row>
    <row r="12869" spans="15:16" x14ac:dyDescent="0.15">
      <c r="O12869">
        <v>12868</v>
      </c>
      <c r="P12869" t="str">
        <f>IFERROR(IF(COUNTIF(個人情報!$BB$5:$BB$401,"登録番号" &amp; リスト!O12869)&gt;=1,"",IF(VLOOKUP(O12869,登録者リスト!$A$1:$D$43729,4,FALSE)=基本情報!$D$6,O12869,"")),"")</f>
        <v/>
      </c>
    </row>
    <row r="12870" spans="15:16" x14ac:dyDescent="0.15">
      <c r="O12870">
        <v>12869</v>
      </c>
      <c r="P12870" t="str">
        <f>IFERROR(IF(COUNTIF(個人情報!$BB$5:$BB$401,"登録番号" &amp; リスト!O12870)&gt;=1,"",IF(VLOOKUP(O12870,登録者リスト!$A$1:$D$43729,4,FALSE)=基本情報!$D$6,O12870,"")),"")</f>
        <v/>
      </c>
    </row>
    <row r="12871" spans="15:16" x14ac:dyDescent="0.15">
      <c r="O12871">
        <v>12870</v>
      </c>
      <c r="P12871" t="str">
        <f>IFERROR(IF(COUNTIF(個人情報!$BB$5:$BB$401,"登録番号" &amp; リスト!O12871)&gt;=1,"",IF(VLOOKUP(O12871,登録者リスト!$A$1:$D$43729,4,FALSE)=基本情報!$D$6,O12871,"")),"")</f>
        <v/>
      </c>
    </row>
    <row r="12872" spans="15:16" x14ac:dyDescent="0.15">
      <c r="O12872">
        <v>12871</v>
      </c>
      <c r="P12872" t="str">
        <f>IFERROR(IF(COUNTIF(個人情報!$BB$5:$BB$401,"登録番号" &amp; リスト!O12872)&gt;=1,"",IF(VLOOKUP(O12872,登録者リスト!$A$1:$D$43729,4,FALSE)=基本情報!$D$6,O12872,"")),"")</f>
        <v/>
      </c>
    </row>
    <row r="12873" spans="15:16" x14ac:dyDescent="0.15">
      <c r="O12873">
        <v>12872</v>
      </c>
      <c r="P12873" t="str">
        <f>IFERROR(IF(COUNTIF(個人情報!$BB$5:$BB$401,"登録番号" &amp; リスト!O12873)&gt;=1,"",IF(VLOOKUP(O12873,登録者リスト!$A$1:$D$43729,4,FALSE)=基本情報!$D$6,O12873,"")),"")</f>
        <v/>
      </c>
    </row>
    <row r="12874" spans="15:16" x14ac:dyDescent="0.15">
      <c r="O12874">
        <v>12873</v>
      </c>
      <c r="P12874" t="str">
        <f>IFERROR(IF(COUNTIF(個人情報!$BB$5:$BB$401,"登録番号" &amp; リスト!O12874)&gt;=1,"",IF(VLOOKUP(O12874,登録者リスト!$A$1:$D$43729,4,FALSE)=基本情報!$D$6,O12874,"")),"")</f>
        <v/>
      </c>
    </row>
    <row r="12875" spans="15:16" x14ac:dyDescent="0.15">
      <c r="O12875">
        <v>12874</v>
      </c>
      <c r="P12875" t="str">
        <f>IFERROR(IF(COUNTIF(個人情報!$BB$5:$BB$401,"登録番号" &amp; リスト!O12875)&gt;=1,"",IF(VLOOKUP(O12875,登録者リスト!$A$1:$D$43729,4,FALSE)=基本情報!$D$6,O12875,"")),"")</f>
        <v/>
      </c>
    </row>
    <row r="12876" spans="15:16" x14ac:dyDescent="0.15">
      <c r="O12876">
        <v>12875</v>
      </c>
      <c r="P12876" t="str">
        <f>IFERROR(IF(COUNTIF(個人情報!$BB$5:$BB$401,"登録番号" &amp; リスト!O12876)&gt;=1,"",IF(VLOOKUP(O12876,登録者リスト!$A$1:$D$43729,4,FALSE)=基本情報!$D$6,O12876,"")),"")</f>
        <v/>
      </c>
    </row>
    <row r="12877" spans="15:16" x14ac:dyDescent="0.15">
      <c r="O12877">
        <v>12876</v>
      </c>
      <c r="P12877" t="str">
        <f>IFERROR(IF(COUNTIF(個人情報!$BB$5:$BB$401,"登録番号" &amp; リスト!O12877)&gt;=1,"",IF(VLOOKUP(O12877,登録者リスト!$A$1:$D$43729,4,FALSE)=基本情報!$D$6,O12877,"")),"")</f>
        <v/>
      </c>
    </row>
    <row r="12878" spans="15:16" x14ac:dyDescent="0.15">
      <c r="O12878">
        <v>12877</v>
      </c>
      <c r="P12878" t="str">
        <f>IFERROR(IF(COUNTIF(個人情報!$BB$5:$BB$401,"登録番号" &amp; リスト!O12878)&gt;=1,"",IF(VLOOKUP(O12878,登録者リスト!$A$1:$D$43729,4,FALSE)=基本情報!$D$6,O12878,"")),"")</f>
        <v/>
      </c>
    </row>
    <row r="12879" spans="15:16" x14ac:dyDescent="0.15">
      <c r="O12879">
        <v>12878</v>
      </c>
      <c r="P12879" t="str">
        <f>IFERROR(IF(COUNTIF(個人情報!$BB$5:$BB$401,"登録番号" &amp; リスト!O12879)&gt;=1,"",IF(VLOOKUP(O12879,登録者リスト!$A$1:$D$43729,4,FALSE)=基本情報!$D$6,O12879,"")),"")</f>
        <v/>
      </c>
    </row>
    <row r="12880" spans="15:16" x14ac:dyDescent="0.15">
      <c r="O12880">
        <v>12879</v>
      </c>
      <c r="P12880" t="str">
        <f>IFERROR(IF(COUNTIF(個人情報!$BB$5:$BB$401,"登録番号" &amp; リスト!O12880)&gt;=1,"",IF(VLOOKUP(O12880,登録者リスト!$A$1:$D$43729,4,FALSE)=基本情報!$D$6,O12880,"")),"")</f>
        <v/>
      </c>
    </row>
    <row r="12881" spans="15:16" x14ac:dyDescent="0.15">
      <c r="O12881">
        <v>12880</v>
      </c>
      <c r="P12881" t="str">
        <f>IFERROR(IF(COUNTIF(個人情報!$BB$5:$BB$401,"登録番号" &amp; リスト!O12881)&gt;=1,"",IF(VLOOKUP(O12881,登録者リスト!$A$1:$D$43729,4,FALSE)=基本情報!$D$6,O12881,"")),"")</f>
        <v/>
      </c>
    </row>
    <row r="12882" spans="15:16" x14ac:dyDescent="0.15">
      <c r="O12882">
        <v>12881</v>
      </c>
      <c r="P12882" t="str">
        <f>IFERROR(IF(COUNTIF(個人情報!$BB$5:$BB$401,"登録番号" &amp; リスト!O12882)&gt;=1,"",IF(VLOOKUP(O12882,登録者リスト!$A$1:$D$43729,4,FALSE)=基本情報!$D$6,O12882,"")),"")</f>
        <v/>
      </c>
    </row>
    <row r="12883" spans="15:16" x14ac:dyDescent="0.15">
      <c r="O12883">
        <v>12882</v>
      </c>
      <c r="P12883" t="str">
        <f>IFERROR(IF(COUNTIF(個人情報!$BB$5:$BB$401,"登録番号" &amp; リスト!O12883)&gt;=1,"",IF(VLOOKUP(O12883,登録者リスト!$A$1:$D$43729,4,FALSE)=基本情報!$D$6,O12883,"")),"")</f>
        <v/>
      </c>
    </row>
    <row r="12884" spans="15:16" x14ac:dyDescent="0.15">
      <c r="O12884">
        <v>12883</v>
      </c>
      <c r="P12884" t="str">
        <f>IFERROR(IF(COUNTIF(個人情報!$BB$5:$BB$401,"登録番号" &amp; リスト!O12884)&gt;=1,"",IF(VLOOKUP(O12884,登録者リスト!$A$1:$D$43729,4,FALSE)=基本情報!$D$6,O12884,"")),"")</f>
        <v/>
      </c>
    </row>
    <row r="12885" spans="15:16" x14ac:dyDescent="0.15">
      <c r="O12885">
        <v>12884</v>
      </c>
      <c r="P12885" t="str">
        <f>IFERROR(IF(COUNTIF(個人情報!$BB$5:$BB$401,"登録番号" &amp; リスト!O12885)&gt;=1,"",IF(VLOOKUP(O12885,登録者リスト!$A$1:$D$43729,4,FALSE)=基本情報!$D$6,O12885,"")),"")</f>
        <v/>
      </c>
    </row>
    <row r="12886" spans="15:16" x14ac:dyDescent="0.15">
      <c r="O12886">
        <v>12885</v>
      </c>
      <c r="P12886" t="str">
        <f>IFERROR(IF(COUNTIF(個人情報!$BB$5:$BB$401,"登録番号" &amp; リスト!O12886)&gt;=1,"",IF(VLOOKUP(O12886,登録者リスト!$A$1:$D$43729,4,FALSE)=基本情報!$D$6,O12886,"")),"")</f>
        <v/>
      </c>
    </row>
    <row r="12887" spans="15:16" x14ac:dyDescent="0.15">
      <c r="O12887">
        <v>12886</v>
      </c>
      <c r="P12887" t="str">
        <f>IFERROR(IF(COUNTIF(個人情報!$BB$5:$BB$401,"登録番号" &amp; リスト!O12887)&gt;=1,"",IF(VLOOKUP(O12887,登録者リスト!$A$1:$D$43729,4,FALSE)=基本情報!$D$6,O12887,"")),"")</f>
        <v/>
      </c>
    </row>
    <row r="12888" spans="15:16" x14ac:dyDescent="0.15">
      <c r="O12888">
        <v>12887</v>
      </c>
      <c r="P12888" t="str">
        <f>IFERROR(IF(COUNTIF(個人情報!$BB$5:$BB$401,"登録番号" &amp; リスト!O12888)&gt;=1,"",IF(VLOOKUP(O12888,登録者リスト!$A$1:$D$43729,4,FALSE)=基本情報!$D$6,O12888,"")),"")</f>
        <v/>
      </c>
    </row>
    <row r="12889" spans="15:16" x14ac:dyDescent="0.15">
      <c r="O12889">
        <v>12888</v>
      </c>
      <c r="P12889" t="str">
        <f>IFERROR(IF(COUNTIF(個人情報!$BB$5:$BB$401,"登録番号" &amp; リスト!O12889)&gt;=1,"",IF(VLOOKUP(O12889,登録者リスト!$A$1:$D$43729,4,FALSE)=基本情報!$D$6,O12889,"")),"")</f>
        <v/>
      </c>
    </row>
    <row r="12890" spans="15:16" x14ac:dyDescent="0.15">
      <c r="O12890">
        <v>12889</v>
      </c>
      <c r="P12890" t="str">
        <f>IFERROR(IF(COUNTIF(個人情報!$BB$5:$BB$401,"登録番号" &amp; リスト!O12890)&gt;=1,"",IF(VLOOKUP(O12890,登録者リスト!$A$1:$D$43729,4,FALSE)=基本情報!$D$6,O12890,"")),"")</f>
        <v/>
      </c>
    </row>
    <row r="12891" spans="15:16" x14ac:dyDescent="0.15">
      <c r="O12891">
        <v>12890</v>
      </c>
      <c r="P12891" t="str">
        <f>IFERROR(IF(COUNTIF(個人情報!$BB$5:$BB$401,"登録番号" &amp; リスト!O12891)&gt;=1,"",IF(VLOOKUP(O12891,登録者リスト!$A$1:$D$43729,4,FALSE)=基本情報!$D$6,O12891,"")),"")</f>
        <v/>
      </c>
    </row>
    <row r="12892" spans="15:16" x14ac:dyDescent="0.15">
      <c r="O12892">
        <v>12891</v>
      </c>
      <c r="P12892" t="str">
        <f>IFERROR(IF(COUNTIF(個人情報!$BB$5:$BB$401,"登録番号" &amp; リスト!O12892)&gt;=1,"",IF(VLOOKUP(O12892,登録者リスト!$A$1:$D$43729,4,FALSE)=基本情報!$D$6,O12892,"")),"")</f>
        <v/>
      </c>
    </row>
    <row r="12893" spans="15:16" x14ac:dyDescent="0.15">
      <c r="O12893">
        <v>12892</v>
      </c>
      <c r="P12893" t="str">
        <f>IFERROR(IF(COUNTIF(個人情報!$BB$5:$BB$401,"登録番号" &amp; リスト!O12893)&gt;=1,"",IF(VLOOKUP(O12893,登録者リスト!$A$1:$D$43729,4,FALSE)=基本情報!$D$6,O12893,"")),"")</f>
        <v/>
      </c>
    </row>
    <row r="12894" spans="15:16" x14ac:dyDescent="0.15">
      <c r="O12894">
        <v>12893</v>
      </c>
      <c r="P12894" t="str">
        <f>IFERROR(IF(COUNTIF(個人情報!$BB$5:$BB$401,"登録番号" &amp; リスト!O12894)&gt;=1,"",IF(VLOOKUP(O12894,登録者リスト!$A$1:$D$43729,4,FALSE)=基本情報!$D$6,O12894,"")),"")</f>
        <v/>
      </c>
    </row>
    <row r="12895" spans="15:16" x14ac:dyDescent="0.15">
      <c r="O12895">
        <v>12894</v>
      </c>
      <c r="P12895" t="str">
        <f>IFERROR(IF(COUNTIF(個人情報!$BB$5:$BB$401,"登録番号" &amp; リスト!O12895)&gt;=1,"",IF(VLOOKUP(O12895,登録者リスト!$A$1:$D$43729,4,FALSE)=基本情報!$D$6,O12895,"")),"")</f>
        <v/>
      </c>
    </row>
    <row r="12896" spans="15:16" x14ac:dyDescent="0.15">
      <c r="O12896">
        <v>12895</v>
      </c>
      <c r="P12896" t="str">
        <f>IFERROR(IF(COUNTIF(個人情報!$BB$5:$BB$401,"登録番号" &amp; リスト!O12896)&gt;=1,"",IF(VLOOKUP(O12896,登録者リスト!$A$1:$D$43729,4,FALSE)=基本情報!$D$6,O12896,"")),"")</f>
        <v/>
      </c>
    </row>
    <row r="12897" spans="15:16" x14ac:dyDescent="0.15">
      <c r="O12897">
        <v>12896</v>
      </c>
      <c r="P12897" t="str">
        <f>IFERROR(IF(COUNTIF(個人情報!$BB$5:$BB$401,"登録番号" &amp; リスト!O12897)&gt;=1,"",IF(VLOOKUP(O12897,登録者リスト!$A$1:$D$43729,4,FALSE)=基本情報!$D$6,O12897,"")),"")</f>
        <v/>
      </c>
    </row>
    <row r="12898" spans="15:16" x14ac:dyDescent="0.15">
      <c r="O12898">
        <v>12897</v>
      </c>
      <c r="P12898" t="str">
        <f>IFERROR(IF(COUNTIF(個人情報!$BB$5:$BB$401,"登録番号" &amp; リスト!O12898)&gt;=1,"",IF(VLOOKUP(O12898,登録者リスト!$A$1:$D$43729,4,FALSE)=基本情報!$D$6,O12898,"")),"")</f>
        <v/>
      </c>
    </row>
    <row r="12899" spans="15:16" x14ac:dyDescent="0.15">
      <c r="O12899">
        <v>12898</v>
      </c>
      <c r="P12899" t="str">
        <f>IFERROR(IF(COUNTIF(個人情報!$BB$5:$BB$401,"登録番号" &amp; リスト!O12899)&gt;=1,"",IF(VLOOKUP(O12899,登録者リスト!$A$1:$D$43729,4,FALSE)=基本情報!$D$6,O12899,"")),"")</f>
        <v/>
      </c>
    </row>
    <row r="12900" spans="15:16" x14ac:dyDescent="0.15">
      <c r="O12900">
        <v>12899</v>
      </c>
      <c r="P12900" t="str">
        <f>IFERROR(IF(COUNTIF(個人情報!$BB$5:$BB$401,"登録番号" &amp; リスト!O12900)&gt;=1,"",IF(VLOOKUP(O12900,登録者リスト!$A$1:$D$43729,4,FALSE)=基本情報!$D$6,O12900,"")),"")</f>
        <v/>
      </c>
    </row>
    <row r="12901" spans="15:16" x14ac:dyDescent="0.15">
      <c r="O12901">
        <v>12900</v>
      </c>
      <c r="P12901" t="str">
        <f>IFERROR(IF(COUNTIF(個人情報!$BB$5:$BB$401,"登録番号" &amp; リスト!O12901)&gt;=1,"",IF(VLOOKUP(O12901,登録者リスト!$A$1:$D$43729,4,FALSE)=基本情報!$D$6,O12901,"")),"")</f>
        <v/>
      </c>
    </row>
    <row r="12902" spans="15:16" x14ac:dyDescent="0.15">
      <c r="O12902">
        <v>12901</v>
      </c>
      <c r="P12902" t="str">
        <f>IFERROR(IF(COUNTIF(個人情報!$BB$5:$BB$401,"登録番号" &amp; リスト!O12902)&gt;=1,"",IF(VLOOKUP(O12902,登録者リスト!$A$1:$D$43729,4,FALSE)=基本情報!$D$6,O12902,"")),"")</f>
        <v/>
      </c>
    </row>
    <row r="12903" spans="15:16" x14ac:dyDescent="0.15">
      <c r="O12903">
        <v>12902</v>
      </c>
      <c r="P12903" t="str">
        <f>IFERROR(IF(COUNTIF(個人情報!$BB$5:$BB$401,"登録番号" &amp; リスト!O12903)&gt;=1,"",IF(VLOOKUP(O12903,登録者リスト!$A$1:$D$43729,4,FALSE)=基本情報!$D$6,O12903,"")),"")</f>
        <v/>
      </c>
    </row>
    <row r="12904" spans="15:16" x14ac:dyDescent="0.15">
      <c r="O12904">
        <v>12903</v>
      </c>
      <c r="P12904" t="str">
        <f>IFERROR(IF(COUNTIF(個人情報!$BB$5:$BB$401,"登録番号" &amp; リスト!O12904)&gt;=1,"",IF(VLOOKUP(O12904,登録者リスト!$A$1:$D$43729,4,FALSE)=基本情報!$D$6,O12904,"")),"")</f>
        <v/>
      </c>
    </row>
    <row r="12905" spans="15:16" x14ac:dyDescent="0.15">
      <c r="O12905">
        <v>12904</v>
      </c>
      <c r="P12905" t="str">
        <f>IFERROR(IF(COUNTIF(個人情報!$BB$5:$BB$401,"登録番号" &amp; リスト!O12905)&gt;=1,"",IF(VLOOKUP(O12905,登録者リスト!$A$1:$D$43729,4,FALSE)=基本情報!$D$6,O12905,"")),"")</f>
        <v/>
      </c>
    </row>
    <row r="12906" spans="15:16" x14ac:dyDescent="0.15">
      <c r="O12906">
        <v>12905</v>
      </c>
      <c r="P12906" t="str">
        <f>IFERROR(IF(COUNTIF(個人情報!$BB$5:$BB$401,"登録番号" &amp; リスト!O12906)&gt;=1,"",IF(VLOOKUP(O12906,登録者リスト!$A$1:$D$43729,4,FALSE)=基本情報!$D$6,O12906,"")),"")</f>
        <v/>
      </c>
    </row>
    <row r="12907" spans="15:16" x14ac:dyDescent="0.15">
      <c r="O12907">
        <v>12906</v>
      </c>
      <c r="P12907" t="str">
        <f>IFERROR(IF(COUNTIF(個人情報!$BB$5:$BB$401,"登録番号" &amp; リスト!O12907)&gt;=1,"",IF(VLOOKUP(O12907,登録者リスト!$A$1:$D$43729,4,FALSE)=基本情報!$D$6,O12907,"")),"")</f>
        <v/>
      </c>
    </row>
    <row r="12908" spans="15:16" x14ac:dyDescent="0.15">
      <c r="O12908">
        <v>12907</v>
      </c>
      <c r="P12908" t="str">
        <f>IFERROR(IF(COUNTIF(個人情報!$BB$5:$BB$401,"登録番号" &amp; リスト!O12908)&gt;=1,"",IF(VLOOKUP(O12908,登録者リスト!$A$1:$D$43729,4,FALSE)=基本情報!$D$6,O12908,"")),"")</f>
        <v/>
      </c>
    </row>
    <row r="12909" spans="15:16" x14ac:dyDescent="0.15">
      <c r="O12909">
        <v>12908</v>
      </c>
      <c r="P12909" t="str">
        <f>IFERROR(IF(COUNTIF(個人情報!$BB$5:$BB$401,"登録番号" &amp; リスト!O12909)&gt;=1,"",IF(VLOOKUP(O12909,登録者リスト!$A$1:$D$43729,4,FALSE)=基本情報!$D$6,O12909,"")),"")</f>
        <v/>
      </c>
    </row>
    <row r="12910" spans="15:16" x14ac:dyDescent="0.15">
      <c r="O12910">
        <v>12909</v>
      </c>
      <c r="P12910" t="str">
        <f>IFERROR(IF(COUNTIF(個人情報!$BB$5:$BB$401,"登録番号" &amp; リスト!O12910)&gt;=1,"",IF(VLOOKUP(O12910,登録者リスト!$A$1:$D$43729,4,FALSE)=基本情報!$D$6,O12910,"")),"")</f>
        <v/>
      </c>
    </row>
    <row r="12911" spans="15:16" x14ac:dyDescent="0.15">
      <c r="O12911">
        <v>12910</v>
      </c>
      <c r="P12911" t="str">
        <f>IFERROR(IF(COUNTIF(個人情報!$BB$5:$BB$401,"登録番号" &amp; リスト!O12911)&gt;=1,"",IF(VLOOKUP(O12911,登録者リスト!$A$1:$D$43729,4,FALSE)=基本情報!$D$6,O12911,"")),"")</f>
        <v/>
      </c>
    </row>
    <row r="12912" spans="15:16" x14ac:dyDescent="0.15">
      <c r="O12912">
        <v>12911</v>
      </c>
      <c r="P12912" t="str">
        <f>IFERROR(IF(COUNTIF(個人情報!$BB$5:$BB$401,"登録番号" &amp; リスト!O12912)&gt;=1,"",IF(VLOOKUP(O12912,登録者リスト!$A$1:$D$43729,4,FALSE)=基本情報!$D$6,O12912,"")),"")</f>
        <v/>
      </c>
    </row>
    <row r="12913" spans="15:16" x14ac:dyDescent="0.15">
      <c r="O12913">
        <v>12912</v>
      </c>
      <c r="P12913" t="str">
        <f>IFERROR(IF(COUNTIF(個人情報!$BB$5:$BB$401,"登録番号" &amp; リスト!O12913)&gt;=1,"",IF(VLOOKUP(O12913,登録者リスト!$A$1:$D$43729,4,FALSE)=基本情報!$D$6,O12913,"")),"")</f>
        <v/>
      </c>
    </row>
    <row r="12914" spans="15:16" x14ac:dyDescent="0.15">
      <c r="O12914">
        <v>12913</v>
      </c>
      <c r="P12914" t="str">
        <f>IFERROR(IF(COUNTIF(個人情報!$BB$5:$BB$401,"登録番号" &amp; リスト!O12914)&gt;=1,"",IF(VLOOKUP(O12914,登録者リスト!$A$1:$D$43729,4,FALSE)=基本情報!$D$6,O12914,"")),"")</f>
        <v/>
      </c>
    </row>
    <row r="12915" spans="15:16" x14ac:dyDescent="0.15">
      <c r="O12915">
        <v>12914</v>
      </c>
      <c r="P12915" t="str">
        <f>IFERROR(IF(COUNTIF(個人情報!$BB$5:$BB$401,"登録番号" &amp; リスト!O12915)&gt;=1,"",IF(VLOOKUP(O12915,登録者リスト!$A$1:$D$43729,4,FALSE)=基本情報!$D$6,O12915,"")),"")</f>
        <v/>
      </c>
    </row>
    <row r="12916" spans="15:16" x14ac:dyDescent="0.15">
      <c r="O12916">
        <v>12915</v>
      </c>
      <c r="P12916" t="str">
        <f>IFERROR(IF(COUNTIF(個人情報!$BB$5:$BB$401,"登録番号" &amp; リスト!O12916)&gt;=1,"",IF(VLOOKUP(O12916,登録者リスト!$A$1:$D$43729,4,FALSE)=基本情報!$D$6,O12916,"")),"")</f>
        <v/>
      </c>
    </row>
    <row r="12917" spans="15:16" x14ac:dyDescent="0.15">
      <c r="O12917">
        <v>12916</v>
      </c>
      <c r="P12917" t="str">
        <f>IFERROR(IF(COUNTIF(個人情報!$BB$5:$BB$401,"登録番号" &amp; リスト!O12917)&gt;=1,"",IF(VLOOKUP(O12917,登録者リスト!$A$1:$D$43729,4,FALSE)=基本情報!$D$6,O12917,"")),"")</f>
        <v/>
      </c>
    </row>
    <row r="12918" spans="15:16" x14ac:dyDescent="0.15">
      <c r="O12918">
        <v>12917</v>
      </c>
      <c r="P12918" t="str">
        <f>IFERROR(IF(COUNTIF(個人情報!$BB$5:$BB$401,"登録番号" &amp; リスト!O12918)&gt;=1,"",IF(VLOOKUP(O12918,登録者リスト!$A$1:$D$43729,4,FALSE)=基本情報!$D$6,O12918,"")),"")</f>
        <v/>
      </c>
    </row>
    <row r="12919" spans="15:16" x14ac:dyDescent="0.15">
      <c r="O12919">
        <v>12918</v>
      </c>
      <c r="P12919" t="str">
        <f>IFERROR(IF(COUNTIF(個人情報!$BB$5:$BB$401,"登録番号" &amp; リスト!O12919)&gt;=1,"",IF(VLOOKUP(O12919,登録者リスト!$A$1:$D$43729,4,FALSE)=基本情報!$D$6,O12919,"")),"")</f>
        <v/>
      </c>
    </row>
    <row r="12920" spans="15:16" x14ac:dyDescent="0.15">
      <c r="O12920">
        <v>12919</v>
      </c>
      <c r="P12920" t="str">
        <f>IFERROR(IF(COUNTIF(個人情報!$BB$5:$BB$401,"登録番号" &amp; リスト!O12920)&gt;=1,"",IF(VLOOKUP(O12920,登録者リスト!$A$1:$D$43729,4,FALSE)=基本情報!$D$6,O12920,"")),"")</f>
        <v/>
      </c>
    </row>
    <row r="12921" spans="15:16" x14ac:dyDescent="0.15">
      <c r="O12921">
        <v>12920</v>
      </c>
      <c r="P12921" t="str">
        <f>IFERROR(IF(COUNTIF(個人情報!$BB$5:$BB$401,"登録番号" &amp; リスト!O12921)&gt;=1,"",IF(VLOOKUP(O12921,登録者リスト!$A$1:$D$43729,4,FALSE)=基本情報!$D$6,O12921,"")),"")</f>
        <v/>
      </c>
    </row>
    <row r="12922" spans="15:16" x14ac:dyDescent="0.15">
      <c r="O12922">
        <v>12921</v>
      </c>
      <c r="P12922" t="str">
        <f>IFERROR(IF(COUNTIF(個人情報!$BB$5:$BB$401,"登録番号" &amp; リスト!O12922)&gt;=1,"",IF(VLOOKUP(O12922,登録者リスト!$A$1:$D$43729,4,FALSE)=基本情報!$D$6,O12922,"")),"")</f>
        <v/>
      </c>
    </row>
    <row r="12923" spans="15:16" x14ac:dyDescent="0.15">
      <c r="O12923">
        <v>12922</v>
      </c>
      <c r="P12923" t="str">
        <f>IFERROR(IF(COUNTIF(個人情報!$BB$5:$BB$401,"登録番号" &amp; リスト!O12923)&gt;=1,"",IF(VLOOKUP(O12923,登録者リスト!$A$1:$D$43729,4,FALSE)=基本情報!$D$6,O12923,"")),"")</f>
        <v/>
      </c>
    </row>
    <row r="12924" spans="15:16" x14ac:dyDescent="0.15">
      <c r="O12924">
        <v>12923</v>
      </c>
      <c r="P12924" t="str">
        <f>IFERROR(IF(COUNTIF(個人情報!$BB$5:$BB$401,"登録番号" &amp; リスト!O12924)&gt;=1,"",IF(VLOOKUP(O12924,登録者リスト!$A$1:$D$43729,4,FALSE)=基本情報!$D$6,O12924,"")),"")</f>
        <v/>
      </c>
    </row>
    <row r="12925" spans="15:16" x14ac:dyDescent="0.15">
      <c r="O12925">
        <v>12924</v>
      </c>
      <c r="P12925" t="str">
        <f>IFERROR(IF(COUNTIF(個人情報!$BB$5:$BB$401,"登録番号" &amp; リスト!O12925)&gt;=1,"",IF(VLOOKUP(O12925,登録者リスト!$A$1:$D$43729,4,FALSE)=基本情報!$D$6,O12925,"")),"")</f>
        <v/>
      </c>
    </row>
    <row r="12926" spans="15:16" x14ac:dyDescent="0.15">
      <c r="O12926">
        <v>12925</v>
      </c>
      <c r="P12926" t="str">
        <f>IFERROR(IF(COUNTIF(個人情報!$BB$5:$BB$401,"登録番号" &amp; リスト!O12926)&gt;=1,"",IF(VLOOKUP(O12926,登録者リスト!$A$1:$D$43729,4,FALSE)=基本情報!$D$6,O12926,"")),"")</f>
        <v/>
      </c>
    </row>
    <row r="12927" spans="15:16" x14ac:dyDescent="0.15">
      <c r="O12927">
        <v>12926</v>
      </c>
      <c r="P12927" t="str">
        <f>IFERROR(IF(COUNTIF(個人情報!$BB$5:$BB$401,"登録番号" &amp; リスト!O12927)&gt;=1,"",IF(VLOOKUP(O12927,登録者リスト!$A$1:$D$43729,4,FALSE)=基本情報!$D$6,O12927,"")),"")</f>
        <v/>
      </c>
    </row>
    <row r="12928" spans="15:16" x14ac:dyDescent="0.15">
      <c r="O12928">
        <v>12927</v>
      </c>
      <c r="P12928" t="str">
        <f>IFERROR(IF(COUNTIF(個人情報!$BB$5:$BB$401,"登録番号" &amp; リスト!O12928)&gt;=1,"",IF(VLOOKUP(O12928,登録者リスト!$A$1:$D$43729,4,FALSE)=基本情報!$D$6,O12928,"")),"")</f>
        <v/>
      </c>
    </row>
    <row r="12929" spans="15:16" x14ac:dyDescent="0.15">
      <c r="O12929">
        <v>12928</v>
      </c>
      <c r="P12929" t="str">
        <f>IFERROR(IF(COUNTIF(個人情報!$BB$5:$BB$401,"登録番号" &amp; リスト!O12929)&gt;=1,"",IF(VLOOKUP(O12929,登録者リスト!$A$1:$D$43729,4,FALSE)=基本情報!$D$6,O12929,"")),"")</f>
        <v/>
      </c>
    </row>
    <row r="12930" spans="15:16" x14ac:dyDescent="0.15">
      <c r="O12930">
        <v>12929</v>
      </c>
      <c r="P12930" t="str">
        <f>IFERROR(IF(COUNTIF(個人情報!$BB$5:$BB$401,"登録番号" &amp; リスト!O12930)&gt;=1,"",IF(VLOOKUP(O12930,登録者リスト!$A$1:$D$43729,4,FALSE)=基本情報!$D$6,O12930,"")),"")</f>
        <v/>
      </c>
    </row>
    <row r="12931" spans="15:16" x14ac:dyDescent="0.15">
      <c r="O12931">
        <v>12930</v>
      </c>
      <c r="P12931" t="str">
        <f>IFERROR(IF(COUNTIF(個人情報!$BB$5:$BB$401,"登録番号" &amp; リスト!O12931)&gt;=1,"",IF(VLOOKUP(O12931,登録者リスト!$A$1:$D$43729,4,FALSE)=基本情報!$D$6,O12931,"")),"")</f>
        <v/>
      </c>
    </row>
    <row r="12932" spans="15:16" x14ac:dyDescent="0.15">
      <c r="O12932">
        <v>12931</v>
      </c>
      <c r="P12932" t="str">
        <f>IFERROR(IF(COUNTIF(個人情報!$BB$5:$BB$401,"登録番号" &amp; リスト!O12932)&gt;=1,"",IF(VLOOKUP(O12932,登録者リスト!$A$1:$D$43729,4,FALSE)=基本情報!$D$6,O12932,"")),"")</f>
        <v/>
      </c>
    </row>
    <row r="12933" spans="15:16" x14ac:dyDescent="0.15">
      <c r="O12933">
        <v>12932</v>
      </c>
      <c r="P12933" t="str">
        <f>IFERROR(IF(COUNTIF(個人情報!$BB$5:$BB$401,"登録番号" &amp; リスト!O12933)&gt;=1,"",IF(VLOOKUP(O12933,登録者リスト!$A$1:$D$43729,4,FALSE)=基本情報!$D$6,O12933,"")),"")</f>
        <v/>
      </c>
    </row>
    <row r="12934" spans="15:16" x14ac:dyDescent="0.15">
      <c r="O12934">
        <v>12933</v>
      </c>
      <c r="P12934" t="str">
        <f>IFERROR(IF(COUNTIF(個人情報!$BB$5:$BB$401,"登録番号" &amp; リスト!O12934)&gt;=1,"",IF(VLOOKUP(O12934,登録者リスト!$A$1:$D$43729,4,FALSE)=基本情報!$D$6,O12934,"")),"")</f>
        <v/>
      </c>
    </row>
    <row r="12935" spans="15:16" x14ac:dyDescent="0.15">
      <c r="O12935">
        <v>12934</v>
      </c>
      <c r="P12935" t="str">
        <f>IFERROR(IF(COUNTIF(個人情報!$BB$5:$BB$401,"登録番号" &amp; リスト!O12935)&gt;=1,"",IF(VLOOKUP(O12935,登録者リスト!$A$1:$D$43729,4,FALSE)=基本情報!$D$6,O12935,"")),"")</f>
        <v/>
      </c>
    </row>
    <row r="12936" spans="15:16" x14ac:dyDescent="0.15">
      <c r="O12936">
        <v>12935</v>
      </c>
      <c r="P12936" t="str">
        <f>IFERROR(IF(COUNTIF(個人情報!$BB$5:$BB$401,"登録番号" &amp; リスト!O12936)&gt;=1,"",IF(VLOOKUP(O12936,登録者リスト!$A$1:$D$43729,4,FALSE)=基本情報!$D$6,O12936,"")),"")</f>
        <v/>
      </c>
    </row>
    <row r="12937" spans="15:16" x14ac:dyDescent="0.15">
      <c r="O12937">
        <v>12936</v>
      </c>
      <c r="P12937" t="str">
        <f>IFERROR(IF(COUNTIF(個人情報!$BB$5:$BB$401,"登録番号" &amp; リスト!O12937)&gt;=1,"",IF(VLOOKUP(O12937,登録者リスト!$A$1:$D$43729,4,FALSE)=基本情報!$D$6,O12937,"")),"")</f>
        <v/>
      </c>
    </row>
    <row r="12938" spans="15:16" x14ac:dyDescent="0.15">
      <c r="O12938">
        <v>12937</v>
      </c>
      <c r="P12938" t="str">
        <f>IFERROR(IF(COUNTIF(個人情報!$BB$5:$BB$401,"登録番号" &amp; リスト!O12938)&gt;=1,"",IF(VLOOKUP(O12938,登録者リスト!$A$1:$D$43729,4,FALSE)=基本情報!$D$6,O12938,"")),"")</f>
        <v/>
      </c>
    </row>
    <row r="12939" spans="15:16" x14ac:dyDescent="0.15">
      <c r="O12939">
        <v>12938</v>
      </c>
      <c r="P12939" t="str">
        <f>IFERROR(IF(COUNTIF(個人情報!$BB$5:$BB$401,"登録番号" &amp; リスト!O12939)&gt;=1,"",IF(VLOOKUP(O12939,登録者リスト!$A$1:$D$43729,4,FALSE)=基本情報!$D$6,O12939,"")),"")</f>
        <v/>
      </c>
    </row>
    <row r="12940" spans="15:16" x14ac:dyDescent="0.15">
      <c r="O12940">
        <v>12939</v>
      </c>
      <c r="P12940" t="str">
        <f>IFERROR(IF(COUNTIF(個人情報!$BB$5:$BB$401,"登録番号" &amp; リスト!O12940)&gt;=1,"",IF(VLOOKUP(O12940,登録者リスト!$A$1:$D$43729,4,FALSE)=基本情報!$D$6,O12940,"")),"")</f>
        <v/>
      </c>
    </row>
    <row r="12941" spans="15:16" x14ac:dyDescent="0.15">
      <c r="O12941">
        <v>12940</v>
      </c>
      <c r="P12941" t="str">
        <f>IFERROR(IF(COUNTIF(個人情報!$BB$5:$BB$401,"登録番号" &amp; リスト!O12941)&gt;=1,"",IF(VLOOKUP(O12941,登録者リスト!$A$1:$D$43729,4,FALSE)=基本情報!$D$6,O12941,"")),"")</f>
        <v/>
      </c>
    </row>
    <row r="12942" spans="15:16" x14ac:dyDescent="0.15">
      <c r="O12942">
        <v>12941</v>
      </c>
      <c r="P12942" t="str">
        <f>IFERROR(IF(COUNTIF(個人情報!$BB$5:$BB$401,"登録番号" &amp; リスト!O12942)&gt;=1,"",IF(VLOOKUP(O12942,登録者リスト!$A$1:$D$43729,4,FALSE)=基本情報!$D$6,O12942,"")),"")</f>
        <v/>
      </c>
    </row>
    <row r="12943" spans="15:16" x14ac:dyDescent="0.15">
      <c r="O12943">
        <v>12942</v>
      </c>
      <c r="P12943" t="str">
        <f>IFERROR(IF(COUNTIF(個人情報!$BB$5:$BB$401,"登録番号" &amp; リスト!O12943)&gt;=1,"",IF(VLOOKUP(O12943,登録者リスト!$A$1:$D$43729,4,FALSE)=基本情報!$D$6,O12943,"")),"")</f>
        <v/>
      </c>
    </row>
    <row r="12944" spans="15:16" x14ac:dyDescent="0.15">
      <c r="O12944">
        <v>12943</v>
      </c>
      <c r="P12944" t="str">
        <f>IFERROR(IF(COUNTIF(個人情報!$BB$5:$BB$401,"登録番号" &amp; リスト!O12944)&gt;=1,"",IF(VLOOKUP(O12944,登録者リスト!$A$1:$D$43729,4,FALSE)=基本情報!$D$6,O12944,"")),"")</f>
        <v/>
      </c>
    </row>
    <row r="12945" spans="15:16" x14ac:dyDescent="0.15">
      <c r="O12945">
        <v>12944</v>
      </c>
      <c r="P12945" t="str">
        <f>IFERROR(IF(COUNTIF(個人情報!$BB$5:$BB$401,"登録番号" &amp; リスト!O12945)&gt;=1,"",IF(VLOOKUP(O12945,登録者リスト!$A$1:$D$43729,4,FALSE)=基本情報!$D$6,O12945,"")),"")</f>
        <v/>
      </c>
    </row>
    <row r="12946" spans="15:16" x14ac:dyDescent="0.15">
      <c r="O12946">
        <v>12945</v>
      </c>
      <c r="P12946" t="str">
        <f>IFERROR(IF(COUNTIF(個人情報!$BB$5:$BB$401,"登録番号" &amp; リスト!O12946)&gt;=1,"",IF(VLOOKUP(O12946,登録者リスト!$A$1:$D$43729,4,FALSE)=基本情報!$D$6,O12946,"")),"")</f>
        <v/>
      </c>
    </row>
    <row r="12947" spans="15:16" x14ac:dyDescent="0.15">
      <c r="O12947">
        <v>12946</v>
      </c>
      <c r="P12947" t="str">
        <f>IFERROR(IF(COUNTIF(個人情報!$BB$5:$BB$401,"登録番号" &amp; リスト!O12947)&gt;=1,"",IF(VLOOKUP(O12947,登録者リスト!$A$1:$D$43729,4,FALSE)=基本情報!$D$6,O12947,"")),"")</f>
        <v/>
      </c>
    </row>
    <row r="12948" spans="15:16" x14ac:dyDescent="0.15">
      <c r="O12948">
        <v>12947</v>
      </c>
      <c r="P12948" t="str">
        <f>IFERROR(IF(COUNTIF(個人情報!$BB$5:$BB$401,"登録番号" &amp; リスト!O12948)&gt;=1,"",IF(VLOOKUP(O12948,登録者リスト!$A$1:$D$43729,4,FALSE)=基本情報!$D$6,O12948,"")),"")</f>
        <v/>
      </c>
    </row>
    <row r="12949" spans="15:16" x14ac:dyDescent="0.15">
      <c r="O12949">
        <v>12948</v>
      </c>
      <c r="P12949" t="str">
        <f>IFERROR(IF(COUNTIF(個人情報!$BB$5:$BB$401,"登録番号" &amp; リスト!O12949)&gt;=1,"",IF(VLOOKUP(O12949,登録者リスト!$A$1:$D$43729,4,FALSE)=基本情報!$D$6,O12949,"")),"")</f>
        <v/>
      </c>
    </row>
    <row r="12950" spans="15:16" x14ac:dyDescent="0.15">
      <c r="O12950">
        <v>12949</v>
      </c>
      <c r="P12950" t="str">
        <f>IFERROR(IF(COUNTIF(個人情報!$BB$5:$BB$401,"登録番号" &amp; リスト!O12950)&gt;=1,"",IF(VLOOKUP(O12950,登録者リスト!$A$1:$D$43729,4,FALSE)=基本情報!$D$6,O12950,"")),"")</f>
        <v/>
      </c>
    </row>
    <row r="12951" spans="15:16" x14ac:dyDescent="0.15">
      <c r="O12951">
        <v>12950</v>
      </c>
      <c r="P12951" t="str">
        <f>IFERROR(IF(COUNTIF(個人情報!$BB$5:$BB$401,"登録番号" &amp; リスト!O12951)&gt;=1,"",IF(VLOOKUP(O12951,登録者リスト!$A$1:$D$43729,4,FALSE)=基本情報!$D$6,O12951,"")),"")</f>
        <v/>
      </c>
    </row>
    <row r="12952" spans="15:16" x14ac:dyDescent="0.15">
      <c r="O12952">
        <v>12951</v>
      </c>
      <c r="P12952" t="str">
        <f>IFERROR(IF(COUNTIF(個人情報!$BB$5:$BB$401,"登録番号" &amp; リスト!O12952)&gt;=1,"",IF(VLOOKUP(O12952,登録者リスト!$A$1:$D$43729,4,FALSE)=基本情報!$D$6,O12952,"")),"")</f>
        <v/>
      </c>
    </row>
    <row r="12953" spans="15:16" x14ac:dyDescent="0.15">
      <c r="O12953">
        <v>12952</v>
      </c>
      <c r="P12953" t="str">
        <f>IFERROR(IF(COUNTIF(個人情報!$BB$5:$BB$401,"登録番号" &amp; リスト!O12953)&gt;=1,"",IF(VLOOKUP(O12953,登録者リスト!$A$1:$D$43729,4,FALSE)=基本情報!$D$6,O12953,"")),"")</f>
        <v/>
      </c>
    </row>
    <row r="12954" spans="15:16" x14ac:dyDescent="0.15">
      <c r="O12954">
        <v>12953</v>
      </c>
      <c r="P12954" t="str">
        <f>IFERROR(IF(COUNTIF(個人情報!$BB$5:$BB$401,"登録番号" &amp; リスト!O12954)&gt;=1,"",IF(VLOOKUP(O12954,登録者リスト!$A$1:$D$43729,4,FALSE)=基本情報!$D$6,O12954,"")),"")</f>
        <v/>
      </c>
    </row>
    <row r="12955" spans="15:16" x14ac:dyDescent="0.15">
      <c r="O12955">
        <v>12954</v>
      </c>
      <c r="P12955" t="str">
        <f>IFERROR(IF(COUNTIF(個人情報!$BB$5:$BB$401,"登録番号" &amp; リスト!O12955)&gt;=1,"",IF(VLOOKUP(O12955,登録者リスト!$A$1:$D$43729,4,FALSE)=基本情報!$D$6,O12955,"")),"")</f>
        <v/>
      </c>
    </row>
    <row r="12956" spans="15:16" x14ac:dyDescent="0.15">
      <c r="O12956">
        <v>12955</v>
      </c>
      <c r="P12956" t="str">
        <f>IFERROR(IF(COUNTIF(個人情報!$BB$5:$BB$401,"登録番号" &amp; リスト!O12956)&gt;=1,"",IF(VLOOKUP(O12956,登録者リスト!$A$1:$D$43729,4,FALSE)=基本情報!$D$6,O12956,"")),"")</f>
        <v/>
      </c>
    </row>
    <row r="12957" spans="15:16" x14ac:dyDescent="0.15">
      <c r="O12957">
        <v>12956</v>
      </c>
      <c r="P12957" t="str">
        <f>IFERROR(IF(COUNTIF(個人情報!$BB$5:$BB$401,"登録番号" &amp; リスト!O12957)&gt;=1,"",IF(VLOOKUP(O12957,登録者リスト!$A$1:$D$43729,4,FALSE)=基本情報!$D$6,O12957,"")),"")</f>
        <v/>
      </c>
    </row>
    <row r="12958" spans="15:16" x14ac:dyDescent="0.15">
      <c r="O12958">
        <v>12957</v>
      </c>
      <c r="P12958" t="str">
        <f>IFERROR(IF(COUNTIF(個人情報!$BB$5:$BB$401,"登録番号" &amp; リスト!O12958)&gt;=1,"",IF(VLOOKUP(O12958,登録者リスト!$A$1:$D$43729,4,FALSE)=基本情報!$D$6,O12958,"")),"")</f>
        <v/>
      </c>
    </row>
    <row r="12959" spans="15:16" x14ac:dyDescent="0.15">
      <c r="O12959">
        <v>12958</v>
      </c>
      <c r="P12959" t="str">
        <f>IFERROR(IF(COUNTIF(個人情報!$BB$5:$BB$401,"登録番号" &amp; リスト!O12959)&gt;=1,"",IF(VLOOKUP(O12959,登録者リスト!$A$1:$D$43729,4,FALSE)=基本情報!$D$6,O12959,"")),"")</f>
        <v/>
      </c>
    </row>
    <row r="12960" spans="15:16" x14ac:dyDescent="0.15">
      <c r="O12960">
        <v>12959</v>
      </c>
      <c r="P12960" t="str">
        <f>IFERROR(IF(COUNTIF(個人情報!$BB$5:$BB$401,"登録番号" &amp; リスト!O12960)&gt;=1,"",IF(VLOOKUP(O12960,登録者リスト!$A$1:$D$43729,4,FALSE)=基本情報!$D$6,O12960,"")),"")</f>
        <v/>
      </c>
    </row>
    <row r="12961" spans="15:16" x14ac:dyDescent="0.15">
      <c r="O12961">
        <v>12960</v>
      </c>
      <c r="P12961" t="str">
        <f>IFERROR(IF(COUNTIF(個人情報!$BB$5:$BB$401,"登録番号" &amp; リスト!O12961)&gt;=1,"",IF(VLOOKUP(O12961,登録者リスト!$A$1:$D$43729,4,FALSE)=基本情報!$D$6,O12961,"")),"")</f>
        <v/>
      </c>
    </row>
    <row r="12962" spans="15:16" x14ac:dyDescent="0.15">
      <c r="O12962">
        <v>12961</v>
      </c>
      <c r="P12962" t="str">
        <f>IFERROR(IF(COUNTIF(個人情報!$BB$5:$BB$401,"登録番号" &amp; リスト!O12962)&gt;=1,"",IF(VLOOKUP(O12962,登録者リスト!$A$1:$D$43729,4,FALSE)=基本情報!$D$6,O12962,"")),"")</f>
        <v/>
      </c>
    </row>
    <row r="12963" spans="15:16" x14ac:dyDescent="0.15">
      <c r="O12963">
        <v>12962</v>
      </c>
      <c r="P12963" t="str">
        <f>IFERROR(IF(COUNTIF(個人情報!$BB$5:$BB$401,"登録番号" &amp; リスト!O12963)&gt;=1,"",IF(VLOOKUP(O12963,登録者リスト!$A$1:$D$43729,4,FALSE)=基本情報!$D$6,O12963,"")),"")</f>
        <v/>
      </c>
    </row>
    <row r="12964" spans="15:16" x14ac:dyDescent="0.15">
      <c r="O12964">
        <v>12963</v>
      </c>
      <c r="P12964" t="str">
        <f>IFERROR(IF(COUNTIF(個人情報!$BB$5:$BB$401,"登録番号" &amp; リスト!O12964)&gt;=1,"",IF(VLOOKUP(O12964,登録者リスト!$A$1:$D$43729,4,FALSE)=基本情報!$D$6,O12964,"")),"")</f>
        <v/>
      </c>
    </row>
    <row r="12965" spans="15:16" x14ac:dyDescent="0.15">
      <c r="O12965">
        <v>12964</v>
      </c>
      <c r="P12965" t="str">
        <f>IFERROR(IF(COUNTIF(個人情報!$BB$5:$BB$401,"登録番号" &amp; リスト!O12965)&gt;=1,"",IF(VLOOKUP(O12965,登録者リスト!$A$1:$D$43729,4,FALSE)=基本情報!$D$6,O12965,"")),"")</f>
        <v/>
      </c>
    </row>
    <row r="12966" spans="15:16" x14ac:dyDescent="0.15">
      <c r="O12966">
        <v>12965</v>
      </c>
      <c r="P12966" t="str">
        <f>IFERROR(IF(COUNTIF(個人情報!$BB$5:$BB$401,"登録番号" &amp; リスト!O12966)&gt;=1,"",IF(VLOOKUP(O12966,登録者リスト!$A$1:$D$43729,4,FALSE)=基本情報!$D$6,O12966,"")),"")</f>
        <v/>
      </c>
    </row>
    <row r="12967" spans="15:16" x14ac:dyDescent="0.15">
      <c r="O12967">
        <v>12966</v>
      </c>
      <c r="P12967" t="str">
        <f>IFERROR(IF(COUNTIF(個人情報!$BB$5:$BB$401,"登録番号" &amp; リスト!O12967)&gt;=1,"",IF(VLOOKUP(O12967,登録者リスト!$A$1:$D$43729,4,FALSE)=基本情報!$D$6,O12967,"")),"")</f>
        <v/>
      </c>
    </row>
    <row r="12968" spans="15:16" x14ac:dyDescent="0.15">
      <c r="O12968">
        <v>12967</v>
      </c>
      <c r="P12968" t="str">
        <f>IFERROR(IF(COUNTIF(個人情報!$BB$5:$BB$401,"登録番号" &amp; リスト!O12968)&gt;=1,"",IF(VLOOKUP(O12968,登録者リスト!$A$1:$D$43729,4,FALSE)=基本情報!$D$6,O12968,"")),"")</f>
        <v/>
      </c>
    </row>
    <row r="12969" spans="15:16" x14ac:dyDescent="0.15">
      <c r="O12969">
        <v>12968</v>
      </c>
      <c r="P12969" t="str">
        <f>IFERROR(IF(COUNTIF(個人情報!$BB$5:$BB$401,"登録番号" &amp; リスト!O12969)&gt;=1,"",IF(VLOOKUP(O12969,登録者リスト!$A$1:$D$43729,4,FALSE)=基本情報!$D$6,O12969,"")),"")</f>
        <v/>
      </c>
    </row>
    <row r="12970" spans="15:16" x14ac:dyDescent="0.15">
      <c r="O12970">
        <v>12969</v>
      </c>
      <c r="P12970" t="str">
        <f>IFERROR(IF(COUNTIF(個人情報!$BB$5:$BB$401,"登録番号" &amp; リスト!O12970)&gt;=1,"",IF(VLOOKUP(O12970,登録者リスト!$A$1:$D$43729,4,FALSE)=基本情報!$D$6,O12970,"")),"")</f>
        <v/>
      </c>
    </row>
    <row r="12971" spans="15:16" x14ac:dyDescent="0.15">
      <c r="O12971">
        <v>12970</v>
      </c>
      <c r="P12971" t="str">
        <f>IFERROR(IF(COUNTIF(個人情報!$BB$5:$BB$401,"登録番号" &amp; リスト!O12971)&gt;=1,"",IF(VLOOKUP(O12971,登録者リスト!$A$1:$D$43729,4,FALSE)=基本情報!$D$6,O12971,"")),"")</f>
        <v/>
      </c>
    </row>
    <row r="12972" spans="15:16" x14ac:dyDescent="0.15">
      <c r="O12972">
        <v>12971</v>
      </c>
      <c r="P12972" t="str">
        <f>IFERROR(IF(COUNTIF(個人情報!$BB$5:$BB$401,"登録番号" &amp; リスト!O12972)&gt;=1,"",IF(VLOOKUP(O12972,登録者リスト!$A$1:$D$43729,4,FALSE)=基本情報!$D$6,O12972,"")),"")</f>
        <v/>
      </c>
    </row>
    <row r="12973" spans="15:16" x14ac:dyDescent="0.15">
      <c r="O12973">
        <v>12972</v>
      </c>
      <c r="P12973" t="str">
        <f>IFERROR(IF(COUNTIF(個人情報!$BB$5:$BB$401,"登録番号" &amp; リスト!O12973)&gt;=1,"",IF(VLOOKUP(O12973,登録者リスト!$A$1:$D$43729,4,FALSE)=基本情報!$D$6,O12973,"")),"")</f>
        <v/>
      </c>
    </row>
    <row r="12974" spans="15:16" x14ac:dyDescent="0.15">
      <c r="O12974">
        <v>12973</v>
      </c>
      <c r="P12974" t="str">
        <f>IFERROR(IF(COUNTIF(個人情報!$BB$5:$BB$401,"登録番号" &amp; リスト!O12974)&gt;=1,"",IF(VLOOKUP(O12974,登録者リスト!$A$1:$D$43729,4,FALSE)=基本情報!$D$6,O12974,"")),"")</f>
        <v/>
      </c>
    </row>
    <row r="12975" spans="15:16" x14ac:dyDescent="0.15">
      <c r="O12975">
        <v>12974</v>
      </c>
      <c r="P12975" t="str">
        <f>IFERROR(IF(COUNTIF(個人情報!$BB$5:$BB$401,"登録番号" &amp; リスト!O12975)&gt;=1,"",IF(VLOOKUP(O12975,登録者リスト!$A$1:$D$43729,4,FALSE)=基本情報!$D$6,O12975,"")),"")</f>
        <v/>
      </c>
    </row>
    <row r="12976" spans="15:16" x14ac:dyDescent="0.15">
      <c r="O12976">
        <v>12975</v>
      </c>
      <c r="P12976" t="str">
        <f>IFERROR(IF(COUNTIF(個人情報!$BB$5:$BB$401,"登録番号" &amp; リスト!O12976)&gt;=1,"",IF(VLOOKUP(O12976,登録者リスト!$A$1:$D$43729,4,FALSE)=基本情報!$D$6,O12976,"")),"")</f>
        <v/>
      </c>
    </row>
    <row r="12977" spans="15:16" x14ac:dyDescent="0.15">
      <c r="O12977">
        <v>12976</v>
      </c>
      <c r="P12977" t="str">
        <f>IFERROR(IF(COUNTIF(個人情報!$BB$5:$BB$401,"登録番号" &amp; リスト!O12977)&gt;=1,"",IF(VLOOKUP(O12977,登録者リスト!$A$1:$D$43729,4,FALSE)=基本情報!$D$6,O12977,"")),"")</f>
        <v/>
      </c>
    </row>
    <row r="12978" spans="15:16" x14ac:dyDescent="0.15">
      <c r="O12978">
        <v>12977</v>
      </c>
      <c r="P12978" t="str">
        <f>IFERROR(IF(COUNTIF(個人情報!$BB$5:$BB$401,"登録番号" &amp; リスト!O12978)&gt;=1,"",IF(VLOOKUP(O12978,登録者リスト!$A$1:$D$43729,4,FALSE)=基本情報!$D$6,O12978,"")),"")</f>
        <v/>
      </c>
    </row>
    <row r="12979" spans="15:16" x14ac:dyDescent="0.15">
      <c r="O12979">
        <v>12978</v>
      </c>
      <c r="P12979" t="str">
        <f>IFERROR(IF(COUNTIF(個人情報!$BB$5:$BB$401,"登録番号" &amp; リスト!O12979)&gt;=1,"",IF(VLOOKUP(O12979,登録者リスト!$A$1:$D$43729,4,FALSE)=基本情報!$D$6,O12979,"")),"")</f>
        <v/>
      </c>
    </row>
    <row r="12980" spans="15:16" x14ac:dyDescent="0.15">
      <c r="O12980">
        <v>12979</v>
      </c>
      <c r="P12980" t="str">
        <f>IFERROR(IF(COUNTIF(個人情報!$BB$5:$BB$401,"登録番号" &amp; リスト!O12980)&gt;=1,"",IF(VLOOKUP(O12980,登録者リスト!$A$1:$D$43729,4,FALSE)=基本情報!$D$6,O12980,"")),"")</f>
        <v/>
      </c>
    </row>
    <row r="12981" spans="15:16" x14ac:dyDescent="0.15">
      <c r="O12981">
        <v>12980</v>
      </c>
      <c r="P12981" t="str">
        <f>IFERROR(IF(COUNTIF(個人情報!$BB$5:$BB$401,"登録番号" &amp; リスト!O12981)&gt;=1,"",IF(VLOOKUP(O12981,登録者リスト!$A$1:$D$43729,4,FALSE)=基本情報!$D$6,O12981,"")),"")</f>
        <v/>
      </c>
    </row>
    <row r="12982" spans="15:16" x14ac:dyDescent="0.15">
      <c r="O12982">
        <v>12981</v>
      </c>
      <c r="P12982" t="str">
        <f>IFERROR(IF(COUNTIF(個人情報!$BB$5:$BB$401,"登録番号" &amp; リスト!O12982)&gt;=1,"",IF(VLOOKUP(O12982,登録者リスト!$A$1:$D$43729,4,FALSE)=基本情報!$D$6,O12982,"")),"")</f>
        <v/>
      </c>
    </row>
    <row r="12983" spans="15:16" x14ac:dyDescent="0.15">
      <c r="O12983">
        <v>12982</v>
      </c>
      <c r="P12983" t="str">
        <f>IFERROR(IF(COUNTIF(個人情報!$BB$5:$BB$401,"登録番号" &amp; リスト!O12983)&gt;=1,"",IF(VLOOKUP(O12983,登録者リスト!$A$1:$D$43729,4,FALSE)=基本情報!$D$6,O12983,"")),"")</f>
        <v/>
      </c>
    </row>
    <row r="12984" spans="15:16" x14ac:dyDescent="0.15">
      <c r="O12984">
        <v>12983</v>
      </c>
      <c r="P12984" t="str">
        <f>IFERROR(IF(COUNTIF(個人情報!$BB$5:$BB$401,"登録番号" &amp; リスト!O12984)&gt;=1,"",IF(VLOOKUP(O12984,登録者リスト!$A$1:$D$43729,4,FALSE)=基本情報!$D$6,O12984,"")),"")</f>
        <v/>
      </c>
    </row>
    <row r="12985" spans="15:16" x14ac:dyDescent="0.15">
      <c r="O12985">
        <v>12984</v>
      </c>
      <c r="P12985" t="str">
        <f>IFERROR(IF(COUNTIF(個人情報!$BB$5:$BB$401,"登録番号" &amp; リスト!O12985)&gt;=1,"",IF(VLOOKUP(O12985,登録者リスト!$A$1:$D$43729,4,FALSE)=基本情報!$D$6,O12985,"")),"")</f>
        <v/>
      </c>
    </row>
    <row r="12986" spans="15:16" x14ac:dyDescent="0.15">
      <c r="O12986">
        <v>12985</v>
      </c>
      <c r="P12986" t="str">
        <f>IFERROR(IF(COUNTIF(個人情報!$BB$5:$BB$401,"登録番号" &amp; リスト!O12986)&gt;=1,"",IF(VLOOKUP(O12986,登録者リスト!$A$1:$D$43729,4,FALSE)=基本情報!$D$6,O12986,"")),"")</f>
        <v/>
      </c>
    </row>
    <row r="12987" spans="15:16" x14ac:dyDescent="0.15">
      <c r="O12987">
        <v>12986</v>
      </c>
      <c r="P12987" t="str">
        <f>IFERROR(IF(COUNTIF(個人情報!$BB$5:$BB$401,"登録番号" &amp; リスト!O12987)&gt;=1,"",IF(VLOOKUP(O12987,登録者リスト!$A$1:$D$43729,4,FALSE)=基本情報!$D$6,O12987,"")),"")</f>
        <v/>
      </c>
    </row>
    <row r="12988" spans="15:16" x14ac:dyDescent="0.15">
      <c r="O12988">
        <v>12987</v>
      </c>
      <c r="P12988" t="str">
        <f>IFERROR(IF(COUNTIF(個人情報!$BB$5:$BB$401,"登録番号" &amp; リスト!O12988)&gt;=1,"",IF(VLOOKUP(O12988,登録者リスト!$A$1:$D$43729,4,FALSE)=基本情報!$D$6,O12988,"")),"")</f>
        <v/>
      </c>
    </row>
    <row r="12989" spans="15:16" x14ac:dyDescent="0.15">
      <c r="O12989">
        <v>12988</v>
      </c>
      <c r="P12989" t="str">
        <f>IFERROR(IF(COUNTIF(個人情報!$BB$5:$BB$401,"登録番号" &amp; リスト!O12989)&gt;=1,"",IF(VLOOKUP(O12989,登録者リスト!$A$1:$D$43729,4,FALSE)=基本情報!$D$6,O12989,"")),"")</f>
        <v/>
      </c>
    </row>
    <row r="12990" spans="15:16" x14ac:dyDescent="0.15">
      <c r="O12990">
        <v>12989</v>
      </c>
      <c r="P12990" t="str">
        <f>IFERROR(IF(COUNTIF(個人情報!$BB$5:$BB$401,"登録番号" &amp; リスト!O12990)&gt;=1,"",IF(VLOOKUP(O12990,登録者リスト!$A$1:$D$43729,4,FALSE)=基本情報!$D$6,O12990,"")),"")</f>
        <v/>
      </c>
    </row>
    <row r="12991" spans="15:16" x14ac:dyDescent="0.15">
      <c r="O12991">
        <v>12990</v>
      </c>
      <c r="P12991" t="str">
        <f>IFERROR(IF(COUNTIF(個人情報!$BB$5:$BB$401,"登録番号" &amp; リスト!O12991)&gt;=1,"",IF(VLOOKUP(O12991,登録者リスト!$A$1:$D$43729,4,FALSE)=基本情報!$D$6,O12991,"")),"")</f>
        <v/>
      </c>
    </row>
    <row r="12992" spans="15:16" x14ac:dyDescent="0.15">
      <c r="O12992">
        <v>12991</v>
      </c>
      <c r="P12992" t="str">
        <f>IFERROR(IF(COUNTIF(個人情報!$BB$5:$BB$401,"登録番号" &amp; リスト!O12992)&gt;=1,"",IF(VLOOKUP(O12992,登録者リスト!$A$1:$D$43729,4,FALSE)=基本情報!$D$6,O12992,"")),"")</f>
        <v/>
      </c>
    </row>
    <row r="12993" spans="15:16" x14ac:dyDescent="0.15">
      <c r="O12993">
        <v>12992</v>
      </c>
      <c r="P12993" t="str">
        <f>IFERROR(IF(COUNTIF(個人情報!$BB$5:$BB$401,"登録番号" &amp; リスト!O12993)&gt;=1,"",IF(VLOOKUP(O12993,登録者リスト!$A$1:$D$43729,4,FALSE)=基本情報!$D$6,O12993,"")),"")</f>
        <v/>
      </c>
    </row>
    <row r="12994" spans="15:16" x14ac:dyDescent="0.15">
      <c r="O12994">
        <v>12993</v>
      </c>
      <c r="P12994" t="str">
        <f>IFERROR(IF(COUNTIF(個人情報!$BB$5:$BB$401,"登録番号" &amp; リスト!O12994)&gt;=1,"",IF(VLOOKUP(O12994,登録者リスト!$A$1:$D$43729,4,FALSE)=基本情報!$D$6,O12994,"")),"")</f>
        <v/>
      </c>
    </row>
    <row r="12995" spans="15:16" x14ac:dyDescent="0.15">
      <c r="O12995">
        <v>12994</v>
      </c>
      <c r="P12995" t="str">
        <f>IFERROR(IF(COUNTIF(個人情報!$BB$5:$BB$401,"登録番号" &amp; リスト!O12995)&gt;=1,"",IF(VLOOKUP(O12995,登録者リスト!$A$1:$D$43729,4,FALSE)=基本情報!$D$6,O12995,"")),"")</f>
        <v/>
      </c>
    </row>
    <row r="12996" spans="15:16" x14ac:dyDescent="0.15">
      <c r="O12996">
        <v>12995</v>
      </c>
      <c r="P12996" t="str">
        <f>IFERROR(IF(COUNTIF(個人情報!$BB$5:$BB$401,"登録番号" &amp; リスト!O12996)&gt;=1,"",IF(VLOOKUP(O12996,登録者リスト!$A$1:$D$43729,4,FALSE)=基本情報!$D$6,O12996,"")),"")</f>
        <v/>
      </c>
    </row>
    <row r="12997" spans="15:16" x14ac:dyDescent="0.15">
      <c r="O12997">
        <v>12996</v>
      </c>
      <c r="P12997" t="str">
        <f>IFERROR(IF(COUNTIF(個人情報!$BB$5:$BB$401,"登録番号" &amp; リスト!O12997)&gt;=1,"",IF(VLOOKUP(O12997,登録者リスト!$A$1:$D$43729,4,FALSE)=基本情報!$D$6,O12997,"")),"")</f>
        <v/>
      </c>
    </row>
    <row r="12998" spans="15:16" x14ac:dyDescent="0.15">
      <c r="O12998">
        <v>12997</v>
      </c>
      <c r="P12998" t="str">
        <f>IFERROR(IF(COUNTIF(個人情報!$BB$5:$BB$401,"登録番号" &amp; リスト!O12998)&gt;=1,"",IF(VLOOKUP(O12998,登録者リスト!$A$1:$D$43729,4,FALSE)=基本情報!$D$6,O12998,"")),"")</f>
        <v/>
      </c>
    </row>
    <row r="12999" spans="15:16" x14ac:dyDescent="0.15">
      <c r="O12999">
        <v>12998</v>
      </c>
      <c r="P12999" t="str">
        <f>IFERROR(IF(COUNTIF(個人情報!$BB$5:$BB$401,"登録番号" &amp; リスト!O12999)&gt;=1,"",IF(VLOOKUP(O12999,登録者リスト!$A$1:$D$43729,4,FALSE)=基本情報!$D$6,O12999,"")),"")</f>
        <v/>
      </c>
    </row>
    <row r="13000" spans="15:16" x14ac:dyDescent="0.15">
      <c r="O13000">
        <v>12999</v>
      </c>
      <c r="P13000" t="str">
        <f>IFERROR(IF(COUNTIF(個人情報!$BB$5:$BB$401,"登録番号" &amp; リスト!O13000)&gt;=1,"",IF(VLOOKUP(O13000,登録者リスト!$A$1:$D$43729,4,FALSE)=基本情報!$D$6,O13000,"")),"")</f>
        <v/>
      </c>
    </row>
    <row r="13001" spans="15:16" x14ac:dyDescent="0.15">
      <c r="O13001">
        <v>13000</v>
      </c>
      <c r="P13001" t="str">
        <f>IFERROR(IF(COUNTIF(個人情報!$BB$5:$BB$401,"登録番号" &amp; リスト!O13001)&gt;=1,"",IF(VLOOKUP(O13001,登録者リスト!$A$1:$D$43729,4,FALSE)=基本情報!$D$6,O13001,"")),"")</f>
        <v/>
      </c>
    </row>
  </sheetData>
  <phoneticPr fontId="1"/>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0A24-1757-477D-81EE-1393B92047A6}">
  <dimension ref="A1:Q84"/>
  <sheetViews>
    <sheetView workbookViewId="0">
      <selection activeCell="L3" sqref="L3"/>
    </sheetView>
  </sheetViews>
  <sheetFormatPr defaultRowHeight="13.5" x14ac:dyDescent="0.15"/>
  <cols>
    <col min="2" max="2" width="9" style="195"/>
    <col min="4" max="4" width="13" bestFit="1" customWidth="1"/>
    <col min="13" max="13" width="11.125" bestFit="1" customWidth="1"/>
  </cols>
  <sheetData>
    <row r="1" spans="1:17" x14ac:dyDescent="0.15">
      <c r="B1" s="195" t="s">
        <v>1409</v>
      </c>
      <c r="C1" t="s">
        <v>1410</v>
      </c>
      <c r="D1">
        <f>基本情報!D6</f>
        <v>0</v>
      </c>
      <c r="E1" t="str">
        <f>基本情報!D7</f>
        <v/>
      </c>
      <c r="F1" t="str">
        <f>基本情報!D8</f>
        <v/>
      </c>
      <c r="G1" t="str">
        <f>基本情報!D9</f>
        <v/>
      </c>
      <c r="H1">
        <f>基本情報!D10</f>
        <v>0</v>
      </c>
      <c r="I1">
        <f>基本情報!D13</f>
        <v>0</v>
      </c>
      <c r="J1">
        <f>基本情報!D14</f>
        <v>0</v>
      </c>
      <c r="K1">
        <f>基本情報!D15</f>
        <v>0</v>
      </c>
      <c r="L1">
        <f>[7]基本情報!D16</f>
        <v>0</v>
      </c>
      <c r="M1">
        <f>基本情報!D17</f>
        <v>0</v>
      </c>
      <c r="N1">
        <f>基本情報!D18</f>
        <v>0</v>
      </c>
      <c r="O1">
        <f>基本情報!D19</f>
        <v>0</v>
      </c>
      <c r="P1">
        <f>基本情報!D20</f>
        <v>0</v>
      </c>
      <c r="Q1">
        <f>基本情報!D21</f>
        <v>0</v>
      </c>
    </row>
    <row r="2" spans="1:17" x14ac:dyDescent="0.15">
      <c r="A2" t="s">
        <v>14178</v>
      </c>
      <c r="B2" s="195" t="s">
        <v>1411</v>
      </c>
      <c r="C2" t="s">
        <v>1412</v>
      </c>
      <c r="D2" t="s">
        <v>1413</v>
      </c>
      <c r="E2" t="s">
        <v>1414</v>
      </c>
      <c r="F2" t="s">
        <v>1415</v>
      </c>
      <c r="G2" t="s">
        <v>1416</v>
      </c>
      <c r="H2" t="s">
        <v>1417</v>
      </c>
      <c r="I2" t="s">
        <v>1418</v>
      </c>
      <c r="J2" t="s">
        <v>1419</v>
      </c>
      <c r="K2" t="s">
        <v>1420</v>
      </c>
      <c r="L2" t="s">
        <v>14179</v>
      </c>
    </row>
    <row r="3" spans="1:17" x14ac:dyDescent="0.15">
      <c r="A3" t="str">
        <f>IF(個人情報!$B5="","",個人情報!$B5)</f>
        <v/>
      </c>
      <c r="B3" s="195" t="str">
        <f>IF(個人情報!$D5="","",個人情報!$D5)</f>
        <v/>
      </c>
      <c r="C3" t="str">
        <f>IF(個人情報!$E6="","",個人情報!$E6)</f>
        <v/>
      </c>
      <c r="D3" t="str">
        <f>IF(個人情報!$E5="","",個人情報!$E5)</f>
        <v/>
      </c>
      <c r="F3" t="str">
        <f>IF(個人情報!$G5="","",個人情報!$G5)</f>
        <v/>
      </c>
      <c r="G3" t="str">
        <f>IF(個人情報!$G6="","",個人情報!$G6)</f>
        <v/>
      </c>
      <c r="H3" t="str">
        <f>IF(個人情報!$H5="","",個人情報!$H5)</f>
        <v/>
      </c>
      <c r="I3" t="str">
        <f>IF(個人情報!$I5="","",個人情報!$I5)</f>
        <v/>
      </c>
      <c r="J3" t="str">
        <f>IF(個人情報!$K5="","",個人情報!$K5)</f>
        <v/>
      </c>
      <c r="K3" t="str">
        <f>IF(個人情報!$AA5="","",個人情報!$AA5)</f>
        <v/>
      </c>
      <c r="L3" t="str">
        <f>IF(個人情報!$I7="","",個人情報!$I7)</f>
        <v/>
      </c>
    </row>
    <row r="4" spans="1:17" x14ac:dyDescent="0.15">
      <c r="A4" t="str">
        <f>IF(個人情報!$B10="","",個人情報!$B10)</f>
        <v/>
      </c>
      <c r="B4" s="195" t="str">
        <f>IF(個人情報!$D10="","",個人情報!$D10)</f>
        <v/>
      </c>
      <c r="C4" t="str">
        <f>IF(個人情報!$E11="","",個人情報!$E11)</f>
        <v/>
      </c>
      <c r="D4" t="str">
        <f>IF(個人情報!$E10="","",個人情報!$E10)</f>
        <v/>
      </c>
      <c r="F4" t="str">
        <f>IF(個人情報!$G10="","",個人情報!$G10)</f>
        <v/>
      </c>
      <c r="G4" t="str">
        <f>IF(個人情報!$G11="","",個人情報!$G11)</f>
        <v/>
      </c>
      <c r="H4" t="str">
        <f>IF(個人情報!$H10="","",個人情報!$H10)</f>
        <v/>
      </c>
      <c r="I4" t="str">
        <f>IF(個人情報!$I10="","",個人情報!$I10)</f>
        <v/>
      </c>
      <c r="J4" t="str">
        <f>IF(個人情報!$K10="","",個人情報!$K10)</f>
        <v/>
      </c>
      <c r="K4" t="str">
        <f>IF(個人情報!$AA10="","",個人情報!$AA10)</f>
        <v/>
      </c>
      <c r="L4" t="str">
        <f>IF(個人情報!$I12="","",個人情報!$I12)</f>
        <v/>
      </c>
    </row>
    <row r="5" spans="1:17" x14ac:dyDescent="0.15">
      <c r="A5" t="str">
        <f>IF(個人情報!$B15="","",個人情報!$B15)</f>
        <v/>
      </c>
      <c r="B5" s="195" t="str">
        <f>IF(個人情報!$D15="","",個人情報!$D15)</f>
        <v/>
      </c>
      <c r="C5" t="str">
        <f>IF(個人情報!$E16="","",個人情報!$E16)</f>
        <v/>
      </c>
      <c r="D5" t="str">
        <f>IF(個人情報!$E15="","",個人情報!$E15)</f>
        <v/>
      </c>
      <c r="F5" t="str">
        <f>IF(個人情報!$G15="","",個人情報!$G15)</f>
        <v/>
      </c>
      <c r="G5" t="str">
        <f>IF(個人情報!$G16="","",個人情報!$G16)</f>
        <v/>
      </c>
      <c r="H5" t="str">
        <f>IF(個人情報!$H15="","",個人情報!$H15)</f>
        <v/>
      </c>
      <c r="I5" t="str">
        <f>IF(個人情報!$I15="","",個人情報!$I15)</f>
        <v/>
      </c>
      <c r="J5" t="str">
        <f>IF(個人情報!$K15="","",個人情報!$K15)</f>
        <v/>
      </c>
      <c r="K5" t="str">
        <f>IF(個人情報!$AA15="","",個人情報!$AA15)</f>
        <v/>
      </c>
      <c r="L5" t="str">
        <f>IF(個人情報!$I17="","",個人情報!$I17)</f>
        <v/>
      </c>
    </row>
    <row r="6" spans="1:17" x14ac:dyDescent="0.15">
      <c r="A6" t="str">
        <f>IF(個人情報!$B20="","",個人情報!$B20)</f>
        <v/>
      </c>
      <c r="B6" s="195" t="str">
        <f>IF(個人情報!$D20="","",個人情報!$D20)</f>
        <v/>
      </c>
      <c r="C6" t="str">
        <f>IF(個人情報!$E21="","",個人情報!$E21)</f>
        <v/>
      </c>
      <c r="D6" t="str">
        <f>IF(個人情報!$E20="","",個人情報!$E20)</f>
        <v/>
      </c>
      <c r="F6" t="str">
        <f>IF(個人情報!$G20="","",個人情報!$G20)</f>
        <v/>
      </c>
      <c r="G6" t="str">
        <f>IF(個人情報!$G21="","",個人情報!$G21)</f>
        <v/>
      </c>
      <c r="H6" t="str">
        <f>IF(個人情報!$H20="","",個人情報!$H20)</f>
        <v/>
      </c>
      <c r="I6" t="str">
        <f>IF(個人情報!$I20="","",個人情報!$I20)</f>
        <v/>
      </c>
      <c r="J6" t="str">
        <f>IF(個人情報!$K20="","",個人情報!$K20)</f>
        <v/>
      </c>
      <c r="K6" t="str">
        <f>IF(個人情報!$AA20="","",個人情報!$AA20)</f>
        <v/>
      </c>
      <c r="L6" t="str">
        <f>IF(個人情報!$I22="","",個人情報!$I22)</f>
        <v/>
      </c>
    </row>
    <row r="7" spans="1:17" x14ac:dyDescent="0.15">
      <c r="A7" t="str">
        <f>IF(個人情報!$B25="","",個人情報!$B25)</f>
        <v/>
      </c>
      <c r="B7" s="195" t="str">
        <f>IF(個人情報!$D25="","",個人情報!$D25)</f>
        <v/>
      </c>
      <c r="C7" t="str">
        <f>IF(個人情報!$E26="","",個人情報!$E26)</f>
        <v/>
      </c>
      <c r="D7" t="str">
        <f>IF(個人情報!$E25="","",個人情報!$E25)</f>
        <v/>
      </c>
      <c r="F7" t="str">
        <f>IF(個人情報!$G25="","",個人情報!$G25)</f>
        <v/>
      </c>
      <c r="G7" t="str">
        <f>IF(個人情報!$G26="","",個人情報!$G26)</f>
        <v/>
      </c>
      <c r="H7" t="str">
        <f>IF(個人情報!$H25="","",個人情報!$H25)</f>
        <v/>
      </c>
      <c r="I7" t="str">
        <f>IF(個人情報!$I25="","",個人情報!$I25)</f>
        <v/>
      </c>
      <c r="J7" t="str">
        <f>IF(個人情報!$K25="","",個人情報!$K25)</f>
        <v/>
      </c>
      <c r="K7" t="str">
        <f>IF(個人情報!$AA25="","",個人情報!$AA25)</f>
        <v/>
      </c>
      <c r="L7" t="str">
        <f>IF(個人情報!$I27="","",個人情報!$I27)</f>
        <v/>
      </c>
    </row>
    <row r="8" spans="1:17" x14ac:dyDescent="0.15">
      <c r="A8" t="str">
        <f>IF(個人情報!$B30="","",個人情報!$B30)</f>
        <v/>
      </c>
      <c r="B8" s="195" t="str">
        <f>IF(個人情報!$D30="","",個人情報!$D30)</f>
        <v/>
      </c>
      <c r="C8" t="str">
        <f>IF(個人情報!$E31="","",個人情報!$E31)</f>
        <v/>
      </c>
      <c r="D8" t="str">
        <f>IF(個人情報!$E30="","",個人情報!$E30)</f>
        <v/>
      </c>
      <c r="F8" t="str">
        <f>IF(個人情報!$G30="","",個人情報!$G30)</f>
        <v/>
      </c>
      <c r="G8" t="str">
        <f>IF(個人情報!$G31="","",個人情報!$G31)</f>
        <v/>
      </c>
      <c r="H8" t="str">
        <f>IF(個人情報!$H30="","",個人情報!$H30)</f>
        <v/>
      </c>
      <c r="I8" t="str">
        <f>IF(個人情報!$I30="","",個人情報!$I30)</f>
        <v/>
      </c>
      <c r="J8" t="str">
        <f>IF(個人情報!$K30="","",個人情報!$K30)</f>
        <v/>
      </c>
      <c r="K8" t="str">
        <f>IF(個人情報!$AA30="","",個人情報!$AA30)</f>
        <v/>
      </c>
      <c r="L8" t="str">
        <f>IF(個人情報!$I32="","",個人情報!$I32)</f>
        <v/>
      </c>
    </row>
    <row r="9" spans="1:17" x14ac:dyDescent="0.15">
      <c r="A9" t="str">
        <f>IF(個人情報!$B35="","",個人情報!$B35)</f>
        <v/>
      </c>
      <c r="B9" s="195" t="str">
        <f>IF(個人情報!$D35="","",個人情報!$D35)</f>
        <v/>
      </c>
      <c r="C9" t="str">
        <f>IF(個人情報!$E36="","",個人情報!$E36)</f>
        <v/>
      </c>
      <c r="D9" t="str">
        <f>IF(個人情報!$E35="","",個人情報!$E35)</f>
        <v/>
      </c>
      <c r="F9" t="str">
        <f>IF(個人情報!$G35="","",個人情報!$G35)</f>
        <v/>
      </c>
      <c r="G9" t="str">
        <f>IF(個人情報!$G36="","",個人情報!$G36)</f>
        <v/>
      </c>
      <c r="H9" t="str">
        <f>IF(個人情報!$H35="","",個人情報!$H35)</f>
        <v/>
      </c>
      <c r="I9" t="str">
        <f>IF(個人情報!$I35="","",個人情報!$I35)</f>
        <v/>
      </c>
      <c r="J9" t="str">
        <f>IF(個人情報!$K35="","",個人情報!$K35)</f>
        <v/>
      </c>
      <c r="K9" t="str">
        <f>IF(個人情報!$AA35="","",個人情報!$AA35)</f>
        <v/>
      </c>
      <c r="L9" t="str">
        <f>IF(個人情報!$I37="","",個人情報!$I37)</f>
        <v/>
      </c>
    </row>
    <row r="10" spans="1:17" x14ac:dyDescent="0.15">
      <c r="A10" t="str">
        <f>IF(個人情報!$B40="","",個人情報!$B40)</f>
        <v/>
      </c>
      <c r="B10" s="195" t="str">
        <f>IF(個人情報!$D40="","",個人情報!$D40)</f>
        <v/>
      </c>
      <c r="C10" t="str">
        <f>IF(個人情報!$E41="","",個人情報!$E41)</f>
        <v/>
      </c>
      <c r="D10" t="str">
        <f>IF(個人情報!$E40="","",個人情報!$E40)</f>
        <v/>
      </c>
      <c r="F10" t="str">
        <f>IF(個人情報!$G40="","",個人情報!$G40)</f>
        <v/>
      </c>
      <c r="G10" t="str">
        <f>IF(個人情報!$G41="","",個人情報!$G41)</f>
        <v/>
      </c>
      <c r="H10" t="str">
        <f>IF(個人情報!$H40="","",個人情報!$H40)</f>
        <v/>
      </c>
      <c r="I10" t="str">
        <f>IF(個人情報!$I40="","",個人情報!$I40)</f>
        <v/>
      </c>
      <c r="J10" t="str">
        <f>IF(個人情報!$K40="","",個人情報!$K40)</f>
        <v/>
      </c>
      <c r="K10" t="str">
        <f>IF(個人情報!$AA40="","",個人情報!$AA40)</f>
        <v/>
      </c>
      <c r="L10" t="str">
        <f>IF(個人情報!$I42="","",個人情報!$I42)</f>
        <v/>
      </c>
    </row>
    <row r="11" spans="1:17" x14ac:dyDescent="0.15">
      <c r="A11" t="str">
        <f>IF(個人情報!$B45="","",個人情報!$B45)</f>
        <v/>
      </c>
      <c r="B11" s="195" t="str">
        <f>IF(個人情報!$D45="","",個人情報!$D45)</f>
        <v/>
      </c>
      <c r="C11" t="str">
        <f>IF(個人情報!$E46="","",個人情報!$E46)</f>
        <v/>
      </c>
      <c r="D11" t="str">
        <f>IF(個人情報!$E45="","",個人情報!$E45)</f>
        <v/>
      </c>
      <c r="F11" t="str">
        <f>IF(個人情報!$G45="","",個人情報!$G45)</f>
        <v/>
      </c>
      <c r="G11" t="str">
        <f>IF(個人情報!$G46="","",個人情報!$G46)</f>
        <v/>
      </c>
      <c r="H11" t="str">
        <f>IF(個人情報!$H45="","",個人情報!$H45)</f>
        <v/>
      </c>
      <c r="I11" t="str">
        <f>IF(個人情報!$I45="","",個人情報!$I45)</f>
        <v/>
      </c>
      <c r="J11" t="str">
        <f>IF(個人情報!$K45="","",個人情報!$K45)</f>
        <v/>
      </c>
      <c r="K11" t="str">
        <f>IF(個人情報!$AA45="","",個人情報!$AA45)</f>
        <v/>
      </c>
      <c r="L11" t="str">
        <f>IF(個人情報!$I47="","",個人情報!$I47)</f>
        <v/>
      </c>
    </row>
    <row r="12" spans="1:17" x14ac:dyDescent="0.15">
      <c r="A12" t="str">
        <f>IF(個人情報!$B50="","",個人情報!$B50)</f>
        <v/>
      </c>
      <c r="B12" s="195" t="str">
        <f>IF(個人情報!$D50="","",個人情報!$D50)</f>
        <v/>
      </c>
      <c r="C12" t="str">
        <f>IF(個人情報!$E51="","",個人情報!$E51)</f>
        <v/>
      </c>
      <c r="D12" t="str">
        <f>IF(個人情報!$E50="","",個人情報!$E50)</f>
        <v/>
      </c>
      <c r="F12" t="str">
        <f>IF(個人情報!$G50="","",個人情報!$G50)</f>
        <v/>
      </c>
      <c r="G12" t="str">
        <f>IF(個人情報!$G51="","",個人情報!$G51)</f>
        <v/>
      </c>
      <c r="H12" t="str">
        <f>IF(個人情報!$H50="","",個人情報!$H50)</f>
        <v/>
      </c>
      <c r="I12" t="str">
        <f>IF(個人情報!$I50="","",個人情報!$I50)</f>
        <v/>
      </c>
      <c r="J12" t="str">
        <f>IF(個人情報!$K50="","",個人情報!$K50)</f>
        <v/>
      </c>
      <c r="K12" t="str">
        <f>IF(個人情報!$AA50="","",個人情報!$AA50)</f>
        <v/>
      </c>
      <c r="L12" t="str">
        <f>IF(個人情報!$I52="","",個人情報!$I52)</f>
        <v/>
      </c>
    </row>
    <row r="13" spans="1:17" x14ac:dyDescent="0.15">
      <c r="A13" t="str">
        <f>IF(個人情報!$B55="","",個人情報!$B55)</f>
        <v/>
      </c>
      <c r="B13" s="195" t="str">
        <f>IF(個人情報!$D55="","",個人情報!$D55)</f>
        <v/>
      </c>
      <c r="C13" t="str">
        <f>IF(個人情報!$E56="","",個人情報!$E56)</f>
        <v/>
      </c>
      <c r="D13" t="str">
        <f>IF(個人情報!$E55="","",個人情報!$E55)</f>
        <v/>
      </c>
      <c r="F13" t="str">
        <f>IF(個人情報!$G55="","",個人情報!$G55)</f>
        <v/>
      </c>
      <c r="G13" t="str">
        <f>IF(個人情報!$G56="","",個人情報!$G56)</f>
        <v/>
      </c>
      <c r="H13" t="str">
        <f>IF(個人情報!$H55="","",個人情報!$H55)</f>
        <v/>
      </c>
      <c r="I13" t="str">
        <f>IF(個人情報!$I55="","",個人情報!$I55)</f>
        <v/>
      </c>
      <c r="J13" t="str">
        <f>IF(個人情報!$K55="","",個人情報!$K55)</f>
        <v/>
      </c>
      <c r="K13" t="str">
        <f>IF(個人情報!$AA55="","",個人情報!$AA55)</f>
        <v/>
      </c>
      <c r="L13" t="str">
        <f>IF(個人情報!$I57="","",個人情報!$I57)</f>
        <v/>
      </c>
    </row>
    <row r="14" spans="1:17" x14ac:dyDescent="0.15">
      <c r="A14" t="str">
        <f>IF(個人情報!$B60="","",個人情報!$B60)</f>
        <v/>
      </c>
      <c r="B14" s="195" t="str">
        <f>IF(個人情報!$D60="","",個人情報!$D60)</f>
        <v/>
      </c>
      <c r="C14" t="str">
        <f>IF(個人情報!$E61="","",個人情報!$E61)</f>
        <v/>
      </c>
      <c r="D14" t="str">
        <f>IF(個人情報!$E60="","",個人情報!$E60)</f>
        <v/>
      </c>
      <c r="F14" t="str">
        <f>IF(個人情報!$G60="","",個人情報!$G60)</f>
        <v/>
      </c>
      <c r="G14" t="str">
        <f>IF(個人情報!$G61="","",個人情報!$G61)</f>
        <v/>
      </c>
      <c r="H14" t="str">
        <f>IF(個人情報!$H60="","",個人情報!$H60)</f>
        <v/>
      </c>
      <c r="I14" t="str">
        <f>IF(個人情報!$I60="","",個人情報!$I60)</f>
        <v/>
      </c>
      <c r="J14" t="str">
        <f>IF(個人情報!$K60="","",個人情報!$K60)</f>
        <v/>
      </c>
      <c r="K14" t="str">
        <f>IF(個人情報!$AA60="","",個人情報!$AA60)</f>
        <v/>
      </c>
      <c r="L14" t="str">
        <f>IF(個人情報!$I62="","",個人情報!$I62)</f>
        <v/>
      </c>
    </row>
    <row r="15" spans="1:17" x14ac:dyDescent="0.15">
      <c r="A15" t="str">
        <f>IF(個人情報!$B65="","",個人情報!$B65)</f>
        <v/>
      </c>
      <c r="B15" s="195" t="str">
        <f>IF(個人情報!$D65="","",個人情報!$D65)</f>
        <v/>
      </c>
      <c r="C15" t="str">
        <f>IF(個人情報!$E66="","",個人情報!$E66)</f>
        <v/>
      </c>
      <c r="D15" t="str">
        <f>IF(個人情報!$E65="","",個人情報!$E65)</f>
        <v/>
      </c>
      <c r="F15" t="str">
        <f>IF(個人情報!$G65="","",個人情報!$G65)</f>
        <v/>
      </c>
      <c r="G15" t="str">
        <f>IF(個人情報!$G66="","",個人情報!$G66)</f>
        <v/>
      </c>
      <c r="H15" t="str">
        <f>IF(個人情報!$H65="","",個人情報!$H65)</f>
        <v/>
      </c>
      <c r="I15" t="str">
        <f>IF(個人情報!$I65="","",個人情報!$I65)</f>
        <v/>
      </c>
      <c r="J15" t="str">
        <f>IF(個人情報!$K65="","",個人情報!$K65)</f>
        <v/>
      </c>
      <c r="K15" t="str">
        <f>IF(個人情報!$AA65="","",個人情報!$AA65)</f>
        <v/>
      </c>
      <c r="L15" t="str">
        <f>IF(個人情報!$I67="","",個人情報!$I67)</f>
        <v/>
      </c>
    </row>
    <row r="16" spans="1:17" x14ac:dyDescent="0.15">
      <c r="A16" t="str">
        <f>IF(個人情報!$B70="","",個人情報!$B70)</f>
        <v/>
      </c>
      <c r="B16" s="195" t="str">
        <f>IF(個人情報!$D70="","",個人情報!$D70)</f>
        <v/>
      </c>
      <c r="C16" t="str">
        <f>IF(個人情報!$E71="","",個人情報!$E71)</f>
        <v/>
      </c>
      <c r="D16" t="str">
        <f>IF(個人情報!$E70="","",個人情報!$E70)</f>
        <v/>
      </c>
      <c r="F16" t="str">
        <f>IF(個人情報!$G70="","",個人情報!$G70)</f>
        <v/>
      </c>
      <c r="G16" t="str">
        <f>IF(個人情報!$G71="","",個人情報!$G71)</f>
        <v/>
      </c>
      <c r="H16" t="str">
        <f>IF(個人情報!$H70="","",個人情報!$H70)</f>
        <v/>
      </c>
      <c r="I16" t="str">
        <f>IF(個人情報!$I70="","",個人情報!$I70)</f>
        <v/>
      </c>
      <c r="J16" t="str">
        <f>IF(個人情報!$K70="","",個人情報!$K70)</f>
        <v/>
      </c>
      <c r="K16" t="str">
        <f>IF(個人情報!$AA70="","",個人情報!$AA70)</f>
        <v/>
      </c>
      <c r="L16" t="str">
        <f>IF(個人情報!$I72="","",個人情報!$I72)</f>
        <v/>
      </c>
    </row>
    <row r="17" spans="1:12" x14ac:dyDescent="0.15">
      <c r="A17" t="str">
        <f>IF(個人情報!$B75="","",個人情報!$B75)</f>
        <v/>
      </c>
      <c r="B17" s="195" t="str">
        <f>IF(個人情報!$D75="","",個人情報!$D75)</f>
        <v/>
      </c>
      <c r="C17" t="str">
        <f>IF(個人情報!$E76="","",個人情報!$E76)</f>
        <v/>
      </c>
      <c r="D17" t="str">
        <f>IF(個人情報!$E75="","",個人情報!$E75)</f>
        <v/>
      </c>
      <c r="F17" t="str">
        <f>IF(個人情報!$G75="","",個人情報!$G75)</f>
        <v/>
      </c>
      <c r="G17" t="str">
        <f>IF(個人情報!$G76="","",個人情報!$G76)</f>
        <v/>
      </c>
      <c r="H17" t="str">
        <f>IF(個人情報!$H75="","",個人情報!$H75)</f>
        <v/>
      </c>
      <c r="I17" t="str">
        <f>IF(個人情報!$I75="","",個人情報!$I75)</f>
        <v/>
      </c>
      <c r="J17" t="str">
        <f>IF(個人情報!$K75="","",個人情報!$K75)</f>
        <v/>
      </c>
      <c r="K17" t="str">
        <f>IF(個人情報!$AA75="","",個人情報!$AA75)</f>
        <v/>
      </c>
      <c r="L17" t="str">
        <f>IF(個人情報!$I77="","",個人情報!$I77)</f>
        <v/>
      </c>
    </row>
    <row r="18" spans="1:12" x14ac:dyDescent="0.15">
      <c r="A18" t="str">
        <f>IF(個人情報!$B80="","",個人情報!$B80)</f>
        <v/>
      </c>
      <c r="B18" s="195" t="str">
        <f>IF(個人情報!$D80="","",個人情報!$D80)</f>
        <v/>
      </c>
      <c r="C18" t="str">
        <f>IF(個人情報!$E81="","",個人情報!$E81)</f>
        <v/>
      </c>
      <c r="D18" t="str">
        <f>IF(個人情報!$E80="","",個人情報!$E80)</f>
        <v/>
      </c>
      <c r="F18" t="str">
        <f>IF(個人情報!$G80="","",個人情報!$G80)</f>
        <v/>
      </c>
      <c r="G18" t="str">
        <f>IF(個人情報!$G81="","",個人情報!$G81)</f>
        <v/>
      </c>
      <c r="H18" t="str">
        <f>IF(個人情報!$H80="","",個人情報!$H80)</f>
        <v/>
      </c>
      <c r="I18" t="str">
        <f>IF(個人情報!$I80="","",個人情報!$I80)</f>
        <v/>
      </c>
      <c r="J18" t="str">
        <f>IF(個人情報!$K80="","",個人情報!$K80)</f>
        <v/>
      </c>
      <c r="K18" t="str">
        <f>IF(個人情報!$AA80="","",個人情報!$AA80)</f>
        <v/>
      </c>
      <c r="L18" t="str">
        <f>IF(個人情報!$I82="","",個人情報!$I82)</f>
        <v/>
      </c>
    </row>
    <row r="19" spans="1:12" x14ac:dyDescent="0.15">
      <c r="A19" t="str">
        <f>IF(個人情報!$B85="","",個人情報!$B85)</f>
        <v/>
      </c>
      <c r="B19" s="195" t="str">
        <f>IF(個人情報!$D85="","",個人情報!$D85)</f>
        <v/>
      </c>
      <c r="C19" t="str">
        <f>IF(個人情報!$E86="","",個人情報!$E86)</f>
        <v/>
      </c>
      <c r="D19" t="str">
        <f>IF(個人情報!$E85="","",個人情報!$E85)</f>
        <v/>
      </c>
      <c r="F19" t="str">
        <f>IF(個人情報!$G85="","",個人情報!$G85)</f>
        <v/>
      </c>
      <c r="G19" t="str">
        <f>IF(個人情報!$G86="","",個人情報!$G86)</f>
        <v/>
      </c>
      <c r="H19" t="str">
        <f>IF(個人情報!$H85="","",個人情報!$H85)</f>
        <v/>
      </c>
      <c r="I19" t="str">
        <f>IF(個人情報!$I85="","",個人情報!$I85)</f>
        <v/>
      </c>
      <c r="J19" t="str">
        <f>IF(個人情報!$K85="","",個人情報!$K85)</f>
        <v/>
      </c>
      <c r="K19" t="str">
        <f>IF(個人情報!$AA85="","",個人情報!$AA85)</f>
        <v/>
      </c>
      <c r="L19" t="str">
        <f>IF(個人情報!$I87="","",個人情報!$I87)</f>
        <v/>
      </c>
    </row>
    <row r="20" spans="1:12" x14ac:dyDescent="0.15">
      <c r="A20" t="str">
        <f>IF(個人情報!$B90="","",個人情報!$B90)</f>
        <v/>
      </c>
      <c r="B20" s="195" t="str">
        <f>IF(個人情報!$D90="","",個人情報!$D90)</f>
        <v/>
      </c>
      <c r="C20" t="str">
        <f>IF(個人情報!$E91="","",個人情報!$E91)</f>
        <v/>
      </c>
      <c r="D20" t="str">
        <f>IF(個人情報!$E90="","",個人情報!$E90)</f>
        <v/>
      </c>
      <c r="F20" t="str">
        <f>IF(個人情報!$G90="","",個人情報!$G90)</f>
        <v/>
      </c>
      <c r="G20" t="str">
        <f>IF(個人情報!$G91="","",個人情報!$G91)</f>
        <v/>
      </c>
      <c r="H20" t="str">
        <f>IF(個人情報!$H90="","",個人情報!$H90)</f>
        <v/>
      </c>
      <c r="I20" t="str">
        <f>IF(個人情報!$I90="","",個人情報!$I90)</f>
        <v/>
      </c>
      <c r="J20" t="str">
        <f>IF(個人情報!$K90="","",個人情報!$K90)</f>
        <v/>
      </c>
      <c r="K20" t="str">
        <f>IF(個人情報!$AA90="","",個人情報!$AA90)</f>
        <v/>
      </c>
      <c r="L20" t="str">
        <f>IF(個人情報!$I92="","",個人情報!$I92)</f>
        <v/>
      </c>
    </row>
    <row r="21" spans="1:12" x14ac:dyDescent="0.15">
      <c r="A21" t="str">
        <f>IF(個人情報!$B95="","",個人情報!$B95)</f>
        <v/>
      </c>
      <c r="B21" s="195" t="str">
        <f>IF(個人情報!$D95="","",個人情報!$D95)</f>
        <v/>
      </c>
      <c r="C21" t="str">
        <f>IF(個人情報!$E96="","",個人情報!$E96)</f>
        <v/>
      </c>
      <c r="D21" t="str">
        <f>IF(個人情報!$E95="","",個人情報!$E95)</f>
        <v/>
      </c>
      <c r="F21" t="str">
        <f>IF(個人情報!$G95="","",個人情報!$G95)</f>
        <v/>
      </c>
      <c r="G21" t="str">
        <f>IF(個人情報!$G96="","",個人情報!$G96)</f>
        <v/>
      </c>
      <c r="H21" t="str">
        <f>IF(個人情報!$H95="","",個人情報!$H95)</f>
        <v/>
      </c>
      <c r="I21" t="str">
        <f>IF(個人情報!$I95="","",個人情報!$I95)</f>
        <v/>
      </c>
      <c r="J21" t="str">
        <f>IF(個人情報!$K95="","",個人情報!$K95)</f>
        <v/>
      </c>
      <c r="K21" t="str">
        <f>IF(個人情報!$AA95="","",個人情報!$AA95)</f>
        <v/>
      </c>
      <c r="L21" t="str">
        <f>IF(個人情報!$I97="","",個人情報!$I97)</f>
        <v/>
      </c>
    </row>
    <row r="22" spans="1:12" x14ac:dyDescent="0.15">
      <c r="A22" t="str">
        <f>IF(個人情報!$B100="","",個人情報!$B100)</f>
        <v/>
      </c>
      <c r="B22" s="195" t="str">
        <f>IF(個人情報!$D100="","",個人情報!$D100)</f>
        <v/>
      </c>
      <c r="C22" t="str">
        <f>IF(個人情報!$E101="","",個人情報!$E101)</f>
        <v/>
      </c>
      <c r="D22" t="str">
        <f>IF(個人情報!$E100="","",個人情報!$E100)</f>
        <v/>
      </c>
      <c r="F22" t="str">
        <f>IF(個人情報!$G100="","",個人情報!$G100)</f>
        <v/>
      </c>
      <c r="G22" t="str">
        <f>IF(個人情報!$G101="","",個人情報!$G101)</f>
        <v/>
      </c>
      <c r="H22" t="str">
        <f>IF(個人情報!$H100="","",個人情報!$H100)</f>
        <v/>
      </c>
      <c r="I22" t="str">
        <f>IF(個人情報!$I100="","",個人情報!$I100)</f>
        <v/>
      </c>
      <c r="J22" t="str">
        <f>IF(個人情報!$K100="","",個人情報!$K100)</f>
        <v/>
      </c>
      <c r="K22" t="str">
        <f>IF(個人情報!$AA100="","",個人情報!$AA100)</f>
        <v/>
      </c>
      <c r="L22" t="str">
        <f>IF(個人情報!$I102="","",個人情報!$I102)</f>
        <v/>
      </c>
    </row>
    <row r="23" spans="1:12" x14ac:dyDescent="0.15">
      <c r="A23" t="str">
        <f>IF(個人情報!$B105="","",個人情報!$B105)</f>
        <v/>
      </c>
      <c r="B23" s="195" t="str">
        <f>IF(個人情報!$D105="","",個人情報!$D105)</f>
        <v/>
      </c>
      <c r="C23" t="str">
        <f>IF(個人情報!$E106="","",個人情報!$E106)</f>
        <v/>
      </c>
      <c r="D23" t="str">
        <f>IF(個人情報!$E105="","",個人情報!$E105)</f>
        <v/>
      </c>
      <c r="F23" t="str">
        <f>IF(個人情報!$G105="","",個人情報!$G105)</f>
        <v/>
      </c>
      <c r="G23" t="str">
        <f>IF(個人情報!$G106="","",個人情報!$G106)</f>
        <v/>
      </c>
      <c r="H23" t="str">
        <f>IF(個人情報!$H105="","",個人情報!$H105)</f>
        <v/>
      </c>
      <c r="I23" t="str">
        <f>IF(個人情報!$I105="","",個人情報!$I105)</f>
        <v/>
      </c>
      <c r="J23" t="str">
        <f>IF(個人情報!$K105="","",個人情報!$K105)</f>
        <v/>
      </c>
      <c r="K23" t="str">
        <f>IF(個人情報!$AA105="","",個人情報!$AA105)</f>
        <v/>
      </c>
      <c r="L23" t="str">
        <f>IF(個人情報!$I107="","",個人情報!$I107)</f>
        <v/>
      </c>
    </row>
    <row r="24" spans="1:12" x14ac:dyDescent="0.15">
      <c r="A24" t="str">
        <f>IF(個人情報!$B110="","",個人情報!$B110)</f>
        <v/>
      </c>
      <c r="B24" s="195" t="str">
        <f>IF(個人情報!$D110="","",個人情報!$D110)</f>
        <v/>
      </c>
      <c r="C24" t="str">
        <f>IF(個人情報!$E111="","",個人情報!$E111)</f>
        <v/>
      </c>
      <c r="D24" t="str">
        <f>IF(個人情報!$E110="","",個人情報!$E110)</f>
        <v/>
      </c>
      <c r="F24" t="str">
        <f>IF(個人情報!$G110="","",個人情報!$G110)</f>
        <v/>
      </c>
      <c r="G24" t="str">
        <f>IF(個人情報!$G111="","",個人情報!$G111)</f>
        <v/>
      </c>
      <c r="H24" t="str">
        <f>IF(個人情報!$H110="","",個人情報!$H110)</f>
        <v/>
      </c>
      <c r="I24" t="str">
        <f>IF(個人情報!$I110="","",個人情報!$I110)</f>
        <v/>
      </c>
      <c r="J24" t="str">
        <f>IF(個人情報!$K110="","",個人情報!$K110)</f>
        <v/>
      </c>
      <c r="K24" t="str">
        <f>IF(個人情報!$AA110="","",個人情報!$AA110)</f>
        <v/>
      </c>
      <c r="L24" t="str">
        <f>IF(個人情報!$I112="","",個人情報!$I112)</f>
        <v/>
      </c>
    </row>
    <row r="25" spans="1:12" x14ac:dyDescent="0.15">
      <c r="A25" t="str">
        <f>IF(個人情報!$B115="","",個人情報!$B115)</f>
        <v/>
      </c>
      <c r="B25" s="195" t="str">
        <f>IF(個人情報!$D115="","",個人情報!$D115)</f>
        <v/>
      </c>
      <c r="C25" t="str">
        <f>IF(個人情報!$E116="","",個人情報!$E116)</f>
        <v/>
      </c>
      <c r="D25" t="str">
        <f>IF(個人情報!$E115="","",個人情報!$E115)</f>
        <v/>
      </c>
      <c r="F25" t="str">
        <f>IF(個人情報!$G115="","",個人情報!$G115)</f>
        <v/>
      </c>
      <c r="G25" t="str">
        <f>IF(個人情報!$G116="","",個人情報!$G116)</f>
        <v/>
      </c>
      <c r="H25" t="str">
        <f>IF(個人情報!$H115="","",個人情報!$H115)</f>
        <v/>
      </c>
      <c r="I25" t="str">
        <f>IF(個人情報!$I115="","",個人情報!$I115)</f>
        <v/>
      </c>
      <c r="J25" t="str">
        <f>IF(個人情報!$K115="","",個人情報!$K115)</f>
        <v/>
      </c>
      <c r="K25" t="str">
        <f>IF(個人情報!$AA115="","",個人情報!$AA115)</f>
        <v/>
      </c>
      <c r="L25" t="str">
        <f>IF(個人情報!$I117="","",個人情報!$I117)</f>
        <v/>
      </c>
    </row>
    <row r="26" spans="1:12" x14ac:dyDescent="0.15">
      <c r="A26" t="str">
        <f>IF(個人情報!$B120="","",個人情報!$B120)</f>
        <v/>
      </c>
      <c r="B26" s="195" t="str">
        <f>IF(個人情報!$D120="","",個人情報!$D120)</f>
        <v/>
      </c>
      <c r="C26" t="str">
        <f>IF(個人情報!$E121="","",個人情報!$E121)</f>
        <v/>
      </c>
      <c r="D26" t="str">
        <f>IF(個人情報!$E120="","",個人情報!$E120)</f>
        <v/>
      </c>
      <c r="F26" t="str">
        <f>IF(個人情報!$G120="","",個人情報!$G120)</f>
        <v/>
      </c>
      <c r="G26" t="str">
        <f>IF(個人情報!$G121="","",個人情報!$G121)</f>
        <v/>
      </c>
      <c r="H26" t="str">
        <f>IF(個人情報!$H120="","",個人情報!$H120)</f>
        <v/>
      </c>
      <c r="I26" t="str">
        <f>IF(個人情報!$I120="","",個人情報!$I120)</f>
        <v/>
      </c>
      <c r="J26" t="str">
        <f>IF(個人情報!$K120="","",個人情報!$K120)</f>
        <v/>
      </c>
      <c r="K26" t="str">
        <f>IF(個人情報!$AA120="","",個人情報!$AA120)</f>
        <v/>
      </c>
      <c r="L26" t="str">
        <f>IF(個人情報!$I122="","",個人情報!$I122)</f>
        <v/>
      </c>
    </row>
    <row r="27" spans="1:12" x14ac:dyDescent="0.15">
      <c r="A27" t="str">
        <f>IF(個人情報!$B125="","",個人情報!$B125)</f>
        <v/>
      </c>
      <c r="B27" s="195" t="str">
        <f>IF(個人情報!$D125="","",個人情報!$D125)</f>
        <v/>
      </c>
      <c r="C27" t="str">
        <f>IF(個人情報!$E126="","",個人情報!$E126)</f>
        <v/>
      </c>
      <c r="D27" t="str">
        <f>IF(個人情報!$E125="","",個人情報!$E125)</f>
        <v/>
      </c>
      <c r="F27" t="str">
        <f>IF(個人情報!$G125="","",個人情報!$G125)</f>
        <v/>
      </c>
      <c r="G27" t="str">
        <f>IF(個人情報!$G126="","",個人情報!$G126)</f>
        <v/>
      </c>
      <c r="H27" t="str">
        <f>IF(個人情報!$H125="","",個人情報!$H125)</f>
        <v/>
      </c>
      <c r="I27" t="str">
        <f>IF(個人情報!$I125="","",個人情報!$I125)</f>
        <v/>
      </c>
      <c r="J27" t="str">
        <f>IF(個人情報!$K125="","",個人情報!$K125)</f>
        <v/>
      </c>
      <c r="K27" t="str">
        <f>IF(個人情報!$AA125="","",個人情報!$AA125)</f>
        <v/>
      </c>
      <c r="L27" t="str">
        <f>IF(個人情報!$I127="","",個人情報!$I127)</f>
        <v/>
      </c>
    </row>
    <row r="28" spans="1:12" x14ac:dyDescent="0.15">
      <c r="A28" t="str">
        <f>IF(個人情報!$B130="","",個人情報!$B130)</f>
        <v/>
      </c>
      <c r="B28" s="195" t="str">
        <f>IF(個人情報!$D130="","",個人情報!$D130)</f>
        <v/>
      </c>
      <c r="C28" t="str">
        <f>IF(個人情報!$E131="","",個人情報!$E131)</f>
        <v/>
      </c>
      <c r="D28" t="str">
        <f>IF(個人情報!$E130="","",個人情報!$E130)</f>
        <v/>
      </c>
      <c r="F28" t="str">
        <f>IF(個人情報!$G130="","",個人情報!$G130)</f>
        <v/>
      </c>
      <c r="G28" t="str">
        <f>IF(個人情報!$G131="","",個人情報!$G131)</f>
        <v/>
      </c>
      <c r="H28" t="str">
        <f>IF(個人情報!$H130="","",個人情報!$H130)</f>
        <v/>
      </c>
      <c r="I28" t="str">
        <f>IF(個人情報!$I130="","",個人情報!$I130)</f>
        <v/>
      </c>
      <c r="J28" t="str">
        <f>IF(個人情報!$K130="","",個人情報!$K130)</f>
        <v/>
      </c>
      <c r="K28" t="str">
        <f>IF(個人情報!$AA130="","",個人情報!$AA130)</f>
        <v/>
      </c>
      <c r="L28" t="str">
        <f>IF(個人情報!$I132="","",個人情報!$I132)</f>
        <v/>
      </c>
    </row>
    <row r="29" spans="1:12" x14ac:dyDescent="0.15">
      <c r="A29" t="str">
        <f>IF(個人情報!$B135="","",個人情報!$B135)</f>
        <v/>
      </c>
      <c r="B29" s="195" t="str">
        <f>IF(個人情報!$D135="","",個人情報!$D135)</f>
        <v/>
      </c>
      <c r="C29" t="str">
        <f>IF(個人情報!$E136="","",個人情報!$E136)</f>
        <v/>
      </c>
      <c r="D29" t="str">
        <f>IF(個人情報!$E135="","",個人情報!$E135)</f>
        <v/>
      </c>
      <c r="F29" t="str">
        <f>IF(個人情報!$G135="","",個人情報!$G135)</f>
        <v/>
      </c>
      <c r="G29" t="str">
        <f>IF(個人情報!$G136="","",個人情報!$G136)</f>
        <v/>
      </c>
      <c r="H29" t="str">
        <f>IF(個人情報!$H135="","",個人情報!$H135)</f>
        <v/>
      </c>
      <c r="I29" t="str">
        <f>IF(個人情報!$I135="","",個人情報!$I135)</f>
        <v/>
      </c>
      <c r="J29" t="str">
        <f>IF(個人情報!$K135="","",個人情報!$K135)</f>
        <v/>
      </c>
      <c r="K29" t="str">
        <f>IF(個人情報!$AA135="","",個人情報!$AA135)</f>
        <v/>
      </c>
      <c r="L29" t="str">
        <f>IF(個人情報!$I137="","",個人情報!$I137)</f>
        <v/>
      </c>
    </row>
    <row r="30" spans="1:12" x14ac:dyDescent="0.15">
      <c r="A30" t="str">
        <f>IF(個人情報!$B140="","",個人情報!$B140)</f>
        <v/>
      </c>
      <c r="B30" s="195" t="str">
        <f>IF(個人情報!$D140="","",個人情報!$D140)</f>
        <v/>
      </c>
      <c r="C30" t="str">
        <f>IF(個人情報!$E141="","",個人情報!$E141)</f>
        <v/>
      </c>
      <c r="D30" t="str">
        <f>IF(個人情報!$E140="","",個人情報!$E140)</f>
        <v/>
      </c>
      <c r="F30" t="str">
        <f>IF(個人情報!$G140="","",個人情報!$G140)</f>
        <v/>
      </c>
      <c r="G30" t="str">
        <f>IF(個人情報!$G141="","",個人情報!$G141)</f>
        <v/>
      </c>
      <c r="H30" t="str">
        <f>IF(個人情報!$H140="","",個人情報!$H140)</f>
        <v/>
      </c>
      <c r="I30" t="str">
        <f>IF(個人情報!$I140="","",個人情報!$I140)</f>
        <v/>
      </c>
      <c r="J30" t="str">
        <f>IF(個人情報!$K140="","",個人情報!$K140)</f>
        <v/>
      </c>
      <c r="K30" t="str">
        <f>IF(個人情報!$AA140="","",個人情報!$AA140)</f>
        <v/>
      </c>
      <c r="L30" t="str">
        <f>IF(個人情報!$I142="","",個人情報!$I142)</f>
        <v/>
      </c>
    </row>
    <row r="31" spans="1:12" x14ac:dyDescent="0.15">
      <c r="A31" t="str">
        <f>IF(個人情報!$B145="","",個人情報!$B145)</f>
        <v/>
      </c>
      <c r="B31" s="195" t="str">
        <f>IF(個人情報!$D145="","",個人情報!$D145)</f>
        <v/>
      </c>
      <c r="C31" t="str">
        <f>IF(個人情報!$E146="","",個人情報!$E146)</f>
        <v/>
      </c>
      <c r="D31" t="str">
        <f>IF(個人情報!$E145="","",個人情報!$E145)</f>
        <v/>
      </c>
      <c r="F31" t="str">
        <f>IF(個人情報!$G145="","",個人情報!$G145)</f>
        <v/>
      </c>
      <c r="G31" t="str">
        <f>IF(個人情報!$G146="","",個人情報!$G146)</f>
        <v/>
      </c>
      <c r="H31" t="str">
        <f>IF(個人情報!$H145="","",個人情報!$H145)</f>
        <v/>
      </c>
      <c r="I31" t="str">
        <f>IF(個人情報!$I145="","",個人情報!$I145)</f>
        <v/>
      </c>
      <c r="J31" t="str">
        <f>IF(個人情報!$K145="","",個人情報!$K145)</f>
        <v/>
      </c>
      <c r="K31" t="str">
        <f>IF(個人情報!$AA145="","",個人情報!$AA145)</f>
        <v/>
      </c>
      <c r="L31" t="str">
        <f>IF(個人情報!$I147="","",個人情報!$I147)</f>
        <v/>
      </c>
    </row>
    <row r="32" spans="1:12" ht="12.75" customHeight="1" x14ac:dyDescent="0.15">
      <c r="A32" t="str">
        <f>IF(個人情報!$B150="","",個人情報!$B150)</f>
        <v/>
      </c>
      <c r="B32" s="195" t="str">
        <f>IF(個人情報!$D150="","",個人情報!$D150)</f>
        <v/>
      </c>
      <c r="C32" t="str">
        <f>IF(個人情報!$E151="","",個人情報!$E151)</f>
        <v/>
      </c>
      <c r="D32" t="str">
        <f>IF(個人情報!$E150="","",個人情報!$E150)</f>
        <v/>
      </c>
      <c r="F32" t="str">
        <f>IF(個人情報!$G150="","",個人情報!$G150)</f>
        <v/>
      </c>
      <c r="G32" t="str">
        <f>IF(個人情報!$G151="","",個人情報!$G151)</f>
        <v/>
      </c>
      <c r="H32" t="str">
        <f>IF(個人情報!$H150="","",個人情報!$H150)</f>
        <v/>
      </c>
      <c r="I32" t="str">
        <f>IF(個人情報!$I150="","",個人情報!$I150)</f>
        <v/>
      </c>
      <c r="J32" t="str">
        <f>IF(個人情報!$K150="","",個人情報!$K150)</f>
        <v/>
      </c>
      <c r="K32" t="str">
        <f>IF(個人情報!$AA150="","",個人情報!$AA150)</f>
        <v/>
      </c>
      <c r="L32" t="str">
        <f>IF(個人情報!$I152="","",個人情報!$I152)</f>
        <v/>
      </c>
    </row>
    <row r="33" spans="1:12" x14ac:dyDescent="0.15">
      <c r="A33" t="str">
        <f>IF(個人情報!$B155="","",個人情報!$B155)</f>
        <v/>
      </c>
      <c r="B33" s="195" t="str">
        <f>IF(個人情報!$D155="","",個人情報!$D155)</f>
        <v/>
      </c>
      <c r="C33" t="str">
        <f>IF(個人情報!$E156="","",個人情報!$E156)</f>
        <v/>
      </c>
      <c r="D33" t="str">
        <f>IF(個人情報!$E155="","",個人情報!$E155)</f>
        <v/>
      </c>
      <c r="F33" t="str">
        <f>IF(個人情報!$G155="","",個人情報!$G155)</f>
        <v/>
      </c>
      <c r="G33" t="str">
        <f>IF(個人情報!$G156="","",個人情報!$G156)</f>
        <v/>
      </c>
      <c r="H33" t="str">
        <f>IF(個人情報!$H155="","",個人情報!$H155)</f>
        <v/>
      </c>
      <c r="I33" t="str">
        <f>IF(個人情報!$I155="","",個人情報!$I155)</f>
        <v/>
      </c>
      <c r="J33" t="str">
        <f>IF(個人情報!$K155="","",個人情報!$K155)</f>
        <v/>
      </c>
      <c r="K33" t="str">
        <f>IF(個人情報!$AA155="","",個人情報!$AA155)</f>
        <v/>
      </c>
      <c r="L33" t="str">
        <f>IF(個人情報!$I157="","",個人情報!$I157)</f>
        <v/>
      </c>
    </row>
    <row r="34" spans="1:12" x14ac:dyDescent="0.15">
      <c r="A34" t="str">
        <f>IF(個人情報!$B160="","",個人情報!$B160)</f>
        <v/>
      </c>
      <c r="B34" s="195" t="str">
        <f>IF(個人情報!$D160="","",個人情報!$D160)</f>
        <v/>
      </c>
      <c r="C34" t="str">
        <f>IF(個人情報!$E161="","",個人情報!$E161)</f>
        <v/>
      </c>
      <c r="D34" t="str">
        <f>IF(個人情報!$E160="","",個人情報!$E160)</f>
        <v/>
      </c>
      <c r="F34" t="str">
        <f>IF(個人情報!$G160="","",個人情報!$G160)</f>
        <v/>
      </c>
      <c r="G34" t="str">
        <f>IF(個人情報!$G161="","",個人情報!$G161)</f>
        <v/>
      </c>
      <c r="H34" t="str">
        <f>IF(個人情報!$H160="","",個人情報!$H160)</f>
        <v/>
      </c>
      <c r="I34" t="str">
        <f>IF(個人情報!$I160="","",個人情報!$I160)</f>
        <v/>
      </c>
      <c r="J34" t="str">
        <f>IF(個人情報!$K160="","",個人情報!$K160)</f>
        <v/>
      </c>
      <c r="K34" t="str">
        <f>IF(個人情報!$AA160="","",個人情報!$AA160)</f>
        <v/>
      </c>
      <c r="L34" t="str">
        <f>IF(個人情報!$I162="","",個人情報!$I162)</f>
        <v/>
      </c>
    </row>
    <row r="35" spans="1:12" x14ac:dyDescent="0.15">
      <c r="A35" t="str">
        <f>IF(個人情報!$B165="","",個人情報!$B165)</f>
        <v/>
      </c>
      <c r="B35" s="195" t="str">
        <f>IF(個人情報!$D165="","",個人情報!$D165)</f>
        <v/>
      </c>
      <c r="C35" t="str">
        <f>IF(個人情報!$E166="","",個人情報!$E166)</f>
        <v/>
      </c>
      <c r="D35" t="str">
        <f>IF(個人情報!$E165="","",個人情報!$E165)</f>
        <v/>
      </c>
      <c r="F35" t="str">
        <f>IF(個人情報!$G165="","",個人情報!$G165)</f>
        <v/>
      </c>
      <c r="G35" t="str">
        <f>IF(個人情報!$G166="","",個人情報!$G166)</f>
        <v/>
      </c>
      <c r="H35" t="str">
        <f>IF(個人情報!$H165="","",個人情報!$H165)</f>
        <v/>
      </c>
      <c r="I35" t="str">
        <f>IF(個人情報!$I165="","",個人情報!$I165)</f>
        <v/>
      </c>
      <c r="J35" t="str">
        <f>IF(個人情報!$K165="","",個人情報!$K165)</f>
        <v/>
      </c>
      <c r="K35" t="str">
        <f>IF(個人情報!$AA165="","",個人情報!$AA165)</f>
        <v/>
      </c>
      <c r="L35" t="str">
        <f>IF(個人情報!$I167="","",個人情報!$I167)</f>
        <v/>
      </c>
    </row>
    <row r="36" spans="1:12" x14ac:dyDescent="0.15">
      <c r="A36" t="str">
        <f>IF(個人情報!$B170="","",個人情報!$B170)</f>
        <v/>
      </c>
      <c r="B36" s="195" t="str">
        <f>IF(個人情報!$D170="","",個人情報!$D170)</f>
        <v/>
      </c>
      <c r="C36" t="str">
        <f>IF(個人情報!$E171="","",個人情報!$E171)</f>
        <v/>
      </c>
      <c r="D36" t="str">
        <f>IF(個人情報!$E170="","",個人情報!$E170)</f>
        <v/>
      </c>
      <c r="F36" t="str">
        <f>IF(個人情報!$G170="","",個人情報!$G170)</f>
        <v/>
      </c>
      <c r="G36" t="str">
        <f>IF(個人情報!$G171="","",個人情報!$G171)</f>
        <v/>
      </c>
      <c r="H36" t="str">
        <f>IF(個人情報!$H170="","",個人情報!$H170)</f>
        <v/>
      </c>
      <c r="I36" t="str">
        <f>IF(個人情報!$I170="","",個人情報!$I170)</f>
        <v/>
      </c>
      <c r="J36" t="str">
        <f>IF(個人情報!$K170="","",個人情報!$K170)</f>
        <v/>
      </c>
      <c r="K36" t="str">
        <f>IF(個人情報!$AA170="","",個人情報!$AA170)</f>
        <v/>
      </c>
      <c r="L36" t="str">
        <f>IF(個人情報!$I172="","",個人情報!$I172)</f>
        <v/>
      </c>
    </row>
    <row r="37" spans="1:12" x14ac:dyDescent="0.15">
      <c r="A37" t="str">
        <f>IF(個人情報!$B175="","",個人情報!$B175)</f>
        <v/>
      </c>
      <c r="B37" s="195" t="str">
        <f>IF(個人情報!$D175="","",個人情報!$D175)</f>
        <v/>
      </c>
      <c r="C37" t="str">
        <f>IF(個人情報!$E176="","",個人情報!$E176)</f>
        <v/>
      </c>
      <c r="D37" t="str">
        <f>IF(個人情報!$E175="","",個人情報!$E175)</f>
        <v/>
      </c>
      <c r="F37" t="str">
        <f>IF(個人情報!$G175="","",個人情報!$G175)</f>
        <v/>
      </c>
      <c r="G37" t="str">
        <f>IF(個人情報!$G176="","",個人情報!$G176)</f>
        <v/>
      </c>
      <c r="H37" t="str">
        <f>IF(個人情報!$H175="","",個人情報!$H175)</f>
        <v/>
      </c>
      <c r="I37" t="str">
        <f>IF(個人情報!$I175="","",個人情報!$I175)</f>
        <v/>
      </c>
      <c r="J37" t="str">
        <f>IF(個人情報!$K175="","",個人情報!$K175)</f>
        <v/>
      </c>
      <c r="K37" t="str">
        <f>IF(個人情報!$AA175="","",個人情報!$AA175)</f>
        <v/>
      </c>
      <c r="L37" t="str">
        <f>IF(個人情報!$I177="","",個人情報!$I177)</f>
        <v/>
      </c>
    </row>
    <row r="38" spans="1:12" x14ac:dyDescent="0.15">
      <c r="A38" t="str">
        <f>IF(個人情報!$B180="","",個人情報!$B180)</f>
        <v/>
      </c>
      <c r="B38" s="195" t="str">
        <f>IF(個人情報!$D180="","",個人情報!$D180)</f>
        <v/>
      </c>
      <c r="C38" t="str">
        <f>IF(個人情報!$E181="","",個人情報!$E181)</f>
        <v/>
      </c>
      <c r="D38" t="str">
        <f>IF(個人情報!$E180="","",個人情報!$E180)</f>
        <v/>
      </c>
      <c r="F38" t="str">
        <f>IF(個人情報!$G180="","",個人情報!$G180)</f>
        <v/>
      </c>
      <c r="G38" t="str">
        <f>IF(個人情報!$G181="","",個人情報!$G181)</f>
        <v/>
      </c>
      <c r="H38" t="str">
        <f>IF(個人情報!$H180="","",個人情報!$H180)</f>
        <v/>
      </c>
      <c r="I38" t="str">
        <f>IF(個人情報!$I180="","",個人情報!$I180)</f>
        <v/>
      </c>
      <c r="J38" t="str">
        <f>IF(個人情報!$K180="","",個人情報!$K180)</f>
        <v/>
      </c>
      <c r="K38" t="str">
        <f>IF(個人情報!$AA180="","",個人情報!$AA180)</f>
        <v/>
      </c>
      <c r="L38" t="str">
        <f>IF(個人情報!$I182="","",個人情報!$I182)</f>
        <v/>
      </c>
    </row>
    <row r="39" spans="1:12" x14ac:dyDescent="0.15">
      <c r="A39" t="str">
        <f>IF(個人情報!$B185="","",個人情報!$B185)</f>
        <v/>
      </c>
      <c r="B39" s="195" t="str">
        <f>IF(個人情報!$D185="","",個人情報!$D185)</f>
        <v/>
      </c>
      <c r="C39" t="str">
        <f>IF(個人情報!$E186="","",個人情報!$E186)</f>
        <v/>
      </c>
      <c r="D39" t="str">
        <f>IF(個人情報!$E185="","",個人情報!$E185)</f>
        <v/>
      </c>
      <c r="F39" t="str">
        <f>IF(個人情報!$G185="","",個人情報!$G185)</f>
        <v/>
      </c>
      <c r="G39" t="str">
        <f>IF(個人情報!$G186="","",個人情報!$G186)</f>
        <v/>
      </c>
      <c r="H39" t="str">
        <f>IF(個人情報!$H185="","",個人情報!$H185)</f>
        <v/>
      </c>
      <c r="I39" t="str">
        <f>IF(個人情報!$I185="","",個人情報!$I185)</f>
        <v/>
      </c>
      <c r="J39" t="str">
        <f>IF(個人情報!$K185="","",個人情報!$K185)</f>
        <v/>
      </c>
      <c r="K39" t="str">
        <f>IF(個人情報!$AA185="","",個人情報!$AA185)</f>
        <v/>
      </c>
      <c r="L39" t="str">
        <f>IF(個人情報!$I187="","",個人情報!$I187)</f>
        <v/>
      </c>
    </row>
    <row r="40" spans="1:12" x14ac:dyDescent="0.15">
      <c r="A40" t="str">
        <f>IF(個人情報!$B190="","",個人情報!$B190)</f>
        <v/>
      </c>
      <c r="B40" s="195" t="str">
        <f>IF(個人情報!$D190="","",個人情報!$D190)</f>
        <v/>
      </c>
      <c r="C40" t="str">
        <f>IF(個人情報!$E191="","",個人情報!$E191)</f>
        <v/>
      </c>
      <c r="D40" t="str">
        <f>IF(個人情報!$E190="","",個人情報!$E190)</f>
        <v/>
      </c>
      <c r="F40" t="str">
        <f>IF(個人情報!$G190="","",個人情報!$G190)</f>
        <v/>
      </c>
      <c r="G40" t="str">
        <f>IF(個人情報!$G191="","",個人情報!$G191)</f>
        <v/>
      </c>
      <c r="H40" t="str">
        <f>IF(個人情報!$H190="","",個人情報!$H190)</f>
        <v/>
      </c>
      <c r="I40" t="str">
        <f>IF(個人情報!$I190="","",個人情報!$I190)</f>
        <v/>
      </c>
      <c r="J40" t="str">
        <f>IF(個人情報!$K190="","",個人情報!$K190)</f>
        <v/>
      </c>
      <c r="K40" t="str">
        <f>IF(個人情報!$AA190="","",個人情報!$AA190)</f>
        <v/>
      </c>
      <c r="L40" t="str">
        <f>IF(個人情報!$I192="","",個人情報!$I192)</f>
        <v/>
      </c>
    </row>
    <row r="41" spans="1:12" x14ac:dyDescent="0.15">
      <c r="A41" t="str">
        <f>IF(個人情報!$B195="","",個人情報!$B195)</f>
        <v/>
      </c>
      <c r="B41" s="195" t="str">
        <f>IF(個人情報!$D195="","",個人情報!$D195)</f>
        <v/>
      </c>
      <c r="C41" t="str">
        <f>IF(個人情報!$E196="","",個人情報!$E196)</f>
        <v/>
      </c>
      <c r="D41" t="str">
        <f>IF(個人情報!$E195="","",個人情報!$E195)</f>
        <v/>
      </c>
      <c r="F41" t="str">
        <f>IF(個人情報!$G195="","",個人情報!$G195)</f>
        <v/>
      </c>
      <c r="G41" t="str">
        <f>IF(個人情報!$G196="","",個人情報!$G196)</f>
        <v/>
      </c>
      <c r="H41" t="str">
        <f>IF(個人情報!$H195="","",個人情報!$H195)</f>
        <v/>
      </c>
      <c r="I41" t="str">
        <f>IF(個人情報!$I195="","",個人情報!$I195)</f>
        <v/>
      </c>
      <c r="J41" t="str">
        <f>IF(個人情報!$K195="","",個人情報!$K195)</f>
        <v/>
      </c>
      <c r="K41" t="str">
        <f>IF(個人情報!$AA195="","",個人情報!$AA195)</f>
        <v/>
      </c>
      <c r="L41" t="str">
        <f>IF(個人情報!$I197="","",個人情報!$I197)</f>
        <v/>
      </c>
    </row>
    <row r="42" spans="1:12" x14ac:dyDescent="0.15">
      <c r="A42" t="str">
        <f>IF(個人情報!$B200="","",個人情報!$B200)</f>
        <v/>
      </c>
      <c r="B42" s="195" t="str">
        <f>IF(個人情報!$D200="","",個人情報!$D200)</f>
        <v/>
      </c>
      <c r="C42" t="str">
        <f>IF(個人情報!$E201="","",個人情報!$E201)</f>
        <v/>
      </c>
      <c r="D42" t="str">
        <f>IF(個人情報!$E200="","",個人情報!$E200)</f>
        <v/>
      </c>
      <c r="F42" t="str">
        <f>IF(個人情報!$G200="","",個人情報!$G200)</f>
        <v/>
      </c>
      <c r="G42" t="str">
        <f>IF(個人情報!$G201="","",個人情報!$G201)</f>
        <v/>
      </c>
      <c r="H42" t="str">
        <f>IF(個人情報!$H200="","",個人情報!$H200)</f>
        <v/>
      </c>
      <c r="I42" t="str">
        <f>IF(個人情報!$I200="","",個人情報!$I200)</f>
        <v/>
      </c>
      <c r="J42" t="str">
        <f>IF(個人情報!$K200="","",個人情報!$K200)</f>
        <v/>
      </c>
      <c r="K42" t="str">
        <f>IF(個人情報!$AA200="","",個人情報!$AA200)</f>
        <v/>
      </c>
      <c r="L42" t="str">
        <f>IF(個人情報!$I202="","",個人情報!$I202)</f>
        <v/>
      </c>
    </row>
    <row r="43" spans="1:12" x14ac:dyDescent="0.15">
      <c r="A43" t="str">
        <f>IF(個人情報!$B205="","",個人情報!$B205)</f>
        <v/>
      </c>
      <c r="B43" s="195" t="str">
        <f>IF(個人情報!$D205="","",個人情報!$D205)</f>
        <v/>
      </c>
      <c r="C43" t="str">
        <f>IF(個人情報!$E206="","",個人情報!$E206)</f>
        <v/>
      </c>
      <c r="D43" t="str">
        <f>IF(個人情報!$E205="","",個人情報!$E205)</f>
        <v/>
      </c>
      <c r="F43" t="str">
        <f>IF(個人情報!$G205="","",個人情報!$G205)</f>
        <v/>
      </c>
      <c r="G43" t="str">
        <f>IF(個人情報!$G206="","",個人情報!$G206)</f>
        <v/>
      </c>
      <c r="H43" t="str">
        <f>IF(個人情報!$H205="","",個人情報!$H205)</f>
        <v/>
      </c>
      <c r="I43" t="str">
        <f>IF(個人情報!$I205="","",個人情報!$I205)</f>
        <v/>
      </c>
      <c r="J43" t="str">
        <f>IF(個人情報!$K205="","",個人情報!$K205)</f>
        <v/>
      </c>
      <c r="K43" t="str">
        <f>IF(個人情報!$AA205="","",個人情報!$AA205)</f>
        <v/>
      </c>
      <c r="L43" t="str">
        <f>IF(個人情報!$I207="","",個人情報!$I207)</f>
        <v/>
      </c>
    </row>
    <row r="44" spans="1:12" x14ac:dyDescent="0.15">
      <c r="A44" t="str">
        <f>IF(個人情報!$B210="","",個人情報!$B210)</f>
        <v/>
      </c>
      <c r="B44" s="195" t="str">
        <f>IF(個人情報!$D210="","",個人情報!$D210)</f>
        <v/>
      </c>
      <c r="C44" t="str">
        <f>IF(個人情報!$E211="","",個人情報!$E211)</f>
        <v/>
      </c>
      <c r="D44" t="str">
        <f>IF(個人情報!$E210="","",個人情報!$E210)</f>
        <v/>
      </c>
      <c r="F44" t="str">
        <f>IF(個人情報!$G210="","",個人情報!$G210)</f>
        <v/>
      </c>
      <c r="G44" t="str">
        <f>IF(個人情報!$G211="","",個人情報!$G211)</f>
        <v/>
      </c>
      <c r="H44" t="str">
        <f>IF(個人情報!$H210="","",個人情報!$H210)</f>
        <v/>
      </c>
      <c r="I44" t="str">
        <f>IF(個人情報!$I210="","",個人情報!$I210)</f>
        <v/>
      </c>
      <c r="J44" t="str">
        <f>IF(個人情報!$K210="","",個人情報!$K210)</f>
        <v/>
      </c>
      <c r="K44" t="str">
        <f>IF(個人情報!$AA210="","",個人情報!$AA210)</f>
        <v/>
      </c>
      <c r="L44" t="str">
        <f>IF(個人情報!$I212="","",個人情報!$I212)</f>
        <v/>
      </c>
    </row>
    <row r="45" spans="1:12" x14ac:dyDescent="0.15">
      <c r="A45" t="str">
        <f>IF(個人情報!$B215="","",個人情報!$B215)</f>
        <v/>
      </c>
      <c r="B45" s="195" t="str">
        <f>IF(個人情報!$D215="","",個人情報!$D215)</f>
        <v/>
      </c>
      <c r="C45" t="str">
        <f>IF(個人情報!$E216="","",個人情報!$E216)</f>
        <v/>
      </c>
      <c r="D45" t="str">
        <f>IF(個人情報!$E215="","",個人情報!$E215)</f>
        <v/>
      </c>
      <c r="F45" t="str">
        <f>IF(個人情報!$G215="","",個人情報!$G215)</f>
        <v/>
      </c>
      <c r="G45" t="str">
        <f>IF(個人情報!$G216="","",個人情報!$G216)</f>
        <v/>
      </c>
      <c r="H45" t="str">
        <f>IF(個人情報!$H215="","",個人情報!$H215)</f>
        <v/>
      </c>
      <c r="I45" t="str">
        <f>IF(個人情報!$I215="","",個人情報!$I215)</f>
        <v/>
      </c>
      <c r="J45" t="str">
        <f>IF(個人情報!$K215="","",個人情報!$K215)</f>
        <v/>
      </c>
      <c r="K45" t="str">
        <f>IF(個人情報!$AA215="","",個人情報!$AA215)</f>
        <v/>
      </c>
      <c r="L45" t="str">
        <f>IF(個人情報!$I217="","",個人情報!$I217)</f>
        <v/>
      </c>
    </row>
    <row r="46" spans="1:12" x14ac:dyDescent="0.15">
      <c r="A46" t="str">
        <f>IF(個人情報!$B220="","",個人情報!$B220)</f>
        <v/>
      </c>
      <c r="B46" s="195" t="str">
        <f>IF(個人情報!$D220="","",個人情報!$D220)</f>
        <v/>
      </c>
      <c r="C46" t="str">
        <f>IF(個人情報!$E221="","",個人情報!$E221)</f>
        <v/>
      </c>
      <c r="D46" t="str">
        <f>IF(個人情報!$E220="","",個人情報!$E220)</f>
        <v/>
      </c>
      <c r="F46" t="str">
        <f>IF(個人情報!$G220="","",個人情報!$G220)</f>
        <v/>
      </c>
      <c r="G46" t="str">
        <f>IF(個人情報!$G221="","",個人情報!$G221)</f>
        <v/>
      </c>
      <c r="H46" t="str">
        <f>IF(個人情報!$H220="","",個人情報!$H220)</f>
        <v/>
      </c>
      <c r="I46" t="str">
        <f>IF(個人情報!$I220="","",個人情報!$I220)</f>
        <v/>
      </c>
      <c r="J46" t="str">
        <f>IF(個人情報!$K220="","",個人情報!$K220)</f>
        <v/>
      </c>
      <c r="K46" t="str">
        <f>IF(個人情報!$AA220="","",個人情報!$AA220)</f>
        <v/>
      </c>
      <c r="L46" t="str">
        <f>IF(個人情報!$I222="","",個人情報!$I222)</f>
        <v/>
      </c>
    </row>
    <row r="47" spans="1:12" x14ac:dyDescent="0.15">
      <c r="A47" t="str">
        <f>IF(個人情報!$B225="","",個人情報!$B225)</f>
        <v/>
      </c>
      <c r="B47" s="195" t="str">
        <f>IF(個人情報!$D225="","",個人情報!$D225)</f>
        <v/>
      </c>
      <c r="C47" t="str">
        <f>IF(個人情報!$E226="","",個人情報!$E226)</f>
        <v/>
      </c>
      <c r="D47" t="str">
        <f>IF(個人情報!$E225="","",個人情報!$E225)</f>
        <v/>
      </c>
      <c r="F47" t="str">
        <f>IF(個人情報!$G225="","",個人情報!$G225)</f>
        <v/>
      </c>
      <c r="G47" t="str">
        <f>IF(個人情報!$G226="","",個人情報!$G226)</f>
        <v/>
      </c>
      <c r="H47" t="str">
        <f>IF(個人情報!$H225="","",個人情報!$H225)</f>
        <v/>
      </c>
      <c r="I47" t="str">
        <f>IF(個人情報!$I225="","",個人情報!$I225)</f>
        <v/>
      </c>
      <c r="J47" t="str">
        <f>IF(個人情報!$K225="","",個人情報!$K225)</f>
        <v/>
      </c>
      <c r="K47" t="str">
        <f>IF(個人情報!$AA225="","",個人情報!$AA225)</f>
        <v/>
      </c>
      <c r="L47" t="str">
        <f>IF(個人情報!$I227="","",個人情報!$I227)</f>
        <v/>
      </c>
    </row>
    <row r="48" spans="1:12" x14ac:dyDescent="0.15">
      <c r="A48" t="str">
        <f>IF(個人情報!$B230="","",個人情報!$B230)</f>
        <v/>
      </c>
      <c r="B48" s="195" t="str">
        <f>IF(個人情報!$D230="","",個人情報!$D230)</f>
        <v/>
      </c>
      <c r="C48" t="str">
        <f>IF(個人情報!$E231="","",個人情報!$E231)</f>
        <v/>
      </c>
      <c r="D48" t="str">
        <f>IF(個人情報!$E230="","",個人情報!$E230)</f>
        <v/>
      </c>
      <c r="F48" t="str">
        <f>IF(個人情報!$G230="","",個人情報!$G230)</f>
        <v/>
      </c>
      <c r="G48" t="str">
        <f>IF(個人情報!$G231="","",個人情報!$G231)</f>
        <v/>
      </c>
      <c r="H48" t="str">
        <f>IF(個人情報!$H230="","",個人情報!$H230)</f>
        <v/>
      </c>
      <c r="I48" t="str">
        <f>IF(個人情報!$I230="","",個人情報!$I230)</f>
        <v/>
      </c>
      <c r="J48" t="str">
        <f>IF(個人情報!$K230="","",個人情報!$K230)</f>
        <v/>
      </c>
      <c r="K48" t="str">
        <f>IF(個人情報!$AA230="","",個人情報!$AA230)</f>
        <v/>
      </c>
      <c r="L48" t="str">
        <f>IF(個人情報!$I232="","",個人情報!$I232)</f>
        <v/>
      </c>
    </row>
    <row r="49" spans="1:12" x14ac:dyDescent="0.15">
      <c r="A49" t="str">
        <f>IF(個人情報!$B235="","",個人情報!$B235)</f>
        <v/>
      </c>
      <c r="B49" s="195" t="str">
        <f>IF(個人情報!$D235="","",個人情報!$D235)</f>
        <v/>
      </c>
      <c r="C49" t="str">
        <f>IF(個人情報!$E236="","",個人情報!$E236)</f>
        <v/>
      </c>
      <c r="D49" t="str">
        <f>IF(個人情報!$E235="","",個人情報!$E235)</f>
        <v/>
      </c>
      <c r="F49" t="str">
        <f>IF(個人情報!$G235="","",個人情報!$G235)</f>
        <v/>
      </c>
      <c r="G49" t="str">
        <f>IF(個人情報!$G236="","",個人情報!$G236)</f>
        <v/>
      </c>
      <c r="H49" t="str">
        <f>IF(個人情報!$H235="","",個人情報!$H235)</f>
        <v/>
      </c>
      <c r="I49" t="str">
        <f>IF(個人情報!$I235="","",個人情報!$I235)</f>
        <v/>
      </c>
      <c r="J49" t="str">
        <f>IF(個人情報!$K235="","",個人情報!$K235)</f>
        <v/>
      </c>
      <c r="K49" t="str">
        <f>IF(個人情報!$AA235="","",個人情報!$AA235)</f>
        <v/>
      </c>
      <c r="L49" t="str">
        <f>IF(個人情報!$I237="","",個人情報!$I237)</f>
        <v/>
      </c>
    </row>
    <row r="50" spans="1:12" x14ac:dyDescent="0.15">
      <c r="A50" t="str">
        <f>IF(個人情報!$B240="","",個人情報!$B240)</f>
        <v/>
      </c>
      <c r="B50" s="195" t="str">
        <f>IF(個人情報!$D240="","",個人情報!$D240)</f>
        <v/>
      </c>
      <c r="C50" t="str">
        <f>IF(個人情報!$E241="","",個人情報!$E241)</f>
        <v/>
      </c>
      <c r="D50" t="str">
        <f>IF(個人情報!$E240="","",個人情報!$E240)</f>
        <v/>
      </c>
      <c r="F50" t="str">
        <f>IF(個人情報!$G240="","",個人情報!$G240)</f>
        <v/>
      </c>
      <c r="G50" t="str">
        <f>IF(個人情報!$G241="","",個人情報!$G241)</f>
        <v/>
      </c>
      <c r="H50" t="str">
        <f>IF(個人情報!$H240="","",個人情報!$H240)</f>
        <v/>
      </c>
      <c r="I50" t="str">
        <f>IF(個人情報!$I240="","",個人情報!$I240)</f>
        <v/>
      </c>
      <c r="J50" t="str">
        <f>IF(個人情報!$K240="","",個人情報!$K240)</f>
        <v/>
      </c>
      <c r="K50" t="str">
        <f>IF(個人情報!$AA240="","",個人情報!$AA240)</f>
        <v/>
      </c>
      <c r="L50" t="str">
        <f>IF(個人情報!$I242="","",個人情報!$I242)</f>
        <v/>
      </c>
    </row>
    <row r="51" spans="1:12" x14ac:dyDescent="0.15">
      <c r="A51" t="str">
        <f>IF(個人情報!$B245="","",個人情報!$B245)</f>
        <v/>
      </c>
      <c r="B51" s="195" t="str">
        <f>IF(個人情報!$D245="","",個人情報!$D245)</f>
        <v/>
      </c>
      <c r="C51" t="str">
        <f>IF(個人情報!$E246="","",個人情報!$E246)</f>
        <v/>
      </c>
      <c r="D51" t="str">
        <f>IF(個人情報!$E245="","",個人情報!$E245)</f>
        <v/>
      </c>
      <c r="F51" t="str">
        <f>IF(個人情報!$G245="","",個人情報!$G245)</f>
        <v/>
      </c>
      <c r="G51" t="str">
        <f>IF(個人情報!$G246="","",個人情報!$G246)</f>
        <v/>
      </c>
      <c r="H51" t="str">
        <f>IF(個人情報!$H245="","",個人情報!$H245)</f>
        <v/>
      </c>
      <c r="I51" t="str">
        <f>IF(個人情報!$I245="","",個人情報!$I245)</f>
        <v/>
      </c>
      <c r="J51" t="str">
        <f>IF(個人情報!$K245="","",個人情報!$K245)</f>
        <v/>
      </c>
      <c r="K51" t="str">
        <f>IF(個人情報!$AA245="","",個人情報!$AA245)</f>
        <v/>
      </c>
      <c r="L51" t="str">
        <f>IF(個人情報!$I247="","",個人情報!$I247)</f>
        <v/>
      </c>
    </row>
    <row r="52" spans="1:12" x14ac:dyDescent="0.15">
      <c r="A52" t="str">
        <f>IF(個人情報!$B250="","",個人情報!$B250)</f>
        <v/>
      </c>
      <c r="B52" s="195" t="str">
        <f>IF(個人情報!$D250="","",個人情報!$D250)</f>
        <v/>
      </c>
      <c r="C52" t="str">
        <f>IF(個人情報!$E251="","",個人情報!$E251)</f>
        <v/>
      </c>
      <c r="D52" t="str">
        <f>IF(個人情報!$E250="","",個人情報!$E250)</f>
        <v/>
      </c>
      <c r="F52" t="str">
        <f>IF(個人情報!$G250="","",個人情報!$G250)</f>
        <v/>
      </c>
      <c r="G52" t="str">
        <f>IF(個人情報!$G251="","",個人情報!$G251)</f>
        <v/>
      </c>
      <c r="H52" t="str">
        <f>IF(個人情報!$H250="","",個人情報!$H250)</f>
        <v/>
      </c>
      <c r="I52" t="str">
        <f>IF(個人情報!$I250="","",個人情報!$I250)</f>
        <v/>
      </c>
      <c r="J52" t="str">
        <f>IF(個人情報!$K250="","",個人情報!$K250)</f>
        <v/>
      </c>
      <c r="K52" t="str">
        <f>IF(個人情報!$AA250="","",個人情報!$AA250)</f>
        <v/>
      </c>
      <c r="L52" t="str">
        <f>IF(個人情報!$I252="","",個人情報!$I252)</f>
        <v/>
      </c>
    </row>
    <row r="53" spans="1:12" x14ac:dyDescent="0.15">
      <c r="A53" t="str">
        <f>IF(個人情報!$B255="","",個人情報!$B255)</f>
        <v/>
      </c>
      <c r="B53" s="195" t="str">
        <f>IF(個人情報!$D255="","",個人情報!$D255)</f>
        <v/>
      </c>
      <c r="C53" t="str">
        <f>IF(個人情報!$E256="","",個人情報!$E256)</f>
        <v/>
      </c>
      <c r="D53" t="str">
        <f>IF(個人情報!$E255="","",個人情報!$E255)</f>
        <v/>
      </c>
      <c r="F53" t="str">
        <f>IF(個人情報!$G255="","",個人情報!$G255)</f>
        <v/>
      </c>
      <c r="G53" t="str">
        <f>IF(個人情報!$G256="","",個人情報!$G256)</f>
        <v/>
      </c>
      <c r="H53" t="str">
        <f>IF(個人情報!$H255="","",個人情報!$H255)</f>
        <v/>
      </c>
      <c r="I53" t="str">
        <f>IF(個人情報!$I255="","",個人情報!$I255)</f>
        <v/>
      </c>
      <c r="J53" t="str">
        <f>IF(個人情報!$K255="","",個人情報!$K255)</f>
        <v/>
      </c>
      <c r="K53" t="str">
        <f>IF(個人情報!$AA255="","",個人情報!$AA255)</f>
        <v/>
      </c>
      <c r="L53" t="str">
        <f>IF(個人情報!$I257="","",個人情報!$I257)</f>
        <v/>
      </c>
    </row>
    <row r="54" spans="1:12" x14ac:dyDescent="0.15">
      <c r="A54" t="str">
        <f>IF(個人情報!$B260="","",個人情報!$B260)</f>
        <v/>
      </c>
      <c r="B54" s="195" t="str">
        <f>IF(個人情報!$D260="","",個人情報!$D260)</f>
        <v/>
      </c>
      <c r="C54" t="str">
        <f>IF(個人情報!$E261="","",個人情報!$E261)</f>
        <v/>
      </c>
      <c r="D54" t="str">
        <f>IF(個人情報!$E260="","",個人情報!$E260)</f>
        <v/>
      </c>
      <c r="F54" t="str">
        <f>IF(個人情報!$G260="","",個人情報!$G260)</f>
        <v/>
      </c>
      <c r="G54" t="str">
        <f>IF(個人情報!$G261="","",個人情報!$G261)</f>
        <v/>
      </c>
      <c r="H54" t="str">
        <f>IF(個人情報!$H260="","",個人情報!$H260)</f>
        <v/>
      </c>
      <c r="I54" t="str">
        <f>IF(個人情報!$I260="","",個人情報!$I260)</f>
        <v/>
      </c>
      <c r="J54" t="str">
        <f>IF(個人情報!$K260="","",個人情報!$K260)</f>
        <v/>
      </c>
      <c r="K54" t="str">
        <f>IF(個人情報!$AA260="","",個人情報!$AA260)</f>
        <v/>
      </c>
      <c r="L54" t="str">
        <f>IF(個人情報!$I262="","",個人情報!$I262)</f>
        <v/>
      </c>
    </row>
    <row r="55" spans="1:12" x14ac:dyDescent="0.15">
      <c r="A55" t="str">
        <f>IF(個人情報!$B265="","",個人情報!$B265)</f>
        <v/>
      </c>
      <c r="B55" s="195" t="str">
        <f>IF(個人情報!$D265="","",個人情報!$D265)</f>
        <v/>
      </c>
      <c r="C55" t="str">
        <f>IF(個人情報!$E266="","",個人情報!$E266)</f>
        <v/>
      </c>
      <c r="D55" t="str">
        <f>IF(個人情報!$E265="","",個人情報!$E265)</f>
        <v/>
      </c>
      <c r="F55" t="str">
        <f>IF(個人情報!$G265="","",個人情報!$G265)</f>
        <v/>
      </c>
      <c r="G55" t="str">
        <f>IF(個人情報!$G266="","",個人情報!$G266)</f>
        <v/>
      </c>
      <c r="H55" t="str">
        <f>IF(個人情報!$H265="","",個人情報!$H265)</f>
        <v/>
      </c>
      <c r="I55" t="str">
        <f>IF(個人情報!$I265="","",個人情報!$I265)</f>
        <v/>
      </c>
      <c r="J55" t="str">
        <f>IF(個人情報!$K265="","",個人情報!$K265)</f>
        <v/>
      </c>
      <c r="K55" t="str">
        <f>IF(個人情報!$AA265="","",個人情報!$AA265)</f>
        <v/>
      </c>
      <c r="L55" t="str">
        <f>IF(個人情報!$I267="","",個人情報!$I267)</f>
        <v/>
      </c>
    </row>
    <row r="56" spans="1:12" x14ac:dyDescent="0.15">
      <c r="A56" t="str">
        <f>IF(個人情報!$B270="","",個人情報!$B270)</f>
        <v/>
      </c>
      <c r="B56" s="195" t="str">
        <f>IF(個人情報!$D270="","",個人情報!$D270)</f>
        <v/>
      </c>
      <c r="C56" t="str">
        <f>IF(個人情報!$E271="","",個人情報!$E271)</f>
        <v/>
      </c>
      <c r="D56" t="str">
        <f>IF(個人情報!$E270="","",個人情報!$E270)</f>
        <v/>
      </c>
      <c r="F56" t="str">
        <f>IF(個人情報!$G270="","",個人情報!$G270)</f>
        <v/>
      </c>
      <c r="G56" t="str">
        <f>IF(個人情報!$G271="","",個人情報!$G271)</f>
        <v/>
      </c>
      <c r="H56" t="str">
        <f>IF(個人情報!$H270="","",個人情報!$H270)</f>
        <v/>
      </c>
      <c r="I56" t="str">
        <f>IF(個人情報!$I270="","",個人情報!$I270)</f>
        <v/>
      </c>
      <c r="J56" t="str">
        <f>IF(個人情報!$K270="","",個人情報!$K270)</f>
        <v/>
      </c>
      <c r="K56" t="str">
        <f>IF(個人情報!$AA270="","",個人情報!$AA270)</f>
        <v/>
      </c>
      <c r="L56" t="str">
        <f>IF(個人情報!$I272="","",個人情報!$I272)</f>
        <v/>
      </c>
    </row>
    <row r="57" spans="1:12" x14ac:dyDescent="0.15">
      <c r="A57" t="str">
        <f>IF(個人情報!$B275="","",個人情報!$B275)</f>
        <v/>
      </c>
      <c r="B57" s="195" t="str">
        <f>IF(個人情報!$D275="","",個人情報!$D275)</f>
        <v/>
      </c>
      <c r="C57" t="str">
        <f>IF(個人情報!$E276="","",個人情報!$E276)</f>
        <v/>
      </c>
      <c r="D57" t="str">
        <f>IF(個人情報!$E275="","",個人情報!$E275)</f>
        <v/>
      </c>
      <c r="F57" t="str">
        <f>IF(個人情報!$G275="","",個人情報!$G275)</f>
        <v/>
      </c>
      <c r="G57" t="str">
        <f>IF(個人情報!$G276="","",個人情報!$G276)</f>
        <v/>
      </c>
      <c r="H57" t="str">
        <f>IF(個人情報!$H275="","",個人情報!$H275)</f>
        <v/>
      </c>
      <c r="I57" t="str">
        <f>IF(個人情報!$I275="","",個人情報!$I275)</f>
        <v/>
      </c>
      <c r="J57" t="str">
        <f>IF(個人情報!$K275="","",個人情報!$K275)</f>
        <v/>
      </c>
      <c r="K57" t="str">
        <f>IF(個人情報!$AA275="","",個人情報!$AA275)</f>
        <v/>
      </c>
      <c r="L57" t="str">
        <f>IF(個人情報!$I277="","",個人情報!$I277)</f>
        <v/>
      </c>
    </row>
    <row r="58" spans="1:12" x14ac:dyDescent="0.15">
      <c r="A58" t="str">
        <f>IF(個人情報!$B280="","",個人情報!$B280)</f>
        <v/>
      </c>
      <c r="B58" s="195" t="str">
        <f>IF(個人情報!$D280="","",個人情報!$D280)</f>
        <v/>
      </c>
      <c r="C58" t="str">
        <f>IF(個人情報!$E281="","",個人情報!$E281)</f>
        <v/>
      </c>
      <c r="D58" t="str">
        <f>IF(個人情報!$E280="","",個人情報!$E280)</f>
        <v/>
      </c>
      <c r="F58" t="str">
        <f>IF(個人情報!$G280="","",個人情報!$G280)</f>
        <v/>
      </c>
      <c r="G58" t="str">
        <f>IF(個人情報!$G281="","",個人情報!$G281)</f>
        <v/>
      </c>
      <c r="H58" t="str">
        <f>IF(個人情報!$H280="","",個人情報!$H280)</f>
        <v/>
      </c>
      <c r="I58" t="str">
        <f>IF(個人情報!$I280="","",個人情報!$I280)</f>
        <v/>
      </c>
      <c r="J58" t="str">
        <f>IF(個人情報!$K280="","",個人情報!$K280)</f>
        <v/>
      </c>
      <c r="K58" t="str">
        <f>IF(個人情報!$AA280="","",個人情報!$AA280)</f>
        <v/>
      </c>
      <c r="L58" t="str">
        <f>IF(個人情報!$I282="","",個人情報!$I282)</f>
        <v/>
      </c>
    </row>
    <row r="59" spans="1:12" x14ac:dyDescent="0.15">
      <c r="A59" t="str">
        <f>IF(個人情報!$B285="","",個人情報!$B285)</f>
        <v/>
      </c>
      <c r="B59" s="195" t="str">
        <f>IF(個人情報!$D285="","",個人情報!$D285)</f>
        <v/>
      </c>
      <c r="C59" t="str">
        <f>IF(個人情報!$E286="","",個人情報!$E286)</f>
        <v/>
      </c>
      <c r="D59" t="str">
        <f>IF(個人情報!$E285="","",個人情報!$E285)</f>
        <v/>
      </c>
      <c r="F59" t="str">
        <f>IF(個人情報!$G285="","",個人情報!$G285)</f>
        <v/>
      </c>
      <c r="G59" t="str">
        <f>IF(個人情報!$G286="","",個人情報!$G286)</f>
        <v/>
      </c>
      <c r="H59" t="str">
        <f>IF(個人情報!$H285="","",個人情報!$H285)</f>
        <v/>
      </c>
      <c r="I59" t="str">
        <f>IF(個人情報!$I285="","",個人情報!$I285)</f>
        <v/>
      </c>
      <c r="J59" t="str">
        <f>IF(個人情報!$K285="","",個人情報!$K285)</f>
        <v/>
      </c>
      <c r="K59" t="str">
        <f>IF(個人情報!$AA285="","",個人情報!$AA285)</f>
        <v/>
      </c>
      <c r="L59" t="str">
        <f>IF(個人情報!$I287="","",個人情報!$I287)</f>
        <v/>
      </c>
    </row>
    <row r="60" spans="1:12" x14ac:dyDescent="0.15">
      <c r="A60" t="str">
        <f>IF(個人情報!$B290="","",個人情報!$B290)</f>
        <v/>
      </c>
      <c r="B60" s="195" t="str">
        <f>IF(個人情報!$D290="","",個人情報!$D290)</f>
        <v/>
      </c>
      <c r="C60" t="str">
        <f>IF(個人情報!$E291="","",個人情報!$E291)</f>
        <v/>
      </c>
      <c r="D60" t="str">
        <f>IF(個人情報!$E290="","",個人情報!$E290)</f>
        <v/>
      </c>
      <c r="F60" t="str">
        <f>IF(個人情報!$G290="","",個人情報!$G290)</f>
        <v/>
      </c>
      <c r="G60" t="str">
        <f>IF(個人情報!$G291="","",個人情報!$G291)</f>
        <v/>
      </c>
      <c r="H60" t="str">
        <f>IF(個人情報!$H290="","",個人情報!$H290)</f>
        <v/>
      </c>
      <c r="I60" t="str">
        <f>IF(個人情報!$I290="","",個人情報!$I290)</f>
        <v/>
      </c>
      <c r="J60" t="str">
        <f>IF(個人情報!$K290="","",個人情報!$K290)</f>
        <v/>
      </c>
      <c r="K60" t="str">
        <f>IF(個人情報!$AA290="","",個人情報!$AA290)</f>
        <v/>
      </c>
      <c r="L60" t="str">
        <f>IF(個人情報!$I292="","",個人情報!$I292)</f>
        <v/>
      </c>
    </row>
    <row r="61" spans="1:12" x14ac:dyDescent="0.15">
      <c r="A61" t="str">
        <f>IF(個人情報!$B295="","",個人情報!$B295)</f>
        <v/>
      </c>
      <c r="B61" s="195" t="str">
        <f>IF(個人情報!$D295="","",個人情報!$D295)</f>
        <v/>
      </c>
      <c r="C61" t="str">
        <f>IF(個人情報!$E296="","",個人情報!$E296)</f>
        <v/>
      </c>
      <c r="D61" t="str">
        <f>IF(個人情報!$E295="","",個人情報!$E295)</f>
        <v/>
      </c>
      <c r="F61" t="str">
        <f>IF(個人情報!$G295="","",個人情報!$G295)</f>
        <v/>
      </c>
      <c r="G61" t="str">
        <f>IF(個人情報!$G296="","",個人情報!$G296)</f>
        <v/>
      </c>
      <c r="H61" t="str">
        <f>IF(個人情報!$H295="","",個人情報!$H295)</f>
        <v/>
      </c>
      <c r="I61" t="str">
        <f>IF(個人情報!$I295="","",個人情報!$I295)</f>
        <v/>
      </c>
      <c r="J61" t="str">
        <f>IF(個人情報!$K295="","",個人情報!$K295)</f>
        <v/>
      </c>
      <c r="K61" t="str">
        <f>IF(個人情報!$AA295="","",個人情報!$AA295)</f>
        <v/>
      </c>
      <c r="L61" t="str">
        <f>IF(個人情報!$I297="","",個人情報!$I297)</f>
        <v/>
      </c>
    </row>
    <row r="62" spans="1:12" x14ac:dyDescent="0.15">
      <c r="A62" t="str">
        <f>IF(個人情報!$B300="","",個人情報!$B300)</f>
        <v/>
      </c>
      <c r="B62" s="195" t="str">
        <f>IF(個人情報!$D300="","",個人情報!$D300)</f>
        <v/>
      </c>
      <c r="C62" t="str">
        <f>IF(個人情報!$E301="","",個人情報!$E301)</f>
        <v/>
      </c>
      <c r="D62" t="str">
        <f>IF(個人情報!$E300="","",個人情報!$E300)</f>
        <v/>
      </c>
      <c r="F62" t="str">
        <f>IF(個人情報!$G300="","",個人情報!$G300)</f>
        <v/>
      </c>
      <c r="G62" t="str">
        <f>IF(個人情報!$G301="","",個人情報!$G301)</f>
        <v/>
      </c>
      <c r="H62" t="str">
        <f>IF(個人情報!$H300="","",個人情報!$H300)</f>
        <v/>
      </c>
      <c r="I62" t="str">
        <f>IF(個人情報!$I300="","",個人情報!$I300)</f>
        <v/>
      </c>
      <c r="J62" t="str">
        <f>IF(個人情報!$K300="","",個人情報!$K300)</f>
        <v/>
      </c>
      <c r="K62" t="str">
        <f>IF(個人情報!$AA300="","",個人情報!$AA300)</f>
        <v/>
      </c>
      <c r="L62" t="str">
        <f>IF(個人情報!$I302="","",個人情報!$I302)</f>
        <v/>
      </c>
    </row>
    <row r="63" spans="1:12" x14ac:dyDescent="0.15">
      <c r="A63" t="str">
        <f>IF(個人情報!$B305="","",個人情報!$B305)</f>
        <v/>
      </c>
      <c r="B63" s="195" t="str">
        <f>IF(個人情報!$D305="","",個人情報!$D305)</f>
        <v/>
      </c>
      <c r="C63" t="str">
        <f>IF(個人情報!$E306="","",個人情報!$E306)</f>
        <v/>
      </c>
      <c r="D63" t="str">
        <f>IF(個人情報!$E305="","",個人情報!$E305)</f>
        <v/>
      </c>
      <c r="F63" t="str">
        <f>IF(個人情報!$G305="","",個人情報!$G305)</f>
        <v/>
      </c>
      <c r="G63" t="str">
        <f>IF(個人情報!$G306="","",個人情報!$G306)</f>
        <v/>
      </c>
      <c r="H63" t="str">
        <f>IF(個人情報!$H305="","",個人情報!$H305)</f>
        <v/>
      </c>
      <c r="I63" t="str">
        <f>IF(個人情報!$I305="","",個人情報!$I305)</f>
        <v/>
      </c>
      <c r="J63" t="str">
        <f>IF(個人情報!$K305="","",個人情報!$K305)</f>
        <v/>
      </c>
      <c r="K63" t="str">
        <f>IF(個人情報!$AA305="","",個人情報!$AA305)</f>
        <v/>
      </c>
      <c r="L63" t="str">
        <f>IF(個人情報!$I307="","",個人情報!$I307)</f>
        <v/>
      </c>
    </row>
    <row r="64" spans="1:12" x14ac:dyDescent="0.15">
      <c r="A64" t="str">
        <f>IF(個人情報!$B310="","",個人情報!$B310)</f>
        <v/>
      </c>
      <c r="B64" s="195" t="str">
        <f>IF(個人情報!$D310="","",個人情報!$D310)</f>
        <v/>
      </c>
      <c r="C64" t="str">
        <f>IF(個人情報!$E311="","",個人情報!$E311)</f>
        <v/>
      </c>
      <c r="D64" t="str">
        <f>IF(個人情報!$E310="","",個人情報!$E310)</f>
        <v/>
      </c>
      <c r="F64" t="str">
        <f>IF(個人情報!$G310="","",個人情報!$G310)</f>
        <v/>
      </c>
      <c r="G64" t="str">
        <f>IF(個人情報!$G311="","",個人情報!$G311)</f>
        <v/>
      </c>
      <c r="H64" t="str">
        <f>IF(個人情報!$H310="","",個人情報!$H310)</f>
        <v/>
      </c>
      <c r="I64" t="str">
        <f>IF(個人情報!$I310="","",個人情報!$I310)</f>
        <v/>
      </c>
      <c r="J64" t="str">
        <f>IF(個人情報!$K310="","",個人情報!$K310)</f>
        <v/>
      </c>
      <c r="K64" t="str">
        <f>IF(個人情報!$AA310="","",個人情報!$AA310)</f>
        <v/>
      </c>
      <c r="L64" t="str">
        <f>IF(個人情報!$I312="","",個人情報!$I312)</f>
        <v/>
      </c>
    </row>
    <row r="65" spans="1:12" x14ac:dyDescent="0.15">
      <c r="A65" t="str">
        <f>IF(個人情報!$B315="","",個人情報!$B315)</f>
        <v/>
      </c>
      <c r="B65" s="195" t="str">
        <f>IF(個人情報!$D315="","",個人情報!$D315)</f>
        <v/>
      </c>
      <c r="C65" t="str">
        <f>IF(個人情報!$E316="","",個人情報!$E316)</f>
        <v/>
      </c>
      <c r="D65" t="str">
        <f>IF(個人情報!$E315="","",個人情報!$E315)</f>
        <v/>
      </c>
      <c r="F65" t="str">
        <f>IF(個人情報!$G315="","",個人情報!$G315)</f>
        <v/>
      </c>
      <c r="G65" t="str">
        <f>IF(個人情報!$G316="","",個人情報!$G316)</f>
        <v/>
      </c>
      <c r="H65" t="str">
        <f>IF(個人情報!$H315="","",個人情報!$H315)</f>
        <v/>
      </c>
      <c r="I65" t="str">
        <f>IF(個人情報!$I315="","",個人情報!$I315)</f>
        <v/>
      </c>
      <c r="J65" t="str">
        <f>IF(個人情報!$K315="","",個人情報!$K315)</f>
        <v/>
      </c>
      <c r="K65" t="str">
        <f>IF(個人情報!$AA315="","",個人情報!$AA315)</f>
        <v/>
      </c>
      <c r="L65" t="str">
        <f>IF(個人情報!$I317="","",個人情報!$I317)</f>
        <v/>
      </c>
    </row>
    <row r="66" spans="1:12" x14ac:dyDescent="0.15">
      <c r="A66" t="str">
        <f>IF(個人情報!$B320="","",個人情報!$B320)</f>
        <v/>
      </c>
      <c r="B66" s="195" t="str">
        <f>IF(個人情報!$D320="","",個人情報!$D320)</f>
        <v/>
      </c>
      <c r="C66" t="str">
        <f>IF(個人情報!$E321="","",個人情報!$E321)</f>
        <v/>
      </c>
      <c r="D66" t="str">
        <f>IF(個人情報!$E320="","",個人情報!$E320)</f>
        <v/>
      </c>
      <c r="F66" t="str">
        <f>IF(個人情報!$G320="","",個人情報!$G320)</f>
        <v/>
      </c>
      <c r="G66" t="str">
        <f>IF(個人情報!$G321="","",個人情報!$G321)</f>
        <v/>
      </c>
      <c r="H66" t="str">
        <f>IF(個人情報!$H320="","",個人情報!$H320)</f>
        <v/>
      </c>
      <c r="I66" t="str">
        <f>IF(個人情報!$I320="","",個人情報!$I320)</f>
        <v/>
      </c>
      <c r="J66" t="str">
        <f>IF(個人情報!$K320="","",個人情報!$K320)</f>
        <v/>
      </c>
      <c r="K66" t="str">
        <f>IF(個人情報!$AA320="","",個人情報!$AA320)</f>
        <v/>
      </c>
      <c r="L66" t="str">
        <f>IF(個人情報!$I322="","",個人情報!$I322)</f>
        <v/>
      </c>
    </row>
    <row r="67" spans="1:12" x14ac:dyDescent="0.15">
      <c r="A67" t="str">
        <f>IF(個人情報!$B325="","",個人情報!$B325)</f>
        <v/>
      </c>
      <c r="B67" s="195" t="str">
        <f>IF(個人情報!$D325="","",個人情報!$D325)</f>
        <v/>
      </c>
      <c r="C67" t="str">
        <f>IF(個人情報!$E326="","",個人情報!$E326)</f>
        <v/>
      </c>
      <c r="D67" t="str">
        <f>IF(個人情報!$E325="","",個人情報!$E325)</f>
        <v/>
      </c>
      <c r="F67" t="str">
        <f>IF(個人情報!$G325="","",個人情報!$G325)</f>
        <v/>
      </c>
      <c r="G67" t="str">
        <f>IF(個人情報!$G326="","",個人情報!$G326)</f>
        <v/>
      </c>
      <c r="H67" t="str">
        <f>IF(個人情報!$H325="","",個人情報!$H325)</f>
        <v/>
      </c>
      <c r="I67" t="str">
        <f>IF(個人情報!$I325="","",個人情報!$I325)</f>
        <v/>
      </c>
      <c r="J67" t="str">
        <f>IF(個人情報!$K325="","",個人情報!$K325)</f>
        <v/>
      </c>
      <c r="K67" t="str">
        <f>IF(個人情報!$AA325="","",個人情報!$AA325)</f>
        <v/>
      </c>
      <c r="L67" t="str">
        <f>IF(個人情報!$I327="","",個人情報!$I327)</f>
        <v/>
      </c>
    </row>
    <row r="68" spans="1:12" x14ac:dyDescent="0.15">
      <c r="A68" t="str">
        <f>IF(個人情報!$B330="","",個人情報!$B330)</f>
        <v/>
      </c>
      <c r="B68" s="195" t="str">
        <f>IF(個人情報!$D330="","",個人情報!$D330)</f>
        <v/>
      </c>
      <c r="C68" t="str">
        <f>IF(個人情報!$E331="","",個人情報!$E331)</f>
        <v/>
      </c>
      <c r="D68" t="str">
        <f>IF(個人情報!$E330="","",個人情報!$E330)</f>
        <v/>
      </c>
      <c r="F68" t="str">
        <f>IF(個人情報!$G330="","",個人情報!$G330)</f>
        <v/>
      </c>
      <c r="G68" t="str">
        <f>IF(個人情報!$G331="","",個人情報!$G331)</f>
        <v/>
      </c>
      <c r="H68" t="str">
        <f>IF(個人情報!$H330="","",個人情報!$H330)</f>
        <v/>
      </c>
      <c r="I68" t="str">
        <f>IF(個人情報!$I330="","",個人情報!$I330)</f>
        <v/>
      </c>
      <c r="J68" t="str">
        <f>IF(個人情報!$K330="","",個人情報!$K330)</f>
        <v/>
      </c>
      <c r="K68" t="str">
        <f>IF(個人情報!$AA330="","",個人情報!$AA330)</f>
        <v/>
      </c>
      <c r="L68" t="str">
        <f>IF(個人情報!$I332="","",個人情報!$I332)</f>
        <v/>
      </c>
    </row>
    <row r="69" spans="1:12" x14ac:dyDescent="0.15">
      <c r="A69" t="str">
        <f>IF(個人情報!$B335="","",個人情報!$B335)</f>
        <v/>
      </c>
      <c r="B69" s="195" t="str">
        <f>IF(個人情報!$D335="","",個人情報!$D335)</f>
        <v/>
      </c>
      <c r="C69" t="str">
        <f>IF(個人情報!$E336="","",個人情報!$E336)</f>
        <v/>
      </c>
      <c r="D69" t="str">
        <f>IF(個人情報!$E335="","",個人情報!$E335)</f>
        <v/>
      </c>
      <c r="F69" t="str">
        <f>IF(個人情報!$G335="","",個人情報!$G335)</f>
        <v/>
      </c>
      <c r="G69" t="str">
        <f>IF(個人情報!$G336="","",個人情報!$G336)</f>
        <v/>
      </c>
      <c r="H69" t="str">
        <f>IF(個人情報!$H335="","",個人情報!$H335)</f>
        <v/>
      </c>
      <c r="I69" t="str">
        <f>IF(個人情報!$I335="","",個人情報!$I335)</f>
        <v/>
      </c>
      <c r="J69" t="str">
        <f>IF(個人情報!$K335="","",個人情報!$K335)</f>
        <v/>
      </c>
      <c r="K69" t="str">
        <f>IF(個人情報!$AA335="","",個人情報!$AA335)</f>
        <v/>
      </c>
      <c r="L69" t="str">
        <f>IF(個人情報!$I337="","",個人情報!$I337)</f>
        <v/>
      </c>
    </row>
    <row r="70" spans="1:12" x14ac:dyDescent="0.15">
      <c r="A70" t="str">
        <f>IF(個人情報!$B340="","",個人情報!$B340)</f>
        <v/>
      </c>
      <c r="B70" s="195" t="str">
        <f>IF(個人情報!$D340="","",個人情報!$D340)</f>
        <v/>
      </c>
      <c r="C70" t="str">
        <f>IF(個人情報!$E341="","",個人情報!$E341)</f>
        <v/>
      </c>
      <c r="D70" t="str">
        <f>IF(個人情報!$E340="","",個人情報!$E340)</f>
        <v/>
      </c>
      <c r="F70" t="str">
        <f>IF(個人情報!$G340="","",個人情報!$G340)</f>
        <v/>
      </c>
      <c r="G70" t="str">
        <f>IF(個人情報!$G341="","",個人情報!$G341)</f>
        <v/>
      </c>
      <c r="H70" t="str">
        <f>IF(個人情報!$H340="","",個人情報!$H340)</f>
        <v/>
      </c>
      <c r="I70" t="str">
        <f>IF(個人情報!$I340="","",個人情報!$I340)</f>
        <v/>
      </c>
      <c r="J70" t="str">
        <f>IF(個人情報!$K340="","",個人情報!$K340)</f>
        <v/>
      </c>
      <c r="K70" t="str">
        <f>IF(個人情報!$AA340="","",個人情報!$AA340)</f>
        <v/>
      </c>
      <c r="L70" t="str">
        <f>IF(個人情報!$I342="","",個人情報!$I342)</f>
        <v/>
      </c>
    </row>
    <row r="71" spans="1:12" x14ac:dyDescent="0.15">
      <c r="A71" t="str">
        <f>IF(個人情報!$B345="","",個人情報!$B345)</f>
        <v/>
      </c>
      <c r="B71" s="195" t="str">
        <f>IF(個人情報!$D345="","",個人情報!$D345)</f>
        <v/>
      </c>
      <c r="C71" t="str">
        <f>IF(個人情報!$E346="","",個人情報!$E346)</f>
        <v/>
      </c>
      <c r="D71" t="str">
        <f>IF(個人情報!$E345="","",個人情報!$E345)</f>
        <v/>
      </c>
      <c r="F71" t="str">
        <f>IF(個人情報!$G345="","",個人情報!$G345)</f>
        <v/>
      </c>
      <c r="G71" t="str">
        <f>IF(個人情報!$G346="","",個人情報!$G346)</f>
        <v/>
      </c>
      <c r="H71" t="str">
        <f>IF(個人情報!$H345="","",個人情報!$H345)</f>
        <v/>
      </c>
      <c r="I71" t="str">
        <f>IF(個人情報!$I345="","",個人情報!$I345)</f>
        <v/>
      </c>
      <c r="J71" t="str">
        <f>IF(個人情報!$K345="","",個人情報!$K345)</f>
        <v/>
      </c>
      <c r="K71" t="str">
        <f>IF(個人情報!$AA345="","",個人情報!$AA345)</f>
        <v/>
      </c>
      <c r="L71" t="str">
        <f>IF(個人情報!$I347="","",個人情報!$I347)</f>
        <v/>
      </c>
    </row>
    <row r="72" spans="1:12" x14ac:dyDescent="0.15">
      <c r="A72" t="str">
        <f>IF(個人情報!$B350="","",個人情報!$B350)</f>
        <v/>
      </c>
      <c r="B72" s="195" t="str">
        <f>IF(個人情報!$D350="","",個人情報!$D350)</f>
        <v/>
      </c>
      <c r="C72" t="str">
        <f>IF(個人情報!$E351="","",個人情報!$E351)</f>
        <v/>
      </c>
      <c r="D72" t="str">
        <f>IF(個人情報!$E350="","",個人情報!$E350)</f>
        <v/>
      </c>
      <c r="F72" t="str">
        <f>IF(個人情報!$G350="","",個人情報!$G350)</f>
        <v/>
      </c>
      <c r="G72" t="str">
        <f>IF(個人情報!$G351="","",個人情報!$G351)</f>
        <v/>
      </c>
      <c r="H72" t="str">
        <f>IF(個人情報!$H350="","",個人情報!$H350)</f>
        <v/>
      </c>
      <c r="I72" t="str">
        <f>IF(個人情報!$I350="","",個人情報!$I350)</f>
        <v/>
      </c>
      <c r="J72" t="str">
        <f>IF(個人情報!$K350="","",個人情報!$K350)</f>
        <v/>
      </c>
      <c r="K72" t="str">
        <f>IF(個人情報!$AA350="","",個人情報!$AA350)</f>
        <v/>
      </c>
      <c r="L72" t="str">
        <f>IF(個人情報!$I352="","",個人情報!$I352)</f>
        <v/>
      </c>
    </row>
    <row r="73" spans="1:12" x14ac:dyDescent="0.15">
      <c r="A73" t="str">
        <f>IF(個人情報!$B355="","",個人情報!$B355)</f>
        <v/>
      </c>
      <c r="B73" s="195" t="str">
        <f>IF(個人情報!$D355="","",個人情報!$D355)</f>
        <v/>
      </c>
      <c r="C73" t="str">
        <f>IF(個人情報!$E356="","",個人情報!$E356)</f>
        <v/>
      </c>
      <c r="D73" t="str">
        <f>IF(個人情報!$E355="","",個人情報!$E355)</f>
        <v/>
      </c>
      <c r="F73" t="str">
        <f>IF(個人情報!$G355="","",個人情報!$G355)</f>
        <v/>
      </c>
      <c r="G73" t="str">
        <f>IF(個人情報!$G356="","",個人情報!$G356)</f>
        <v/>
      </c>
      <c r="H73" t="str">
        <f>IF(個人情報!$H355="","",個人情報!$H355)</f>
        <v/>
      </c>
      <c r="I73" t="str">
        <f>IF(個人情報!$I355="","",個人情報!$I355)</f>
        <v/>
      </c>
      <c r="J73" t="str">
        <f>IF(個人情報!$K355="","",個人情報!$K355)</f>
        <v/>
      </c>
      <c r="K73" t="str">
        <f>IF(個人情報!$AA355="","",個人情報!$AA355)</f>
        <v/>
      </c>
      <c r="L73" t="str">
        <f>IF(個人情報!$I357="","",個人情報!$I357)</f>
        <v/>
      </c>
    </row>
    <row r="74" spans="1:12" x14ac:dyDescent="0.15">
      <c r="A74" t="str">
        <f>IF(個人情報!$B360="","",個人情報!$B360)</f>
        <v/>
      </c>
      <c r="B74" s="195" t="str">
        <f>IF(個人情報!$D360="","",個人情報!$D360)</f>
        <v/>
      </c>
      <c r="C74" t="str">
        <f>IF(個人情報!$E361="","",個人情報!$E361)</f>
        <v/>
      </c>
      <c r="D74" t="str">
        <f>IF(個人情報!$E360="","",個人情報!$E360)</f>
        <v/>
      </c>
      <c r="F74" t="str">
        <f>IF(個人情報!$G360="","",個人情報!$G360)</f>
        <v/>
      </c>
      <c r="G74" t="str">
        <f>IF(個人情報!$G361="","",個人情報!$G361)</f>
        <v/>
      </c>
      <c r="H74" t="str">
        <f>IF(個人情報!$H360="","",個人情報!$H360)</f>
        <v/>
      </c>
      <c r="I74" t="str">
        <f>IF(個人情報!$I360="","",個人情報!$I360)</f>
        <v/>
      </c>
      <c r="J74" t="str">
        <f>IF(個人情報!$K360="","",個人情報!$K360)</f>
        <v/>
      </c>
      <c r="K74" t="str">
        <f>IF(個人情報!$AA360="","",個人情報!$AA360)</f>
        <v/>
      </c>
      <c r="L74" t="str">
        <f>IF(個人情報!$I362="","",個人情報!$I362)</f>
        <v/>
      </c>
    </row>
    <row r="75" spans="1:12" x14ac:dyDescent="0.15">
      <c r="A75" t="str">
        <f>IF(個人情報!$B365="","",個人情報!$B365)</f>
        <v/>
      </c>
      <c r="B75" s="195" t="str">
        <f>IF(個人情報!$D365="","",個人情報!$D365)</f>
        <v/>
      </c>
      <c r="C75" t="str">
        <f>IF(個人情報!$E366="","",個人情報!$E366)</f>
        <v/>
      </c>
      <c r="D75" t="str">
        <f>IF(個人情報!$E365="","",個人情報!$E365)</f>
        <v/>
      </c>
      <c r="F75" t="str">
        <f>IF(個人情報!$G365="","",個人情報!$G365)</f>
        <v/>
      </c>
      <c r="G75" t="str">
        <f>IF(個人情報!$G366="","",個人情報!$G366)</f>
        <v/>
      </c>
      <c r="H75" t="str">
        <f>IF(個人情報!$H365="","",個人情報!$H365)</f>
        <v/>
      </c>
      <c r="I75" t="str">
        <f>IF(個人情報!$I365="","",個人情報!$I365)</f>
        <v/>
      </c>
      <c r="J75" t="str">
        <f>IF(個人情報!$K365="","",個人情報!$K365)</f>
        <v/>
      </c>
      <c r="K75" t="str">
        <f>IF(個人情報!$AA365="","",個人情報!$AA365)</f>
        <v/>
      </c>
      <c r="L75" t="str">
        <f>IF(個人情報!$I367="","",個人情報!$I367)</f>
        <v/>
      </c>
    </row>
    <row r="76" spans="1:12" x14ac:dyDescent="0.15">
      <c r="A76" t="str">
        <f>IF(個人情報!$B370="","",個人情報!$B370)</f>
        <v/>
      </c>
      <c r="B76" s="195" t="str">
        <f>IF(個人情報!$D370="","",個人情報!$D370)</f>
        <v/>
      </c>
      <c r="C76" t="str">
        <f>IF(個人情報!$E371="","",個人情報!$E371)</f>
        <v/>
      </c>
      <c r="D76" t="str">
        <f>IF(個人情報!$E370="","",個人情報!$E370)</f>
        <v/>
      </c>
      <c r="F76" t="str">
        <f>IF(個人情報!$G370="","",個人情報!$G370)</f>
        <v/>
      </c>
      <c r="G76" t="str">
        <f>IF(個人情報!$G371="","",個人情報!$G371)</f>
        <v/>
      </c>
      <c r="H76" t="str">
        <f>IF(個人情報!$H370="","",個人情報!$H370)</f>
        <v/>
      </c>
      <c r="I76" t="str">
        <f>IF(個人情報!$I370="","",個人情報!$I370)</f>
        <v/>
      </c>
      <c r="J76" t="str">
        <f>IF(個人情報!$K370="","",個人情報!$K370)</f>
        <v/>
      </c>
      <c r="K76" t="str">
        <f>IF(個人情報!$AA370="","",個人情報!$AA370)</f>
        <v/>
      </c>
      <c r="L76" t="str">
        <f>IF(個人情報!$I372="","",個人情報!$I372)</f>
        <v/>
      </c>
    </row>
    <row r="77" spans="1:12" x14ac:dyDescent="0.15">
      <c r="A77" t="str">
        <f>IF(個人情報!$B375="","",個人情報!$B375)</f>
        <v/>
      </c>
      <c r="B77" s="195" t="str">
        <f>IF(個人情報!$D375="","",個人情報!$D375)</f>
        <v/>
      </c>
      <c r="C77" t="str">
        <f>IF(個人情報!$E376="","",個人情報!$E376)</f>
        <v/>
      </c>
      <c r="D77" t="str">
        <f>IF(個人情報!$E375="","",個人情報!$E375)</f>
        <v/>
      </c>
      <c r="F77" t="str">
        <f>IF(個人情報!$G375="","",個人情報!$G375)</f>
        <v/>
      </c>
      <c r="G77" t="str">
        <f>IF(個人情報!$G376="","",個人情報!$G376)</f>
        <v/>
      </c>
      <c r="H77" t="str">
        <f>IF(個人情報!$H375="","",個人情報!$H375)</f>
        <v/>
      </c>
      <c r="I77" t="str">
        <f>IF(個人情報!$I375="","",個人情報!$I375)</f>
        <v/>
      </c>
      <c r="J77" t="str">
        <f>IF(個人情報!$K375="","",個人情報!$K375)</f>
        <v/>
      </c>
      <c r="K77" t="str">
        <f>IF(個人情報!$AA375="","",個人情報!$AA375)</f>
        <v/>
      </c>
      <c r="L77" t="str">
        <f>IF(個人情報!$I377="","",個人情報!$I377)</f>
        <v/>
      </c>
    </row>
    <row r="78" spans="1:12" x14ac:dyDescent="0.15">
      <c r="A78" t="str">
        <f>IF(個人情報!$B380="","",個人情報!$B380)</f>
        <v/>
      </c>
      <c r="B78" s="195" t="str">
        <f>IF(個人情報!$D380="","",個人情報!$D380)</f>
        <v/>
      </c>
      <c r="C78" t="str">
        <f>IF(個人情報!$E381="","",個人情報!$E381)</f>
        <v/>
      </c>
      <c r="D78" t="str">
        <f>IF(個人情報!$E380="","",個人情報!$E380)</f>
        <v/>
      </c>
      <c r="F78" t="str">
        <f>IF(個人情報!$G380="","",個人情報!$G380)</f>
        <v/>
      </c>
      <c r="G78" t="str">
        <f>IF(個人情報!$G381="","",個人情報!$G381)</f>
        <v/>
      </c>
      <c r="H78" t="str">
        <f>IF(個人情報!$H380="","",個人情報!$H380)</f>
        <v/>
      </c>
      <c r="I78" t="str">
        <f>IF(個人情報!$I380="","",個人情報!$I380)</f>
        <v/>
      </c>
      <c r="J78" t="str">
        <f>IF(個人情報!$K380="","",個人情報!$K380)</f>
        <v/>
      </c>
      <c r="K78" t="str">
        <f>IF(個人情報!$AA380="","",個人情報!$AA380)</f>
        <v/>
      </c>
      <c r="L78" t="str">
        <f>IF(個人情報!$I382="","",個人情報!$I382)</f>
        <v/>
      </c>
    </row>
    <row r="79" spans="1:12" x14ac:dyDescent="0.15">
      <c r="A79" t="str">
        <f>IF(個人情報!$B385="","",個人情報!$B385)</f>
        <v/>
      </c>
      <c r="B79" s="195" t="str">
        <f>IF(個人情報!$D385="","",個人情報!$D385)</f>
        <v/>
      </c>
      <c r="C79" t="str">
        <f>IF(個人情報!$E386="","",個人情報!$E386)</f>
        <v/>
      </c>
      <c r="D79" t="str">
        <f>IF(個人情報!$E385="","",個人情報!$E385)</f>
        <v/>
      </c>
      <c r="F79" t="str">
        <f>IF(個人情報!$G385="","",個人情報!$G385)</f>
        <v/>
      </c>
      <c r="G79" t="str">
        <f>IF(個人情報!$G386="","",個人情報!$G386)</f>
        <v/>
      </c>
      <c r="H79" t="str">
        <f>IF(個人情報!$H385="","",個人情報!$H385)</f>
        <v/>
      </c>
      <c r="I79" t="str">
        <f>IF(個人情報!$I385="","",個人情報!$I385)</f>
        <v/>
      </c>
      <c r="J79" t="str">
        <f>IF(個人情報!$K385="","",個人情報!$K385)</f>
        <v/>
      </c>
      <c r="K79" t="str">
        <f>IF(個人情報!$AA385="","",個人情報!$AA385)</f>
        <v/>
      </c>
      <c r="L79" t="str">
        <f>IF(個人情報!$I387="","",個人情報!$I387)</f>
        <v/>
      </c>
    </row>
    <row r="80" spans="1:12" x14ac:dyDescent="0.15">
      <c r="A80" t="str">
        <f>IF(個人情報!$B390="","",個人情報!$B390)</f>
        <v/>
      </c>
      <c r="B80" s="195" t="str">
        <f>IF(個人情報!$D390="","",個人情報!$D390)</f>
        <v/>
      </c>
      <c r="C80" t="str">
        <f>IF(個人情報!$E391="","",個人情報!$E391)</f>
        <v/>
      </c>
      <c r="D80" t="str">
        <f>IF(個人情報!$E390="","",個人情報!$E390)</f>
        <v/>
      </c>
      <c r="F80" t="str">
        <f>IF(個人情報!$G390="","",個人情報!$G390)</f>
        <v/>
      </c>
      <c r="G80" t="str">
        <f>IF(個人情報!$G391="","",個人情報!$G391)</f>
        <v/>
      </c>
      <c r="H80" t="str">
        <f>IF(個人情報!$H390="","",個人情報!$H390)</f>
        <v/>
      </c>
      <c r="I80" t="str">
        <f>IF(個人情報!$I390="","",個人情報!$I390)</f>
        <v/>
      </c>
      <c r="J80" t="str">
        <f>IF(個人情報!$K390="","",個人情報!$K390)</f>
        <v/>
      </c>
      <c r="K80" t="str">
        <f>IF(個人情報!$AA390="","",個人情報!$AA390)</f>
        <v/>
      </c>
      <c r="L80" t="str">
        <f>IF(個人情報!$I392="","",個人情報!$I392)</f>
        <v/>
      </c>
    </row>
    <row r="81" spans="1:13" x14ac:dyDescent="0.15">
      <c r="A81" t="str">
        <f>IF(個人情報!$B395="","",個人情報!$B395)</f>
        <v/>
      </c>
      <c r="B81" s="195" t="str">
        <f>IF(個人情報!$D395="","",個人情報!$D395)</f>
        <v/>
      </c>
      <c r="C81" t="str">
        <f>IF(個人情報!$E396="","",個人情報!$E396)</f>
        <v/>
      </c>
      <c r="D81" t="str">
        <f>IF(個人情報!$E395="","",個人情報!$E395)</f>
        <v/>
      </c>
      <c r="F81" t="str">
        <f>IF(個人情報!$G395="","",個人情報!$G395)</f>
        <v/>
      </c>
      <c r="G81" t="str">
        <f>IF(個人情報!$G396="","",個人情報!$G396)</f>
        <v/>
      </c>
      <c r="H81" t="str">
        <f>IF(個人情報!$H395="","",個人情報!$H395)</f>
        <v/>
      </c>
      <c r="I81" t="str">
        <f>IF(個人情報!$I395="","",個人情報!$I395)</f>
        <v/>
      </c>
      <c r="J81" t="str">
        <f>IF(個人情報!$K395="","",個人情報!$K395)</f>
        <v/>
      </c>
      <c r="K81" t="str">
        <f>IF(個人情報!$AA395="","",個人情報!$AA395)</f>
        <v/>
      </c>
      <c r="L81" t="str">
        <f>IF(個人情報!$I397="","",個人情報!$I397)</f>
        <v/>
      </c>
    </row>
    <row r="82" spans="1:13" x14ac:dyDescent="0.15">
      <c r="A82" t="str">
        <f>IF(個人情報!$B400="","",個人情報!$B400)</f>
        <v/>
      </c>
      <c r="B82" s="195" t="str">
        <f>IF(個人情報!$D400="","",個人情報!$D400)</f>
        <v/>
      </c>
      <c r="C82" t="str">
        <f>IF(個人情報!$E401="","",個人情報!$E401)</f>
        <v/>
      </c>
      <c r="D82" t="str">
        <f>IF(個人情報!$E400="","",個人情報!$E400)</f>
        <v/>
      </c>
      <c r="F82" t="str">
        <f>IF(個人情報!$G400="","",個人情報!$G400)</f>
        <v/>
      </c>
      <c r="G82" t="str">
        <f>IF(個人情報!$G401="","",個人情報!$G401)</f>
        <v/>
      </c>
      <c r="H82" t="str">
        <f>IF(個人情報!$H400="","",個人情報!$H400)</f>
        <v/>
      </c>
      <c r="I82" t="str">
        <f>IF(個人情報!$I400="","",個人情報!$I400)</f>
        <v/>
      </c>
      <c r="J82" t="str">
        <f>IF(個人情報!$K400="","",個人情報!$K400)</f>
        <v/>
      </c>
      <c r="K82" t="str">
        <f>IF(個人情報!$AA400="","",個人情報!$AA400)</f>
        <v/>
      </c>
      <c r="L82" t="str">
        <f>IF(個人情報!$I402="","",個人情報!$I402)</f>
        <v/>
      </c>
    </row>
    <row r="83" spans="1:13" x14ac:dyDescent="0.15">
      <c r="B83" s="195" t="str">
        <f>IF(個人情報!$D401="","",個人情報!$D401)</f>
        <v/>
      </c>
      <c r="C83" t="str">
        <f>IF(個人情報!$E402="","",個人情報!$E402)</f>
        <v/>
      </c>
      <c r="D83" t="str">
        <f>IF(個人情報!$E401="","",個人情報!$E401)</f>
        <v/>
      </c>
      <c r="F83" t="str">
        <f>IF(個人情報!$G401="","",個人情報!$G401)</f>
        <v/>
      </c>
      <c r="G83" t="str">
        <f>IF(個人情報!$G402="","",個人情報!$G402)</f>
        <v/>
      </c>
      <c r="H83" t="str">
        <f>IF(個人情報!$H401="","",個人情報!$H401)</f>
        <v/>
      </c>
      <c r="I83" t="str">
        <f>IF(個人情報!$I401="","",個人情報!$I401)</f>
        <v/>
      </c>
      <c r="J83" t="str">
        <f>IF(個人情報!$K401="","",個人情報!$K401)</f>
        <v/>
      </c>
      <c r="K83" t="str">
        <f>IF(個人情報!$AA401="","",個人情報!$AA401)</f>
        <v/>
      </c>
      <c r="L83" t="str">
        <f>IF(個人情報!$I403="","",個人情報!$I403)</f>
        <v/>
      </c>
    </row>
    <row r="84" spans="1:13" x14ac:dyDescent="0.15">
      <c r="B84" s="195" t="str">
        <f>IF(個人情報!$D402="","",個人情報!$D402)</f>
        <v/>
      </c>
      <c r="C84" t="str">
        <f>IF(個人情報!$E403="","",個人情報!$E403)</f>
        <v/>
      </c>
      <c r="D84" t="str">
        <f>IF(個人情報!$E402="","",個人情報!$E402)</f>
        <v/>
      </c>
      <c r="F84" t="str">
        <f>IF(個人情報!$G402="","",個人情報!$G402)</f>
        <v/>
      </c>
      <c r="G84" t="str">
        <f>IF(個人情報!$G403="","",個人情報!$G403)</f>
        <v/>
      </c>
      <c r="H84" t="str">
        <f>IF(個人情報!$H402="","",個人情報!$H402)</f>
        <v/>
      </c>
      <c r="I84" t="str">
        <f>IF(個人情報!$I402="","",個人情報!$I402)</f>
        <v/>
      </c>
      <c r="J84" t="str">
        <f>IF(個人情報!$K402="","",個人情報!$K402)</f>
        <v/>
      </c>
      <c r="K84" t="str">
        <f>IF(個人情報!$AA402="","",個人情報!$AA402)</f>
        <v/>
      </c>
      <c r="L84" t="str">
        <f>IF(個人情報!$I404="","",個人情報!$I404)</f>
        <v/>
      </c>
      <c r="M84" t="str">
        <f>IF(個人情報!$I404="","",個人情報!$I404)</f>
        <v/>
      </c>
    </row>
  </sheetData>
  <phoneticPr fontId="19"/>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D24"/>
  <sheetViews>
    <sheetView workbookViewId="0">
      <selection activeCell="A8" sqref="A8"/>
    </sheetView>
  </sheetViews>
  <sheetFormatPr defaultRowHeight="13.5" x14ac:dyDescent="0.15"/>
  <cols>
    <col min="1" max="3" width="17.875" customWidth="1"/>
  </cols>
  <sheetData>
    <row r="1" spans="1:4" x14ac:dyDescent="0.15">
      <c r="A1" t="s">
        <v>332</v>
      </c>
      <c r="B1" t="s">
        <v>333</v>
      </c>
      <c r="C1" t="s">
        <v>334</v>
      </c>
      <c r="D1" t="s">
        <v>335</v>
      </c>
    </row>
    <row r="2" spans="1:4" x14ac:dyDescent="0.15">
      <c r="A2" t="s">
        <v>290</v>
      </c>
      <c r="C2">
        <v>1225</v>
      </c>
      <c r="D2" t="s">
        <v>336</v>
      </c>
    </row>
    <row r="3" spans="1:4" x14ac:dyDescent="0.15">
      <c r="A3" t="s">
        <v>291</v>
      </c>
      <c r="C3">
        <v>2520</v>
      </c>
      <c r="D3" t="s">
        <v>336</v>
      </c>
    </row>
    <row r="4" spans="1:4" x14ac:dyDescent="0.15">
      <c r="A4" t="s">
        <v>289</v>
      </c>
      <c r="C4">
        <v>5750</v>
      </c>
      <c r="D4" t="s">
        <v>336</v>
      </c>
    </row>
    <row r="5" spans="1:4" x14ac:dyDescent="0.15">
      <c r="A5" t="s">
        <v>287</v>
      </c>
      <c r="C5">
        <v>21600</v>
      </c>
      <c r="D5" t="s">
        <v>336</v>
      </c>
    </row>
    <row r="6" spans="1:4" x14ac:dyDescent="0.15">
      <c r="A6" t="s">
        <v>294</v>
      </c>
      <c r="C6">
        <v>43800</v>
      </c>
      <c r="D6" t="s">
        <v>336</v>
      </c>
    </row>
    <row r="7" spans="1:4" x14ac:dyDescent="0.15">
      <c r="A7" t="s">
        <v>1771</v>
      </c>
      <c r="C7">
        <v>165500</v>
      </c>
      <c r="D7" t="s">
        <v>336</v>
      </c>
    </row>
    <row r="8" spans="1:4" x14ac:dyDescent="0.15">
      <c r="A8" t="s">
        <v>1769</v>
      </c>
      <c r="C8">
        <v>171000</v>
      </c>
      <c r="D8" t="s">
        <v>336</v>
      </c>
    </row>
    <row r="9" spans="1:4" x14ac:dyDescent="0.15">
      <c r="A9" t="s">
        <v>1770</v>
      </c>
      <c r="C9">
        <v>353000</v>
      </c>
      <c r="D9" t="s">
        <v>336</v>
      </c>
    </row>
    <row r="10" spans="1:4" x14ac:dyDescent="0.15">
      <c r="A10" t="s">
        <v>1764</v>
      </c>
      <c r="C10">
        <v>1460</v>
      </c>
      <c r="D10" t="s">
        <v>336</v>
      </c>
    </row>
    <row r="11" spans="1:4" x14ac:dyDescent="0.15">
      <c r="A11" t="s">
        <v>1765</v>
      </c>
      <c r="C11">
        <v>10300</v>
      </c>
      <c r="D11" t="s">
        <v>336</v>
      </c>
    </row>
    <row r="12" spans="1:4" x14ac:dyDescent="0.15">
      <c r="A12" t="s">
        <v>292</v>
      </c>
      <c r="C12">
        <v>113000</v>
      </c>
      <c r="D12" t="s">
        <v>336</v>
      </c>
    </row>
    <row r="13" spans="1:4" x14ac:dyDescent="0.15">
      <c r="A13" t="s">
        <v>1766</v>
      </c>
      <c r="C13">
        <v>550000</v>
      </c>
      <c r="D13" t="s">
        <v>336</v>
      </c>
    </row>
    <row r="14" spans="1:4" x14ac:dyDescent="0.15">
      <c r="A14" t="s">
        <v>1767</v>
      </c>
      <c r="C14">
        <v>5500</v>
      </c>
      <c r="D14" t="s">
        <v>336</v>
      </c>
    </row>
    <row r="15" spans="1:4" x14ac:dyDescent="0.15">
      <c r="A15" t="s">
        <v>1768</v>
      </c>
      <c r="C15">
        <v>15300</v>
      </c>
      <c r="D15" t="s">
        <v>336</v>
      </c>
    </row>
    <row r="16" spans="1:4" x14ac:dyDescent="0.15">
      <c r="A16" t="s">
        <v>78</v>
      </c>
      <c r="C16">
        <v>165</v>
      </c>
      <c r="D16" t="s">
        <v>337</v>
      </c>
    </row>
    <row r="17" spans="1:4" x14ac:dyDescent="0.15">
      <c r="A17" t="s">
        <v>81</v>
      </c>
      <c r="C17">
        <v>350</v>
      </c>
      <c r="D17" t="s">
        <v>337</v>
      </c>
    </row>
    <row r="18" spans="1:4" x14ac:dyDescent="0.15">
      <c r="A18" t="s">
        <v>84</v>
      </c>
      <c r="C18">
        <v>580</v>
      </c>
      <c r="D18" t="s">
        <v>337</v>
      </c>
    </row>
    <row r="19" spans="1:4" x14ac:dyDescent="0.15">
      <c r="A19" t="s">
        <v>87</v>
      </c>
      <c r="C19">
        <v>1200</v>
      </c>
      <c r="D19" t="s">
        <v>337</v>
      </c>
    </row>
    <row r="20" spans="1:4" x14ac:dyDescent="0.15">
      <c r="A20" t="s">
        <v>90</v>
      </c>
      <c r="C20">
        <v>1220</v>
      </c>
      <c r="D20" t="s">
        <v>337</v>
      </c>
    </row>
    <row r="21" spans="1:4" x14ac:dyDescent="0.15">
      <c r="A21" t="s">
        <v>94</v>
      </c>
      <c r="C21">
        <v>4000</v>
      </c>
      <c r="D21" t="s">
        <v>337</v>
      </c>
    </row>
    <row r="22" spans="1:4" x14ac:dyDescent="0.15">
      <c r="A22" t="s">
        <v>98</v>
      </c>
      <c r="C22">
        <v>4800</v>
      </c>
      <c r="D22" t="s">
        <v>337</v>
      </c>
    </row>
    <row r="23" spans="1:4" x14ac:dyDescent="0.15">
      <c r="A23" t="s">
        <v>100</v>
      </c>
      <c r="C23">
        <v>4400</v>
      </c>
      <c r="D23" t="s">
        <v>337</v>
      </c>
    </row>
    <row r="24" spans="1:4" x14ac:dyDescent="0.15">
      <c r="A24" t="s">
        <v>103</v>
      </c>
      <c r="C24">
        <v>4600</v>
      </c>
      <c r="D24" t="s">
        <v>337</v>
      </c>
    </row>
  </sheetData>
  <phoneticPr fontId="1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187"/>
  <sheetViews>
    <sheetView workbookViewId="0"/>
  </sheetViews>
  <sheetFormatPr defaultRowHeight="13.5" x14ac:dyDescent="0.15"/>
  <cols>
    <col min="1" max="1" width="18.25" customWidth="1"/>
    <col min="3" max="3" width="17.25" bestFit="1" customWidth="1"/>
  </cols>
  <sheetData>
    <row r="1" spans="1:4" x14ac:dyDescent="0.15">
      <c r="A1" t="s">
        <v>338</v>
      </c>
      <c r="B1" t="s">
        <v>339</v>
      </c>
      <c r="C1" t="s">
        <v>340</v>
      </c>
      <c r="D1" t="s">
        <v>341</v>
      </c>
    </row>
    <row r="2" spans="1:4" x14ac:dyDescent="0.15">
      <c r="A2" s="14" t="s">
        <v>381</v>
      </c>
      <c r="B2" s="187" t="s">
        <v>1441</v>
      </c>
      <c r="C2" s="187" t="s">
        <v>1442</v>
      </c>
      <c r="D2" s="187">
        <v>490001</v>
      </c>
    </row>
    <row r="3" spans="1:4" x14ac:dyDescent="0.15">
      <c r="A3" s="14" t="s">
        <v>1775</v>
      </c>
      <c r="B3" s="187" t="s">
        <v>1776</v>
      </c>
      <c r="C3" s="187" t="s">
        <v>1777</v>
      </c>
      <c r="D3" s="187">
        <v>490002</v>
      </c>
    </row>
    <row r="4" spans="1:4" x14ac:dyDescent="0.15">
      <c r="A4" s="14" t="s">
        <v>387</v>
      </c>
      <c r="B4" s="187" t="s">
        <v>1443</v>
      </c>
      <c r="C4" s="187" t="s">
        <v>1444</v>
      </c>
      <c r="D4" s="187">
        <v>490003</v>
      </c>
    </row>
    <row r="5" spans="1:4" x14ac:dyDescent="0.15">
      <c r="A5" t="s">
        <v>14280</v>
      </c>
      <c r="B5" t="s">
        <v>14281</v>
      </c>
      <c r="C5" t="s">
        <v>14279</v>
      </c>
      <c r="D5">
        <v>490185</v>
      </c>
    </row>
    <row r="6" spans="1:4" x14ac:dyDescent="0.15">
      <c r="A6" s="14" t="s">
        <v>1429</v>
      </c>
      <c r="B6" s="187" t="s">
        <v>1445</v>
      </c>
      <c r="C6" s="187" t="s">
        <v>1446</v>
      </c>
      <c r="D6" s="187">
        <v>490004</v>
      </c>
    </row>
    <row r="7" spans="1:4" x14ac:dyDescent="0.15">
      <c r="A7" s="14" t="s">
        <v>444</v>
      </c>
      <c r="B7" s="187" t="s">
        <v>1447</v>
      </c>
      <c r="C7" s="187" t="s">
        <v>1448</v>
      </c>
      <c r="D7" s="187">
        <v>490005</v>
      </c>
    </row>
    <row r="8" spans="1:4" x14ac:dyDescent="0.15">
      <c r="A8" s="14" t="s">
        <v>1778</v>
      </c>
      <c r="B8" s="187" t="s">
        <v>1779</v>
      </c>
      <c r="C8" s="187" t="s">
        <v>1780</v>
      </c>
      <c r="D8" s="187">
        <v>490006</v>
      </c>
    </row>
    <row r="9" spans="1:4" x14ac:dyDescent="0.15">
      <c r="A9" s="14" t="s">
        <v>418</v>
      </c>
      <c r="B9" s="187" t="s">
        <v>1449</v>
      </c>
      <c r="C9" s="187" t="s">
        <v>1450</v>
      </c>
      <c r="D9" s="187">
        <v>490007</v>
      </c>
    </row>
    <row r="10" spans="1:4" x14ac:dyDescent="0.15">
      <c r="A10" s="14" t="s">
        <v>1781</v>
      </c>
      <c r="B10" s="187" t="s">
        <v>1782</v>
      </c>
      <c r="C10" s="187" t="s">
        <v>1783</v>
      </c>
      <c r="D10" s="187">
        <v>490008</v>
      </c>
    </row>
    <row r="11" spans="1:4" x14ac:dyDescent="0.15">
      <c r="A11" t="s">
        <v>426</v>
      </c>
      <c r="B11" t="s">
        <v>1451</v>
      </c>
      <c r="C11" t="s">
        <v>1452</v>
      </c>
      <c r="D11">
        <v>490009</v>
      </c>
    </row>
    <row r="12" spans="1:4" x14ac:dyDescent="0.15">
      <c r="A12" t="s">
        <v>1784</v>
      </c>
      <c r="B12" t="s">
        <v>1785</v>
      </c>
      <c r="C12" t="s">
        <v>1786</v>
      </c>
      <c r="D12">
        <v>490010</v>
      </c>
    </row>
    <row r="13" spans="1:4" x14ac:dyDescent="0.15">
      <c r="A13" t="s">
        <v>1431</v>
      </c>
      <c r="B13" t="s">
        <v>1453</v>
      </c>
      <c r="C13" t="s">
        <v>1454</v>
      </c>
      <c r="D13">
        <v>490011</v>
      </c>
    </row>
    <row r="14" spans="1:4" x14ac:dyDescent="0.15">
      <c r="A14" t="s">
        <v>1455</v>
      </c>
      <c r="B14" t="s">
        <v>1456</v>
      </c>
      <c r="C14" t="s">
        <v>1457</v>
      </c>
      <c r="D14">
        <v>490012</v>
      </c>
    </row>
    <row r="15" spans="1:4" x14ac:dyDescent="0.15">
      <c r="A15" t="s">
        <v>1458</v>
      </c>
      <c r="B15" t="s">
        <v>1459</v>
      </c>
      <c r="C15" t="s">
        <v>1460</v>
      </c>
      <c r="D15">
        <v>490013</v>
      </c>
    </row>
    <row r="16" spans="1:4" x14ac:dyDescent="0.15">
      <c r="A16" t="s">
        <v>389</v>
      </c>
      <c r="B16" t="s">
        <v>1461</v>
      </c>
      <c r="C16" t="s">
        <v>1462</v>
      </c>
      <c r="D16">
        <v>490014</v>
      </c>
    </row>
    <row r="17" spans="1:4" x14ac:dyDescent="0.15">
      <c r="A17" t="s">
        <v>1463</v>
      </c>
      <c r="B17" t="s">
        <v>1464</v>
      </c>
      <c r="C17" t="s">
        <v>1465</v>
      </c>
      <c r="D17">
        <v>490015</v>
      </c>
    </row>
    <row r="18" spans="1:4" x14ac:dyDescent="0.15">
      <c r="A18" t="s">
        <v>394</v>
      </c>
      <c r="B18" t="s">
        <v>1466</v>
      </c>
      <c r="C18" t="s">
        <v>1467</v>
      </c>
      <c r="D18">
        <v>490016</v>
      </c>
    </row>
    <row r="19" spans="1:4" x14ac:dyDescent="0.15">
      <c r="A19" t="s">
        <v>409</v>
      </c>
      <c r="B19" t="s">
        <v>1468</v>
      </c>
      <c r="C19" t="s">
        <v>1469</v>
      </c>
      <c r="D19">
        <v>490017</v>
      </c>
    </row>
    <row r="20" spans="1:4" x14ac:dyDescent="0.15">
      <c r="A20" t="s">
        <v>1470</v>
      </c>
      <c r="B20" t="s">
        <v>1471</v>
      </c>
      <c r="C20" t="s">
        <v>1472</v>
      </c>
      <c r="D20">
        <v>490018</v>
      </c>
    </row>
    <row r="21" spans="1:4" x14ac:dyDescent="0.15">
      <c r="A21" t="s">
        <v>400</v>
      </c>
      <c r="B21" t="s">
        <v>1473</v>
      </c>
      <c r="C21" t="s">
        <v>1474</v>
      </c>
      <c r="D21">
        <v>490019</v>
      </c>
    </row>
    <row r="22" spans="1:4" x14ac:dyDescent="0.15">
      <c r="A22" t="s">
        <v>1475</v>
      </c>
      <c r="B22" t="s">
        <v>1476</v>
      </c>
      <c r="C22" t="s">
        <v>1477</v>
      </c>
      <c r="D22">
        <v>490020</v>
      </c>
    </row>
    <row r="23" spans="1:4" x14ac:dyDescent="0.15">
      <c r="A23" t="s">
        <v>1478</v>
      </c>
      <c r="B23" t="s">
        <v>1479</v>
      </c>
      <c r="C23" t="s">
        <v>1480</v>
      </c>
      <c r="D23">
        <v>490021</v>
      </c>
    </row>
    <row r="24" spans="1:4" x14ac:dyDescent="0.15">
      <c r="A24" t="s">
        <v>397</v>
      </c>
      <c r="B24" t="s">
        <v>1481</v>
      </c>
      <c r="C24" t="s">
        <v>1482</v>
      </c>
      <c r="D24">
        <v>490022</v>
      </c>
    </row>
    <row r="25" spans="1:4" x14ac:dyDescent="0.15">
      <c r="A25" t="s">
        <v>1787</v>
      </c>
      <c r="B25" t="s">
        <v>1788</v>
      </c>
      <c r="C25" t="s">
        <v>1789</v>
      </c>
      <c r="D25">
        <v>490023</v>
      </c>
    </row>
    <row r="26" spans="1:4" x14ac:dyDescent="0.15">
      <c r="A26" t="s">
        <v>1483</v>
      </c>
      <c r="B26" t="s">
        <v>1484</v>
      </c>
      <c r="C26" t="s">
        <v>1485</v>
      </c>
      <c r="D26">
        <v>490024</v>
      </c>
    </row>
    <row r="27" spans="1:4" x14ac:dyDescent="0.15">
      <c r="A27" t="s">
        <v>399</v>
      </c>
      <c r="B27" t="s">
        <v>1486</v>
      </c>
      <c r="C27" t="s">
        <v>1487</v>
      </c>
      <c r="D27">
        <v>490025</v>
      </c>
    </row>
    <row r="28" spans="1:4" x14ac:dyDescent="0.15">
      <c r="A28" t="s">
        <v>1790</v>
      </c>
      <c r="B28" t="s">
        <v>1791</v>
      </c>
      <c r="C28" t="s">
        <v>1792</v>
      </c>
      <c r="D28">
        <v>490026</v>
      </c>
    </row>
    <row r="29" spans="1:4" x14ac:dyDescent="0.15">
      <c r="A29" t="s">
        <v>1488</v>
      </c>
      <c r="B29" t="s">
        <v>1489</v>
      </c>
      <c r="C29" t="s">
        <v>1490</v>
      </c>
      <c r="D29">
        <v>490027</v>
      </c>
    </row>
    <row r="30" spans="1:4" x14ac:dyDescent="0.15">
      <c r="A30" t="s">
        <v>369</v>
      </c>
      <c r="B30" t="s">
        <v>1491</v>
      </c>
      <c r="C30" t="s">
        <v>1492</v>
      </c>
      <c r="D30">
        <v>490028</v>
      </c>
    </row>
    <row r="31" spans="1:4" x14ac:dyDescent="0.15">
      <c r="A31" t="s">
        <v>1793</v>
      </c>
      <c r="B31" t="s">
        <v>1794</v>
      </c>
      <c r="C31" t="s">
        <v>1795</v>
      </c>
      <c r="D31">
        <v>490029</v>
      </c>
    </row>
    <row r="32" spans="1:4" x14ac:dyDescent="0.15">
      <c r="A32" t="s">
        <v>375</v>
      </c>
      <c r="B32" t="s">
        <v>1493</v>
      </c>
      <c r="C32" t="s">
        <v>1494</v>
      </c>
      <c r="D32">
        <v>490030</v>
      </c>
    </row>
    <row r="33" spans="1:4" x14ac:dyDescent="0.15">
      <c r="A33" t="s">
        <v>1796</v>
      </c>
      <c r="B33" t="s">
        <v>1797</v>
      </c>
      <c r="C33" t="s">
        <v>1798</v>
      </c>
      <c r="D33">
        <v>490031</v>
      </c>
    </row>
    <row r="34" spans="1:4" x14ac:dyDescent="0.15">
      <c r="A34" t="s">
        <v>393</v>
      </c>
      <c r="B34" t="s">
        <v>1495</v>
      </c>
      <c r="C34" t="s">
        <v>1496</v>
      </c>
      <c r="D34">
        <v>490032</v>
      </c>
    </row>
    <row r="35" spans="1:4" x14ac:dyDescent="0.15">
      <c r="A35" t="s">
        <v>1497</v>
      </c>
      <c r="B35" t="s">
        <v>1498</v>
      </c>
      <c r="C35" t="s">
        <v>1499</v>
      </c>
      <c r="D35">
        <v>490033</v>
      </c>
    </row>
    <row r="36" spans="1:4" x14ac:dyDescent="0.15">
      <c r="A36" t="s">
        <v>365</v>
      </c>
      <c r="B36" t="s">
        <v>1500</v>
      </c>
      <c r="C36" t="s">
        <v>1501</v>
      </c>
      <c r="D36">
        <v>490034</v>
      </c>
    </row>
    <row r="37" spans="1:4" x14ac:dyDescent="0.15">
      <c r="A37" t="s">
        <v>1799</v>
      </c>
      <c r="B37" t="s">
        <v>1800</v>
      </c>
      <c r="C37" t="s">
        <v>1801</v>
      </c>
      <c r="D37">
        <v>490035</v>
      </c>
    </row>
    <row r="38" spans="1:4" x14ac:dyDescent="0.15">
      <c r="A38" t="s">
        <v>385</v>
      </c>
      <c r="B38" t="s">
        <v>1502</v>
      </c>
      <c r="C38" t="s">
        <v>1503</v>
      </c>
      <c r="D38">
        <v>490036</v>
      </c>
    </row>
    <row r="39" spans="1:4" x14ac:dyDescent="0.15">
      <c r="A39" t="s">
        <v>1802</v>
      </c>
      <c r="B39" t="s">
        <v>1803</v>
      </c>
      <c r="C39" t="s">
        <v>1804</v>
      </c>
      <c r="D39">
        <v>490037</v>
      </c>
    </row>
    <row r="40" spans="1:4" x14ac:dyDescent="0.15">
      <c r="A40" t="s">
        <v>422</v>
      </c>
      <c r="B40" t="s">
        <v>1504</v>
      </c>
      <c r="C40" t="s">
        <v>1505</v>
      </c>
      <c r="D40">
        <v>490038</v>
      </c>
    </row>
    <row r="41" spans="1:4" x14ac:dyDescent="0.15">
      <c r="A41" t="s">
        <v>1506</v>
      </c>
      <c r="B41" t="s">
        <v>1507</v>
      </c>
      <c r="C41" t="s">
        <v>1508</v>
      </c>
      <c r="D41">
        <v>490039</v>
      </c>
    </row>
    <row r="42" spans="1:4" x14ac:dyDescent="0.15">
      <c r="A42" t="s">
        <v>1509</v>
      </c>
      <c r="B42" t="s">
        <v>1510</v>
      </c>
      <c r="C42" t="s">
        <v>1511</v>
      </c>
      <c r="D42">
        <v>490040</v>
      </c>
    </row>
    <row r="43" spans="1:4" x14ac:dyDescent="0.15">
      <c r="A43" t="s">
        <v>396</v>
      </c>
      <c r="B43" t="s">
        <v>1512</v>
      </c>
      <c r="C43" t="s">
        <v>1513</v>
      </c>
      <c r="D43">
        <v>490041</v>
      </c>
    </row>
    <row r="44" spans="1:4" x14ac:dyDescent="0.15">
      <c r="A44" t="s">
        <v>1805</v>
      </c>
      <c r="B44" t="s">
        <v>1806</v>
      </c>
      <c r="C44" t="s">
        <v>1807</v>
      </c>
      <c r="D44">
        <v>490042</v>
      </c>
    </row>
    <row r="45" spans="1:4" x14ac:dyDescent="0.15">
      <c r="A45" t="s">
        <v>1514</v>
      </c>
      <c r="B45" t="s">
        <v>1515</v>
      </c>
      <c r="C45" t="s">
        <v>1516</v>
      </c>
      <c r="D45">
        <v>490043</v>
      </c>
    </row>
    <row r="46" spans="1:4" x14ac:dyDescent="0.15">
      <c r="A46" t="s">
        <v>402</v>
      </c>
      <c r="B46" t="s">
        <v>1517</v>
      </c>
      <c r="C46" t="s">
        <v>1518</v>
      </c>
      <c r="D46">
        <v>490044</v>
      </c>
    </row>
    <row r="47" spans="1:4" x14ac:dyDescent="0.15">
      <c r="A47" t="s">
        <v>1519</v>
      </c>
      <c r="B47" t="s">
        <v>1520</v>
      </c>
      <c r="C47" t="s">
        <v>1521</v>
      </c>
      <c r="D47">
        <v>490045</v>
      </c>
    </row>
    <row r="48" spans="1:4" x14ac:dyDescent="0.15">
      <c r="A48" t="s">
        <v>1522</v>
      </c>
      <c r="B48" t="s">
        <v>1523</v>
      </c>
      <c r="C48" t="s">
        <v>1524</v>
      </c>
      <c r="D48">
        <v>490046</v>
      </c>
    </row>
    <row r="49" spans="1:4" x14ac:dyDescent="0.15">
      <c r="A49" t="s">
        <v>420</v>
      </c>
      <c r="B49" t="s">
        <v>1525</v>
      </c>
      <c r="C49" t="s">
        <v>1526</v>
      </c>
      <c r="D49">
        <v>490047</v>
      </c>
    </row>
    <row r="50" spans="1:4" x14ac:dyDescent="0.15">
      <c r="A50" t="s">
        <v>14180</v>
      </c>
      <c r="B50" t="s">
        <v>14181</v>
      </c>
      <c r="C50" t="s">
        <v>14182</v>
      </c>
      <c r="D50">
        <v>490183</v>
      </c>
    </row>
    <row r="51" spans="1:4" x14ac:dyDescent="0.15">
      <c r="A51" t="s">
        <v>364</v>
      </c>
      <c r="B51" t="s">
        <v>1527</v>
      </c>
      <c r="C51" t="s">
        <v>1528</v>
      </c>
      <c r="D51">
        <v>490050</v>
      </c>
    </row>
    <row r="52" spans="1:4" x14ac:dyDescent="0.15">
      <c r="A52" t="s">
        <v>1808</v>
      </c>
      <c r="B52" t="s">
        <v>1809</v>
      </c>
      <c r="C52" t="s">
        <v>1810</v>
      </c>
      <c r="D52">
        <v>490051</v>
      </c>
    </row>
    <row r="53" spans="1:4" x14ac:dyDescent="0.15">
      <c r="A53" t="s">
        <v>1430</v>
      </c>
      <c r="B53" t="s">
        <v>1529</v>
      </c>
      <c r="C53" t="s">
        <v>1530</v>
      </c>
      <c r="D53">
        <v>490052</v>
      </c>
    </row>
    <row r="54" spans="1:4" x14ac:dyDescent="0.15">
      <c r="A54" t="s">
        <v>419</v>
      </c>
      <c r="B54" t="s">
        <v>1531</v>
      </c>
      <c r="C54" t="s">
        <v>1532</v>
      </c>
      <c r="D54">
        <v>490053</v>
      </c>
    </row>
    <row r="55" spans="1:4" x14ac:dyDescent="0.15">
      <c r="A55" t="s">
        <v>367</v>
      </c>
      <c r="B55" t="s">
        <v>1533</v>
      </c>
      <c r="C55" t="s">
        <v>1534</v>
      </c>
      <c r="D55">
        <v>490054</v>
      </c>
    </row>
    <row r="56" spans="1:4" x14ac:dyDescent="0.15">
      <c r="A56" t="s">
        <v>448</v>
      </c>
      <c r="B56" t="s">
        <v>1535</v>
      </c>
      <c r="C56" t="s">
        <v>1536</v>
      </c>
      <c r="D56">
        <v>490055</v>
      </c>
    </row>
    <row r="57" spans="1:4" x14ac:dyDescent="0.15">
      <c r="A57" t="s">
        <v>1811</v>
      </c>
      <c r="B57" t="s">
        <v>1812</v>
      </c>
      <c r="C57" t="s">
        <v>1813</v>
      </c>
      <c r="D57">
        <v>490056</v>
      </c>
    </row>
    <row r="58" spans="1:4" x14ac:dyDescent="0.15">
      <c r="A58" t="s">
        <v>435</v>
      </c>
      <c r="B58" t="s">
        <v>1537</v>
      </c>
      <c r="C58" t="s">
        <v>1538</v>
      </c>
      <c r="D58">
        <v>490057</v>
      </c>
    </row>
    <row r="59" spans="1:4" x14ac:dyDescent="0.15">
      <c r="A59" t="s">
        <v>390</v>
      </c>
      <c r="B59" t="s">
        <v>1539</v>
      </c>
      <c r="C59" t="s">
        <v>1540</v>
      </c>
      <c r="D59">
        <v>490058</v>
      </c>
    </row>
    <row r="60" spans="1:4" x14ac:dyDescent="0.15">
      <c r="A60" t="s">
        <v>1814</v>
      </c>
      <c r="B60" t="s">
        <v>1815</v>
      </c>
      <c r="C60" t="s">
        <v>1816</v>
      </c>
      <c r="D60">
        <v>490059</v>
      </c>
    </row>
    <row r="61" spans="1:4" x14ac:dyDescent="0.15">
      <c r="A61" t="s">
        <v>1541</v>
      </c>
      <c r="B61" t="s">
        <v>1542</v>
      </c>
      <c r="C61" t="s">
        <v>1543</v>
      </c>
      <c r="D61">
        <v>490060</v>
      </c>
    </row>
    <row r="62" spans="1:4" x14ac:dyDescent="0.15">
      <c r="A62" t="s">
        <v>1544</v>
      </c>
      <c r="B62" t="s">
        <v>1545</v>
      </c>
      <c r="C62" t="s">
        <v>1546</v>
      </c>
      <c r="D62">
        <v>490061</v>
      </c>
    </row>
    <row r="63" spans="1:4" x14ac:dyDescent="0.15">
      <c r="A63" t="s">
        <v>421</v>
      </c>
      <c r="B63" t="s">
        <v>1547</v>
      </c>
      <c r="C63" t="s">
        <v>1548</v>
      </c>
      <c r="D63">
        <v>490062</v>
      </c>
    </row>
    <row r="64" spans="1:4" x14ac:dyDescent="0.15">
      <c r="A64" t="s">
        <v>414</v>
      </c>
      <c r="B64" t="s">
        <v>1549</v>
      </c>
      <c r="C64" t="s">
        <v>1550</v>
      </c>
      <c r="D64">
        <v>490063</v>
      </c>
    </row>
    <row r="65" spans="1:4" x14ac:dyDescent="0.15">
      <c r="A65" t="s">
        <v>413</v>
      </c>
      <c r="B65" t="s">
        <v>1551</v>
      </c>
      <c r="C65" t="s">
        <v>1552</v>
      </c>
      <c r="D65">
        <v>490064</v>
      </c>
    </row>
    <row r="66" spans="1:4" x14ac:dyDescent="0.15">
      <c r="A66" t="s">
        <v>1553</v>
      </c>
      <c r="B66" t="s">
        <v>1554</v>
      </c>
      <c r="C66" t="s">
        <v>1555</v>
      </c>
      <c r="D66">
        <v>490182</v>
      </c>
    </row>
    <row r="67" spans="1:4" x14ac:dyDescent="0.15">
      <c r="A67" t="s">
        <v>434</v>
      </c>
      <c r="B67" t="s">
        <v>1556</v>
      </c>
      <c r="C67" t="s">
        <v>1557</v>
      </c>
      <c r="D67">
        <v>490065</v>
      </c>
    </row>
    <row r="68" spans="1:4" x14ac:dyDescent="0.15">
      <c r="A68" t="s">
        <v>1558</v>
      </c>
      <c r="B68" t="s">
        <v>1559</v>
      </c>
      <c r="C68" t="s">
        <v>1560</v>
      </c>
      <c r="D68">
        <v>490066</v>
      </c>
    </row>
    <row r="69" spans="1:4" x14ac:dyDescent="0.15">
      <c r="A69" t="s">
        <v>1561</v>
      </c>
      <c r="B69" t="s">
        <v>1562</v>
      </c>
      <c r="C69" t="s">
        <v>1563</v>
      </c>
      <c r="D69">
        <v>490067</v>
      </c>
    </row>
    <row r="70" spans="1:4" x14ac:dyDescent="0.15">
      <c r="A70" t="s">
        <v>1564</v>
      </c>
      <c r="B70" t="s">
        <v>1565</v>
      </c>
      <c r="C70" t="s">
        <v>1566</v>
      </c>
      <c r="D70">
        <v>490068</v>
      </c>
    </row>
    <row r="71" spans="1:4" x14ac:dyDescent="0.15">
      <c r="A71" t="s">
        <v>447</v>
      </c>
      <c r="B71" t="s">
        <v>1567</v>
      </c>
      <c r="C71" t="s">
        <v>1568</v>
      </c>
      <c r="D71">
        <v>490069</v>
      </c>
    </row>
    <row r="72" spans="1:4" x14ac:dyDescent="0.15">
      <c r="A72" t="s">
        <v>377</v>
      </c>
      <c r="B72" t="s">
        <v>1569</v>
      </c>
      <c r="C72" t="s">
        <v>1570</v>
      </c>
      <c r="D72">
        <v>490070</v>
      </c>
    </row>
    <row r="73" spans="1:4" x14ac:dyDescent="0.15">
      <c r="A73" t="s">
        <v>1571</v>
      </c>
      <c r="B73" t="s">
        <v>1572</v>
      </c>
      <c r="C73" t="s">
        <v>1573</v>
      </c>
      <c r="D73">
        <v>490071</v>
      </c>
    </row>
    <row r="74" spans="1:4" x14ac:dyDescent="0.15">
      <c r="A74" t="s">
        <v>1574</v>
      </c>
      <c r="B74" t="s">
        <v>1575</v>
      </c>
      <c r="C74" t="s">
        <v>1576</v>
      </c>
      <c r="D74">
        <v>490072</v>
      </c>
    </row>
    <row r="75" spans="1:4" x14ac:dyDescent="0.15">
      <c r="A75" t="s">
        <v>382</v>
      </c>
      <c r="B75" t="s">
        <v>1577</v>
      </c>
      <c r="C75" t="s">
        <v>1578</v>
      </c>
      <c r="D75">
        <v>490073</v>
      </c>
    </row>
    <row r="76" spans="1:4" x14ac:dyDescent="0.15">
      <c r="A76" t="s">
        <v>1817</v>
      </c>
      <c r="B76" t="s">
        <v>1818</v>
      </c>
      <c r="C76" t="s">
        <v>1819</v>
      </c>
      <c r="D76">
        <v>490074</v>
      </c>
    </row>
    <row r="77" spans="1:4" x14ac:dyDescent="0.15">
      <c r="A77" t="s">
        <v>376</v>
      </c>
      <c r="B77" t="s">
        <v>1579</v>
      </c>
      <c r="C77" t="s">
        <v>1580</v>
      </c>
      <c r="D77">
        <v>490075</v>
      </c>
    </row>
    <row r="78" spans="1:4" x14ac:dyDescent="0.15">
      <c r="A78" t="s">
        <v>1581</v>
      </c>
      <c r="B78" t="s">
        <v>1582</v>
      </c>
      <c r="C78" t="s">
        <v>1583</v>
      </c>
      <c r="D78">
        <v>490076</v>
      </c>
    </row>
    <row r="79" spans="1:4" x14ac:dyDescent="0.15">
      <c r="A79" t="s">
        <v>388</v>
      </c>
      <c r="B79" t="s">
        <v>1584</v>
      </c>
      <c r="C79" t="s">
        <v>1585</v>
      </c>
      <c r="D79">
        <v>490077</v>
      </c>
    </row>
    <row r="80" spans="1:4" x14ac:dyDescent="0.15">
      <c r="A80" t="s">
        <v>430</v>
      </c>
      <c r="B80" t="s">
        <v>1586</v>
      </c>
      <c r="C80" t="s">
        <v>1587</v>
      </c>
      <c r="D80">
        <v>490078</v>
      </c>
    </row>
    <row r="81" spans="1:4" x14ac:dyDescent="0.15">
      <c r="A81" t="s">
        <v>1588</v>
      </c>
      <c r="B81" t="s">
        <v>1589</v>
      </c>
      <c r="C81" t="s">
        <v>1590</v>
      </c>
      <c r="D81">
        <v>490079</v>
      </c>
    </row>
    <row r="82" spans="1:4" x14ac:dyDescent="0.15">
      <c r="A82" t="s">
        <v>425</v>
      </c>
      <c r="B82" t="s">
        <v>1591</v>
      </c>
      <c r="C82" t="s">
        <v>1592</v>
      </c>
      <c r="D82">
        <v>490080</v>
      </c>
    </row>
    <row r="83" spans="1:4" x14ac:dyDescent="0.15">
      <c r="A83" t="s">
        <v>442</v>
      </c>
      <c r="B83" t="s">
        <v>1593</v>
      </c>
      <c r="C83" t="s">
        <v>1594</v>
      </c>
      <c r="D83">
        <v>490081</v>
      </c>
    </row>
    <row r="84" spans="1:4" x14ac:dyDescent="0.15">
      <c r="A84" t="s">
        <v>408</v>
      </c>
      <c r="B84" t="s">
        <v>1595</v>
      </c>
      <c r="C84" t="s">
        <v>1596</v>
      </c>
      <c r="D84">
        <v>490082</v>
      </c>
    </row>
    <row r="85" spans="1:4" x14ac:dyDescent="0.15">
      <c r="A85" t="s">
        <v>1820</v>
      </c>
      <c r="B85" t="s">
        <v>1821</v>
      </c>
      <c r="C85" t="s">
        <v>1822</v>
      </c>
      <c r="D85">
        <v>490083</v>
      </c>
    </row>
    <row r="86" spans="1:4" x14ac:dyDescent="0.15">
      <c r="A86" t="s">
        <v>391</v>
      </c>
      <c r="B86" t="s">
        <v>1597</v>
      </c>
      <c r="C86" t="s">
        <v>1598</v>
      </c>
      <c r="D86">
        <v>490084</v>
      </c>
    </row>
    <row r="87" spans="1:4" x14ac:dyDescent="0.15">
      <c r="A87" t="s">
        <v>380</v>
      </c>
      <c r="B87" t="s">
        <v>1599</v>
      </c>
      <c r="C87" t="s">
        <v>1600</v>
      </c>
      <c r="D87">
        <v>490085</v>
      </c>
    </row>
    <row r="88" spans="1:4" x14ac:dyDescent="0.15">
      <c r="A88" t="s">
        <v>373</v>
      </c>
      <c r="B88" t="s">
        <v>1601</v>
      </c>
      <c r="C88" t="s">
        <v>1602</v>
      </c>
      <c r="D88">
        <v>490086</v>
      </c>
    </row>
    <row r="89" spans="1:4" x14ac:dyDescent="0.15">
      <c r="A89" t="s">
        <v>1823</v>
      </c>
      <c r="B89" t="s">
        <v>1824</v>
      </c>
      <c r="C89" t="s">
        <v>1825</v>
      </c>
      <c r="D89">
        <v>490087</v>
      </c>
    </row>
    <row r="90" spans="1:4" x14ac:dyDescent="0.15">
      <c r="A90" t="s">
        <v>1427</v>
      </c>
      <c r="B90" t="s">
        <v>1603</v>
      </c>
      <c r="C90" t="s">
        <v>1604</v>
      </c>
      <c r="D90">
        <v>490088</v>
      </c>
    </row>
    <row r="91" spans="1:4" x14ac:dyDescent="0.15">
      <c r="A91" t="s">
        <v>450</v>
      </c>
      <c r="B91" t="s">
        <v>1605</v>
      </c>
      <c r="C91" t="s">
        <v>1606</v>
      </c>
      <c r="D91">
        <v>490089</v>
      </c>
    </row>
    <row r="92" spans="1:4" x14ac:dyDescent="0.15">
      <c r="A92" t="s">
        <v>475</v>
      </c>
      <c r="B92" t="s">
        <v>1607</v>
      </c>
      <c r="C92" t="s">
        <v>1608</v>
      </c>
      <c r="D92">
        <v>490090</v>
      </c>
    </row>
    <row r="93" spans="1:4" x14ac:dyDescent="0.15">
      <c r="A93" t="s">
        <v>410</v>
      </c>
      <c r="B93" t="s">
        <v>1609</v>
      </c>
      <c r="C93" t="s">
        <v>1610</v>
      </c>
      <c r="D93">
        <v>490091</v>
      </c>
    </row>
    <row r="94" spans="1:4" x14ac:dyDescent="0.15">
      <c r="A94" t="s">
        <v>446</v>
      </c>
      <c r="B94" t="s">
        <v>1611</v>
      </c>
      <c r="C94" t="s">
        <v>1612</v>
      </c>
      <c r="D94">
        <v>490092</v>
      </c>
    </row>
    <row r="95" spans="1:4" x14ac:dyDescent="0.15">
      <c r="A95" t="s">
        <v>431</v>
      </c>
      <c r="B95" t="s">
        <v>1613</v>
      </c>
      <c r="C95" t="s">
        <v>1614</v>
      </c>
      <c r="D95">
        <v>490093</v>
      </c>
    </row>
    <row r="96" spans="1:4" x14ac:dyDescent="0.15">
      <c r="A96" t="s">
        <v>1826</v>
      </c>
      <c r="B96" t="s">
        <v>1827</v>
      </c>
      <c r="C96" t="s">
        <v>1828</v>
      </c>
      <c r="D96">
        <v>490094</v>
      </c>
    </row>
    <row r="97" spans="1:4" x14ac:dyDescent="0.15">
      <c r="A97" t="s">
        <v>405</v>
      </c>
      <c r="B97" t="s">
        <v>1615</v>
      </c>
      <c r="C97" t="s">
        <v>1616</v>
      </c>
      <c r="D97">
        <v>490095</v>
      </c>
    </row>
    <row r="98" spans="1:4" x14ac:dyDescent="0.15">
      <c r="A98" t="s">
        <v>383</v>
      </c>
      <c r="B98" t="s">
        <v>1617</v>
      </c>
      <c r="C98" t="s">
        <v>1618</v>
      </c>
      <c r="D98">
        <v>490096</v>
      </c>
    </row>
    <row r="99" spans="1:4" x14ac:dyDescent="0.15">
      <c r="A99" t="s">
        <v>1829</v>
      </c>
      <c r="B99" t="s">
        <v>1830</v>
      </c>
      <c r="C99" t="s">
        <v>1831</v>
      </c>
      <c r="D99">
        <v>490097</v>
      </c>
    </row>
    <row r="100" spans="1:4" x14ac:dyDescent="0.15">
      <c r="A100" t="s">
        <v>1619</v>
      </c>
      <c r="B100" t="s">
        <v>1620</v>
      </c>
      <c r="C100" t="s">
        <v>1621</v>
      </c>
      <c r="D100">
        <v>490098</v>
      </c>
    </row>
    <row r="101" spans="1:4" x14ac:dyDescent="0.15">
      <c r="A101" t="s">
        <v>440</v>
      </c>
      <c r="B101" t="s">
        <v>1622</v>
      </c>
      <c r="C101" t="s">
        <v>1623</v>
      </c>
      <c r="D101">
        <v>490099</v>
      </c>
    </row>
    <row r="102" spans="1:4" x14ac:dyDescent="0.15">
      <c r="A102" t="s">
        <v>1832</v>
      </c>
      <c r="B102" t="s">
        <v>1833</v>
      </c>
      <c r="C102" t="s">
        <v>1834</v>
      </c>
      <c r="D102">
        <v>490100</v>
      </c>
    </row>
    <row r="103" spans="1:4" x14ac:dyDescent="0.15">
      <c r="A103" t="s">
        <v>452</v>
      </c>
      <c r="B103" t="s">
        <v>1624</v>
      </c>
      <c r="C103" t="s">
        <v>1625</v>
      </c>
      <c r="D103">
        <v>490101</v>
      </c>
    </row>
    <row r="104" spans="1:4" x14ac:dyDescent="0.15">
      <c r="A104" t="s">
        <v>1835</v>
      </c>
      <c r="B104" t="s">
        <v>1836</v>
      </c>
      <c r="C104" t="s">
        <v>1837</v>
      </c>
      <c r="D104">
        <v>490102</v>
      </c>
    </row>
    <row r="105" spans="1:4" x14ac:dyDescent="0.15">
      <c r="A105" t="s">
        <v>368</v>
      </c>
      <c r="B105" t="s">
        <v>1626</v>
      </c>
      <c r="C105" t="s">
        <v>1627</v>
      </c>
      <c r="D105">
        <v>490103</v>
      </c>
    </row>
    <row r="106" spans="1:4" x14ac:dyDescent="0.15">
      <c r="A106" t="s">
        <v>1838</v>
      </c>
      <c r="B106" t="s">
        <v>1839</v>
      </c>
      <c r="C106" t="s">
        <v>1840</v>
      </c>
      <c r="D106">
        <v>490104</v>
      </c>
    </row>
    <row r="107" spans="1:4" x14ac:dyDescent="0.15">
      <c r="A107" t="s">
        <v>395</v>
      </c>
      <c r="B107" t="s">
        <v>1628</v>
      </c>
      <c r="C107" t="s">
        <v>1629</v>
      </c>
      <c r="D107">
        <v>490105</v>
      </c>
    </row>
    <row r="108" spans="1:4" x14ac:dyDescent="0.15">
      <c r="A108" t="s">
        <v>1630</v>
      </c>
      <c r="B108" t="s">
        <v>1631</v>
      </c>
      <c r="C108" t="s">
        <v>1632</v>
      </c>
      <c r="D108">
        <v>490106</v>
      </c>
    </row>
    <row r="109" spans="1:4" x14ac:dyDescent="0.15">
      <c r="A109" t="s">
        <v>14282</v>
      </c>
      <c r="B109" t="s">
        <v>14283</v>
      </c>
      <c r="C109" t="s">
        <v>14284</v>
      </c>
      <c r="D109">
        <v>490186</v>
      </c>
    </row>
    <row r="110" spans="1:4" x14ac:dyDescent="0.15">
      <c r="A110" t="s">
        <v>439</v>
      </c>
      <c r="B110" t="s">
        <v>1633</v>
      </c>
      <c r="C110" t="s">
        <v>1634</v>
      </c>
      <c r="D110">
        <v>490107</v>
      </c>
    </row>
    <row r="111" spans="1:4" x14ac:dyDescent="0.15">
      <c r="A111" t="s">
        <v>1841</v>
      </c>
      <c r="B111" t="s">
        <v>1842</v>
      </c>
      <c r="C111" t="s">
        <v>1843</v>
      </c>
      <c r="D111">
        <v>490108</v>
      </c>
    </row>
    <row r="112" spans="1:4" x14ac:dyDescent="0.15">
      <c r="A112" t="s">
        <v>1635</v>
      </c>
      <c r="B112" t="s">
        <v>1636</v>
      </c>
      <c r="C112" t="s">
        <v>1637</v>
      </c>
      <c r="D112">
        <v>490109</v>
      </c>
    </row>
    <row r="113" spans="1:4" x14ac:dyDescent="0.15">
      <c r="A113" t="s">
        <v>1638</v>
      </c>
      <c r="B113" t="s">
        <v>1639</v>
      </c>
      <c r="C113" t="s">
        <v>1640</v>
      </c>
      <c r="D113">
        <v>490110</v>
      </c>
    </row>
    <row r="114" spans="1:4" x14ac:dyDescent="0.15">
      <c r="A114" t="s">
        <v>433</v>
      </c>
      <c r="B114" t="s">
        <v>1641</v>
      </c>
      <c r="C114" t="s">
        <v>1642</v>
      </c>
      <c r="D114">
        <v>490111</v>
      </c>
    </row>
    <row r="115" spans="1:4" x14ac:dyDescent="0.15">
      <c r="A115" t="s">
        <v>1426</v>
      </c>
      <c r="B115" t="s">
        <v>1643</v>
      </c>
      <c r="C115" t="s">
        <v>1644</v>
      </c>
      <c r="D115">
        <v>490112</v>
      </c>
    </row>
    <row r="116" spans="1:4" x14ac:dyDescent="0.15">
      <c r="A116" t="s">
        <v>404</v>
      </c>
      <c r="B116" t="s">
        <v>1645</v>
      </c>
      <c r="C116" t="s">
        <v>1646</v>
      </c>
      <c r="D116">
        <v>490113</v>
      </c>
    </row>
    <row r="117" spans="1:4" x14ac:dyDescent="0.15">
      <c r="A117" t="s">
        <v>1844</v>
      </c>
      <c r="B117" t="s">
        <v>1845</v>
      </c>
      <c r="C117" t="s">
        <v>1846</v>
      </c>
      <c r="D117">
        <v>490114</v>
      </c>
    </row>
    <row r="118" spans="1:4" x14ac:dyDescent="0.15">
      <c r="A118" t="s">
        <v>441</v>
      </c>
      <c r="B118" t="s">
        <v>1647</v>
      </c>
      <c r="C118" t="s">
        <v>1648</v>
      </c>
      <c r="D118">
        <v>490115</v>
      </c>
    </row>
    <row r="119" spans="1:4" x14ac:dyDescent="0.15">
      <c r="A119" t="s">
        <v>1847</v>
      </c>
      <c r="B119" t="s">
        <v>1848</v>
      </c>
      <c r="C119" t="s">
        <v>1849</v>
      </c>
      <c r="D119">
        <v>490116</v>
      </c>
    </row>
    <row r="120" spans="1:4" x14ac:dyDescent="0.15">
      <c r="A120" t="s">
        <v>449</v>
      </c>
      <c r="B120" t="s">
        <v>1649</v>
      </c>
      <c r="C120" t="s">
        <v>1650</v>
      </c>
      <c r="D120">
        <v>490117</v>
      </c>
    </row>
    <row r="121" spans="1:4" x14ac:dyDescent="0.15">
      <c r="A121" t="s">
        <v>1850</v>
      </c>
      <c r="B121" t="s">
        <v>1851</v>
      </c>
      <c r="C121" t="s">
        <v>1852</v>
      </c>
      <c r="D121">
        <v>490118</v>
      </c>
    </row>
    <row r="122" spans="1:4" x14ac:dyDescent="0.15">
      <c r="A122" t="s">
        <v>14275</v>
      </c>
      <c r="B122" t="s">
        <v>14277</v>
      </c>
      <c r="C122" t="s">
        <v>14273</v>
      </c>
      <c r="D122">
        <v>490048</v>
      </c>
    </row>
    <row r="123" spans="1:4" x14ac:dyDescent="0.15">
      <c r="A123" t="s">
        <v>14276</v>
      </c>
      <c r="B123" t="s">
        <v>14278</v>
      </c>
      <c r="C123" t="s">
        <v>14274</v>
      </c>
      <c r="D123">
        <v>490049</v>
      </c>
    </row>
    <row r="124" spans="1:4" x14ac:dyDescent="0.15">
      <c r="A124" t="s">
        <v>429</v>
      </c>
      <c r="B124" t="s">
        <v>1651</v>
      </c>
      <c r="C124" t="s">
        <v>1652</v>
      </c>
      <c r="D124">
        <v>490119</v>
      </c>
    </row>
    <row r="125" spans="1:4" x14ac:dyDescent="0.15">
      <c r="A125" t="s">
        <v>428</v>
      </c>
      <c r="B125" t="s">
        <v>1653</v>
      </c>
      <c r="C125" t="s">
        <v>1654</v>
      </c>
      <c r="D125">
        <v>490120</v>
      </c>
    </row>
    <row r="126" spans="1:4" x14ac:dyDescent="0.15">
      <c r="A126" t="s">
        <v>1853</v>
      </c>
      <c r="B126" t="s">
        <v>1854</v>
      </c>
      <c r="C126" t="s">
        <v>1855</v>
      </c>
      <c r="D126">
        <v>490121</v>
      </c>
    </row>
    <row r="127" spans="1:4" x14ac:dyDescent="0.15">
      <c r="A127" t="s">
        <v>1655</v>
      </c>
      <c r="B127" t="s">
        <v>1656</v>
      </c>
      <c r="C127" t="s">
        <v>1657</v>
      </c>
      <c r="D127">
        <v>490122</v>
      </c>
    </row>
    <row r="128" spans="1:4" x14ac:dyDescent="0.15">
      <c r="A128" t="s">
        <v>436</v>
      </c>
      <c r="B128" t="s">
        <v>1658</v>
      </c>
      <c r="C128" t="s">
        <v>1659</v>
      </c>
      <c r="D128">
        <v>490123</v>
      </c>
    </row>
    <row r="129" spans="1:4" x14ac:dyDescent="0.15">
      <c r="A129" t="s">
        <v>1856</v>
      </c>
      <c r="B129" t="s">
        <v>1857</v>
      </c>
      <c r="C129" t="s">
        <v>1858</v>
      </c>
      <c r="D129">
        <v>490124</v>
      </c>
    </row>
    <row r="130" spans="1:4" x14ac:dyDescent="0.15">
      <c r="A130" t="s">
        <v>403</v>
      </c>
      <c r="B130" t="s">
        <v>1660</v>
      </c>
      <c r="C130" t="s">
        <v>1661</v>
      </c>
      <c r="D130">
        <v>490125</v>
      </c>
    </row>
    <row r="131" spans="1:4" x14ac:dyDescent="0.15">
      <c r="A131" t="s">
        <v>1859</v>
      </c>
      <c r="B131" t="s">
        <v>1860</v>
      </c>
      <c r="C131" t="s">
        <v>1861</v>
      </c>
      <c r="D131">
        <v>490126</v>
      </c>
    </row>
    <row r="132" spans="1:4" x14ac:dyDescent="0.15">
      <c r="A132" t="s">
        <v>486</v>
      </c>
      <c r="B132" t="s">
        <v>1662</v>
      </c>
      <c r="C132" t="s">
        <v>1663</v>
      </c>
      <c r="D132">
        <v>490127</v>
      </c>
    </row>
    <row r="133" spans="1:4" x14ac:dyDescent="0.15">
      <c r="A133" t="s">
        <v>1862</v>
      </c>
      <c r="B133" t="s">
        <v>1863</v>
      </c>
      <c r="C133" t="s">
        <v>1864</v>
      </c>
      <c r="D133">
        <v>490128</v>
      </c>
    </row>
    <row r="134" spans="1:4" x14ac:dyDescent="0.15">
      <c r="A134" t="s">
        <v>371</v>
      </c>
      <c r="B134" t="s">
        <v>1664</v>
      </c>
      <c r="C134" t="s">
        <v>1665</v>
      </c>
      <c r="D134">
        <v>490129</v>
      </c>
    </row>
    <row r="135" spans="1:4" x14ac:dyDescent="0.15">
      <c r="A135" t="s">
        <v>437</v>
      </c>
      <c r="B135" t="s">
        <v>1666</v>
      </c>
      <c r="C135" t="s">
        <v>1667</v>
      </c>
      <c r="D135">
        <v>490130</v>
      </c>
    </row>
    <row r="136" spans="1:4" x14ac:dyDescent="0.15">
      <c r="A136" t="s">
        <v>1668</v>
      </c>
      <c r="B136" t="s">
        <v>1669</v>
      </c>
      <c r="C136" t="s">
        <v>1670</v>
      </c>
      <c r="D136">
        <v>490131</v>
      </c>
    </row>
    <row r="137" spans="1:4" x14ac:dyDescent="0.15">
      <c r="A137" t="s">
        <v>378</v>
      </c>
      <c r="B137" t="s">
        <v>1671</v>
      </c>
      <c r="C137" t="s">
        <v>1672</v>
      </c>
      <c r="D137">
        <v>490132</v>
      </c>
    </row>
    <row r="138" spans="1:4" x14ac:dyDescent="0.15">
      <c r="A138" t="s">
        <v>1673</v>
      </c>
      <c r="B138" t="s">
        <v>1674</v>
      </c>
      <c r="C138" t="s">
        <v>1675</v>
      </c>
      <c r="D138">
        <v>490133</v>
      </c>
    </row>
    <row r="139" spans="1:4" x14ac:dyDescent="0.15">
      <c r="A139" t="s">
        <v>1865</v>
      </c>
      <c r="B139" t="s">
        <v>1866</v>
      </c>
      <c r="C139" t="s">
        <v>1867</v>
      </c>
      <c r="D139">
        <v>490134</v>
      </c>
    </row>
    <row r="140" spans="1:4" x14ac:dyDescent="0.15">
      <c r="A140" t="s">
        <v>1676</v>
      </c>
      <c r="B140" t="s">
        <v>1677</v>
      </c>
      <c r="C140" t="s">
        <v>1678</v>
      </c>
      <c r="D140">
        <v>490135</v>
      </c>
    </row>
    <row r="141" spans="1:4" x14ac:dyDescent="0.15">
      <c r="A141" t="s">
        <v>1428</v>
      </c>
      <c r="B141" t="s">
        <v>1679</v>
      </c>
      <c r="C141" t="s">
        <v>1680</v>
      </c>
      <c r="D141">
        <v>490136</v>
      </c>
    </row>
    <row r="142" spans="1:4" x14ac:dyDescent="0.15">
      <c r="A142" t="s">
        <v>1868</v>
      </c>
      <c r="B142" t="s">
        <v>1869</v>
      </c>
      <c r="C142" t="s">
        <v>1870</v>
      </c>
      <c r="D142">
        <v>490137</v>
      </c>
    </row>
    <row r="143" spans="1:4" x14ac:dyDescent="0.15">
      <c r="A143" t="s">
        <v>1681</v>
      </c>
      <c r="B143" t="s">
        <v>1682</v>
      </c>
      <c r="C143" t="s">
        <v>1683</v>
      </c>
      <c r="D143">
        <v>490138</v>
      </c>
    </row>
    <row r="144" spans="1:4" x14ac:dyDescent="0.15">
      <c r="A144" t="s">
        <v>415</v>
      </c>
      <c r="B144" t="s">
        <v>1684</v>
      </c>
      <c r="C144" t="s">
        <v>1685</v>
      </c>
      <c r="D144">
        <v>490139</v>
      </c>
    </row>
    <row r="145" spans="1:4" x14ac:dyDescent="0.15">
      <c r="A145" t="s">
        <v>1871</v>
      </c>
      <c r="B145" t="s">
        <v>1872</v>
      </c>
      <c r="C145" t="s">
        <v>1873</v>
      </c>
      <c r="D145">
        <v>490140</v>
      </c>
    </row>
    <row r="146" spans="1:4" x14ac:dyDescent="0.15">
      <c r="A146" t="s">
        <v>1686</v>
      </c>
      <c r="B146" t="s">
        <v>1687</v>
      </c>
      <c r="C146" t="s">
        <v>1688</v>
      </c>
      <c r="D146">
        <v>490141</v>
      </c>
    </row>
    <row r="147" spans="1:4" x14ac:dyDescent="0.15">
      <c r="A147" t="s">
        <v>1689</v>
      </c>
      <c r="B147" t="s">
        <v>1690</v>
      </c>
      <c r="C147" t="s">
        <v>1691</v>
      </c>
      <c r="D147">
        <v>490142</v>
      </c>
    </row>
    <row r="148" spans="1:4" x14ac:dyDescent="0.15">
      <c r="A148" t="s">
        <v>1692</v>
      </c>
      <c r="B148" t="s">
        <v>1693</v>
      </c>
      <c r="C148" t="s">
        <v>1694</v>
      </c>
      <c r="D148">
        <v>490143</v>
      </c>
    </row>
    <row r="149" spans="1:4" x14ac:dyDescent="0.15">
      <c r="A149" t="s">
        <v>386</v>
      </c>
      <c r="B149" t="s">
        <v>1695</v>
      </c>
      <c r="C149" t="s">
        <v>1696</v>
      </c>
      <c r="D149">
        <v>490144</v>
      </c>
    </row>
    <row r="150" spans="1:4" x14ac:dyDescent="0.15">
      <c r="A150" t="s">
        <v>372</v>
      </c>
      <c r="B150" t="s">
        <v>1697</v>
      </c>
      <c r="C150" t="s">
        <v>1698</v>
      </c>
      <c r="D150">
        <v>490145</v>
      </c>
    </row>
    <row r="151" spans="1:4" x14ac:dyDescent="0.15">
      <c r="A151" t="s">
        <v>423</v>
      </c>
      <c r="B151" t="s">
        <v>1699</v>
      </c>
      <c r="C151" t="s">
        <v>1700</v>
      </c>
      <c r="D151">
        <v>490146</v>
      </c>
    </row>
    <row r="152" spans="1:4" x14ac:dyDescent="0.15">
      <c r="A152" t="s">
        <v>374</v>
      </c>
      <c r="B152" t="s">
        <v>1701</v>
      </c>
      <c r="C152" t="s">
        <v>1702</v>
      </c>
      <c r="D152">
        <v>490147</v>
      </c>
    </row>
    <row r="153" spans="1:4" x14ac:dyDescent="0.15">
      <c r="A153" t="s">
        <v>1874</v>
      </c>
      <c r="B153" t="s">
        <v>1875</v>
      </c>
      <c r="C153" t="s">
        <v>1876</v>
      </c>
      <c r="D153">
        <v>490148</v>
      </c>
    </row>
    <row r="154" spans="1:4" x14ac:dyDescent="0.15">
      <c r="A154" t="s">
        <v>1703</v>
      </c>
      <c r="B154" t="s">
        <v>1704</v>
      </c>
      <c r="C154" t="s">
        <v>1705</v>
      </c>
      <c r="D154">
        <v>490149</v>
      </c>
    </row>
    <row r="155" spans="1:4" x14ac:dyDescent="0.15">
      <c r="A155" t="s">
        <v>407</v>
      </c>
      <c r="B155" t="s">
        <v>1706</v>
      </c>
      <c r="C155" t="s">
        <v>1707</v>
      </c>
      <c r="D155">
        <v>490150</v>
      </c>
    </row>
    <row r="156" spans="1:4" x14ac:dyDescent="0.15">
      <c r="A156" t="s">
        <v>370</v>
      </c>
      <c r="B156" t="s">
        <v>1708</v>
      </c>
      <c r="C156" t="s">
        <v>1709</v>
      </c>
      <c r="D156">
        <v>490151</v>
      </c>
    </row>
    <row r="157" spans="1:4" x14ac:dyDescent="0.15">
      <c r="A157" t="s">
        <v>477</v>
      </c>
      <c r="B157" t="s">
        <v>1710</v>
      </c>
      <c r="C157" t="s">
        <v>1711</v>
      </c>
      <c r="D157">
        <v>490152</v>
      </c>
    </row>
    <row r="158" spans="1:4" x14ac:dyDescent="0.15">
      <c r="A158" t="s">
        <v>1712</v>
      </c>
      <c r="B158" t="s">
        <v>1713</v>
      </c>
      <c r="C158" t="s">
        <v>1714</v>
      </c>
      <c r="D158">
        <v>490153</v>
      </c>
    </row>
    <row r="159" spans="1:4" x14ac:dyDescent="0.15">
      <c r="A159" t="s">
        <v>1715</v>
      </c>
      <c r="B159" t="s">
        <v>1716</v>
      </c>
      <c r="C159" t="s">
        <v>1717</v>
      </c>
      <c r="D159">
        <v>490154</v>
      </c>
    </row>
    <row r="160" spans="1:4" x14ac:dyDescent="0.15">
      <c r="A160" t="s">
        <v>406</v>
      </c>
      <c r="B160" t="s">
        <v>1718</v>
      </c>
      <c r="C160" t="s">
        <v>1719</v>
      </c>
      <c r="D160">
        <v>490155</v>
      </c>
    </row>
    <row r="161" spans="1:4" x14ac:dyDescent="0.15">
      <c r="A161" t="s">
        <v>424</v>
      </c>
      <c r="B161" t="s">
        <v>1720</v>
      </c>
      <c r="C161" t="s">
        <v>1721</v>
      </c>
      <c r="D161">
        <v>490156</v>
      </c>
    </row>
    <row r="162" spans="1:4" x14ac:dyDescent="0.15">
      <c r="A162" t="s">
        <v>1722</v>
      </c>
      <c r="B162" t="s">
        <v>1723</v>
      </c>
      <c r="C162" t="s">
        <v>1724</v>
      </c>
      <c r="D162">
        <v>490157</v>
      </c>
    </row>
    <row r="163" spans="1:4" x14ac:dyDescent="0.15">
      <c r="A163" t="s">
        <v>14270</v>
      </c>
      <c r="B163" t="s">
        <v>14271</v>
      </c>
      <c r="C163" t="s">
        <v>14272</v>
      </c>
      <c r="D163">
        <v>490184</v>
      </c>
    </row>
    <row r="164" spans="1:4" x14ac:dyDescent="0.15">
      <c r="A164" t="s">
        <v>401</v>
      </c>
      <c r="B164" t="s">
        <v>1725</v>
      </c>
      <c r="C164" t="s">
        <v>1726</v>
      </c>
      <c r="D164">
        <v>490158</v>
      </c>
    </row>
    <row r="165" spans="1:4" x14ac:dyDescent="0.15">
      <c r="A165" t="s">
        <v>1877</v>
      </c>
      <c r="B165" t="s">
        <v>1878</v>
      </c>
      <c r="C165" t="s">
        <v>1879</v>
      </c>
      <c r="D165">
        <v>490159</v>
      </c>
    </row>
    <row r="166" spans="1:4" x14ac:dyDescent="0.15">
      <c r="A166" t="s">
        <v>411</v>
      </c>
      <c r="B166" t="s">
        <v>1727</v>
      </c>
      <c r="C166" t="s">
        <v>1728</v>
      </c>
      <c r="D166">
        <v>490160</v>
      </c>
    </row>
    <row r="167" spans="1:4" x14ac:dyDescent="0.15">
      <c r="A167" t="s">
        <v>417</v>
      </c>
      <c r="B167" t="s">
        <v>1729</v>
      </c>
      <c r="C167" t="s">
        <v>1730</v>
      </c>
      <c r="D167">
        <v>490161</v>
      </c>
    </row>
    <row r="168" spans="1:4" x14ac:dyDescent="0.15">
      <c r="A168" t="s">
        <v>1731</v>
      </c>
      <c r="B168" t="s">
        <v>1732</v>
      </c>
      <c r="C168" t="s">
        <v>1733</v>
      </c>
      <c r="D168">
        <v>490162</v>
      </c>
    </row>
    <row r="169" spans="1:4" x14ac:dyDescent="0.15">
      <c r="A169" t="s">
        <v>1880</v>
      </c>
      <c r="B169" t="s">
        <v>1881</v>
      </c>
      <c r="C169" t="s">
        <v>1882</v>
      </c>
      <c r="D169">
        <v>490163</v>
      </c>
    </row>
    <row r="170" spans="1:4" x14ac:dyDescent="0.15">
      <c r="A170" t="s">
        <v>1734</v>
      </c>
      <c r="B170" t="s">
        <v>1735</v>
      </c>
      <c r="C170" t="s">
        <v>1736</v>
      </c>
      <c r="D170">
        <v>490164</v>
      </c>
    </row>
    <row r="171" spans="1:4" x14ac:dyDescent="0.15">
      <c r="A171" t="s">
        <v>1737</v>
      </c>
      <c r="B171" t="s">
        <v>1738</v>
      </c>
      <c r="C171" t="s">
        <v>1739</v>
      </c>
      <c r="D171">
        <v>490165</v>
      </c>
    </row>
    <row r="172" spans="1:4" x14ac:dyDescent="0.15">
      <c r="A172" t="s">
        <v>366</v>
      </c>
      <c r="B172" t="s">
        <v>1740</v>
      </c>
      <c r="C172" t="s">
        <v>1741</v>
      </c>
      <c r="D172">
        <v>490166</v>
      </c>
    </row>
    <row r="173" spans="1:4" x14ac:dyDescent="0.15">
      <c r="A173" t="s">
        <v>432</v>
      </c>
      <c r="B173" t="s">
        <v>1742</v>
      </c>
      <c r="C173" t="s">
        <v>1743</v>
      </c>
      <c r="D173">
        <v>490167</v>
      </c>
    </row>
    <row r="174" spans="1:4" x14ac:dyDescent="0.15">
      <c r="A174" t="s">
        <v>1883</v>
      </c>
      <c r="B174" t="s">
        <v>1884</v>
      </c>
      <c r="C174" t="s">
        <v>1885</v>
      </c>
      <c r="D174">
        <v>490168</v>
      </c>
    </row>
    <row r="175" spans="1:4" x14ac:dyDescent="0.15">
      <c r="A175" t="s">
        <v>392</v>
      </c>
      <c r="B175" t="s">
        <v>1744</v>
      </c>
      <c r="C175" t="s">
        <v>1745</v>
      </c>
      <c r="D175">
        <v>490169</v>
      </c>
    </row>
    <row r="176" spans="1:4" x14ac:dyDescent="0.15">
      <c r="A176" t="s">
        <v>1886</v>
      </c>
      <c r="B176" t="s">
        <v>1887</v>
      </c>
      <c r="C176" t="s">
        <v>1888</v>
      </c>
      <c r="D176">
        <v>490170</v>
      </c>
    </row>
    <row r="177" spans="1:4" x14ac:dyDescent="0.15">
      <c r="A177" t="s">
        <v>412</v>
      </c>
      <c r="B177" t="s">
        <v>1746</v>
      </c>
      <c r="C177" t="s">
        <v>1747</v>
      </c>
      <c r="D177">
        <v>490171</v>
      </c>
    </row>
    <row r="178" spans="1:4" x14ac:dyDescent="0.15">
      <c r="A178" t="s">
        <v>1889</v>
      </c>
      <c r="B178" t="s">
        <v>1890</v>
      </c>
      <c r="C178" t="s">
        <v>1891</v>
      </c>
      <c r="D178">
        <v>490172</v>
      </c>
    </row>
    <row r="179" spans="1:4" x14ac:dyDescent="0.15">
      <c r="A179" t="s">
        <v>416</v>
      </c>
      <c r="B179" t="s">
        <v>1748</v>
      </c>
      <c r="C179" t="s">
        <v>1749</v>
      </c>
      <c r="D179">
        <v>490173</v>
      </c>
    </row>
    <row r="180" spans="1:4" x14ac:dyDescent="0.15">
      <c r="A180" t="s">
        <v>445</v>
      </c>
      <c r="B180" t="s">
        <v>1750</v>
      </c>
      <c r="C180" t="s">
        <v>1751</v>
      </c>
      <c r="D180">
        <v>490174</v>
      </c>
    </row>
    <row r="181" spans="1:4" x14ac:dyDescent="0.15">
      <c r="A181" t="s">
        <v>295</v>
      </c>
      <c r="B181" t="s">
        <v>1752</v>
      </c>
      <c r="C181" t="s">
        <v>1753</v>
      </c>
      <c r="D181">
        <v>490175</v>
      </c>
    </row>
    <row r="182" spans="1:4" x14ac:dyDescent="0.15">
      <c r="A182" t="s">
        <v>1892</v>
      </c>
      <c r="B182" t="s">
        <v>1893</v>
      </c>
      <c r="C182" t="s">
        <v>1894</v>
      </c>
      <c r="D182">
        <v>490176</v>
      </c>
    </row>
    <row r="183" spans="1:4" x14ac:dyDescent="0.15">
      <c r="A183" t="s">
        <v>1754</v>
      </c>
      <c r="B183" t="s">
        <v>1755</v>
      </c>
      <c r="C183" t="s">
        <v>1756</v>
      </c>
      <c r="D183">
        <v>490177</v>
      </c>
    </row>
    <row r="184" spans="1:4" x14ac:dyDescent="0.15">
      <c r="A184" t="s">
        <v>443</v>
      </c>
      <c r="B184" t="s">
        <v>1757</v>
      </c>
      <c r="C184" t="s">
        <v>1758</v>
      </c>
      <c r="D184">
        <v>490178</v>
      </c>
    </row>
    <row r="185" spans="1:4" x14ac:dyDescent="0.15">
      <c r="A185" t="s">
        <v>1759</v>
      </c>
      <c r="B185" t="s">
        <v>1760</v>
      </c>
      <c r="C185" t="s">
        <v>1761</v>
      </c>
      <c r="D185">
        <v>490179</v>
      </c>
    </row>
    <row r="186" spans="1:4" x14ac:dyDescent="0.15">
      <c r="A186" t="s">
        <v>379</v>
      </c>
      <c r="B186" t="s">
        <v>1762</v>
      </c>
      <c r="C186" t="s">
        <v>1763</v>
      </c>
      <c r="D186">
        <v>490180</v>
      </c>
    </row>
    <row r="187" spans="1:4" x14ac:dyDescent="0.15">
      <c r="A187" t="s">
        <v>1895</v>
      </c>
      <c r="B187" t="s">
        <v>1896</v>
      </c>
      <c r="C187" t="s">
        <v>1897</v>
      </c>
      <c r="D187">
        <v>490181</v>
      </c>
    </row>
  </sheetData>
  <sortState xmlns:xlrd2="http://schemas.microsoft.com/office/spreadsheetml/2017/richdata2" ref="A2:D187">
    <sortCondition ref="C2:C187"/>
  </sortState>
  <phoneticPr fontId="19"/>
  <conditionalFormatting sqref="A2:A9">
    <cfRule type="duplicateValues" dxfId="1" priority="3940" stopIfTrue="1"/>
  </conditionalFormatting>
  <conditionalFormatting sqref="D1:D1048576">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U101"/>
  <sheetViews>
    <sheetView zoomScale="85" zoomScaleNormal="85" workbookViewId="0">
      <selection activeCell="B2" sqref="B2"/>
    </sheetView>
  </sheetViews>
  <sheetFormatPr defaultRowHeight="13.5" x14ac:dyDescent="0.15"/>
  <cols>
    <col min="1" max="1" width="5.875" style="3" bestFit="1" customWidth="1"/>
    <col min="2" max="8" width="9" style="3"/>
    <col min="9" max="9" width="10.75" style="67" bestFit="1" customWidth="1"/>
    <col min="10" max="16384" width="9" style="3"/>
  </cols>
  <sheetData>
    <row r="1" spans="1:21" ht="27" x14ac:dyDescent="0.15">
      <c r="A1" s="200" t="s">
        <v>321</v>
      </c>
      <c r="B1" s="201" t="s">
        <v>296</v>
      </c>
      <c r="C1" s="201" t="s">
        <v>297</v>
      </c>
      <c r="D1" s="201" t="s">
        <v>298</v>
      </c>
      <c r="E1" s="200" t="s">
        <v>299</v>
      </c>
      <c r="F1" s="201" t="s">
        <v>300</v>
      </c>
      <c r="G1" s="201" t="s">
        <v>301</v>
      </c>
      <c r="H1" s="201" t="s">
        <v>302</v>
      </c>
      <c r="I1" s="202" t="s">
        <v>303</v>
      </c>
      <c r="J1" s="201" t="s">
        <v>304</v>
      </c>
      <c r="K1" s="200" t="s">
        <v>305</v>
      </c>
      <c r="L1" s="201" t="s">
        <v>306</v>
      </c>
      <c r="M1" s="201" t="s">
        <v>307</v>
      </c>
      <c r="N1" s="201" t="s">
        <v>308</v>
      </c>
      <c r="O1" s="201" t="s">
        <v>309</v>
      </c>
      <c r="P1" s="201" t="s">
        <v>310</v>
      </c>
      <c r="Q1" s="200" t="s">
        <v>311</v>
      </c>
      <c r="R1" s="201" t="s">
        <v>312</v>
      </c>
      <c r="S1" s="201" t="s">
        <v>313</v>
      </c>
      <c r="T1" s="201" t="s">
        <v>314</v>
      </c>
      <c r="U1" s="201" t="s">
        <v>315</v>
      </c>
    </row>
    <row r="2" spans="1:21" x14ac:dyDescent="0.15">
      <c r="A2" s="23">
        <v>1</v>
      </c>
      <c r="B2" s="24"/>
      <c r="C2" s="24"/>
      <c r="D2" s="24"/>
      <c r="E2" s="24"/>
      <c r="F2" s="24"/>
      <c r="G2" s="24"/>
      <c r="H2" s="24"/>
      <c r="I2" s="66"/>
      <c r="J2" s="24"/>
      <c r="K2" s="24"/>
      <c r="L2" s="24"/>
      <c r="M2" s="24"/>
      <c r="N2" s="24"/>
      <c r="O2" s="24"/>
      <c r="P2" s="24"/>
      <c r="Q2" s="24"/>
      <c r="R2" s="24"/>
      <c r="S2" s="24"/>
      <c r="T2" s="24"/>
      <c r="U2" s="24"/>
    </row>
    <row r="3" spans="1:21" x14ac:dyDescent="0.15">
      <c r="A3" s="23">
        <v>2</v>
      </c>
      <c r="B3" s="24"/>
      <c r="C3" s="24"/>
      <c r="D3" s="24"/>
      <c r="E3" s="24"/>
      <c r="F3" s="24"/>
      <c r="G3" s="24"/>
      <c r="H3" s="24"/>
      <c r="I3" s="66"/>
      <c r="J3" s="24"/>
      <c r="K3" s="24"/>
      <c r="L3" s="24"/>
      <c r="M3" s="24"/>
      <c r="N3" s="24"/>
      <c r="O3" s="24"/>
      <c r="P3" s="24"/>
      <c r="Q3" s="24"/>
      <c r="R3" s="24"/>
      <c r="S3" s="24"/>
      <c r="T3" s="24"/>
      <c r="U3" s="24"/>
    </row>
    <row r="4" spans="1:21" x14ac:dyDescent="0.15">
      <c r="A4" s="23">
        <v>3</v>
      </c>
      <c r="B4" s="24"/>
      <c r="C4" s="24"/>
      <c r="D4" s="24"/>
      <c r="E4" s="24"/>
      <c r="F4" s="24"/>
      <c r="G4" s="24"/>
      <c r="H4" s="24"/>
      <c r="I4" s="66"/>
      <c r="J4" s="24"/>
      <c r="K4" s="24"/>
      <c r="L4" s="24"/>
      <c r="M4" s="24"/>
      <c r="N4" s="24"/>
      <c r="O4" s="24"/>
      <c r="P4" s="24"/>
      <c r="Q4" s="24"/>
      <c r="R4" s="24"/>
      <c r="S4" s="24"/>
      <c r="T4" s="24"/>
      <c r="U4" s="24"/>
    </row>
    <row r="5" spans="1:21" x14ac:dyDescent="0.15">
      <c r="A5" s="23">
        <v>4</v>
      </c>
      <c r="B5" s="24"/>
      <c r="C5" s="24"/>
      <c r="D5" s="24"/>
      <c r="E5" s="24"/>
      <c r="F5" s="24"/>
      <c r="G5" s="24"/>
      <c r="H5" s="24"/>
      <c r="I5" s="66"/>
      <c r="J5" s="24"/>
      <c r="K5" s="24"/>
      <c r="L5" s="24"/>
      <c r="M5" s="24"/>
      <c r="N5" s="24"/>
      <c r="O5" s="24"/>
      <c r="P5" s="24"/>
      <c r="Q5" s="24"/>
      <c r="R5" s="24"/>
      <c r="S5" s="24"/>
      <c r="T5" s="24"/>
      <c r="U5" s="24"/>
    </row>
    <row r="6" spans="1:21" x14ac:dyDescent="0.15">
      <c r="A6" s="23">
        <v>5</v>
      </c>
      <c r="B6" s="24"/>
      <c r="C6" s="24"/>
      <c r="D6" s="24"/>
      <c r="E6" s="24"/>
      <c r="F6" s="24"/>
      <c r="G6" s="24"/>
      <c r="H6" s="24"/>
      <c r="I6" s="66"/>
      <c r="J6" s="24"/>
      <c r="K6" s="24"/>
      <c r="L6" s="24"/>
      <c r="M6" s="24"/>
      <c r="N6" s="24"/>
      <c r="O6" s="24"/>
      <c r="P6" s="24"/>
      <c r="Q6" s="24"/>
      <c r="R6" s="24"/>
      <c r="S6" s="24"/>
      <c r="T6" s="24"/>
      <c r="U6" s="24"/>
    </row>
    <row r="7" spans="1:21" x14ac:dyDescent="0.15">
      <c r="A7" s="23">
        <v>6</v>
      </c>
      <c r="B7" s="24"/>
      <c r="C7" s="24"/>
      <c r="D7" s="24"/>
      <c r="E7" s="24"/>
      <c r="F7" s="24"/>
      <c r="G7" s="24"/>
      <c r="H7" s="24"/>
      <c r="I7" s="66"/>
      <c r="J7" s="24"/>
      <c r="K7" s="24"/>
      <c r="L7" s="24"/>
      <c r="M7" s="24"/>
      <c r="N7" s="24"/>
      <c r="O7" s="24"/>
      <c r="P7" s="24"/>
      <c r="Q7" s="24"/>
      <c r="R7" s="24"/>
      <c r="S7" s="24"/>
      <c r="T7" s="24"/>
      <c r="U7" s="24"/>
    </row>
    <row r="8" spans="1:21" x14ac:dyDescent="0.15">
      <c r="A8" s="23">
        <v>7</v>
      </c>
      <c r="B8" s="24"/>
      <c r="C8" s="24"/>
      <c r="D8" s="24"/>
      <c r="E8" s="24"/>
      <c r="F8" s="24"/>
      <c r="G8" s="24"/>
      <c r="H8" s="24"/>
      <c r="I8" s="66"/>
      <c r="J8" s="24"/>
      <c r="K8" s="24"/>
      <c r="L8" s="24"/>
      <c r="M8" s="24"/>
      <c r="N8" s="24"/>
      <c r="O8" s="24"/>
      <c r="P8" s="24"/>
      <c r="Q8" s="24"/>
      <c r="R8" s="24"/>
      <c r="S8" s="24"/>
      <c r="T8" s="24"/>
      <c r="U8" s="24"/>
    </row>
    <row r="9" spans="1:21" x14ac:dyDescent="0.15">
      <c r="A9" s="23">
        <v>8</v>
      </c>
      <c r="B9" s="24"/>
      <c r="C9" s="24"/>
      <c r="D9" s="24"/>
      <c r="E9" s="24"/>
      <c r="F9" s="24"/>
      <c r="G9" s="24"/>
      <c r="H9" s="24"/>
      <c r="I9" s="66"/>
      <c r="J9" s="24"/>
      <c r="K9" s="24"/>
      <c r="L9" s="24"/>
      <c r="M9" s="24"/>
      <c r="N9" s="24"/>
      <c r="O9" s="24"/>
      <c r="P9" s="24"/>
      <c r="Q9" s="24"/>
      <c r="R9" s="24"/>
      <c r="S9" s="24"/>
      <c r="T9" s="24"/>
      <c r="U9" s="24"/>
    </row>
    <row r="10" spans="1:21" x14ac:dyDescent="0.15">
      <c r="A10" s="23">
        <v>9</v>
      </c>
      <c r="B10" s="24"/>
      <c r="C10" s="24"/>
      <c r="D10" s="24"/>
      <c r="E10" s="24"/>
      <c r="F10" s="24"/>
      <c r="G10" s="24"/>
      <c r="H10" s="24"/>
      <c r="I10" s="66"/>
      <c r="J10" s="24"/>
      <c r="K10" s="24"/>
      <c r="L10" s="24"/>
      <c r="M10" s="24"/>
      <c r="N10" s="24"/>
      <c r="O10" s="24"/>
      <c r="P10" s="24"/>
      <c r="Q10" s="24"/>
      <c r="R10" s="24"/>
      <c r="S10" s="24"/>
      <c r="T10" s="24"/>
      <c r="U10" s="24"/>
    </row>
    <row r="11" spans="1:21" x14ac:dyDescent="0.15">
      <c r="A11" s="23">
        <v>10</v>
      </c>
      <c r="B11" s="24"/>
      <c r="C11" s="24"/>
      <c r="D11" s="24"/>
      <c r="E11" s="24"/>
      <c r="F11" s="24"/>
      <c r="G11" s="24"/>
      <c r="H11" s="24"/>
      <c r="I11" s="66"/>
      <c r="J11" s="24"/>
      <c r="K11" s="24"/>
      <c r="L11" s="24"/>
      <c r="M11" s="24"/>
      <c r="N11" s="24"/>
      <c r="O11" s="24"/>
      <c r="P11" s="24"/>
      <c r="Q11" s="24"/>
      <c r="R11" s="24"/>
      <c r="S11" s="24"/>
      <c r="T11" s="24"/>
      <c r="U11" s="24"/>
    </row>
    <row r="12" spans="1:21" x14ac:dyDescent="0.15">
      <c r="A12" s="23">
        <v>11</v>
      </c>
      <c r="B12" s="24"/>
      <c r="C12" s="24"/>
      <c r="D12" s="24"/>
      <c r="E12" s="24"/>
      <c r="F12" s="24"/>
      <c r="G12" s="24"/>
      <c r="H12" s="24"/>
      <c r="I12" s="66"/>
      <c r="J12" s="24"/>
      <c r="K12" s="24"/>
      <c r="L12" s="24"/>
      <c r="M12" s="24"/>
      <c r="N12" s="24"/>
      <c r="O12" s="24"/>
      <c r="P12" s="24"/>
      <c r="Q12" s="24"/>
      <c r="R12" s="24"/>
      <c r="S12" s="24"/>
      <c r="T12" s="24"/>
      <c r="U12" s="24"/>
    </row>
    <row r="13" spans="1:21" x14ac:dyDescent="0.15">
      <c r="A13" s="23">
        <v>12</v>
      </c>
      <c r="B13" s="24"/>
      <c r="C13" s="24"/>
      <c r="D13" s="24"/>
      <c r="E13" s="24"/>
      <c r="F13" s="24"/>
      <c r="G13" s="24"/>
      <c r="H13" s="24"/>
      <c r="I13" s="66"/>
      <c r="J13" s="24"/>
      <c r="K13" s="24"/>
      <c r="L13" s="24"/>
      <c r="M13" s="24"/>
      <c r="N13" s="24"/>
      <c r="O13" s="24"/>
      <c r="P13" s="24"/>
      <c r="Q13" s="24"/>
      <c r="R13" s="24"/>
      <c r="S13" s="24"/>
      <c r="T13" s="24"/>
      <c r="U13" s="24"/>
    </row>
    <row r="14" spans="1:21" x14ac:dyDescent="0.15">
      <c r="A14" s="23">
        <v>13</v>
      </c>
      <c r="B14" s="24"/>
      <c r="C14" s="24"/>
      <c r="D14" s="24"/>
      <c r="E14" s="24"/>
      <c r="F14" s="24"/>
      <c r="G14" s="24"/>
      <c r="H14" s="24"/>
      <c r="I14" s="66"/>
      <c r="J14" s="24"/>
      <c r="K14" s="24"/>
      <c r="L14" s="24"/>
      <c r="M14" s="24"/>
      <c r="N14" s="24"/>
      <c r="O14" s="24"/>
      <c r="P14" s="24"/>
      <c r="Q14" s="24"/>
      <c r="R14" s="24"/>
      <c r="S14" s="24"/>
      <c r="T14" s="24"/>
      <c r="U14" s="24"/>
    </row>
    <row r="15" spans="1:21" x14ac:dyDescent="0.15">
      <c r="A15" s="23">
        <v>14</v>
      </c>
      <c r="B15" s="24"/>
      <c r="C15" s="24"/>
      <c r="D15" s="24"/>
      <c r="E15" s="24"/>
      <c r="F15" s="24"/>
      <c r="G15" s="24"/>
      <c r="H15" s="24"/>
      <c r="I15" s="66"/>
      <c r="J15" s="24"/>
      <c r="K15" s="24"/>
      <c r="L15" s="24"/>
      <c r="M15" s="24"/>
      <c r="N15" s="24"/>
      <c r="O15" s="24"/>
      <c r="P15" s="24"/>
      <c r="Q15" s="24"/>
      <c r="R15" s="24"/>
      <c r="S15" s="24"/>
      <c r="T15" s="24"/>
      <c r="U15" s="24"/>
    </row>
    <row r="16" spans="1:21" x14ac:dyDescent="0.15">
      <c r="A16" s="23">
        <v>15</v>
      </c>
      <c r="B16" s="24"/>
      <c r="C16" s="24"/>
      <c r="D16" s="24"/>
      <c r="E16" s="24"/>
      <c r="F16" s="24"/>
      <c r="G16" s="24"/>
      <c r="H16" s="24"/>
      <c r="I16" s="66"/>
      <c r="J16" s="24"/>
      <c r="K16" s="24"/>
      <c r="L16" s="24"/>
      <c r="M16" s="24"/>
      <c r="N16" s="24"/>
      <c r="O16" s="24"/>
      <c r="P16" s="24"/>
      <c r="Q16" s="24"/>
      <c r="R16" s="24"/>
      <c r="S16" s="24"/>
      <c r="T16" s="24"/>
      <c r="U16" s="24"/>
    </row>
    <row r="17" spans="1:21" x14ac:dyDescent="0.15">
      <c r="A17" s="23">
        <v>16</v>
      </c>
      <c r="B17" s="24"/>
      <c r="C17" s="24"/>
      <c r="D17" s="24"/>
      <c r="E17" s="24"/>
      <c r="F17" s="24"/>
      <c r="G17" s="24"/>
      <c r="H17" s="24"/>
      <c r="I17" s="66"/>
      <c r="J17" s="24"/>
      <c r="K17" s="24"/>
      <c r="L17" s="24"/>
      <c r="M17" s="24"/>
      <c r="N17" s="24"/>
      <c r="O17" s="24"/>
      <c r="P17" s="24"/>
      <c r="Q17" s="24"/>
      <c r="R17" s="24"/>
      <c r="S17" s="24"/>
      <c r="T17" s="24"/>
      <c r="U17" s="24"/>
    </row>
    <row r="18" spans="1:21" x14ac:dyDescent="0.15">
      <c r="A18" s="23">
        <v>17</v>
      </c>
      <c r="B18" s="24"/>
      <c r="C18" s="24"/>
      <c r="D18" s="24"/>
      <c r="E18" s="24"/>
      <c r="F18" s="24"/>
      <c r="G18" s="24"/>
      <c r="H18" s="24"/>
      <c r="I18" s="66"/>
      <c r="J18" s="24"/>
      <c r="K18" s="24"/>
      <c r="L18" s="24"/>
      <c r="M18" s="24"/>
      <c r="N18" s="24"/>
      <c r="O18" s="24"/>
      <c r="P18" s="24"/>
      <c r="Q18" s="24"/>
      <c r="R18" s="24"/>
      <c r="S18" s="24"/>
      <c r="T18" s="24"/>
      <c r="U18" s="24"/>
    </row>
    <row r="19" spans="1:21" x14ac:dyDescent="0.15">
      <c r="A19" s="23">
        <v>18</v>
      </c>
      <c r="B19" s="24"/>
      <c r="C19" s="24"/>
      <c r="D19" s="24"/>
      <c r="E19" s="24"/>
      <c r="F19" s="24"/>
      <c r="G19" s="24"/>
      <c r="H19" s="24"/>
      <c r="I19" s="66"/>
      <c r="J19" s="24"/>
      <c r="K19" s="24"/>
      <c r="L19" s="24"/>
      <c r="M19" s="24"/>
      <c r="N19" s="24"/>
      <c r="O19" s="24"/>
      <c r="P19" s="24"/>
      <c r="Q19" s="24"/>
      <c r="R19" s="24"/>
      <c r="S19" s="24"/>
      <c r="T19" s="24"/>
      <c r="U19" s="24"/>
    </row>
    <row r="20" spans="1:21" x14ac:dyDescent="0.15">
      <c r="A20" s="23">
        <v>19</v>
      </c>
      <c r="B20" s="24"/>
      <c r="C20" s="24"/>
      <c r="D20" s="24"/>
      <c r="E20" s="24"/>
      <c r="F20" s="24"/>
      <c r="G20" s="24"/>
      <c r="H20" s="24"/>
      <c r="I20" s="66"/>
      <c r="J20" s="24"/>
      <c r="K20" s="24"/>
      <c r="L20" s="24"/>
      <c r="M20" s="24"/>
      <c r="N20" s="24"/>
      <c r="O20" s="24"/>
      <c r="P20" s="24"/>
      <c r="Q20" s="24"/>
      <c r="R20" s="24"/>
      <c r="S20" s="24"/>
      <c r="T20" s="24"/>
      <c r="U20" s="24"/>
    </row>
    <row r="21" spans="1:21" x14ac:dyDescent="0.15">
      <c r="A21" s="23">
        <v>20</v>
      </c>
      <c r="B21" s="24"/>
      <c r="C21" s="24"/>
      <c r="D21" s="24"/>
      <c r="E21" s="24"/>
      <c r="F21" s="24"/>
      <c r="G21" s="24"/>
      <c r="H21" s="24"/>
      <c r="I21" s="66"/>
      <c r="J21" s="24"/>
      <c r="K21" s="24"/>
      <c r="L21" s="24"/>
      <c r="M21" s="24"/>
      <c r="N21" s="24"/>
      <c r="O21" s="24"/>
      <c r="P21" s="24"/>
      <c r="Q21" s="24"/>
      <c r="R21" s="24"/>
      <c r="S21" s="24"/>
      <c r="T21" s="24"/>
      <c r="U21" s="24"/>
    </row>
    <row r="22" spans="1:21" x14ac:dyDescent="0.15">
      <c r="A22" s="23">
        <v>21</v>
      </c>
      <c r="B22" s="24"/>
      <c r="C22" s="24"/>
      <c r="D22" s="24"/>
      <c r="E22" s="24"/>
      <c r="F22" s="24"/>
      <c r="G22" s="24"/>
      <c r="H22" s="24"/>
      <c r="I22" s="66"/>
      <c r="J22" s="24"/>
      <c r="K22" s="24"/>
      <c r="L22" s="24"/>
      <c r="M22" s="24"/>
      <c r="N22" s="24"/>
      <c r="O22" s="24"/>
      <c r="P22" s="24"/>
      <c r="Q22" s="24"/>
      <c r="R22" s="24"/>
      <c r="S22" s="24"/>
      <c r="T22" s="24"/>
      <c r="U22" s="24"/>
    </row>
    <row r="23" spans="1:21" x14ac:dyDescent="0.15">
      <c r="A23" s="23">
        <v>22</v>
      </c>
      <c r="B23" s="24"/>
      <c r="C23" s="24"/>
      <c r="D23" s="24"/>
      <c r="E23" s="24"/>
      <c r="F23" s="24"/>
      <c r="G23" s="24"/>
      <c r="H23" s="24"/>
      <c r="I23" s="66"/>
      <c r="J23" s="24"/>
      <c r="K23" s="24"/>
      <c r="L23" s="24"/>
      <c r="M23" s="24"/>
      <c r="N23" s="24"/>
      <c r="O23" s="24"/>
      <c r="P23" s="24"/>
      <c r="Q23" s="24"/>
      <c r="R23" s="24"/>
      <c r="S23" s="24"/>
      <c r="T23" s="24"/>
      <c r="U23" s="24"/>
    </row>
    <row r="24" spans="1:21" x14ac:dyDescent="0.15">
      <c r="A24" s="23">
        <v>23</v>
      </c>
      <c r="B24" s="24"/>
      <c r="C24" s="24"/>
      <c r="D24" s="24"/>
      <c r="E24" s="24"/>
      <c r="F24" s="24"/>
      <c r="G24" s="24"/>
      <c r="H24" s="24"/>
      <c r="I24" s="66"/>
      <c r="J24" s="24"/>
      <c r="K24" s="24"/>
      <c r="L24" s="24"/>
      <c r="M24" s="24"/>
      <c r="N24" s="24"/>
      <c r="O24" s="24"/>
      <c r="P24" s="24"/>
      <c r="Q24" s="24"/>
      <c r="R24" s="24"/>
      <c r="S24" s="24"/>
      <c r="T24" s="24"/>
      <c r="U24" s="24"/>
    </row>
    <row r="25" spans="1:21" x14ac:dyDescent="0.15">
      <c r="A25" s="23">
        <v>24</v>
      </c>
      <c r="B25" s="24"/>
      <c r="C25" s="24"/>
      <c r="D25" s="24"/>
      <c r="E25" s="24"/>
      <c r="F25" s="24"/>
      <c r="G25" s="24"/>
      <c r="H25" s="24"/>
      <c r="I25" s="66"/>
      <c r="J25" s="24"/>
      <c r="K25" s="24"/>
      <c r="L25" s="24"/>
      <c r="M25" s="24"/>
      <c r="N25" s="24"/>
      <c r="O25" s="24"/>
      <c r="P25" s="24"/>
      <c r="Q25" s="24"/>
      <c r="R25" s="24"/>
      <c r="S25" s="24"/>
      <c r="T25" s="24"/>
      <c r="U25" s="24"/>
    </row>
    <row r="26" spans="1:21" x14ac:dyDescent="0.15">
      <c r="A26" s="23">
        <v>25</v>
      </c>
      <c r="B26" s="24"/>
      <c r="C26" s="24"/>
      <c r="D26" s="24"/>
      <c r="E26" s="24"/>
      <c r="F26" s="24"/>
      <c r="G26" s="24"/>
      <c r="H26" s="24"/>
      <c r="I26" s="66"/>
      <c r="J26" s="24"/>
      <c r="K26" s="24"/>
      <c r="L26" s="24"/>
      <c r="M26" s="24"/>
      <c r="N26" s="24"/>
      <c r="O26" s="24"/>
      <c r="P26" s="24"/>
      <c r="Q26" s="24"/>
      <c r="R26" s="24"/>
      <c r="S26" s="24"/>
      <c r="T26" s="24"/>
      <c r="U26" s="24"/>
    </row>
    <row r="27" spans="1:21" x14ac:dyDescent="0.15">
      <c r="A27" s="23">
        <v>26</v>
      </c>
      <c r="B27" s="24"/>
      <c r="C27" s="24"/>
      <c r="D27" s="24"/>
      <c r="E27" s="24"/>
      <c r="F27" s="24"/>
      <c r="G27" s="24"/>
      <c r="H27" s="24"/>
      <c r="I27" s="66"/>
      <c r="J27" s="24"/>
      <c r="K27" s="24"/>
      <c r="L27" s="24"/>
      <c r="M27" s="24"/>
      <c r="N27" s="24"/>
      <c r="O27" s="24"/>
      <c r="P27" s="24"/>
      <c r="Q27" s="24"/>
      <c r="R27" s="24"/>
      <c r="S27" s="24"/>
      <c r="T27" s="24"/>
      <c r="U27" s="24"/>
    </row>
    <row r="28" spans="1:21" x14ac:dyDescent="0.15">
      <c r="A28" s="23">
        <v>27</v>
      </c>
      <c r="B28" s="24"/>
      <c r="C28" s="24"/>
      <c r="D28" s="24"/>
      <c r="E28" s="24"/>
      <c r="F28" s="24"/>
      <c r="G28" s="24"/>
      <c r="H28" s="24"/>
      <c r="I28" s="66"/>
      <c r="J28" s="24"/>
      <c r="K28" s="24"/>
      <c r="L28" s="24"/>
      <c r="M28" s="24"/>
      <c r="N28" s="24"/>
      <c r="O28" s="24"/>
      <c r="P28" s="24"/>
      <c r="Q28" s="24"/>
      <c r="R28" s="24"/>
      <c r="S28" s="24"/>
      <c r="T28" s="24"/>
      <c r="U28" s="24"/>
    </row>
    <row r="29" spans="1:21" x14ac:dyDescent="0.15">
      <c r="A29" s="23">
        <v>28</v>
      </c>
      <c r="B29" s="24"/>
      <c r="C29" s="24"/>
      <c r="D29" s="24"/>
      <c r="E29" s="24"/>
      <c r="F29" s="24"/>
      <c r="G29" s="24"/>
      <c r="H29" s="24"/>
      <c r="I29" s="66"/>
      <c r="J29" s="24"/>
      <c r="K29" s="24"/>
      <c r="L29" s="24"/>
      <c r="M29" s="24"/>
      <c r="N29" s="24"/>
      <c r="O29" s="24"/>
      <c r="P29" s="24"/>
      <c r="Q29" s="24"/>
      <c r="R29" s="24"/>
      <c r="S29" s="24"/>
      <c r="T29" s="24"/>
      <c r="U29" s="24"/>
    </row>
    <row r="30" spans="1:21" x14ac:dyDescent="0.15">
      <c r="A30" s="23">
        <v>29</v>
      </c>
      <c r="B30" s="24"/>
      <c r="C30" s="24"/>
      <c r="D30" s="24"/>
      <c r="E30" s="24"/>
      <c r="F30" s="24"/>
      <c r="G30" s="24"/>
      <c r="H30" s="24"/>
      <c r="I30" s="66"/>
      <c r="J30" s="24"/>
      <c r="K30" s="24"/>
      <c r="L30" s="24"/>
      <c r="M30" s="24"/>
      <c r="N30" s="24"/>
      <c r="O30" s="24"/>
      <c r="P30" s="24"/>
      <c r="Q30" s="24"/>
      <c r="R30" s="24"/>
      <c r="S30" s="24"/>
      <c r="T30" s="24"/>
      <c r="U30" s="24"/>
    </row>
    <row r="31" spans="1:21" x14ac:dyDescent="0.15">
      <c r="A31" s="23">
        <v>30</v>
      </c>
      <c r="B31" s="24"/>
      <c r="C31" s="24"/>
      <c r="D31" s="24"/>
      <c r="E31" s="24"/>
      <c r="F31" s="24"/>
      <c r="G31" s="24"/>
      <c r="H31" s="24"/>
      <c r="I31" s="66"/>
      <c r="J31" s="24"/>
      <c r="K31" s="24"/>
      <c r="L31" s="24"/>
      <c r="M31" s="24"/>
      <c r="N31" s="24"/>
      <c r="O31" s="24"/>
      <c r="P31" s="24"/>
      <c r="Q31" s="24"/>
      <c r="R31" s="24"/>
      <c r="S31" s="24"/>
      <c r="T31" s="24"/>
      <c r="U31" s="24"/>
    </row>
    <row r="32" spans="1:21" x14ac:dyDescent="0.15">
      <c r="A32" s="23">
        <v>31</v>
      </c>
      <c r="B32" s="24"/>
      <c r="C32" s="24"/>
      <c r="D32" s="24"/>
      <c r="E32" s="24"/>
      <c r="F32" s="24"/>
      <c r="G32" s="24"/>
      <c r="H32" s="24"/>
      <c r="I32" s="66"/>
      <c r="J32" s="24"/>
      <c r="K32" s="24"/>
      <c r="L32" s="24"/>
      <c r="M32" s="24"/>
      <c r="N32" s="24"/>
      <c r="O32" s="24"/>
      <c r="P32" s="24"/>
      <c r="Q32" s="24"/>
      <c r="R32" s="24"/>
      <c r="S32" s="24"/>
      <c r="T32" s="24"/>
      <c r="U32" s="24"/>
    </row>
    <row r="33" spans="1:21" x14ac:dyDescent="0.15">
      <c r="A33" s="23">
        <v>32</v>
      </c>
      <c r="B33" s="24"/>
      <c r="C33" s="24"/>
      <c r="D33" s="24"/>
      <c r="E33" s="24"/>
      <c r="F33" s="24"/>
      <c r="G33" s="24"/>
      <c r="H33" s="24"/>
      <c r="I33" s="66"/>
      <c r="J33" s="24"/>
      <c r="K33" s="24"/>
      <c r="L33" s="24"/>
      <c r="M33" s="24"/>
      <c r="N33" s="24"/>
      <c r="O33" s="24"/>
      <c r="P33" s="24"/>
      <c r="Q33" s="24"/>
      <c r="R33" s="24"/>
      <c r="S33" s="24"/>
      <c r="T33" s="24"/>
      <c r="U33" s="24"/>
    </row>
    <row r="34" spans="1:21" x14ac:dyDescent="0.15">
      <c r="A34" s="23">
        <v>33</v>
      </c>
      <c r="B34" s="24"/>
      <c r="C34" s="24"/>
      <c r="D34" s="24"/>
      <c r="E34" s="24"/>
      <c r="F34" s="24"/>
      <c r="G34" s="24"/>
      <c r="H34" s="24"/>
      <c r="I34" s="66"/>
      <c r="J34" s="24"/>
      <c r="K34" s="24"/>
      <c r="L34" s="24"/>
      <c r="M34" s="24"/>
      <c r="N34" s="24"/>
      <c r="O34" s="24"/>
      <c r="P34" s="24"/>
      <c r="Q34" s="24"/>
      <c r="R34" s="24"/>
      <c r="S34" s="24"/>
      <c r="T34" s="24"/>
      <c r="U34" s="24"/>
    </row>
    <row r="35" spans="1:21" x14ac:dyDescent="0.15">
      <c r="A35" s="23">
        <v>34</v>
      </c>
      <c r="B35" s="24"/>
      <c r="C35" s="24"/>
      <c r="D35" s="24"/>
      <c r="E35" s="24"/>
      <c r="F35" s="24"/>
      <c r="G35" s="24"/>
      <c r="H35" s="24"/>
      <c r="I35" s="66"/>
      <c r="J35" s="24"/>
      <c r="K35" s="24"/>
      <c r="L35" s="24"/>
      <c r="M35" s="24"/>
      <c r="N35" s="24"/>
      <c r="O35" s="24"/>
      <c r="P35" s="24"/>
      <c r="Q35" s="24"/>
      <c r="R35" s="24"/>
      <c r="S35" s="24"/>
      <c r="T35" s="24"/>
      <c r="U35" s="24"/>
    </row>
    <row r="36" spans="1:21" x14ac:dyDescent="0.15">
      <c r="A36" s="23">
        <v>35</v>
      </c>
      <c r="B36" s="24"/>
      <c r="C36" s="24"/>
      <c r="D36" s="24"/>
      <c r="E36" s="24"/>
      <c r="F36" s="24"/>
      <c r="G36" s="24"/>
      <c r="H36" s="24"/>
      <c r="I36" s="66"/>
      <c r="J36" s="24"/>
      <c r="K36" s="24"/>
      <c r="L36" s="24"/>
      <c r="M36" s="24"/>
      <c r="N36" s="24"/>
      <c r="O36" s="24"/>
      <c r="P36" s="24"/>
      <c r="Q36" s="24"/>
      <c r="R36" s="24"/>
      <c r="S36" s="24"/>
      <c r="T36" s="24"/>
      <c r="U36" s="24"/>
    </row>
    <row r="37" spans="1:21" x14ac:dyDescent="0.15">
      <c r="A37" s="23">
        <v>36</v>
      </c>
      <c r="B37" s="24"/>
      <c r="C37" s="24"/>
      <c r="D37" s="24"/>
      <c r="E37" s="24"/>
      <c r="F37" s="24"/>
      <c r="G37" s="24"/>
      <c r="H37" s="24"/>
      <c r="I37" s="66"/>
      <c r="J37" s="24"/>
      <c r="K37" s="24"/>
      <c r="L37" s="24"/>
      <c r="M37" s="24"/>
      <c r="N37" s="24"/>
      <c r="O37" s="24"/>
      <c r="P37" s="24"/>
      <c r="Q37" s="24"/>
      <c r="R37" s="24"/>
      <c r="S37" s="24"/>
      <c r="T37" s="24"/>
      <c r="U37" s="24"/>
    </row>
    <row r="38" spans="1:21" x14ac:dyDescent="0.15">
      <c r="A38" s="23">
        <v>37</v>
      </c>
      <c r="B38" s="24"/>
      <c r="C38" s="24"/>
      <c r="D38" s="24"/>
      <c r="E38" s="24"/>
      <c r="F38" s="24"/>
      <c r="G38" s="24"/>
      <c r="H38" s="24"/>
      <c r="I38" s="66"/>
      <c r="J38" s="24"/>
      <c r="K38" s="24"/>
      <c r="L38" s="24"/>
      <c r="M38" s="24"/>
      <c r="N38" s="24"/>
      <c r="O38" s="24"/>
      <c r="P38" s="24"/>
      <c r="Q38" s="24"/>
      <c r="R38" s="24"/>
      <c r="S38" s="24"/>
      <c r="T38" s="24"/>
      <c r="U38" s="24"/>
    </row>
    <row r="39" spans="1:21" x14ac:dyDescent="0.15">
      <c r="A39" s="23">
        <v>38</v>
      </c>
      <c r="B39" s="24"/>
      <c r="C39" s="24"/>
      <c r="D39" s="24"/>
      <c r="E39" s="24"/>
      <c r="F39" s="24"/>
      <c r="G39" s="24"/>
      <c r="H39" s="24"/>
      <c r="I39" s="66"/>
      <c r="J39" s="24"/>
      <c r="K39" s="24"/>
      <c r="L39" s="24"/>
      <c r="M39" s="24"/>
      <c r="N39" s="24"/>
      <c r="O39" s="24"/>
      <c r="P39" s="24"/>
      <c r="Q39" s="24"/>
      <c r="R39" s="24"/>
      <c r="S39" s="24"/>
      <c r="T39" s="24"/>
      <c r="U39" s="24"/>
    </row>
    <row r="40" spans="1:21" x14ac:dyDescent="0.15">
      <c r="A40" s="23">
        <v>39</v>
      </c>
      <c r="B40" s="24"/>
      <c r="C40" s="24"/>
      <c r="D40" s="24"/>
      <c r="E40" s="24"/>
      <c r="F40" s="24"/>
      <c r="G40" s="24"/>
      <c r="H40" s="24"/>
      <c r="I40" s="66"/>
      <c r="J40" s="24"/>
      <c r="K40" s="24"/>
      <c r="L40" s="24"/>
      <c r="M40" s="24"/>
      <c r="N40" s="24"/>
      <c r="O40" s="24"/>
      <c r="P40" s="24"/>
      <c r="Q40" s="24"/>
      <c r="R40" s="24"/>
      <c r="S40" s="24"/>
      <c r="T40" s="24"/>
      <c r="U40" s="24"/>
    </row>
    <row r="41" spans="1:21" x14ac:dyDescent="0.15">
      <c r="A41" s="23">
        <v>40</v>
      </c>
      <c r="B41" s="24"/>
      <c r="C41" s="24"/>
      <c r="D41" s="24"/>
      <c r="E41" s="24"/>
      <c r="F41" s="24"/>
      <c r="G41" s="24"/>
      <c r="H41" s="24"/>
      <c r="I41" s="66"/>
      <c r="J41" s="24"/>
      <c r="K41" s="24"/>
      <c r="L41" s="24"/>
      <c r="M41" s="24"/>
      <c r="N41" s="24"/>
      <c r="O41" s="24"/>
      <c r="P41" s="24"/>
      <c r="Q41" s="24"/>
      <c r="R41" s="24"/>
      <c r="S41" s="24"/>
      <c r="T41" s="24"/>
      <c r="U41" s="24"/>
    </row>
    <row r="42" spans="1:21" x14ac:dyDescent="0.15">
      <c r="A42" s="23">
        <v>41</v>
      </c>
      <c r="B42" s="24"/>
      <c r="C42" s="24"/>
      <c r="D42" s="24"/>
      <c r="E42" s="24"/>
      <c r="F42" s="24"/>
      <c r="G42" s="24"/>
      <c r="H42" s="24"/>
      <c r="I42" s="66"/>
      <c r="J42" s="24"/>
      <c r="K42" s="24"/>
      <c r="L42" s="24"/>
      <c r="M42" s="24"/>
      <c r="N42" s="24"/>
      <c r="O42" s="24"/>
      <c r="P42" s="24"/>
      <c r="Q42" s="24"/>
      <c r="R42" s="24"/>
      <c r="S42" s="24"/>
      <c r="T42" s="24"/>
      <c r="U42" s="24"/>
    </row>
    <row r="43" spans="1:21" x14ac:dyDescent="0.15">
      <c r="A43" s="23">
        <v>42</v>
      </c>
      <c r="B43" s="24"/>
      <c r="C43" s="24"/>
      <c r="D43" s="24"/>
      <c r="E43" s="24"/>
      <c r="F43" s="24"/>
      <c r="G43" s="24"/>
      <c r="H43" s="24"/>
      <c r="I43" s="66"/>
      <c r="J43" s="24"/>
      <c r="K43" s="24"/>
      <c r="L43" s="24"/>
      <c r="M43" s="24"/>
      <c r="N43" s="24"/>
      <c r="O43" s="24"/>
      <c r="P43" s="24"/>
      <c r="Q43" s="24"/>
      <c r="R43" s="24"/>
      <c r="S43" s="24"/>
      <c r="T43" s="24"/>
      <c r="U43" s="24"/>
    </row>
    <row r="44" spans="1:21" x14ac:dyDescent="0.15">
      <c r="A44" s="23">
        <v>43</v>
      </c>
      <c r="B44" s="24"/>
      <c r="C44" s="24"/>
      <c r="D44" s="24"/>
      <c r="E44" s="24"/>
      <c r="F44" s="24"/>
      <c r="G44" s="24"/>
      <c r="H44" s="24"/>
      <c r="I44" s="66"/>
      <c r="J44" s="24"/>
      <c r="K44" s="24"/>
      <c r="L44" s="24"/>
      <c r="M44" s="24"/>
      <c r="N44" s="24"/>
      <c r="O44" s="24"/>
      <c r="P44" s="24"/>
      <c r="Q44" s="24"/>
      <c r="R44" s="24"/>
      <c r="S44" s="24"/>
      <c r="T44" s="24"/>
      <c r="U44" s="24"/>
    </row>
    <row r="45" spans="1:21" x14ac:dyDescent="0.15">
      <c r="A45" s="23">
        <v>44</v>
      </c>
      <c r="B45" s="24"/>
      <c r="C45" s="24"/>
      <c r="D45" s="24"/>
      <c r="E45" s="24"/>
      <c r="F45" s="24"/>
      <c r="G45" s="24"/>
      <c r="H45" s="24"/>
      <c r="I45" s="66"/>
      <c r="J45" s="24"/>
      <c r="K45" s="24"/>
      <c r="L45" s="24"/>
      <c r="M45" s="24"/>
      <c r="N45" s="24"/>
      <c r="O45" s="24"/>
      <c r="P45" s="24"/>
      <c r="Q45" s="24"/>
      <c r="R45" s="24"/>
      <c r="S45" s="24"/>
      <c r="T45" s="24"/>
      <c r="U45" s="24"/>
    </row>
    <row r="46" spans="1:21" x14ac:dyDescent="0.15">
      <c r="A46" s="23">
        <v>45</v>
      </c>
      <c r="B46" s="24"/>
      <c r="C46" s="24"/>
      <c r="D46" s="24"/>
      <c r="E46" s="24"/>
      <c r="F46" s="24"/>
      <c r="G46" s="24"/>
      <c r="H46" s="24"/>
      <c r="I46" s="66"/>
      <c r="J46" s="24"/>
      <c r="K46" s="24"/>
      <c r="L46" s="24"/>
      <c r="M46" s="24"/>
      <c r="N46" s="24"/>
      <c r="O46" s="24"/>
      <c r="P46" s="24"/>
      <c r="Q46" s="24"/>
      <c r="R46" s="24"/>
      <c r="S46" s="24"/>
      <c r="T46" s="24"/>
      <c r="U46" s="24"/>
    </row>
    <row r="47" spans="1:21" x14ac:dyDescent="0.15">
      <c r="A47" s="23">
        <v>46</v>
      </c>
      <c r="B47" s="24"/>
      <c r="C47" s="24"/>
      <c r="D47" s="24"/>
      <c r="E47" s="24"/>
      <c r="F47" s="24"/>
      <c r="G47" s="24"/>
      <c r="H47" s="24"/>
      <c r="I47" s="66"/>
      <c r="J47" s="24"/>
      <c r="K47" s="24"/>
      <c r="L47" s="24"/>
      <c r="M47" s="24"/>
      <c r="N47" s="24"/>
      <c r="O47" s="24"/>
      <c r="P47" s="24"/>
      <c r="Q47" s="24"/>
      <c r="R47" s="24"/>
      <c r="S47" s="24"/>
      <c r="T47" s="24"/>
      <c r="U47" s="24"/>
    </row>
    <row r="48" spans="1:21" x14ac:dyDescent="0.15">
      <c r="A48" s="23">
        <v>47</v>
      </c>
      <c r="B48" s="24"/>
      <c r="C48" s="24"/>
      <c r="D48" s="24"/>
      <c r="E48" s="24"/>
      <c r="F48" s="24"/>
      <c r="G48" s="24"/>
      <c r="H48" s="24"/>
      <c r="I48" s="66"/>
      <c r="J48" s="24"/>
      <c r="K48" s="24"/>
      <c r="L48" s="24"/>
      <c r="M48" s="24"/>
      <c r="N48" s="24"/>
      <c r="O48" s="24"/>
      <c r="P48" s="24"/>
      <c r="Q48" s="24"/>
      <c r="R48" s="24"/>
      <c r="S48" s="24"/>
      <c r="T48" s="24"/>
      <c r="U48" s="24"/>
    </row>
    <row r="49" spans="1:21" x14ac:dyDescent="0.15">
      <c r="A49" s="23">
        <v>48</v>
      </c>
      <c r="B49" s="24"/>
      <c r="C49" s="24"/>
      <c r="D49" s="24"/>
      <c r="E49" s="24"/>
      <c r="F49" s="24"/>
      <c r="G49" s="24"/>
      <c r="H49" s="24"/>
      <c r="I49" s="66"/>
      <c r="J49" s="24"/>
      <c r="K49" s="24"/>
      <c r="L49" s="24"/>
      <c r="M49" s="24"/>
      <c r="N49" s="24"/>
      <c r="O49" s="24"/>
      <c r="P49" s="24"/>
      <c r="Q49" s="24"/>
      <c r="R49" s="24"/>
      <c r="S49" s="24"/>
      <c r="T49" s="24"/>
      <c r="U49" s="24"/>
    </row>
    <row r="50" spans="1:21" x14ac:dyDescent="0.15">
      <c r="A50" s="23">
        <v>49</v>
      </c>
      <c r="B50" s="24"/>
      <c r="C50" s="24"/>
      <c r="D50" s="24"/>
      <c r="E50" s="24"/>
      <c r="F50" s="24"/>
      <c r="G50" s="24"/>
      <c r="H50" s="24"/>
      <c r="I50" s="66"/>
      <c r="J50" s="24"/>
      <c r="K50" s="24"/>
      <c r="L50" s="24"/>
      <c r="M50" s="24"/>
      <c r="N50" s="24"/>
      <c r="O50" s="24"/>
      <c r="P50" s="24"/>
      <c r="Q50" s="24"/>
      <c r="R50" s="24"/>
      <c r="S50" s="24"/>
      <c r="T50" s="24"/>
      <c r="U50" s="24"/>
    </row>
    <row r="51" spans="1:21" x14ac:dyDescent="0.15">
      <c r="A51" s="23">
        <v>50</v>
      </c>
      <c r="B51" s="24"/>
      <c r="C51" s="24"/>
      <c r="D51" s="24"/>
      <c r="E51" s="24"/>
      <c r="F51" s="24"/>
      <c r="G51" s="24"/>
      <c r="H51" s="24"/>
      <c r="I51" s="66"/>
      <c r="J51" s="24"/>
      <c r="K51" s="24"/>
      <c r="L51" s="24"/>
      <c r="M51" s="24"/>
      <c r="N51" s="24"/>
      <c r="O51" s="24"/>
      <c r="P51" s="24"/>
      <c r="Q51" s="24"/>
      <c r="R51" s="24"/>
      <c r="S51" s="24"/>
      <c r="T51" s="24"/>
      <c r="U51" s="24"/>
    </row>
    <row r="52" spans="1:21" x14ac:dyDescent="0.15">
      <c r="A52" s="23">
        <v>51</v>
      </c>
      <c r="B52" s="24"/>
      <c r="C52" s="24"/>
      <c r="D52" s="24"/>
      <c r="E52" s="24"/>
      <c r="F52" s="24"/>
      <c r="G52" s="24"/>
      <c r="H52" s="24"/>
      <c r="I52" s="66"/>
      <c r="J52" s="24"/>
      <c r="K52" s="24"/>
      <c r="L52" s="24"/>
      <c r="M52" s="24"/>
      <c r="N52" s="24"/>
      <c r="O52" s="24"/>
      <c r="P52" s="24"/>
      <c r="Q52" s="24"/>
      <c r="R52" s="24"/>
      <c r="S52" s="24"/>
      <c r="T52" s="24"/>
      <c r="U52" s="24"/>
    </row>
    <row r="53" spans="1:21" x14ac:dyDescent="0.15">
      <c r="A53" s="23">
        <v>52</v>
      </c>
      <c r="B53" s="24"/>
      <c r="C53" s="24"/>
      <c r="D53" s="24"/>
      <c r="E53" s="24"/>
      <c r="F53" s="24"/>
      <c r="G53" s="24"/>
      <c r="H53" s="24"/>
      <c r="I53" s="66"/>
      <c r="J53" s="24"/>
      <c r="K53" s="24"/>
      <c r="L53" s="24"/>
      <c r="M53" s="24"/>
      <c r="N53" s="24"/>
      <c r="O53" s="24"/>
      <c r="P53" s="24"/>
      <c r="Q53" s="24"/>
      <c r="R53" s="24"/>
      <c r="S53" s="24"/>
      <c r="T53" s="24"/>
      <c r="U53" s="24"/>
    </row>
    <row r="54" spans="1:21" x14ac:dyDescent="0.15">
      <c r="A54" s="23">
        <v>53</v>
      </c>
      <c r="B54" s="24"/>
      <c r="C54" s="24"/>
      <c r="D54" s="24"/>
      <c r="E54" s="24"/>
      <c r="F54" s="24"/>
      <c r="G54" s="24"/>
      <c r="H54" s="24"/>
      <c r="I54" s="66"/>
      <c r="J54" s="24"/>
      <c r="K54" s="24"/>
      <c r="L54" s="24"/>
      <c r="M54" s="24"/>
      <c r="N54" s="24"/>
      <c r="O54" s="24"/>
      <c r="P54" s="24"/>
      <c r="Q54" s="24"/>
      <c r="R54" s="24"/>
      <c r="S54" s="24"/>
      <c r="T54" s="24"/>
      <c r="U54" s="24"/>
    </row>
    <row r="55" spans="1:21" x14ac:dyDescent="0.15">
      <c r="A55" s="23">
        <v>54</v>
      </c>
      <c r="B55" s="24"/>
      <c r="C55" s="24"/>
      <c r="D55" s="24"/>
      <c r="E55" s="24"/>
      <c r="F55" s="24"/>
      <c r="G55" s="24"/>
      <c r="H55" s="24"/>
      <c r="I55" s="66"/>
      <c r="J55" s="24"/>
      <c r="K55" s="24"/>
      <c r="L55" s="24"/>
      <c r="M55" s="24"/>
      <c r="N55" s="24"/>
      <c r="O55" s="24"/>
      <c r="P55" s="24"/>
      <c r="Q55" s="24"/>
      <c r="R55" s="24"/>
      <c r="S55" s="24"/>
      <c r="T55" s="24"/>
      <c r="U55" s="24"/>
    </row>
    <row r="56" spans="1:21" x14ac:dyDescent="0.15">
      <c r="A56" s="23">
        <v>55</v>
      </c>
      <c r="B56" s="24"/>
      <c r="C56" s="24"/>
      <c r="D56" s="24"/>
      <c r="E56" s="24"/>
      <c r="F56" s="24"/>
      <c r="G56" s="24"/>
      <c r="H56" s="24"/>
      <c r="I56" s="66"/>
      <c r="J56" s="24"/>
      <c r="K56" s="24"/>
      <c r="L56" s="24"/>
      <c r="M56" s="24"/>
      <c r="N56" s="24"/>
      <c r="O56" s="24"/>
      <c r="P56" s="24"/>
      <c r="Q56" s="24"/>
      <c r="R56" s="24"/>
      <c r="S56" s="24"/>
      <c r="T56" s="24"/>
      <c r="U56" s="24"/>
    </row>
    <row r="57" spans="1:21" x14ac:dyDescent="0.15">
      <c r="A57" s="23">
        <v>56</v>
      </c>
      <c r="B57" s="24"/>
      <c r="C57" s="24"/>
      <c r="D57" s="24"/>
      <c r="E57" s="24"/>
      <c r="F57" s="24"/>
      <c r="G57" s="24"/>
      <c r="H57" s="24"/>
      <c r="I57" s="66"/>
      <c r="J57" s="24"/>
      <c r="K57" s="24"/>
      <c r="L57" s="24"/>
      <c r="M57" s="24"/>
      <c r="N57" s="24"/>
      <c r="O57" s="24"/>
      <c r="P57" s="24"/>
      <c r="Q57" s="24"/>
      <c r="R57" s="24"/>
      <c r="S57" s="24"/>
      <c r="T57" s="24"/>
      <c r="U57" s="24"/>
    </row>
    <row r="58" spans="1:21" x14ac:dyDescent="0.15">
      <c r="A58" s="23">
        <v>57</v>
      </c>
      <c r="B58" s="24"/>
      <c r="C58" s="24"/>
      <c r="D58" s="24"/>
      <c r="E58" s="24"/>
      <c r="F58" s="24"/>
      <c r="G58" s="24"/>
      <c r="H58" s="24"/>
      <c r="I58" s="66"/>
      <c r="J58" s="24"/>
      <c r="K58" s="24"/>
      <c r="L58" s="24"/>
      <c r="M58" s="24"/>
      <c r="N58" s="24"/>
      <c r="O58" s="24"/>
      <c r="P58" s="24"/>
      <c r="Q58" s="24"/>
      <c r="R58" s="24"/>
      <c r="S58" s="24"/>
      <c r="T58" s="24"/>
      <c r="U58" s="24"/>
    </row>
    <row r="59" spans="1:21" x14ac:dyDescent="0.15">
      <c r="A59" s="23">
        <v>58</v>
      </c>
      <c r="B59" s="24"/>
      <c r="C59" s="24"/>
      <c r="D59" s="24"/>
      <c r="E59" s="24"/>
      <c r="F59" s="24"/>
      <c r="G59" s="24"/>
      <c r="H59" s="24"/>
      <c r="I59" s="66"/>
      <c r="J59" s="24"/>
      <c r="K59" s="24"/>
      <c r="L59" s="24"/>
      <c r="M59" s="24"/>
      <c r="N59" s="24"/>
      <c r="O59" s="24"/>
      <c r="P59" s="24"/>
      <c r="Q59" s="24"/>
      <c r="R59" s="24"/>
      <c r="S59" s="24"/>
      <c r="T59" s="24"/>
      <c r="U59" s="24"/>
    </row>
    <row r="60" spans="1:21" x14ac:dyDescent="0.15">
      <c r="A60" s="23">
        <v>59</v>
      </c>
      <c r="B60" s="24"/>
      <c r="C60" s="24"/>
      <c r="D60" s="24"/>
      <c r="E60" s="24"/>
      <c r="F60" s="24"/>
      <c r="G60" s="24"/>
      <c r="H60" s="24"/>
      <c r="I60" s="66"/>
      <c r="J60" s="24"/>
      <c r="K60" s="24"/>
      <c r="L60" s="24"/>
      <c r="M60" s="24"/>
      <c r="N60" s="24"/>
      <c r="O60" s="24"/>
      <c r="P60" s="24"/>
      <c r="Q60" s="24"/>
      <c r="R60" s="24"/>
      <c r="S60" s="24"/>
      <c r="T60" s="24"/>
      <c r="U60" s="24"/>
    </row>
    <row r="61" spans="1:21" x14ac:dyDescent="0.15">
      <c r="A61" s="23">
        <v>60</v>
      </c>
      <c r="B61" s="24"/>
      <c r="C61" s="24"/>
      <c r="D61" s="24"/>
      <c r="E61" s="24"/>
      <c r="F61" s="24"/>
      <c r="G61" s="24"/>
      <c r="H61" s="24"/>
      <c r="I61" s="66"/>
      <c r="J61" s="24"/>
      <c r="K61" s="24"/>
      <c r="L61" s="24"/>
      <c r="M61" s="24"/>
      <c r="N61" s="24"/>
      <c r="O61" s="24"/>
      <c r="P61" s="24"/>
      <c r="Q61" s="24"/>
      <c r="R61" s="24"/>
      <c r="S61" s="24"/>
      <c r="T61" s="24"/>
      <c r="U61" s="24"/>
    </row>
    <row r="62" spans="1:21" x14ac:dyDescent="0.15">
      <c r="A62" s="23">
        <v>61</v>
      </c>
      <c r="B62" s="24"/>
      <c r="C62" s="24"/>
      <c r="D62" s="24"/>
      <c r="E62" s="24"/>
      <c r="F62" s="24"/>
      <c r="G62" s="24"/>
      <c r="H62" s="24"/>
      <c r="I62" s="66"/>
      <c r="J62" s="24"/>
      <c r="K62" s="24"/>
      <c r="L62" s="24"/>
      <c r="M62" s="24"/>
      <c r="N62" s="24"/>
      <c r="O62" s="24"/>
      <c r="P62" s="24"/>
      <c r="Q62" s="24"/>
      <c r="R62" s="24"/>
      <c r="S62" s="24"/>
      <c r="T62" s="24"/>
      <c r="U62" s="24"/>
    </row>
    <row r="63" spans="1:21" x14ac:dyDescent="0.15">
      <c r="A63" s="23">
        <v>62</v>
      </c>
      <c r="B63" s="24"/>
      <c r="C63" s="24"/>
      <c r="D63" s="24"/>
      <c r="E63" s="24"/>
      <c r="F63" s="24"/>
      <c r="G63" s="24"/>
      <c r="H63" s="24"/>
      <c r="I63" s="66"/>
      <c r="J63" s="24"/>
      <c r="K63" s="24"/>
      <c r="L63" s="24"/>
      <c r="M63" s="24"/>
      <c r="N63" s="24"/>
      <c r="O63" s="24"/>
      <c r="P63" s="24"/>
      <c r="Q63" s="24"/>
      <c r="R63" s="24"/>
      <c r="S63" s="24"/>
      <c r="T63" s="24"/>
      <c r="U63" s="24"/>
    </row>
    <row r="64" spans="1:21" x14ac:dyDescent="0.15">
      <c r="A64" s="23">
        <v>63</v>
      </c>
      <c r="B64" s="24"/>
      <c r="C64" s="24"/>
      <c r="D64" s="24"/>
      <c r="E64" s="24"/>
      <c r="F64" s="24"/>
      <c r="G64" s="24"/>
      <c r="H64" s="24"/>
      <c r="I64" s="66"/>
      <c r="J64" s="24"/>
      <c r="K64" s="24"/>
      <c r="L64" s="24"/>
      <c r="M64" s="24"/>
      <c r="N64" s="24"/>
      <c r="O64" s="24"/>
      <c r="P64" s="24"/>
      <c r="Q64" s="24"/>
      <c r="R64" s="24"/>
      <c r="S64" s="24"/>
      <c r="T64" s="24"/>
      <c r="U64" s="24"/>
    </row>
    <row r="65" spans="1:21" x14ac:dyDescent="0.15">
      <c r="A65" s="23">
        <v>64</v>
      </c>
      <c r="B65" s="24"/>
      <c r="C65" s="24"/>
      <c r="D65" s="24"/>
      <c r="E65" s="24"/>
      <c r="F65" s="24"/>
      <c r="G65" s="24"/>
      <c r="H65" s="24"/>
      <c r="I65" s="66"/>
      <c r="J65" s="24"/>
      <c r="K65" s="24"/>
      <c r="L65" s="24"/>
      <c r="M65" s="24"/>
      <c r="N65" s="24"/>
      <c r="O65" s="24"/>
      <c r="P65" s="24"/>
      <c r="Q65" s="24"/>
      <c r="R65" s="24"/>
      <c r="S65" s="24"/>
      <c r="T65" s="24"/>
      <c r="U65" s="24"/>
    </row>
    <row r="66" spans="1:21" x14ac:dyDescent="0.15">
      <c r="A66" s="23">
        <v>65</v>
      </c>
      <c r="B66" s="24"/>
      <c r="C66" s="24"/>
      <c r="D66" s="24"/>
      <c r="E66" s="24"/>
      <c r="F66" s="24"/>
      <c r="G66" s="24"/>
      <c r="H66" s="24"/>
      <c r="I66" s="66"/>
      <c r="J66" s="24"/>
      <c r="K66" s="24"/>
      <c r="L66" s="24"/>
      <c r="M66" s="24"/>
      <c r="N66" s="24"/>
      <c r="O66" s="24"/>
      <c r="P66" s="24"/>
      <c r="Q66" s="24"/>
      <c r="R66" s="24"/>
      <c r="S66" s="24"/>
      <c r="T66" s="24"/>
      <c r="U66" s="24"/>
    </row>
    <row r="67" spans="1:21" x14ac:dyDescent="0.15">
      <c r="A67" s="23">
        <v>66</v>
      </c>
      <c r="B67" s="24"/>
      <c r="C67" s="24"/>
      <c r="D67" s="24"/>
      <c r="E67" s="24"/>
      <c r="F67" s="24"/>
      <c r="G67" s="24"/>
      <c r="H67" s="24"/>
      <c r="I67" s="66"/>
      <c r="J67" s="24"/>
      <c r="K67" s="24"/>
      <c r="L67" s="24"/>
      <c r="M67" s="24"/>
      <c r="N67" s="24"/>
      <c r="O67" s="24"/>
      <c r="P67" s="24"/>
      <c r="Q67" s="24"/>
      <c r="R67" s="24"/>
      <c r="S67" s="24"/>
      <c r="T67" s="24"/>
      <c r="U67" s="24"/>
    </row>
    <row r="68" spans="1:21" x14ac:dyDescent="0.15">
      <c r="A68" s="23">
        <v>67</v>
      </c>
      <c r="B68" s="24"/>
      <c r="C68" s="24"/>
      <c r="D68" s="24"/>
      <c r="E68" s="24"/>
      <c r="F68" s="24"/>
      <c r="G68" s="24"/>
      <c r="H68" s="24"/>
      <c r="I68" s="66"/>
      <c r="J68" s="24"/>
      <c r="K68" s="24"/>
      <c r="L68" s="24"/>
      <c r="M68" s="24"/>
      <c r="N68" s="24"/>
      <c r="O68" s="24"/>
      <c r="P68" s="24"/>
      <c r="Q68" s="24"/>
      <c r="R68" s="24"/>
      <c r="S68" s="24"/>
      <c r="T68" s="24"/>
      <c r="U68" s="24"/>
    </row>
    <row r="69" spans="1:21" x14ac:dyDescent="0.15">
      <c r="A69" s="23">
        <v>68</v>
      </c>
      <c r="B69" s="24"/>
      <c r="C69" s="24"/>
      <c r="D69" s="24"/>
      <c r="E69" s="24"/>
      <c r="F69" s="24"/>
      <c r="G69" s="24"/>
      <c r="H69" s="24"/>
      <c r="I69" s="66"/>
      <c r="J69" s="24"/>
      <c r="K69" s="24"/>
      <c r="L69" s="24"/>
      <c r="M69" s="24"/>
      <c r="N69" s="24"/>
      <c r="O69" s="24"/>
      <c r="P69" s="24"/>
      <c r="Q69" s="24"/>
      <c r="R69" s="24"/>
      <c r="S69" s="24"/>
      <c r="T69" s="24"/>
      <c r="U69" s="24"/>
    </row>
    <row r="70" spans="1:21" x14ac:dyDescent="0.15">
      <c r="A70" s="23">
        <v>69</v>
      </c>
      <c r="B70" s="24"/>
      <c r="C70" s="24"/>
      <c r="D70" s="24"/>
      <c r="E70" s="24"/>
      <c r="F70" s="24"/>
      <c r="G70" s="24"/>
      <c r="H70" s="24"/>
      <c r="I70" s="66"/>
      <c r="J70" s="24"/>
      <c r="K70" s="24"/>
      <c r="L70" s="24"/>
      <c r="M70" s="24"/>
      <c r="N70" s="24"/>
      <c r="O70" s="24"/>
      <c r="P70" s="24"/>
      <c r="Q70" s="24"/>
      <c r="R70" s="24"/>
      <c r="S70" s="24"/>
      <c r="T70" s="24"/>
      <c r="U70" s="24"/>
    </row>
    <row r="71" spans="1:21" x14ac:dyDescent="0.15">
      <c r="A71" s="23">
        <v>70</v>
      </c>
      <c r="B71" s="24"/>
      <c r="C71" s="24"/>
      <c r="D71" s="24"/>
      <c r="E71" s="24"/>
      <c r="F71" s="24"/>
      <c r="G71" s="24"/>
      <c r="H71" s="24"/>
      <c r="I71" s="66"/>
      <c r="J71" s="24"/>
      <c r="K71" s="24"/>
      <c r="L71" s="24"/>
      <c r="M71" s="24"/>
      <c r="N71" s="24"/>
      <c r="O71" s="24"/>
      <c r="P71" s="24"/>
      <c r="Q71" s="24"/>
      <c r="R71" s="24"/>
      <c r="S71" s="24"/>
      <c r="T71" s="24"/>
      <c r="U71" s="24"/>
    </row>
    <row r="72" spans="1:21" x14ac:dyDescent="0.15">
      <c r="A72" s="23">
        <v>71</v>
      </c>
      <c r="B72" s="24"/>
      <c r="C72" s="24"/>
      <c r="D72" s="24"/>
      <c r="E72" s="24"/>
      <c r="F72" s="24"/>
      <c r="G72" s="24"/>
      <c r="H72" s="24"/>
      <c r="I72" s="66"/>
      <c r="J72" s="24"/>
      <c r="K72" s="24"/>
      <c r="L72" s="24"/>
      <c r="M72" s="24"/>
      <c r="N72" s="24"/>
      <c r="O72" s="24"/>
      <c r="P72" s="24"/>
      <c r="Q72" s="24"/>
      <c r="R72" s="24"/>
      <c r="S72" s="24"/>
      <c r="T72" s="24"/>
      <c r="U72" s="24"/>
    </row>
    <row r="73" spans="1:21" x14ac:dyDescent="0.15">
      <c r="A73" s="23">
        <v>72</v>
      </c>
      <c r="B73" s="24"/>
      <c r="C73" s="24"/>
      <c r="D73" s="24"/>
      <c r="E73" s="24"/>
      <c r="F73" s="24"/>
      <c r="G73" s="24"/>
      <c r="H73" s="24"/>
      <c r="I73" s="66"/>
      <c r="J73" s="24"/>
      <c r="K73" s="24"/>
      <c r="L73" s="24"/>
      <c r="M73" s="24"/>
      <c r="N73" s="24"/>
      <c r="O73" s="24"/>
      <c r="P73" s="24"/>
      <c r="Q73" s="24"/>
      <c r="R73" s="24"/>
      <c r="S73" s="24"/>
      <c r="T73" s="24"/>
      <c r="U73" s="24"/>
    </row>
    <row r="74" spans="1:21" x14ac:dyDescent="0.15">
      <c r="A74" s="23">
        <v>73</v>
      </c>
      <c r="B74" s="24"/>
      <c r="C74" s="24"/>
      <c r="D74" s="24"/>
      <c r="E74" s="24"/>
      <c r="F74" s="24"/>
      <c r="G74" s="24"/>
      <c r="H74" s="24"/>
      <c r="I74" s="66"/>
      <c r="J74" s="24"/>
      <c r="K74" s="24"/>
      <c r="L74" s="24"/>
      <c r="M74" s="24"/>
      <c r="N74" s="24"/>
      <c r="O74" s="24"/>
      <c r="P74" s="24"/>
      <c r="Q74" s="24"/>
      <c r="R74" s="24"/>
      <c r="S74" s="24"/>
      <c r="T74" s="24"/>
      <c r="U74" s="24"/>
    </row>
    <row r="75" spans="1:21" x14ac:dyDescent="0.15">
      <c r="A75" s="23">
        <v>74</v>
      </c>
      <c r="B75" s="24"/>
      <c r="C75" s="24"/>
      <c r="D75" s="24"/>
      <c r="E75" s="24"/>
      <c r="F75" s="24"/>
      <c r="G75" s="24"/>
      <c r="H75" s="24"/>
      <c r="I75" s="66"/>
      <c r="J75" s="24"/>
      <c r="K75" s="24"/>
      <c r="L75" s="24"/>
      <c r="M75" s="24"/>
      <c r="N75" s="24"/>
      <c r="O75" s="24"/>
      <c r="P75" s="24"/>
      <c r="Q75" s="24"/>
      <c r="R75" s="24"/>
      <c r="S75" s="24"/>
      <c r="T75" s="24"/>
      <c r="U75" s="24"/>
    </row>
    <row r="76" spans="1:21" x14ac:dyDescent="0.15">
      <c r="A76" s="23">
        <v>75</v>
      </c>
      <c r="B76" s="24"/>
      <c r="C76" s="24"/>
      <c r="D76" s="24"/>
      <c r="E76" s="24"/>
      <c r="F76" s="24"/>
      <c r="G76" s="24"/>
      <c r="H76" s="24"/>
      <c r="I76" s="66"/>
      <c r="J76" s="24"/>
      <c r="K76" s="24"/>
      <c r="L76" s="24"/>
      <c r="M76" s="24"/>
      <c r="N76" s="24"/>
      <c r="O76" s="24"/>
      <c r="P76" s="24"/>
      <c r="Q76" s="24"/>
      <c r="R76" s="24"/>
      <c r="S76" s="24"/>
      <c r="T76" s="24"/>
      <c r="U76" s="24"/>
    </row>
    <row r="77" spans="1:21" x14ac:dyDescent="0.15">
      <c r="A77" s="23">
        <v>76</v>
      </c>
      <c r="B77" s="24"/>
      <c r="C77" s="24"/>
      <c r="D77" s="24"/>
      <c r="E77" s="24"/>
      <c r="F77" s="24"/>
      <c r="G77" s="24"/>
      <c r="H77" s="24"/>
      <c r="I77" s="66"/>
      <c r="J77" s="24"/>
      <c r="K77" s="24"/>
      <c r="L77" s="24"/>
      <c r="M77" s="24"/>
      <c r="N77" s="24"/>
      <c r="O77" s="24"/>
      <c r="P77" s="24"/>
      <c r="Q77" s="24"/>
      <c r="R77" s="24"/>
      <c r="S77" s="24"/>
      <c r="T77" s="24"/>
      <c r="U77" s="24"/>
    </row>
    <row r="78" spans="1:21" x14ac:dyDescent="0.15">
      <c r="A78" s="23">
        <v>77</v>
      </c>
      <c r="B78" s="24"/>
      <c r="C78" s="24"/>
      <c r="D78" s="24"/>
      <c r="E78" s="24"/>
      <c r="F78" s="24"/>
      <c r="G78" s="24"/>
      <c r="H78" s="24"/>
      <c r="I78" s="66"/>
      <c r="J78" s="24"/>
      <c r="K78" s="24"/>
      <c r="L78" s="24"/>
      <c r="M78" s="24"/>
      <c r="N78" s="24"/>
      <c r="O78" s="24"/>
      <c r="P78" s="24"/>
      <c r="Q78" s="24"/>
      <c r="R78" s="24"/>
      <c r="S78" s="24"/>
      <c r="T78" s="24"/>
      <c r="U78" s="24"/>
    </row>
    <row r="79" spans="1:21" x14ac:dyDescent="0.15">
      <c r="A79" s="23">
        <v>78</v>
      </c>
      <c r="B79" s="24"/>
      <c r="C79" s="24"/>
      <c r="D79" s="24"/>
      <c r="E79" s="24"/>
      <c r="F79" s="24"/>
      <c r="G79" s="24"/>
      <c r="H79" s="24"/>
      <c r="I79" s="66"/>
      <c r="J79" s="24"/>
      <c r="K79" s="24"/>
      <c r="L79" s="24"/>
      <c r="M79" s="24"/>
      <c r="N79" s="24"/>
      <c r="O79" s="24"/>
      <c r="P79" s="24"/>
      <c r="Q79" s="24"/>
      <c r="R79" s="24"/>
      <c r="S79" s="24"/>
      <c r="T79" s="24"/>
      <c r="U79" s="24"/>
    </row>
    <row r="80" spans="1:21" x14ac:dyDescent="0.15">
      <c r="A80" s="23">
        <v>79</v>
      </c>
      <c r="B80" s="24"/>
      <c r="C80" s="24"/>
      <c r="D80" s="24"/>
      <c r="E80" s="24"/>
      <c r="F80" s="24"/>
      <c r="G80" s="24"/>
      <c r="H80" s="24"/>
      <c r="I80" s="66"/>
      <c r="J80" s="24"/>
      <c r="K80" s="24"/>
      <c r="L80" s="24"/>
      <c r="M80" s="24"/>
      <c r="N80" s="24"/>
      <c r="O80" s="24"/>
      <c r="P80" s="24"/>
      <c r="Q80" s="24"/>
      <c r="R80" s="24"/>
      <c r="S80" s="24"/>
      <c r="T80" s="24"/>
      <c r="U80" s="24"/>
    </row>
    <row r="81" spans="1:21" x14ac:dyDescent="0.15">
      <c r="A81" s="23">
        <v>80</v>
      </c>
      <c r="B81" s="24"/>
      <c r="C81" s="24"/>
      <c r="D81" s="24"/>
      <c r="E81" s="24"/>
      <c r="F81" s="24"/>
      <c r="G81" s="24"/>
      <c r="H81" s="24"/>
      <c r="I81" s="66"/>
      <c r="J81" s="24"/>
      <c r="K81" s="24"/>
      <c r="L81" s="24"/>
      <c r="M81" s="24"/>
      <c r="N81" s="24"/>
      <c r="O81" s="24"/>
      <c r="P81" s="24"/>
      <c r="Q81" s="24"/>
      <c r="R81" s="24"/>
      <c r="S81" s="24"/>
      <c r="T81" s="24"/>
      <c r="U81" s="24"/>
    </row>
    <row r="82" spans="1:21" x14ac:dyDescent="0.15">
      <c r="A82" s="23">
        <v>81</v>
      </c>
      <c r="B82" s="24"/>
      <c r="C82" s="24"/>
      <c r="D82" s="24"/>
      <c r="E82" s="24"/>
      <c r="F82" s="24"/>
      <c r="G82" s="24"/>
      <c r="H82" s="24"/>
      <c r="I82" s="66"/>
      <c r="J82" s="24"/>
      <c r="K82" s="24"/>
      <c r="L82" s="24"/>
      <c r="M82" s="24"/>
      <c r="N82" s="24"/>
      <c r="O82" s="24"/>
      <c r="P82" s="24"/>
      <c r="Q82" s="24"/>
      <c r="R82" s="24"/>
      <c r="S82" s="24"/>
      <c r="T82" s="24"/>
      <c r="U82" s="24"/>
    </row>
    <row r="83" spans="1:21" x14ac:dyDescent="0.15">
      <c r="A83" s="23">
        <v>82</v>
      </c>
      <c r="B83" s="24"/>
      <c r="C83" s="24"/>
      <c r="D83" s="24"/>
      <c r="E83" s="24"/>
      <c r="F83" s="24"/>
      <c r="G83" s="24"/>
      <c r="H83" s="24"/>
      <c r="I83" s="66"/>
      <c r="J83" s="24"/>
      <c r="K83" s="24"/>
      <c r="L83" s="24"/>
      <c r="M83" s="24"/>
      <c r="N83" s="24"/>
      <c r="O83" s="24"/>
      <c r="P83" s="24"/>
      <c r="Q83" s="24"/>
      <c r="R83" s="24"/>
      <c r="S83" s="24"/>
      <c r="T83" s="24"/>
      <c r="U83" s="24"/>
    </row>
    <row r="84" spans="1:21" x14ac:dyDescent="0.15">
      <c r="A84" s="23">
        <v>83</v>
      </c>
      <c r="B84" s="24"/>
      <c r="C84" s="24"/>
      <c r="D84" s="24"/>
      <c r="E84" s="24"/>
      <c r="F84" s="24"/>
      <c r="G84" s="24"/>
      <c r="H84" s="24"/>
      <c r="I84" s="66"/>
      <c r="J84" s="24"/>
      <c r="K84" s="24"/>
      <c r="L84" s="24"/>
      <c r="M84" s="24"/>
      <c r="N84" s="24"/>
      <c r="O84" s="24"/>
      <c r="P84" s="24"/>
      <c r="Q84" s="24"/>
      <c r="R84" s="24"/>
      <c r="S84" s="24"/>
      <c r="T84" s="24"/>
      <c r="U84" s="24"/>
    </row>
    <row r="85" spans="1:21" x14ac:dyDescent="0.15">
      <c r="A85" s="23">
        <v>84</v>
      </c>
      <c r="B85" s="24"/>
      <c r="C85" s="24"/>
      <c r="D85" s="24"/>
      <c r="E85" s="24"/>
      <c r="F85" s="24"/>
      <c r="G85" s="24"/>
      <c r="H85" s="24"/>
      <c r="I85" s="66"/>
      <c r="J85" s="24"/>
      <c r="K85" s="24"/>
      <c r="L85" s="24"/>
      <c r="M85" s="24"/>
      <c r="N85" s="24"/>
      <c r="O85" s="24"/>
      <c r="P85" s="24"/>
      <c r="Q85" s="24"/>
      <c r="R85" s="24"/>
      <c r="S85" s="24"/>
      <c r="T85" s="24"/>
      <c r="U85" s="24"/>
    </row>
    <row r="86" spans="1:21" x14ac:dyDescent="0.15">
      <c r="A86" s="23">
        <v>85</v>
      </c>
      <c r="B86" s="24"/>
      <c r="C86" s="24"/>
      <c r="D86" s="24"/>
      <c r="E86" s="24"/>
      <c r="F86" s="24"/>
      <c r="G86" s="24"/>
      <c r="H86" s="24"/>
      <c r="I86" s="66"/>
      <c r="J86" s="24"/>
      <c r="K86" s="24"/>
      <c r="L86" s="24"/>
      <c r="M86" s="24"/>
      <c r="N86" s="24"/>
      <c r="O86" s="24"/>
      <c r="P86" s="24"/>
      <c r="Q86" s="24"/>
      <c r="R86" s="24"/>
      <c r="S86" s="24"/>
      <c r="T86" s="24"/>
      <c r="U86" s="24"/>
    </row>
    <row r="87" spans="1:21" x14ac:dyDescent="0.15">
      <c r="A87" s="23">
        <v>86</v>
      </c>
      <c r="B87" s="24"/>
      <c r="C87" s="24"/>
      <c r="D87" s="24"/>
      <c r="E87" s="24"/>
      <c r="F87" s="24"/>
      <c r="G87" s="24"/>
      <c r="H87" s="24"/>
      <c r="I87" s="66"/>
      <c r="J87" s="24"/>
      <c r="K87" s="24"/>
      <c r="L87" s="24"/>
      <c r="M87" s="24"/>
      <c r="N87" s="24"/>
      <c r="O87" s="24"/>
      <c r="P87" s="24"/>
      <c r="Q87" s="24"/>
      <c r="R87" s="24"/>
      <c r="S87" s="24"/>
      <c r="T87" s="24"/>
      <c r="U87" s="24"/>
    </row>
    <row r="88" spans="1:21" x14ac:dyDescent="0.15">
      <c r="A88" s="23">
        <v>87</v>
      </c>
      <c r="B88" s="24"/>
      <c r="C88" s="24"/>
      <c r="D88" s="24"/>
      <c r="E88" s="24"/>
      <c r="F88" s="24"/>
      <c r="G88" s="24"/>
      <c r="H88" s="24"/>
      <c r="I88" s="66"/>
      <c r="J88" s="24"/>
      <c r="K88" s="24"/>
      <c r="L88" s="24"/>
      <c r="M88" s="24"/>
      <c r="N88" s="24"/>
      <c r="O88" s="24"/>
      <c r="P88" s="24"/>
      <c r="Q88" s="24"/>
      <c r="R88" s="24"/>
      <c r="S88" s="24"/>
      <c r="T88" s="24"/>
      <c r="U88" s="24"/>
    </row>
    <row r="89" spans="1:21" x14ac:dyDescent="0.15">
      <c r="A89" s="23">
        <v>88</v>
      </c>
      <c r="B89" s="24"/>
      <c r="C89" s="24"/>
      <c r="D89" s="24"/>
      <c r="E89" s="24"/>
      <c r="F89" s="24"/>
      <c r="G89" s="24"/>
      <c r="H89" s="24"/>
      <c r="I89" s="66"/>
      <c r="J89" s="24"/>
      <c r="K89" s="24"/>
      <c r="L89" s="24"/>
      <c r="M89" s="24"/>
      <c r="N89" s="24"/>
      <c r="O89" s="24"/>
      <c r="P89" s="24"/>
      <c r="Q89" s="24"/>
      <c r="R89" s="24"/>
      <c r="S89" s="24"/>
      <c r="T89" s="24"/>
      <c r="U89" s="24"/>
    </row>
    <row r="90" spans="1:21" x14ac:dyDescent="0.15">
      <c r="A90" s="23">
        <v>89</v>
      </c>
      <c r="B90" s="24"/>
      <c r="C90" s="24"/>
      <c r="D90" s="24"/>
      <c r="E90" s="24"/>
      <c r="F90" s="24"/>
      <c r="G90" s="24"/>
      <c r="H90" s="24"/>
      <c r="I90" s="66"/>
      <c r="J90" s="24"/>
      <c r="K90" s="24"/>
      <c r="L90" s="24"/>
      <c r="M90" s="24"/>
      <c r="N90" s="24"/>
      <c r="O90" s="24"/>
      <c r="P90" s="24"/>
      <c r="Q90" s="24"/>
      <c r="R90" s="24"/>
      <c r="S90" s="24"/>
      <c r="T90" s="24"/>
      <c r="U90" s="24"/>
    </row>
    <row r="91" spans="1:21" x14ac:dyDescent="0.15">
      <c r="A91" s="23">
        <v>90</v>
      </c>
      <c r="B91" s="24"/>
      <c r="C91" s="24"/>
      <c r="D91" s="24"/>
      <c r="E91" s="24"/>
      <c r="F91" s="24"/>
      <c r="G91" s="24"/>
      <c r="H91" s="24"/>
      <c r="I91" s="66"/>
      <c r="J91" s="24"/>
      <c r="K91" s="24"/>
      <c r="L91" s="24"/>
      <c r="M91" s="24"/>
      <c r="N91" s="24"/>
      <c r="O91" s="24"/>
      <c r="P91" s="24"/>
      <c r="Q91" s="24"/>
      <c r="R91" s="24"/>
      <c r="S91" s="24"/>
      <c r="T91" s="24"/>
      <c r="U91" s="24"/>
    </row>
    <row r="92" spans="1:21" x14ac:dyDescent="0.15">
      <c r="A92" s="23">
        <v>91</v>
      </c>
      <c r="B92" s="24"/>
      <c r="C92" s="24"/>
      <c r="D92" s="24"/>
      <c r="E92" s="24"/>
      <c r="F92" s="24"/>
      <c r="G92" s="24"/>
      <c r="H92" s="24"/>
      <c r="I92" s="66"/>
      <c r="J92" s="24"/>
      <c r="K92" s="24"/>
      <c r="L92" s="24"/>
      <c r="M92" s="24"/>
      <c r="N92" s="24"/>
      <c r="O92" s="24"/>
      <c r="P92" s="24"/>
      <c r="Q92" s="24"/>
      <c r="R92" s="24"/>
      <c r="S92" s="24"/>
      <c r="T92" s="24"/>
      <c r="U92" s="24"/>
    </row>
    <row r="93" spans="1:21" x14ac:dyDescent="0.15">
      <c r="A93" s="23">
        <v>92</v>
      </c>
      <c r="B93" s="24"/>
      <c r="C93" s="24"/>
      <c r="D93" s="24"/>
      <c r="E93" s="24"/>
      <c r="F93" s="24"/>
      <c r="G93" s="24"/>
      <c r="H93" s="24"/>
      <c r="I93" s="66"/>
      <c r="J93" s="24"/>
      <c r="K93" s="24"/>
      <c r="L93" s="24"/>
      <c r="M93" s="24"/>
      <c r="N93" s="24"/>
      <c r="O93" s="24"/>
      <c r="P93" s="24"/>
      <c r="Q93" s="24"/>
      <c r="R93" s="24"/>
      <c r="S93" s="24"/>
      <c r="T93" s="24"/>
      <c r="U93" s="24"/>
    </row>
    <row r="94" spans="1:21" x14ac:dyDescent="0.15">
      <c r="A94" s="23">
        <v>93</v>
      </c>
      <c r="B94" s="24"/>
      <c r="C94" s="24"/>
      <c r="D94" s="24"/>
      <c r="E94" s="24"/>
      <c r="F94" s="24"/>
      <c r="G94" s="24"/>
      <c r="H94" s="24"/>
      <c r="I94" s="66"/>
      <c r="J94" s="24"/>
      <c r="K94" s="24"/>
      <c r="L94" s="24"/>
      <c r="M94" s="24"/>
      <c r="N94" s="24"/>
      <c r="O94" s="24"/>
      <c r="P94" s="24"/>
      <c r="Q94" s="24"/>
      <c r="R94" s="24"/>
      <c r="S94" s="24"/>
      <c r="T94" s="24"/>
      <c r="U94" s="24"/>
    </row>
    <row r="95" spans="1:21" x14ac:dyDescent="0.15">
      <c r="A95" s="23">
        <v>94</v>
      </c>
      <c r="B95" s="24"/>
      <c r="C95" s="24"/>
      <c r="D95" s="24"/>
      <c r="E95" s="24"/>
      <c r="F95" s="24"/>
      <c r="G95" s="24"/>
      <c r="H95" s="24"/>
      <c r="I95" s="66"/>
      <c r="J95" s="24"/>
      <c r="K95" s="24"/>
      <c r="L95" s="24"/>
      <c r="M95" s="24"/>
      <c r="N95" s="24"/>
      <c r="O95" s="24"/>
      <c r="P95" s="24"/>
      <c r="Q95" s="24"/>
      <c r="R95" s="24"/>
      <c r="S95" s="24"/>
      <c r="T95" s="24"/>
      <c r="U95" s="24"/>
    </row>
    <row r="96" spans="1:21" x14ac:dyDescent="0.15">
      <c r="A96" s="23">
        <v>95</v>
      </c>
      <c r="B96" s="24"/>
      <c r="C96" s="24"/>
      <c r="D96" s="24"/>
      <c r="E96" s="24"/>
      <c r="F96" s="24"/>
      <c r="G96" s="24"/>
      <c r="H96" s="24"/>
      <c r="I96" s="66"/>
      <c r="J96" s="24"/>
      <c r="K96" s="24"/>
      <c r="L96" s="24"/>
      <c r="M96" s="24"/>
      <c r="N96" s="24"/>
      <c r="O96" s="24"/>
      <c r="P96" s="24"/>
      <c r="Q96" s="24"/>
      <c r="R96" s="24"/>
      <c r="S96" s="24"/>
      <c r="T96" s="24"/>
      <c r="U96" s="24"/>
    </row>
    <row r="97" spans="1:21" x14ac:dyDescent="0.15">
      <c r="A97" s="23">
        <v>96</v>
      </c>
      <c r="B97" s="24"/>
      <c r="C97" s="24"/>
      <c r="D97" s="24"/>
      <c r="E97" s="24"/>
      <c r="F97" s="24"/>
      <c r="G97" s="24"/>
      <c r="H97" s="24"/>
      <c r="I97" s="66"/>
      <c r="J97" s="24"/>
      <c r="K97" s="24"/>
      <c r="L97" s="24"/>
      <c r="M97" s="24"/>
      <c r="N97" s="24"/>
      <c r="O97" s="24"/>
      <c r="P97" s="24"/>
      <c r="Q97" s="24"/>
      <c r="R97" s="24"/>
      <c r="S97" s="24"/>
      <c r="T97" s="24"/>
      <c r="U97" s="24"/>
    </row>
    <row r="98" spans="1:21" x14ac:dyDescent="0.15">
      <c r="A98" s="23">
        <v>97</v>
      </c>
      <c r="B98" s="24"/>
      <c r="C98" s="24"/>
      <c r="D98" s="24"/>
      <c r="E98" s="24"/>
      <c r="F98" s="24"/>
      <c r="G98" s="24"/>
      <c r="H98" s="24"/>
      <c r="I98" s="66"/>
      <c r="J98" s="24"/>
      <c r="K98" s="24"/>
      <c r="L98" s="24"/>
      <c r="M98" s="24"/>
      <c r="N98" s="24"/>
      <c r="O98" s="24"/>
      <c r="P98" s="24"/>
      <c r="Q98" s="24"/>
      <c r="R98" s="24"/>
      <c r="S98" s="24"/>
      <c r="T98" s="24"/>
      <c r="U98" s="24"/>
    </row>
    <row r="99" spans="1:21" x14ac:dyDescent="0.15">
      <c r="A99" s="23">
        <v>98</v>
      </c>
      <c r="B99" s="24"/>
      <c r="C99" s="24"/>
      <c r="D99" s="24"/>
      <c r="E99" s="24"/>
      <c r="F99" s="24"/>
      <c r="G99" s="24"/>
      <c r="H99" s="24"/>
      <c r="I99" s="66"/>
      <c r="J99" s="24"/>
      <c r="K99" s="24"/>
      <c r="L99" s="24"/>
      <c r="M99" s="24"/>
      <c r="N99" s="24"/>
      <c r="O99" s="24"/>
      <c r="P99" s="24"/>
      <c r="Q99" s="24"/>
      <c r="R99" s="24"/>
      <c r="S99" s="24"/>
      <c r="T99" s="24"/>
      <c r="U99" s="24"/>
    </row>
    <row r="100" spans="1:21" x14ac:dyDescent="0.15">
      <c r="A100" s="23">
        <v>99</v>
      </c>
      <c r="B100" s="24"/>
      <c r="C100" s="24"/>
      <c r="D100" s="24"/>
      <c r="E100" s="24"/>
      <c r="F100" s="24"/>
      <c r="G100" s="24"/>
      <c r="H100" s="24"/>
      <c r="I100" s="66"/>
      <c r="J100" s="24"/>
      <c r="K100" s="24"/>
      <c r="L100" s="24"/>
      <c r="M100" s="24"/>
      <c r="N100" s="24"/>
      <c r="O100" s="24"/>
      <c r="P100" s="24"/>
      <c r="Q100" s="24"/>
      <c r="R100" s="24"/>
      <c r="S100" s="24"/>
      <c r="T100" s="24"/>
      <c r="U100" s="24"/>
    </row>
    <row r="101" spans="1:21" x14ac:dyDescent="0.15">
      <c r="A101" s="23">
        <v>100</v>
      </c>
      <c r="B101" s="24"/>
      <c r="C101" s="24"/>
      <c r="D101" s="24"/>
      <c r="E101" s="24"/>
      <c r="F101" s="24"/>
      <c r="G101" s="24"/>
      <c r="H101" s="24"/>
      <c r="I101" s="66"/>
      <c r="J101" s="24"/>
      <c r="K101" s="24"/>
      <c r="L101" s="24"/>
      <c r="M101" s="24"/>
      <c r="N101" s="24"/>
      <c r="O101" s="24"/>
      <c r="P101" s="24"/>
      <c r="Q101" s="24"/>
      <c r="R101" s="24"/>
      <c r="S101" s="24"/>
      <c r="T101" s="24"/>
      <c r="U101" s="24"/>
    </row>
  </sheetData>
  <sheetProtection algorithmName="SHA-512" hashValue="ZuY2Xcwgfpbmp46CDaYQCfrmfHSEvHU1J2l8/vTjsGLQ3CWVw0ZCemuzTAyTrIs/htRR77CgoTwtSkrRWzClxw==" saltValue="olDPPxcHbxOzcC6/XVFi4Q==" spinCount="100000" sheet="1" selectLockedCells="1"/>
  <phoneticPr fontId="10"/>
  <pageMargins left="0.7" right="0.7" top="0.75" bottom="0.75" header="0.3" footer="0.3"/>
  <pageSetup paperSize="9" scale="71" fitToHeight="0" orientation="landscape"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6161-76AF-4973-906E-97FEED72178A}">
  <dimension ref="A1:AB237"/>
  <sheetViews>
    <sheetView zoomScaleNormal="100" workbookViewId="0">
      <selection activeCell="F3" sqref="F3"/>
    </sheetView>
  </sheetViews>
  <sheetFormatPr defaultRowHeight="13.5" x14ac:dyDescent="0.15"/>
  <cols>
    <col min="1" max="1" width="20.625" style="3" bestFit="1" customWidth="1"/>
    <col min="2" max="2" width="9" style="3" customWidth="1"/>
    <col min="3" max="3" width="5.5" style="3" customWidth="1"/>
    <col min="4" max="4" width="9" style="3" customWidth="1"/>
    <col min="5" max="8" width="9" style="3"/>
    <col min="9" max="9" width="4.5" style="3" customWidth="1"/>
    <col min="10" max="17" width="9" style="3"/>
    <col min="18" max="28" width="9" style="122"/>
    <col min="29" max="16384" width="9" style="3"/>
  </cols>
  <sheetData>
    <row r="1" spans="1:19" ht="27" customHeight="1" x14ac:dyDescent="0.15">
      <c r="A1" s="259" t="str">
        <f>基本情報!D6&amp;" "&amp;"大学記録"</f>
        <v xml:space="preserve"> 大学記録</v>
      </c>
      <c r="B1" s="260"/>
      <c r="C1" s="260"/>
      <c r="D1" s="260"/>
      <c r="E1" s="260"/>
      <c r="F1" s="260"/>
      <c r="G1" s="260"/>
      <c r="H1" s="261"/>
      <c r="I1" s="122"/>
      <c r="J1" s="262" t="s">
        <v>468</v>
      </c>
      <c r="K1" s="262"/>
      <c r="L1" s="262"/>
      <c r="M1" s="262"/>
      <c r="N1" s="122"/>
      <c r="O1" s="122"/>
      <c r="P1" s="122"/>
      <c r="Q1" s="122"/>
    </row>
    <row r="2" spans="1:19" ht="17.25" customHeight="1" thickBot="1" x14ac:dyDescent="0.2">
      <c r="A2" s="203" t="s">
        <v>332</v>
      </c>
      <c r="B2" s="263" t="s">
        <v>469</v>
      </c>
      <c r="C2" s="264"/>
      <c r="D2" s="264"/>
      <c r="E2" s="264"/>
      <c r="F2" s="264"/>
      <c r="G2" s="264"/>
      <c r="H2" s="265"/>
      <c r="I2" s="122"/>
      <c r="J2" s="262"/>
      <c r="K2" s="262"/>
      <c r="L2" s="262"/>
      <c r="M2" s="262"/>
      <c r="N2" s="122"/>
      <c r="O2" s="122"/>
      <c r="P2" s="122"/>
      <c r="Q2" s="122"/>
    </row>
    <row r="3" spans="1:19" ht="14.25" customHeight="1" thickTop="1" x14ac:dyDescent="0.15">
      <c r="A3" s="123" t="s">
        <v>290</v>
      </c>
      <c r="B3" s="204"/>
      <c r="C3" s="266" t="s">
        <v>278</v>
      </c>
      <c r="D3" s="205"/>
      <c r="E3" s="269" t="s">
        <v>279</v>
      </c>
      <c r="F3" s="206"/>
      <c r="G3" s="272" t="s">
        <v>280</v>
      </c>
      <c r="H3" s="207"/>
      <c r="I3" s="122"/>
      <c r="J3" s="275" t="s">
        <v>14175</v>
      </c>
      <c r="K3" s="275"/>
      <c r="L3" s="275"/>
      <c r="M3" s="275"/>
      <c r="N3" s="275"/>
      <c r="O3" s="275"/>
      <c r="P3" s="275"/>
      <c r="Q3" s="275"/>
      <c r="R3" s="275"/>
      <c r="S3" s="275"/>
    </row>
    <row r="4" spans="1:19" ht="13.5" customHeight="1" x14ac:dyDescent="0.15">
      <c r="A4" s="124" t="s">
        <v>291</v>
      </c>
      <c r="B4" s="208"/>
      <c r="C4" s="267"/>
      <c r="D4" s="209"/>
      <c r="E4" s="270"/>
      <c r="F4" s="199"/>
      <c r="G4" s="273"/>
      <c r="H4" s="210"/>
      <c r="I4" s="122"/>
      <c r="J4" s="275"/>
      <c r="K4" s="275"/>
      <c r="L4" s="275"/>
      <c r="M4" s="275"/>
      <c r="N4" s="275"/>
      <c r="O4" s="275"/>
      <c r="P4" s="275"/>
      <c r="Q4" s="275"/>
      <c r="R4" s="275"/>
      <c r="S4" s="275"/>
    </row>
    <row r="5" spans="1:19" ht="13.5" customHeight="1" x14ac:dyDescent="0.15">
      <c r="A5" s="124" t="s">
        <v>289</v>
      </c>
      <c r="B5" s="208"/>
      <c r="C5" s="267"/>
      <c r="D5" s="168"/>
      <c r="E5" s="270"/>
      <c r="F5" s="199"/>
      <c r="G5" s="273"/>
      <c r="H5" s="210"/>
      <c r="I5" s="122"/>
      <c r="J5" s="275"/>
      <c r="K5" s="275"/>
      <c r="L5" s="275"/>
      <c r="M5" s="275"/>
      <c r="N5" s="275"/>
      <c r="O5" s="275"/>
      <c r="P5" s="275"/>
      <c r="Q5" s="275"/>
      <c r="R5" s="275"/>
      <c r="S5" s="275"/>
    </row>
    <row r="6" spans="1:19" ht="13.5" customHeight="1" x14ac:dyDescent="0.15">
      <c r="A6" s="124" t="s">
        <v>287</v>
      </c>
      <c r="B6" s="208"/>
      <c r="C6" s="267"/>
      <c r="D6" s="199"/>
      <c r="E6" s="270"/>
      <c r="F6" s="199"/>
      <c r="G6" s="273"/>
      <c r="H6" s="210"/>
      <c r="I6" s="122"/>
      <c r="J6" s="275"/>
      <c r="K6" s="275"/>
      <c r="L6" s="275"/>
      <c r="M6" s="275"/>
      <c r="N6" s="275"/>
      <c r="O6" s="275"/>
      <c r="P6" s="275"/>
      <c r="Q6" s="275"/>
      <c r="R6" s="275"/>
      <c r="S6" s="275"/>
    </row>
    <row r="7" spans="1:19" ht="13.5" customHeight="1" x14ac:dyDescent="0.15">
      <c r="A7" s="124" t="s">
        <v>294</v>
      </c>
      <c r="B7" s="208"/>
      <c r="C7" s="267"/>
      <c r="D7" s="199"/>
      <c r="E7" s="270"/>
      <c r="F7" s="199"/>
      <c r="G7" s="273"/>
      <c r="H7" s="210"/>
      <c r="I7" s="122"/>
      <c r="J7" s="275"/>
      <c r="K7" s="275"/>
      <c r="L7" s="275"/>
      <c r="M7" s="275"/>
      <c r="N7" s="275"/>
      <c r="O7" s="275"/>
      <c r="P7" s="275"/>
      <c r="Q7" s="275"/>
      <c r="R7" s="275"/>
      <c r="S7" s="275"/>
    </row>
    <row r="8" spans="1:19" x14ac:dyDescent="0.15">
      <c r="A8" s="124" t="s">
        <v>293</v>
      </c>
      <c r="B8" s="208"/>
      <c r="C8" s="267"/>
      <c r="D8" s="199"/>
      <c r="E8" s="270"/>
      <c r="F8" s="199"/>
      <c r="G8" s="273"/>
      <c r="H8" s="210"/>
      <c r="I8" s="122"/>
      <c r="J8" s="275"/>
      <c r="K8" s="275"/>
      <c r="L8" s="275"/>
      <c r="M8" s="275"/>
      <c r="N8" s="275"/>
      <c r="O8" s="275"/>
      <c r="P8" s="275"/>
      <c r="Q8" s="275"/>
      <c r="R8" s="275"/>
      <c r="S8" s="275"/>
    </row>
    <row r="9" spans="1:19" x14ac:dyDescent="0.15">
      <c r="A9" s="124" t="s">
        <v>288</v>
      </c>
      <c r="B9" s="208"/>
      <c r="C9" s="267"/>
      <c r="D9" s="199"/>
      <c r="E9" s="270"/>
      <c r="F9" s="199"/>
      <c r="G9" s="273"/>
      <c r="H9" s="210"/>
      <c r="I9" s="122"/>
      <c r="J9" s="275"/>
      <c r="K9" s="275"/>
      <c r="L9" s="275"/>
      <c r="M9" s="275"/>
      <c r="N9" s="275"/>
      <c r="O9" s="275"/>
      <c r="P9" s="275"/>
      <c r="Q9" s="275"/>
      <c r="R9" s="275"/>
      <c r="S9" s="275"/>
    </row>
    <row r="10" spans="1:19" s="122" customFormat="1" x14ac:dyDescent="0.15">
      <c r="A10" s="124" t="s">
        <v>14176</v>
      </c>
      <c r="B10" s="208"/>
      <c r="C10" s="267"/>
      <c r="D10" s="209"/>
      <c r="E10" s="270"/>
      <c r="F10" s="199"/>
      <c r="G10" s="273"/>
      <c r="H10" s="210"/>
      <c r="J10" s="125"/>
      <c r="K10" s="125"/>
      <c r="L10" s="125"/>
      <c r="M10" s="125"/>
      <c r="N10" s="125"/>
      <c r="O10" s="125"/>
      <c r="P10" s="125"/>
      <c r="Q10" s="125"/>
      <c r="R10" s="125"/>
      <c r="S10" s="125"/>
    </row>
    <row r="11" spans="1:19" s="122" customFormat="1" x14ac:dyDescent="0.15">
      <c r="A11" s="124" t="s">
        <v>14177</v>
      </c>
      <c r="B11" s="208"/>
      <c r="C11" s="267"/>
      <c r="D11" s="199"/>
      <c r="E11" s="270"/>
      <c r="F11" s="199"/>
      <c r="G11" s="273"/>
      <c r="H11" s="210"/>
      <c r="J11" s="125"/>
      <c r="K11" s="125"/>
      <c r="L11" s="125"/>
      <c r="M11" s="125"/>
      <c r="N11" s="125"/>
      <c r="O11" s="125"/>
      <c r="P11" s="125"/>
      <c r="Q11" s="125"/>
      <c r="R11" s="125"/>
      <c r="S11" s="125"/>
    </row>
    <row r="12" spans="1:19" s="122" customFormat="1" x14ac:dyDescent="0.15">
      <c r="A12" s="124" t="s">
        <v>292</v>
      </c>
      <c r="B12" s="208"/>
      <c r="C12" s="267"/>
      <c r="D12" s="199"/>
      <c r="E12" s="270"/>
      <c r="F12" s="199"/>
      <c r="G12" s="273"/>
      <c r="H12" s="210"/>
      <c r="J12" s="125"/>
      <c r="K12" s="125"/>
      <c r="L12" s="125"/>
      <c r="M12" s="125"/>
      <c r="N12" s="125"/>
      <c r="O12" s="125"/>
      <c r="P12" s="125"/>
      <c r="Q12" s="125"/>
      <c r="R12" s="125"/>
      <c r="S12" s="125"/>
    </row>
    <row r="13" spans="1:19" s="122" customFormat="1" x14ac:dyDescent="0.15">
      <c r="A13" s="124" t="s">
        <v>330</v>
      </c>
      <c r="B13" s="208"/>
      <c r="C13" s="267"/>
      <c r="D13" s="199"/>
      <c r="E13" s="270"/>
      <c r="F13" s="199"/>
      <c r="G13" s="273"/>
      <c r="H13" s="210"/>
      <c r="J13" s="125"/>
      <c r="K13" s="125"/>
      <c r="L13" s="125"/>
      <c r="M13" s="125"/>
      <c r="N13" s="125"/>
      <c r="O13" s="125"/>
      <c r="P13" s="125"/>
      <c r="Q13" s="125"/>
      <c r="R13" s="125"/>
      <c r="S13" s="125"/>
    </row>
    <row r="14" spans="1:19" s="122" customFormat="1" x14ac:dyDescent="0.15">
      <c r="A14" s="124" t="s">
        <v>78</v>
      </c>
      <c r="B14" s="208"/>
      <c r="C14" s="267"/>
      <c r="D14" s="199"/>
      <c r="E14" s="270"/>
      <c r="F14" s="199"/>
      <c r="G14" s="273"/>
      <c r="H14" s="164"/>
      <c r="J14" s="125"/>
      <c r="K14" s="125"/>
      <c r="L14" s="125"/>
      <c r="M14" s="125"/>
      <c r="N14" s="125"/>
      <c r="O14" s="125"/>
      <c r="P14" s="125"/>
      <c r="Q14" s="125"/>
      <c r="R14" s="125"/>
      <c r="S14" s="125"/>
    </row>
    <row r="15" spans="1:19" s="122" customFormat="1" x14ac:dyDescent="0.15">
      <c r="A15" s="124" t="s">
        <v>81</v>
      </c>
      <c r="B15" s="208"/>
      <c r="C15" s="267"/>
      <c r="D15" s="199"/>
      <c r="E15" s="270"/>
      <c r="F15" s="199"/>
      <c r="G15" s="273"/>
      <c r="H15" s="164"/>
      <c r="J15" s="125"/>
      <c r="K15" s="125"/>
      <c r="L15" s="125"/>
      <c r="M15" s="125"/>
      <c r="N15" s="125"/>
      <c r="O15" s="125"/>
      <c r="P15" s="125"/>
      <c r="Q15" s="125"/>
      <c r="R15" s="125"/>
      <c r="S15" s="125"/>
    </row>
    <row r="16" spans="1:19" s="122" customFormat="1" x14ac:dyDescent="0.15">
      <c r="A16" s="124" t="s">
        <v>84</v>
      </c>
      <c r="B16" s="208"/>
      <c r="C16" s="267"/>
      <c r="D16" s="199"/>
      <c r="E16" s="270"/>
      <c r="F16" s="199"/>
      <c r="G16" s="273"/>
      <c r="H16" s="164"/>
      <c r="J16" s="125"/>
      <c r="K16" s="125"/>
      <c r="L16" s="125"/>
      <c r="M16" s="125"/>
      <c r="N16" s="125"/>
      <c r="O16" s="125"/>
      <c r="P16" s="125"/>
      <c r="Q16" s="125"/>
      <c r="R16" s="125"/>
      <c r="S16" s="125"/>
    </row>
    <row r="17" spans="1:19" s="122" customFormat="1" x14ac:dyDescent="0.15">
      <c r="A17" s="124" t="s">
        <v>87</v>
      </c>
      <c r="B17" s="208"/>
      <c r="C17" s="267"/>
      <c r="D17" s="199"/>
      <c r="E17" s="270"/>
      <c r="F17" s="199"/>
      <c r="G17" s="273"/>
      <c r="H17" s="164"/>
      <c r="J17" s="125"/>
      <c r="K17" s="125"/>
      <c r="L17" s="125"/>
      <c r="M17" s="125"/>
      <c r="N17" s="125"/>
      <c r="O17" s="125"/>
      <c r="P17" s="125"/>
      <c r="Q17" s="125"/>
      <c r="R17" s="125"/>
      <c r="S17" s="125"/>
    </row>
    <row r="18" spans="1:19" s="122" customFormat="1" x14ac:dyDescent="0.15">
      <c r="A18" s="124" t="s">
        <v>93</v>
      </c>
      <c r="B18" s="208"/>
      <c r="C18" s="267"/>
      <c r="D18" s="199"/>
      <c r="E18" s="270"/>
      <c r="F18" s="199"/>
      <c r="G18" s="273"/>
      <c r="H18" s="164"/>
      <c r="J18" s="125"/>
      <c r="K18" s="125"/>
      <c r="L18" s="125"/>
      <c r="M18" s="125"/>
      <c r="N18" s="125"/>
      <c r="O18" s="125"/>
      <c r="P18" s="125"/>
      <c r="Q18" s="125"/>
      <c r="R18" s="125"/>
      <c r="S18" s="125"/>
    </row>
    <row r="19" spans="1:19" s="122" customFormat="1" x14ac:dyDescent="0.15">
      <c r="A19" s="124" t="s">
        <v>97</v>
      </c>
      <c r="B19" s="208"/>
      <c r="C19" s="267"/>
      <c r="D19" s="199"/>
      <c r="E19" s="270"/>
      <c r="F19" s="199"/>
      <c r="G19" s="273"/>
      <c r="H19" s="164"/>
      <c r="J19" s="125"/>
      <c r="K19" s="125"/>
      <c r="L19" s="125"/>
      <c r="M19" s="125"/>
      <c r="N19" s="125"/>
      <c r="O19" s="125"/>
      <c r="P19" s="125"/>
      <c r="Q19" s="125"/>
      <c r="R19" s="125"/>
      <c r="S19" s="125"/>
    </row>
    <row r="20" spans="1:19" s="122" customFormat="1" x14ac:dyDescent="0.15">
      <c r="A20" s="124" t="s">
        <v>102</v>
      </c>
      <c r="B20" s="208"/>
      <c r="C20" s="268"/>
      <c r="D20" s="199"/>
      <c r="E20" s="271"/>
      <c r="F20" s="199"/>
      <c r="G20" s="274"/>
      <c r="H20" s="164"/>
    </row>
    <row r="21" spans="1:19" s="122" customFormat="1" ht="14.25" thickBot="1" x14ac:dyDescent="0.2">
      <c r="A21" s="211" t="s">
        <v>105</v>
      </c>
      <c r="B21" s="256"/>
      <c r="C21" s="257"/>
      <c r="D21" s="257"/>
      <c r="E21" s="257"/>
      <c r="F21" s="257"/>
      <c r="G21" s="257"/>
      <c r="H21" s="258"/>
    </row>
    <row r="22" spans="1:19" s="122" customFormat="1" x14ac:dyDescent="0.15"/>
    <row r="23" spans="1:19" s="122" customFormat="1" x14ac:dyDescent="0.15"/>
    <row r="24" spans="1:19" s="122" customFormat="1" x14ac:dyDescent="0.15"/>
    <row r="25" spans="1:19" s="122" customFormat="1" x14ac:dyDescent="0.15"/>
    <row r="26" spans="1:19" s="122" customFormat="1" x14ac:dyDescent="0.15"/>
    <row r="27" spans="1:19" s="122" customFormat="1" x14ac:dyDescent="0.15"/>
    <row r="28" spans="1:19" s="122" customFormat="1" x14ac:dyDescent="0.15"/>
    <row r="29" spans="1:19" s="122" customFormat="1" x14ac:dyDescent="0.15"/>
    <row r="30" spans="1:19" s="122" customFormat="1" x14ac:dyDescent="0.15"/>
    <row r="31" spans="1:19" s="122" customFormat="1" x14ac:dyDescent="0.15"/>
    <row r="32" spans="1:19" s="122" customFormat="1" x14ac:dyDescent="0.15"/>
    <row r="33" spans="4:4" s="122" customFormat="1" x14ac:dyDescent="0.15"/>
    <row r="34" spans="4:4" s="122" customFormat="1" x14ac:dyDescent="0.15"/>
    <row r="37" spans="4:4" hidden="1" x14ac:dyDescent="0.15">
      <c r="D37" t="s">
        <v>472</v>
      </c>
    </row>
    <row r="38" spans="4:4" hidden="1" x14ac:dyDescent="0.15">
      <c r="D38" s="14" t="s">
        <v>267</v>
      </c>
    </row>
    <row r="39" spans="4:4" hidden="1" x14ac:dyDescent="0.15">
      <c r="D39" s="14" t="s">
        <v>168</v>
      </c>
    </row>
    <row r="40" spans="4:4" hidden="1" x14ac:dyDescent="0.15">
      <c r="D40" s="14" t="s">
        <v>169</v>
      </c>
    </row>
    <row r="41" spans="4:4" hidden="1" x14ac:dyDescent="0.15">
      <c r="D41" s="14" t="s">
        <v>170</v>
      </c>
    </row>
    <row r="42" spans="4:4" hidden="1" x14ac:dyDescent="0.15">
      <c r="D42" s="14" t="s">
        <v>171</v>
      </c>
    </row>
    <row r="43" spans="4:4" hidden="1" x14ac:dyDescent="0.15">
      <c r="D43" s="14" t="s">
        <v>172</v>
      </c>
    </row>
    <row r="44" spans="4:4" hidden="1" x14ac:dyDescent="0.15">
      <c r="D44" s="14" t="s">
        <v>173</v>
      </c>
    </row>
    <row r="45" spans="4:4" hidden="1" x14ac:dyDescent="0.15">
      <c r="D45" s="14" t="s">
        <v>174</v>
      </c>
    </row>
    <row r="46" spans="4:4" hidden="1" x14ac:dyDescent="0.15">
      <c r="D46" s="14" t="s">
        <v>175</v>
      </c>
    </row>
    <row r="47" spans="4:4" hidden="1" x14ac:dyDescent="0.15">
      <c r="D47" s="14" t="s">
        <v>176</v>
      </c>
    </row>
    <row r="48" spans="4:4" hidden="1" x14ac:dyDescent="0.15">
      <c r="D48" s="14" t="s">
        <v>177</v>
      </c>
    </row>
    <row r="49" spans="4:4" hidden="1" x14ac:dyDescent="0.15">
      <c r="D49" s="14" t="s">
        <v>178</v>
      </c>
    </row>
    <row r="50" spans="4:4" hidden="1" x14ac:dyDescent="0.15">
      <c r="D50" s="14" t="s">
        <v>179</v>
      </c>
    </row>
    <row r="51" spans="4:4" hidden="1" x14ac:dyDescent="0.15">
      <c r="D51" s="14" t="s">
        <v>180</v>
      </c>
    </row>
    <row r="52" spans="4:4" hidden="1" x14ac:dyDescent="0.15">
      <c r="D52" s="14" t="s">
        <v>181</v>
      </c>
    </row>
    <row r="53" spans="4:4" hidden="1" x14ac:dyDescent="0.15">
      <c r="D53" s="14" t="s">
        <v>182</v>
      </c>
    </row>
    <row r="54" spans="4:4" hidden="1" x14ac:dyDescent="0.15">
      <c r="D54" s="14" t="s">
        <v>183</v>
      </c>
    </row>
    <row r="55" spans="4:4" hidden="1" x14ac:dyDescent="0.15">
      <c r="D55" s="14" t="s">
        <v>184</v>
      </c>
    </row>
    <row r="56" spans="4:4" hidden="1" x14ac:dyDescent="0.15">
      <c r="D56" s="14" t="s">
        <v>185</v>
      </c>
    </row>
    <row r="57" spans="4:4" hidden="1" x14ac:dyDescent="0.15">
      <c r="D57" s="14" t="s">
        <v>186</v>
      </c>
    </row>
    <row r="58" spans="4:4" hidden="1" x14ac:dyDescent="0.15">
      <c r="D58" s="14" t="s">
        <v>187</v>
      </c>
    </row>
    <row r="59" spans="4:4" hidden="1" x14ac:dyDescent="0.15">
      <c r="D59" s="14" t="s">
        <v>188</v>
      </c>
    </row>
    <row r="60" spans="4:4" hidden="1" x14ac:dyDescent="0.15">
      <c r="D60" s="14" t="s">
        <v>189</v>
      </c>
    </row>
    <row r="61" spans="4:4" hidden="1" x14ac:dyDescent="0.15">
      <c r="D61" s="14" t="s">
        <v>190</v>
      </c>
    </row>
    <row r="62" spans="4:4" hidden="1" x14ac:dyDescent="0.15">
      <c r="D62" s="14" t="s">
        <v>191</v>
      </c>
    </row>
    <row r="63" spans="4:4" hidden="1" x14ac:dyDescent="0.15">
      <c r="D63" s="14" t="s">
        <v>192</v>
      </c>
    </row>
    <row r="64" spans="4:4" hidden="1" x14ac:dyDescent="0.15">
      <c r="D64" s="14" t="s">
        <v>193</v>
      </c>
    </row>
    <row r="65" spans="4:4" hidden="1" x14ac:dyDescent="0.15">
      <c r="D65" s="14" t="s">
        <v>194</v>
      </c>
    </row>
    <row r="66" spans="4:4" hidden="1" x14ac:dyDescent="0.15">
      <c r="D66" s="14" t="s">
        <v>195</v>
      </c>
    </row>
    <row r="67" spans="4:4" hidden="1" x14ac:dyDescent="0.15">
      <c r="D67" s="14" t="s">
        <v>196</v>
      </c>
    </row>
    <row r="68" spans="4:4" hidden="1" x14ac:dyDescent="0.15">
      <c r="D68" s="14" t="s">
        <v>197</v>
      </c>
    </row>
    <row r="69" spans="4:4" hidden="1" x14ac:dyDescent="0.15">
      <c r="D69" s="14" t="s">
        <v>198</v>
      </c>
    </row>
    <row r="70" spans="4:4" hidden="1" x14ac:dyDescent="0.15">
      <c r="D70" s="14" t="s">
        <v>199</v>
      </c>
    </row>
    <row r="71" spans="4:4" hidden="1" x14ac:dyDescent="0.15">
      <c r="D71" s="14" t="s">
        <v>200</v>
      </c>
    </row>
    <row r="72" spans="4:4" hidden="1" x14ac:dyDescent="0.15">
      <c r="D72" s="14" t="s">
        <v>201</v>
      </c>
    </row>
    <row r="73" spans="4:4" hidden="1" x14ac:dyDescent="0.15">
      <c r="D73" s="14" t="s">
        <v>202</v>
      </c>
    </row>
    <row r="74" spans="4:4" hidden="1" x14ac:dyDescent="0.15">
      <c r="D74" s="14" t="s">
        <v>203</v>
      </c>
    </row>
    <row r="75" spans="4:4" hidden="1" x14ac:dyDescent="0.15">
      <c r="D75" s="14" t="s">
        <v>204</v>
      </c>
    </row>
    <row r="76" spans="4:4" hidden="1" x14ac:dyDescent="0.15">
      <c r="D76" s="14" t="s">
        <v>205</v>
      </c>
    </row>
    <row r="77" spans="4:4" hidden="1" x14ac:dyDescent="0.15">
      <c r="D77" s="14" t="s">
        <v>206</v>
      </c>
    </row>
    <row r="78" spans="4:4" hidden="1" x14ac:dyDescent="0.15">
      <c r="D78" s="14" t="s">
        <v>207</v>
      </c>
    </row>
    <row r="79" spans="4:4" hidden="1" x14ac:dyDescent="0.15">
      <c r="D79" s="14" t="s">
        <v>208</v>
      </c>
    </row>
    <row r="80" spans="4:4" hidden="1" x14ac:dyDescent="0.15">
      <c r="D80" s="14" t="s">
        <v>209</v>
      </c>
    </row>
    <row r="81" spans="4:4" hidden="1" x14ac:dyDescent="0.15">
      <c r="D81" s="14" t="s">
        <v>210</v>
      </c>
    </row>
    <row r="82" spans="4:4" hidden="1" x14ac:dyDescent="0.15">
      <c r="D82" s="14" t="s">
        <v>211</v>
      </c>
    </row>
    <row r="83" spans="4:4" hidden="1" x14ac:dyDescent="0.15">
      <c r="D83" s="14" t="s">
        <v>212</v>
      </c>
    </row>
    <row r="84" spans="4:4" hidden="1" x14ac:dyDescent="0.15">
      <c r="D84" s="14" t="s">
        <v>213</v>
      </c>
    </row>
    <row r="85" spans="4:4" hidden="1" x14ac:dyDescent="0.15">
      <c r="D85" s="14" t="s">
        <v>214</v>
      </c>
    </row>
    <row r="86" spans="4:4" hidden="1" x14ac:dyDescent="0.15">
      <c r="D86" s="14" t="s">
        <v>215</v>
      </c>
    </row>
    <row r="87" spans="4:4" hidden="1" x14ac:dyDescent="0.15">
      <c r="D87" s="14" t="s">
        <v>216</v>
      </c>
    </row>
    <row r="88" spans="4:4" hidden="1" x14ac:dyDescent="0.15">
      <c r="D88" s="14" t="s">
        <v>217</v>
      </c>
    </row>
    <row r="89" spans="4:4" hidden="1" x14ac:dyDescent="0.15">
      <c r="D89" s="14" t="s">
        <v>218</v>
      </c>
    </row>
    <row r="90" spans="4:4" hidden="1" x14ac:dyDescent="0.15">
      <c r="D90" s="14" t="s">
        <v>219</v>
      </c>
    </row>
    <row r="91" spans="4:4" hidden="1" x14ac:dyDescent="0.15">
      <c r="D91" s="14" t="s">
        <v>220</v>
      </c>
    </row>
    <row r="92" spans="4:4" hidden="1" x14ac:dyDescent="0.15">
      <c r="D92" s="14" t="s">
        <v>221</v>
      </c>
    </row>
    <row r="93" spans="4:4" hidden="1" x14ac:dyDescent="0.15">
      <c r="D93" s="14" t="s">
        <v>222</v>
      </c>
    </row>
    <row r="94" spans="4:4" hidden="1" x14ac:dyDescent="0.15">
      <c r="D94" s="14" t="s">
        <v>223</v>
      </c>
    </row>
    <row r="95" spans="4:4" hidden="1" x14ac:dyDescent="0.15">
      <c r="D95" s="14" t="s">
        <v>224</v>
      </c>
    </row>
    <row r="96" spans="4:4" hidden="1" x14ac:dyDescent="0.15">
      <c r="D96" s="14" t="s">
        <v>225</v>
      </c>
    </row>
    <row r="97" spans="4:4" hidden="1" x14ac:dyDescent="0.15">
      <c r="D97" s="14" t="s">
        <v>226</v>
      </c>
    </row>
    <row r="98" spans="4:4" hidden="1" x14ac:dyDescent="0.15">
      <c r="D98" s="14" t="s">
        <v>227</v>
      </c>
    </row>
    <row r="99" spans="4:4" hidden="1" x14ac:dyDescent="0.15">
      <c r="D99" s="14" t="s">
        <v>228</v>
      </c>
    </row>
    <row r="100" spans="4:4" hidden="1" x14ac:dyDescent="0.15">
      <c r="D100" s="14" t="s">
        <v>229</v>
      </c>
    </row>
    <row r="101" spans="4:4" hidden="1" x14ac:dyDescent="0.15">
      <c r="D101" s="14" t="s">
        <v>230</v>
      </c>
    </row>
    <row r="102" spans="4:4" hidden="1" x14ac:dyDescent="0.15">
      <c r="D102" s="14" t="s">
        <v>231</v>
      </c>
    </row>
    <row r="103" spans="4:4" hidden="1" x14ac:dyDescent="0.15">
      <c r="D103" s="14" t="s">
        <v>232</v>
      </c>
    </row>
    <row r="104" spans="4:4" hidden="1" x14ac:dyDescent="0.15">
      <c r="D104" s="14" t="s">
        <v>233</v>
      </c>
    </row>
    <row r="105" spans="4:4" hidden="1" x14ac:dyDescent="0.15">
      <c r="D105" s="14" t="s">
        <v>234</v>
      </c>
    </row>
    <row r="106" spans="4:4" hidden="1" x14ac:dyDescent="0.15">
      <c r="D106" s="14" t="s">
        <v>235</v>
      </c>
    </row>
    <row r="107" spans="4:4" hidden="1" x14ac:dyDescent="0.15">
      <c r="D107" s="14" t="s">
        <v>236</v>
      </c>
    </row>
    <row r="108" spans="4:4" hidden="1" x14ac:dyDescent="0.15">
      <c r="D108" s="14" t="s">
        <v>237</v>
      </c>
    </row>
    <row r="109" spans="4:4" hidden="1" x14ac:dyDescent="0.15">
      <c r="D109" s="14" t="s">
        <v>238</v>
      </c>
    </row>
    <row r="110" spans="4:4" hidden="1" x14ac:dyDescent="0.15">
      <c r="D110" s="14" t="s">
        <v>239</v>
      </c>
    </row>
    <row r="111" spans="4:4" hidden="1" x14ac:dyDescent="0.15">
      <c r="D111" s="14" t="s">
        <v>240</v>
      </c>
    </row>
    <row r="112" spans="4:4" hidden="1" x14ac:dyDescent="0.15">
      <c r="D112" s="14" t="s">
        <v>241</v>
      </c>
    </row>
    <row r="113" spans="4:4" hidden="1" x14ac:dyDescent="0.15">
      <c r="D113" s="14" t="s">
        <v>242</v>
      </c>
    </row>
    <row r="114" spans="4:4" hidden="1" x14ac:dyDescent="0.15">
      <c r="D114" s="14" t="s">
        <v>243</v>
      </c>
    </row>
    <row r="115" spans="4:4" hidden="1" x14ac:dyDescent="0.15">
      <c r="D115" s="14" t="s">
        <v>244</v>
      </c>
    </row>
    <row r="116" spans="4:4" hidden="1" x14ac:dyDescent="0.15">
      <c r="D116" s="14" t="s">
        <v>245</v>
      </c>
    </row>
    <row r="117" spans="4:4" hidden="1" x14ac:dyDescent="0.15">
      <c r="D117" s="14" t="s">
        <v>246</v>
      </c>
    </row>
    <row r="118" spans="4:4" hidden="1" x14ac:dyDescent="0.15">
      <c r="D118" s="14" t="s">
        <v>247</v>
      </c>
    </row>
    <row r="119" spans="4:4" hidden="1" x14ac:dyDescent="0.15">
      <c r="D119" s="14" t="s">
        <v>248</v>
      </c>
    </row>
    <row r="120" spans="4:4" hidden="1" x14ac:dyDescent="0.15">
      <c r="D120" s="14" t="s">
        <v>249</v>
      </c>
    </row>
    <row r="121" spans="4:4" hidden="1" x14ac:dyDescent="0.15">
      <c r="D121" s="14" t="s">
        <v>250</v>
      </c>
    </row>
    <row r="122" spans="4:4" hidden="1" x14ac:dyDescent="0.15">
      <c r="D122" s="14" t="s">
        <v>251</v>
      </c>
    </row>
    <row r="123" spans="4:4" hidden="1" x14ac:dyDescent="0.15">
      <c r="D123" s="14" t="s">
        <v>252</v>
      </c>
    </row>
    <row r="124" spans="4:4" hidden="1" x14ac:dyDescent="0.15">
      <c r="D124" s="14" t="s">
        <v>253</v>
      </c>
    </row>
    <row r="125" spans="4:4" hidden="1" x14ac:dyDescent="0.15">
      <c r="D125" s="14" t="s">
        <v>254</v>
      </c>
    </row>
    <row r="126" spans="4:4" hidden="1" x14ac:dyDescent="0.15">
      <c r="D126" s="14" t="s">
        <v>255</v>
      </c>
    </row>
    <row r="127" spans="4:4" hidden="1" x14ac:dyDescent="0.15">
      <c r="D127" s="14" t="s">
        <v>256</v>
      </c>
    </row>
    <row r="128" spans="4:4" hidden="1" x14ac:dyDescent="0.15">
      <c r="D128" s="14" t="s">
        <v>257</v>
      </c>
    </row>
    <row r="129" spans="4:4" hidden="1" x14ac:dyDescent="0.15">
      <c r="D129" s="14" t="s">
        <v>258</v>
      </c>
    </row>
    <row r="130" spans="4:4" hidden="1" x14ac:dyDescent="0.15">
      <c r="D130" s="14" t="s">
        <v>259</v>
      </c>
    </row>
    <row r="131" spans="4:4" hidden="1" x14ac:dyDescent="0.15">
      <c r="D131" s="14" t="s">
        <v>260</v>
      </c>
    </row>
    <row r="132" spans="4:4" hidden="1" x14ac:dyDescent="0.15">
      <c r="D132" s="14" t="s">
        <v>261</v>
      </c>
    </row>
    <row r="133" spans="4:4" hidden="1" x14ac:dyDescent="0.15">
      <c r="D133" s="14" t="s">
        <v>262</v>
      </c>
    </row>
    <row r="134" spans="4:4" hidden="1" x14ac:dyDescent="0.15">
      <c r="D134" s="14" t="s">
        <v>263</v>
      </c>
    </row>
    <row r="135" spans="4:4" hidden="1" x14ac:dyDescent="0.15">
      <c r="D135" s="14" t="s">
        <v>264</v>
      </c>
    </row>
    <row r="136" spans="4:4" hidden="1" x14ac:dyDescent="0.15">
      <c r="D136" s="14" t="s">
        <v>265</v>
      </c>
    </row>
    <row r="137" spans="4:4" hidden="1" x14ac:dyDescent="0.15">
      <c r="D137" s="14" t="s">
        <v>266</v>
      </c>
    </row>
    <row r="138" spans="4:4" hidden="1" x14ac:dyDescent="0.15">
      <c r="D138" s="14" t="s">
        <v>267</v>
      </c>
    </row>
    <row r="139" spans="4:4" hidden="1" x14ac:dyDescent="0.15">
      <c r="D139" s="14" t="s">
        <v>168</v>
      </c>
    </row>
    <row r="140" spans="4:4" hidden="1" x14ac:dyDescent="0.15">
      <c r="D140" s="14" t="s">
        <v>169</v>
      </c>
    </row>
    <row r="141" spans="4:4" hidden="1" x14ac:dyDescent="0.15">
      <c r="D141" s="14" t="s">
        <v>170</v>
      </c>
    </row>
    <row r="142" spans="4:4" hidden="1" x14ac:dyDescent="0.15">
      <c r="D142" s="14" t="s">
        <v>171</v>
      </c>
    </row>
    <row r="143" spans="4:4" hidden="1" x14ac:dyDescent="0.15">
      <c r="D143" s="14" t="s">
        <v>172</v>
      </c>
    </row>
    <row r="144" spans="4:4" hidden="1" x14ac:dyDescent="0.15">
      <c r="D144" s="14" t="s">
        <v>173</v>
      </c>
    </row>
    <row r="145" spans="4:4" hidden="1" x14ac:dyDescent="0.15">
      <c r="D145" s="14" t="s">
        <v>174</v>
      </c>
    </row>
    <row r="146" spans="4:4" hidden="1" x14ac:dyDescent="0.15">
      <c r="D146" s="14" t="s">
        <v>175</v>
      </c>
    </row>
    <row r="147" spans="4:4" hidden="1" x14ac:dyDescent="0.15">
      <c r="D147" s="14" t="s">
        <v>176</v>
      </c>
    </row>
    <row r="148" spans="4:4" hidden="1" x14ac:dyDescent="0.15">
      <c r="D148" s="14" t="s">
        <v>177</v>
      </c>
    </row>
    <row r="149" spans="4:4" hidden="1" x14ac:dyDescent="0.15">
      <c r="D149" s="14" t="s">
        <v>178</v>
      </c>
    </row>
    <row r="150" spans="4:4" hidden="1" x14ac:dyDescent="0.15">
      <c r="D150" s="14" t="s">
        <v>179</v>
      </c>
    </row>
    <row r="151" spans="4:4" hidden="1" x14ac:dyDescent="0.15">
      <c r="D151" s="14" t="s">
        <v>180</v>
      </c>
    </row>
    <row r="152" spans="4:4" hidden="1" x14ac:dyDescent="0.15">
      <c r="D152" s="14" t="s">
        <v>181</v>
      </c>
    </row>
    <row r="153" spans="4:4" hidden="1" x14ac:dyDescent="0.15">
      <c r="D153" s="14" t="s">
        <v>182</v>
      </c>
    </row>
    <row r="154" spans="4:4" hidden="1" x14ac:dyDescent="0.15">
      <c r="D154" s="14" t="s">
        <v>183</v>
      </c>
    </row>
    <row r="155" spans="4:4" hidden="1" x14ac:dyDescent="0.15">
      <c r="D155" s="14" t="s">
        <v>184</v>
      </c>
    </row>
    <row r="156" spans="4:4" hidden="1" x14ac:dyDescent="0.15">
      <c r="D156" s="14" t="s">
        <v>185</v>
      </c>
    </row>
    <row r="157" spans="4:4" hidden="1" x14ac:dyDescent="0.15">
      <c r="D157" s="14" t="s">
        <v>186</v>
      </c>
    </row>
    <row r="158" spans="4:4" hidden="1" x14ac:dyDescent="0.15">
      <c r="D158" s="14" t="s">
        <v>187</v>
      </c>
    </row>
    <row r="159" spans="4:4" hidden="1" x14ac:dyDescent="0.15">
      <c r="D159" s="14" t="s">
        <v>188</v>
      </c>
    </row>
    <row r="160" spans="4:4" hidden="1" x14ac:dyDescent="0.15">
      <c r="D160" s="14" t="s">
        <v>189</v>
      </c>
    </row>
    <row r="161" spans="4:4" hidden="1" x14ac:dyDescent="0.15">
      <c r="D161" s="14" t="s">
        <v>190</v>
      </c>
    </row>
    <row r="162" spans="4:4" hidden="1" x14ac:dyDescent="0.15">
      <c r="D162" s="14" t="s">
        <v>191</v>
      </c>
    </row>
    <row r="163" spans="4:4" hidden="1" x14ac:dyDescent="0.15">
      <c r="D163" s="14" t="s">
        <v>192</v>
      </c>
    </row>
    <row r="164" spans="4:4" hidden="1" x14ac:dyDescent="0.15">
      <c r="D164" s="14" t="s">
        <v>193</v>
      </c>
    </row>
    <row r="165" spans="4:4" hidden="1" x14ac:dyDescent="0.15">
      <c r="D165" s="14" t="s">
        <v>194</v>
      </c>
    </row>
    <row r="166" spans="4:4" hidden="1" x14ac:dyDescent="0.15">
      <c r="D166" s="14" t="s">
        <v>195</v>
      </c>
    </row>
    <row r="167" spans="4:4" hidden="1" x14ac:dyDescent="0.15">
      <c r="D167" s="14" t="s">
        <v>196</v>
      </c>
    </row>
    <row r="168" spans="4:4" hidden="1" x14ac:dyDescent="0.15">
      <c r="D168" s="14" t="s">
        <v>197</v>
      </c>
    </row>
    <row r="169" spans="4:4" hidden="1" x14ac:dyDescent="0.15">
      <c r="D169" s="14" t="s">
        <v>198</v>
      </c>
    </row>
    <row r="170" spans="4:4" hidden="1" x14ac:dyDescent="0.15">
      <c r="D170" s="14" t="s">
        <v>199</v>
      </c>
    </row>
    <row r="171" spans="4:4" hidden="1" x14ac:dyDescent="0.15">
      <c r="D171" s="14" t="s">
        <v>200</v>
      </c>
    </row>
    <row r="172" spans="4:4" hidden="1" x14ac:dyDescent="0.15">
      <c r="D172" s="14" t="s">
        <v>201</v>
      </c>
    </row>
    <row r="173" spans="4:4" hidden="1" x14ac:dyDescent="0.15">
      <c r="D173" s="14" t="s">
        <v>202</v>
      </c>
    </row>
    <row r="174" spans="4:4" hidden="1" x14ac:dyDescent="0.15">
      <c r="D174" s="14" t="s">
        <v>203</v>
      </c>
    </row>
    <row r="175" spans="4:4" hidden="1" x14ac:dyDescent="0.15">
      <c r="D175" s="14" t="s">
        <v>204</v>
      </c>
    </row>
    <row r="176" spans="4:4" hidden="1" x14ac:dyDescent="0.15">
      <c r="D176" s="14" t="s">
        <v>205</v>
      </c>
    </row>
    <row r="177" spans="4:4" hidden="1" x14ac:dyDescent="0.15">
      <c r="D177" s="14" t="s">
        <v>206</v>
      </c>
    </row>
    <row r="178" spans="4:4" hidden="1" x14ac:dyDescent="0.15">
      <c r="D178" s="14" t="s">
        <v>207</v>
      </c>
    </row>
    <row r="179" spans="4:4" hidden="1" x14ac:dyDescent="0.15">
      <c r="D179" s="14" t="s">
        <v>208</v>
      </c>
    </row>
    <row r="180" spans="4:4" hidden="1" x14ac:dyDescent="0.15">
      <c r="D180" s="14" t="s">
        <v>209</v>
      </c>
    </row>
    <row r="181" spans="4:4" hidden="1" x14ac:dyDescent="0.15">
      <c r="D181" s="14" t="s">
        <v>210</v>
      </c>
    </row>
    <row r="182" spans="4:4" hidden="1" x14ac:dyDescent="0.15">
      <c r="D182" s="14" t="s">
        <v>211</v>
      </c>
    </row>
    <row r="183" spans="4:4" hidden="1" x14ac:dyDescent="0.15">
      <c r="D183" s="14" t="s">
        <v>212</v>
      </c>
    </row>
    <row r="184" spans="4:4" hidden="1" x14ac:dyDescent="0.15">
      <c r="D184" s="14" t="s">
        <v>213</v>
      </c>
    </row>
    <row r="185" spans="4:4" hidden="1" x14ac:dyDescent="0.15">
      <c r="D185" s="14" t="s">
        <v>214</v>
      </c>
    </row>
    <row r="186" spans="4:4" hidden="1" x14ac:dyDescent="0.15">
      <c r="D186" s="14" t="s">
        <v>215</v>
      </c>
    </row>
    <row r="187" spans="4:4" hidden="1" x14ac:dyDescent="0.15">
      <c r="D187" s="14" t="s">
        <v>216</v>
      </c>
    </row>
    <row r="188" spans="4:4" hidden="1" x14ac:dyDescent="0.15">
      <c r="D188" s="14" t="s">
        <v>217</v>
      </c>
    </row>
    <row r="189" spans="4:4" hidden="1" x14ac:dyDescent="0.15">
      <c r="D189" s="14" t="s">
        <v>218</v>
      </c>
    </row>
    <row r="190" spans="4:4" hidden="1" x14ac:dyDescent="0.15">
      <c r="D190" s="14" t="s">
        <v>219</v>
      </c>
    </row>
    <row r="191" spans="4:4" hidden="1" x14ac:dyDescent="0.15">
      <c r="D191" s="14" t="s">
        <v>220</v>
      </c>
    </row>
    <row r="192" spans="4:4" hidden="1" x14ac:dyDescent="0.15">
      <c r="D192" s="14" t="s">
        <v>221</v>
      </c>
    </row>
    <row r="193" spans="4:4" hidden="1" x14ac:dyDescent="0.15">
      <c r="D193" s="14" t="s">
        <v>222</v>
      </c>
    </row>
    <row r="194" spans="4:4" hidden="1" x14ac:dyDescent="0.15">
      <c r="D194" s="14" t="s">
        <v>223</v>
      </c>
    </row>
    <row r="195" spans="4:4" hidden="1" x14ac:dyDescent="0.15">
      <c r="D195" s="14" t="s">
        <v>224</v>
      </c>
    </row>
    <row r="196" spans="4:4" hidden="1" x14ac:dyDescent="0.15">
      <c r="D196" s="14" t="s">
        <v>225</v>
      </c>
    </row>
    <row r="197" spans="4:4" hidden="1" x14ac:dyDescent="0.15">
      <c r="D197" s="14" t="s">
        <v>226</v>
      </c>
    </row>
    <row r="198" spans="4:4" hidden="1" x14ac:dyDescent="0.15">
      <c r="D198" s="14" t="s">
        <v>227</v>
      </c>
    </row>
    <row r="199" spans="4:4" hidden="1" x14ac:dyDescent="0.15">
      <c r="D199" s="14" t="s">
        <v>228</v>
      </c>
    </row>
    <row r="200" spans="4:4" hidden="1" x14ac:dyDescent="0.15">
      <c r="D200" s="14" t="s">
        <v>229</v>
      </c>
    </row>
    <row r="201" spans="4:4" hidden="1" x14ac:dyDescent="0.15">
      <c r="D201" s="14" t="s">
        <v>230</v>
      </c>
    </row>
    <row r="202" spans="4:4" hidden="1" x14ac:dyDescent="0.15">
      <c r="D202" s="14" t="s">
        <v>231</v>
      </c>
    </row>
    <row r="203" spans="4:4" hidden="1" x14ac:dyDescent="0.15">
      <c r="D203" s="14" t="s">
        <v>232</v>
      </c>
    </row>
    <row r="204" spans="4:4" hidden="1" x14ac:dyDescent="0.15">
      <c r="D204" s="14" t="s">
        <v>233</v>
      </c>
    </row>
    <row r="205" spans="4:4" hidden="1" x14ac:dyDescent="0.15">
      <c r="D205" s="14" t="s">
        <v>234</v>
      </c>
    </row>
    <row r="206" spans="4:4" hidden="1" x14ac:dyDescent="0.15">
      <c r="D206" s="14" t="s">
        <v>235</v>
      </c>
    </row>
    <row r="207" spans="4:4" hidden="1" x14ac:dyDescent="0.15">
      <c r="D207" s="14" t="s">
        <v>236</v>
      </c>
    </row>
    <row r="208" spans="4:4" hidden="1" x14ac:dyDescent="0.15">
      <c r="D208" s="14" t="s">
        <v>237</v>
      </c>
    </row>
    <row r="209" spans="4:4" hidden="1" x14ac:dyDescent="0.15">
      <c r="D209" s="14" t="s">
        <v>238</v>
      </c>
    </row>
    <row r="210" spans="4:4" hidden="1" x14ac:dyDescent="0.15">
      <c r="D210" s="14" t="s">
        <v>239</v>
      </c>
    </row>
    <row r="211" spans="4:4" hidden="1" x14ac:dyDescent="0.15">
      <c r="D211" s="14" t="s">
        <v>240</v>
      </c>
    </row>
    <row r="212" spans="4:4" hidden="1" x14ac:dyDescent="0.15">
      <c r="D212" s="14" t="s">
        <v>241</v>
      </c>
    </row>
    <row r="213" spans="4:4" hidden="1" x14ac:dyDescent="0.15">
      <c r="D213" s="14" t="s">
        <v>242</v>
      </c>
    </row>
    <row r="214" spans="4:4" hidden="1" x14ac:dyDescent="0.15">
      <c r="D214" s="14" t="s">
        <v>243</v>
      </c>
    </row>
    <row r="215" spans="4:4" hidden="1" x14ac:dyDescent="0.15">
      <c r="D215" s="14" t="s">
        <v>244</v>
      </c>
    </row>
    <row r="216" spans="4:4" hidden="1" x14ac:dyDescent="0.15">
      <c r="D216" s="14" t="s">
        <v>245</v>
      </c>
    </row>
    <row r="217" spans="4:4" hidden="1" x14ac:dyDescent="0.15">
      <c r="D217" s="14" t="s">
        <v>246</v>
      </c>
    </row>
    <row r="218" spans="4:4" hidden="1" x14ac:dyDescent="0.15">
      <c r="D218" s="14" t="s">
        <v>247</v>
      </c>
    </row>
    <row r="219" spans="4:4" hidden="1" x14ac:dyDescent="0.15">
      <c r="D219" s="14" t="s">
        <v>248</v>
      </c>
    </row>
    <row r="220" spans="4:4" hidden="1" x14ac:dyDescent="0.15">
      <c r="D220" s="14" t="s">
        <v>249</v>
      </c>
    </row>
    <row r="221" spans="4:4" hidden="1" x14ac:dyDescent="0.15">
      <c r="D221" s="14" t="s">
        <v>250</v>
      </c>
    </row>
    <row r="222" spans="4:4" hidden="1" x14ac:dyDescent="0.15">
      <c r="D222" s="14" t="s">
        <v>251</v>
      </c>
    </row>
    <row r="223" spans="4:4" hidden="1" x14ac:dyDescent="0.15">
      <c r="D223" s="14" t="s">
        <v>252</v>
      </c>
    </row>
    <row r="224" spans="4:4" hidden="1" x14ac:dyDescent="0.15">
      <c r="D224" s="14" t="s">
        <v>253</v>
      </c>
    </row>
    <row r="225" spans="4:4" hidden="1" x14ac:dyDescent="0.15">
      <c r="D225" s="14" t="s">
        <v>254</v>
      </c>
    </row>
    <row r="226" spans="4:4" hidden="1" x14ac:dyDescent="0.15">
      <c r="D226" s="14" t="s">
        <v>255</v>
      </c>
    </row>
    <row r="227" spans="4:4" hidden="1" x14ac:dyDescent="0.15">
      <c r="D227" s="14" t="s">
        <v>256</v>
      </c>
    </row>
    <row r="228" spans="4:4" hidden="1" x14ac:dyDescent="0.15">
      <c r="D228" s="14" t="s">
        <v>257</v>
      </c>
    </row>
    <row r="229" spans="4:4" hidden="1" x14ac:dyDescent="0.15">
      <c r="D229" s="14" t="s">
        <v>258</v>
      </c>
    </row>
    <row r="230" spans="4:4" hidden="1" x14ac:dyDescent="0.15">
      <c r="D230" s="14" t="s">
        <v>259</v>
      </c>
    </row>
    <row r="231" spans="4:4" hidden="1" x14ac:dyDescent="0.15">
      <c r="D231" s="14" t="s">
        <v>260</v>
      </c>
    </row>
    <row r="232" spans="4:4" hidden="1" x14ac:dyDescent="0.15">
      <c r="D232" s="14" t="s">
        <v>261</v>
      </c>
    </row>
    <row r="233" spans="4:4" hidden="1" x14ac:dyDescent="0.15">
      <c r="D233" s="14" t="s">
        <v>262</v>
      </c>
    </row>
    <row r="234" spans="4:4" hidden="1" x14ac:dyDescent="0.15">
      <c r="D234" s="14" t="s">
        <v>263</v>
      </c>
    </row>
    <row r="235" spans="4:4" hidden="1" x14ac:dyDescent="0.15">
      <c r="D235" s="14" t="s">
        <v>264</v>
      </c>
    </row>
    <row r="236" spans="4:4" hidden="1" x14ac:dyDescent="0.15">
      <c r="D236" s="14" t="s">
        <v>265</v>
      </c>
    </row>
    <row r="237" spans="4:4" hidden="1" x14ac:dyDescent="0.15">
      <c r="D237" s="14" t="s">
        <v>266</v>
      </c>
    </row>
  </sheetData>
  <sheetProtection algorithmName="SHA-512" hashValue="Dnr3y8AWZaXQlkJUoXWJcWkUp8+M4HMPrxFnH9HHQyxA0a7Za6YPkyoatbV8tQBLbxxM1uO4811FtY7fTLHPOg==" saltValue="z8ynYAJ1X82GpUtutcTo6g==" spinCount="100000" sheet="1" selectLockedCells="1"/>
  <mergeCells count="8">
    <mergeCell ref="B21:H21"/>
    <mergeCell ref="A1:H1"/>
    <mergeCell ref="J1:M2"/>
    <mergeCell ref="B2:H2"/>
    <mergeCell ref="C3:C20"/>
    <mergeCell ref="E3:E20"/>
    <mergeCell ref="G3:G20"/>
    <mergeCell ref="J3:S9"/>
  </mergeCells>
  <phoneticPr fontId="19"/>
  <dataValidations count="3">
    <dataValidation type="whole" allowBlank="1" showInputMessage="1" showErrorMessage="1" sqref="B21:H21" xr:uid="{A2869A31-9E8E-4DD3-A003-F2D8EB1658A0}">
      <formula1>3000</formula1>
      <formula2>9999</formula2>
    </dataValidation>
    <dataValidation type="list" allowBlank="1" showInputMessage="1" showErrorMessage="1" sqref="F3:F20" xr:uid="{78AC57D9-BB5B-4C06-B4C4-2B5CD67FF4BD}">
      <formula1>$D$37:$D$137</formula1>
    </dataValidation>
    <dataValidation type="list" allowBlank="1" showInputMessage="1" showErrorMessage="1" sqref="D6 D6:D9 D11:D20 H3:H13" xr:uid="{F20DD50A-D080-49B6-861C-CDA4663C4D75}">
      <formula1>$D$138:$D$237</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8CDA-DF82-4347-BD96-1E5297AC846F}">
  <sheetPr>
    <pageSetUpPr fitToPage="1"/>
  </sheetPr>
  <dimension ref="A1:BL461"/>
  <sheetViews>
    <sheetView zoomScale="70" zoomScaleNormal="70" zoomScaleSheetLayoutView="40" workbookViewId="0">
      <selection activeCell="N23" sqref="N23:AB23"/>
    </sheetView>
  </sheetViews>
  <sheetFormatPr defaultRowHeight="13.5" x14ac:dyDescent="0.15"/>
  <cols>
    <col min="1" max="1" width="9" style="6"/>
    <col min="2" max="2" width="9.25" style="6" bestFit="1" customWidth="1"/>
    <col min="3" max="4" width="9.125" style="12" customWidth="1"/>
    <col min="5" max="5" width="26.25" style="6" bestFit="1" customWidth="1"/>
    <col min="6" max="6" width="10.5" style="6" customWidth="1"/>
    <col min="7" max="7" width="9.25" style="6" bestFit="1" customWidth="1"/>
    <col min="8" max="8" width="10.375" style="6" customWidth="1"/>
    <col min="9" max="9" width="14.125" style="6" bestFit="1" customWidth="1"/>
    <col min="10" max="10" width="9.25" style="6" bestFit="1" customWidth="1"/>
    <col min="11" max="11" width="9" style="6" customWidth="1"/>
    <col min="12" max="12" width="11.25" style="6" hidden="1" customWidth="1"/>
    <col min="13" max="13" width="5.625" style="12" hidden="1" customWidth="1"/>
    <col min="14" max="14" width="7.375" style="12" bestFit="1" customWidth="1"/>
    <col min="15" max="15" width="4.875" style="1" customWidth="1"/>
    <col min="16" max="16" width="4.5" style="1" customWidth="1"/>
    <col min="17" max="17" width="5.375" style="1" customWidth="1"/>
    <col min="18" max="18" width="4.5" style="1" customWidth="1"/>
    <col min="19" max="19" width="6.25" style="6" customWidth="1"/>
    <col min="20" max="20" width="5.5" style="1" customWidth="1"/>
    <col min="21" max="21" width="5.625" style="6" bestFit="1" customWidth="1"/>
    <col min="22" max="22" width="7.625" style="6" hidden="1" customWidth="1"/>
    <col min="23" max="23" width="3.875" style="6" hidden="1" customWidth="1"/>
    <col min="24" max="24" width="4.125" style="6" hidden="1" customWidth="1"/>
    <col min="25" max="25" width="3.875" style="6" hidden="1" customWidth="1"/>
    <col min="26" max="26" width="4.125" style="6" hidden="1" customWidth="1"/>
    <col min="27" max="27" width="3.875" style="6" hidden="1" customWidth="1"/>
    <col min="28" max="28" width="38.125" style="6" customWidth="1"/>
    <col min="29" max="29" width="8" style="12" hidden="1" customWidth="1"/>
    <col min="30" max="30" width="7.375" style="12" bestFit="1" customWidth="1"/>
    <col min="31" max="31" width="4.875" style="1" customWidth="1"/>
    <col min="32" max="32" width="4.5" style="1" customWidth="1"/>
    <col min="33" max="33" width="5.375" style="1" customWidth="1"/>
    <col min="34" max="34" width="4.5" style="1" customWidth="1"/>
    <col min="35" max="35" width="6.25" style="6" customWidth="1"/>
    <col min="36" max="36" width="5.5" style="1" customWidth="1"/>
    <col min="37" max="37" width="7.25" style="6" bestFit="1" customWidth="1"/>
    <col min="38" max="38" width="5.625" style="12" hidden="1" customWidth="1"/>
    <col min="39" max="39" width="7.375" style="12" bestFit="1" customWidth="1"/>
    <col min="40" max="40" width="4.875" style="1" customWidth="1"/>
    <col min="41" max="41" width="4.5" style="1" customWidth="1"/>
    <col min="42" max="42" width="5.375" style="1" customWidth="1"/>
    <col min="43" max="43" width="4.5" style="1" customWidth="1"/>
    <col min="44" max="44" width="6.25" style="6" customWidth="1"/>
    <col min="45" max="45" width="5.5" style="1" customWidth="1"/>
    <col min="46" max="46" width="7.75" style="6" customWidth="1"/>
    <col min="47" max="47" width="9" style="6"/>
    <col min="48" max="48" width="8.5" style="6" hidden="1" customWidth="1"/>
    <col min="49" max="62" width="9" style="6" hidden="1" customWidth="1"/>
    <col min="63" max="63" width="10" style="6" hidden="1" customWidth="1"/>
    <col min="64" max="64" width="10.5" style="6" hidden="1" customWidth="1"/>
    <col min="65" max="16384" width="9" style="6"/>
  </cols>
  <sheetData>
    <row r="1" spans="1:64" ht="25.5" customHeight="1" x14ac:dyDescent="0.15">
      <c r="A1" s="300" t="s">
        <v>1424</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row>
    <row r="2" spans="1:64" ht="14.25" customHeight="1" thickBot="1" x14ac:dyDescent="0.2">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row>
    <row r="3" spans="1:64" ht="13.5" customHeight="1" x14ac:dyDescent="0.15">
      <c r="A3" s="301"/>
      <c r="B3" s="303" t="s">
        <v>0</v>
      </c>
      <c r="C3" s="305" t="s">
        <v>283</v>
      </c>
      <c r="D3" s="305" t="str">
        <f>IF(C5="○","整理番号","登録番号")</f>
        <v>登録番号</v>
      </c>
      <c r="E3" s="189" t="s">
        <v>1402</v>
      </c>
      <c r="F3" s="303" t="s">
        <v>322</v>
      </c>
      <c r="G3" s="188" t="s">
        <v>1</v>
      </c>
      <c r="H3" s="307" t="s">
        <v>1403</v>
      </c>
      <c r="I3" s="308" t="s">
        <v>2</v>
      </c>
      <c r="J3" s="307" t="s">
        <v>331</v>
      </c>
      <c r="K3" s="307" t="s">
        <v>3</v>
      </c>
      <c r="L3" s="179" t="s">
        <v>284</v>
      </c>
      <c r="M3" s="172" t="s">
        <v>16</v>
      </c>
      <c r="N3" s="287" t="s">
        <v>4</v>
      </c>
      <c r="O3" s="288"/>
      <c r="P3" s="288"/>
      <c r="Q3" s="288"/>
      <c r="R3" s="288"/>
      <c r="S3" s="288"/>
      <c r="T3" s="288"/>
      <c r="U3" s="288"/>
      <c r="V3" s="288"/>
      <c r="W3" s="288"/>
      <c r="X3" s="288"/>
      <c r="Y3" s="288"/>
      <c r="Z3" s="288"/>
      <c r="AA3" s="288"/>
      <c r="AB3" s="289"/>
      <c r="AC3" s="174" t="s">
        <v>16</v>
      </c>
      <c r="AD3" s="290" t="s">
        <v>470</v>
      </c>
      <c r="AE3" s="291"/>
      <c r="AF3" s="291"/>
      <c r="AG3" s="291"/>
      <c r="AH3" s="291"/>
      <c r="AI3" s="291"/>
      <c r="AJ3" s="291"/>
      <c r="AK3" s="292"/>
      <c r="AL3" s="172" t="s">
        <v>16</v>
      </c>
      <c r="AM3" s="287" t="s">
        <v>467</v>
      </c>
      <c r="AN3" s="288"/>
      <c r="AO3" s="288"/>
      <c r="AP3" s="288"/>
      <c r="AQ3" s="288"/>
      <c r="AR3" s="288"/>
      <c r="AS3" s="288"/>
      <c r="AT3" s="293"/>
    </row>
    <row r="4" spans="1:64" ht="14.25" thickBot="1" x14ac:dyDescent="0.2">
      <c r="A4" s="302"/>
      <c r="B4" s="304"/>
      <c r="C4" s="306"/>
      <c r="D4" s="306"/>
      <c r="E4" s="194" t="s">
        <v>6</v>
      </c>
      <c r="F4" s="304"/>
      <c r="G4" s="120" t="s">
        <v>7</v>
      </c>
      <c r="H4" s="304"/>
      <c r="I4" s="309"/>
      <c r="J4" s="310"/>
      <c r="K4" s="310"/>
      <c r="L4" s="180"/>
      <c r="M4" s="173"/>
      <c r="N4" s="294" t="s">
        <v>8</v>
      </c>
      <c r="O4" s="295"/>
      <c r="P4" s="295"/>
      <c r="Q4" s="295"/>
      <c r="R4" s="295"/>
      <c r="S4" s="295"/>
      <c r="T4" s="296"/>
      <c r="U4" s="194" t="s">
        <v>9</v>
      </c>
      <c r="V4" s="176" t="s">
        <v>10</v>
      </c>
      <c r="W4" s="177"/>
      <c r="X4" s="177"/>
      <c r="Y4" s="177"/>
      <c r="Z4" s="177"/>
      <c r="AA4" s="178"/>
      <c r="AB4" s="120" t="s">
        <v>11</v>
      </c>
      <c r="AC4" s="175"/>
      <c r="AD4" s="297" t="s">
        <v>8</v>
      </c>
      <c r="AE4" s="298"/>
      <c r="AF4" s="298"/>
      <c r="AG4" s="298"/>
      <c r="AH4" s="298"/>
      <c r="AI4" s="298"/>
      <c r="AJ4" s="299"/>
      <c r="AK4" s="126" t="s">
        <v>9</v>
      </c>
      <c r="AL4" s="173"/>
      <c r="AM4" s="294" t="s">
        <v>8</v>
      </c>
      <c r="AN4" s="295"/>
      <c r="AO4" s="295"/>
      <c r="AP4" s="295"/>
      <c r="AQ4" s="295"/>
      <c r="AR4" s="295"/>
      <c r="AS4" s="296"/>
      <c r="AT4" s="121" t="s">
        <v>9</v>
      </c>
    </row>
    <row r="5" spans="1:64" ht="13.5" customHeight="1" x14ac:dyDescent="0.15">
      <c r="A5" s="276">
        <v>1</v>
      </c>
      <c r="B5" s="279"/>
      <c r="C5" s="281"/>
      <c r="D5" s="279"/>
      <c r="E5" s="191" t="str">
        <f>IF(C5="○",IF($D5&lt;&gt;"",VLOOKUP($D5,新規学連登録者入力シート!$A$2:$U$101,8,FALSE),""),IF($D5&lt;&gt;"",IF(VLOOKUP(記入方法!$D5,登録者リスト!$A$1:$F$43729,4,FALSE)=基本情報!$D$6,VLOOKUP(記入方法!$D5,登録者リスト!$A$1:$F$43729,3,FALSE),""),""))</f>
        <v/>
      </c>
      <c r="F5" s="283" t="str">
        <f>IF(C5="○",IF($D5&lt;&gt;"",VLOOKUP($D5,新規学連登録者入力シート!$A$2:$U$101,9,FALSE),""),IF($D5&lt;&gt;"",IF(VLOOKUP(記入方法!$D5,登録者リスト!$A$1:$G$43729,4,FALSE)=基本情報!$D$6,VLOOKUP(記入方法!$D5,登録者リスト!$A$1:$G$43729,7,FALSE),""),""))</f>
        <v/>
      </c>
      <c r="G5" s="192" t="str">
        <f>IF(C5="○",IF($D5&lt;&gt;"",VLOOKUP($D5,新規学連登録者入力シート!$A$2:$U$101,14,FALSE),""),IF($D5&lt;&gt;"",IF(VLOOKUP(記入方法!$D5,登録者リスト!$A$1:$F$43729,4,FALSE)=基本情報!$D$6,VLOOKUP(記入方法!$D5,登録者リスト!$A$1:$F$43729,5,FALSE),""),""))</f>
        <v/>
      </c>
      <c r="H5" s="285" t="str">
        <f>IF(C5="○",IF($D5&lt;&gt;"",VLOOKUP($D5,新規学連登録者入力シート!$A$2:$U$101,19,FALSE),""),IF($D5&lt;&gt;"",IF(VLOOKUP(記入方法!$D5,登録者リスト!$A$1:$H$43729,4,FALSE)=基本情報!$D$6,VLOOKUP(記入方法!$D5,登録者リスト!$A$1:$H$43729,8,FALSE),""),""))</f>
        <v/>
      </c>
      <c r="I5" s="341"/>
      <c r="J5" s="341"/>
      <c r="K5" s="343" t="str">
        <f>IFERROR(IF(I5="","",IF(AND(I5&lt;&gt;"107 ハーフマラソン",I5&lt;&gt;"062 10000mW"),IF(BD5="T",IF(VALUE(M5)&lt;=BB5,"A標準",IF(VALUE(M5)&lt;=BC5,"B標準","未突破")),IF(VALUE(M5)&gt;=BB5,"A標準",IF(VALUE(M5)&gt;=BC5,"B標準","未突破"))),IF(VALUE(M5)&lt;=BC5,"","未突破"))),"")</f>
        <v/>
      </c>
      <c r="L5" s="170"/>
      <c r="M5" s="13" t="str">
        <f>IF(U5="",ASC(N5&amp;IF(P5&lt;&gt;"",TEXT(P5,"00"),"")&amp;IF(R5&lt;&gt;"",TEXT(R5,"00"),"")&amp;IF(T5&lt;&gt;"",TEXT(T5,"00"),"")),ASC(U5))</f>
        <v/>
      </c>
      <c r="N5" s="285"/>
      <c r="O5" s="329" t="s">
        <v>278</v>
      </c>
      <c r="P5" s="337"/>
      <c r="Q5" s="329" t="s">
        <v>279</v>
      </c>
      <c r="R5" s="337"/>
      <c r="S5" s="313" t="s">
        <v>280</v>
      </c>
      <c r="T5" s="339"/>
      <c r="U5" s="285"/>
      <c r="V5" s="8"/>
      <c r="W5" s="9" t="s">
        <v>23</v>
      </c>
      <c r="X5" s="8"/>
      <c r="Y5" s="9" t="s">
        <v>24</v>
      </c>
      <c r="Z5" s="8"/>
      <c r="AA5" s="9" t="s">
        <v>26</v>
      </c>
      <c r="AB5" s="283"/>
      <c r="AC5" s="127" t="str">
        <f>IF(AK5="",ASC(AD5&amp;IF(AF5&lt;&gt;"",TEXT(AF5,"00"),"")&amp;IF(AH5&lt;&gt;"",TEXT(AH5,"00"),"")&amp;IF(AJ5&lt;&gt;"",TEXT(AJ5,"00"),"")),ASC(AK5))</f>
        <v/>
      </c>
      <c r="AD5" s="327" t="str">
        <f>IF(I5="","",IF(I5="201 十種競技","",VLOOKUP(I5,#REF!,2,FALSE)))</f>
        <v/>
      </c>
      <c r="AE5" s="331" t="s">
        <v>278</v>
      </c>
      <c r="AF5" s="333" t="str">
        <f>IF(I5="","",IF(I5="201 十種競技","",VLOOKUP(I5,#REF!,4,FALSE)))</f>
        <v/>
      </c>
      <c r="AG5" s="331" t="s">
        <v>279</v>
      </c>
      <c r="AH5" s="333" t="str">
        <f>IF(I5="","",IF(I5="201 十種競技","",VLOOKUP(I5,#REF!,6,FALSE)))</f>
        <v/>
      </c>
      <c r="AI5" s="335" t="s">
        <v>280</v>
      </c>
      <c r="AJ5" s="325" t="str">
        <f>IF(I5="","",IF(I5="201 十種競技","",VLOOKUP(I5,#REF!,8,FALSE)))</f>
        <v/>
      </c>
      <c r="AK5" s="327" t="str">
        <f>IF(I5="","",IF(I5="201 十種競技",#REF!,""))</f>
        <v/>
      </c>
      <c r="AL5" s="13" t="str">
        <f>IF(AT5="",ASC(AM5&amp;IF(AO5&lt;&gt;"",TEXT(AO5,"00"),"")&amp;IF(AQ5&lt;&gt;"",TEXT(AQ5,"00"),"")&amp;IF(AS5&lt;&gt;"",TEXT(AS5,"00"),"")),ASC(AT5))</f>
        <v/>
      </c>
      <c r="AM5" s="279"/>
      <c r="AN5" s="329" t="s">
        <v>278</v>
      </c>
      <c r="AO5" s="311"/>
      <c r="AP5" s="329" t="s">
        <v>279</v>
      </c>
      <c r="AQ5" s="311"/>
      <c r="AR5" s="313" t="s">
        <v>280</v>
      </c>
      <c r="AS5" s="315"/>
      <c r="AT5" s="317"/>
      <c r="AV5" s="6" t="str">
        <f>IF(AND(I5&lt;&gt;"107 ハーフマラソン",I5&lt;&gt;"062 10000mW"),D5 &amp; "-" &amp; I5,D5 &amp; "-" &amp; I5 &amp; J5)</f>
        <v>-</v>
      </c>
      <c r="AW5" s="6" t="str">
        <f>IF(ISERROR(VLOOKUP(記入方法!$AV5,登録者リスト!#REF!,4,FALSE)),"○","")</f>
        <v>○</v>
      </c>
      <c r="AX5" s="6" t="str">
        <f>IF(AND(I5&lt;&gt;"107 ハーフマラソン",I5&lt;&gt;"062 10000mW"),E6 &amp; "-" &amp; I5,E6 &amp; "-" &amp; I5 &amp; J5)</f>
        <v>-</v>
      </c>
      <c r="AY5" s="6" t="str">
        <f>IF(ISERROR(VLOOKUP(AX5,突破者リスト外資格記録入力シート!$D$7:$M$106,2,FALSE)),"○","")</f>
        <v/>
      </c>
      <c r="AZ5" s="6" t="str">
        <f>IF(C5="○","整理番号","登録番号")</f>
        <v>登録番号</v>
      </c>
      <c r="BA5" s="6" t="str">
        <f>IF(I5="107 ハーフマラソン","H",IF(I5="062 10000mW","W",""))</f>
        <v/>
      </c>
      <c r="BB5" s="6" t="e">
        <f>VLOOKUP($I5 &amp; $J5,標準記録!$A$1:$D$25,2,FALSE)</f>
        <v>#N/A</v>
      </c>
      <c r="BC5" s="6" t="e">
        <f>VLOOKUP($I5 &amp; $J5,標準記録!$A$1:$D$25,3,FALSE)</f>
        <v>#N/A</v>
      </c>
      <c r="BD5" s="6" t="e">
        <f>VLOOKUP($I5 &amp; $J5,標準記録!$A$1:$D$25,4,FALSE)</f>
        <v>#N/A</v>
      </c>
      <c r="BE5" s="6" t="str">
        <f>IF(BF5="","",A5)</f>
        <v/>
      </c>
      <c r="BF5" s="6" t="str">
        <f>IF(OR(I5="201 十種競技",I5="202 七種競技"),E6,"")</f>
        <v/>
      </c>
      <c r="BG5" s="6" t="str">
        <f>IF(I5="107 ハーフマラソン",E6,"")</f>
        <v/>
      </c>
      <c r="BH5" s="6" t="str">
        <f>I5 &amp; K5</f>
        <v/>
      </c>
      <c r="BI5" s="6">
        <f>I5</f>
        <v>0</v>
      </c>
      <c r="BJ5" s="6">
        <f>COUNTIF($BI$5:$BI$401,I5)</f>
        <v>160</v>
      </c>
      <c r="BK5" s="6">
        <f>COUNTIF($BH$5:$BH$401,I5 &amp; "B標準")</f>
        <v>0</v>
      </c>
      <c r="BL5" s="6" t="str">
        <f>D3 &amp; D5</f>
        <v>登録番号</v>
      </c>
    </row>
    <row r="6" spans="1:64" ht="14.25" customHeight="1" thickBot="1" x14ac:dyDescent="0.2">
      <c r="A6" s="277"/>
      <c r="B6" s="280"/>
      <c r="C6" s="282"/>
      <c r="D6" s="280"/>
      <c r="E6" s="193" t="str">
        <f>IF(C5="○",IF($D5&lt;&gt;"",VLOOKUP($D5,新規学連登録者入力シート!$A$2:$U$101,7,FALSE),""),IF($D5&lt;&gt;"",IF(VLOOKUP(記入方法!$D5,登録者リスト!$A$1:$F$43729,4,FALSE)=基本情報!$D$6,VLOOKUP(記入方法!$D5,登録者リスト!$A$1:$F$43729,2,FALSE),""),""))</f>
        <v/>
      </c>
      <c r="F6" s="284"/>
      <c r="G6" s="193" t="str">
        <f>IF(C5="○",IF($D5&lt;&gt;"",VLOOKUP($D5,新規学連登録者入力シート!$A$2:$U$101,19,FALSE),""),IF($D5&lt;&gt;"",IF(VLOOKUP(記入方法!$D5,登録者リスト!$A$1:$F$43729,4,FALSE)=基本情報!$D$6,VLOOKUP(記入方法!$D5,登録者リスト!$A$1:$F$43729,6,FALSE),""),""))</f>
        <v/>
      </c>
      <c r="H6" s="286"/>
      <c r="I6" s="342"/>
      <c r="J6" s="342"/>
      <c r="K6" s="344"/>
      <c r="L6" s="171"/>
      <c r="M6" s="15" t="str">
        <f>IF(U6="",ASC(N6&amp;IF(P6&lt;&gt;"",TEXT(P6,"00"),"")&amp;IF(R6&lt;&gt;"",TEXT(R6,"00"),"")&amp;IF(T6&lt;&gt;"",TEXT(T6,"00"),"")),ASC(U6))</f>
        <v/>
      </c>
      <c r="N6" s="286"/>
      <c r="O6" s="330"/>
      <c r="P6" s="338"/>
      <c r="Q6" s="330"/>
      <c r="R6" s="338"/>
      <c r="S6" s="314"/>
      <c r="T6" s="340"/>
      <c r="U6" s="286"/>
      <c r="V6" s="10"/>
      <c r="W6" s="11" t="s">
        <v>23</v>
      </c>
      <c r="X6" s="10"/>
      <c r="Y6" s="11" t="s">
        <v>25</v>
      </c>
      <c r="Z6" s="10"/>
      <c r="AA6" s="11" t="s">
        <v>26</v>
      </c>
      <c r="AB6" s="284"/>
      <c r="AC6" s="128" t="str">
        <f>IF(AK6="",ASC(AD5&amp;IF(AF6&lt;&gt;"",TEXT(AF6,"00"),"")&amp;IF(AH6&lt;&gt;"",TEXT(AH6,"00"),"")&amp;IF(AJ6&lt;&gt;"",TEXT(AJ6,"00"),"")),ASC(AK6))</f>
        <v/>
      </c>
      <c r="AD6" s="328"/>
      <c r="AE6" s="332"/>
      <c r="AF6" s="334"/>
      <c r="AG6" s="332"/>
      <c r="AH6" s="334"/>
      <c r="AI6" s="336"/>
      <c r="AJ6" s="326"/>
      <c r="AK6" s="328"/>
      <c r="AL6" s="15" t="str">
        <f>IF(AT6="",ASC(AM6&amp;IF(AO6&lt;&gt;"",TEXT(AO6,"00"),"")&amp;IF(AQ6&lt;&gt;"",TEXT(AQ6,"00"),"")&amp;IF(AS6&lt;&gt;"",TEXT(AS6,"00"),"")),ASC(AT6))</f>
        <v/>
      </c>
      <c r="AM6" s="280"/>
      <c r="AN6" s="330"/>
      <c r="AO6" s="312"/>
      <c r="AP6" s="330"/>
      <c r="AQ6" s="312"/>
      <c r="AR6" s="314"/>
      <c r="AS6" s="316"/>
      <c r="AT6" s="318"/>
      <c r="AV6" s="6" t="str">
        <f>IF(AND(I6&lt;&gt;"107 ハーフマラソン",I6&lt;&gt;"062 10000mW"),D5 &amp; "-" &amp; I6,D5 &amp; "-" &amp; I6 &amp; J6)</f>
        <v>-</v>
      </c>
      <c r="AW6" s="6" t="str">
        <f>IF(ISERROR(VLOOKUP(記入方法!$AV6,登録者リスト!#REF!,4,FALSE)),"○","")</f>
        <v>○</v>
      </c>
      <c r="AX6" s="6" t="str">
        <f>IF(AND(I6&lt;&gt;"107 ハーフマラソン",I6&lt;&gt;"062 10000mW"),E6 &amp; "-" &amp; I6,E6 &amp; "-" &amp; I6 &amp; J6)</f>
        <v>-</v>
      </c>
      <c r="AY6" s="6" t="str">
        <f>IF(ISERROR(VLOOKUP(AX6,突破者リスト外資格記録入力シート!$D$7:$M$106,2,FALSE)),"○","")</f>
        <v/>
      </c>
      <c r="BA6" s="6" t="str">
        <f>IF(I6="107 ハーフマラソン","H",IF(I6="062 10000mW","W",""))</f>
        <v/>
      </c>
      <c r="BB6" s="6" t="e">
        <f>VLOOKUP($I6 &amp; $J6,標準記録!$A$1:$D$25,2,FALSE)</f>
        <v>#N/A</v>
      </c>
      <c r="BC6" s="6" t="e">
        <f>VLOOKUP($I6 &amp; $J6,標準記録!$A$1:$D$25,3,FALSE)</f>
        <v>#N/A</v>
      </c>
      <c r="BD6" s="6" t="e">
        <f>VLOOKUP($I6 &amp; $J6,標準記録!$A$1:$D$25,4,FALSE)</f>
        <v>#N/A</v>
      </c>
      <c r="BE6" s="6" t="str">
        <f>IF(BF6="","",A5)</f>
        <v/>
      </c>
      <c r="BF6" s="6" t="str">
        <f>IF(OR(I6="201 十種競技",I6="202 七種競技"),E6,"")</f>
        <v/>
      </c>
      <c r="BG6" s="6" t="str">
        <f>IF(I6="107 ハーフマラソン",E6,"")</f>
        <v/>
      </c>
      <c r="BH6" s="6" t="str">
        <f>I6 &amp; K6</f>
        <v/>
      </c>
      <c r="BI6" s="6">
        <f>I6</f>
        <v>0</v>
      </c>
      <c r="BJ6" s="6">
        <f>COUNTIF($BI$5:$BI$401,I6)</f>
        <v>160</v>
      </c>
      <c r="BK6" s="6">
        <f>COUNTIF($BH$5:$BH$401,I6 &amp; "B標準")</f>
        <v>0</v>
      </c>
    </row>
    <row r="7" spans="1:64" ht="15" thickTop="1" thickBot="1" x14ac:dyDescent="0.2">
      <c r="A7" s="278"/>
      <c r="B7" s="319" t="s">
        <v>167</v>
      </c>
      <c r="C7" s="320"/>
      <c r="D7" s="320"/>
      <c r="E7" s="320"/>
      <c r="F7" s="320"/>
      <c r="G7" s="321"/>
      <c r="H7" s="190"/>
      <c r="I7" s="322"/>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4"/>
    </row>
    <row r="8" spans="1:64" ht="13.5" customHeight="1" x14ac:dyDescent="0.15">
      <c r="A8" s="301"/>
      <c r="B8" s="303" t="s">
        <v>0</v>
      </c>
      <c r="C8" s="305" t="s">
        <v>283</v>
      </c>
      <c r="D8" s="305" t="str">
        <f>IF(C10="○","整理番号","登録番号")</f>
        <v>登録番号</v>
      </c>
      <c r="E8" s="189" t="s">
        <v>1402</v>
      </c>
      <c r="F8" s="303" t="s">
        <v>322</v>
      </c>
      <c r="G8" s="169" t="s">
        <v>1</v>
      </c>
      <c r="H8" s="307" t="s">
        <v>1403</v>
      </c>
      <c r="I8" s="345" t="s">
        <v>2</v>
      </c>
      <c r="J8" s="307" t="s">
        <v>331</v>
      </c>
      <c r="K8" s="307" t="s">
        <v>3</v>
      </c>
      <c r="L8" s="179" t="s">
        <v>284</v>
      </c>
      <c r="M8" s="172" t="s">
        <v>16</v>
      </c>
      <c r="N8" s="287" t="s">
        <v>4</v>
      </c>
      <c r="O8" s="288"/>
      <c r="P8" s="288"/>
      <c r="Q8" s="288"/>
      <c r="R8" s="288"/>
      <c r="S8" s="288"/>
      <c r="T8" s="288"/>
      <c r="U8" s="288"/>
      <c r="V8" s="288"/>
      <c r="W8" s="288"/>
      <c r="X8" s="288"/>
      <c r="Y8" s="288"/>
      <c r="Z8" s="288"/>
      <c r="AA8" s="288"/>
      <c r="AB8" s="289"/>
      <c r="AC8" s="174" t="s">
        <v>16</v>
      </c>
      <c r="AD8" s="290" t="s">
        <v>470</v>
      </c>
      <c r="AE8" s="291"/>
      <c r="AF8" s="291"/>
      <c r="AG8" s="291"/>
      <c r="AH8" s="291"/>
      <c r="AI8" s="291"/>
      <c r="AJ8" s="291"/>
      <c r="AK8" s="292"/>
      <c r="AL8" s="172" t="s">
        <v>16</v>
      </c>
      <c r="AM8" s="287" t="s">
        <v>467</v>
      </c>
      <c r="AN8" s="288"/>
      <c r="AO8" s="288"/>
      <c r="AP8" s="288"/>
      <c r="AQ8" s="288"/>
      <c r="AR8" s="288"/>
      <c r="AS8" s="288"/>
      <c r="AT8" s="293"/>
    </row>
    <row r="9" spans="1:64" ht="14.25" customHeight="1" thickBot="1" x14ac:dyDescent="0.2">
      <c r="A9" s="302"/>
      <c r="B9" s="304"/>
      <c r="C9" s="306"/>
      <c r="D9" s="306"/>
      <c r="E9" s="194" t="s">
        <v>6</v>
      </c>
      <c r="F9" s="304"/>
      <c r="G9" s="7" t="s">
        <v>7</v>
      </c>
      <c r="H9" s="304"/>
      <c r="I9" s="346"/>
      <c r="J9" s="310"/>
      <c r="K9" s="310"/>
      <c r="L9" s="180"/>
      <c r="M9" s="173"/>
      <c r="N9" s="294" t="s">
        <v>8</v>
      </c>
      <c r="O9" s="295"/>
      <c r="P9" s="295"/>
      <c r="Q9" s="295"/>
      <c r="R9" s="295"/>
      <c r="S9" s="295"/>
      <c r="T9" s="296"/>
      <c r="U9" s="194" t="s">
        <v>9</v>
      </c>
      <c r="V9" s="176" t="s">
        <v>10</v>
      </c>
      <c r="W9" s="177"/>
      <c r="X9" s="177"/>
      <c r="Y9" s="177"/>
      <c r="Z9" s="177"/>
      <c r="AA9" s="178"/>
      <c r="AB9" s="120" t="s">
        <v>11</v>
      </c>
      <c r="AC9" s="175"/>
      <c r="AD9" s="297" t="s">
        <v>8</v>
      </c>
      <c r="AE9" s="298"/>
      <c r="AF9" s="298"/>
      <c r="AG9" s="298"/>
      <c r="AH9" s="298"/>
      <c r="AI9" s="298"/>
      <c r="AJ9" s="299"/>
      <c r="AK9" s="126" t="s">
        <v>9</v>
      </c>
      <c r="AL9" s="173"/>
      <c r="AM9" s="294" t="s">
        <v>8</v>
      </c>
      <c r="AN9" s="295"/>
      <c r="AO9" s="295"/>
      <c r="AP9" s="295"/>
      <c r="AQ9" s="295"/>
      <c r="AR9" s="295"/>
      <c r="AS9" s="296"/>
      <c r="AT9" s="121" t="s">
        <v>9</v>
      </c>
    </row>
    <row r="10" spans="1:64" x14ac:dyDescent="0.15">
      <c r="A10" s="276">
        <v>2</v>
      </c>
      <c r="B10" s="279"/>
      <c r="C10" s="281"/>
      <c r="D10" s="279"/>
      <c r="E10" s="191" t="str">
        <f>IF(C10="○",IF($D10&lt;&gt;"",VLOOKUP($D10,新規学連登録者入力シート!$A$2:$U$101,8,FALSE),""),IF($D10&lt;&gt;"",IF(VLOOKUP(記入方法!$D10,登録者リスト!$A$1:$F$43729,4,FALSE)=基本情報!$D$6,VLOOKUP(記入方法!$D10,登録者リスト!$A$1:$F$43729,3,FALSE),""),""))</f>
        <v/>
      </c>
      <c r="F10" s="283" t="str">
        <f>IF(C10="○",IF($D10&lt;&gt;"",VLOOKUP($D10,新規学連登録者入力シート!$A$2:$U$101,9,FALSE),""),IF($D10&lt;&gt;"",IF(VLOOKUP(記入方法!$D10,登録者リスト!$A$1:$G$43729,4,FALSE)=基本情報!$D$6,VLOOKUP(記入方法!$D10,登録者リスト!$A$1:$G$43729,7,FALSE),""),""))</f>
        <v/>
      </c>
      <c r="G10" s="192" t="str">
        <f>IF(C10="○",IF($D10&lt;&gt;"",VLOOKUP($D10,新規学連登録者入力シート!$A$2:$U$101,14,FALSE),""),IF($D10&lt;&gt;"",IF(VLOOKUP(記入方法!$D10,登録者リスト!$A$1:$F$43729,4,FALSE)=基本情報!$D$6,VLOOKUP(記入方法!$D10,登録者リスト!$A$1:$F$43729,5,FALSE),""),""))</f>
        <v/>
      </c>
      <c r="H10" s="285" t="str">
        <f>IF(C10="○",IF($D10&lt;&gt;"",VLOOKUP($D10,新規学連登録者入力シート!$A$2:$U$101,19,FALSE),""),IF($D10&lt;&gt;"",IF(VLOOKUP(記入方法!$D10,登録者リスト!$A$1:$H$43729,4,FALSE)=基本情報!$D$6,VLOOKUP(記入方法!$D10,登録者リスト!$A$1:$H$43729,8,FALSE),""),""))</f>
        <v/>
      </c>
      <c r="I10" s="341"/>
      <c r="J10" s="341"/>
      <c r="K10" s="343" t="str">
        <f>IFERROR(IF(I10="","",IF(AND(I10&lt;&gt;"107 ハーフマラソン",I10&lt;&gt;"062 10000mW"),IF(BD10="T",IF(VALUE(M10)&lt;=BB10,"A標準",IF(VALUE(M10)&lt;=BC10,"B標準","未突破")),IF(VALUE(M10)&gt;=BB10,"A標準",IF(VALUE(M10)&gt;=BC10,"B標準","未突破"))),IF(VALUE(M10)&lt;=BC10,"","未突破"))),"")</f>
        <v/>
      </c>
      <c r="L10" s="170"/>
      <c r="M10" s="13" t="str">
        <f>IF(U10="",ASC(N10&amp;IF(P10&lt;&gt;"",TEXT(P10,"00"),"")&amp;IF(R10&lt;&gt;"",TEXT(R10,"00"),"")&amp;IF(T10&lt;&gt;"",TEXT(T10,"00"),"")),ASC(U10))</f>
        <v/>
      </c>
      <c r="N10" s="285"/>
      <c r="O10" s="329" t="s">
        <v>278</v>
      </c>
      <c r="P10" s="337"/>
      <c r="Q10" s="329" t="s">
        <v>279</v>
      </c>
      <c r="R10" s="337"/>
      <c r="S10" s="313" t="s">
        <v>280</v>
      </c>
      <c r="T10" s="339"/>
      <c r="U10" s="285"/>
      <c r="V10" s="8"/>
      <c r="W10" s="9" t="s">
        <v>23</v>
      </c>
      <c r="X10" s="8"/>
      <c r="Y10" s="9" t="s">
        <v>24</v>
      </c>
      <c r="Z10" s="8"/>
      <c r="AA10" s="9" t="s">
        <v>26</v>
      </c>
      <c r="AB10" s="283"/>
      <c r="AC10" s="127" t="str">
        <f>IF(AK10="",ASC(AD10&amp;IF(AF10&lt;&gt;"",TEXT(AF10,"00"),"")&amp;IF(AH10&lt;&gt;"",TEXT(AH10,"00"),"")&amp;IF(AJ10&lt;&gt;"",TEXT(AJ10,"00"),"")),ASC(AK10))</f>
        <v/>
      </c>
      <c r="AD10" s="327" t="str">
        <f>IF(I10="","",IF(I10="201 十種競技","",VLOOKUP(I10,#REF!,2,FALSE)))</f>
        <v/>
      </c>
      <c r="AE10" s="331" t="s">
        <v>278</v>
      </c>
      <c r="AF10" s="333" t="str">
        <f>IF(I10="","",IF(I10="201 十種競技","",VLOOKUP(I10,#REF!,4,FALSE)))</f>
        <v/>
      </c>
      <c r="AG10" s="331" t="s">
        <v>279</v>
      </c>
      <c r="AH10" s="333" t="str">
        <f>IF(I10="","",IF(I10="201 十種競技","",VLOOKUP(I10,#REF!,6,FALSE)))</f>
        <v/>
      </c>
      <c r="AI10" s="335" t="s">
        <v>280</v>
      </c>
      <c r="AJ10" s="325" t="str">
        <f>IF(I10="","",IF(I10="201 十種競技","",VLOOKUP(I10,#REF!,8,FALSE)))</f>
        <v/>
      </c>
      <c r="AK10" s="327" t="str">
        <f>IF(I10="","",IF(I10="201 十種競技",#REF!,""))</f>
        <v/>
      </c>
      <c r="AL10" s="13" t="str">
        <f>IF(AT10="",ASC(AM10&amp;IF(AO10&lt;&gt;"",TEXT(AO10,"00"),"")&amp;IF(AQ10&lt;&gt;"",TEXT(AQ10,"00"),"")&amp;IF(AS10&lt;&gt;"",TEXT(AS10,"00"),"")),ASC(AT10))</f>
        <v/>
      </c>
      <c r="AM10" s="279"/>
      <c r="AN10" s="329" t="s">
        <v>278</v>
      </c>
      <c r="AO10" s="311"/>
      <c r="AP10" s="329" t="s">
        <v>279</v>
      </c>
      <c r="AQ10" s="311"/>
      <c r="AR10" s="313" t="s">
        <v>280</v>
      </c>
      <c r="AS10" s="315"/>
      <c r="AT10" s="317"/>
      <c r="AV10" s="6" t="str">
        <f>IF(AND(I10&lt;&gt;"107 ハーフマラソン",I10&lt;&gt;"062 10000mW"),D10 &amp; "-" &amp; I10,D10 &amp; "-" &amp; I10 &amp; J10)</f>
        <v>-</v>
      </c>
      <c r="AW10" s="6" t="str">
        <f>IF(ISERROR(VLOOKUP(記入方法!$AV10,登録者リスト!#REF!,4,FALSE)),"○","")</f>
        <v>○</v>
      </c>
      <c r="AX10" s="6" t="e">
        <f>IF(AND(I10&lt;&gt;"107 ハーフマラソン",I10&lt;&gt;"062 10000mW"),#REF! &amp; "-" &amp; I10,#REF! &amp; "-" &amp; I10 &amp; J10)</f>
        <v>#REF!</v>
      </c>
      <c r="AY10" s="6" t="str">
        <f>IF(ISERROR(VLOOKUP(AX10,突破者リスト外資格記録入力シート!$D$7:$M$106,2,FALSE)),"○","")</f>
        <v>○</v>
      </c>
      <c r="AZ10" s="6" t="str">
        <f>IF(C10="○","整理番号","登録番号")</f>
        <v>登録番号</v>
      </c>
      <c r="BA10" s="6" t="str">
        <f>IF(I10="107 ハーフマラソン","H",IF(I10="062 10000mW","W",""))</f>
        <v/>
      </c>
      <c r="BB10" s="6" t="e">
        <f>VLOOKUP($I10 &amp; $J10,標準記録!$A$1:$D$25,2,FALSE)</f>
        <v>#N/A</v>
      </c>
      <c r="BC10" s="6" t="e">
        <f>VLOOKUP($I10 &amp; $J10,標準記録!$A$1:$D$25,3,FALSE)</f>
        <v>#N/A</v>
      </c>
      <c r="BD10" s="6" t="e">
        <f>VLOOKUP($I10 &amp; $J10,標準記録!$A$1:$D$25,4,FALSE)</f>
        <v>#N/A</v>
      </c>
      <c r="BE10" s="6" t="str">
        <f>IF(BF10="","",A10)</f>
        <v/>
      </c>
      <c r="BF10" s="6" t="str">
        <f>IF(OR(I10="201 十種競技",I10="202 七種競技"),#REF!,"")</f>
        <v/>
      </c>
      <c r="BG10" s="6" t="str">
        <f>IF(I10="107 ハーフマラソン",#REF!,"")</f>
        <v/>
      </c>
      <c r="BH10" s="6" t="str">
        <f>I10 &amp; K10</f>
        <v/>
      </c>
      <c r="BI10" s="6">
        <f>I10</f>
        <v>0</v>
      </c>
      <c r="BJ10" s="6">
        <f>COUNTIF($BI$5:$BI$401,I10)</f>
        <v>160</v>
      </c>
      <c r="BK10" s="6">
        <f>COUNTIF($BH$5:$BH$401,I10 &amp; "B標準")</f>
        <v>0</v>
      </c>
      <c r="BL10" s="6" t="str">
        <f>D8 &amp; D10</f>
        <v>登録番号</v>
      </c>
    </row>
    <row r="11" spans="1:64" ht="14.25" thickBot="1" x14ac:dyDescent="0.2">
      <c r="A11" s="277"/>
      <c r="B11" s="280"/>
      <c r="C11" s="282"/>
      <c r="D11" s="280"/>
      <c r="E11" s="193" t="str">
        <f>IF(C10="○",IF($D10&lt;&gt;"",VLOOKUP($D10,新規学連登録者入力シート!$A$2:$U$101,7,FALSE),""),IF($D10&lt;&gt;"",IF(VLOOKUP(記入方法!$D10,登録者リスト!$A$1:$F$43729,4,FALSE)=基本情報!$D$6,VLOOKUP(記入方法!$D10,登録者リスト!$A$1:$F$43729,2,FALSE),""),""))</f>
        <v/>
      </c>
      <c r="F11" s="284"/>
      <c r="G11" s="193" t="str">
        <f>IF(C10="○",IF($D10&lt;&gt;"",VLOOKUP($D10,新規学連登録者入力シート!$A$2:$U$101,19,FALSE),""),IF($D10&lt;&gt;"",IF(VLOOKUP(記入方法!$D10,登録者リスト!$A$1:$F$43729,4,FALSE)=基本情報!$D$6,VLOOKUP(記入方法!$D10,登録者リスト!$A$1:$F$43729,6,FALSE),""),""))</f>
        <v/>
      </c>
      <c r="H11" s="286"/>
      <c r="I11" s="342"/>
      <c r="J11" s="342"/>
      <c r="K11" s="344"/>
      <c r="L11" s="171"/>
      <c r="M11" s="15" t="str">
        <f>IF(U11="",ASC(N11&amp;IF(P11&lt;&gt;"",TEXT(P11,"00"),"")&amp;IF(R11&lt;&gt;"",TEXT(R11,"00"),"")&amp;IF(T11&lt;&gt;"",TEXT(T11,"00"),"")),ASC(U11))</f>
        <v/>
      </c>
      <c r="N11" s="286"/>
      <c r="O11" s="330"/>
      <c r="P11" s="338"/>
      <c r="Q11" s="330"/>
      <c r="R11" s="338"/>
      <c r="S11" s="314"/>
      <c r="T11" s="340"/>
      <c r="U11" s="286"/>
      <c r="V11" s="10"/>
      <c r="W11" s="11" t="s">
        <v>23</v>
      </c>
      <c r="X11" s="10"/>
      <c r="Y11" s="11" t="s">
        <v>25</v>
      </c>
      <c r="Z11" s="10"/>
      <c r="AA11" s="11" t="s">
        <v>26</v>
      </c>
      <c r="AB11" s="284"/>
      <c r="AC11" s="128" t="str">
        <f>IF(AK11="",ASC(AD10&amp;IF(AF11&lt;&gt;"",TEXT(AF11,"00"),"")&amp;IF(AH11&lt;&gt;"",TEXT(AH11,"00"),"")&amp;IF(AJ11&lt;&gt;"",TEXT(AJ11,"00"),"")),ASC(AK11))</f>
        <v/>
      </c>
      <c r="AD11" s="328"/>
      <c r="AE11" s="332"/>
      <c r="AF11" s="334"/>
      <c r="AG11" s="332"/>
      <c r="AH11" s="334"/>
      <c r="AI11" s="336"/>
      <c r="AJ11" s="326"/>
      <c r="AK11" s="328"/>
      <c r="AL11" s="15" t="str">
        <f>IF(AT11="",ASC(AM11&amp;IF(AO11&lt;&gt;"",TEXT(AO11,"00"),"")&amp;IF(AQ11&lt;&gt;"",TEXT(AQ11,"00"),"")&amp;IF(AS11&lt;&gt;"",TEXT(AS11,"00"),"")),ASC(AT11))</f>
        <v/>
      </c>
      <c r="AM11" s="280"/>
      <c r="AN11" s="330"/>
      <c r="AO11" s="312"/>
      <c r="AP11" s="330"/>
      <c r="AQ11" s="312"/>
      <c r="AR11" s="314"/>
      <c r="AS11" s="316"/>
      <c r="AT11" s="318"/>
      <c r="AV11" s="6" t="str">
        <f>IF(AND(I11&lt;&gt;"107 ハーフマラソン",I11&lt;&gt;"062 10000mW"),D10 &amp; "-" &amp; I11,D10 &amp; "-" &amp; I11 &amp; J11)</f>
        <v>-</v>
      </c>
      <c r="AW11" s="6" t="str">
        <f>IF(ISERROR(VLOOKUP(記入方法!$AV11,登録者リスト!#REF!,4,FALSE)),"○","")</f>
        <v>○</v>
      </c>
      <c r="AX11" s="6" t="e">
        <f>IF(AND(I11&lt;&gt;"107 ハーフマラソン",I11&lt;&gt;"062 10000mW"),#REF! &amp; "-" &amp; I11,#REF! &amp; "-" &amp; I11 &amp; J11)</f>
        <v>#REF!</v>
      </c>
      <c r="AY11" s="6" t="str">
        <f>IF(ISERROR(VLOOKUP(AX11,突破者リスト外資格記録入力シート!$D$7:$M$106,2,FALSE)),"○","")</f>
        <v>○</v>
      </c>
      <c r="BA11" s="6" t="str">
        <f>IF(I11="107 ハーフマラソン","H",IF(I11="062 10000mW","W",""))</f>
        <v/>
      </c>
      <c r="BB11" s="6" t="e">
        <f>VLOOKUP($I11 &amp; $J11,標準記録!$A$1:$D$25,2,FALSE)</f>
        <v>#N/A</v>
      </c>
      <c r="BC11" s="6" t="e">
        <f>VLOOKUP($I11 &amp; $J11,標準記録!$A$1:$D$25,3,FALSE)</f>
        <v>#N/A</v>
      </c>
      <c r="BD11" s="6" t="e">
        <f>VLOOKUP($I11 &amp; $J11,標準記録!$A$1:$D$25,4,FALSE)</f>
        <v>#N/A</v>
      </c>
      <c r="BE11" s="6" t="str">
        <f>IF(BF11="","",A10)</f>
        <v/>
      </c>
      <c r="BF11" s="6" t="str">
        <f>IF(OR(I11="201 十種競技",I11="202 七種競技"),#REF!,"")</f>
        <v/>
      </c>
      <c r="BG11" s="6" t="str">
        <f>IF(I11="107 ハーフマラソン",#REF!,"")</f>
        <v/>
      </c>
      <c r="BH11" s="6" t="str">
        <f>I11 &amp; K11</f>
        <v/>
      </c>
      <c r="BI11" s="6">
        <f>I11</f>
        <v>0</v>
      </c>
      <c r="BJ11" s="6">
        <f>COUNTIF($BI$5:$BI$401,I11)</f>
        <v>160</v>
      </c>
      <c r="BK11" s="6">
        <f>COUNTIF($BH$5:$BH$401,I11 &amp; "B標準")</f>
        <v>0</v>
      </c>
    </row>
    <row r="12" spans="1:64" ht="15" thickTop="1" thickBot="1" x14ac:dyDescent="0.2">
      <c r="A12" s="278"/>
      <c r="B12" s="319" t="s">
        <v>167</v>
      </c>
      <c r="C12" s="320"/>
      <c r="D12" s="320"/>
      <c r="E12" s="320"/>
      <c r="F12" s="320"/>
      <c r="G12" s="321"/>
      <c r="H12" s="190"/>
      <c r="I12" s="322"/>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4"/>
    </row>
    <row r="13" spans="1:64" ht="13.5" customHeight="1" x14ac:dyDescent="0.15">
      <c r="A13" s="301"/>
      <c r="B13" s="303" t="s">
        <v>0</v>
      </c>
      <c r="C13" s="305" t="s">
        <v>283</v>
      </c>
      <c r="D13" s="305" t="str">
        <f>IF(C15="○","整理番号","登録番号")</f>
        <v>登録番号</v>
      </c>
      <c r="E13" s="189" t="s">
        <v>1402</v>
      </c>
      <c r="F13" s="303" t="s">
        <v>322</v>
      </c>
      <c r="G13" s="169" t="s">
        <v>1</v>
      </c>
      <c r="H13" s="307" t="s">
        <v>1403</v>
      </c>
      <c r="I13" s="345" t="s">
        <v>2</v>
      </c>
      <c r="J13" s="307" t="s">
        <v>331</v>
      </c>
      <c r="K13" s="307" t="s">
        <v>3</v>
      </c>
      <c r="L13" s="179" t="s">
        <v>284</v>
      </c>
      <c r="M13" s="172" t="s">
        <v>16</v>
      </c>
      <c r="N13" s="287" t="s">
        <v>4</v>
      </c>
      <c r="O13" s="288"/>
      <c r="P13" s="288"/>
      <c r="Q13" s="288"/>
      <c r="R13" s="288"/>
      <c r="S13" s="288"/>
      <c r="T13" s="288"/>
      <c r="U13" s="288"/>
      <c r="V13" s="288"/>
      <c r="W13" s="288"/>
      <c r="X13" s="288"/>
      <c r="Y13" s="288"/>
      <c r="Z13" s="288"/>
      <c r="AA13" s="288"/>
      <c r="AB13" s="289"/>
      <c r="AC13" s="174" t="s">
        <v>16</v>
      </c>
      <c r="AD13" s="290" t="s">
        <v>470</v>
      </c>
      <c r="AE13" s="291"/>
      <c r="AF13" s="291"/>
      <c r="AG13" s="291"/>
      <c r="AH13" s="291"/>
      <c r="AI13" s="291"/>
      <c r="AJ13" s="291"/>
      <c r="AK13" s="292"/>
      <c r="AL13" s="172" t="s">
        <v>16</v>
      </c>
      <c r="AM13" s="287" t="s">
        <v>467</v>
      </c>
      <c r="AN13" s="288"/>
      <c r="AO13" s="288"/>
      <c r="AP13" s="288"/>
      <c r="AQ13" s="288"/>
      <c r="AR13" s="288"/>
      <c r="AS13" s="288"/>
      <c r="AT13" s="293"/>
    </row>
    <row r="14" spans="1:64" ht="14.25" thickBot="1" x14ac:dyDescent="0.2">
      <c r="A14" s="302"/>
      <c r="B14" s="304"/>
      <c r="C14" s="306"/>
      <c r="D14" s="306"/>
      <c r="E14" s="194" t="s">
        <v>6</v>
      </c>
      <c r="F14" s="304"/>
      <c r="G14" s="7" t="s">
        <v>7</v>
      </c>
      <c r="H14" s="304"/>
      <c r="I14" s="346"/>
      <c r="J14" s="310"/>
      <c r="K14" s="310"/>
      <c r="L14" s="180"/>
      <c r="M14" s="173"/>
      <c r="N14" s="294" t="s">
        <v>8</v>
      </c>
      <c r="O14" s="295"/>
      <c r="P14" s="295"/>
      <c r="Q14" s="295"/>
      <c r="R14" s="295"/>
      <c r="S14" s="295"/>
      <c r="T14" s="296"/>
      <c r="U14" s="194" t="s">
        <v>9</v>
      </c>
      <c r="V14" s="176" t="s">
        <v>10</v>
      </c>
      <c r="W14" s="177"/>
      <c r="X14" s="177"/>
      <c r="Y14" s="177"/>
      <c r="Z14" s="177"/>
      <c r="AA14" s="178"/>
      <c r="AB14" s="120" t="s">
        <v>11</v>
      </c>
      <c r="AC14" s="175"/>
      <c r="AD14" s="297" t="s">
        <v>8</v>
      </c>
      <c r="AE14" s="298"/>
      <c r="AF14" s="298"/>
      <c r="AG14" s="298"/>
      <c r="AH14" s="298"/>
      <c r="AI14" s="298"/>
      <c r="AJ14" s="299"/>
      <c r="AK14" s="126" t="s">
        <v>9</v>
      </c>
      <c r="AL14" s="173"/>
      <c r="AM14" s="294" t="s">
        <v>8</v>
      </c>
      <c r="AN14" s="295"/>
      <c r="AO14" s="295"/>
      <c r="AP14" s="295"/>
      <c r="AQ14" s="295"/>
      <c r="AR14" s="295"/>
      <c r="AS14" s="296"/>
      <c r="AT14" s="121" t="s">
        <v>9</v>
      </c>
    </row>
    <row r="15" spans="1:64" x14ac:dyDescent="0.15">
      <c r="A15" s="276">
        <v>3</v>
      </c>
      <c r="B15" s="279"/>
      <c r="C15" s="281"/>
      <c r="D15" s="279"/>
      <c r="E15" s="191" t="str">
        <f>IF(C15="○",IF($D15&lt;&gt;"",VLOOKUP($D15,新規学連登録者入力シート!$A$2:$U$101,8,FALSE),""),IF($D15&lt;&gt;"",IF(VLOOKUP(記入方法!$D15,登録者リスト!$A$1:$F$43729,4,FALSE)=基本情報!$D$6,VLOOKUP(記入方法!$D15,登録者リスト!$A$1:$F$43729,3,FALSE),""),""))</f>
        <v/>
      </c>
      <c r="F15" s="283" t="str">
        <f>IF(C15="○",IF($D15&lt;&gt;"",VLOOKUP($D15,新規学連登録者入力シート!$A$2:$U$101,9,FALSE),""),IF($D15&lt;&gt;"",IF(VLOOKUP(記入方法!$D15,登録者リスト!$A$1:$G$43729,4,FALSE)=基本情報!$D$6,VLOOKUP(記入方法!$D15,登録者リスト!$A$1:$G$43729,7,FALSE),""),""))</f>
        <v/>
      </c>
      <c r="G15" s="192" t="str">
        <f>IF(C15="○",IF($D15&lt;&gt;"",VLOOKUP($D15,新規学連登録者入力シート!$A$2:$U$101,14,FALSE),""),IF($D15&lt;&gt;"",IF(VLOOKUP(記入方法!$D15,登録者リスト!$A$1:$F$43729,4,FALSE)=基本情報!$D$6,VLOOKUP(記入方法!$D15,登録者リスト!$A$1:$F$43729,5,FALSE),""),""))</f>
        <v/>
      </c>
      <c r="H15" s="285" t="str">
        <f>IF(C15="○",IF($D15&lt;&gt;"",VLOOKUP($D15,新規学連登録者入力シート!$A$2:$U$101,19,FALSE),""),IF($D15&lt;&gt;"",IF(VLOOKUP(記入方法!$D15,登録者リスト!$A$1:$H$43729,4,FALSE)=基本情報!$D$6,VLOOKUP(記入方法!$D15,登録者リスト!$A$1:$H$43729,8,FALSE),""),""))</f>
        <v/>
      </c>
      <c r="I15" s="341"/>
      <c r="J15" s="341"/>
      <c r="K15" s="343" t="str">
        <f>IFERROR(IF(I15="","",IF(AND(I15&lt;&gt;"107 ハーフマラソン",I15&lt;&gt;"062 10000mW"),IF(BD15="T",IF(VALUE(M15)&lt;=BB15,"A標準",IF(VALUE(M15)&lt;=BC15,"B標準","未突破")),IF(VALUE(M15)&gt;=BB15,"A標準",IF(VALUE(M15)&gt;=BC15,"B標準","未突破"))),IF(VALUE(M15)&lt;=BC15,"","未突破"))),"")</f>
        <v/>
      </c>
      <c r="L15" s="170"/>
      <c r="M15" s="13" t="str">
        <f>IF(U15="",ASC(N15&amp;IF(P15&lt;&gt;"",TEXT(P15,"00"),"")&amp;IF(R15&lt;&gt;"",TEXT(R15,"00"),"")&amp;IF(T15&lt;&gt;"",TEXT(T15,"00"),"")),ASC(U15))</f>
        <v/>
      </c>
      <c r="N15" s="285"/>
      <c r="O15" s="329" t="s">
        <v>278</v>
      </c>
      <c r="P15" s="337"/>
      <c r="Q15" s="329" t="s">
        <v>279</v>
      </c>
      <c r="R15" s="337"/>
      <c r="S15" s="313" t="s">
        <v>280</v>
      </c>
      <c r="T15" s="339"/>
      <c r="U15" s="285"/>
      <c r="V15" s="8"/>
      <c r="W15" s="9" t="s">
        <v>23</v>
      </c>
      <c r="X15" s="8"/>
      <c r="Y15" s="9" t="s">
        <v>24</v>
      </c>
      <c r="Z15" s="8"/>
      <c r="AA15" s="9" t="s">
        <v>26</v>
      </c>
      <c r="AB15" s="283"/>
      <c r="AC15" s="127" t="str">
        <f>IF(AK15="",ASC(AD15&amp;IF(AF15&lt;&gt;"",TEXT(AF15,"00"),"")&amp;IF(AH15&lt;&gt;"",TEXT(AH15,"00"),"")&amp;IF(AJ15&lt;&gt;"",TEXT(AJ15,"00"),"")),ASC(AK15))</f>
        <v/>
      </c>
      <c r="AD15" s="327" t="str">
        <f>IF(I15="","",IF(I15="201 十種競技","",VLOOKUP(I15,#REF!,2,FALSE)))</f>
        <v/>
      </c>
      <c r="AE15" s="331" t="s">
        <v>278</v>
      </c>
      <c r="AF15" s="333" t="str">
        <f>IF(I15="","",IF(I15="201 十種競技","",VLOOKUP(I15,#REF!,4,FALSE)))</f>
        <v/>
      </c>
      <c r="AG15" s="331" t="s">
        <v>279</v>
      </c>
      <c r="AH15" s="333" t="str">
        <f>IF(I15="","",IF(I15="201 十種競技","",VLOOKUP(I15,#REF!,6,FALSE)))</f>
        <v/>
      </c>
      <c r="AI15" s="335" t="s">
        <v>280</v>
      </c>
      <c r="AJ15" s="325" t="str">
        <f>IF(I15="","",IF(I15="201 十種競技","",VLOOKUP(I15,#REF!,8,FALSE)))</f>
        <v/>
      </c>
      <c r="AK15" s="327" t="str">
        <f>IF(I15="","",IF(I15="201 十種競技",#REF!,""))</f>
        <v/>
      </c>
      <c r="AL15" s="13" t="str">
        <f>IF(AT15="",ASC(AM15&amp;IF(AO15&lt;&gt;"",TEXT(AO15,"00"),"")&amp;IF(AQ15&lt;&gt;"",TEXT(AQ15,"00"),"")&amp;IF(AS15&lt;&gt;"",TEXT(AS15,"00"),"")),ASC(AT15))</f>
        <v/>
      </c>
      <c r="AM15" s="279"/>
      <c r="AN15" s="329" t="s">
        <v>278</v>
      </c>
      <c r="AO15" s="311"/>
      <c r="AP15" s="329" t="s">
        <v>279</v>
      </c>
      <c r="AQ15" s="311"/>
      <c r="AR15" s="313" t="s">
        <v>280</v>
      </c>
      <c r="AS15" s="315"/>
      <c r="AT15" s="317"/>
      <c r="AV15" s="6" t="str">
        <f>IF(AND(I15&lt;&gt;"107 ハーフマラソン",I15&lt;&gt;"062 10000mW"),D15 &amp; "-" &amp; I15,D15 &amp; "-" &amp; I15 &amp; J15)</f>
        <v>-</v>
      </c>
      <c r="AW15" s="6" t="str">
        <f>IF(ISERROR(VLOOKUP(記入方法!$AV15,登録者リスト!#REF!,4,FALSE)),"○","")</f>
        <v>○</v>
      </c>
      <c r="AX15" s="6" t="e">
        <f>IF(AND(I15&lt;&gt;"107 ハーフマラソン",I15&lt;&gt;"062 10000mW"),#REF! &amp; "-" &amp; I15,#REF! &amp; "-" &amp; I15 &amp; J15)</f>
        <v>#REF!</v>
      </c>
      <c r="AY15" s="6" t="str">
        <f>IF(ISERROR(VLOOKUP(AX15,突破者リスト外資格記録入力シート!$D$7:$M$106,2,FALSE)),"○","")</f>
        <v>○</v>
      </c>
      <c r="AZ15" s="6" t="str">
        <f>IF(C15="○","整理番号","登録番号")</f>
        <v>登録番号</v>
      </c>
      <c r="BA15" s="6" t="str">
        <f>IF(I15="107 ハーフマラソン","H",IF(I15="062 10000mW","W",""))</f>
        <v/>
      </c>
      <c r="BB15" s="6" t="e">
        <f>VLOOKUP($I15 &amp; $J15,標準記録!$A$1:$D$25,2,FALSE)</f>
        <v>#N/A</v>
      </c>
      <c r="BC15" s="6" t="e">
        <f>VLOOKUP($I15 &amp; $J15,標準記録!$A$1:$D$25,3,FALSE)</f>
        <v>#N/A</v>
      </c>
      <c r="BD15" s="6" t="e">
        <f>VLOOKUP($I15 &amp; $J15,標準記録!$A$1:$D$25,4,FALSE)</f>
        <v>#N/A</v>
      </c>
      <c r="BE15" s="6" t="str">
        <f>IF(BF15="","",A15)</f>
        <v/>
      </c>
      <c r="BF15" s="6" t="str">
        <f>IF(OR(I15="201 十種競技",I15="202 七種競技"),#REF!,"")</f>
        <v/>
      </c>
      <c r="BG15" s="6" t="str">
        <f>IF(I15="107 ハーフマラソン",#REF!,"")</f>
        <v/>
      </c>
      <c r="BH15" s="6" t="str">
        <f>I15 &amp; K15</f>
        <v/>
      </c>
      <c r="BI15" s="6">
        <f>I15</f>
        <v>0</v>
      </c>
      <c r="BJ15" s="6">
        <f>COUNTIF($BI$5:$BI$401,I15)</f>
        <v>160</v>
      </c>
      <c r="BK15" s="6">
        <f>COUNTIF($BH$5:$BH$401,I15 &amp; "B標準")</f>
        <v>0</v>
      </c>
      <c r="BL15" s="6" t="str">
        <f>D13 &amp; D15</f>
        <v>登録番号</v>
      </c>
    </row>
    <row r="16" spans="1:64" ht="14.25" thickBot="1" x14ac:dyDescent="0.2">
      <c r="A16" s="277"/>
      <c r="B16" s="280"/>
      <c r="C16" s="282"/>
      <c r="D16" s="280"/>
      <c r="E16" s="193" t="str">
        <f>IF(C15="○",IF($D15&lt;&gt;"",VLOOKUP($D15,新規学連登録者入力シート!$A$2:$U$101,7,FALSE),""),IF($D15&lt;&gt;"",IF(VLOOKUP(記入方法!$D15,登録者リスト!$A$1:$F$43729,4,FALSE)=基本情報!$D$6,VLOOKUP(記入方法!$D15,登録者リスト!$A$1:$F$43729,2,FALSE),""),""))</f>
        <v/>
      </c>
      <c r="F16" s="284"/>
      <c r="G16" s="193" t="str">
        <f>IF(C15="○",IF($D15&lt;&gt;"",VLOOKUP($D15,新規学連登録者入力シート!$A$2:$U$101,19,FALSE),""),IF($D15&lt;&gt;"",IF(VLOOKUP(記入方法!$D15,登録者リスト!$A$1:$F$43729,4,FALSE)=基本情報!$D$6,VLOOKUP(記入方法!$D15,登録者リスト!$A$1:$F$43729,6,FALSE),""),""))</f>
        <v/>
      </c>
      <c r="H16" s="286"/>
      <c r="I16" s="342"/>
      <c r="J16" s="342"/>
      <c r="K16" s="344"/>
      <c r="L16" s="171"/>
      <c r="M16" s="15" t="str">
        <f>IF(U16="",ASC(N16&amp;IF(P16&lt;&gt;"",TEXT(P16,"00"),"")&amp;IF(R16&lt;&gt;"",TEXT(R16,"00"),"")&amp;IF(T16&lt;&gt;"",TEXT(T16,"00"),"")),ASC(U16))</f>
        <v/>
      </c>
      <c r="N16" s="286"/>
      <c r="O16" s="330"/>
      <c r="P16" s="338"/>
      <c r="Q16" s="330"/>
      <c r="R16" s="338"/>
      <c r="S16" s="314"/>
      <c r="T16" s="340"/>
      <c r="U16" s="286"/>
      <c r="V16" s="10"/>
      <c r="W16" s="11" t="s">
        <v>23</v>
      </c>
      <c r="X16" s="10"/>
      <c r="Y16" s="11" t="s">
        <v>25</v>
      </c>
      <c r="Z16" s="10"/>
      <c r="AA16" s="11" t="s">
        <v>26</v>
      </c>
      <c r="AB16" s="284"/>
      <c r="AC16" s="128" t="str">
        <f>IF(AK16="",ASC(AD15&amp;IF(AF16&lt;&gt;"",TEXT(AF16,"00"),"")&amp;IF(AH16&lt;&gt;"",TEXT(AH16,"00"),"")&amp;IF(AJ16&lt;&gt;"",TEXT(AJ16,"00"),"")),ASC(AK16))</f>
        <v/>
      </c>
      <c r="AD16" s="328"/>
      <c r="AE16" s="332"/>
      <c r="AF16" s="334"/>
      <c r="AG16" s="332"/>
      <c r="AH16" s="334"/>
      <c r="AI16" s="336"/>
      <c r="AJ16" s="326"/>
      <c r="AK16" s="328"/>
      <c r="AL16" s="15" t="str">
        <f>IF(AT16="",ASC(AM16&amp;IF(AO16&lt;&gt;"",TEXT(AO16,"00"),"")&amp;IF(AQ16&lt;&gt;"",TEXT(AQ16,"00"),"")&amp;IF(AS16&lt;&gt;"",TEXT(AS16,"00"),"")),ASC(AT16))</f>
        <v/>
      </c>
      <c r="AM16" s="280"/>
      <c r="AN16" s="330"/>
      <c r="AO16" s="312"/>
      <c r="AP16" s="330"/>
      <c r="AQ16" s="312"/>
      <c r="AR16" s="314"/>
      <c r="AS16" s="316"/>
      <c r="AT16" s="318"/>
      <c r="AV16" s="6" t="str">
        <f>IF(AND(I16&lt;&gt;"107 ハーフマラソン",I16&lt;&gt;"062 10000mW"),D15 &amp; "-" &amp; I16,D15 &amp; "-" &amp; I16 &amp; J16)</f>
        <v>-</v>
      </c>
      <c r="AW16" s="6" t="str">
        <f>IF(ISERROR(VLOOKUP(記入方法!$AV16,登録者リスト!#REF!,4,FALSE)),"○","")</f>
        <v>○</v>
      </c>
      <c r="AX16" s="6" t="e">
        <f>IF(AND(I16&lt;&gt;"107 ハーフマラソン",I16&lt;&gt;"062 10000mW"),#REF! &amp; "-" &amp; I16,#REF! &amp; "-" &amp; I16 &amp; J16)</f>
        <v>#REF!</v>
      </c>
      <c r="AY16" s="6" t="str">
        <f>IF(ISERROR(VLOOKUP(AX16,突破者リスト外資格記録入力シート!$D$7:$M$106,2,FALSE)),"○","")</f>
        <v>○</v>
      </c>
      <c r="BA16" s="6" t="str">
        <f>IF(I16="107 ハーフマラソン","H",IF(I16="062 10000mW","W",""))</f>
        <v/>
      </c>
      <c r="BB16" s="6" t="e">
        <f>VLOOKUP($I16 &amp; $J16,標準記録!$A$1:$D$25,2,FALSE)</f>
        <v>#N/A</v>
      </c>
      <c r="BC16" s="6" t="e">
        <f>VLOOKUP($I16 &amp; $J16,標準記録!$A$1:$D$25,3,FALSE)</f>
        <v>#N/A</v>
      </c>
      <c r="BD16" s="6" t="e">
        <f>VLOOKUP($I16 &amp; $J16,標準記録!$A$1:$D$25,4,FALSE)</f>
        <v>#N/A</v>
      </c>
      <c r="BE16" s="6" t="str">
        <f>IF(BF16="","",A15)</f>
        <v/>
      </c>
      <c r="BF16" s="6" t="str">
        <f>IF(OR(I16="201 十種競技",I16="202 七種競技"),#REF!,"")</f>
        <v/>
      </c>
      <c r="BG16" s="6" t="str">
        <f>IF(I16="107 ハーフマラソン",#REF!,"")</f>
        <v/>
      </c>
      <c r="BH16" s="6" t="str">
        <f>I16 &amp; K16</f>
        <v/>
      </c>
      <c r="BI16" s="6">
        <f>I16</f>
        <v>0</v>
      </c>
      <c r="BJ16" s="6">
        <f>COUNTIF($BI$5:$BI$401,I16)</f>
        <v>160</v>
      </c>
      <c r="BK16" s="6">
        <f>COUNTIF($BH$5:$BH$401,I16 &amp; "B標準")</f>
        <v>0</v>
      </c>
    </row>
    <row r="17" spans="1:64" ht="15" thickTop="1" thickBot="1" x14ac:dyDescent="0.2">
      <c r="A17" s="278"/>
      <c r="B17" s="319" t="s">
        <v>167</v>
      </c>
      <c r="C17" s="320"/>
      <c r="D17" s="320"/>
      <c r="E17" s="320"/>
      <c r="F17" s="320"/>
      <c r="G17" s="321"/>
      <c r="H17" s="190"/>
      <c r="I17" s="322"/>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4"/>
    </row>
    <row r="18" spans="1:64" ht="13.5" customHeight="1" x14ac:dyDescent="0.15">
      <c r="A18" s="301"/>
      <c r="B18" s="303" t="s">
        <v>0</v>
      </c>
      <c r="C18" s="305" t="s">
        <v>283</v>
      </c>
      <c r="D18" s="305" t="str">
        <f>IF(C20="○","整理番号","登録番号")</f>
        <v>登録番号</v>
      </c>
      <c r="E18" s="189" t="s">
        <v>1402</v>
      </c>
      <c r="F18" s="303" t="s">
        <v>322</v>
      </c>
      <c r="G18" s="169" t="s">
        <v>1</v>
      </c>
      <c r="H18" s="307" t="s">
        <v>1403</v>
      </c>
      <c r="I18" s="345" t="s">
        <v>2</v>
      </c>
      <c r="J18" s="307" t="s">
        <v>331</v>
      </c>
      <c r="K18" s="307" t="s">
        <v>3</v>
      </c>
      <c r="L18" s="179" t="s">
        <v>284</v>
      </c>
      <c r="M18" s="172" t="s">
        <v>16</v>
      </c>
      <c r="N18" s="287" t="s">
        <v>4</v>
      </c>
      <c r="O18" s="288"/>
      <c r="P18" s="288"/>
      <c r="Q18" s="288"/>
      <c r="R18" s="288"/>
      <c r="S18" s="288"/>
      <c r="T18" s="288"/>
      <c r="U18" s="288"/>
      <c r="V18" s="288"/>
      <c r="W18" s="288"/>
      <c r="X18" s="288"/>
      <c r="Y18" s="288"/>
      <c r="Z18" s="288"/>
      <c r="AA18" s="288"/>
      <c r="AB18" s="289"/>
      <c r="AC18" s="174" t="s">
        <v>16</v>
      </c>
      <c r="AD18" s="290" t="s">
        <v>470</v>
      </c>
      <c r="AE18" s="291"/>
      <c r="AF18" s="291"/>
      <c r="AG18" s="291"/>
      <c r="AH18" s="291"/>
      <c r="AI18" s="291"/>
      <c r="AJ18" s="291"/>
      <c r="AK18" s="292"/>
      <c r="AL18" s="172" t="s">
        <v>16</v>
      </c>
      <c r="AM18" s="287" t="s">
        <v>467</v>
      </c>
      <c r="AN18" s="288"/>
      <c r="AO18" s="288"/>
      <c r="AP18" s="288"/>
      <c r="AQ18" s="288"/>
      <c r="AR18" s="288"/>
      <c r="AS18" s="288"/>
      <c r="AT18" s="293"/>
    </row>
    <row r="19" spans="1:64" ht="14.25" thickBot="1" x14ac:dyDescent="0.2">
      <c r="A19" s="302"/>
      <c r="B19" s="304"/>
      <c r="C19" s="306"/>
      <c r="D19" s="306"/>
      <c r="E19" s="194" t="s">
        <v>6</v>
      </c>
      <c r="F19" s="304"/>
      <c r="G19" s="7" t="s">
        <v>7</v>
      </c>
      <c r="H19" s="304"/>
      <c r="I19" s="346"/>
      <c r="J19" s="310"/>
      <c r="K19" s="310"/>
      <c r="L19" s="180"/>
      <c r="M19" s="173"/>
      <c r="N19" s="294" t="s">
        <v>8</v>
      </c>
      <c r="O19" s="295"/>
      <c r="P19" s="295"/>
      <c r="Q19" s="295"/>
      <c r="R19" s="295"/>
      <c r="S19" s="295"/>
      <c r="T19" s="296"/>
      <c r="U19" s="194" t="s">
        <v>9</v>
      </c>
      <c r="V19" s="176" t="s">
        <v>10</v>
      </c>
      <c r="W19" s="177"/>
      <c r="X19" s="177"/>
      <c r="Y19" s="177"/>
      <c r="Z19" s="177"/>
      <c r="AA19" s="178"/>
      <c r="AB19" s="120" t="s">
        <v>11</v>
      </c>
      <c r="AC19" s="175"/>
      <c r="AD19" s="297" t="s">
        <v>8</v>
      </c>
      <c r="AE19" s="298"/>
      <c r="AF19" s="298"/>
      <c r="AG19" s="298"/>
      <c r="AH19" s="298"/>
      <c r="AI19" s="298"/>
      <c r="AJ19" s="299"/>
      <c r="AK19" s="126" t="s">
        <v>9</v>
      </c>
      <c r="AL19" s="173"/>
      <c r="AM19" s="294" t="s">
        <v>8</v>
      </c>
      <c r="AN19" s="295"/>
      <c r="AO19" s="295"/>
      <c r="AP19" s="295"/>
      <c r="AQ19" s="295"/>
      <c r="AR19" s="295"/>
      <c r="AS19" s="296"/>
      <c r="AT19" s="121" t="s">
        <v>9</v>
      </c>
    </row>
    <row r="20" spans="1:64" x14ac:dyDescent="0.15">
      <c r="A20" s="276">
        <v>4</v>
      </c>
      <c r="B20" s="279"/>
      <c r="C20" s="281"/>
      <c r="D20" s="279"/>
      <c r="E20" s="191" t="str">
        <f>IF(C20="○",IF($D20&lt;&gt;"",VLOOKUP($D20,新規学連登録者入力シート!$A$2:$U$101,8,FALSE),""),IF($D20&lt;&gt;"",IF(VLOOKUP(記入方法!$D20,登録者リスト!$A$1:$F$43729,4,FALSE)=基本情報!$D$6,VLOOKUP(記入方法!$D20,登録者リスト!$A$1:$F$43729,3,FALSE),""),""))</f>
        <v/>
      </c>
      <c r="F20" s="283" t="str">
        <f>IF(C20="○",IF($D20&lt;&gt;"",VLOOKUP($D20,新規学連登録者入力シート!$A$2:$U$101,9,FALSE),""),IF($D20&lt;&gt;"",IF(VLOOKUP(記入方法!$D20,登録者リスト!$A$1:$G$43729,4,FALSE)=基本情報!$D$6,VLOOKUP(記入方法!$D20,登録者リスト!$A$1:$G$43729,7,FALSE),""),""))</f>
        <v/>
      </c>
      <c r="G20" s="192" t="str">
        <f>IF(C20="○",IF($D20&lt;&gt;"",VLOOKUP($D20,新規学連登録者入力シート!$A$2:$U$101,14,FALSE),""),IF($D20&lt;&gt;"",IF(VLOOKUP(記入方法!$D20,登録者リスト!$A$1:$F$43729,4,FALSE)=基本情報!$D$6,VLOOKUP(記入方法!$D20,登録者リスト!$A$1:$F$43729,5,FALSE),""),""))</f>
        <v/>
      </c>
      <c r="H20" s="285" t="str">
        <f>IF(C20="○",IF($D20&lt;&gt;"",VLOOKUP($D20,新規学連登録者入力シート!$A$2:$U$101,19,FALSE),""),IF($D20&lt;&gt;"",IF(VLOOKUP(記入方法!$D20,登録者リスト!$A$1:$H$43729,4,FALSE)=基本情報!$D$6,VLOOKUP(記入方法!$D20,登録者リスト!$A$1:$H$43729,8,FALSE),""),""))</f>
        <v/>
      </c>
      <c r="I20" s="341"/>
      <c r="J20" s="341"/>
      <c r="K20" s="343" t="str">
        <f>IFERROR(IF(I20="","",IF(AND(I20&lt;&gt;"107 ハーフマラソン",I20&lt;&gt;"062 10000mW"),IF(BD20="T",IF(VALUE(M20)&lt;=BB20,"A標準",IF(VALUE(M20)&lt;=BC20,"B標準","未突破")),IF(VALUE(M20)&gt;=BB20,"A標準",IF(VALUE(M20)&gt;=BC20,"B標準","未突破"))),IF(VALUE(M20)&lt;=BC20,"","未突破"))),"")</f>
        <v/>
      </c>
      <c r="L20" s="170"/>
      <c r="M20" s="13" t="str">
        <f>IF(U20="",ASC(N20&amp;IF(P20&lt;&gt;"",TEXT(P20,"00"),"")&amp;IF(R20&lt;&gt;"",TEXT(R20,"00"),"")&amp;IF(T20&lt;&gt;"",TEXT(T20,"00"),"")),ASC(U20))</f>
        <v/>
      </c>
      <c r="N20" s="285"/>
      <c r="O20" s="329" t="s">
        <v>278</v>
      </c>
      <c r="P20" s="337"/>
      <c r="Q20" s="329" t="s">
        <v>279</v>
      </c>
      <c r="R20" s="337"/>
      <c r="S20" s="313" t="s">
        <v>280</v>
      </c>
      <c r="T20" s="339"/>
      <c r="U20" s="285"/>
      <c r="V20" s="8"/>
      <c r="W20" s="9" t="s">
        <v>23</v>
      </c>
      <c r="X20" s="8"/>
      <c r="Y20" s="9" t="s">
        <v>24</v>
      </c>
      <c r="Z20" s="8"/>
      <c r="AA20" s="9" t="s">
        <v>26</v>
      </c>
      <c r="AB20" s="283"/>
      <c r="AC20" s="127" t="str">
        <f>IF(AK20="",ASC(AD20&amp;IF(AF20&lt;&gt;"",TEXT(AF20,"00"),"")&amp;IF(AH20&lt;&gt;"",TEXT(AH20,"00"),"")&amp;IF(AJ20&lt;&gt;"",TEXT(AJ20,"00"),"")),ASC(AK20))</f>
        <v/>
      </c>
      <c r="AD20" s="327" t="str">
        <f>IF(I20="","",IF(I20="201 十種競技","",VLOOKUP(I20,#REF!,2,FALSE)))</f>
        <v/>
      </c>
      <c r="AE20" s="331" t="s">
        <v>278</v>
      </c>
      <c r="AF20" s="333" t="str">
        <f>IF(I20="","",IF(I20="201 十種競技","",VLOOKUP(I20,#REF!,4,FALSE)))</f>
        <v/>
      </c>
      <c r="AG20" s="331" t="s">
        <v>279</v>
      </c>
      <c r="AH20" s="333" t="str">
        <f>IF(I20="","",IF(I20="201 十種競技","",VLOOKUP(I20,#REF!,6,FALSE)))</f>
        <v/>
      </c>
      <c r="AI20" s="335" t="s">
        <v>280</v>
      </c>
      <c r="AJ20" s="325" t="str">
        <f>IF(I20="","",IF(I20="201 十種競技","",VLOOKUP(I20,#REF!,8,FALSE)))</f>
        <v/>
      </c>
      <c r="AK20" s="327" t="str">
        <f>IF(I20="","",IF(I20="201 十種競技",#REF!,""))</f>
        <v/>
      </c>
      <c r="AL20" s="13" t="str">
        <f>IF(AT20="",ASC(AM20&amp;IF(AO20&lt;&gt;"",TEXT(AO20,"00"),"")&amp;IF(AQ20&lt;&gt;"",TEXT(AQ20,"00"),"")&amp;IF(AS20&lt;&gt;"",TEXT(AS20,"00"),"")),ASC(AT20))</f>
        <v/>
      </c>
      <c r="AM20" s="279"/>
      <c r="AN20" s="329" t="s">
        <v>278</v>
      </c>
      <c r="AO20" s="311"/>
      <c r="AP20" s="329" t="s">
        <v>279</v>
      </c>
      <c r="AQ20" s="311"/>
      <c r="AR20" s="313" t="s">
        <v>280</v>
      </c>
      <c r="AS20" s="315"/>
      <c r="AT20" s="317"/>
      <c r="AV20" s="6" t="str">
        <f>IF(AND(I20&lt;&gt;"107 ハーフマラソン",I20&lt;&gt;"062 10000mW"),D20 &amp; "-" &amp; I20,D20 &amp; "-" &amp; I20 &amp; J20)</f>
        <v>-</v>
      </c>
      <c r="AW20" s="6" t="str">
        <f>IF(ISERROR(VLOOKUP(記入方法!$AV20,登録者リスト!#REF!,4,FALSE)),"○","")</f>
        <v>○</v>
      </c>
      <c r="AX20" s="6" t="e">
        <f>IF(AND(I20&lt;&gt;"107 ハーフマラソン",I20&lt;&gt;"062 10000mW"),#REF! &amp; "-" &amp; I20,#REF! &amp; "-" &amp; I20 &amp; J20)</f>
        <v>#REF!</v>
      </c>
      <c r="AY20" s="6" t="str">
        <f>IF(ISERROR(VLOOKUP(AX20,突破者リスト外資格記録入力シート!$D$7:$M$106,2,FALSE)),"○","")</f>
        <v>○</v>
      </c>
      <c r="AZ20" s="6" t="str">
        <f>IF(C20="○","整理番号","登録番号")</f>
        <v>登録番号</v>
      </c>
      <c r="BA20" s="6" t="str">
        <f>IF(I20="107 ハーフマラソン","H",IF(I20="062 10000mW","W",""))</f>
        <v/>
      </c>
      <c r="BB20" s="6" t="e">
        <f>VLOOKUP($I20 &amp; $J20,標準記録!$A$1:$D$25,2,FALSE)</f>
        <v>#N/A</v>
      </c>
      <c r="BC20" s="6" t="e">
        <f>VLOOKUP($I20 &amp; $J20,標準記録!$A$1:$D$25,3,FALSE)</f>
        <v>#N/A</v>
      </c>
      <c r="BD20" s="6" t="e">
        <f>VLOOKUP($I20 &amp; $J20,標準記録!$A$1:$D$25,4,FALSE)</f>
        <v>#N/A</v>
      </c>
      <c r="BE20" s="6" t="str">
        <f>IF(BF20="","",A20)</f>
        <v/>
      </c>
      <c r="BF20" s="6" t="str">
        <f>IF(OR(I20="201 十種競技",I20="202 七種競技"),#REF!,"")</f>
        <v/>
      </c>
      <c r="BG20" s="6" t="str">
        <f>IF(I20="107 ハーフマラソン",#REF!,"")</f>
        <v/>
      </c>
      <c r="BH20" s="6" t="str">
        <f>I20 &amp; K20</f>
        <v/>
      </c>
      <c r="BI20" s="6">
        <f>I20</f>
        <v>0</v>
      </c>
      <c r="BJ20" s="6">
        <f>COUNTIF($BI$5:$BI$401,I20)</f>
        <v>160</v>
      </c>
      <c r="BK20" s="6">
        <f>COUNTIF($BH$5:$BH$401,I20 &amp; "B標準")</f>
        <v>0</v>
      </c>
      <c r="BL20" s="6" t="str">
        <f>D18 &amp; D20</f>
        <v>登録番号</v>
      </c>
    </row>
    <row r="21" spans="1:64" ht="14.25" thickBot="1" x14ac:dyDescent="0.2">
      <c r="A21" s="277"/>
      <c r="B21" s="280"/>
      <c r="C21" s="282"/>
      <c r="D21" s="280"/>
      <c r="E21" s="193" t="str">
        <f>IF(C20="○",IF($D20&lt;&gt;"",VLOOKUP($D20,新規学連登録者入力シート!$A$2:$U$101,7,FALSE),""),IF($D20&lt;&gt;"",IF(VLOOKUP(記入方法!$D20,登録者リスト!$A$1:$F$43729,4,FALSE)=基本情報!$D$6,VLOOKUP(記入方法!$D20,登録者リスト!$A$1:$F$43729,2,FALSE),""),""))</f>
        <v/>
      </c>
      <c r="F21" s="284"/>
      <c r="G21" s="193" t="str">
        <f>IF(C20="○",IF($D20&lt;&gt;"",VLOOKUP($D20,新規学連登録者入力シート!$A$2:$U$101,19,FALSE),""),IF($D20&lt;&gt;"",IF(VLOOKUP(記入方法!$D20,登録者リスト!$A$1:$F$43729,4,FALSE)=基本情報!$D$6,VLOOKUP(記入方法!$D20,登録者リスト!$A$1:$F$43729,6,FALSE),""),""))</f>
        <v/>
      </c>
      <c r="H21" s="286"/>
      <c r="I21" s="342"/>
      <c r="J21" s="342"/>
      <c r="K21" s="344"/>
      <c r="L21" s="171"/>
      <c r="M21" s="15" t="str">
        <f>IF(U21="",ASC(N21&amp;IF(P21&lt;&gt;"",TEXT(P21,"00"),"")&amp;IF(R21&lt;&gt;"",TEXT(R21,"00"),"")&amp;IF(T21&lt;&gt;"",TEXT(T21,"00"),"")),ASC(U21))</f>
        <v/>
      </c>
      <c r="N21" s="286"/>
      <c r="O21" s="330"/>
      <c r="P21" s="338"/>
      <c r="Q21" s="330"/>
      <c r="R21" s="338"/>
      <c r="S21" s="314"/>
      <c r="T21" s="340"/>
      <c r="U21" s="286"/>
      <c r="V21" s="10"/>
      <c r="W21" s="11" t="s">
        <v>23</v>
      </c>
      <c r="X21" s="10"/>
      <c r="Y21" s="11" t="s">
        <v>25</v>
      </c>
      <c r="Z21" s="10"/>
      <c r="AA21" s="11" t="s">
        <v>26</v>
      </c>
      <c r="AB21" s="284"/>
      <c r="AC21" s="128" t="str">
        <f>IF(AK21="",ASC(AD20&amp;IF(AF21&lt;&gt;"",TEXT(AF21,"00"),"")&amp;IF(AH21&lt;&gt;"",TEXT(AH21,"00"),"")&amp;IF(AJ21&lt;&gt;"",TEXT(AJ21,"00"),"")),ASC(AK21))</f>
        <v/>
      </c>
      <c r="AD21" s="328"/>
      <c r="AE21" s="332"/>
      <c r="AF21" s="334"/>
      <c r="AG21" s="332"/>
      <c r="AH21" s="334"/>
      <c r="AI21" s="336"/>
      <c r="AJ21" s="326"/>
      <c r="AK21" s="328"/>
      <c r="AL21" s="15" t="str">
        <f>IF(AT21="",ASC(AM21&amp;IF(AO21&lt;&gt;"",TEXT(AO21,"00"),"")&amp;IF(AQ21&lt;&gt;"",TEXT(AQ21,"00"),"")&amp;IF(AS21&lt;&gt;"",TEXT(AS21,"00"),"")),ASC(AT21))</f>
        <v/>
      </c>
      <c r="AM21" s="280"/>
      <c r="AN21" s="330"/>
      <c r="AO21" s="312"/>
      <c r="AP21" s="330"/>
      <c r="AQ21" s="312"/>
      <c r="AR21" s="314"/>
      <c r="AS21" s="316"/>
      <c r="AT21" s="318"/>
      <c r="AV21" s="6" t="str">
        <f>IF(AND(I21&lt;&gt;"107 ハーフマラソン",I21&lt;&gt;"062 10000mW"),D20 &amp; "-" &amp; I21,D20 &amp; "-" &amp; I21 &amp; J21)</f>
        <v>-</v>
      </c>
      <c r="AW21" s="6" t="str">
        <f>IF(ISERROR(VLOOKUP(記入方法!$AV21,登録者リスト!#REF!,4,FALSE)),"○","")</f>
        <v>○</v>
      </c>
      <c r="AX21" s="6" t="e">
        <f>IF(AND(I21&lt;&gt;"107 ハーフマラソン",I21&lt;&gt;"062 10000mW"),#REF! &amp; "-" &amp; I21,#REF! &amp; "-" &amp; I21 &amp; J21)</f>
        <v>#REF!</v>
      </c>
      <c r="AY21" s="6" t="str">
        <f>IF(ISERROR(VLOOKUP(AX21,突破者リスト外資格記録入力シート!$D$7:$M$106,2,FALSE)),"○","")</f>
        <v>○</v>
      </c>
      <c r="BA21" s="6" t="str">
        <f>IF(I21="107 ハーフマラソン","H",IF(I21="062 10000mW","W",""))</f>
        <v/>
      </c>
      <c r="BB21" s="6" t="e">
        <f>VLOOKUP($I21 &amp; $J21,標準記録!$A$1:$D$25,2,FALSE)</f>
        <v>#N/A</v>
      </c>
      <c r="BC21" s="6" t="e">
        <f>VLOOKUP($I21 &amp; $J21,標準記録!$A$1:$D$25,3,FALSE)</f>
        <v>#N/A</v>
      </c>
      <c r="BD21" s="6" t="e">
        <f>VLOOKUP($I21 &amp; $J21,標準記録!$A$1:$D$25,4,FALSE)</f>
        <v>#N/A</v>
      </c>
      <c r="BE21" s="6" t="str">
        <f>IF(BF21="","",A20)</f>
        <v/>
      </c>
      <c r="BF21" s="6" t="str">
        <f>IF(OR(I21="201 十種競技",I21="202 七種競技"),#REF!,"")</f>
        <v/>
      </c>
      <c r="BG21" s="6" t="str">
        <f>IF(I21="107 ハーフマラソン",#REF!,"")</f>
        <v/>
      </c>
      <c r="BH21" s="6" t="str">
        <f>I21 &amp; K21</f>
        <v/>
      </c>
      <c r="BI21" s="6">
        <f>I21</f>
        <v>0</v>
      </c>
      <c r="BJ21" s="6">
        <f>COUNTIF($BI$5:$BI$401,I21)</f>
        <v>160</v>
      </c>
      <c r="BK21" s="6">
        <f>COUNTIF($BH$5:$BH$401,I21 &amp; "B標準")</f>
        <v>0</v>
      </c>
    </row>
    <row r="22" spans="1:64" ht="15" thickTop="1" thickBot="1" x14ac:dyDescent="0.2">
      <c r="A22" s="278"/>
      <c r="B22" s="319" t="s">
        <v>167</v>
      </c>
      <c r="C22" s="320"/>
      <c r="D22" s="320"/>
      <c r="E22" s="320"/>
      <c r="F22" s="320"/>
      <c r="G22" s="321"/>
      <c r="H22" s="190"/>
      <c r="I22" s="322"/>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4"/>
    </row>
    <row r="23" spans="1:64" ht="13.5" customHeight="1" x14ac:dyDescent="0.15">
      <c r="A23" s="301"/>
      <c r="B23" s="303" t="s">
        <v>0</v>
      </c>
      <c r="C23" s="305" t="s">
        <v>283</v>
      </c>
      <c r="D23" s="305" t="str">
        <f>IF(C25="○","整理番号","登録番号")</f>
        <v>登録番号</v>
      </c>
      <c r="E23" s="189" t="s">
        <v>1402</v>
      </c>
      <c r="F23" s="303" t="s">
        <v>322</v>
      </c>
      <c r="G23" s="169" t="s">
        <v>1</v>
      </c>
      <c r="H23" s="307" t="s">
        <v>1403</v>
      </c>
      <c r="I23" s="345" t="s">
        <v>2</v>
      </c>
      <c r="J23" s="307" t="s">
        <v>331</v>
      </c>
      <c r="K23" s="307" t="s">
        <v>3</v>
      </c>
      <c r="L23" s="179" t="s">
        <v>284</v>
      </c>
      <c r="M23" s="172" t="s">
        <v>16</v>
      </c>
      <c r="N23" s="287" t="s">
        <v>4</v>
      </c>
      <c r="O23" s="288"/>
      <c r="P23" s="288"/>
      <c r="Q23" s="288"/>
      <c r="R23" s="288"/>
      <c r="S23" s="288"/>
      <c r="T23" s="288"/>
      <c r="U23" s="288"/>
      <c r="V23" s="288"/>
      <c r="W23" s="288"/>
      <c r="X23" s="288"/>
      <c r="Y23" s="288"/>
      <c r="Z23" s="288"/>
      <c r="AA23" s="288"/>
      <c r="AB23" s="289"/>
      <c r="AC23" s="174" t="s">
        <v>16</v>
      </c>
      <c r="AD23" s="290" t="s">
        <v>470</v>
      </c>
      <c r="AE23" s="291"/>
      <c r="AF23" s="291"/>
      <c r="AG23" s="291"/>
      <c r="AH23" s="291"/>
      <c r="AI23" s="291"/>
      <c r="AJ23" s="291"/>
      <c r="AK23" s="292"/>
      <c r="AL23" s="172" t="s">
        <v>16</v>
      </c>
      <c r="AM23" s="287" t="s">
        <v>467</v>
      </c>
      <c r="AN23" s="288"/>
      <c r="AO23" s="288"/>
      <c r="AP23" s="288"/>
      <c r="AQ23" s="288"/>
      <c r="AR23" s="288"/>
      <c r="AS23" s="288"/>
      <c r="AT23" s="293"/>
    </row>
    <row r="24" spans="1:64" ht="14.25" thickBot="1" x14ac:dyDescent="0.2">
      <c r="A24" s="302"/>
      <c r="B24" s="304"/>
      <c r="C24" s="306"/>
      <c r="D24" s="306"/>
      <c r="E24" s="194" t="s">
        <v>6</v>
      </c>
      <c r="F24" s="304"/>
      <c r="G24" s="7" t="s">
        <v>7</v>
      </c>
      <c r="H24" s="304"/>
      <c r="I24" s="346"/>
      <c r="J24" s="310"/>
      <c r="K24" s="310"/>
      <c r="L24" s="180"/>
      <c r="M24" s="173"/>
      <c r="N24" s="294" t="s">
        <v>8</v>
      </c>
      <c r="O24" s="295"/>
      <c r="P24" s="295"/>
      <c r="Q24" s="295"/>
      <c r="R24" s="295"/>
      <c r="S24" s="295"/>
      <c r="T24" s="296"/>
      <c r="U24" s="194" t="s">
        <v>9</v>
      </c>
      <c r="V24" s="176" t="s">
        <v>10</v>
      </c>
      <c r="W24" s="177"/>
      <c r="X24" s="177"/>
      <c r="Y24" s="177"/>
      <c r="Z24" s="177"/>
      <c r="AA24" s="178"/>
      <c r="AB24" s="120" t="s">
        <v>11</v>
      </c>
      <c r="AC24" s="175"/>
      <c r="AD24" s="297" t="s">
        <v>8</v>
      </c>
      <c r="AE24" s="298"/>
      <c r="AF24" s="298"/>
      <c r="AG24" s="298"/>
      <c r="AH24" s="298"/>
      <c r="AI24" s="298"/>
      <c r="AJ24" s="299"/>
      <c r="AK24" s="126" t="s">
        <v>9</v>
      </c>
      <c r="AL24" s="173"/>
      <c r="AM24" s="294" t="s">
        <v>8</v>
      </c>
      <c r="AN24" s="295"/>
      <c r="AO24" s="295"/>
      <c r="AP24" s="295"/>
      <c r="AQ24" s="295"/>
      <c r="AR24" s="295"/>
      <c r="AS24" s="296"/>
      <c r="AT24" s="121" t="s">
        <v>9</v>
      </c>
    </row>
    <row r="25" spans="1:64" x14ac:dyDescent="0.15">
      <c r="A25" s="276">
        <v>5</v>
      </c>
      <c r="B25" s="279"/>
      <c r="C25" s="281"/>
      <c r="D25" s="279"/>
      <c r="E25" s="191" t="str">
        <f>IF(C25="○",IF($D25&lt;&gt;"",VLOOKUP($D25,新規学連登録者入力シート!$A$2:$U$101,8,FALSE),""),IF($D25&lt;&gt;"",IF(VLOOKUP(記入方法!$D25,登録者リスト!$A$1:$F$43729,4,FALSE)=基本情報!$D$6,VLOOKUP(記入方法!$D25,登録者リスト!$A$1:$F$43729,3,FALSE),""),""))</f>
        <v/>
      </c>
      <c r="F25" s="283" t="str">
        <f>IF(C25="○",IF($D25&lt;&gt;"",VLOOKUP($D25,新規学連登録者入力シート!$A$2:$U$101,9,FALSE),""),IF($D25&lt;&gt;"",IF(VLOOKUP(記入方法!$D25,登録者リスト!$A$1:$G$43729,4,FALSE)=基本情報!$D$6,VLOOKUP(記入方法!$D25,登録者リスト!$A$1:$G$43729,7,FALSE),""),""))</f>
        <v/>
      </c>
      <c r="G25" s="192" t="str">
        <f>IF(C25="○",IF($D25&lt;&gt;"",VLOOKUP($D25,新規学連登録者入力シート!$A$2:$U$101,14,FALSE),""),IF($D25&lt;&gt;"",IF(VLOOKUP(記入方法!$D25,登録者リスト!$A$1:$F$43729,4,FALSE)=基本情報!$D$6,VLOOKUP(記入方法!$D25,登録者リスト!$A$1:$F$43729,5,FALSE),""),""))</f>
        <v/>
      </c>
      <c r="H25" s="285" t="str">
        <f>IF(C25="○",IF($D25&lt;&gt;"",VLOOKUP($D25,新規学連登録者入力シート!$A$2:$U$101,19,FALSE),""),IF($D25&lt;&gt;"",IF(VLOOKUP(記入方法!$D25,登録者リスト!$A$1:$H$43729,4,FALSE)=基本情報!$D$6,VLOOKUP(記入方法!$D25,登録者リスト!$A$1:$H$43729,8,FALSE),""),""))</f>
        <v/>
      </c>
      <c r="I25" s="341"/>
      <c r="J25" s="341"/>
      <c r="K25" s="343" t="str">
        <f>IFERROR(IF(I25="","",IF(AND(I25&lt;&gt;"107 ハーフマラソン",I25&lt;&gt;"062 10000mW"),IF(BD25="T",IF(VALUE(M25)&lt;=BB25,"A標準",IF(VALUE(M25)&lt;=BC25,"B標準","未突破")),IF(VALUE(M25)&gt;=BB25,"A標準",IF(VALUE(M25)&gt;=BC25,"B標準","未突破"))),IF(VALUE(M25)&lt;=BC25,"","未突破"))),"")</f>
        <v/>
      </c>
      <c r="L25" s="170"/>
      <c r="M25" s="13" t="str">
        <f>IF(U25="",ASC(N25&amp;IF(P25&lt;&gt;"",TEXT(P25,"00"),"")&amp;IF(R25&lt;&gt;"",TEXT(R25,"00"),"")&amp;IF(T25&lt;&gt;"",TEXT(T25,"00"),"")),ASC(U25))</f>
        <v/>
      </c>
      <c r="N25" s="285"/>
      <c r="O25" s="329" t="s">
        <v>278</v>
      </c>
      <c r="P25" s="337"/>
      <c r="Q25" s="329" t="s">
        <v>279</v>
      </c>
      <c r="R25" s="337"/>
      <c r="S25" s="313" t="s">
        <v>280</v>
      </c>
      <c r="T25" s="339"/>
      <c r="U25" s="285"/>
      <c r="V25" s="8"/>
      <c r="W25" s="9" t="s">
        <v>23</v>
      </c>
      <c r="X25" s="8"/>
      <c r="Y25" s="9" t="s">
        <v>24</v>
      </c>
      <c r="Z25" s="8"/>
      <c r="AA25" s="9" t="s">
        <v>26</v>
      </c>
      <c r="AB25" s="283"/>
      <c r="AC25" s="127" t="str">
        <f>IF(AK25="",ASC(AD25&amp;IF(AF25&lt;&gt;"",TEXT(AF25,"00"),"")&amp;IF(AH25&lt;&gt;"",TEXT(AH25,"00"),"")&amp;IF(AJ25&lt;&gt;"",TEXT(AJ25,"00"),"")),ASC(AK25))</f>
        <v/>
      </c>
      <c r="AD25" s="327" t="str">
        <f>IF(I25="","",IF(I25="201 十種競技","",VLOOKUP(I25,#REF!,2,FALSE)))</f>
        <v/>
      </c>
      <c r="AE25" s="331" t="s">
        <v>278</v>
      </c>
      <c r="AF25" s="333" t="str">
        <f>IF(I25="","",IF(I25="201 十種競技","",VLOOKUP(I25,#REF!,4,FALSE)))</f>
        <v/>
      </c>
      <c r="AG25" s="331" t="s">
        <v>279</v>
      </c>
      <c r="AH25" s="333" t="str">
        <f>IF(I25="","",IF(I25="201 十種競技","",VLOOKUP(I25,#REF!,6,FALSE)))</f>
        <v/>
      </c>
      <c r="AI25" s="335" t="s">
        <v>280</v>
      </c>
      <c r="AJ25" s="325" t="str">
        <f>IF(I25="","",IF(I25="201 十種競技","",VLOOKUP(I25,#REF!,8,FALSE)))</f>
        <v/>
      </c>
      <c r="AK25" s="327" t="str">
        <f>IF(I25="","",IF(I25="201 十種競技",#REF!,""))</f>
        <v/>
      </c>
      <c r="AL25" s="13" t="str">
        <f>IF(AT25="",ASC(AM25&amp;IF(AO25&lt;&gt;"",TEXT(AO25,"00"),"")&amp;IF(AQ25&lt;&gt;"",TEXT(AQ25,"00"),"")&amp;IF(AS25&lt;&gt;"",TEXT(AS25,"00"),"")),ASC(AT25))</f>
        <v/>
      </c>
      <c r="AM25" s="279"/>
      <c r="AN25" s="329" t="s">
        <v>278</v>
      </c>
      <c r="AO25" s="311"/>
      <c r="AP25" s="329" t="s">
        <v>279</v>
      </c>
      <c r="AQ25" s="311"/>
      <c r="AR25" s="313" t="s">
        <v>280</v>
      </c>
      <c r="AS25" s="315"/>
      <c r="AT25" s="317"/>
      <c r="AV25" s="6" t="str">
        <f>IF(AND(I25&lt;&gt;"107 ハーフマラソン",I25&lt;&gt;"062 10000mW"),D25 &amp; "-" &amp; I25,D25 &amp; "-" &amp; I25 &amp; J25)</f>
        <v>-</v>
      </c>
      <c r="AW25" s="6" t="str">
        <f>IF(ISERROR(VLOOKUP(記入方法!$AV25,登録者リスト!#REF!,4,FALSE)),"○","")</f>
        <v>○</v>
      </c>
      <c r="AX25" s="6" t="e">
        <f>IF(AND(I25&lt;&gt;"107 ハーフマラソン",I25&lt;&gt;"062 10000mW"),#REF! &amp; "-" &amp; I25,#REF! &amp; "-" &amp; I25 &amp; J25)</f>
        <v>#REF!</v>
      </c>
      <c r="AY25" s="6" t="str">
        <f>IF(ISERROR(VLOOKUP(AX25,突破者リスト外資格記録入力シート!$D$7:$M$106,2,FALSE)),"○","")</f>
        <v>○</v>
      </c>
      <c r="AZ25" s="6" t="str">
        <f>IF(C25="○","整理番号","登録番号")</f>
        <v>登録番号</v>
      </c>
      <c r="BA25" s="6" t="str">
        <f>IF(I25="107 ハーフマラソン","H",IF(I25="062 10000mW","W",""))</f>
        <v/>
      </c>
      <c r="BB25" s="6" t="e">
        <f>VLOOKUP($I25 &amp; $J25,標準記録!$A$1:$D$25,2,FALSE)</f>
        <v>#N/A</v>
      </c>
      <c r="BC25" s="6" t="e">
        <f>VLOOKUP($I25 &amp; $J25,標準記録!$A$1:$D$25,3,FALSE)</f>
        <v>#N/A</v>
      </c>
      <c r="BD25" s="6" t="e">
        <f>VLOOKUP($I25 &amp; $J25,標準記録!$A$1:$D$25,4,FALSE)</f>
        <v>#N/A</v>
      </c>
      <c r="BE25" s="6" t="str">
        <f>IF(BF25="","",A25)</f>
        <v/>
      </c>
      <c r="BF25" s="6" t="str">
        <f>IF(OR(I25="201 十種競技",I25="202 七種競技"),#REF!,"")</f>
        <v/>
      </c>
      <c r="BG25" s="6" t="str">
        <f>IF(I25="107 ハーフマラソン",#REF!,"")</f>
        <v/>
      </c>
      <c r="BH25" s="6" t="str">
        <f>I25 &amp; K25</f>
        <v/>
      </c>
      <c r="BI25" s="6">
        <f>I25</f>
        <v>0</v>
      </c>
      <c r="BJ25" s="6">
        <f>COUNTIF($BI$5:$BI$401,I25)</f>
        <v>160</v>
      </c>
      <c r="BK25" s="6">
        <f>COUNTIF($BH$5:$BH$401,I25 &amp; "B標準")</f>
        <v>0</v>
      </c>
      <c r="BL25" s="6" t="str">
        <f>D23 &amp; D25</f>
        <v>登録番号</v>
      </c>
    </row>
    <row r="26" spans="1:64" ht="14.25" thickBot="1" x14ac:dyDescent="0.2">
      <c r="A26" s="277"/>
      <c r="B26" s="280"/>
      <c r="C26" s="282"/>
      <c r="D26" s="280"/>
      <c r="E26" s="193" t="str">
        <f>IF(C25="○",IF($D25&lt;&gt;"",VLOOKUP($D25,新規学連登録者入力シート!$A$2:$U$101,7,FALSE),""),IF($D25&lt;&gt;"",IF(VLOOKUP(記入方法!$D25,登録者リスト!$A$1:$F$43729,4,FALSE)=基本情報!$D$6,VLOOKUP(記入方法!$D25,登録者リスト!$A$1:$F$43729,2,FALSE),""),""))</f>
        <v/>
      </c>
      <c r="F26" s="284"/>
      <c r="G26" s="193" t="str">
        <f>IF(C25="○",IF($D25&lt;&gt;"",VLOOKUP($D25,新規学連登録者入力シート!$A$2:$U$101,19,FALSE),""),IF($D25&lt;&gt;"",IF(VLOOKUP(記入方法!$D25,登録者リスト!$A$1:$F$43729,4,FALSE)=基本情報!$D$6,VLOOKUP(記入方法!$D25,登録者リスト!$A$1:$F$43729,6,FALSE),""),""))</f>
        <v/>
      </c>
      <c r="H26" s="286"/>
      <c r="I26" s="342"/>
      <c r="J26" s="342"/>
      <c r="K26" s="344"/>
      <c r="L26" s="171"/>
      <c r="M26" s="15" t="str">
        <f>IF(U26="",ASC(N26&amp;IF(P26&lt;&gt;"",TEXT(P26,"00"),"")&amp;IF(R26&lt;&gt;"",TEXT(R26,"00"),"")&amp;IF(T26&lt;&gt;"",TEXT(T26,"00"),"")),ASC(U26))</f>
        <v/>
      </c>
      <c r="N26" s="286"/>
      <c r="O26" s="330"/>
      <c r="P26" s="338"/>
      <c r="Q26" s="330"/>
      <c r="R26" s="338"/>
      <c r="S26" s="314"/>
      <c r="T26" s="340"/>
      <c r="U26" s="286"/>
      <c r="V26" s="10"/>
      <c r="W26" s="11" t="s">
        <v>23</v>
      </c>
      <c r="X26" s="10"/>
      <c r="Y26" s="11" t="s">
        <v>25</v>
      </c>
      <c r="Z26" s="10"/>
      <c r="AA26" s="11" t="s">
        <v>26</v>
      </c>
      <c r="AB26" s="284"/>
      <c r="AC26" s="128" t="str">
        <f>IF(AK26="",ASC(AD25&amp;IF(AF26&lt;&gt;"",TEXT(AF26,"00"),"")&amp;IF(AH26&lt;&gt;"",TEXT(AH26,"00"),"")&amp;IF(AJ26&lt;&gt;"",TEXT(AJ26,"00"),"")),ASC(AK26))</f>
        <v/>
      </c>
      <c r="AD26" s="328"/>
      <c r="AE26" s="332"/>
      <c r="AF26" s="334"/>
      <c r="AG26" s="332"/>
      <c r="AH26" s="334"/>
      <c r="AI26" s="336"/>
      <c r="AJ26" s="326"/>
      <c r="AK26" s="328"/>
      <c r="AL26" s="15" t="str">
        <f>IF(AT26="",ASC(AM26&amp;IF(AO26&lt;&gt;"",TEXT(AO26,"00"),"")&amp;IF(AQ26&lt;&gt;"",TEXT(AQ26,"00"),"")&amp;IF(AS26&lt;&gt;"",TEXT(AS26,"00"),"")),ASC(AT26))</f>
        <v/>
      </c>
      <c r="AM26" s="280"/>
      <c r="AN26" s="330"/>
      <c r="AO26" s="312"/>
      <c r="AP26" s="330"/>
      <c r="AQ26" s="312"/>
      <c r="AR26" s="314"/>
      <c r="AS26" s="316"/>
      <c r="AT26" s="318"/>
      <c r="AV26" s="6" t="str">
        <f>IF(AND(I26&lt;&gt;"107 ハーフマラソン",I26&lt;&gt;"062 10000mW"),D25 &amp; "-" &amp; I26,D25 &amp; "-" &amp; I26 &amp; J26)</f>
        <v>-</v>
      </c>
      <c r="AW26" s="6" t="str">
        <f>IF(ISERROR(VLOOKUP(記入方法!$AV26,登録者リスト!#REF!,4,FALSE)),"○","")</f>
        <v>○</v>
      </c>
      <c r="AX26" s="6" t="e">
        <f>IF(AND(I26&lt;&gt;"107 ハーフマラソン",I26&lt;&gt;"062 10000mW"),#REF! &amp; "-" &amp; I26,#REF! &amp; "-" &amp; I26 &amp; J26)</f>
        <v>#REF!</v>
      </c>
      <c r="AY26" s="6" t="str">
        <f>IF(ISERROR(VLOOKUP(AX26,突破者リスト外資格記録入力シート!$D$7:$M$106,2,FALSE)),"○","")</f>
        <v>○</v>
      </c>
      <c r="BA26" s="6" t="str">
        <f>IF(I26="107 ハーフマラソン","H",IF(I26="062 10000mW","W",""))</f>
        <v/>
      </c>
      <c r="BB26" s="6" t="e">
        <f>VLOOKUP($I26 &amp; $J26,標準記録!$A$1:$D$25,2,FALSE)</f>
        <v>#N/A</v>
      </c>
      <c r="BC26" s="6" t="e">
        <f>VLOOKUP($I26 &amp; $J26,標準記録!$A$1:$D$25,3,FALSE)</f>
        <v>#N/A</v>
      </c>
      <c r="BD26" s="6" t="e">
        <f>VLOOKUP($I26 &amp; $J26,標準記録!$A$1:$D$25,4,FALSE)</f>
        <v>#N/A</v>
      </c>
      <c r="BE26" s="6" t="str">
        <f>IF(BF26="","",A25)</f>
        <v/>
      </c>
      <c r="BF26" s="6" t="str">
        <f>IF(OR(I26="201 十種競技",I26="202 七種競技"),#REF!,"")</f>
        <v/>
      </c>
      <c r="BG26" s="6" t="str">
        <f>IF(I26="107 ハーフマラソン",#REF!,"")</f>
        <v/>
      </c>
      <c r="BH26" s="6" t="str">
        <f>I26 &amp; K26</f>
        <v/>
      </c>
      <c r="BI26" s="6">
        <f>I26</f>
        <v>0</v>
      </c>
      <c r="BJ26" s="6">
        <f>COUNTIF($BI$5:$BI$401,I26)</f>
        <v>160</v>
      </c>
      <c r="BK26" s="6">
        <f>COUNTIF($BH$5:$BH$401,I26 &amp; "B標準")</f>
        <v>0</v>
      </c>
    </row>
    <row r="27" spans="1:64" ht="15" thickTop="1" thickBot="1" x14ac:dyDescent="0.2">
      <c r="A27" s="278"/>
      <c r="B27" s="319" t="s">
        <v>167</v>
      </c>
      <c r="C27" s="320"/>
      <c r="D27" s="320"/>
      <c r="E27" s="320"/>
      <c r="F27" s="320"/>
      <c r="G27" s="321"/>
      <c r="H27" s="190"/>
      <c r="I27" s="322"/>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4"/>
    </row>
    <row r="28" spans="1:64" ht="13.5" customHeight="1" x14ac:dyDescent="0.15">
      <c r="A28" s="301"/>
      <c r="B28" s="303" t="s">
        <v>0</v>
      </c>
      <c r="C28" s="305" t="s">
        <v>283</v>
      </c>
      <c r="D28" s="305" t="str">
        <f>IF(C30="○","整理番号","登録番号")</f>
        <v>登録番号</v>
      </c>
      <c r="E28" s="189" t="s">
        <v>1402</v>
      </c>
      <c r="F28" s="303" t="s">
        <v>322</v>
      </c>
      <c r="G28" s="169" t="s">
        <v>1</v>
      </c>
      <c r="H28" s="307" t="s">
        <v>1403</v>
      </c>
      <c r="I28" s="345" t="s">
        <v>2</v>
      </c>
      <c r="J28" s="307" t="s">
        <v>331</v>
      </c>
      <c r="K28" s="307" t="s">
        <v>3</v>
      </c>
      <c r="L28" s="179" t="s">
        <v>284</v>
      </c>
      <c r="M28" s="172" t="s">
        <v>16</v>
      </c>
      <c r="N28" s="287" t="s">
        <v>4</v>
      </c>
      <c r="O28" s="288"/>
      <c r="P28" s="288"/>
      <c r="Q28" s="288"/>
      <c r="R28" s="288"/>
      <c r="S28" s="288"/>
      <c r="T28" s="288"/>
      <c r="U28" s="288"/>
      <c r="V28" s="288"/>
      <c r="W28" s="288"/>
      <c r="X28" s="288"/>
      <c r="Y28" s="288"/>
      <c r="Z28" s="288"/>
      <c r="AA28" s="288"/>
      <c r="AB28" s="289"/>
      <c r="AC28" s="174" t="s">
        <v>16</v>
      </c>
      <c r="AD28" s="290" t="s">
        <v>470</v>
      </c>
      <c r="AE28" s="291"/>
      <c r="AF28" s="291"/>
      <c r="AG28" s="291"/>
      <c r="AH28" s="291"/>
      <c r="AI28" s="291"/>
      <c r="AJ28" s="291"/>
      <c r="AK28" s="292"/>
      <c r="AL28" s="172" t="s">
        <v>16</v>
      </c>
      <c r="AM28" s="287" t="s">
        <v>467</v>
      </c>
      <c r="AN28" s="288"/>
      <c r="AO28" s="288"/>
      <c r="AP28" s="288"/>
      <c r="AQ28" s="288"/>
      <c r="AR28" s="288"/>
      <c r="AS28" s="288"/>
      <c r="AT28" s="293"/>
    </row>
    <row r="29" spans="1:64" ht="14.25" thickBot="1" x14ac:dyDescent="0.2">
      <c r="A29" s="302"/>
      <c r="B29" s="304"/>
      <c r="C29" s="306"/>
      <c r="D29" s="306"/>
      <c r="E29" s="194" t="s">
        <v>6</v>
      </c>
      <c r="F29" s="304"/>
      <c r="G29" s="7" t="s">
        <v>7</v>
      </c>
      <c r="H29" s="304"/>
      <c r="I29" s="346"/>
      <c r="J29" s="310"/>
      <c r="K29" s="310"/>
      <c r="L29" s="180"/>
      <c r="M29" s="173"/>
      <c r="N29" s="294" t="s">
        <v>8</v>
      </c>
      <c r="O29" s="295"/>
      <c r="P29" s="295"/>
      <c r="Q29" s="295"/>
      <c r="R29" s="295"/>
      <c r="S29" s="295"/>
      <c r="T29" s="296"/>
      <c r="U29" s="194" t="s">
        <v>9</v>
      </c>
      <c r="V29" s="176" t="s">
        <v>10</v>
      </c>
      <c r="W29" s="177"/>
      <c r="X29" s="177"/>
      <c r="Y29" s="177"/>
      <c r="Z29" s="177"/>
      <c r="AA29" s="178"/>
      <c r="AB29" s="120" t="s">
        <v>11</v>
      </c>
      <c r="AC29" s="175"/>
      <c r="AD29" s="297" t="s">
        <v>8</v>
      </c>
      <c r="AE29" s="298"/>
      <c r="AF29" s="298"/>
      <c r="AG29" s="298"/>
      <c r="AH29" s="298"/>
      <c r="AI29" s="298"/>
      <c r="AJ29" s="299"/>
      <c r="AK29" s="126" t="s">
        <v>9</v>
      </c>
      <c r="AL29" s="173"/>
      <c r="AM29" s="294" t="s">
        <v>8</v>
      </c>
      <c r="AN29" s="295"/>
      <c r="AO29" s="295"/>
      <c r="AP29" s="295"/>
      <c r="AQ29" s="295"/>
      <c r="AR29" s="295"/>
      <c r="AS29" s="296"/>
      <c r="AT29" s="121" t="s">
        <v>9</v>
      </c>
    </row>
    <row r="30" spans="1:64" x14ac:dyDescent="0.15">
      <c r="A30" s="276">
        <v>6</v>
      </c>
      <c r="B30" s="279"/>
      <c r="C30" s="281"/>
      <c r="D30" s="279"/>
      <c r="E30" s="191" t="str">
        <f>IF(C30="○",IF($D30&lt;&gt;"",VLOOKUP($D30,新規学連登録者入力シート!$A$2:$U$101,8,FALSE),""),IF($D30&lt;&gt;"",IF(VLOOKUP(記入方法!$D30,登録者リスト!$A$1:$F$43729,4,FALSE)=基本情報!$D$6,VLOOKUP(記入方法!$D30,登録者リスト!$A$1:$F$43729,3,FALSE),""),""))</f>
        <v/>
      </c>
      <c r="F30" s="283" t="str">
        <f>IF(C30="○",IF($D30&lt;&gt;"",VLOOKUP($D30,新規学連登録者入力シート!$A$2:$U$101,9,FALSE),""),IF($D30&lt;&gt;"",IF(VLOOKUP(記入方法!$D30,登録者リスト!$A$1:$G$43729,4,FALSE)=基本情報!$D$6,VLOOKUP(記入方法!$D30,登録者リスト!$A$1:$G$43729,7,FALSE),""),""))</f>
        <v/>
      </c>
      <c r="G30" s="192" t="str">
        <f>IF(C30="○",IF($D30&lt;&gt;"",VLOOKUP($D30,新規学連登録者入力シート!$A$2:$U$101,14,FALSE),""),IF($D30&lt;&gt;"",IF(VLOOKUP(記入方法!$D30,登録者リスト!$A$1:$F$43729,4,FALSE)=基本情報!$D$6,VLOOKUP(記入方法!$D30,登録者リスト!$A$1:$F$43729,5,FALSE),""),""))</f>
        <v/>
      </c>
      <c r="H30" s="285" t="str">
        <f>IF(C30="○",IF($D30&lt;&gt;"",VLOOKUP($D30,新規学連登録者入力シート!$A$2:$U$101,19,FALSE),""),IF($D30&lt;&gt;"",IF(VLOOKUP(記入方法!$D30,登録者リスト!$A$1:$H$43729,4,FALSE)=基本情報!$D$6,VLOOKUP(記入方法!$D30,登録者リスト!$A$1:$H$43729,8,FALSE),""),""))</f>
        <v/>
      </c>
      <c r="I30" s="341"/>
      <c r="J30" s="341"/>
      <c r="K30" s="343" t="str">
        <f>IFERROR(IF(I30="","",IF(AND(I30&lt;&gt;"107 ハーフマラソン",I30&lt;&gt;"062 10000mW"),IF(BD30="T",IF(VALUE(M30)&lt;=BB30,"A標準",IF(VALUE(M30)&lt;=BC30,"B標準","未突破")),IF(VALUE(M30)&gt;=BB30,"A標準",IF(VALUE(M30)&gt;=BC30,"B標準","未突破"))),IF(VALUE(M30)&lt;=BC30,"","未突破"))),"")</f>
        <v/>
      </c>
      <c r="L30" s="170"/>
      <c r="M30" s="13" t="str">
        <f>IF(U30="",ASC(N30&amp;IF(P30&lt;&gt;"",TEXT(P30,"00"),"")&amp;IF(R30&lt;&gt;"",TEXT(R30,"00"),"")&amp;IF(T30&lt;&gt;"",TEXT(T30,"00"),"")),ASC(U30))</f>
        <v/>
      </c>
      <c r="N30" s="285"/>
      <c r="O30" s="329" t="s">
        <v>278</v>
      </c>
      <c r="P30" s="337"/>
      <c r="Q30" s="329" t="s">
        <v>279</v>
      </c>
      <c r="R30" s="337"/>
      <c r="S30" s="313" t="s">
        <v>280</v>
      </c>
      <c r="T30" s="339"/>
      <c r="U30" s="285"/>
      <c r="V30" s="8"/>
      <c r="W30" s="9" t="s">
        <v>23</v>
      </c>
      <c r="X30" s="8"/>
      <c r="Y30" s="9" t="s">
        <v>24</v>
      </c>
      <c r="Z30" s="8"/>
      <c r="AA30" s="9" t="s">
        <v>26</v>
      </c>
      <c r="AB30" s="283"/>
      <c r="AC30" s="127" t="str">
        <f>IF(AK30="",ASC(AD30&amp;IF(AF30&lt;&gt;"",TEXT(AF30,"00"),"")&amp;IF(AH30&lt;&gt;"",TEXT(AH30,"00"),"")&amp;IF(AJ30&lt;&gt;"",TEXT(AJ30,"00"),"")),ASC(AK30))</f>
        <v/>
      </c>
      <c r="AD30" s="327" t="str">
        <f>IF(I30="","",IF(I30="201 十種競技","",VLOOKUP(I30,#REF!,2,FALSE)))</f>
        <v/>
      </c>
      <c r="AE30" s="331" t="s">
        <v>278</v>
      </c>
      <c r="AF30" s="333" t="str">
        <f>IF(I30="","",IF(I30="201 十種競技","",VLOOKUP(I30,#REF!,4,FALSE)))</f>
        <v/>
      </c>
      <c r="AG30" s="331" t="s">
        <v>279</v>
      </c>
      <c r="AH30" s="333" t="str">
        <f>IF(I30="","",IF(I30="201 十種競技","",VLOOKUP(I30,#REF!,6,FALSE)))</f>
        <v/>
      </c>
      <c r="AI30" s="335" t="s">
        <v>280</v>
      </c>
      <c r="AJ30" s="325" t="str">
        <f>IF(I30="","",IF(I30="201 十種競技","",VLOOKUP(I30,#REF!,8,FALSE)))</f>
        <v/>
      </c>
      <c r="AK30" s="327" t="str">
        <f>IF(I30="","",IF(I30="201 十種競技",#REF!,""))</f>
        <v/>
      </c>
      <c r="AL30" s="13" t="str">
        <f>IF(AT30="",ASC(AM30&amp;IF(AO30&lt;&gt;"",TEXT(AO30,"00"),"")&amp;IF(AQ30&lt;&gt;"",TEXT(AQ30,"00"),"")&amp;IF(AS30&lt;&gt;"",TEXT(AS30,"00"),"")),ASC(AT30))</f>
        <v/>
      </c>
      <c r="AM30" s="279"/>
      <c r="AN30" s="329" t="s">
        <v>278</v>
      </c>
      <c r="AO30" s="311"/>
      <c r="AP30" s="329" t="s">
        <v>279</v>
      </c>
      <c r="AQ30" s="311"/>
      <c r="AR30" s="313" t="s">
        <v>280</v>
      </c>
      <c r="AS30" s="315"/>
      <c r="AT30" s="317"/>
      <c r="AV30" s="6" t="str">
        <f>IF(AND(I30&lt;&gt;"107 ハーフマラソン",I30&lt;&gt;"062 10000mW"),D30 &amp; "-" &amp; I30,D30 &amp; "-" &amp; I30 &amp; J30)</f>
        <v>-</v>
      </c>
      <c r="AW30" s="6" t="str">
        <f>IF(ISERROR(VLOOKUP(記入方法!$AV30,登録者リスト!#REF!,4,FALSE)),"○","")</f>
        <v>○</v>
      </c>
      <c r="AX30" s="6" t="e">
        <f>IF(AND(I30&lt;&gt;"107 ハーフマラソン",I30&lt;&gt;"062 10000mW"),#REF! &amp; "-" &amp; I30,#REF! &amp; "-" &amp; I30 &amp; J30)</f>
        <v>#REF!</v>
      </c>
      <c r="AY30" s="6" t="str">
        <f>IF(ISERROR(VLOOKUP(AX30,突破者リスト外資格記録入力シート!$D$7:$M$106,2,FALSE)),"○","")</f>
        <v>○</v>
      </c>
      <c r="AZ30" s="6" t="str">
        <f>IF(C30="○","整理番号","登録番号")</f>
        <v>登録番号</v>
      </c>
      <c r="BA30" s="6" t="str">
        <f>IF(I30="107 ハーフマラソン","H",IF(I30="062 10000mW","W",""))</f>
        <v/>
      </c>
      <c r="BB30" s="6" t="e">
        <f>VLOOKUP($I30 &amp; $J30,標準記録!$A$1:$D$25,2,FALSE)</f>
        <v>#N/A</v>
      </c>
      <c r="BC30" s="6" t="e">
        <f>VLOOKUP($I30 &amp; $J30,標準記録!$A$1:$D$25,3,FALSE)</f>
        <v>#N/A</v>
      </c>
      <c r="BD30" s="6" t="e">
        <f>VLOOKUP($I30 &amp; $J30,標準記録!$A$1:$D$25,4,FALSE)</f>
        <v>#N/A</v>
      </c>
      <c r="BE30" s="6" t="str">
        <f>IF(BF30="","",A30)</f>
        <v/>
      </c>
      <c r="BF30" s="6" t="str">
        <f>IF(OR(I30="201 十種競技",I30="202 七種競技"),#REF!,"")</f>
        <v/>
      </c>
      <c r="BG30" s="6" t="str">
        <f>IF(I30="107 ハーフマラソン",#REF!,"")</f>
        <v/>
      </c>
      <c r="BH30" s="6" t="str">
        <f>I30 &amp; K30</f>
        <v/>
      </c>
      <c r="BI30" s="6">
        <f>I30</f>
        <v>0</v>
      </c>
      <c r="BJ30" s="6">
        <f>COUNTIF($BI$5:$BI$401,I30)</f>
        <v>160</v>
      </c>
      <c r="BK30" s="6">
        <f>COUNTIF($BH$5:$BH$401,I30 &amp; "B標準")</f>
        <v>0</v>
      </c>
      <c r="BL30" s="6" t="str">
        <f>D28 &amp; D30</f>
        <v>登録番号</v>
      </c>
    </row>
    <row r="31" spans="1:64" ht="14.25" thickBot="1" x14ac:dyDescent="0.2">
      <c r="A31" s="277"/>
      <c r="B31" s="280"/>
      <c r="C31" s="282"/>
      <c r="D31" s="280"/>
      <c r="E31" s="193" t="str">
        <f>IF(C30="○",IF($D30&lt;&gt;"",VLOOKUP($D30,新規学連登録者入力シート!$A$2:$U$101,7,FALSE),""),IF($D30&lt;&gt;"",IF(VLOOKUP(記入方法!$D30,登録者リスト!$A$1:$F$43729,4,FALSE)=基本情報!$D$6,VLOOKUP(記入方法!$D30,登録者リスト!$A$1:$F$43729,2,FALSE),""),""))</f>
        <v/>
      </c>
      <c r="F31" s="284"/>
      <c r="G31" s="193" t="str">
        <f>IF(C30="○",IF($D30&lt;&gt;"",VLOOKUP($D30,新規学連登録者入力シート!$A$2:$U$101,19,FALSE),""),IF($D30&lt;&gt;"",IF(VLOOKUP(記入方法!$D30,登録者リスト!$A$1:$F$43729,4,FALSE)=基本情報!$D$6,VLOOKUP(記入方法!$D30,登録者リスト!$A$1:$F$43729,6,FALSE),""),""))</f>
        <v/>
      </c>
      <c r="H31" s="286"/>
      <c r="I31" s="342"/>
      <c r="J31" s="342"/>
      <c r="K31" s="344"/>
      <c r="L31" s="171"/>
      <c r="M31" s="15" t="str">
        <f>IF(U31="",ASC(N31&amp;IF(P31&lt;&gt;"",TEXT(P31,"00"),"")&amp;IF(R31&lt;&gt;"",TEXT(R31,"00"),"")&amp;IF(T31&lt;&gt;"",TEXT(T31,"00"),"")),ASC(U31))</f>
        <v/>
      </c>
      <c r="N31" s="286"/>
      <c r="O31" s="330"/>
      <c r="P31" s="338"/>
      <c r="Q31" s="330"/>
      <c r="R31" s="338"/>
      <c r="S31" s="314"/>
      <c r="T31" s="340"/>
      <c r="U31" s="286"/>
      <c r="V31" s="10"/>
      <c r="W31" s="11" t="s">
        <v>23</v>
      </c>
      <c r="X31" s="10"/>
      <c r="Y31" s="11" t="s">
        <v>25</v>
      </c>
      <c r="Z31" s="10"/>
      <c r="AA31" s="11" t="s">
        <v>26</v>
      </c>
      <c r="AB31" s="284"/>
      <c r="AC31" s="128" t="str">
        <f>IF(AK31="",ASC(AD30&amp;IF(AF31&lt;&gt;"",TEXT(AF31,"00"),"")&amp;IF(AH31&lt;&gt;"",TEXT(AH31,"00"),"")&amp;IF(AJ31&lt;&gt;"",TEXT(AJ31,"00"),"")),ASC(AK31))</f>
        <v/>
      </c>
      <c r="AD31" s="328"/>
      <c r="AE31" s="332"/>
      <c r="AF31" s="334"/>
      <c r="AG31" s="332"/>
      <c r="AH31" s="334"/>
      <c r="AI31" s="336"/>
      <c r="AJ31" s="326"/>
      <c r="AK31" s="328"/>
      <c r="AL31" s="15" t="str">
        <f>IF(AT31="",ASC(AM31&amp;IF(AO31&lt;&gt;"",TEXT(AO31,"00"),"")&amp;IF(AQ31&lt;&gt;"",TEXT(AQ31,"00"),"")&amp;IF(AS31&lt;&gt;"",TEXT(AS31,"00"),"")),ASC(AT31))</f>
        <v/>
      </c>
      <c r="AM31" s="280"/>
      <c r="AN31" s="330"/>
      <c r="AO31" s="312"/>
      <c r="AP31" s="330"/>
      <c r="AQ31" s="312"/>
      <c r="AR31" s="314"/>
      <c r="AS31" s="316"/>
      <c r="AT31" s="318"/>
      <c r="AV31" s="6" t="str">
        <f>IF(AND(I31&lt;&gt;"107 ハーフマラソン",I31&lt;&gt;"062 10000mW"),D30 &amp; "-" &amp; I31,D30 &amp; "-" &amp; I31 &amp; J31)</f>
        <v>-</v>
      </c>
      <c r="AW31" s="6" t="str">
        <f>IF(ISERROR(VLOOKUP(記入方法!$AV31,登録者リスト!#REF!,4,FALSE)),"○","")</f>
        <v>○</v>
      </c>
      <c r="AX31" s="6" t="e">
        <f>IF(AND(I31&lt;&gt;"107 ハーフマラソン",I31&lt;&gt;"062 10000mW"),#REF! &amp; "-" &amp; I31,#REF! &amp; "-" &amp; I31 &amp; J31)</f>
        <v>#REF!</v>
      </c>
      <c r="AY31" s="6" t="str">
        <f>IF(ISERROR(VLOOKUP(AX31,突破者リスト外資格記録入力シート!$D$7:$M$106,2,FALSE)),"○","")</f>
        <v>○</v>
      </c>
      <c r="BA31" s="6" t="str">
        <f>IF(I31="107 ハーフマラソン","H",IF(I31="062 10000mW","W",""))</f>
        <v/>
      </c>
      <c r="BB31" s="6" t="e">
        <f>VLOOKUP($I31 &amp; $J31,標準記録!$A$1:$D$25,2,FALSE)</f>
        <v>#N/A</v>
      </c>
      <c r="BC31" s="6" t="e">
        <f>VLOOKUP($I31 &amp; $J31,標準記録!$A$1:$D$25,3,FALSE)</f>
        <v>#N/A</v>
      </c>
      <c r="BD31" s="6" t="e">
        <f>VLOOKUP($I31 &amp; $J31,標準記録!$A$1:$D$25,4,FALSE)</f>
        <v>#N/A</v>
      </c>
      <c r="BE31" s="6" t="str">
        <f>IF(BF31="","",A30)</f>
        <v/>
      </c>
      <c r="BF31" s="6" t="str">
        <f>IF(OR(I31="201 十種競技",I31="202 七種競技"),#REF!,"")</f>
        <v/>
      </c>
      <c r="BG31" s="6" t="str">
        <f>IF(I31="107 ハーフマラソン",#REF!,"")</f>
        <v/>
      </c>
      <c r="BH31" s="6" t="str">
        <f>I31 &amp; K31</f>
        <v/>
      </c>
      <c r="BI31" s="6">
        <f>I31</f>
        <v>0</v>
      </c>
      <c r="BJ31" s="6">
        <f>COUNTIF($BI$5:$BI$401,I31)</f>
        <v>160</v>
      </c>
      <c r="BK31" s="6">
        <f>COUNTIF($BH$5:$BH$401,I31 &amp; "B標準")</f>
        <v>0</v>
      </c>
    </row>
    <row r="32" spans="1:64" ht="15" thickTop="1" thickBot="1" x14ac:dyDescent="0.2">
      <c r="A32" s="278"/>
      <c r="B32" s="319" t="s">
        <v>167</v>
      </c>
      <c r="C32" s="320"/>
      <c r="D32" s="320"/>
      <c r="E32" s="320"/>
      <c r="F32" s="320"/>
      <c r="G32" s="321"/>
      <c r="H32" s="190"/>
      <c r="I32" s="322"/>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4"/>
    </row>
    <row r="33" spans="1:64" ht="13.5" customHeight="1" x14ac:dyDescent="0.15">
      <c r="A33" s="301"/>
      <c r="B33" s="303" t="s">
        <v>0</v>
      </c>
      <c r="C33" s="305" t="s">
        <v>283</v>
      </c>
      <c r="D33" s="305" t="str">
        <f>IF(C35="○","整理番号","登録番号")</f>
        <v>登録番号</v>
      </c>
      <c r="E33" s="189" t="s">
        <v>1402</v>
      </c>
      <c r="F33" s="303" t="s">
        <v>322</v>
      </c>
      <c r="G33" s="169" t="s">
        <v>1</v>
      </c>
      <c r="H33" s="307" t="s">
        <v>1403</v>
      </c>
      <c r="I33" s="345" t="s">
        <v>2</v>
      </c>
      <c r="J33" s="307" t="s">
        <v>331</v>
      </c>
      <c r="K33" s="307" t="s">
        <v>3</v>
      </c>
      <c r="L33" s="179" t="s">
        <v>284</v>
      </c>
      <c r="M33" s="172" t="s">
        <v>16</v>
      </c>
      <c r="N33" s="287" t="s">
        <v>4</v>
      </c>
      <c r="O33" s="288"/>
      <c r="P33" s="288"/>
      <c r="Q33" s="288"/>
      <c r="R33" s="288"/>
      <c r="S33" s="288"/>
      <c r="T33" s="288"/>
      <c r="U33" s="288"/>
      <c r="V33" s="288"/>
      <c r="W33" s="288"/>
      <c r="X33" s="288"/>
      <c r="Y33" s="288"/>
      <c r="Z33" s="288"/>
      <c r="AA33" s="288"/>
      <c r="AB33" s="289"/>
      <c r="AC33" s="174" t="s">
        <v>16</v>
      </c>
      <c r="AD33" s="290" t="s">
        <v>470</v>
      </c>
      <c r="AE33" s="291"/>
      <c r="AF33" s="291"/>
      <c r="AG33" s="291"/>
      <c r="AH33" s="291"/>
      <c r="AI33" s="291"/>
      <c r="AJ33" s="291"/>
      <c r="AK33" s="292"/>
      <c r="AL33" s="172" t="s">
        <v>16</v>
      </c>
      <c r="AM33" s="287" t="s">
        <v>467</v>
      </c>
      <c r="AN33" s="288"/>
      <c r="AO33" s="288"/>
      <c r="AP33" s="288"/>
      <c r="AQ33" s="288"/>
      <c r="AR33" s="288"/>
      <c r="AS33" s="288"/>
      <c r="AT33" s="293"/>
    </row>
    <row r="34" spans="1:64" ht="14.25" thickBot="1" x14ac:dyDescent="0.2">
      <c r="A34" s="302"/>
      <c r="B34" s="304"/>
      <c r="C34" s="306"/>
      <c r="D34" s="306"/>
      <c r="E34" s="194" t="s">
        <v>6</v>
      </c>
      <c r="F34" s="304"/>
      <c r="G34" s="7" t="s">
        <v>7</v>
      </c>
      <c r="H34" s="304"/>
      <c r="I34" s="346"/>
      <c r="J34" s="310"/>
      <c r="K34" s="310"/>
      <c r="L34" s="180"/>
      <c r="M34" s="173"/>
      <c r="N34" s="294" t="s">
        <v>8</v>
      </c>
      <c r="O34" s="295"/>
      <c r="P34" s="295"/>
      <c r="Q34" s="295"/>
      <c r="R34" s="295"/>
      <c r="S34" s="295"/>
      <c r="T34" s="296"/>
      <c r="U34" s="194" t="s">
        <v>9</v>
      </c>
      <c r="V34" s="176" t="s">
        <v>10</v>
      </c>
      <c r="W34" s="177"/>
      <c r="X34" s="177"/>
      <c r="Y34" s="177"/>
      <c r="Z34" s="177"/>
      <c r="AA34" s="178"/>
      <c r="AB34" s="120" t="s">
        <v>11</v>
      </c>
      <c r="AC34" s="175"/>
      <c r="AD34" s="297" t="s">
        <v>8</v>
      </c>
      <c r="AE34" s="298"/>
      <c r="AF34" s="298"/>
      <c r="AG34" s="298"/>
      <c r="AH34" s="298"/>
      <c r="AI34" s="298"/>
      <c r="AJ34" s="299"/>
      <c r="AK34" s="126" t="s">
        <v>9</v>
      </c>
      <c r="AL34" s="173"/>
      <c r="AM34" s="294" t="s">
        <v>8</v>
      </c>
      <c r="AN34" s="295"/>
      <c r="AO34" s="295"/>
      <c r="AP34" s="295"/>
      <c r="AQ34" s="295"/>
      <c r="AR34" s="295"/>
      <c r="AS34" s="296"/>
      <c r="AT34" s="121" t="s">
        <v>9</v>
      </c>
    </row>
    <row r="35" spans="1:64" x14ac:dyDescent="0.15">
      <c r="A35" s="276">
        <v>7</v>
      </c>
      <c r="B35" s="279"/>
      <c r="C35" s="281"/>
      <c r="D35" s="279"/>
      <c r="E35" s="191" t="str">
        <f>IF(C35="○",IF($D35&lt;&gt;"",VLOOKUP($D35,新規学連登録者入力シート!$A$2:$U$101,8,FALSE),""),IF($D35&lt;&gt;"",IF(VLOOKUP(記入方法!$D35,登録者リスト!$A$1:$F$43729,4,FALSE)=基本情報!$D$6,VLOOKUP(記入方法!$D35,登録者リスト!$A$1:$F$43729,3,FALSE),""),""))</f>
        <v/>
      </c>
      <c r="F35" s="283" t="str">
        <f>IF(C35="○",IF($D35&lt;&gt;"",VLOOKUP($D35,新規学連登録者入力シート!$A$2:$U$101,9,FALSE),""),IF($D35&lt;&gt;"",IF(VLOOKUP(記入方法!$D35,登録者リスト!$A$1:$G$43729,4,FALSE)=基本情報!$D$6,VLOOKUP(記入方法!$D35,登録者リスト!$A$1:$G$43729,7,FALSE),""),""))</f>
        <v/>
      </c>
      <c r="G35" s="192" t="str">
        <f>IF(C35="○",IF($D35&lt;&gt;"",VLOOKUP($D35,新規学連登録者入力シート!$A$2:$U$101,14,FALSE),""),IF($D35&lt;&gt;"",IF(VLOOKUP(記入方法!$D35,登録者リスト!$A$1:$F$43729,4,FALSE)=基本情報!$D$6,VLOOKUP(記入方法!$D35,登録者リスト!$A$1:$F$43729,5,FALSE),""),""))</f>
        <v/>
      </c>
      <c r="H35" s="285" t="str">
        <f>IF(C35="○",IF($D35&lt;&gt;"",VLOOKUP($D35,新規学連登録者入力シート!$A$2:$U$101,19,FALSE),""),IF($D35&lt;&gt;"",IF(VLOOKUP(記入方法!$D35,登録者リスト!$A$1:$H$43729,4,FALSE)=基本情報!$D$6,VLOOKUP(記入方法!$D35,登録者リスト!$A$1:$H$43729,8,FALSE),""),""))</f>
        <v/>
      </c>
      <c r="I35" s="341"/>
      <c r="J35" s="341"/>
      <c r="K35" s="343" t="str">
        <f>IFERROR(IF(I35="","",IF(AND(I35&lt;&gt;"107 ハーフマラソン",I35&lt;&gt;"062 10000mW"),IF(BD35="T",IF(VALUE(M35)&lt;=BB35,"A標準",IF(VALUE(M35)&lt;=BC35,"B標準","未突破")),IF(VALUE(M35)&gt;=BB35,"A標準",IF(VALUE(M35)&gt;=BC35,"B標準","未突破"))),IF(VALUE(M35)&lt;=BC35,"","未突破"))),"")</f>
        <v/>
      </c>
      <c r="L35" s="170"/>
      <c r="M35" s="13" t="str">
        <f>IF(U35="",ASC(N35&amp;IF(P35&lt;&gt;"",TEXT(P35,"00"),"")&amp;IF(R35&lt;&gt;"",TEXT(R35,"00"),"")&amp;IF(T35&lt;&gt;"",TEXT(T35,"00"),"")),ASC(U35))</f>
        <v/>
      </c>
      <c r="N35" s="285"/>
      <c r="O35" s="329" t="s">
        <v>278</v>
      </c>
      <c r="P35" s="337"/>
      <c r="Q35" s="329" t="s">
        <v>279</v>
      </c>
      <c r="R35" s="337"/>
      <c r="S35" s="313" t="s">
        <v>280</v>
      </c>
      <c r="T35" s="339"/>
      <c r="U35" s="285"/>
      <c r="V35" s="8"/>
      <c r="W35" s="9" t="s">
        <v>23</v>
      </c>
      <c r="X35" s="8"/>
      <c r="Y35" s="9" t="s">
        <v>24</v>
      </c>
      <c r="Z35" s="8"/>
      <c r="AA35" s="9" t="s">
        <v>26</v>
      </c>
      <c r="AB35" s="283"/>
      <c r="AC35" s="127" t="str">
        <f>IF(AK35="",ASC(AD35&amp;IF(AF35&lt;&gt;"",TEXT(AF35,"00"),"")&amp;IF(AH35&lt;&gt;"",TEXT(AH35,"00"),"")&amp;IF(AJ35&lt;&gt;"",TEXT(AJ35,"00"),"")),ASC(AK35))</f>
        <v/>
      </c>
      <c r="AD35" s="327" t="str">
        <f>IF(I35="","",IF(I35="201 十種競技","",VLOOKUP(I35,#REF!,2,FALSE)))</f>
        <v/>
      </c>
      <c r="AE35" s="331" t="s">
        <v>278</v>
      </c>
      <c r="AF35" s="333" t="str">
        <f>IF(I35="","",IF(I35="201 十種競技","",VLOOKUP(I35,#REF!,4,FALSE)))</f>
        <v/>
      </c>
      <c r="AG35" s="331" t="s">
        <v>279</v>
      </c>
      <c r="AH35" s="333" t="str">
        <f>IF(I35="","",IF(I35="201 十種競技","",VLOOKUP(I35,#REF!,6,FALSE)))</f>
        <v/>
      </c>
      <c r="AI35" s="335" t="s">
        <v>280</v>
      </c>
      <c r="AJ35" s="325" t="str">
        <f>IF(I35="","",IF(I35="201 十種競技","",VLOOKUP(I35,#REF!,8,FALSE)))</f>
        <v/>
      </c>
      <c r="AK35" s="327" t="str">
        <f>IF(I35="","",IF(I35="201 十種競技",#REF!,""))</f>
        <v/>
      </c>
      <c r="AL35" s="13" t="str">
        <f>IF(AT35="",ASC(AM35&amp;IF(AO35&lt;&gt;"",TEXT(AO35,"00"),"")&amp;IF(AQ35&lt;&gt;"",TEXT(AQ35,"00"),"")&amp;IF(AS35&lt;&gt;"",TEXT(AS35,"00"),"")),ASC(AT35))</f>
        <v/>
      </c>
      <c r="AM35" s="279"/>
      <c r="AN35" s="329" t="s">
        <v>278</v>
      </c>
      <c r="AO35" s="311"/>
      <c r="AP35" s="329" t="s">
        <v>279</v>
      </c>
      <c r="AQ35" s="311"/>
      <c r="AR35" s="313" t="s">
        <v>280</v>
      </c>
      <c r="AS35" s="315"/>
      <c r="AT35" s="317"/>
      <c r="AV35" s="6" t="str">
        <f>IF(AND(I35&lt;&gt;"107 ハーフマラソン",I35&lt;&gt;"062 10000mW"),D35 &amp; "-" &amp; I35,D35 &amp; "-" &amp; I35 &amp; J35)</f>
        <v>-</v>
      </c>
      <c r="AW35" s="6" t="str">
        <f>IF(ISERROR(VLOOKUP(記入方法!$AV35,登録者リスト!#REF!,4,FALSE)),"○","")</f>
        <v>○</v>
      </c>
      <c r="AX35" s="6" t="e">
        <f>IF(AND(I35&lt;&gt;"107 ハーフマラソン",I35&lt;&gt;"062 10000mW"),#REF! &amp; "-" &amp; I35,#REF! &amp; "-" &amp; I35 &amp; J35)</f>
        <v>#REF!</v>
      </c>
      <c r="AY35" s="6" t="str">
        <f>IF(ISERROR(VLOOKUP(AX35,突破者リスト外資格記録入力シート!$D$7:$M$106,2,FALSE)),"○","")</f>
        <v>○</v>
      </c>
      <c r="AZ35" s="6" t="str">
        <f>IF(C35="○","整理番号","登録番号")</f>
        <v>登録番号</v>
      </c>
      <c r="BA35" s="6" t="str">
        <f>IF(I35="107 ハーフマラソン","H",IF(I35="062 10000mW","W",""))</f>
        <v/>
      </c>
      <c r="BB35" s="6" t="e">
        <f>VLOOKUP($I35 &amp; $J35,標準記録!$A$1:$D$25,2,FALSE)</f>
        <v>#N/A</v>
      </c>
      <c r="BC35" s="6" t="e">
        <f>VLOOKUP($I35 &amp; $J35,標準記録!$A$1:$D$25,3,FALSE)</f>
        <v>#N/A</v>
      </c>
      <c r="BD35" s="6" t="e">
        <f>VLOOKUP($I35 &amp; $J35,標準記録!$A$1:$D$25,4,FALSE)</f>
        <v>#N/A</v>
      </c>
      <c r="BE35" s="6" t="str">
        <f>IF(BF35="","",A35)</f>
        <v/>
      </c>
      <c r="BF35" s="6" t="str">
        <f>IF(OR(I35="201 十種競技",I35="202 七種競技"),#REF!,"")</f>
        <v/>
      </c>
      <c r="BG35" s="6" t="str">
        <f>IF(I35="107 ハーフマラソン",#REF!,"")</f>
        <v/>
      </c>
      <c r="BH35" s="6" t="str">
        <f>I35 &amp; K35</f>
        <v/>
      </c>
      <c r="BI35" s="6">
        <f>I35</f>
        <v>0</v>
      </c>
      <c r="BJ35" s="6">
        <f>COUNTIF($BI$5:$BI$401,I35)</f>
        <v>160</v>
      </c>
      <c r="BK35" s="6">
        <f>COUNTIF($BH$5:$BH$401,I35 &amp; "B標準")</f>
        <v>0</v>
      </c>
      <c r="BL35" s="6" t="str">
        <f>D33 &amp; D35</f>
        <v>登録番号</v>
      </c>
    </row>
    <row r="36" spans="1:64" ht="14.25" thickBot="1" x14ac:dyDescent="0.2">
      <c r="A36" s="277"/>
      <c r="B36" s="280"/>
      <c r="C36" s="282"/>
      <c r="D36" s="280"/>
      <c r="E36" s="193" t="str">
        <f>IF(C35="○",IF($D35&lt;&gt;"",VLOOKUP($D35,新規学連登録者入力シート!$A$2:$U$101,7,FALSE),""),IF($D35&lt;&gt;"",IF(VLOOKUP(記入方法!$D35,登録者リスト!$A$1:$F$43729,4,FALSE)=基本情報!$D$6,VLOOKUP(記入方法!$D35,登録者リスト!$A$1:$F$43729,2,FALSE),""),""))</f>
        <v/>
      </c>
      <c r="F36" s="284"/>
      <c r="G36" s="193" t="str">
        <f>IF(C35="○",IF($D35&lt;&gt;"",VLOOKUP($D35,新規学連登録者入力シート!$A$2:$U$101,19,FALSE),""),IF($D35&lt;&gt;"",IF(VLOOKUP(記入方法!$D35,登録者リスト!$A$1:$F$43729,4,FALSE)=基本情報!$D$6,VLOOKUP(記入方法!$D35,登録者リスト!$A$1:$F$43729,6,FALSE),""),""))</f>
        <v/>
      </c>
      <c r="H36" s="286"/>
      <c r="I36" s="342"/>
      <c r="J36" s="342"/>
      <c r="K36" s="344"/>
      <c r="L36" s="171"/>
      <c r="M36" s="15" t="str">
        <f>IF(U36="",ASC(N36&amp;IF(P36&lt;&gt;"",TEXT(P36,"00"),"")&amp;IF(R36&lt;&gt;"",TEXT(R36,"00"),"")&amp;IF(T36&lt;&gt;"",TEXT(T36,"00"),"")),ASC(U36))</f>
        <v/>
      </c>
      <c r="N36" s="286"/>
      <c r="O36" s="330"/>
      <c r="P36" s="338"/>
      <c r="Q36" s="330"/>
      <c r="R36" s="338"/>
      <c r="S36" s="314"/>
      <c r="T36" s="340"/>
      <c r="U36" s="286"/>
      <c r="V36" s="10"/>
      <c r="W36" s="11" t="s">
        <v>23</v>
      </c>
      <c r="X36" s="10"/>
      <c r="Y36" s="11" t="s">
        <v>25</v>
      </c>
      <c r="Z36" s="10"/>
      <c r="AA36" s="11" t="s">
        <v>26</v>
      </c>
      <c r="AB36" s="284"/>
      <c r="AC36" s="128" t="str">
        <f>IF(AK36="",ASC(AD35&amp;IF(AF36&lt;&gt;"",TEXT(AF36,"00"),"")&amp;IF(AH36&lt;&gt;"",TEXT(AH36,"00"),"")&amp;IF(AJ36&lt;&gt;"",TEXT(AJ36,"00"),"")),ASC(AK36))</f>
        <v/>
      </c>
      <c r="AD36" s="328"/>
      <c r="AE36" s="332"/>
      <c r="AF36" s="334"/>
      <c r="AG36" s="332"/>
      <c r="AH36" s="334"/>
      <c r="AI36" s="336"/>
      <c r="AJ36" s="326"/>
      <c r="AK36" s="328"/>
      <c r="AL36" s="15" t="str">
        <f>IF(AT36="",ASC(AM36&amp;IF(AO36&lt;&gt;"",TEXT(AO36,"00"),"")&amp;IF(AQ36&lt;&gt;"",TEXT(AQ36,"00"),"")&amp;IF(AS36&lt;&gt;"",TEXT(AS36,"00"),"")),ASC(AT36))</f>
        <v/>
      </c>
      <c r="AM36" s="280"/>
      <c r="AN36" s="330"/>
      <c r="AO36" s="312"/>
      <c r="AP36" s="330"/>
      <c r="AQ36" s="312"/>
      <c r="AR36" s="314"/>
      <c r="AS36" s="316"/>
      <c r="AT36" s="318"/>
      <c r="AV36" s="6" t="str">
        <f>IF(AND(I36&lt;&gt;"107 ハーフマラソン",I36&lt;&gt;"062 10000mW"),D35 &amp; "-" &amp; I36,D35 &amp; "-" &amp; I36 &amp; J36)</f>
        <v>-</v>
      </c>
      <c r="AW36" s="6" t="str">
        <f>IF(ISERROR(VLOOKUP(記入方法!$AV36,登録者リスト!#REF!,4,FALSE)),"○","")</f>
        <v>○</v>
      </c>
      <c r="AX36" s="6" t="e">
        <f>IF(AND(I36&lt;&gt;"107 ハーフマラソン",I36&lt;&gt;"062 10000mW"),#REF! &amp; "-" &amp; I36,#REF! &amp; "-" &amp; I36 &amp; J36)</f>
        <v>#REF!</v>
      </c>
      <c r="AY36" s="6" t="str">
        <f>IF(ISERROR(VLOOKUP(AX36,突破者リスト外資格記録入力シート!$D$7:$M$106,2,FALSE)),"○","")</f>
        <v>○</v>
      </c>
      <c r="BA36" s="6" t="str">
        <f>IF(I36="107 ハーフマラソン","H",IF(I36="062 10000mW","W",""))</f>
        <v/>
      </c>
      <c r="BB36" s="6" t="e">
        <f>VLOOKUP($I36 &amp; $J36,標準記録!$A$1:$D$25,2,FALSE)</f>
        <v>#N/A</v>
      </c>
      <c r="BC36" s="6" t="e">
        <f>VLOOKUP($I36 &amp; $J36,標準記録!$A$1:$D$25,3,FALSE)</f>
        <v>#N/A</v>
      </c>
      <c r="BD36" s="6" t="e">
        <f>VLOOKUP($I36 &amp; $J36,標準記録!$A$1:$D$25,4,FALSE)</f>
        <v>#N/A</v>
      </c>
      <c r="BE36" s="6" t="str">
        <f>IF(BF36="","",A35)</f>
        <v/>
      </c>
      <c r="BF36" s="6" t="str">
        <f>IF(OR(I36="201 十種競技",I36="202 七種競技"),#REF!,"")</f>
        <v/>
      </c>
      <c r="BG36" s="6" t="str">
        <f>IF(I36="107 ハーフマラソン",#REF!,"")</f>
        <v/>
      </c>
      <c r="BH36" s="6" t="str">
        <f>I36 &amp; K36</f>
        <v/>
      </c>
      <c r="BI36" s="6">
        <f>I36</f>
        <v>0</v>
      </c>
      <c r="BJ36" s="6">
        <f>COUNTIF($BI$5:$BI$401,I36)</f>
        <v>160</v>
      </c>
      <c r="BK36" s="6">
        <f>COUNTIF($BH$5:$BH$401,I36 &amp; "B標準")</f>
        <v>0</v>
      </c>
    </row>
    <row r="37" spans="1:64" ht="15" thickTop="1" thickBot="1" x14ac:dyDescent="0.2">
      <c r="A37" s="278"/>
      <c r="B37" s="319" t="s">
        <v>167</v>
      </c>
      <c r="C37" s="320"/>
      <c r="D37" s="320"/>
      <c r="E37" s="320"/>
      <c r="F37" s="320"/>
      <c r="G37" s="321"/>
      <c r="H37" s="190"/>
      <c r="I37" s="322"/>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4"/>
    </row>
    <row r="38" spans="1:64" ht="13.5" customHeight="1" x14ac:dyDescent="0.15">
      <c r="A38" s="301"/>
      <c r="B38" s="303" t="s">
        <v>0</v>
      </c>
      <c r="C38" s="305" t="s">
        <v>283</v>
      </c>
      <c r="D38" s="305" t="str">
        <f>IF(C40="○","整理番号","登録番号")</f>
        <v>登録番号</v>
      </c>
      <c r="E38" s="189" t="s">
        <v>1402</v>
      </c>
      <c r="F38" s="303" t="s">
        <v>322</v>
      </c>
      <c r="G38" s="169" t="s">
        <v>1</v>
      </c>
      <c r="H38" s="307" t="s">
        <v>1403</v>
      </c>
      <c r="I38" s="345" t="s">
        <v>2</v>
      </c>
      <c r="J38" s="307" t="s">
        <v>331</v>
      </c>
      <c r="K38" s="307" t="s">
        <v>3</v>
      </c>
      <c r="L38" s="179" t="s">
        <v>284</v>
      </c>
      <c r="M38" s="172" t="s">
        <v>16</v>
      </c>
      <c r="N38" s="287" t="s">
        <v>4</v>
      </c>
      <c r="O38" s="288"/>
      <c r="P38" s="288"/>
      <c r="Q38" s="288"/>
      <c r="R38" s="288"/>
      <c r="S38" s="288"/>
      <c r="T38" s="288"/>
      <c r="U38" s="288"/>
      <c r="V38" s="288"/>
      <c r="W38" s="288"/>
      <c r="X38" s="288"/>
      <c r="Y38" s="288"/>
      <c r="Z38" s="288"/>
      <c r="AA38" s="288"/>
      <c r="AB38" s="289"/>
      <c r="AC38" s="174" t="s">
        <v>16</v>
      </c>
      <c r="AD38" s="290" t="s">
        <v>470</v>
      </c>
      <c r="AE38" s="291"/>
      <c r="AF38" s="291"/>
      <c r="AG38" s="291"/>
      <c r="AH38" s="291"/>
      <c r="AI38" s="291"/>
      <c r="AJ38" s="291"/>
      <c r="AK38" s="292"/>
      <c r="AL38" s="172" t="s">
        <v>16</v>
      </c>
      <c r="AM38" s="287" t="s">
        <v>467</v>
      </c>
      <c r="AN38" s="288"/>
      <c r="AO38" s="288"/>
      <c r="AP38" s="288"/>
      <c r="AQ38" s="288"/>
      <c r="AR38" s="288"/>
      <c r="AS38" s="288"/>
      <c r="AT38" s="293"/>
    </row>
    <row r="39" spans="1:64" ht="14.25" thickBot="1" x14ac:dyDescent="0.2">
      <c r="A39" s="302"/>
      <c r="B39" s="304"/>
      <c r="C39" s="306"/>
      <c r="D39" s="306"/>
      <c r="E39" s="194" t="s">
        <v>6</v>
      </c>
      <c r="F39" s="304"/>
      <c r="G39" s="7" t="s">
        <v>7</v>
      </c>
      <c r="H39" s="304"/>
      <c r="I39" s="346"/>
      <c r="J39" s="310"/>
      <c r="K39" s="310"/>
      <c r="L39" s="180"/>
      <c r="M39" s="173"/>
      <c r="N39" s="294" t="s">
        <v>8</v>
      </c>
      <c r="O39" s="295"/>
      <c r="P39" s="295"/>
      <c r="Q39" s="295"/>
      <c r="R39" s="295"/>
      <c r="S39" s="295"/>
      <c r="T39" s="296"/>
      <c r="U39" s="194" t="s">
        <v>9</v>
      </c>
      <c r="V39" s="176" t="s">
        <v>10</v>
      </c>
      <c r="W39" s="177"/>
      <c r="X39" s="177"/>
      <c r="Y39" s="177"/>
      <c r="Z39" s="177"/>
      <c r="AA39" s="178"/>
      <c r="AB39" s="120" t="s">
        <v>11</v>
      </c>
      <c r="AC39" s="175"/>
      <c r="AD39" s="297" t="s">
        <v>8</v>
      </c>
      <c r="AE39" s="298"/>
      <c r="AF39" s="298"/>
      <c r="AG39" s="298"/>
      <c r="AH39" s="298"/>
      <c r="AI39" s="298"/>
      <c r="AJ39" s="299"/>
      <c r="AK39" s="126" t="s">
        <v>9</v>
      </c>
      <c r="AL39" s="173"/>
      <c r="AM39" s="294" t="s">
        <v>8</v>
      </c>
      <c r="AN39" s="295"/>
      <c r="AO39" s="295"/>
      <c r="AP39" s="295"/>
      <c r="AQ39" s="295"/>
      <c r="AR39" s="295"/>
      <c r="AS39" s="296"/>
      <c r="AT39" s="121" t="s">
        <v>9</v>
      </c>
    </row>
    <row r="40" spans="1:64" x14ac:dyDescent="0.15">
      <c r="A40" s="276">
        <v>8</v>
      </c>
      <c r="B40" s="279"/>
      <c r="C40" s="281"/>
      <c r="D40" s="279"/>
      <c r="E40" s="191" t="str">
        <f>IF(C40="○",IF($D40&lt;&gt;"",VLOOKUP($D40,新規学連登録者入力シート!$A$2:$U$101,8,FALSE),""),IF($D40&lt;&gt;"",IF(VLOOKUP(記入方法!$D40,登録者リスト!$A$1:$F$43729,4,FALSE)=基本情報!$D$6,VLOOKUP(記入方法!$D40,登録者リスト!$A$1:$F$43729,3,FALSE),""),""))</f>
        <v/>
      </c>
      <c r="F40" s="283" t="str">
        <f>IF(C40="○",IF($D40&lt;&gt;"",VLOOKUP($D40,新規学連登録者入力シート!$A$2:$U$101,9,FALSE),""),IF($D40&lt;&gt;"",IF(VLOOKUP(記入方法!$D40,登録者リスト!$A$1:$G$43729,4,FALSE)=基本情報!$D$6,VLOOKUP(記入方法!$D40,登録者リスト!$A$1:$G$43729,7,FALSE),""),""))</f>
        <v/>
      </c>
      <c r="G40" s="192" t="str">
        <f>IF(C40="○",IF($D40&lt;&gt;"",VLOOKUP($D40,新規学連登録者入力シート!$A$2:$U$101,14,FALSE),""),IF($D40&lt;&gt;"",IF(VLOOKUP(記入方法!$D40,登録者リスト!$A$1:$F$43729,4,FALSE)=基本情報!$D$6,VLOOKUP(記入方法!$D40,登録者リスト!$A$1:$F$43729,5,FALSE),""),""))</f>
        <v/>
      </c>
      <c r="H40" s="285" t="str">
        <f>IF(C40="○",IF($D40&lt;&gt;"",VLOOKUP($D40,新規学連登録者入力シート!$A$2:$U$101,19,FALSE),""),IF($D40&lt;&gt;"",IF(VLOOKUP(記入方法!$D40,登録者リスト!$A$1:$H$43729,4,FALSE)=基本情報!$D$6,VLOOKUP(記入方法!$D40,登録者リスト!$A$1:$H$43729,8,FALSE),""),""))</f>
        <v/>
      </c>
      <c r="I40" s="341"/>
      <c r="J40" s="341"/>
      <c r="K40" s="343" t="str">
        <f>IFERROR(IF(I40="","",IF(AND(I40&lt;&gt;"107 ハーフマラソン",I40&lt;&gt;"062 10000mW"),IF(BD40="T",IF(VALUE(M40)&lt;=BB40,"A標準",IF(VALUE(M40)&lt;=BC40,"B標準","未突破")),IF(VALUE(M40)&gt;=BB40,"A標準",IF(VALUE(M40)&gt;=BC40,"B標準","未突破"))),IF(VALUE(M40)&lt;=BC40,"","未突破"))),"")</f>
        <v/>
      </c>
      <c r="L40" s="170"/>
      <c r="M40" s="13" t="str">
        <f>IF(U40="",ASC(N40&amp;IF(P40&lt;&gt;"",TEXT(P40,"00"),"")&amp;IF(R40&lt;&gt;"",TEXT(R40,"00"),"")&amp;IF(T40&lt;&gt;"",TEXT(T40,"00"),"")),ASC(U40))</f>
        <v/>
      </c>
      <c r="N40" s="285"/>
      <c r="O40" s="329" t="s">
        <v>278</v>
      </c>
      <c r="P40" s="337"/>
      <c r="Q40" s="329" t="s">
        <v>279</v>
      </c>
      <c r="R40" s="337"/>
      <c r="S40" s="313" t="s">
        <v>280</v>
      </c>
      <c r="T40" s="339"/>
      <c r="U40" s="285"/>
      <c r="V40" s="8"/>
      <c r="W40" s="9" t="s">
        <v>23</v>
      </c>
      <c r="X40" s="8"/>
      <c r="Y40" s="9" t="s">
        <v>24</v>
      </c>
      <c r="Z40" s="8"/>
      <c r="AA40" s="9" t="s">
        <v>26</v>
      </c>
      <c r="AB40" s="283"/>
      <c r="AC40" s="127" t="str">
        <f>IF(AK40="",ASC(AD40&amp;IF(AF40&lt;&gt;"",TEXT(AF40,"00"),"")&amp;IF(AH40&lt;&gt;"",TEXT(AH40,"00"),"")&amp;IF(AJ40&lt;&gt;"",TEXT(AJ40,"00"),"")),ASC(AK40))</f>
        <v/>
      </c>
      <c r="AD40" s="327" t="str">
        <f>IF(I40="","",IF(I40="201 十種競技","",VLOOKUP(I40,#REF!,2,FALSE)))</f>
        <v/>
      </c>
      <c r="AE40" s="331" t="s">
        <v>278</v>
      </c>
      <c r="AF40" s="333" t="str">
        <f>IF(I40="","",IF(I40="201 十種競技","",VLOOKUP(I40,#REF!,4,FALSE)))</f>
        <v/>
      </c>
      <c r="AG40" s="331" t="s">
        <v>279</v>
      </c>
      <c r="AH40" s="333" t="str">
        <f>IF(I40="","",IF(I40="201 十種競技","",VLOOKUP(I40,#REF!,6,FALSE)))</f>
        <v/>
      </c>
      <c r="AI40" s="335" t="s">
        <v>280</v>
      </c>
      <c r="AJ40" s="325" t="str">
        <f>IF(I40="","",IF(I40="201 十種競技","",VLOOKUP(I40,#REF!,8,FALSE)))</f>
        <v/>
      </c>
      <c r="AK40" s="327" t="str">
        <f>IF(I40="","",IF(I40="201 十種競技",#REF!,""))</f>
        <v/>
      </c>
      <c r="AL40" s="13" t="str">
        <f>IF(AT40="",ASC(AM40&amp;IF(AO40&lt;&gt;"",TEXT(AO40,"00"),"")&amp;IF(AQ40&lt;&gt;"",TEXT(AQ40,"00"),"")&amp;IF(AS40&lt;&gt;"",TEXT(AS40,"00"),"")),ASC(AT40))</f>
        <v/>
      </c>
      <c r="AM40" s="279"/>
      <c r="AN40" s="329" t="s">
        <v>278</v>
      </c>
      <c r="AO40" s="311"/>
      <c r="AP40" s="329" t="s">
        <v>279</v>
      </c>
      <c r="AQ40" s="311"/>
      <c r="AR40" s="313" t="s">
        <v>280</v>
      </c>
      <c r="AS40" s="315"/>
      <c r="AT40" s="317"/>
      <c r="AV40" s="6" t="str">
        <f>IF(AND(I40&lt;&gt;"107 ハーフマラソン",I40&lt;&gt;"062 10000mW"),D40 &amp; "-" &amp; I40,D40 &amp; "-" &amp; I40 &amp; J40)</f>
        <v>-</v>
      </c>
      <c r="AW40" s="6" t="str">
        <f>IF(ISERROR(VLOOKUP(記入方法!$AV40,登録者リスト!#REF!,4,FALSE)),"○","")</f>
        <v>○</v>
      </c>
      <c r="AX40" s="6" t="e">
        <f>IF(AND(I40&lt;&gt;"107 ハーフマラソン",I40&lt;&gt;"062 10000mW"),#REF! &amp; "-" &amp; I40,#REF! &amp; "-" &amp; I40 &amp; J40)</f>
        <v>#REF!</v>
      </c>
      <c r="AY40" s="6" t="str">
        <f>IF(ISERROR(VLOOKUP(AX40,突破者リスト外資格記録入力シート!$D$7:$M$106,2,FALSE)),"○","")</f>
        <v>○</v>
      </c>
      <c r="AZ40" s="6" t="str">
        <f>IF(C40="○","整理番号","登録番号")</f>
        <v>登録番号</v>
      </c>
      <c r="BA40" s="6" t="str">
        <f>IF(I40="107 ハーフマラソン","H",IF(I40="062 10000mW","W",""))</f>
        <v/>
      </c>
      <c r="BB40" s="6" t="e">
        <f>VLOOKUP($I40 &amp; $J40,標準記録!$A$1:$D$25,2,FALSE)</f>
        <v>#N/A</v>
      </c>
      <c r="BC40" s="6" t="e">
        <f>VLOOKUP($I40 &amp; $J40,標準記録!$A$1:$D$25,3,FALSE)</f>
        <v>#N/A</v>
      </c>
      <c r="BD40" s="6" t="e">
        <f>VLOOKUP($I40 &amp; $J40,標準記録!$A$1:$D$25,4,FALSE)</f>
        <v>#N/A</v>
      </c>
      <c r="BE40" s="6" t="str">
        <f>IF(BF40="","",A40)</f>
        <v/>
      </c>
      <c r="BF40" s="6" t="str">
        <f>IF(OR(I40="201 十種競技",I40="202 七種競技"),#REF!,"")</f>
        <v/>
      </c>
      <c r="BG40" s="6" t="str">
        <f>IF(I40="107 ハーフマラソン",#REF!,"")</f>
        <v/>
      </c>
      <c r="BH40" s="6" t="str">
        <f>I40 &amp; K40</f>
        <v/>
      </c>
      <c r="BI40" s="6">
        <f>I40</f>
        <v>0</v>
      </c>
      <c r="BJ40" s="6">
        <f>COUNTIF($BI$5:$BI$401,I40)</f>
        <v>160</v>
      </c>
      <c r="BK40" s="6">
        <f>COUNTIF($BH$5:$BH$401,I40 &amp; "B標準")</f>
        <v>0</v>
      </c>
      <c r="BL40" s="6" t="str">
        <f>D38 &amp; D40</f>
        <v>登録番号</v>
      </c>
    </row>
    <row r="41" spans="1:64" ht="14.25" thickBot="1" x14ac:dyDescent="0.2">
      <c r="A41" s="277"/>
      <c r="B41" s="280"/>
      <c r="C41" s="282"/>
      <c r="D41" s="280"/>
      <c r="E41" s="193" t="str">
        <f>IF(C40="○",IF($D40&lt;&gt;"",VLOOKUP($D40,新規学連登録者入力シート!$A$2:$U$101,7,FALSE),""),IF($D40&lt;&gt;"",IF(VLOOKUP(記入方法!$D40,登録者リスト!$A$1:$F$43729,4,FALSE)=基本情報!$D$6,VLOOKUP(記入方法!$D40,登録者リスト!$A$1:$F$43729,2,FALSE),""),""))</f>
        <v/>
      </c>
      <c r="F41" s="284"/>
      <c r="G41" s="193" t="str">
        <f>IF(C40="○",IF($D40&lt;&gt;"",VLOOKUP($D40,新規学連登録者入力シート!$A$2:$U$101,19,FALSE),""),IF($D40&lt;&gt;"",IF(VLOOKUP(記入方法!$D40,登録者リスト!$A$1:$F$43729,4,FALSE)=基本情報!$D$6,VLOOKUP(記入方法!$D40,登録者リスト!$A$1:$F$43729,6,FALSE),""),""))</f>
        <v/>
      </c>
      <c r="H41" s="286"/>
      <c r="I41" s="342"/>
      <c r="J41" s="342"/>
      <c r="K41" s="344"/>
      <c r="L41" s="171"/>
      <c r="M41" s="15" t="str">
        <f>IF(U41="",ASC(N41&amp;IF(P41&lt;&gt;"",TEXT(P41,"00"),"")&amp;IF(R41&lt;&gt;"",TEXT(R41,"00"),"")&amp;IF(T41&lt;&gt;"",TEXT(T41,"00"),"")),ASC(U41))</f>
        <v/>
      </c>
      <c r="N41" s="286"/>
      <c r="O41" s="330"/>
      <c r="P41" s="338"/>
      <c r="Q41" s="330"/>
      <c r="R41" s="338"/>
      <c r="S41" s="314"/>
      <c r="T41" s="340"/>
      <c r="U41" s="286"/>
      <c r="V41" s="10"/>
      <c r="W41" s="11" t="s">
        <v>23</v>
      </c>
      <c r="X41" s="10"/>
      <c r="Y41" s="11" t="s">
        <v>25</v>
      </c>
      <c r="Z41" s="10"/>
      <c r="AA41" s="11" t="s">
        <v>26</v>
      </c>
      <c r="AB41" s="284"/>
      <c r="AC41" s="128" t="str">
        <f>IF(AK41="",ASC(AD40&amp;IF(AF41&lt;&gt;"",TEXT(AF41,"00"),"")&amp;IF(AH41&lt;&gt;"",TEXT(AH41,"00"),"")&amp;IF(AJ41&lt;&gt;"",TEXT(AJ41,"00"),"")),ASC(AK41))</f>
        <v/>
      </c>
      <c r="AD41" s="328"/>
      <c r="AE41" s="332"/>
      <c r="AF41" s="334"/>
      <c r="AG41" s="332"/>
      <c r="AH41" s="334"/>
      <c r="AI41" s="336"/>
      <c r="AJ41" s="326"/>
      <c r="AK41" s="328"/>
      <c r="AL41" s="15" t="str">
        <f>IF(AT41="",ASC(AM41&amp;IF(AO41&lt;&gt;"",TEXT(AO41,"00"),"")&amp;IF(AQ41&lt;&gt;"",TEXT(AQ41,"00"),"")&amp;IF(AS41&lt;&gt;"",TEXT(AS41,"00"),"")),ASC(AT41))</f>
        <v/>
      </c>
      <c r="AM41" s="280"/>
      <c r="AN41" s="330"/>
      <c r="AO41" s="312"/>
      <c r="AP41" s="330"/>
      <c r="AQ41" s="312"/>
      <c r="AR41" s="314"/>
      <c r="AS41" s="316"/>
      <c r="AT41" s="318"/>
      <c r="AV41" s="6" t="str">
        <f>IF(AND(I41&lt;&gt;"107 ハーフマラソン",I41&lt;&gt;"062 10000mW"),D40 &amp; "-" &amp; I41,D40 &amp; "-" &amp; I41 &amp; J41)</f>
        <v>-</v>
      </c>
      <c r="AW41" s="6" t="str">
        <f>IF(ISERROR(VLOOKUP(記入方法!$AV41,登録者リスト!#REF!,4,FALSE)),"○","")</f>
        <v>○</v>
      </c>
      <c r="AX41" s="6" t="e">
        <f>IF(AND(I41&lt;&gt;"107 ハーフマラソン",I41&lt;&gt;"062 10000mW"),#REF! &amp; "-" &amp; I41,#REF! &amp; "-" &amp; I41 &amp; J41)</f>
        <v>#REF!</v>
      </c>
      <c r="AY41" s="6" t="str">
        <f>IF(ISERROR(VLOOKUP(AX41,突破者リスト外資格記録入力シート!$D$7:$M$106,2,FALSE)),"○","")</f>
        <v>○</v>
      </c>
      <c r="BA41" s="6" t="str">
        <f>IF(I41="107 ハーフマラソン","H",IF(I41="062 10000mW","W",""))</f>
        <v/>
      </c>
      <c r="BB41" s="6" t="e">
        <f>VLOOKUP($I41 &amp; $J41,標準記録!$A$1:$D$25,2,FALSE)</f>
        <v>#N/A</v>
      </c>
      <c r="BC41" s="6" t="e">
        <f>VLOOKUP($I41 &amp; $J41,標準記録!$A$1:$D$25,3,FALSE)</f>
        <v>#N/A</v>
      </c>
      <c r="BD41" s="6" t="e">
        <f>VLOOKUP($I41 &amp; $J41,標準記録!$A$1:$D$25,4,FALSE)</f>
        <v>#N/A</v>
      </c>
      <c r="BE41" s="6" t="str">
        <f>IF(BF41="","",A40)</f>
        <v/>
      </c>
      <c r="BF41" s="6" t="str">
        <f>IF(OR(I41="201 十種競技",I41="202 七種競技"),#REF!,"")</f>
        <v/>
      </c>
      <c r="BG41" s="6" t="str">
        <f>IF(I41="107 ハーフマラソン",#REF!,"")</f>
        <v/>
      </c>
      <c r="BH41" s="6" t="str">
        <f>I41 &amp; K41</f>
        <v/>
      </c>
      <c r="BI41" s="6">
        <f>I41</f>
        <v>0</v>
      </c>
      <c r="BJ41" s="6">
        <f>COUNTIF($BI$5:$BI$401,I41)</f>
        <v>160</v>
      </c>
      <c r="BK41" s="6">
        <f>COUNTIF($BH$5:$BH$401,I41 &amp; "B標準")</f>
        <v>0</v>
      </c>
    </row>
    <row r="42" spans="1:64" ht="15" thickTop="1" thickBot="1" x14ac:dyDescent="0.2">
      <c r="A42" s="278"/>
      <c r="B42" s="319" t="s">
        <v>167</v>
      </c>
      <c r="C42" s="320"/>
      <c r="D42" s="320"/>
      <c r="E42" s="320"/>
      <c r="F42" s="320"/>
      <c r="G42" s="321"/>
      <c r="H42" s="190"/>
      <c r="I42" s="322"/>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4"/>
    </row>
    <row r="43" spans="1:64" ht="13.5" customHeight="1" x14ac:dyDescent="0.15">
      <c r="A43" s="301"/>
      <c r="B43" s="303" t="s">
        <v>0</v>
      </c>
      <c r="C43" s="305" t="s">
        <v>283</v>
      </c>
      <c r="D43" s="305" t="str">
        <f>IF(C45="○","整理番号","登録番号")</f>
        <v>登録番号</v>
      </c>
      <c r="E43" s="189" t="s">
        <v>1402</v>
      </c>
      <c r="F43" s="303" t="s">
        <v>322</v>
      </c>
      <c r="G43" s="169" t="s">
        <v>1</v>
      </c>
      <c r="H43" s="307" t="s">
        <v>1403</v>
      </c>
      <c r="I43" s="345" t="s">
        <v>2</v>
      </c>
      <c r="J43" s="307" t="s">
        <v>331</v>
      </c>
      <c r="K43" s="307" t="s">
        <v>3</v>
      </c>
      <c r="L43" s="179" t="s">
        <v>284</v>
      </c>
      <c r="M43" s="172" t="s">
        <v>16</v>
      </c>
      <c r="N43" s="287" t="s">
        <v>4</v>
      </c>
      <c r="O43" s="288"/>
      <c r="P43" s="288"/>
      <c r="Q43" s="288"/>
      <c r="R43" s="288"/>
      <c r="S43" s="288"/>
      <c r="T43" s="288"/>
      <c r="U43" s="288"/>
      <c r="V43" s="288"/>
      <c r="W43" s="288"/>
      <c r="X43" s="288"/>
      <c r="Y43" s="288"/>
      <c r="Z43" s="288"/>
      <c r="AA43" s="288"/>
      <c r="AB43" s="289"/>
      <c r="AC43" s="174" t="s">
        <v>16</v>
      </c>
      <c r="AD43" s="290" t="s">
        <v>470</v>
      </c>
      <c r="AE43" s="291"/>
      <c r="AF43" s="291"/>
      <c r="AG43" s="291"/>
      <c r="AH43" s="291"/>
      <c r="AI43" s="291"/>
      <c r="AJ43" s="291"/>
      <c r="AK43" s="292"/>
      <c r="AL43" s="172" t="s">
        <v>16</v>
      </c>
      <c r="AM43" s="287" t="s">
        <v>467</v>
      </c>
      <c r="AN43" s="288"/>
      <c r="AO43" s="288"/>
      <c r="AP43" s="288"/>
      <c r="AQ43" s="288"/>
      <c r="AR43" s="288"/>
      <c r="AS43" s="288"/>
      <c r="AT43" s="293"/>
    </row>
    <row r="44" spans="1:64" ht="14.25" thickBot="1" x14ac:dyDescent="0.2">
      <c r="A44" s="302"/>
      <c r="B44" s="304"/>
      <c r="C44" s="306"/>
      <c r="D44" s="306"/>
      <c r="E44" s="194" t="s">
        <v>6</v>
      </c>
      <c r="F44" s="304"/>
      <c r="G44" s="7" t="s">
        <v>7</v>
      </c>
      <c r="H44" s="304"/>
      <c r="I44" s="346"/>
      <c r="J44" s="310"/>
      <c r="K44" s="310"/>
      <c r="L44" s="180"/>
      <c r="M44" s="173"/>
      <c r="N44" s="294" t="s">
        <v>8</v>
      </c>
      <c r="O44" s="295"/>
      <c r="P44" s="295"/>
      <c r="Q44" s="295"/>
      <c r="R44" s="295"/>
      <c r="S44" s="295"/>
      <c r="T44" s="296"/>
      <c r="U44" s="194" t="s">
        <v>9</v>
      </c>
      <c r="V44" s="176" t="s">
        <v>10</v>
      </c>
      <c r="W44" s="177"/>
      <c r="X44" s="177"/>
      <c r="Y44" s="177"/>
      <c r="Z44" s="177"/>
      <c r="AA44" s="178"/>
      <c r="AB44" s="120" t="s">
        <v>11</v>
      </c>
      <c r="AC44" s="175"/>
      <c r="AD44" s="297" t="s">
        <v>8</v>
      </c>
      <c r="AE44" s="298"/>
      <c r="AF44" s="298"/>
      <c r="AG44" s="298"/>
      <c r="AH44" s="298"/>
      <c r="AI44" s="298"/>
      <c r="AJ44" s="299"/>
      <c r="AK44" s="126" t="s">
        <v>9</v>
      </c>
      <c r="AL44" s="173"/>
      <c r="AM44" s="294" t="s">
        <v>8</v>
      </c>
      <c r="AN44" s="295"/>
      <c r="AO44" s="295"/>
      <c r="AP44" s="295"/>
      <c r="AQ44" s="295"/>
      <c r="AR44" s="295"/>
      <c r="AS44" s="296"/>
      <c r="AT44" s="121" t="s">
        <v>9</v>
      </c>
    </row>
    <row r="45" spans="1:64" x14ac:dyDescent="0.15">
      <c r="A45" s="276">
        <v>9</v>
      </c>
      <c r="B45" s="279"/>
      <c r="C45" s="281"/>
      <c r="D45" s="279"/>
      <c r="E45" s="191" t="str">
        <f>IF(C45="○",IF($D45&lt;&gt;"",VLOOKUP($D45,新規学連登録者入力シート!$A$2:$U$101,8,FALSE),""),IF($D45&lt;&gt;"",IF(VLOOKUP(記入方法!$D45,登録者リスト!$A$1:$F$43729,4,FALSE)=基本情報!$D$6,VLOOKUP(記入方法!$D45,登録者リスト!$A$1:$F$43729,3,FALSE),""),""))</f>
        <v/>
      </c>
      <c r="F45" s="283" t="str">
        <f>IF(C45="○",IF($D45&lt;&gt;"",VLOOKUP($D45,新規学連登録者入力シート!$A$2:$U$101,9,FALSE),""),IF($D45&lt;&gt;"",IF(VLOOKUP(記入方法!$D45,登録者リスト!$A$1:$G$43729,4,FALSE)=基本情報!$D$6,VLOOKUP(記入方法!$D45,登録者リスト!$A$1:$G$43729,7,FALSE),""),""))</f>
        <v/>
      </c>
      <c r="G45" s="192" t="str">
        <f>IF(C45="○",IF($D45&lt;&gt;"",VLOOKUP($D45,新規学連登録者入力シート!$A$2:$U$101,14,FALSE),""),IF($D45&lt;&gt;"",IF(VLOOKUP(記入方法!$D45,登録者リスト!$A$1:$F$43729,4,FALSE)=基本情報!$D$6,VLOOKUP(記入方法!$D45,登録者リスト!$A$1:$F$43729,5,FALSE),""),""))</f>
        <v/>
      </c>
      <c r="H45" s="285" t="str">
        <f>IF(C45="○",IF($D45&lt;&gt;"",VLOOKUP($D45,新規学連登録者入力シート!$A$2:$U$101,19,FALSE),""),IF($D45&lt;&gt;"",IF(VLOOKUP(記入方法!$D45,登録者リスト!$A$1:$H$43729,4,FALSE)=基本情報!$D$6,VLOOKUP(記入方法!$D45,登録者リスト!$A$1:$H$43729,8,FALSE),""),""))</f>
        <v/>
      </c>
      <c r="I45" s="341"/>
      <c r="J45" s="341"/>
      <c r="K45" s="343" t="str">
        <f>IFERROR(IF(I45="","",IF(AND(I45&lt;&gt;"107 ハーフマラソン",I45&lt;&gt;"062 10000mW"),IF(BD45="T",IF(VALUE(M45)&lt;=BB45,"A標準",IF(VALUE(M45)&lt;=BC45,"B標準","未突破")),IF(VALUE(M45)&gt;=BB45,"A標準",IF(VALUE(M45)&gt;=BC45,"B標準","未突破"))),IF(VALUE(M45)&lt;=BC45,"","未突破"))),"")</f>
        <v/>
      </c>
      <c r="L45" s="170"/>
      <c r="M45" s="13" t="str">
        <f>IF(U45="",ASC(N45&amp;IF(P45&lt;&gt;"",TEXT(P45,"00"),"")&amp;IF(R45&lt;&gt;"",TEXT(R45,"00"),"")&amp;IF(T45&lt;&gt;"",TEXT(T45,"00"),"")),ASC(U45))</f>
        <v/>
      </c>
      <c r="N45" s="285"/>
      <c r="O45" s="329" t="s">
        <v>278</v>
      </c>
      <c r="P45" s="337"/>
      <c r="Q45" s="329" t="s">
        <v>279</v>
      </c>
      <c r="R45" s="337"/>
      <c r="S45" s="313" t="s">
        <v>280</v>
      </c>
      <c r="T45" s="339"/>
      <c r="U45" s="285"/>
      <c r="V45" s="8"/>
      <c r="W45" s="9" t="s">
        <v>23</v>
      </c>
      <c r="X45" s="8"/>
      <c r="Y45" s="9" t="s">
        <v>24</v>
      </c>
      <c r="Z45" s="8"/>
      <c r="AA45" s="9" t="s">
        <v>26</v>
      </c>
      <c r="AB45" s="283"/>
      <c r="AC45" s="127" t="str">
        <f>IF(AK45="",ASC(AD45&amp;IF(AF45&lt;&gt;"",TEXT(AF45,"00"),"")&amp;IF(AH45&lt;&gt;"",TEXT(AH45,"00"),"")&amp;IF(AJ45&lt;&gt;"",TEXT(AJ45,"00"),"")),ASC(AK45))</f>
        <v/>
      </c>
      <c r="AD45" s="327" t="str">
        <f>IF(I45="","",IF(I45="201 十種競技","",VLOOKUP(I45,#REF!,2,FALSE)))</f>
        <v/>
      </c>
      <c r="AE45" s="331" t="s">
        <v>278</v>
      </c>
      <c r="AF45" s="333" t="str">
        <f>IF(I45="","",IF(I45="201 十種競技","",VLOOKUP(I45,#REF!,4,FALSE)))</f>
        <v/>
      </c>
      <c r="AG45" s="331" t="s">
        <v>279</v>
      </c>
      <c r="AH45" s="333" t="str">
        <f>IF(I45="","",IF(I45="201 十種競技","",VLOOKUP(I45,#REF!,6,FALSE)))</f>
        <v/>
      </c>
      <c r="AI45" s="335" t="s">
        <v>280</v>
      </c>
      <c r="AJ45" s="325" t="str">
        <f>IF(I45="","",IF(I45="201 十種競技","",VLOOKUP(I45,#REF!,8,FALSE)))</f>
        <v/>
      </c>
      <c r="AK45" s="327" t="str">
        <f>IF(I45="","",IF(I45="201 十種競技",#REF!,""))</f>
        <v/>
      </c>
      <c r="AL45" s="13" t="str">
        <f>IF(AT45="",ASC(AM45&amp;IF(AO45&lt;&gt;"",TEXT(AO45,"00"),"")&amp;IF(AQ45&lt;&gt;"",TEXT(AQ45,"00"),"")&amp;IF(AS45&lt;&gt;"",TEXT(AS45,"00"),"")),ASC(AT45))</f>
        <v/>
      </c>
      <c r="AM45" s="279"/>
      <c r="AN45" s="329" t="s">
        <v>278</v>
      </c>
      <c r="AO45" s="311"/>
      <c r="AP45" s="329" t="s">
        <v>279</v>
      </c>
      <c r="AQ45" s="311"/>
      <c r="AR45" s="313" t="s">
        <v>280</v>
      </c>
      <c r="AS45" s="315"/>
      <c r="AT45" s="317"/>
      <c r="AV45" s="6" t="str">
        <f>IF(AND(I45&lt;&gt;"107 ハーフマラソン",I45&lt;&gt;"062 10000mW"),D45 &amp; "-" &amp; I45,D45 &amp; "-" &amp; I45 &amp; J45)</f>
        <v>-</v>
      </c>
      <c r="AW45" s="6" t="str">
        <f>IF(ISERROR(VLOOKUP(記入方法!$AV45,登録者リスト!#REF!,4,FALSE)),"○","")</f>
        <v>○</v>
      </c>
      <c r="AX45" s="6" t="e">
        <f>IF(AND(I45&lt;&gt;"107 ハーフマラソン",I45&lt;&gt;"062 10000mW"),#REF! &amp; "-" &amp; I45,#REF! &amp; "-" &amp; I45 &amp; J45)</f>
        <v>#REF!</v>
      </c>
      <c r="AY45" s="6" t="str">
        <f>IF(ISERROR(VLOOKUP(AX45,突破者リスト外資格記録入力シート!$D$7:$M$106,2,FALSE)),"○","")</f>
        <v>○</v>
      </c>
      <c r="AZ45" s="6" t="str">
        <f>IF(C45="○","整理番号","登録番号")</f>
        <v>登録番号</v>
      </c>
      <c r="BA45" s="6" t="str">
        <f>IF(I45="107 ハーフマラソン","H",IF(I45="062 10000mW","W",""))</f>
        <v/>
      </c>
      <c r="BB45" s="6" t="e">
        <f>VLOOKUP($I45 &amp; $J45,標準記録!$A$1:$D$25,2,FALSE)</f>
        <v>#N/A</v>
      </c>
      <c r="BC45" s="6" t="e">
        <f>VLOOKUP($I45 &amp; $J45,標準記録!$A$1:$D$25,3,FALSE)</f>
        <v>#N/A</v>
      </c>
      <c r="BD45" s="6" t="e">
        <f>VLOOKUP($I45 &amp; $J45,標準記録!$A$1:$D$25,4,FALSE)</f>
        <v>#N/A</v>
      </c>
      <c r="BE45" s="6" t="str">
        <f>IF(BF45="","",A45)</f>
        <v/>
      </c>
      <c r="BF45" s="6" t="str">
        <f>IF(OR(I45="201 十種競技",I45="202 七種競技"),#REF!,"")</f>
        <v/>
      </c>
      <c r="BG45" s="6" t="str">
        <f>IF(I45="107 ハーフマラソン",#REF!,"")</f>
        <v/>
      </c>
      <c r="BH45" s="6" t="str">
        <f>I45 &amp; K45</f>
        <v/>
      </c>
      <c r="BI45" s="6">
        <f>I45</f>
        <v>0</v>
      </c>
      <c r="BJ45" s="6">
        <f>COUNTIF($BI$5:$BI$401,I45)</f>
        <v>160</v>
      </c>
      <c r="BK45" s="6">
        <f>COUNTIF($BH$5:$BH$401,I45 &amp; "B標準")</f>
        <v>0</v>
      </c>
      <c r="BL45" s="6" t="str">
        <f>D43 &amp; D45</f>
        <v>登録番号</v>
      </c>
    </row>
    <row r="46" spans="1:64" ht="14.25" thickBot="1" x14ac:dyDescent="0.2">
      <c r="A46" s="277"/>
      <c r="B46" s="280"/>
      <c r="C46" s="282"/>
      <c r="D46" s="280"/>
      <c r="E46" s="193" t="str">
        <f>IF(C45="○",IF($D45&lt;&gt;"",VLOOKUP($D45,新規学連登録者入力シート!$A$2:$U$101,7,FALSE),""),IF($D45&lt;&gt;"",IF(VLOOKUP(記入方法!$D45,登録者リスト!$A$1:$F$43729,4,FALSE)=基本情報!$D$6,VLOOKUP(記入方法!$D45,登録者リスト!$A$1:$F$43729,2,FALSE),""),""))</f>
        <v/>
      </c>
      <c r="F46" s="284"/>
      <c r="G46" s="193" t="str">
        <f>IF(C45="○",IF($D45&lt;&gt;"",VLOOKUP($D45,新規学連登録者入力シート!$A$2:$U$101,19,FALSE),""),IF($D45&lt;&gt;"",IF(VLOOKUP(記入方法!$D45,登録者リスト!$A$1:$F$43729,4,FALSE)=基本情報!$D$6,VLOOKUP(記入方法!$D45,登録者リスト!$A$1:$F$43729,6,FALSE),""),""))</f>
        <v/>
      </c>
      <c r="H46" s="286"/>
      <c r="I46" s="342"/>
      <c r="J46" s="342"/>
      <c r="K46" s="344"/>
      <c r="L46" s="171"/>
      <c r="M46" s="15" t="str">
        <f>IF(U46="",ASC(N46&amp;IF(P46&lt;&gt;"",TEXT(P46,"00"),"")&amp;IF(R46&lt;&gt;"",TEXT(R46,"00"),"")&amp;IF(T46&lt;&gt;"",TEXT(T46,"00"),"")),ASC(U46))</f>
        <v/>
      </c>
      <c r="N46" s="286"/>
      <c r="O46" s="330"/>
      <c r="P46" s="338"/>
      <c r="Q46" s="330"/>
      <c r="R46" s="338"/>
      <c r="S46" s="314"/>
      <c r="T46" s="340"/>
      <c r="U46" s="286"/>
      <c r="V46" s="10"/>
      <c r="W46" s="11" t="s">
        <v>23</v>
      </c>
      <c r="X46" s="10"/>
      <c r="Y46" s="11" t="s">
        <v>25</v>
      </c>
      <c r="Z46" s="10"/>
      <c r="AA46" s="11" t="s">
        <v>26</v>
      </c>
      <c r="AB46" s="284"/>
      <c r="AC46" s="128" t="str">
        <f>IF(AK46="",ASC(AD45&amp;IF(AF46&lt;&gt;"",TEXT(AF46,"00"),"")&amp;IF(AH46&lt;&gt;"",TEXT(AH46,"00"),"")&amp;IF(AJ46&lt;&gt;"",TEXT(AJ46,"00"),"")),ASC(AK46))</f>
        <v/>
      </c>
      <c r="AD46" s="328"/>
      <c r="AE46" s="332"/>
      <c r="AF46" s="334"/>
      <c r="AG46" s="332"/>
      <c r="AH46" s="334"/>
      <c r="AI46" s="336"/>
      <c r="AJ46" s="326"/>
      <c r="AK46" s="328"/>
      <c r="AL46" s="15" t="str">
        <f>IF(AT46="",ASC(AM46&amp;IF(AO46&lt;&gt;"",TEXT(AO46,"00"),"")&amp;IF(AQ46&lt;&gt;"",TEXT(AQ46,"00"),"")&amp;IF(AS46&lt;&gt;"",TEXT(AS46,"00"),"")),ASC(AT46))</f>
        <v/>
      </c>
      <c r="AM46" s="280"/>
      <c r="AN46" s="330"/>
      <c r="AO46" s="312"/>
      <c r="AP46" s="330"/>
      <c r="AQ46" s="312"/>
      <c r="AR46" s="314"/>
      <c r="AS46" s="316"/>
      <c r="AT46" s="318"/>
      <c r="AV46" s="6" t="str">
        <f>IF(AND(I46&lt;&gt;"107 ハーフマラソン",I46&lt;&gt;"062 10000mW"),D45 &amp; "-" &amp; I46,D45 &amp; "-" &amp; I46 &amp; J46)</f>
        <v>-</v>
      </c>
      <c r="AW46" s="6" t="str">
        <f>IF(ISERROR(VLOOKUP(記入方法!$AV46,登録者リスト!#REF!,4,FALSE)),"○","")</f>
        <v>○</v>
      </c>
      <c r="AX46" s="6" t="e">
        <f>IF(AND(I46&lt;&gt;"107 ハーフマラソン",I46&lt;&gt;"062 10000mW"),#REF! &amp; "-" &amp; I46,#REF! &amp; "-" &amp; I46 &amp; J46)</f>
        <v>#REF!</v>
      </c>
      <c r="AY46" s="6" t="str">
        <f>IF(ISERROR(VLOOKUP(AX46,突破者リスト外資格記録入力シート!$D$7:$M$106,2,FALSE)),"○","")</f>
        <v>○</v>
      </c>
      <c r="BA46" s="6" t="str">
        <f>IF(I46="107 ハーフマラソン","H",IF(I46="062 10000mW","W",""))</f>
        <v/>
      </c>
      <c r="BB46" s="6" t="e">
        <f>VLOOKUP($I46 &amp; $J46,標準記録!$A$1:$D$25,2,FALSE)</f>
        <v>#N/A</v>
      </c>
      <c r="BC46" s="6" t="e">
        <f>VLOOKUP($I46 &amp; $J46,標準記録!$A$1:$D$25,3,FALSE)</f>
        <v>#N/A</v>
      </c>
      <c r="BD46" s="6" t="e">
        <f>VLOOKUP($I46 &amp; $J46,標準記録!$A$1:$D$25,4,FALSE)</f>
        <v>#N/A</v>
      </c>
      <c r="BE46" s="6" t="str">
        <f>IF(BF46="","",A45)</f>
        <v/>
      </c>
      <c r="BF46" s="6" t="str">
        <f>IF(OR(I46="201 十種競技",I46="202 七種競技"),#REF!,"")</f>
        <v/>
      </c>
      <c r="BG46" s="6" t="str">
        <f>IF(I46="107 ハーフマラソン",#REF!,"")</f>
        <v/>
      </c>
      <c r="BH46" s="6" t="str">
        <f>I46 &amp; K46</f>
        <v/>
      </c>
      <c r="BI46" s="6">
        <f>I46</f>
        <v>0</v>
      </c>
      <c r="BJ46" s="6">
        <f>COUNTIF($BI$5:$BI$401,I46)</f>
        <v>160</v>
      </c>
      <c r="BK46" s="6">
        <f>COUNTIF($BH$5:$BH$401,I46 &amp; "B標準")</f>
        <v>0</v>
      </c>
    </row>
    <row r="47" spans="1:64" ht="15" thickTop="1" thickBot="1" x14ac:dyDescent="0.2">
      <c r="A47" s="278"/>
      <c r="B47" s="319" t="s">
        <v>167</v>
      </c>
      <c r="C47" s="320"/>
      <c r="D47" s="320"/>
      <c r="E47" s="320"/>
      <c r="F47" s="320"/>
      <c r="G47" s="321"/>
      <c r="H47" s="190"/>
      <c r="I47" s="322"/>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4"/>
    </row>
    <row r="48" spans="1:64" ht="13.5" customHeight="1" x14ac:dyDescent="0.15">
      <c r="A48" s="301"/>
      <c r="B48" s="303" t="s">
        <v>0</v>
      </c>
      <c r="C48" s="305" t="s">
        <v>283</v>
      </c>
      <c r="D48" s="305" t="str">
        <f>IF(C50="○","整理番号","登録番号")</f>
        <v>登録番号</v>
      </c>
      <c r="E48" s="189" t="s">
        <v>1402</v>
      </c>
      <c r="F48" s="303" t="s">
        <v>322</v>
      </c>
      <c r="G48" s="169" t="s">
        <v>1</v>
      </c>
      <c r="H48" s="307" t="s">
        <v>1403</v>
      </c>
      <c r="I48" s="345" t="s">
        <v>2</v>
      </c>
      <c r="J48" s="307" t="s">
        <v>331</v>
      </c>
      <c r="K48" s="307" t="s">
        <v>3</v>
      </c>
      <c r="L48" s="179" t="s">
        <v>284</v>
      </c>
      <c r="M48" s="172" t="s">
        <v>16</v>
      </c>
      <c r="N48" s="287" t="s">
        <v>4</v>
      </c>
      <c r="O48" s="288"/>
      <c r="P48" s="288"/>
      <c r="Q48" s="288"/>
      <c r="R48" s="288"/>
      <c r="S48" s="288"/>
      <c r="T48" s="288"/>
      <c r="U48" s="288"/>
      <c r="V48" s="288"/>
      <c r="W48" s="288"/>
      <c r="X48" s="288"/>
      <c r="Y48" s="288"/>
      <c r="Z48" s="288"/>
      <c r="AA48" s="288"/>
      <c r="AB48" s="289"/>
      <c r="AC48" s="174" t="s">
        <v>16</v>
      </c>
      <c r="AD48" s="290" t="s">
        <v>470</v>
      </c>
      <c r="AE48" s="291"/>
      <c r="AF48" s="291"/>
      <c r="AG48" s="291"/>
      <c r="AH48" s="291"/>
      <c r="AI48" s="291"/>
      <c r="AJ48" s="291"/>
      <c r="AK48" s="292"/>
      <c r="AL48" s="172" t="s">
        <v>16</v>
      </c>
      <c r="AM48" s="287" t="s">
        <v>467</v>
      </c>
      <c r="AN48" s="288"/>
      <c r="AO48" s="288"/>
      <c r="AP48" s="288"/>
      <c r="AQ48" s="288"/>
      <c r="AR48" s="288"/>
      <c r="AS48" s="288"/>
      <c r="AT48" s="293"/>
    </row>
    <row r="49" spans="1:64" ht="14.25" thickBot="1" x14ac:dyDescent="0.2">
      <c r="A49" s="302"/>
      <c r="B49" s="304"/>
      <c r="C49" s="306"/>
      <c r="D49" s="306"/>
      <c r="E49" s="194" t="s">
        <v>6</v>
      </c>
      <c r="F49" s="304"/>
      <c r="G49" s="7" t="s">
        <v>7</v>
      </c>
      <c r="H49" s="304"/>
      <c r="I49" s="346"/>
      <c r="J49" s="310"/>
      <c r="K49" s="310"/>
      <c r="L49" s="180"/>
      <c r="M49" s="173"/>
      <c r="N49" s="294" t="s">
        <v>8</v>
      </c>
      <c r="O49" s="295"/>
      <c r="P49" s="295"/>
      <c r="Q49" s="295"/>
      <c r="R49" s="295"/>
      <c r="S49" s="295"/>
      <c r="T49" s="296"/>
      <c r="U49" s="194" t="s">
        <v>9</v>
      </c>
      <c r="V49" s="176" t="s">
        <v>10</v>
      </c>
      <c r="W49" s="177"/>
      <c r="X49" s="177"/>
      <c r="Y49" s="177"/>
      <c r="Z49" s="177"/>
      <c r="AA49" s="178"/>
      <c r="AB49" s="120" t="s">
        <v>11</v>
      </c>
      <c r="AC49" s="175"/>
      <c r="AD49" s="297" t="s">
        <v>8</v>
      </c>
      <c r="AE49" s="298"/>
      <c r="AF49" s="298"/>
      <c r="AG49" s="298"/>
      <c r="AH49" s="298"/>
      <c r="AI49" s="298"/>
      <c r="AJ49" s="299"/>
      <c r="AK49" s="126" t="s">
        <v>9</v>
      </c>
      <c r="AL49" s="173"/>
      <c r="AM49" s="294" t="s">
        <v>8</v>
      </c>
      <c r="AN49" s="295"/>
      <c r="AO49" s="295"/>
      <c r="AP49" s="295"/>
      <c r="AQ49" s="295"/>
      <c r="AR49" s="295"/>
      <c r="AS49" s="296"/>
      <c r="AT49" s="121" t="s">
        <v>9</v>
      </c>
    </row>
    <row r="50" spans="1:64" x14ac:dyDescent="0.15">
      <c r="A50" s="276">
        <v>10</v>
      </c>
      <c r="B50" s="279"/>
      <c r="C50" s="281"/>
      <c r="D50" s="279"/>
      <c r="E50" s="191" t="str">
        <f>IF(C50="○",IF($D50&lt;&gt;"",VLOOKUP($D50,新規学連登録者入力シート!$A$2:$U$101,8,FALSE),""),IF($D50&lt;&gt;"",IF(VLOOKUP(記入方法!$D50,登録者リスト!$A$1:$F$43729,4,FALSE)=基本情報!$D$6,VLOOKUP(記入方法!$D50,登録者リスト!$A$1:$F$43729,3,FALSE),""),""))</f>
        <v/>
      </c>
      <c r="F50" s="283" t="str">
        <f>IF(C50="○",IF($D50&lt;&gt;"",VLOOKUP($D50,新規学連登録者入力シート!$A$2:$U$101,9,FALSE),""),IF($D50&lt;&gt;"",IF(VLOOKUP(記入方法!$D50,登録者リスト!$A$1:$G$43729,4,FALSE)=基本情報!$D$6,VLOOKUP(記入方法!$D50,登録者リスト!$A$1:$G$43729,7,FALSE),""),""))</f>
        <v/>
      </c>
      <c r="G50" s="192" t="str">
        <f>IF(C50="○",IF($D50&lt;&gt;"",VLOOKUP($D50,新規学連登録者入力シート!$A$2:$U$101,14,FALSE),""),IF($D50&lt;&gt;"",IF(VLOOKUP(記入方法!$D50,登録者リスト!$A$1:$F$43729,4,FALSE)=基本情報!$D$6,VLOOKUP(記入方法!$D50,登録者リスト!$A$1:$F$43729,5,FALSE),""),""))</f>
        <v/>
      </c>
      <c r="H50" s="285" t="str">
        <f>IF(C50="○",IF($D50&lt;&gt;"",VLOOKUP($D50,新規学連登録者入力シート!$A$2:$U$101,19,FALSE),""),IF($D50&lt;&gt;"",IF(VLOOKUP(記入方法!$D50,登録者リスト!$A$1:$H$43729,4,FALSE)=基本情報!$D$6,VLOOKUP(記入方法!$D50,登録者リスト!$A$1:$H$43729,8,FALSE),""),""))</f>
        <v/>
      </c>
      <c r="I50" s="341"/>
      <c r="J50" s="341"/>
      <c r="K50" s="343" t="str">
        <f>IFERROR(IF(I50="","",IF(AND(I50&lt;&gt;"107 ハーフマラソン",I50&lt;&gt;"062 10000mW"),IF(BD50="T",IF(VALUE(M50)&lt;=BB50,"A標準",IF(VALUE(M50)&lt;=BC50,"B標準","未突破")),IF(VALUE(M50)&gt;=BB50,"A標準",IF(VALUE(M50)&gt;=BC50,"B標準","未突破"))),IF(VALUE(M50)&lt;=BC50,"","未突破"))),"")</f>
        <v/>
      </c>
      <c r="L50" s="170"/>
      <c r="M50" s="13" t="str">
        <f>IF(U50="",ASC(N50&amp;IF(P50&lt;&gt;"",TEXT(P50,"00"),"")&amp;IF(R50&lt;&gt;"",TEXT(R50,"00"),"")&amp;IF(T50&lt;&gt;"",TEXT(T50,"00"),"")),ASC(U50))</f>
        <v/>
      </c>
      <c r="N50" s="285"/>
      <c r="O50" s="329" t="s">
        <v>278</v>
      </c>
      <c r="P50" s="337"/>
      <c r="Q50" s="329" t="s">
        <v>279</v>
      </c>
      <c r="R50" s="337"/>
      <c r="S50" s="313" t="s">
        <v>280</v>
      </c>
      <c r="T50" s="339"/>
      <c r="U50" s="285"/>
      <c r="V50" s="8"/>
      <c r="W50" s="9" t="s">
        <v>23</v>
      </c>
      <c r="X50" s="8"/>
      <c r="Y50" s="9" t="s">
        <v>24</v>
      </c>
      <c r="Z50" s="8"/>
      <c r="AA50" s="9" t="s">
        <v>26</v>
      </c>
      <c r="AB50" s="283"/>
      <c r="AC50" s="127" t="str">
        <f>IF(AK50="",ASC(AD50&amp;IF(AF50&lt;&gt;"",TEXT(AF50,"00"),"")&amp;IF(AH50&lt;&gt;"",TEXT(AH50,"00"),"")&amp;IF(AJ50&lt;&gt;"",TEXT(AJ50,"00"),"")),ASC(AK50))</f>
        <v/>
      </c>
      <c r="AD50" s="327" t="str">
        <f>IF(I50="","",IF(I50="201 十種競技","",VLOOKUP(I50,#REF!,2,FALSE)))</f>
        <v/>
      </c>
      <c r="AE50" s="331" t="s">
        <v>278</v>
      </c>
      <c r="AF50" s="333" t="str">
        <f>IF(I50="","",IF(I50="201 十種競技","",VLOOKUP(I50,#REF!,4,FALSE)))</f>
        <v/>
      </c>
      <c r="AG50" s="331" t="s">
        <v>279</v>
      </c>
      <c r="AH50" s="333" t="str">
        <f>IF(I50="","",IF(I50="201 十種競技","",VLOOKUP(I50,#REF!,6,FALSE)))</f>
        <v/>
      </c>
      <c r="AI50" s="335" t="s">
        <v>280</v>
      </c>
      <c r="AJ50" s="325" t="str">
        <f>IF(I50="","",IF(I50="201 十種競技","",VLOOKUP(I50,#REF!,8,FALSE)))</f>
        <v/>
      </c>
      <c r="AK50" s="327" t="str">
        <f>IF(I50="","",IF(I50="201 十種競技",#REF!,""))</f>
        <v/>
      </c>
      <c r="AL50" s="13" t="str">
        <f>IF(AT50="",ASC(AM50&amp;IF(AO50&lt;&gt;"",TEXT(AO50,"00"),"")&amp;IF(AQ50&lt;&gt;"",TEXT(AQ50,"00"),"")&amp;IF(AS50&lt;&gt;"",TEXT(AS50,"00"),"")),ASC(AT50))</f>
        <v/>
      </c>
      <c r="AM50" s="279"/>
      <c r="AN50" s="329" t="s">
        <v>278</v>
      </c>
      <c r="AO50" s="311"/>
      <c r="AP50" s="329" t="s">
        <v>279</v>
      </c>
      <c r="AQ50" s="311"/>
      <c r="AR50" s="313" t="s">
        <v>280</v>
      </c>
      <c r="AS50" s="315"/>
      <c r="AT50" s="317"/>
      <c r="AV50" s="6" t="str">
        <f>IF(AND(I50&lt;&gt;"107 ハーフマラソン",I50&lt;&gt;"062 10000mW"),D50 &amp; "-" &amp; I50,D50 &amp; "-" &amp; I50 &amp; J50)</f>
        <v>-</v>
      </c>
      <c r="AW50" s="6" t="str">
        <f>IF(ISERROR(VLOOKUP(記入方法!$AV50,登録者リスト!#REF!,4,FALSE)),"○","")</f>
        <v>○</v>
      </c>
      <c r="AX50" s="6" t="e">
        <f>IF(AND(I50&lt;&gt;"107 ハーフマラソン",I50&lt;&gt;"062 10000mW"),#REF! &amp; "-" &amp; I50,#REF! &amp; "-" &amp; I50 &amp; J50)</f>
        <v>#REF!</v>
      </c>
      <c r="AY50" s="6" t="str">
        <f>IF(ISERROR(VLOOKUP(AX50,突破者リスト外資格記録入力シート!$D$7:$M$106,2,FALSE)),"○","")</f>
        <v>○</v>
      </c>
      <c r="AZ50" s="6" t="str">
        <f>IF(C50="○","整理番号","登録番号")</f>
        <v>登録番号</v>
      </c>
      <c r="BA50" s="6" t="str">
        <f>IF(I50="107 ハーフマラソン","H",IF(I50="062 10000mW","W",""))</f>
        <v/>
      </c>
      <c r="BB50" s="6" t="e">
        <f>VLOOKUP($I50 &amp; $J50,標準記録!$A$1:$D$25,2,FALSE)</f>
        <v>#N/A</v>
      </c>
      <c r="BC50" s="6" t="e">
        <f>VLOOKUP($I50 &amp; $J50,標準記録!$A$1:$D$25,3,FALSE)</f>
        <v>#N/A</v>
      </c>
      <c r="BD50" s="6" t="e">
        <f>VLOOKUP($I50 &amp; $J50,標準記録!$A$1:$D$25,4,FALSE)</f>
        <v>#N/A</v>
      </c>
      <c r="BE50" s="6" t="str">
        <f>IF(BF50="","",A50)</f>
        <v/>
      </c>
      <c r="BF50" s="6" t="str">
        <f>IF(OR(I50="201 十種競技",I50="202 七種競技"),#REF!,"")</f>
        <v/>
      </c>
      <c r="BG50" s="6" t="str">
        <f>IF(I50="107 ハーフマラソン",#REF!,"")</f>
        <v/>
      </c>
      <c r="BH50" s="6" t="str">
        <f>I50 &amp; K50</f>
        <v/>
      </c>
      <c r="BI50" s="6">
        <f>I50</f>
        <v>0</v>
      </c>
      <c r="BJ50" s="6">
        <f>COUNTIF($BI$5:$BI$401,I50)</f>
        <v>160</v>
      </c>
      <c r="BK50" s="6">
        <f>COUNTIF($BH$5:$BH$401,I50 &amp; "B標準")</f>
        <v>0</v>
      </c>
      <c r="BL50" s="6" t="str">
        <f>D48 &amp; D50</f>
        <v>登録番号</v>
      </c>
    </row>
    <row r="51" spans="1:64" ht="14.25" thickBot="1" x14ac:dyDescent="0.2">
      <c r="A51" s="277"/>
      <c r="B51" s="280"/>
      <c r="C51" s="282"/>
      <c r="D51" s="280"/>
      <c r="E51" s="193" t="str">
        <f>IF(C50="○",IF($D50&lt;&gt;"",VLOOKUP($D50,新規学連登録者入力シート!$A$2:$U$101,7,FALSE),""),IF($D50&lt;&gt;"",IF(VLOOKUP(記入方法!$D50,登録者リスト!$A$1:$F$43729,4,FALSE)=基本情報!$D$6,VLOOKUP(記入方法!$D50,登録者リスト!$A$1:$F$43729,2,FALSE),""),""))</f>
        <v/>
      </c>
      <c r="F51" s="284"/>
      <c r="G51" s="193" t="str">
        <f>IF(C50="○",IF($D50&lt;&gt;"",VLOOKUP($D50,新規学連登録者入力シート!$A$2:$U$101,19,FALSE),""),IF($D50&lt;&gt;"",IF(VLOOKUP(記入方法!$D50,登録者リスト!$A$1:$F$43729,4,FALSE)=基本情報!$D$6,VLOOKUP(記入方法!$D50,登録者リスト!$A$1:$F$43729,6,FALSE),""),""))</f>
        <v/>
      </c>
      <c r="H51" s="286"/>
      <c r="I51" s="342"/>
      <c r="J51" s="342"/>
      <c r="K51" s="344"/>
      <c r="L51" s="171"/>
      <c r="M51" s="15" t="str">
        <f>IF(U51="",ASC(N51&amp;IF(P51&lt;&gt;"",TEXT(P51,"00"),"")&amp;IF(R51&lt;&gt;"",TEXT(R51,"00"),"")&amp;IF(T51&lt;&gt;"",TEXT(T51,"00"),"")),ASC(U51))</f>
        <v/>
      </c>
      <c r="N51" s="286"/>
      <c r="O51" s="330"/>
      <c r="P51" s="338"/>
      <c r="Q51" s="330"/>
      <c r="R51" s="338"/>
      <c r="S51" s="314"/>
      <c r="T51" s="340"/>
      <c r="U51" s="286"/>
      <c r="V51" s="10"/>
      <c r="W51" s="11" t="s">
        <v>23</v>
      </c>
      <c r="X51" s="10"/>
      <c r="Y51" s="11" t="s">
        <v>25</v>
      </c>
      <c r="Z51" s="10"/>
      <c r="AA51" s="11" t="s">
        <v>26</v>
      </c>
      <c r="AB51" s="284"/>
      <c r="AC51" s="128" t="str">
        <f>IF(AK51="",ASC(AD50&amp;IF(AF51&lt;&gt;"",TEXT(AF51,"00"),"")&amp;IF(AH51&lt;&gt;"",TEXT(AH51,"00"),"")&amp;IF(AJ51&lt;&gt;"",TEXT(AJ51,"00"),"")),ASC(AK51))</f>
        <v/>
      </c>
      <c r="AD51" s="328"/>
      <c r="AE51" s="332"/>
      <c r="AF51" s="334"/>
      <c r="AG51" s="332"/>
      <c r="AH51" s="334"/>
      <c r="AI51" s="336"/>
      <c r="AJ51" s="326"/>
      <c r="AK51" s="328"/>
      <c r="AL51" s="15" t="str">
        <f>IF(AT51="",ASC(AM51&amp;IF(AO51&lt;&gt;"",TEXT(AO51,"00"),"")&amp;IF(AQ51&lt;&gt;"",TEXT(AQ51,"00"),"")&amp;IF(AS51&lt;&gt;"",TEXT(AS51,"00"),"")),ASC(AT51))</f>
        <v/>
      </c>
      <c r="AM51" s="280"/>
      <c r="AN51" s="330"/>
      <c r="AO51" s="312"/>
      <c r="AP51" s="330"/>
      <c r="AQ51" s="312"/>
      <c r="AR51" s="314"/>
      <c r="AS51" s="316"/>
      <c r="AT51" s="318"/>
      <c r="AV51" s="6" t="str">
        <f>IF(AND(I51&lt;&gt;"107 ハーフマラソン",I51&lt;&gt;"062 10000mW"),D50 &amp; "-" &amp; I51,D50 &amp; "-" &amp; I51 &amp; J51)</f>
        <v>-</v>
      </c>
      <c r="AW51" s="6" t="str">
        <f>IF(ISERROR(VLOOKUP(記入方法!$AV51,登録者リスト!#REF!,4,FALSE)),"○","")</f>
        <v>○</v>
      </c>
      <c r="AX51" s="6" t="e">
        <f>IF(AND(I51&lt;&gt;"107 ハーフマラソン",I51&lt;&gt;"062 10000mW"),#REF! &amp; "-" &amp; I51,#REF! &amp; "-" &amp; I51 &amp; J51)</f>
        <v>#REF!</v>
      </c>
      <c r="AY51" s="6" t="str">
        <f>IF(ISERROR(VLOOKUP(AX51,突破者リスト外資格記録入力シート!$D$7:$M$106,2,FALSE)),"○","")</f>
        <v>○</v>
      </c>
      <c r="BA51" s="6" t="str">
        <f>IF(I51="107 ハーフマラソン","H",IF(I51="062 10000mW","W",""))</f>
        <v/>
      </c>
      <c r="BB51" s="6" t="e">
        <f>VLOOKUP($I51 &amp; $J51,標準記録!$A$1:$D$25,2,FALSE)</f>
        <v>#N/A</v>
      </c>
      <c r="BC51" s="6" t="e">
        <f>VLOOKUP($I51 &amp; $J51,標準記録!$A$1:$D$25,3,FALSE)</f>
        <v>#N/A</v>
      </c>
      <c r="BD51" s="6" t="e">
        <f>VLOOKUP($I51 &amp; $J51,標準記録!$A$1:$D$25,4,FALSE)</f>
        <v>#N/A</v>
      </c>
      <c r="BE51" s="6" t="str">
        <f>IF(BF51="","",A50)</f>
        <v/>
      </c>
      <c r="BF51" s="6" t="str">
        <f>IF(OR(I51="201 十種競技",I51="202 七種競技"),#REF!,"")</f>
        <v/>
      </c>
      <c r="BG51" s="6" t="str">
        <f>IF(I51="107 ハーフマラソン",#REF!,"")</f>
        <v/>
      </c>
      <c r="BH51" s="6" t="str">
        <f>I51 &amp; K51</f>
        <v/>
      </c>
      <c r="BI51" s="6">
        <f>I51</f>
        <v>0</v>
      </c>
      <c r="BJ51" s="6">
        <f>COUNTIF($BI$5:$BI$401,I51)</f>
        <v>160</v>
      </c>
      <c r="BK51" s="6">
        <f>COUNTIF($BH$5:$BH$401,I51 &amp; "B標準")</f>
        <v>0</v>
      </c>
    </row>
    <row r="52" spans="1:64" ht="15" thickTop="1" thickBot="1" x14ac:dyDescent="0.2">
      <c r="A52" s="278"/>
      <c r="B52" s="319" t="s">
        <v>167</v>
      </c>
      <c r="C52" s="320"/>
      <c r="D52" s="320"/>
      <c r="E52" s="320"/>
      <c r="F52" s="320"/>
      <c r="G52" s="321"/>
      <c r="H52" s="190"/>
      <c r="I52" s="322"/>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4"/>
    </row>
    <row r="53" spans="1:64" ht="13.5" customHeight="1" x14ac:dyDescent="0.15">
      <c r="A53" s="301"/>
      <c r="B53" s="303" t="s">
        <v>0</v>
      </c>
      <c r="C53" s="305" t="s">
        <v>283</v>
      </c>
      <c r="D53" s="305" t="str">
        <f>IF(C55="○","整理番号","登録番号")</f>
        <v>登録番号</v>
      </c>
      <c r="E53" s="189" t="s">
        <v>1402</v>
      </c>
      <c r="F53" s="303" t="s">
        <v>322</v>
      </c>
      <c r="G53" s="169" t="s">
        <v>1</v>
      </c>
      <c r="H53" s="307" t="s">
        <v>1403</v>
      </c>
      <c r="I53" s="345" t="s">
        <v>2</v>
      </c>
      <c r="J53" s="307" t="s">
        <v>331</v>
      </c>
      <c r="K53" s="307" t="s">
        <v>3</v>
      </c>
      <c r="L53" s="179" t="s">
        <v>284</v>
      </c>
      <c r="M53" s="172" t="s">
        <v>16</v>
      </c>
      <c r="N53" s="287" t="s">
        <v>4</v>
      </c>
      <c r="O53" s="288"/>
      <c r="P53" s="288"/>
      <c r="Q53" s="288"/>
      <c r="R53" s="288"/>
      <c r="S53" s="288"/>
      <c r="T53" s="288"/>
      <c r="U53" s="288"/>
      <c r="V53" s="288"/>
      <c r="W53" s="288"/>
      <c r="X53" s="288"/>
      <c r="Y53" s="288"/>
      <c r="Z53" s="288"/>
      <c r="AA53" s="288"/>
      <c r="AB53" s="289"/>
      <c r="AC53" s="174" t="s">
        <v>16</v>
      </c>
      <c r="AD53" s="290" t="s">
        <v>470</v>
      </c>
      <c r="AE53" s="291"/>
      <c r="AF53" s="291"/>
      <c r="AG53" s="291"/>
      <c r="AH53" s="291"/>
      <c r="AI53" s="291"/>
      <c r="AJ53" s="291"/>
      <c r="AK53" s="292"/>
      <c r="AL53" s="172" t="s">
        <v>16</v>
      </c>
      <c r="AM53" s="287" t="s">
        <v>467</v>
      </c>
      <c r="AN53" s="288"/>
      <c r="AO53" s="288"/>
      <c r="AP53" s="288"/>
      <c r="AQ53" s="288"/>
      <c r="AR53" s="288"/>
      <c r="AS53" s="288"/>
      <c r="AT53" s="293"/>
    </row>
    <row r="54" spans="1:64" ht="14.25" thickBot="1" x14ac:dyDescent="0.2">
      <c r="A54" s="302"/>
      <c r="B54" s="304"/>
      <c r="C54" s="306"/>
      <c r="D54" s="306"/>
      <c r="E54" s="194" t="s">
        <v>6</v>
      </c>
      <c r="F54" s="304"/>
      <c r="G54" s="7" t="s">
        <v>7</v>
      </c>
      <c r="H54" s="304"/>
      <c r="I54" s="346"/>
      <c r="J54" s="310"/>
      <c r="K54" s="310"/>
      <c r="L54" s="180"/>
      <c r="M54" s="173"/>
      <c r="N54" s="294" t="s">
        <v>8</v>
      </c>
      <c r="O54" s="295"/>
      <c r="P54" s="295"/>
      <c r="Q54" s="295"/>
      <c r="R54" s="295"/>
      <c r="S54" s="295"/>
      <c r="T54" s="296"/>
      <c r="U54" s="194" t="s">
        <v>9</v>
      </c>
      <c r="V54" s="176" t="s">
        <v>10</v>
      </c>
      <c r="W54" s="177"/>
      <c r="X54" s="177"/>
      <c r="Y54" s="177"/>
      <c r="Z54" s="177"/>
      <c r="AA54" s="178"/>
      <c r="AB54" s="120" t="s">
        <v>11</v>
      </c>
      <c r="AC54" s="175"/>
      <c r="AD54" s="297" t="s">
        <v>8</v>
      </c>
      <c r="AE54" s="298"/>
      <c r="AF54" s="298"/>
      <c r="AG54" s="298"/>
      <c r="AH54" s="298"/>
      <c r="AI54" s="298"/>
      <c r="AJ54" s="299"/>
      <c r="AK54" s="126" t="s">
        <v>9</v>
      </c>
      <c r="AL54" s="173"/>
      <c r="AM54" s="294" t="s">
        <v>8</v>
      </c>
      <c r="AN54" s="295"/>
      <c r="AO54" s="295"/>
      <c r="AP54" s="295"/>
      <c r="AQ54" s="295"/>
      <c r="AR54" s="295"/>
      <c r="AS54" s="296"/>
      <c r="AT54" s="121" t="s">
        <v>9</v>
      </c>
    </row>
    <row r="55" spans="1:64" x14ac:dyDescent="0.15">
      <c r="A55" s="276">
        <v>11</v>
      </c>
      <c r="B55" s="279"/>
      <c r="C55" s="281"/>
      <c r="D55" s="279"/>
      <c r="E55" s="191" t="str">
        <f>IF(C55="○",IF($D55&lt;&gt;"",VLOOKUP($D55,新規学連登録者入力シート!$A$2:$U$101,8,FALSE),""),IF($D55&lt;&gt;"",IF(VLOOKUP(記入方法!$D55,登録者リスト!$A$1:$F$43729,4,FALSE)=基本情報!$D$6,VLOOKUP(記入方法!$D55,登録者リスト!$A$1:$F$43729,3,FALSE),""),""))</f>
        <v/>
      </c>
      <c r="F55" s="283" t="str">
        <f>IF(C55="○",IF($D55&lt;&gt;"",VLOOKUP($D55,新規学連登録者入力シート!$A$2:$U$101,9,FALSE),""),IF($D55&lt;&gt;"",IF(VLOOKUP(記入方法!$D55,登録者リスト!$A$1:$G$43729,4,FALSE)=基本情報!$D$6,VLOOKUP(記入方法!$D55,登録者リスト!$A$1:$G$43729,7,FALSE),""),""))</f>
        <v/>
      </c>
      <c r="G55" s="192" t="str">
        <f>IF(C55="○",IF($D55&lt;&gt;"",VLOOKUP($D55,新規学連登録者入力シート!$A$2:$U$101,14,FALSE),""),IF($D55&lt;&gt;"",IF(VLOOKUP(記入方法!$D55,登録者リスト!$A$1:$F$43729,4,FALSE)=基本情報!$D$6,VLOOKUP(記入方法!$D55,登録者リスト!$A$1:$F$43729,5,FALSE),""),""))</f>
        <v/>
      </c>
      <c r="H55" s="285" t="str">
        <f>IF(C55="○",IF($D55&lt;&gt;"",VLOOKUP($D55,新規学連登録者入力シート!$A$2:$U$101,19,FALSE),""),IF($D55&lt;&gt;"",IF(VLOOKUP(記入方法!$D55,登録者リスト!$A$1:$H$43729,4,FALSE)=基本情報!$D$6,VLOOKUP(記入方法!$D55,登録者リスト!$A$1:$H$43729,8,FALSE),""),""))</f>
        <v/>
      </c>
      <c r="I55" s="341"/>
      <c r="J55" s="341"/>
      <c r="K55" s="343" t="str">
        <f>IFERROR(IF(I55="","",IF(AND(I55&lt;&gt;"107 ハーフマラソン",I55&lt;&gt;"062 10000mW"),IF(BD55="T",IF(VALUE(M55)&lt;=BB55,"A標準",IF(VALUE(M55)&lt;=BC55,"B標準","未突破")),IF(VALUE(M55)&gt;=BB55,"A標準",IF(VALUE(M55)&gt;=BC55,"B標準","未突破"))),IF(VALUE(M55)&lt;=BC55,"","未突破"))),"")</f>
        <v/>
      </c>
      <c r="L55" s="170"/>
      <c r="M55" s="13" t="str">
        <f>IF(U55="",ASC(N55&amp;IF(P55&lt;&gt;"",TEXT(P55,"00"),"")&amp;IF(R55&lt;&gt;"",TEXT(R55,"00"),"")&amp;IF(T55&lt;&gt;"",TEXT(T55,"00"),"")),ASC(U55))</f>
        <v/>
      </c>
      <c r="N55" s="285"/>
      <c r="O55" s="329" t="s">
        <v>278</v>
      </c>
      <c r="P55" s="337"/>
      <c r="Q55" s="329" t="s">
        <v>279</v>
      </c>
      <c r="R55" s="337"/>
      <c r="S55" s="313" t="s">
        <v>280</v>
      </c>
      <c r="T55" s="339"/>
      <c r="U55" s="285"/>
      <c r="V55" s="8"/>
      <c r="W55" s="9" t="s">
        <v>23</v>
      </c>
      <c r="X55" s="8"/>
      <c r="Y55" s="9" t="s">
        <v>24</v>
      </c>
      <c r="Z55" s="8"/>
      <c r="AA55" s="9" t="s">
        <v>26</v>
      </c>
      <c r="AB55" s="283"/>
      <c r="AC55" s="127" t="str">
        <f>IF(AK55="",ASC(AD55&amp;IF(AF55&lt;&gt;"",TEXT(AF55,"00"),"")&amp;IF(AH55&lt;&gt;"",TEXT(AH55,"00"),"")&amp;IF(AJ55&lt;&gt;"",TEXT(AJ55,"00"),"")),ASC(AK55))</f>
        <v/>
      </c>
      <c r="AD55" s="327" t="str">
        <f>IF(I55="","",IF(I55="201 十種競技","",VLOOKUP(I55,#REF!,2,FALSE)))</f>
        <v/>
      </c>
      <c r="AE55" s="331" t="s">
        <v>278</v>
      </c>
      <c r="AF55" s="333" t="str">
        <f>IF(I55="","",IF(I55="201 十種競技","",VLOOKUP(I55,#REF!,4,FALSE)))</f>
        <v/>
      </c>
      <c r="AG55" s="331" t="s">
        <v>279</v>
      </c>
      <c r="AH55" s="333" t="str">
        <f>IF(I55="","",IF(I55="201 十種競技","",VLOOKUP(I55,#REF!,6,FALSE)))</f>
        <v/>
      </c>
      <c r="AI55" s="335" t="s">
        <v>280</v>
      </c>
      <c r="AJ55" s="325" t="str">
        <f>IF(I55="","",IF(I55="201 十種競技","",VLOOKUP(I55,#REF!,8,FALSE)))</f>
        <v/>
      </c>
      <c r="AK55" s="327" t="str">
        <f>IF(I55="","",IF(I55="201 十種競技",#REF!,""))</f>
        <v/>
      </c>
      <c r="AL55" s="13" t="str">
        <f>IF(AT55="",ASC(AM55&amp;IF(AO55&lt;&gt;"",TEXT(AO55,"00"),"")&amp;IF(AQ55&lt;&gt;"",TEXT(AQ55,"00"),"")&amp;IF(AS55&lt;&gt;"",TEXT(AS55,"00"),"")),ASC(AT55))</f>
        <v/>
      </c>
      <c r="AM55" s="279"/>
      <c r="AN55" s="329" t="s">
        <v>278</v>
      </c>
      <c r="AO55" s="311"/>
      <c r="AP55" s="329" t="s">
        <v>279</v>
      </c>
      <c r="AQ55" s="311"/>
      <c r="AR55" s="313" t="s">
        <v>280</v>
      </c>
      <c r="AS55" s="315"/>
      <c r="AT55" s="317"/>
      <c r="AV55" s="6" t="str">
        <f>IF(AND(I55&lt;&gt;"107 ハーフマラソン",I55&lt;&gt;"062 10000mW"),D55 &amp; "-" &amp; I55,D55 &amp; "-" &amp; I55 &amp; J55)</f>
        <v>-</v>
      </c>
      <c r="AW55" s="6" t="str">
        <f>IF(ISERROR(VLOOKUP(記入方法!$AV55,登録者リスト!#REF!,4,FALSE)),"○","")</f>
        <v>○</v>
      </c>
      <c r="AX55" s="6" t="e">
        <f>IF(AND(I55&lt;&gt;"107 ハーフマラソン",I55&lt;&gt;"062 10000mW"),#REF! &amp; "-" &amp; I55,#REF! &amp; "-" &amp; I55 &amp; J55)</f>
        <v>#REF!</v>
      </c>
      <c r="AY55" s="6" t="str">
        <f>IF(ISERROR(VLOOKUP(AX55,突破者リスト外資格記録入力シート!$D$7:$M$106,2,FALSE)),"○","")</f>
        <v>○</v>
      </c>
      <c r="AZ55" s="6" t="str">
        <f>IF(C55="○","整理番号","登録番号")</f>
        <v>登録番号</v>
      </c>
      <c r="BA55" s="6" t="str">
        <f>IF(I55="107 ハーフマラソン","H",IF(I55="062 10000mW","W",""))</f>
        <v/>
      </c>
      <c r="BB55" s="6" t="e">
        <f>VLOOKUP($I55 &amp; $J55,標準記録!$A$1:$D$25,2,FALSE)</f>
        <v>#N/A</v>
      </c>
      <c r="BC55" s="6" t="e">
        <f>VLOOKUP($I55 &amp; $J55,標準記録!$A$1:$D$25,3,FALSE)</f>
        <v>#N/A</v>
      </c>
      <c r="BD55" s="6" t="e">
        <f>VLOOKUP($I55 &amp; $J55,標準記録!$A$1:$D$25,4,FALSE)</f>
        <v>#N/A</v>
      </c>
      <c r="BE55" s="6" t="str">
        <f>IF(BF55="","",A55)</f>
        <v/>
      </c>
      <c r="BF55" s="6" t="str">
        <f>IF(OR(I55="201 十種競技",I55="202 七種競技"),#REF!,"")</f>
        <v/>
      </c>
      <c r="BG55" s="6" t="str">
        <f>IF(I55="107 ハーフマラソン",#REF!,"")</f>
        <v/>
      </c>
      <c r="BH55" s="6" t="str">
        <f>I55 &amp; K55</f>
        <v/>
      </c>
      <c r="BI55" s="6">
        <f>I55</f>
        <v>0</v>
      </c>
      <c r="BJ55" s="6">
        <f>COUNTIF($BI$5:$BI$401,I55)</f>
        <v>160</v>
      </c>
      <c r="BK55" s="6">
        <f>COUNTIF($BH$5:$BH$401,I55 &amp; "B標準")</f>
        <v>0</v>
      </c>
      <c r="BL55" s="6" t="str">
        <f>D53 &amp; D55</f>
        <v>登録番号</v>
      </c>
    </row>
    <row r="56" spans="1:64" ht="14.25" thickBot="1" x14ac:dyDescent="0.2">
      <c r="A56" s="277"/>
      <c r="B56" s="280"/>
      <c r="C56" s="282"/>
      <c r="D56" s="280"/>
      <c r="E56" s="193" t="str">
        <f>IF(C55="○",IF($D55&lt;&gt;"",VLOOKUP($D55,新規学連登録者入力シート!$A$2:$U$101,7,FALSE),""),IF($D55&lt;&gt;"",IF(VLOOKUP(記入方法!$D55,登録者リスト!$A$1:$F$43729,4,FALSE)=基本情報!$D$6,VLOOKUP(記入方法!$D55,登録者リスト!$A$1:$F$43729,2,FALSE),""),""))</f>
        <v/>
      </c>
      <c r="F56" s="284"/>
      <c r="G56" s="193" t="str">
        <f>IF(C55="○",IF($D55&lt;&gt;"",VLOOKUP($D55,新規学連登録者入力シート!$A$2:$U$101,19,FALSE),""),IF($D55&lt;&gt;"",IF(VLOOKUP(記入方法!$D55,登録者リスト!$A$1:$F$43729,4,FALSE)=基本情報!$D$6,VLOOKUP(記入方法!$D55,登録者リスト!$A$1:$F$43729,6,FALSE),""),""))</f>
        <v/>
      </c>
      <c r="H56" s="286"/>
      <c r="I56" s="342"/>
      <c r="J56" s="342"/>
      <c r="K56" s="344"/>
      <c r="L56" s="171"/>
      <c r="M56" s="15" t="str">
        <f>IF(U56="",ASC(N56&amp;IF(P56&lt;&gt;"",TEXT(P56,"00"),"")&amp;IF(R56&lt;&gt;"",TEXT(R56,"00"),"")&amp;IF(T56&lt;&gt;"",TEXT(T56,"00"),"")),ASC(U56))</f>
        <v/>
      </c>
      <c r="N56" s="286"/>
      <c r="O56" s="330"/>
      <c r="P56" s="338"/>
      <c r="Q56" s="330"/>
      <c r="R56" s="338"/>
      <c r="S56" s="314"/>
      <c r="T56" s="340"/>
      <c r="U56" s="286"/>
      <c r="V56" s="10"/>
      <c r="W56" s="11" t="s">
        <v>23</v>
      </c>
      <c r="X56" s="10"/>
      <c r="Y56" s="11" t="s">
        <v>25</v>
      </c>
      <c r="Z56" s="10"/>
      <c r="AA56" s="11" t="s">
        <v>26</v>
      </c>
      <c r="AB56" s="284"/>
      <c r="AC56" s="128" t="str">
        <f>IF(AK56="",ASC(AD55&amp;IF(AF56&lt;&gt;"",TEXT(AF56,"00"),"")&amp;IF(AH56&lt;&gt;"",TEXT(AH56,"00"),"")&amp;IF(AJ56&lt;&gt;"",TEXT(AJ56,"00"),"")),ASC(AK56))</f>
        <v/>
      </c>
      <c r="AD56" s="328"/>
      <c r="AE56" s="332"/>
      <c r="AF56" s="334"/>
      <c r="AG56" s="332"/>
      <c r="AH56" s="334"/>
      <c r="AI56" s="336"/>
      <c r="AJ56" s="326"/>
      <c r="AK56" s="328"/>
      <c r="AL56" s="15" t="str">
        <f>IF(AT56="",ASC(AM56&amp;IF(AO56&lt;&gt;"",TEXT(AO56,"00"),"")&amp;IF(AQ56&lt;&gt;"",TEXT(AQ56,"00"),"")&amp;IF(AS56&lt;&gt;"",TEXT(AS56,"00"),"")),ASC(AT56))</f>
        <v/>
      </c>
      <c r="AM56" s="280"/>
      <c r="AN56" s="330"/>
      <c r="AO56" s="312"/>
      <c r="AP56" s="330"/>
      <c r="AQ56" s="312"/>
      <c r="AR56" s="314"/>
      <c r="AS56" s="316"/>
      <c r="AT56" s="318"/>
      <c r="AV56" s="6" t="str">
        <f>IF(AND(I56&lt;&gt;"107 ハーフマラソン",I56&lt;&gt;"062 10000mW"),D55 &amp; "-" &amp; I56,D55 &amp; "-" &amp; I56 &amp; J56)</f>
        <v>-</v>
      </c>
      <c r="AW56" s="6" t="str">
        <f>IF(ISERROR(VLOOKUP(記入方法!$AV56,登録者リスト!#REF!,4,FALSE)),"○","")</f>
        <v>○</v>
      </c>
      <c r="AX56" s="6" t="e">
        <f>IF(AND(I56&lt;&gt;"107 ハーフマラソン",I56&lt;&gt;"062 10000mW"),#REF! &amp; "-" &amp; I56,#REF! &amp; "-" &amp; I56 &amp; J56)</f>
        <v>#REF!</v>
      </c>
      <c r="AY56" s="6" t="str">
        <f>IF(ISERROR(VLOOKUP(AX56,突破者リスト外資格記録入力シート!$D$7:$M$106,2,FALSE)),"○","")</f>
        <v>○</v>
      </c>
      <c r="BA56" s="6" t="str">
        <f>IF(I56="107 ハーフマラソン","H",IF(I56="062 10000mW","W",""))</f>
        <v/>
      </c>
      <c r="BB56" s="6" t="e">
        <f>VLOOKUP($I56 &amp; $J56,標準記録!$A$1:$D$25,2,FALSE)</f>
        <v>#N/A</v>
      </c>
      <c r="BC56" s="6" t="e">
        <f>VLOOKUP($I56 &amp; $J56,標準記録!$A$1:$D$25,3,FALSE)</f>
        <v>#N/A</v>
      </c>
      <c r="BD56" s="6" t="e">
        <f>VLOOKUP($I56 &amp; $J56,標準記録!$A$1:$D$25,4,FALSE)</f>
        <v>#N/A</v>
      </c>
      <c r="BE56" s="6" t="str">
        <f>IF(BF56="","",A55)</f>
        <v/>
      </c>
      <c r="BF56" s="6" t="str">
        <f>IF(OR(I56="201 十種競技",I56="202 七種競技"),#REF!,"")</f>
        <v/>
      </c>
      <c r="BG56" s="6" t="str">
        <f>IF(I56="107 ハーフマラソン",#REF!,"")</f>
        <v/>
      </c>
      <c r="BH56" s="6" t="str">
        <f>I56 &amp; K56</f>
        <v/>
      </c>
      <c r="BI56" s="6">
        <f>I56</f>
        <v>0</v>
      </c>
      <c r="BJ56" s="6">
        <f>COUNTIF($BI$5:$BI$401,I56)</f>
        <v>160</v>
      </c>
      <c r="BK56" s="6">
        <f>COUNTIF($BH$5:$BH$401,I56 &amp; "B標準")</f>
        <v>0</v>
      </c>
    </row>
    <row r="57" spans="1:64" ht="15" thickTop="1" thickBot="1" x14ac:dyDescent="0.2">
      <c r="A57" s="278"/>
      <c r="B57" s="319" t="s">
        <v>167</v>
      </c>
      <c r="C57" s="320"/>
      <c r="D57" s="320"/>
      <c r="E57" s="320"/>
      <c r="F57" s="320"/>
      <c r="G57" s="321"/>
      <c r="H57" s="190"/>
      <c r="I57" s="322"/>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4"/>
    </row>
    <row r="58" spans="1:64" ht="13.5" customHeight="1" x14ac:dyDescent="0.15">
      <c r="A58" s="301"/>
      <c r="B58" s="303" t="s">
        <v>0</v>
      </c>
      <c r="C58" s="305" t="s">
        <v>283</v>
      </c>
      <c r="D58" s="305" t="str">
        <f>IF(C60="○","整理番号","登録番号")</f>
        <v>登録番号</v>
      </c>
      <c r="E58" s="189" t="s">
        <v>1402</v>
      </c>
      <c r="F58" s="303" t="s">
        <v>322</v>
      </c>
      <c r="G58" s="169" t="s">
        <v>1</v>
      </c>
      <c r="H58" s="307" t="s">
        <v>1403</v>
      </c>
      <c r="I58" s="345" t="s">
        <v>2</v>
      </c>
      <c r="J58" s="307" t="s">
        <v>331</v>
      </c>
      <c r="K58" s="307" t="s">
        <v>3</v>
      </c>
      <c r="L58" s="179" t="s">
        <v>284</v>
      </c>
      <c r="M58" s="172" t="s">
        <v>16</v>
      </c>
      <c r="N58" s="287" t="s">
        <v>4</v>
      </c>
      <c r="O58" s="288"/>
      <c r="P58" s="288"/>
      <c r="Q58" s="288"/>
      <c r="R58" s="288"/>
      <c r="S58" s="288"/>
      <c r="T58" s="288"/>
      <c r="U58" s="288"/>
      <c r="V58" s="288"/>
      <c r="W58" s="288"/>
      <c r="X58" s="288"/>
      <c r="Y58" s="288"/>
      <c r="Z58" s="288"/>
      <c r="AA58" s="288"/>
      <c r="AB58" s="289"/>
      <c r="AC58" s="174" t="s">
        <v>16</v>
      </c>
      <c r="AD58" s="290" t="s">
        <v>470</v>
      </c>
      <c r="AE58" s="291"/>
      <c r="AF58" s="291"/>
      <c r="AG58" s="291"/>
      <c r="AH58" s="291"/>
      <c r="AI58" s="291"/>
      <c r="AJ58" s="291"/>
      <c r="AK58" s="292"/>
      <c r="AL58" s="172" t="s">
        <v>16</v>
      </c>
      <c r="AM58" s="287" t="s">
        <v>467</v>
      </c>
      <c r="AN58" s="288"/>
      <c r="AO58" s="288"/>
      <c r="AP58" s="288"/>
      <c r="AQ58" s="288"/>
      <c r="AR58" s="288"/>
      <c r="AS58" s="288"/>
      <c r="AT58" s="293"/>
    </row>
    <row r="59" spans="1:64" ht="14.25" thickBot="1" x14ac:dyDescent="0.2">
      <c r="A59" s="302"/>
      <c r="B59" s="304"/>
      <c r="C59" s="306"/>
      <c r="D59" s="306"/>
      <c r="E59" s="194" t="s">
        <v>6</v>
      </c>
      <c r="F59" s="304"/>
      <c r="G59" s="7" t="s">
        <v>7</v>
      </c>
      <c r="H59" s="304"/>
      <c r="I59" s="346"/>
      <c r="J59" s="310"/>
      <c r="K59" s="310"/>
      <c r="L59" s="180"/>
      <c r="M59" s="173"/>
      <c r="N59" s="294" t="s">
        <v>8</v>
      </c>
      <c r="O59" s="295"/>
      <c r="P59" s="295"/>
      <c r="Q59" s="295"/>
      <c r="R59" s="295"/>
      <c r="S59" s="295"/>
      <c r="T59" s="296"/>
      <c r="U59" s="194" t="s">
        <v>9</v>
      </c>
      <c r="V59" s="176" t="s">
        <v>10</v>
      </c>
      <c r="W59" s="177"/>
      <c r="X59" s="177"/>
      <c r="Y59" s="177"/>
      <c r="Z59" s="177"/>
      <c r="AA59" s="178"/>
      <c r="AB59" s="120" t="s">
        <v>11</v>
      </c>
      <c r="AC59" s="175"/>
      <c r="AD59" s="297" t="s">
        <v>8</v>
      </c>
      <c r="AE59" s="298"/>
      <c r="AF59" s="298"/>
      <c r="AG59" s="298"/>
      <c r="AH59" s="298"/>
      <c r="AI59" s="298"/>
      <c r="AJ59" s="299"/>
      <c r="AK59" s="126" t="s">
        <v>9</v>
      </c>
      <c r="AL59" s="173"/>
      <c r="AM59" s="294" t="s">
        <v>8</v>
      </c>
      <c r="AN59" s="295"/>
      <c r="AO59" s="295"/>
      <c r="AP59" s="295"/>
      <c r="AQ59" s="295"/>
      <c r="AR59" s="295"/>
      <c r="AS59" s="296"/>
      <c r="AT59" s="121" t="s">
        <v>9</v>
      </c>
    </row>
    <row r="60" spans="1:64" x14ac:dyDescent="0.15">
      <c r="A60" s="276">
        <v>12</v>
      </c>
      <c r="B60" s="279"/>
      <c r="C60" s="281"/>
      <c r="D60" s="279"/>
      <c r="E60" s="191" t="str">
        <f>IF(C60="○",IF($D60&lt;&gt;"",VLOOKUP($D60,新規学連登録者入力シート!$A$2:$U$101,8,FALSE),""),IF($D60&lt;&gt;"",IF(VLOOKUP(記入方法!$D60,登録者リスト!$A$1:$F$43729,4,FALSE)=基本情報!$D$6,VLOOKUP(記入方法!$D60,登録者リスト!$A$1:$F$43729,3,FALSE),""),""))</f>
        <v/>
      </c>
      <c r="F60" s="283" t="str">
        <f>IF(C60="○",IF($D60&lt;&gt;"",VLOOKUP($D60,新規学連登録者入力シート!$A$2:$U$101,9,FALSE),""),IF($D60&lt;&gt;"",IF(VLOOKUP(記入方法!$D60,登録者リスト!$A$1:$G$43729,4,FALSE)=基本情報!$D$6,VLOOKUP(記入方法!$D60,登録者リスト!$A$1:$G$43729,7,FALSE),""),""))</f>
        <v/>
      </c>
      <c r="G60" s="192" t="str">
        <f>IF(C60="○",IF($D60&lt;&gt;"",VLOOKUP($D60,新規学連登録者入力シート!$A$2:$U$101,14,FALSE),""),IF($D60&lt;&gt;"",IF(VLOOKUP(記入方法!$D60,登録者リスト!$A$1:$F$43729,4,FALSE)=基本情報!$D$6,VLOOKUP(記入方法!$D60,登録者リスト!$A$1:$F$43729,5,FALSE),""),""))</f>
        <v/>
      </c>
      <c r="H60" s="285" t="str">
        <f>IF(C60="○",IF($D60&lt;&gt;"",VLOOKUP($D60,新規学連登録者入力シート!$A$2:$U$101,19,FALSE),""),IF($D60&lt;&gt;"",IF(VLOOKUP(記入方法!$D60,登録者リスト!$A$1:$H$43729,4,FALSE)=基本情報!$D$6,VLOOKUP(記入方法!$D60,登録者リスト!$A$1:$H$43729,8,FALSE),""),""))</f>
        <v/>
      </c>
      <c r="I60" s="341"/>
      <c r="J60" s="341"/>
      <c r="K60" s="343" t="str">
        <f>IFERROR(IF(I60="","",IF(AND(I60&lt;&gt;"107 ハーフマラソン",I60&lt;&gt;"062 10000mW"),IF(BD60="T",IF(VALUE(M60)&lt;=BB60,"A標準",IF(VALUE(M60)&lt;=BC60,"B標準","未突破")),IF(VALUE(M60)&gt;=BB60,"A標準",IF(VALUE(M60)&gt;=BC60,"B標準","未突破"))),IF(VALUE(M60)&lt;=BC60,"","未突破"))),"")</f>
        <v/>
      </c>
      <c r="L60" s="170"/>
      <c r="M60" s="13" t="str">
        <f>IF(U60="",ASC(N60&amp;IF(P60&lt;&gt;"",TEXT(P60,"00"),"")&amp;IF(R60&lt;&gt;"",TEXT(R60,"00"),"")&amp;IF(T60&lt;&gt;"",TEXT(T60,"00"),"")),ASC(U60))</f>
        <v/>
      </c>
      <c r="N60" s="285"/>
      <c r="O60" s="329" t="s">
        <v>278</v>
      </c>
      <c r="P60" s="337"/>
      <c r="Q60" s="329" t="s">
        <v>279</v>
      </c>
      <c r="R60" s="337"/>
      <c r="S60" s="313" t="s">
        <v>280</v>
      </c>
      <c r="T60" s="339"/>
      <c r="U60" s="285"/>
      <c r="V60" s="8"/>
      <c r="W60" s="9" t="s">
        <v>23</v>
      </c>
      <c r="X60" s="8"/>
      <c r="Y60" s="9" t="s">
        <v>24</v>
      </c>
      <c r="Z60" s="8"/>
      <c r="AA60" s="9" t="s">
        <v>26</v>
      </c>
      <c r="AB60" s="283"/>
      <c r="AC60" s="127" t="str">
        <f>IF(AK60="",ASC(AD60&amp;IF(AF60&lt;&gt;"",TEXT(AF60,"00"),"")&amp;IF(AH60&lt;&gt;"",TEXT(AH60,"00"),"")&amp;IF(AJ60&lt;&gt;"",TEXT(AJ60,"00"),"")),ASC(AK60))</f>
        <v/>
      </c>
      <c r="AD60" s="327" t="str">
        <f>IF(I60="","",IF(I60="201 十種競技","",VLOOKUP(I60,#REF!,2,FALSE)))</f>
        <v/>
      </c>
      <c r="AE60" s="331" t="s">
        <v>278</v>
      </c>
      <c r="AF60" s="333" t="str">
        <f>IF(I60="","",IF(I60="201 十種競技","",VLOOKUP(I60,#REF!,4,FALSE)))</f>
        <v/>
      </c>
      <c r="AG60" s="331" t="s">
        <v>279</v>
      </c>
      <c r="AH60" s="333" t="str">
        <f>IF(I60="","",IF(I60="201 十種競技","",VLOOKUP(I60,#REF!,6,FALSE)))</f>
        <v/>
      </c>
      <c r="AI60" s="335" t="s">
        <v>280</v>
      </c>
      <c r="AJ60" s="325" t="str">
        <f>IF(I60="","",IF(I60="201 十種競技","",VLOOKUP(I60,#REF!,8,FALSE)))</f>
        <v/>
      </c>
      <c r="AK60" s="327" t="str">
        <f>IF(I60="","",IF(I60="201 十種競技",#REF!,""))</f>
        <v/>
      </c>
      <c r="AL60" s="13" t="str">
        <f>IF(AT60="",ASC(AM60&amp;IF(AO60&lt;&gt;"",TEXT(AO60,"00"),"")&amp;IF(AQ60&lt;&gt;"",TEXT(AQ60,"00"),"")&amp;IF(AS60&lt;&gt;"",TEXT(AS60,"00"),"")),ASC(AT60))</f>
        <v/>
      </c>
      <c r="AM60" s="279"/>
      <c r="AN60" s="329" t="s">
        <v>278</v>
      </c>
      <c r="AO60" s="311"/>
      <c r="AP60" s="329" t="s">
        <v>279</v>
      </c>
      <c r="AQ60" s="311"/>
      <c r="AR60" s="313" t="s">
        <v>280</v>
      </c>
      <c r="AS60" s="315"/>
      <c r="AT60" s="317"/>
      <c r="AV60" s="6" t="str">
        <f>IF(AND(I60&lt;&gt;"107 ハーフマラソン",I60&lt;&gt;"062 10000mW"),D60 &amp; "-" &amp; I60,D60 &amp; "-" &amp; I60 &amp; J60)</f>
        <v>-</v>
      </c>
      <c r="AW60" s="6" t="str">
        <f>IF(ISERROR(VLOOKUP(記入方法!$AV60,登録者リスト!#REF!,4,FALSE)),"○","")</f>
        <v>○</v>
      </c>
      <c r="AX60" s="6" t="e">
        <f>IF(AND(I60&lt;&gt;"107 ハーフマラソン",I60&lt;&gt;"062 10000mW"),#REF! &amp; "-" &amp; I60,#REF! &amp; "-" &amp; I60 &amp; J60)</f>
        <v>#REF!</v>
      </c>
      <c r="AY60" s="6" t="str">
        <f>IF(ISERROR(VLOOKUP(AX60,突破者リスト外資格記録入力シート!$D$7:$M$106,2,FALSE)),"○","")</f>
        <v>○</v>
      </c>
      <c r="AZ60" s="6" t="str">
        <f>IF(C60="○","整理番号","登録番号")</f>
        <v>登録番号</v>
      </c>
      <c r="BA60" s="6" t="str">
        <f>IF(I60="107 ハーフマラソン","H",IF(I60="062 10000mW","W",""))</f>
        <v/>
      </c>
      <c r="BB60" s="6" t="e">
        <f>VLOOKUP($I60 &amp; $J60,標準記録!$A$1:$D$25,2,FALSE)</f>
        <v>#N/A</v>
      </c>
      <c r="BC60" s="6" t="e">
        <f>VLOOKUP($I60 &amp; $J60,標準記録!$A$1:$D$25,3,FALSE)</f>
        <v>#N/A</v>
      </c>
      <c r="BD60" s="6" t="e">
        <f>VLOOKUP($I60 &amp; $J60,標準記録!$A$1:$D$25,4,FALSE)</f>
        <v>#N/A</v>
      </c>
      <c r="BE60" s="6" t="str">
        <f>IF(BF60="","",A60)</f>
        <v/>
      </c>
      <c r="BF60" s="6" t="str">
        <f>IF(OR(I60="201 十種競技",I60="202 七種競技"),#REF!,"")</f>
        <v/>
      </c>
      <c r="BG60" s="6" t="str">
        <f>IF(I60="107 ハーフマラソン",#REF!,"")</f>
        <v/>
      </c>
      <c r="BH60" s="6" t="str">
        <f>I60 &amp; K60</f>
        <v/>
      </c>
      <c r="BI60" s="6">
        <f>I60</f>
        <v>0</v>
      </c>
      <c r="BJ60" s="6">
        <f>COUNTIF($BI$5:$BI$401,I60)</f>
        <v>160</v>
      </c>
      <c r="BK60" s="6">
        <f>COUNTIF($BH$5:$BH$401,I60 &amp; "B標準")</f>
        <v>0</v>
      </c>
      <c r="BL60" s="6" t="str">
        <f>D58 &amp; D60</f>
        <v>登録番号</v>
      </c>
    </row>
    <row r="61" spans="1:64" ht="14.25" thickBot="1" x14ac:dyDescent="0.2">
      <c r="A61" s="277"/>
      <c r="B61" s="280"/>
      <c r="C61" s="282"/>
      <c r="D61" s="280"/>
      <c r="E61" s="193" t="str">
        <f>IF(C60="○",IF($D60&lt;&gt;"",VLOOKUP($D60,新規学連登録者入力シート!$A$2:$U$101,7,FALSE),""),IF($D60&lt;&gt;"",IF(VLOOKUP(記入方法!$D60,登録者リスト!$A$1:$F$43729,4,FALSE)=基本情報!$D$6,VLOOKUP(記入方法!$D60,登録者リスト!$A$1:$F$43729,2,FALSE),""),""))</f>
        <v/>
      </c>
      <c r="F61" s="284"/>
      <c r="G61" s="193" t="str">
        <f>IF(C60="○",IF($D60&lt;&gt;"",VLOOKUP($D60,新規学連登録者入力シート!$A$2:$U$101,19,FALSE),""),IF($D60&lt;&gt;"",IF(VLOOKUP(記入方法!$D60,登録者リスト!$A$1:$F$43729,4,FALSE)=基本情報!$D$6,VLOOKUP(記入方法!$D60,登録者リスト!$A$1:$F$43729,6,FALSE),""),""))</f>
        <v/>
      </c>
      <c r="H61" s="286"/>
      <c r="I61" s="342"/>
      <c r="J61" s="342"/>
      <c r="K61" s="344"/>
      <c r="L61" s="171"/>
      <c r="M61" s="15" t="str">
        <f>IF(U61="",ASC(N61&amp;IF(P61&lt;&gt;"",TEXT(P61,"00"),"")&amp;IF(R61&lt;&gt;"",TEXT(R61,"00"),"")&amp;IF(T61&lt;&gt;"",TEXT(T61,"00"),"")),ASC(U61))</f>
        <v/>
      </c>
      <c r="N61" s="286"/>
      <c r="O61" s="330"/>
      <c r="P61" s="338"/>
      <c r="Q61" s="330"/>
      <c r="R61" s="338"/>
      <c r="S61" s="314"/>
      <c r="T61" s="340"/>
      <c r="U61" s="286"/>
      <c r="V61" s="10"/>
      <c r="W61" s="11" t="s">
        <v>23</v>
      </c>
      <c r="X61" s="10"/>
      <c r="Y61" s="11" t="s">
        <v>25</v>
      </c>
      <c r="Z61" s="10"/>
      <c r="AA61" s="11" t="s">
        <v>26</v>
      </c>
      <c r="AB61" s="284"/>
      <c r="AC61" s="128" t="str">
        <f>IF(AK61="",ASC(AD60&amp;IF(AF61&lt;&gt;"",TEXT(AF61,"00"),"")&amp;IF(AH61&lt;&gt;"",TEXT(AH61,"00"),"")&amp;IF(AJ61&lt;&gt;"",TEXT(AJ61,"00"),"")),ASC(AK61))</f>
        <v/>
      </c>
      <c r="AD61" s="328"/>
      <c r="AE61" s="332"/>
      <c r="AF61" s="334"/>
      <c r="AG61" s="332"/>
      <c r="AH61" s="334"/>
      <c r="AI61" s="336"/>
      <c r="AJ61" s="326"/>
      <c r="AK61" s="328"/>
      <c r="AL61" s="15" t="str">
        <f>IF(AT61="",ASC(AM61&amp;IF(AO61&lt;&gt;"",TEXT(AO61,"00"),"")&amp;IF(AQ61&lt;&gt;"",TEXT(AQ61,"00"),"")&amp;IF(AS61&lt;&gt;"",TEXT(AS61,"00"),"")),ASC(AT61))</f>
        <v/>
      </c>
      <c r="AM61" s="280"/>
      <c r="AN61" s="330"/>
      <c r="AO61" s="312"/>
      <c r="AP61" s="330"/>
      <c r="AQ61" s="312"/>
      <c r="AR61" s="314"/>
      <c r="AS61" s="316"/>
      <c r="AT61" s="318"/>
      <c r="AV61" s="6" t="str">
        <f>IF(AND(I61&lt;&gt;"107 ハーフマラソン",I61&lt;&gt;"062 10000mW"),D60 &amp; "-" &amp; I61,D60 &amp; "-" &amp; I61 &amp; J61)</f>
        <v>-</v>
      </c>
      <c r="AW61" s="6" t="str">
        <f>IF(ISERROR(VLOOKUP(記入方法!$AV61,登録者リスト!#REF!,4,FALSE)),"○","")</f>
        <v>○</v>
      </c>
      <c r="AX61" s="6" t="e">
        <f>IF(AND(I61&lt;&gt;"107 ハーフマラソン",I61&lt;&gt;"062 10000mW"),#REF! &amp; "-" &amp; I61,#REF! &amp; "-" &amp; I61 &amp; J61)</f>
        <v>#REF!</v>
      </c>
      <c r="AY61" s="6" t="str">
        <f>IF(ISERROR(VLOOKUP(AX61,突破者リスト外資格記録入力シート!$D$7:$M$106,2,FALSE)),"○","")</f>
        <v>○</v>
      </c>
      <c r="BA61" s="6" t="str">
        <f>IF(I61="107 ハーフマラソン","H",IF(I61="062 10000mW","W",""))</f>
        <v/>
      </c>
      <c r="BB61" s="6" t="e">
        <f>VLOOKUP($I61 &amp; $J61,標準記録!$A$1:$D$25,2,FALSE)</f>
        <v>#N/A</v>
      </c>
      <c r="BC61" s="6" t="e">
        <f>VLOOKUP($I61 &amp; $J61,標準記録!$A$1:$D$25,3,FALSE)</f>
        <v>#N/A</v>
      </c>
      <c r="BD61" s="6" t="e">
        <f>VLOOKUP($I61 &amp; $J61,標準記録!$A$1:$D$25,4,FALSE)</f>
        <v>#N/A</v>
      </c>
      <c r="BE61" s="6" t="str">
        <f>IF(BF61="","",A60)</f>
        <v/>
      </c>
      <c r="BF61" s="6" t="str">
        <f>IF(OR(I61="201 十種競技",I61="202 七種競技"),#REF!,"")</f>
        <v/>
      </c>
      <c r="BG61" s="6" t="str">
        <f>IF(I61="107 ハーフマラソン",#REF!,"")</f>
        <v/>
      </c>
      <c r="BH61" s="6" t="str">
        <f>I61 &amp; K61</f>
        <v/>
      </c>
      <c r="BI61" s="6">
        <f>I61</f>
        <v>0</v>
      </c>
      <c r="BJ61" s="6">
        <f>COUNTIF($BI$5:$BI$401,I61)</f>
        <v>160</v>
      </c>
      <c r="BK61" s="6">
        <f>COUNTIF($BH$5:$BH$401,I61 &amp; "B標準")</f>
        <v>0</v>
      </c>
    </row>
    <row r="62" spans="1:64" ht="15" thickTop="1" thickBot="1" x14ac:dyDescent="0.2">
      <c r="A62" s="278"/>
      <c r="B62" s="319" t="s">
        <v>167</v>
      </c>
      <c r="C62" s="320"/>
      <c r="D62" s="320"/>
      <c r="E62" s="320"/>
      <c r="F62" s="320"/>
      <c r="G62" s="321"/>
      <c r="H62" s="190"/>
      <c r="I62" s="322"/>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4"/>
    </row>
    <row r="63" spans="1:64" ht="13.5" customHeight="1" x14ac:dyDescent="0.15">
      <c r="A63" s="301"/>
      <c r="B63" s="303" t="s">
        <v>0</v>
      </c>
      <c r="C63" s="305" t="s">
        <v>283</v>
      </c>
      <c r="D63" s="305" t="str">
        <f>IF(C65="○","整理番号","登録番号")</f>
        <v>登録番号</v>
      </c>
      <c r="E63" s="189" t="s">
        <v>1402</v>
      </c>
      <c r="F63" s="303" t="s">
        <v>322</v>
      </c>
      <c r="G63" s="169" t="s">
        <v>1</v>
      </c>
      <c r="H63" s="307" t="s">
        <v>1403</v>
      </c>
      <c r="I63" s="345" t="s">
        <v>2</v>
      </c>
      <c r="J63" s="307" t="s">
        <v>331</v>
      </c>
      <c r="K63" s="307" t="s">
        <v>3</v>
      </c>
      <c r="L63" s="179" t="s">
        <v>284</v>
      </c>
      <c r="M63" s="172" t="s">
        <v>16</v>
      </c>
      <c r="N63" s="287" t="s">
        <v>4</v>
      </c>
      <c r="O63" s="288"/>
      <c r="P63" s="288"/>
      <c r="Q63" s="288"/>
      <c r="R63" s="288"/>
      <c r="S63" s="288"/>
      <c r="T63" s="288"/>
      <c r="U63" s="288"/>
      <c r="V63" s="288"/>
      <c r="W63" s="288"/>
      <c r="X63" s="288"/>
      <c r="Y63" s="288"/>
      <c r="Z63" s="288"/>
      <c r="AA63" s="288"/>
      <c r="AB63" s="289"/>
      <c r="AC63" s="174" t="s">
        <v>16</v>
      </c>
      <c r="AD63" s="290" t="s">
        <v>470</v>
      </c>
      <c r="AE63" s="291"/>
      <c r="AF63" s="291"/>
      <c r="AG63" s="291"/>
      <c r="AH63" s="291"/>
      <c r="AI63" s="291"/>
      <c r="AJ63" s="291"/>
      <c r="AK63" s="292"/>
      <c r="AL63" s="172" t="s">
        <v>16</v>
      </c>
      <c r="AM63" s="287" t="s">
        <v>467</v>
      </c>
      <c r="AN63" s="288"/>
      <c r="AO63" s="288"/>
      <c r="AP63" s="288"/>
      <c r="AQ63" s="288"/>
      <c r="AR63" s="288"/>
      <c r="AS63" s="288"/>
      <c r="AT63" s="293"/>
    </row>
    <row r="64" spans="1:64" ht="14.25" thickBot="1" x14ac:dyDescent="0.2">
      <c r="A64" s="302"/>
      <c r="B64" s="304"/>
      <c r="C64" s="306"/>
      <c r="D64" s="306"/>
      <c r="E64" s="194" t="s">
        <v>6</v>
      </c>
      <c r="F64" s="304"/>
      <c r="G64" s="7" t="s">
        <v>7</v>
      </c>
      <c r="H64" s="304"/>
      <c r="I64" s="346"/>
      <c r="J64" s="310"/>
      <c r="K64" s="310"/>
      <c r="L64" s="180"/>
      <c r="M64" s="173"/>
      <c r="N64" s="294" t="s">
        <v>8</v>
      </c>
      <c r="O64" s="295"/>
      <c r="P64" s="295"/>
      <c r="Q64" s="295"/>
      <c r="R64" s="295"/>
      <c r="S64" s="295"/>
      <c r="T64" s="296"/>
      <c r="U64" s="194" t="s">
        <v>9</v>
      </c>
      <c r="V64" s="176" t="s">
        <v>10</v>
      </c>
      <c r="W64" s="177"/>
      <c r="X64" s="177"/>
      <c r="Y64" s="177"/>
      <c r="Z64" s="177"/>
      <c r="AA64" s="178"/>
      <c r="AB64" s="120" t="s">
        <v>11</v>
      </c>
      <c r="AC64" s="175"/>
      <c r="AD64" s="297" t="s">
        <v>8</v>
      </c>
      <c r="AE64" s="298"/>
      <c r="AF64" s="298"/>
      <c r="AG64" s="298"/>
      <c r="AH64" s="298"/>
      <c r="AI64" s="298"/>
      <c r="AJ64" s="299"/>
      <c r="AK64" s="126" t="s">
        <v>9</v>
      </c>
      <c r="AL64" s="173"/>
      <c r="AM64" s="294" t="s">
        <v>8</v>
      </c>
      <c r="AN64" s="295"/>
      <c r="AO64" s="295"/>
      <c r="AP64" s="295"/>
      <c r="AQ64" s="295"/>
      <c r="AR64" s="295"/>
      <c r="AS64" s="296"/>
      <c r="AT64" s="121" t="s">
        <v>9</v>
      </c>
    </row>
    <row r="65" spans="1:64" x14ac:dyDescent="0.15">
      <c r="A65" s="276">
        <v>13</v>
      </c>
      <c r="B65" s="279"/>
      <c r="C65" s="281"/>
      <c r="D65" s="279"/>
      <c r="E65" s="191" t="str">
        <f>IF(C65="○",IF($D65&lt;&gt;"",VLOOKUP($D65,新規学連登録者入力シート!$A$2:$U$101,8,FALSE),""),IF($D65&lt;&gt;"",IF(VLOOKUP(記入方法!$D65,登録者リスト!$A$1:$F$43729,4,FALSE)=基本情報!$D$6,VLOOKUP(記入方法!$D65,登録者リスト!$A$1:$F$43729,3,FALSE),""),""))</f>
        <v/>
      </c>
      <c r="F65" s="283" t="str">
        <f>IF(C65="○",IF($D65&lt;&gt;"",VLOOKUP($D65,新規学連登録者入力シート!$A$2:$U$101,9,FALSE),""),IF($D65&lt;&gt;"",IF(VLOOKUP(記入方法!$D65,登録者リスト!$A$1:$G$43729,4,FALSE)=基本情報!$D$6,VLOOKUP(記入方法!$D65,登録者リスト!$A$1:$G$43729,7,FALSE),""),""))</f>
        <v/>
      </c>
      <c r="G65" s="192" t="str">
        <f>IF(C65="○",IF($D65&lt;&gt;"",VLOOKUP($D65,新規学連登録者入力シート!$A$2:$U$101,14,FALSE),""),IF($D65&lt;&gt;"",IF(VLOOKUP(記入方法!$D65,登録者リスト!$A$1:$F$43729,4,FALSE)=基本情報!$D$6,VLOOKUP(記入方法!$D65,登録者リスト!$A$1:$F$43729,5,FALSE),""),""))</f>
        <v/>
      </c>
      <c r="H65" s="285" t="str">
        <f>IF(C65="○",IF($D65&lt;&gt;"",VLOOKUP($D65,新規学連登録者入力シート!$A$2:$U$101,19,FALSE),""),IF($D65&lt;&gt;"",IF(VLOOKUP(記入方法!$D65,登録者リスト!$A$1:$H$43729,4,FALSE)=基本情報!$D$6,VLOOKUP(記入方法!$D65,登録者リスト!$A$1:$H$43729,8,FALSE),""),""))</f>
        <v/>
      </c>
      <c r="I65" s="341"/>
      <c r="J65" s="341"/>
      <c r="K65" s="343" t="str">
        <f>IFERROR(IF(I65="","",IF(AND(I65&lt;&gt;"107 ハーフマラソン",I65&lt;&gt;"062 10000mW"),IF(BD65="T",IF(VALUE(M65)&lt;=BB65,"A標準",IF(VALUE(M65)&lt;=BC65,"B標準","未突破")),IF(VALUE(M65)&gt;=BB65,"A標準",IF(VALUE(M65)&gt;=BC65,"B標準","未突破"))),IF(VALUE(M65)&lt;=BC65,"","未突破"))),"")</f>
        <v/>
      </c>
      <c r="L65" s="170"/>
      <c r="M65" s="13" t="str">
        <f>IF(U65="",ASC(N65&amp;IF(P65&lt;&gt;"",TEXT(P65,"00"),"")&amp;IF(R65&lt;&gt;"",TEXT(R65,"00"),"")&amp;IF(T65&lt;&gt;"",TEXT(T65,"00"),"")),ASC(U65))</f>
        <v/>
      </c>
      <c r="N65" s="285"/>
      <c r="O65" s="329" t="s">
        <v>278</v>
      </c>
      <c r="P65" s="337"/>
      <c r="Q65" s="329" t="s">
        <v>279</v>
      </c>
      <c r="R65" s="337"/>
      <c r="S65" s="313" t="s">
        <v>280</v>
      </c>
      <c r="T65" s="339"/>
      <c r="U65" s="285"/>
      <c r="V65" s="8"/>
      <c r="W65" s="9" t="s">
        <v>23</v>
      </c>
      <c r="X65" s="8"/>
      <c r="Y65" s="9" t="s">
        <v>24</v>
      </c>
      <c r="Z65" s="8"/>
      <c r="AA65" s="9" t="s">
        <v>26</v>
      </c>
      <c r="AB65" s="283"/>
      <c r="AC65" s="127" t="str">
        <f>IF(AK65="",ASC(AD65&amp;IF(AF65&lt;&gt;"",TEXT(AF65,"00"),"")&amp;IF(AH65&lt;&gt;"",TEXT(AH65,"00"),"")&amp;IF(AJ65&lt;&gt;"",TEXT(AJ65,"00"),"")),ASC(AK65))</f>
        <v/>
      </c>
      <c r="AD65" s="327" t="str">
        <f>IF(I65="","",IF(I65="201 十種競技","",VLOOKUP(I65,#REF!,2,FALSE)))</f>
        <v/>
      </c>
      <c r="AE65" s="331" t="s">
        <v>278</v>
      </c>
      <c r="AF65" s="333" t="str">
        <f>IF(I65="","",IF(I65="201 十種競技","",VLOOKUP(I65,#REF!,4,FALSE)))</f>
        <v/>
      </c>
      <c r="AG65" s="331" t="s">
        <v>279</v>
      </c>
      <c r="AH65" s="333" t="str">
        <f>IF(I65="","",IF(I65="201 十種競技","",VLOOKUP(I65,#REF!,6,FALSE)))</f>
        <v/>
      </c>
      <c r="AI65" s="335" t="s">
        <v>280</v>
      </c>
      <c r="AJ65" s="325" t="str">
        <f>IF(I65="","",IF(I65="201 十種競技","",VLOOKUP(I65,#REF!,8,FALSE)))</f>
        <v/>
      </c>
      <c r="AK65" s="327" t="str">
        <f>IF(I65="","",IF(I65="201 十種競技",#REF!,""))</f>
        <v/>
      </c>
      <c r="AL65" s="13" t="str">
        <f>IF(AT65="",ASC(AM65&amp;IF(AO65&lt;&gt;"",TEXT(AO65,"00"),"")&amp;IF(AQ65&lt;&gt;"",TEXT(AQ65,"00"),"")&amp;IF(AS65&lt;&gt;"",TEXT(AS65,"00"),"")),ASC(AT65))</f>
        <v/>
      </c>
      <c r="AM65" s="279"/>
      <c r="AN65" s="329" t="s">
        <v>278</v>
      </c>
      <c r="AO65" s="311"/>
      <c r="AP65" s="329" t="s">
        <v>279</v>
      </c>
      <c r="AQ65" s="311"/>
      <c r="AR65" s="313" t="s">
        <v>280</v>
      </c>
      <c r="AS65" s="315"/>
      <c r="AT65" s="317"/>
      <c r="AV65" s="6" t="str">
        <f>IF(AND(I65&lt;&gt;"107 ハーフマラソン",I65&lt;&gt;"062 10000mW"),D65 &amp; "-" &amp; I65,D65 &amp; "-" &amp; I65 &amp; J65)</f>
        <v>-</v>
      </c>
      <c r="AW65" s="6" t="str">
        <f>IF(ISERROR(VLOOKUP(記入方法!$AV65,登録者リスト!#REF!,4,FALSE)),"○","")</f>
        <v>○</v>
      </c>
      <c r="AX65" s="6" t="e">
        <f>IF(AND(I65&lt;&gt;"107 ハーフマラソン",I65&lt;&gt;"062 10000mW"),#REF! &amp; "-" &amp; I65,#REF! &amp; "-" &amp; I65 &amp; J65)</f>
        <v>#REF!</v>
      </c>
      <c r="AY65" s="6" t="str">
        <f>IF(ISERROR(VLOOKUP(AX65,突破者リスト外資格記録入力シート!$D$7:$M$106,2,FALSE)),"○","")</f>
        <v>○</v>
      </c>
      <c r="AZ65" s="6" t="str">
        <f>IF(C65="○","整理番号","登録番号")</f>
        <v>登録番号</v>
      </c>
      <c r="BA65" s="6" t="str">
        <f>IF(I65="107 ハーフマラソン","H",IF(I65="062 10000mW","W",""))</f>
        <v/>
      </c>
      <c r="BB65" s="6" t="e">
        <f>VLOOKUP($I65 &amp; $J65,標準記録!$A$1:$D$25,2,FALSE)</f>
        <v>#N/A</v>
      </c>
      <c r="BC65" s="6" t="e">
        <f>VLOOKUP($I65 &amp; $J65,標準記録!$A$1:$D$25,3,FALSE)</f>
        <v>#N/A</v>
      </c>
      <c r="BD65" s="6" t="e">
        <f>VLOOKUP($I65 &amp; $J65,標準記録!$A$1:$D$25,4,FALSE)</f>
        <v>#N/A</v>
      </c>
      <c r="BE65" s="6" t="str">
        <f>IF(BF65="","",A65)</f>
        <v/>
      </c>
      <c r="BF65" s="6" t="str">
        <f>IF(OR(I65="201 十種競技",I65="202 七種競技"),#REF!,"")</f>
        <v/>
      </c>
      <c r="BG65" s="6" t="str">
        <f>IF(I65="107 ハーフマラソン",#REF!,"")</f>
        <v/>
      </c>
      <c r="BH65" s="6" t="str">
        <f>I65 &amp; K65</f>
        <v/>
      </c>
      <c r="BI65" s="6">
        <f>I65</f>
        <v>0</v>
      </c>
      <c r="BJ65" s="6">
        <f>COUNTIF($BI$5:$BI$401,I65)</f>
        <v>160</v>
      </c>
      <c r="BK65" s="6">
        <f>COUNTIF($BH$5:$BH$401,I65 &amp; "B標準")</f>
        <v>0</v>
      </c>
      <c r="BL65" s="6" t="str">
        <f>D63 &amp; D65</f>
        <v>登録番号</v>
      </c>
    </row>
    <row r="66" spans="1:64" ht="14.25" thickBot="1" x14ac:dyDescent="0.2">
      <c r="A66" s="277"/>
      <c r="B66" s="280"/>
      <c r="C66" s="282"/>
      <c r="D66" s="280"/>
      <c r="E66" s="193" t="str">
        <f>IF(C65="○",IF($D65&lt;&gt;"",VLOOKUP($D65,新規学連登録者入力シート!$A$2:$U$101,7,FALSE),""),IF($D65&lt;&gt;"",IF(VLOOKUP(記入方法!$D65,登録者リスト!$A$1:$F$43729,4,FALSE)=基本情報!$D$6,VLOOKUP(記入方法!$D65,登録者リスト!$A$1:$F$43729,2,FALSE),""),""))</f>
        <v/>
      </c>
      <c r="F66" s="284"/>
      <c r="G66" s="193" t="str">
        <f>IF(C65="○",IF($D65&lt;&gt;"",VLOOKUP($D65,新規学連登録者入力シート!$A$2:$U$101,19,FALSE),""),IF($D65&lt;&gt;"",IF(VLOOKUP(記入方法!$D65,登録者リスト!$A$1:$F$43729,4,FALSE)=基本情報!$D$6,VLOOKUP(記入方法!$D65,登録者リスト!$A$1:$F$43729,6,FALSE),""),""))</f>
        <v/>
      </c>
      <c r="H66" s="286"/>
      <c r="I66" s="342"/>
      <c r="J66" s="342"/>
      <c r="K66" s="344"/>
      <c r="L66" s="171"/>
      <c r="M66" s="15" t="str">
        <f>IF(U66="",ASC(N66&amp;IF(P66&lt;&gt;"",TEXT(P66,"00"),"")&amp;IF(R66&lt;&gt;"",TEXT(R66,"00"),"")&amp;IF(T66&lt;&gt;"",TEXT(T66,"00"),"")),ASC(U66))</f>
        <v/>
      </c>
      <c r="N66" s="286"/>
      <c r="O66" s="330"/>
      <c r="P66" s="338"/>
      <c r="Q66" s="330"/>
      <c r="R66" s="338"/>
      <c r="S66" s="314"/>
      <c r="T66" s="340"/>
      <c r="U66" s="286"/>
      <c r="V66" s="10"/>
      <c r="W66" s="11" t="s">
        <v>23</v>
      </c>
      <c r="X66" s="10"/>
      <c r="Y66" s="11" t="s">
        <v>25</v>
      </c>
      <c r="Z66" s="10"/>
      <c r="AA66" s="11" t="s">
        <v>26</v>
      </c>
      <c r="AB66" s="284"/>
      <c r="AC66" s="128" t="str">
        <f>IF(AK66="",ASC(AD65&amp;IF(AF66&lt;&gt;"",TEXT(AF66,"00"),"")&amp;IF(AH66&lt;&gt;"",TEXT(AH66,"00"),"")&amp;IF(AJ66&lt;&gt;"",TEXT(AJ66,"00"),"")),ASC(AK66))</f>
        <v/>
      </c>
      <c r="AD66" s="328"/>
      <c r="AE66" s="332"/>
      <c r="AF66" s="334"/>
      <c r="AG66" s="332"/>
      <c r="AH66" s="334"/>
      <c r="AI66" s="336"/>
      <c r="AJ66" s="326"/>
      <c r="AK66" s="328"/>
      <c r="AL66" s="15" t="str">
        <f>IF(AT66="",ASC(AM66&amp;IF(AO66&lt;&gt;"",TEXT(AO66,"00"),"")&amp;IF(AQ66&lt;&gt;"",TEXT(AQ66,"00"),"")&amp;IF(AS66&lt;&gt;"",TEXT(AS66,"00"),"")),ASC(AT66))</f>
        <v/>
      </c>
      <c r="AM66" s="280"/>
      <c r="AN66" s="330"/>
      <c r="AO66" s="312"/>
      <c r="AP66" s="330"/>
      <c r="AQ66" s="312"/>
      <c r="AR66" s="314"/>
      <c r="AS66" s="316"/>
      <c r="AT66" s="318"/>
      <c r="AV66" s="6" t="str">
        <f>IF(AND(I66&lt;&gt;"107 ハーフマラソン",I66&lt;&gt;"062 10000mW"),D65 &amp; "-" &amp; I66,D65 &amp; "-" &amp; I66 &amp; J66)</f>
        <v>-</v>
      </c>
      <c r="AW66" s="6" t="str">
        <f>IF(ISERROR(VLOOKUP(記入方法!$AV66,登録者リスト!#REF!,4,FALSE)),"○","")</f>
        <v>○</v>
      </c>
      <c r="AX66" s="6" t="e">
        <f>IF(AND(I66&lt;&gt;"107 ハーフマラソン",I66&lt;&gt;"062 10000mW"),#REF! &amp; "-" &amp; I66,#REF! &amp; "-" &amp; I66 &amp; J66)</f>
        <v>#REF!</v>
      </c>
      <c r="AY66" s="6" t="str">
        <f>IF(ISERROR(VLOOKUP(AX66,突破者リスト外資格記録入力シート!$D$7:$M$106,2,FALSE)),"○","")</f>
        <v>○</v>
      </c>
      <c r="BA66" s="6" t="str">
        <f>IF(I66="107 ハーフマラソン","H",IF(I66="062 10000mW","W",""))</f>
        <v/>
      </c>
      <c r="BB66" s="6" t="e">
        <f>VLOOKUP($I66 &amp; $J66,標準記録!$A$1:$D$25,2,FALSE)</f>
        <v>#N/A</v>
      </c>
      <c r="BC66" s="6" t="e">
        <f>VLOOKUP($I66 &amp; $J66,標準記録!$A$1:$D$25,3,FALSE)</f>
        <v>#N/A</v>
      </c>
      <c r="BD66" s="6" t="e">
        <f>VLOOKUP($I66 &amp; $J66,標準記録!$A$1:$D$25,4,FALSE)</f>
        <v>#N/A</v>
      </c>
      <c r="BE66" s="6" t="str">
        <f>IF(BF66="","",A65)</f>
        <v/>
      </c>
      <c r="BF66" s="6" t="str">
        <f>IF(OR(I66="201 十種競技",I66="202 七種競技"),#REF!,"")</f>
        <v/>
      </c>
      <c r="BG66" s="6" t="str">
        <f>IF(I66="107 ハーフマラソン",#REF!,"")</f>
        <v/>
      </c>
      <c r="BH66" s="6" t="str">
        <f>I66 &amp; K66</f>
        <v/>
      </c>
      <c r="BI66" s="6">
        <f>I66</f>
        <v>0</v>
      </c>
      <c r="BJ66" s="6">
        <f>COUNTIF($BI$5:$BI$401,I66)</f>
        <v>160</v>
      </c>
      <c r="BK66" s="6">
        <f>COUNTIF($BH$5:$BH$401,I66 &amp; "B標準")</f>
        <v>0</v>
      </c>
    </row>
    <row r="67" spans="1:64" ht="15" thickTop="1" thickBot="1" x14ac:dyDescent="0.2">
      <c r="A67" s="278"/>
      <c r="B67" s="319" t="s">
        <v>167</v>
      </c>
      <c r="C67" s="320"/>
      <c r="D67" s="320"/>
      <c r="E67" s="320"/>
      <c r="F67" s="320"/>
      <c r="G67" s="321"/>
      <c r="H67" s="190"/>
      <c r="I67" s="322"/>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4"/>
    </row>
    <row r="68" spans="1:64" ht="13.5" customHeight="1" x14ac:dyDescent="0.15">
      <c r="A68" s="301"/>
      <c r="B68" s="303" t="s">
        <v>0</v>
      </c>
      <c r="C68" s="305" t="s">
        <v>283</v>
      </c>
      <c r="D68" s="305" t="str">
        <f>IF(C70="○","整理番号","登録番号")</f>
        <v>登録番号</v>
      </c>
      <c r="E68" s="189" t="s">
        <v>1402</v>
      </c>
      <c r="F68" s="303" t="s">
        <v>322</v>
      </c>
      <c r="G68" s="169" t="s">
        <v>1</v>
      </c>
      <c r="H68" s="307" t="s">
        <v>1403</v>
      </c>
      <c r="I68" s="345" t="s">
        <v>2</v>
      </c>
      <c r="J68" s="307" t="s">
        <v>331</v>
      </c>
      <c r="K68" s="307" t="s">
        <v>3</v>
      </c>
      <c r="L68" s="179" t="s">
        <v>284</v>
      </c>
      <c r="M68" s="172" t="s">
        <v>16</v>
      </c>
      <c r="N68" s="287" t="s">
        <v>4</v>
      </c>
      <c r="O68" s="288"/>
      <c r="P68" s="288"/>
      <c r="Q68" s="288"/>
      <c r="R68" s="288"/>
      <c r="S68" s="288"/>
      <c r="T68" s="288"/>
      <c r="U68" s="288"/>
      <c r="V68" s="288"/>
      <c r="W68" s="288"/>
      <c r="X68" s="288"/>
      <c r="Y68" s="288"/>
      <c r="Z68" s="288"/>
      <c r="AA68" s="288"/>
      <c r="AB68" s="289"/>
      <c r="AC68" s="174" t="s">
        <v>16</v>
      </c>
      <c r="AD68" s="290" t="s">
        <v>470</v>
      </c>
      <c r="AE68" s="291"/>
      <c r="AF68" s="291"/>
      <c r="AG68" s="291"/>
      <c r="AH68" s="291"/>
      <c r="AI68" s="291"/>
      <c r="AJ68" s="291"/>
      <c r="AK68" s="292"/>
      <c r="AL68" s="172" t="s">
        <v>16</v>
      </c>
      <c r="AM68" s="287" t="s">
        <v>467</v>
      </c>
      <c r="AN68" s="288"/>
      <c r="AO68" s="288"/>
      <c r="AP68" s="288"/>
      <c r="AQ68" s="288"/>
      <c r="AR68" s="288"/>
      <c r="AS68" s="288"/>
      <c r="AT68" s="293"/>
    </row>
    <row r="69" spans="1:64" ht="14.25" thickBot="1" x14ac:dyDescent="0.2">
      <c r="A69" s="302"/>
      <c r="B69" s="304"/>
      <c r="C69" s="306"/>
      <c r="D69" s="306"/>
      <c r="E69" s="194" t="s">
        <v>6</v>
      </c>
      <c r="F69" s="304"/>
      <c r="G69" s="7" t="s">
        <v>7</v>
      </c>
      <c r="H69" s="304"/>
      <c r="I69" s="346"/>
      <c r="J69" s="310"/>
      <c r="K69" s="310"/>
      <c r="L69" s="180"/>
      <c r="M69" s="173"/>
      <c r="N69" s="294" t="s">
        <v>8</v>
      </c>
      <c r="O69" s="295"/>
      <c r="P69" s="295"/>
      <c r="Q69" s="295"/>
      <c r="R69" s="295"/>
      <c r="S69" s="295"/>
      <c r="T69" s="296"/>
      <c r="U69" s="194" t="s">
        <v>9</v>
      </c>
      <c r="V69" s="176" t="s">
        <v>10</v>
      </c>
      <c r="W69" s="177"/>
      <c r="X69" s="177"/>
      <c r="Y69" s="177"/>
      <c r="Z69" s="177"/>
      <c r="AA69" s="178"/>
      <c r="AB69" s="120" t="s">
        <v>11</v>
      </c>
      <c r="AC69" s="175"/>
      <c r="AD69" s="297" t="s">
        <v>8</v>
      </c>
      <c r="AE69" s="298"/>
      <c r="AF69" s="298"/>
      <c r="AG69" s="298"/>
      <c r="AH69" s="298"/>
      <c r="AI69" s="298"/>
      <c r="AJ69" s="299"/>
      <c r="AK69" s="126" t="s">
        <v>9</v>
      </c>
      <c r="AL69" s="173"/>
      <c r="AM69" s="294" t="s">
        <v>8</v>
      </c>
      <c r="AN69" s="295"/>
      <c r="AO69" s="295"/>
      <c r="AP69" s="295"/>
      <c r="AQ69" s="295"/>
      <c r="AR69" s="295"/>
      <c r="AS69" s="296"/>
      <c r="AT69" s="121" t="s">
        <v>9</v>
      </c>
    </row>
    <row r="70" spans="1:64" x14ac:dyDescent="0.15">
      <c r="A70" s="276">
        <v>14</v>
      </c>
      <c r="B70" s="279"/>
      <c r="C70" s="281"/>
      <c r="D70" s="279"/>
      <c r="E70" s="191" t="str">
        <f>IF(C70="○",IF($D70&lt;&gt;"",VLOOKUP($D70,新規学連登録者入力シート!$A$2:$U$101,8,FALSE),""),IF($D70&lt;&gt;"",IF(VLOOKUP(記入方法!$D70,登録者リスト!$A$1:$F$43729,4,FALSE)=基本情報!$D$6,VLOOKUP(記入方法!$D70,登録者リスト!$A$1:$F$43729,3,FALSE),""),""))</f>
        <v/>
      </c>
      <c r="F70" s="283" t="str">
        <f>IF(C70="○",IF($D70&lt;&gt;"",VLOOKUP($D70,新規学連登録者入力シート!$A$2:$U$101,9,FALSE),""),IF($D70&lt;&gt;"",IF(VLOOKUP(記入方法!$D70,登録者リスト!$A$1:$G$43729,4,FALSE)=基本情報!$D$6,VLOOKUP(記入方法!$D70,登録者リスト!$A$1:$G$43729,7,FALSE),""),""))</f>
        <v/>
      </c>
      <c r="G70" s="192" t="str">
        <f>IF(C70="○",IF($D70&lt;&gt;"",VLOOKUP($D70,新規学連登録者入力シート!$A$2:$U$101,14,FALSE),""),IF($D70&lt;&gt;"",IF(VLOOKUP(記入方法!$D70,登録者リスト!$A$1:$F$43729,4,FALSE)=基本情報!$D$6,VLOOKUP(記入方法!$D70,登録者リスト!$A$1:$F$43729,5,FALSE),""),""))</f>
        <v/>
      </c>
      <c r="H70" s="285" t="str">
        <f>IF(C70="○",IF($D70&lt;&gt;"",VLOOKUP($D70,新規学連登録者入力シート!$A$2:$U$101,19,FALSE),""),IF($D70&lt;&gt;"",IF(VLOOKUP(記入方法!$D70,登録者リスト!$A$1:$H$43729,4,FALSE)=基本情報!$D$6,VLOOKUP(記入方法!$D70,登録者リスト!$A$1:$H$43729,8,FALSE),""),""))</f>
        <v/>
      </c>
      <c r="I70" s="341"/>
      <c r="J70" s="341"/>
      <c r="K70" s="343" t="str">
        <f>IFERROR(IF(I70="","",IF(AND(I70&lt;&gt;"107 ハーフマラソン",I70&lt;&gt;"062 10000mW"),IF(BD70="T",IF(VALUE(M70)&lt;=BB70,"A標準",IF(VALUE(M70)&lt;=BC70,"B標準","未突破")),IF(VALUE(M70)&gt;=BB70,"A標準",IF(VALUE(M70)&gt;=BC70,"B標準","未突破"))),IF(VALUE(M70)&lt;=BC70,"","未突破"))),"")</f>
        <v/>
      </c>
      <c r="L70" s="170"/>
      <c r="M70" s="13" t="str">
        <f>IF(U70="",ASC(N70&amp;IF(P70&lt;&gt;"",TEXT(P70,"00"),"")&amp;IF(R70&lt;&gt;"",TEXT(R70,"00"),"")&amp;IF(T70&lt;&gt;"",TEXT(T70,"00"),"")),ASC(U70))</f>
        <v/>
      </c>
      <c r="N70" s="285"/>
      <c r="O70" s="329" t="s">
        <v>278</v>
      </c>
      <c r="P70" s="337"/>
      <c r="Q70" s="329" t="s">
        <v>279</v>
      </c>
      <c r="R70" s="337"/>
      <c r="S70" s="313" t="s">
        <v>280</v>
      </c>
      <c r="T70" s="339"/>
      <c r="U70" s="285"/>
      <c r="V70" s="8"/>
      <c r="W70" s="9" t="s">
        <v>23</v>
      </c>
      <c r="X70" s="8"/>
      <c r="Y70" s="9" t="s">
        <v>24</v>
      </c>
      <c r="Z70" s="8"/>
      <c r="AA70" s="9" t="s">
        <v>26</v>
      </c>
      <c r="AB70" s="283"/>
      <c r="AC70" s="127" t="str">
        <f>IF(AK70="",ASC(AD70&amp;IF(AF70&lt;&gt;"",TEXT(AF70,"00"),"")&amp;IF(AH70&lt;&gt;"",TEXT(AH70,"00"),"")&amp;IF(AJ70&lt;&gt;"",TEXT(AJ70,"00"),"")),ASC(AK70))</f>
        <v/>
      </c>
      <c r="AD70" s="327" t="str">
        <f>IF(I70="","",IF(I70="201 十種競技","",VLOOKUP(I70,#REF!,2,FALSE)))</f>
        <v/>
      </c>
      <c r="AE70" s="331" t="s">
        <v>278</v>
      </c>
      <c r="AF70" s="333" t="str">
        <f>IF(I70="","",IF(I70="201 十種競技","",VLOOKUP(I70,#REF!,4,FALSE)))</f>
        <v/>
      </c>
      <c r="AG70" s="331" t="s">
        <v>279</v>
      </c>
      <c r="AH70" s="333" t="str">
        <f>IF(I70="","",IF(I70="201 十種競技","",VLOOKUP(I70,#REF!,6,FALSE)))</f>
        <v/>
      </c>
      <c r="AI70" s="335" t="s">
        <v>280</v>
      </c>
      <c r="AJ70" s="325" t="str">
        <f>IF(I70="","",IF(I70="201 十種競技","",VLOOKUP(I70,#REF!,8,FALSE)))</f>
        <v/>
      </c>
      <c r="AK70" s="327" t="str">
        <f>IF(I70="","",IF(I70="201 十種競技",#REF!,""))</f>
        <v/>
      </c>
      <c r="AL70" s="13" t="str">
        <f>IF(AT70="",ASC(AM70&amp;IF(AO70&lt;&gt;"",TEXT(AO70,"00"),"")&amp;IF(AQ70&lt;&gt;"",TEXT(AQ70,"00"),"")&amp;IF(AS70&lt;&gt;"",TEXT(AS70,"00"),"")),ASC(AT70))</f>
        <v/>
      </c>
      <c r="AM70" s="279"/>
      <c r="AN70" s="329" t="s">
        <v>278</v>
      </c>
      <c r="AO70" s="311"/>
      <c r="AP70" s="329" t="s">
        <v>279</v>
      </c>
      <c r="AQ70" s="311"/>
      <c r="AR70" s="313" t="s">
        <v>280</v>
      </c>
      <c r="AS70" s="315"/>
      <c r="AT70" s="317"/>
      <c r="AV70" s="6" t="str">
        <f>IF(AND(I70&lt;&gt;"107 ハーフマラソン",I70&lt;&gt;"062 10000mW"),D70 &amp; "-" &amp; I70,D70 &amp; "-" &amp; I70 &amp; J70)</f>
        <v>-</v>
      </c>
      <c r="AW70" s="6" t="str">
        <f>IF(ISERROR(VLOOKUP(記入方法!$AV70,登録者リスト!#REF!,4,FALSE)),"○","")</f>
        <v>○</v>
      </c>
      <c r="AX70" s="6" t="e">
        <f>IF(AND(I70&lt;&gt;"107 ハーフマラソン",I70&lt;&gt;"062 10000mW"),#REF! &amp; "-" &amp; I70,#REF! &amp; "-" &amp; I70 &amp; J70)</f>
        <v>#REF!</v>
      </c>
      <c r="AY70" s="6" t="str">
        <f>IF(ISERROR(VLOOKUP(AX70,突破者リスト外資格記録入力シート!$D$7:$M$106,2,FALSE)),"○","")</f>
        <v>○</v>
      </c>
      <c r="AZ70" s="6" t="str">
        <f>IF(C70="○","整理番号","登録番号")</f>
        <v>登録番号</v>
      </c>
      <c r="BA70" s="6" t="str">
        <f>IF(I70="107 ハーフマラソン","H",IF(I70="062 10000mW","W",""))</f>
        <v/>
      </c>
      <c r="BB70" s="6" t="e">
        <f>VLOOKUP($I70 &amp; $J70,標準記録!$A$1:$D$25,2,FALSE)</f>
        <v>#N/A</v>
      </c>
      <c r="BC70" s="6" t="e">
        <f>VLOOKUP($I70 &amp; $J70,標準記録!$A$1:$D$25,3,FALSE)</f>
        <v>#N/A</v>
      </c>
      <c r="BD70" s="6" t="e">
        <f>VLOOKUP($I70 &amp; $J70,標準記録!$A$1:$D$25,4,FALSE)</f>
        <v>#N/A</v>
      </c>
      <c r="BE70" s="6" t="str">
        <f>IF(BF70="","",A70)</f>
        <v/>
      </c>
      <c r="BF70" s="6" t="str">
        <f>IF(OR(I70="201 十種競技",I70="202 七種競技"),#REF!,"")</f>
        <v/>
      </c>
      <c r="BG70" s="6" t="str">
        <f>IF(I70="107 ハーフマラソン",#REF!,"")</f>
        <v/>
      </c>
      <c r="BH70" s="6" t="str">
        <f>I70 &amp; K70</f>
        <v/>
      </c>
      <c r="BI70" s="6">
        <f>I70</f>
        <v>0</v>
      </c>
      <c r="BJ70" s="6">
        <f>COUNTIF($BI$5:$BI$401,I70)</f>
        <v>160</v>
      </c>
      <c r="BK70" s="6">
        <f>COUNTIF($BH$5:$BH$401,I70 &amp; "B標準")</f>
        <v>0</v>
      </c>
      <c r="BL70" s="6" t="str">
        <f>D68 &amp; D70</f>
        <v>登録番号</v>
      </c>
    </row>
    <row r="71" spans="1:64" ht="14.25" thickBot="1" x14ac:dyDescent="0.2">
      <c r="A71" s="277"/>
      <c r="B71" s="280"/>
      <c r="C71" s="282"/>
      <c r="D71" s="280"/>
      <c r="E71" s="193" t="str">
        <f>IF(C70="○",IF($D70&lt;&gt;"",VLOOKUP($D70,新規学連登録者入力シート!$A$2:$U$101,7,FALSE),""),IF($D70&lt;&gt;"",IF(VLOOKUP(記入方法!$D70,登録者リスト!$A$1:$F$43729,4,FALSE)=基本情報!$D$6,VLOOKUP(記入方法!$D70,登録者リスト!$A$1:$F$43729,2,FALSE),""),""))</f>
        <v/>
      </c>
      <c r="F71" s="284"/>
      <c r="G71" s="193" t="str">
        <f>IF(C70="○",IF($D70&lt;&gt;"",VLOOKUP($D70,新規学連登録者入力シート!$A$2:$U$101,19,FALSE),""),IF($D70&lt;&gt;"",IF(VLOOKUP(記入方法!$D70,登録者リスト!$A$1:$F$43729,4,FALSE)=基本情報!$D$6,VLOOKUP(記入方法!$D70,登録者リスト!$A$1:$F$43729,6,FALSE),""),""))</f>
        <v/>
      </c>
      <c r="H71" s="286"/>
      <c r="I71" s="342"/>
      <c r="J71" s="342"/>
      <c r="K71" s="344"/>
      <c r="L71" s="171"/>
      <c r="M71" s="15" t="str">
        <f>IF(U71="",ASC(N71&amp;IF(P71&lt;&gt;"",TEXT(P71,"00"),"")&amp;IF(R71&lt;&gt;"",TEXT(R71,"00"),"")&amp;IF(T71&lt;&gt;"",TEXT(T71,"00"),"")),ASC(U71))</f>
        <v/>
      </c>
      <c r="N71" s="286"/>
      <c r="O71" s="330"/>
      <c r="P71" s="338"/>
      <c r="Q71" s="330"/>
      <c r="R71" s="338"/>
      <c r="S71" s="314"/>
      <c r="T71" s="340"/>
      <c r="U71" s="286"/>
      <c r="V71" s="10"/>
      <c r="W71" s="11" t="s">
        <v>23</v>
      </c>
      <c r="X71" s="10"/>
      <c r="Y71" s="11" t="s">
        <v>25</v>
      </c>
      <c r="Z71" s="10"/>
      <c r="AA71" s="11" t="s">
        <v>26</v>
      </c>
      <c r="AB71" s="284"/>
      <c r="AC71" s="128" t="str">
        <f>IF(AK71="",ASC(AD70&amp;IF(AF71&lt;&gt;"",TEXT(AF71,"00"),"")&amp;IF(AH71&lt;&gt;"",TEXT(AH71,"00"),"")&amp;IF(AJ71&lt;&gt;"",TEXT(AJ71,"00"),"")),ASC(AK71))</f>
        <v/>
      </c>
      <c r="AD71" s="328"/>
      <c r="AE71" s="332"/>
      <c r="AF71" s="334"/>
      <c r="AG71" s="332"/>
      <c r="AH71" s="334"/>
      <c r="AI71" s="336"/>
      <c r="AJ71" s="326"/>
      <c r="AK71" s="328"/>
      <c r="AL71" s="15" t="str">
        <f>IF(AT71="",ASC(AM71&amp;IF(AO71&lt;&gt;"",TEXT(AO71,"00"),"")&amp;IF(AQ71&lt;&gt;"",TEXT(AQ71,"00"),"")&amp;IF(AS71&lt;&gt;"",TEXT(AS71,"00"),"")),ASC(AT71))</f>
        <v/>
      </c>
      <c r="AM71" s="280"/>
      <c r="AN71" s="330"/>
      <c r="AO71" s="312"/>
      <c r="AP71" s="330"/>
      <c r="AQ71" s="312"/>
      <c r="AR71" s="314"/>
      <c r="AS71" s="316"/>
      <c r="AT71" s="318"/>
      <c r="AV71" s="6" t="str">
        <f>IF(AND(I71&lt;&gt;"107 ハーフマラソン",I71&lt;&gt;"062 10000mW"),D70 &amp; "-" &amp; I71,D70 &amp; "-" &amp; I71 &amp; J71)</f>
        <v>-</v>
      </c>
      <c r="AW71" s="6" t="str">
        <f>IF(ISERROR(VLOOKUP(記入方法!$AV71,登録者リスト!#REF!,4,FALSE)),"○","")</f>
        <v>○</v>
      </c>
      <c r="AX71" s="6" t="e">
        <f>IF(AND(I71&lt;&gt;"107 ハーフマラソン",I71&lt;&gt;"062 10000mW"),#REF! &amp; "-" &amp; I71,#REF! &amp; "-" &amp; I71 &amp; J71)</f>
        <v>#REF!</v>
      </c>
      <c r="AY71" s="6" t="str">
        <f>IF(ISERROR(VLOOKUP(AX71,突破者リスト外資格記録入力シート!$D$7:$M$106,2,FALSE)),"○","")</f>
        <v>○</v>
      </c>
      <c r="BA71" s="6" t="str">
        <f>IF(I71="107 ハーフマラソン","H",IF(I71="062 10000mW","W",""))</f>
        <v/>
      </c>
      <c r="BB71" s="6" t="e">
        <f>VLOOKUP($I71 &amp; $J71,標準記録!$A$1:$D$25,2,FALSE)</f>
        <v>#N/A</v>
      </c>
      <c r="BC71" s="6" t="e">
        <f>VLOOKUP($I71 &amp; $J71,標準記録!$A$1:$D$25,3,FALSE)</f>
        <v>#N/A</v>
      </c>
      <c r="BD71" s="6" t="e">
        <f>VLOOKUP($I71 &amp; $J71,標準記録!$A$1:$D$25,4,FALSE)</f>
        <v>#N/A</v>
      </c>
      <c r="BE71" s="6" t="str">
        <f>IF(BF71="","",A70)</f>
        <v/>
      </c>
      <c r="BF71" s="6" t="str">
        <f>IF(OR(I71="201 十種競技",I71="202 七種競技"),#REF!,"")</f>
        <v/>
      </c>
      <c r="BG71" s="6" t="str">
        <f>IF(I71="107 ハーフマラソン",#REF!,"")</f>
        <v/>
      </c>
      <c r="BH71" s="6" t="str">
        <f>I71 &amp; K71</f>
        <v/>
      </c>
      <c r="BI71" s="6">
        <f>I71</f>
        <v>0</v>
      </c>
      <c r="BJ71" s="6">
        <f>COUNTIF($BI$5:$BI$401,I71)</f>
        <v>160</v>
      </c>
      <c r="BK71" s="6">
        <f>COUNTIF($BH$5:$BH$401,I71 &amp; "B標準")</f>
        <v>0</v>
      </c>
    </row>
    <row r="72" spans="1:64" ht="15" thickTop="1" thickBot="1" x14ac:dyDescent="0.2">
      <c r="A72" s="278"/>
      <c r="B72" s="319" t="s">
        <v>167</v>
      </c>
      <c r="C72" s="320"/>
      <c r="D72" s="320"/>
      <c r="E72" s="320"/>
      <c r="F72" s="320"/>
      <c r="G72" s="321"/>
      <c r="H72" s="190"/>
      <c r="I72" s="322"/>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4"/>
    </row>
    <row r="73" spans="1:64" ht="13.5" customHeight="1" x14ac:dyDescent="0.15">
      <c r="A73" s="301"/>
      <c r="B73" s="303" t="s">
        <v>0</v>
      </c>
      <c r="C73" s="305" t="s">
        <v>283</v>
      </c>
      <c r="D73" s="305" t="str">
        <f>IF(C75="○","整理番号","登録番号")</f>
        <v>登録番号</v>
      </c>
      <c r="E73" s="189" t="s">
        <v>1402</v>
      </c>
      <c r="F73" s="303" t="s">
        <v>322</v>
      </c>
      <c r="G73" s="169" t="s">
        <v>1</v>
      </c>
      <c r="H73" s="307" t="s">
        <v>1403</v>
      </c>
      <c r="I73" s="345" t="s">
        <v>2</v>
      </c>
      <c r="J73" s="307" t="s">
        <v>331</v>
      </c>
      <c r="K73" s="307" t="s">
        <v>3</v>
      </c>
      <c r="L73" s="179" t="s">
        <v>284</v>
      </c>
      <c r="M73" s="172" t="s">
        <v>16</v>
      </c>
      <c r="N73" s="287" t="s">
        <v>4</v>
      </c>
      <c r="O73" s="288"/>
      <c r="P73" s="288"/>
      <c r="Q73" s="288"/>
      <c r="R73" s="288"/>
      <c r="S73" s="288"/>
      <c r="T73" s="288"/>
      <c r="U73" s="288"/>
      <c r="V73" s="288"/>
      <c r="W73" s="288"/>
      <c r="X73" s="288"/>
      <c r="Y73" s="288"/>
      <c r="Z73" s="288"/>
      <c r="AA73" s="288"/>
      <c r="AB73" s="289"/>
      <c r="AC73" s="174" t="s">
        <v>16</v>
      </c>
      <c r="AD73" s="290" t="s">
        <v>470</v>
      </c>
      <c r="AE73" s="291"/>
      <c r="AF73" s="291"/>
      <c r="AG73" s="291"/>
      <c r="AH73" s="291"/>
      <c r="AI73" s="291"/>
      <c r="AJ73" s="291"/>
      <c r="AK73" s="292"/>
      <c r="AL73" s="172" t="s">
        <v>16</v>
      </c>
      <c r="AM73" s="287" t="s">
        <v>467</v>
      </c>
      <c r="AN73" s="288"/>
      <c r="AO73" s="288"/>
      <c r="AP73" s="288"/>
      <c r="AQ73" s="288"/>
      <c r="AR73" s="288"/>
      <c r="AS73" s="288"/>
      <c r="AT73" s="293"/>
    </row>
    <row r="74" spans="1:64" ht="14.25" thickBot="1" x14ac:dyDescent="0.2">
      <c r="A74" s="302"/>
      <c r="B74" s="304"/>
      <c r="C74" s="306"/>
      <c r="D74" s="306"/>
      <c r="E74" s="194" t="s">
        <v>6</v>
      </c>
      <c r="F74" s="304"/>
      <c r="G74" s="7" t="s">
        <v>7</v>
      </c>
      <c r="H74" s="304"/>
      <c r="I74" s="346"/>
      <c r="J74" s="310"/>
      <c r="K74" s="310"/>
      <c r="L74" s="180"/>
      <c r="M74" s="173"/>
      <c r="N74" s="294" t="s">
        <v>8</v>
      </c>
      <c r="O74" s="295"/>
      <c r="P74" s="295"/>
      <c r="Q74" s="295"/>
      <c r="R74" s="295"/>
      <c r="S74" s="295"/>
      <c r="T74" s="296"/>
      <c r="U74" s="194" t="s">
        <v>9</v>
      </c>
      <c r="V74" s="176" t="s">
        <v>10</v>
      </c>
      <c r="W74" s="177"/>
      <c r="X74" s="177"/>
      <c r="Y74" s="177"/>
      <c r="Z74" s="177"/>
      <c r="AA74" s="178"/>
      <c r="AB74" s="120" t="s">
        <v>11</v>
      </c>
      <c r="AC74" s="175"/>
      <c r="AD74" s="297" t="s">
        <v>8</v>
      </c>
      <c r="AE74" s="298"/>
      <c r="AF74" s="298"/>
      <c r="AG74" s="298"/>
      <c r="AH74" s="298"/>
      <c r="AI74" s="298"/>
      <c r="AJ74" s="299"/>
      <c r="AK74" s="126" t="s">
        <v>9</v>
      </c>
      <c r="AL74" s="173"/>
      <c r="AM74" s="294" t="s">
        <v>8</v>
      </c>
      <c r="AN74" s="295"/>
      <c r="AO74" s="295"/>
      <c r="AP74" s="295"/>
      <c r="AQ74" s="295"/>
      <c r="AR74" s="295"/>
      <c r="AS74" s="296"/>
      <c r="AT74" s="121" t="s">
        <v>9</v>
      </c>
    </row>
    <row r="75" spans="1:64" x14ac:dyDescent="0.15">
      <c r="A75" s="276">
        <v>15</v>
      </c>
      <c r="B75" s="279"/>
      <c r="C75" s="281"/>
      <c r="D75" s="279"/>
      <c r="E75" s="191" t="str">
        <f>IF(C75="○",IF($D75&lt;&gt;"",VLOOKUP($D75,新規学連登録者入力シート!$A$2:$U$101,8,FALSE),""),IF($D75&lt;&gt;"",IF(VLOOKUP(記入方法!$D75,登録者リスト!$A$1:$F$43729,4,FALSE)=基本情報!$D$6,VLOOKUP(記入方法!$D75,登録者リスト!$A$1:$F$43729,3,FALSE),""),""))</f>
        <v/>
      </c>
      <c r="F75" s="283" t="str">
        <f>IF(C75="○",IF($D75&lt;&gt;"",VLOOKUP($D75,新規学連登録者入力シート!$A$2:$U$101,9,FALSE),""),IF($D75&lt;&gt;"",IF(VLOOKUP(記入方法!$D75,登録者リスト!$A$1:$G$43729,4,FALSE)=基本情報!$D$6,VLOOKUP(記入方法!$D75,登録者リスト!$A$1:$G$43729,7,FALSE),""),""))</f>
        <v/>
      </c>
      <c r="G75" s="192" t="str">
        <f>IF(C75="○",IF($D75&lt;&gt;"",VLOOKUP($D75,新規学連登録者入力シート!$A$2:$U$101,14,FALSE),""),IF($D75&lt;&gt;"",IF(VLOOKUP(記入方法!$D75,登録者リスト!$A$1:$F$43729,4,FALSE)=基本情報!$D$6,VLOOKUP(記入方法!$D75,登録者リスト!$A$1:$F$43729,5,FALSE),""),""))</f>
        <v/>
      </c>
      <c r="H75" s="285" t="str">
        <f>IF(C75="○",IF($D75&lt;&gt;"",VLOOKUP($D75,新規学連登録者入力シート!$A$2:$U$101,19,FALSE),""),IF($D75&lt;&gt;"",IF(VLOOKUP(記入方法!$D75,登録者リスト!$A$1:$H$43729,4,FALSE)=基本情報!$D$6,VLOOKUP(記入方法!$D75,登録者リスト!$A$1:$H$43729,8,FALSE),""),""))</f>
        <v/>
      </c>
      <c r="I75" s="341"/>
      <c r="J75" s="341"/>
      <c r="K75" s="343" t="str">
        <f>IFERROR(IF(I75="","",IF(AND(I75&lt;&gt;"107 ハーフマラソン",I75&lt;&gt;"062 10000mW"),IF(BD75="T",IF(VALUE(M75)&lt;=BB75,"A標準",IF(VALUE(M75)&lt;=BC75,"B標準","未突破")),IF(VALUE(M75)&gt;=BB75,"A標準",IF(VALUE(M75)&gt;=BC75,"B標準","未突破"))),IF(VALUE(M75)&lt;=BC75,"","未突破"))),"")</f>
        <v/>
      </c>
      <c r="L75" s="170"/>
      <c r="M75" s="13" t="str">
        <f>IF(U75="",ASC(N75&amp;IF(P75&lt;&gt;"",TEXT(P75,"00"),"")&amp;IF(R75&lt;&gt;"",TEXT(R75,"00"),"")&amp;IF(T75&lt;&gt;"",TEXT(T75,"00"),"")),ASC(U75))</f>
        <v/>
      </c>
      <c r="N75" s="285"/>
      <c r="O75" s="329" t="s">
        <v>278</v>
      </c>
      <c r="P75" s="337"/>
      <c r="Q75" s="329" t="s">
        <v>279</v>
      </c>
      <c r="R75" s="337"/>
      <c r="S75" s="313" t="s">
        <v>280</v>
      </c>
      <c r="T75" s="339"/>
      <c r="U75" s="285"/>
      <c r="V75" s="8"/>
      <c r="W75" s="9" t="s">
        <v>23</v>
      </c>
      <c r="X75" s="8"/>
      <c r="Y75" s="9" t="s">
        <v>24</v>
      </c>
      <c r="Z75" s="8"/>
      <c r="AA75" s="9" t="s">
        <v>26</v>
      </c>
      <c r="AB75" s="283"/>
      <c r="AC75" s="127" t="str">
        <f>IF(AK75="",ASC(AD75&amp;IF(AF75&lt;&gt;"",TEXT(AF75,"00"),"")&amp;IF(AH75&lt;&gt;"",TEXT(AH75,"00"),"")&amp;IF(AJ75&lt;&gt;"",TEXT(AJ75,"00"),"")),ASC(AK75))</f>
        <v/>
      </c>
      <c r="AD75" s="327" t="str">
        <f>IF(I75="","",IF(I75="201 十種競技","",VLOOKUP(I75,#REF!,2,FALSE)))</f>
        <v/>
      </c>
      <c r="AE75" s="331" t="s">
        <v>278</v>
      </c>
      <c r="AF75" s="333" t="str">
        <f>IF(I75="","",IF(I75="201 十種競技","",VLOOKUP(I75,#REF!,4,FALSE)))</f>
        <v/>
      </c>
      <c r="AG75" s="331" t="s">
        <v>279</v>
      </c>
      <c r="AH75" s="333" t="str">
        <f>IF(I75="","",IF(I75="201 十種競技","",VLOOKUP(I75,#REF!,6,FALSE)))</f>
        <v/>
      </c>
      <c r="AI75" s="335" t="s">
        <v>280</v>
      </c>
      <c r="AJ75" s="325" t="str">
        <f>IF(I75="","",IF(I75="201 十種競技","",VLOOKUP(I75,#REF!,8,FALSE)))</f>
        <v/>
      </c>
      <c r="AK75" s="327" t="str">
        <f>IF(I75="","",IF(I75="201 十種競技",#REF!,""))</f>
        <v/>
      </c>
      <c r="AL75" s="13" t="str">
        <f>IF(AT75="",ASC(AM75&amp;IF(AO75&lt;&gt;"",TEXT(AO75,"00"),"")&amp;IF(AQ75&lt;&gt;"",TEXT(AQ75,"00"),"")&amp;IF(AS75&lt;&gt;"",TEXT(AS75,"00"),"")),ASC(AT75))</f>
        <v/>
      </c>
      <c r="AM75" s="279"/>
      <c r="AN75" s="329" t="s">
        <v>278</v>
      </c>
      <c r="AO75" s="311"/>
      <c r="AP75" s="329" t="s">
        <v>279</v>
      </c>
      <c r="AQ75" s="311"/>
      <c r="AR75" s="313" t="s">
        <v>280</v>
      </c>
      <c r="AS75" s="315"/>
      <c r="AT75" s="317"/>
      <c r="AV75" s="6" t="str">
        <f>IF(AND(I75&lt;&gt;"107 ハーフマラソン",I75&lt;&gt;"062 10000mW"),D75 &amp; "-" &amp; I75,D75 &amp; "-" &amp; I75 &amp; J75)</f>
        <v>-</v>
      </c>
      <c r="AW75" s="6" t="str">
        <f>IF(ISERROR(VLOOKUP(記入方法!$AV75,登録者リスト!#REF!,4,FALSE)),"○","")</f>
        <v>○</v>
      </c>
      <c r="AX75" s="6" t="e">
        <f>IF(AND(I75&lt;&gt;"107 ハーフマラソン",I75&lt;&gt;"062 10000mW"),#REF! &amp; "-" &amp; I75,#REF! &amp; "-" &amp; I75 &amp; J75)</f>
        <v>#REF!</v>
      </c>
      <c r="AY75" s="6" t="str">
        <f>IF(ISERROR(VLOOKUP(AX75,突破者リスト外資格記録入力シート!$D$7:$M$106,2,FALSE)),"○","")</f>
        <v>○</v>
      </c>
      <c r="AZ75" s="6" t="str">
        <f>IF(C75="○","整理番号","登録番号")</f>
        <v>登録番号</v>
      </c>
      <c r="BA75" s="6" t="str">
        <f>IF(I75="107 ハーフマラソン","H",IF(I75="062 10000mW","W",""))</f>
        <v/>
      </c>
      <c r="BB75" s="6" t="e">
        <f>VLOOKUP($I75 &amp; $J75,標準記録!$A$1:$D$25,2,FALSE)</f>
        <v>#N/A</v>
      </c>
      <c r="BC75" s="6" t="e">
        <f>VLOOKUP($I75 &amp; $J75,標準記録!$A$1:$D$25,3,FALSE)</f>
        <v>#N/A</v>
      </c>
      <c r="BD75" s="6" t="e">
        <f>VLOOKUP($I75 &amp; $J75,標準記録!$A$1:$D$25,4,FALSE)</f>
        <v>#N/A</v>
      </c>
      <c r="BE75" s="6" t="str">
        <f>IF(BF75="","",A75)</f>
        <v/>
      </c>
      <c r="BF75" s="6" t="str">
        <f>IF(OR(I75="201 十種競技",I75="202 七種競技"),#REF!,"")</f>
        <v/>
      </c>
      <c r="BG75" s="6" t="str">
        <f>IF(I75="107 ハーフマラソン",#REF!,"")</f>
        <v/>
      </c>
      <c r="BH75" s="6" t="str">
        <f>I75 &amp; K75</f>
        <v/>
      </c>
      <c r="BI75" s="6">
        <f>I75</f>
        <v>0</v>
      </c>
      <c r="BJ75" s="6">
        <f>COUNTIF($BI$5:$BI$401,I75)</f>
        <v>160</v>
      </c>
      <c r="BK75" s="6">
        <f>COUNTIF($BH$5:$BH$401,I75 &amp; "B標準")</f>
        <v>0</v>
      </c>
      <c r="BL75" s="6" t="str">
        <f>D73 &amp; D75</f>
        <v>登録番号</v>
      </c>
    </row>
    <row r="76" spans="1:64" ht="14.25" thickBot="1" x14ac:dyDescent="0.2">
      <c r="A76" s="277"/>
      <c r="B76" s="280"/>
      <c r="C76" s="282"/>
      <c r="D76" s="280"/>
      <c r="E76" s="193" t="str">
        <f>IF(C75="○",IF($D75&lt;&gt;"",VLOOKUP($D75,新規学連登録者入力シート!$A$2:$U$101,7,FALSE),""),IF($D75&lt;&gt;"",IF(VLOOKUP(記入方法!$D75,登録者リスト!$A$1:$F$43729,4,FALSE)=基本情報!$D$6,VLOOKUP(記入方法!$D75,登録者リスト!$A$1:$F$43729,2,FALSE),""),""))</f>
        <v/>
      </c>
      <c r="F76" s="284"/>
      <c r="G76" s="193" t="str">
        <f>IF(C75="○",IF($D75&lt;&gt;"",VLOOKUP($D75,新規学連登録者入力シート!$A$2:$U$101,19,FALSE),""),IF($D75&lt;&gt;"",IF(VLOOKUP(記入方法!$D75,登録者リスト!$A$1:$F$43729,4,FALSE)=基本情報!$D$6,VLOOKUP(記入方法!$D75,登録者リスト!$A$1:$F$43729,6,FALSE),""),""))</f>
        <v/>
      </c>
      <c r="H76" s="286"/>
      <c r="I76" s="342"/>
      <c r="J76" s="342"/>
      <c r="K76" s="344"/>
      <c r="L76" s="171"/>
      <c r="M76" s="15" t="str">
        <f>IF(U76="",ASC(N76&amp;IF(P76&lt;&gt;"",TEXT(P76,"00"),"")&amp;IF(R76&lt;&gt;"",TEXT(R76,"00"),"")&amp;IF(T76&lt;&gt;"",TEXT(T76,"00"),"")),ASC(U76))</f>
        <v/>
      </c>
      <c r="N76" s="286"/>
      <c r="O76" s="330"/>
      <c r="P76" s="338"/>
      <c r="Q76" s="330"/>
      <c r="R76" s="338"/>
      <c r="S76" s="314"/>
      <c r="T76" s="340"/>
      <c r="U76" s="286"/>
      <c r="V76" s="10"/>
      <c r="W76" s="11" t="s">
        <v>23</v>
      </c>
      <c r="X76" s="10"/>
      <c r="Y76" s="11" t="s">
        <v>25</v>
      </c>
      <c r="Z76" s="10"/>
      <c r="AA76" s="11" t="s">
        <v>26</v>
      </c>
      <c r="AB76" s="284"/>
      <c r="AC76" s="128" t="str">
        <f>IF(AK76="",ASC(AD75&amp;IF(AF76&lt;&gt;"",TEXT(AF76,"00"),"")&amp;IF(AH76&lt;&gt;"",TEXT(AH76,"00"),"")&amp;IF(AJ76&lt;&gt;"",TEXT(AJ76,"00"),"")),ASC(AK76))</f>
        <v/>
      </c>
      <c r="AD76" s="328"/>
      <c r="AE76" s="332"/>
      <c r="AF76" s="334"/>
      <c r="AG76" s="332"/>
      <c r="AH76" s="334"/>
      <c r="AI76" s="336"/>
      <c r="AJ76" s="326"/>
      <c r="AK76" s="328"/>
      <c r="AL76" s="15" t="str">
        <f>IF(AT76="",ASC(AM76&amp;IF(AO76&lt;&gt;"",TEXT(AO76,"00"),"")&amp;IF(AQ76&lt;&gt;"",TEXT(AQ76,"00"),"")&amp;IF(AS76&lt;&gt;"",TEXT(AS76,"00"),"")),ASC(AT76))</f>
        <v/>
      </c>
      <c r="AM76" s="280"/>
      <c r="AN76" s="330"/>
      <c r="AO76" s="312"/>
      <c r="AP76" s="330"/>
      <c r="AQ76" s="312"/>
      <c r="AR76" s="314"/>
      <c r="AS76" s="316"/>
      <c r="AT76" s="318"/>
      <c r="AV76" s="6" t="str">
        <f>IF(AND(I76&lt;&gt;"107 ハーフマラソン",I76&lt;&gt;"062 10000mW"),D75 &amp; "-" &amp; I76,D75 &amp; "-" &amp; I76 &amp; J76)</f>
        <v>-</v>
      </c>
      <c r="AW76" s="6" t="str">
        <f>IF(ISERROR(VLOOKUP(記入方法!$AV76,登録者リスト!#REF!,4,FALSE)),"○","")</f>
        <v>○</v>
      </c>
      <c r="AX76" s="6" t="e">
        <f>IF(AND(I76&lt;&gt;"107 ハーフマラソン",I76&lt;&gt;"062 10000mW"),#REF! &amp; "-" &amp; I76,#REF! &amp; "-" &amp; I76 &amp; J76)</f>
        <v>#REF!</v>
      </c>
      <c r="AY76" s="6" t="str">
        <f>IF(ISERROR(VLOOKUP(AX76,突破者リスト外資格記録入力シート!$D$7:$M$106,2,FALSE)),"○","")</f>
        <v>○</v>
      </c>
      <c r="BA76" s="6" t="str">
        <f>IF(I76="107 ハーフマラソン","H",IF(I76="062 10000mW","W",""))</f>
        <v/>
      </c>
      <c r="BB76" s="6" t="e">
        <f>VLOOKUP($I76 &amp; $J76,標準記録!$A$1:$D$25,2,FALSE)</f>
        <v>#N/A</v>
      </c>
      <c r="BC76" s="6" t="e">
        <f>VLOOKUP($I76 &amp; $J76,標準記録!$A$1:$D$25,3,FALSE)</f>
        <v>#N/A</v>
      </c>
      <c r="BD76" s="6" t="e">
        <f>VLOOKUP($I76 &amp; $J76,標準記録!$A$1:$D$25,4,FALSE)</f>
        <v>#N/A</v>
      </c>
      <c r="BE76" s="6" t="str">
        <f>IF(BF76="","",A75)</f>
        <v/>
      </c>
      <c r="BF76" s="6" t="str">
        <f>IF(OR(I76="201 十種競技",I76="202 七種競技"),#REF!,"")</f>
        <v/>
      </c>
      <c r="BG76" s="6" t="str">
        <f>IF(I76="107 ハーフマラソン",#REF!,"")</f>
        <v/>
      </c>
      <c r="BH76" s="6" t="str">
        <f>I76 &amp; K76</f>
        <v/>
      </c>
      <c r="BI76" s="6">
        <f>I76</f>
        <v>0</v>
      </c>
      <c r="BJ76" s="6">
        <f>COUNTIF($BI$5:$BI$401,I76)</f>
        <v>160</v>
      </c>
      <c r="BK76" s="6">
        <f>COUNTIF($BH$5:$BH$401,I76 &amp; "B標準")</f>
        <v>0</v>
      </c>
    </row>
    <row r="77" spans="1:64" ht="15" thickTop="1" thickBot="1" x14ac:dyDescent="0.2">
      <c r="A77" s="278"/>
      <c r="B77" s="319" t="s">
        <v>167</v>
      </c>
      <c r="C77" s="320"/>
      <c r="D77" s="320"/>
      <c r="E77" s="320"/>
      <c r="F77" s="320"/>
      <c r="G77" s="321"/>
      <c r="H77" s="190"/>
      <c r="I77" s="322"/>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4"/>
    </row>
    <row r="78" spans="1:64" ht="13.5" customHeight="1" x14ac:dyDescent="0.15">
      <c r="A78" s="301"/>
      <c r="B78" s="303" t="s">
        <v>0</v>
      </c>
      <c r="C78" s="305" t="s">
        <v>283</v>
      </c>
      <c r="D78" s="305" t="str">
        <f>IF(C80="○","整理番号","登録番号")</f>
        <v>登録番号</v>
      </c>
      <c r="E78" s="189" t="s">
        <v>1402</v>
      </c>
      <c r="F78" s="303" t="s">
        <v>322</v>
      </c>
      <c r="G78" s="169" t="s">
        <v>1</v>
      </c>
      <c r="H78" s="307" t="s">
        <v>1403</v>
      </c>
      <c r="I78" s="345" t="s">
        <v>2</v>
      </c>
      <c r="J78" s="307" t="s">
        <v>331</v>
      </c>
      <c r="K78" s="307" t="s">
        <v>3</v>
      </c>
      <c r="L78" s="179" t="s">
        <v>284</v>
      </c>
      <c r="M78" s="172" t="s">
        <v>16</v>
      </c>
      <c r="N78" s="287" t="s">
        <v>4</v>
      </c>
      <c r="O78" s="288"/>
      <c r="P78" s="288"/>
      <c r="Q78" s="288"/>
      <c r="R78" s="288"/>
      <c r="S78" s="288"/>
      <c r="T78" s="288"/>
      <c r="U78" s="288"/>
      <c r="V78" s="288"/>
      <c r="W78" s="288"/>
      <c r="X78" s="288"/>
      <c r="Y78" s="288"/>
      <c r="Z78" s="288"/>
      <c r="AA78" s="288"/>
      <c r="AB78" s="289"/>
      <c r="AC78" s="174" t="s">
        <v>16</v>
      </c>
      <c r="AD78" s="290" t="s">
        <v>470</v>
      </c>
      <c r="AE78" s="291"/>
      <c r="AF78" s="291"/>
      <c r="AG78" s="291"/>
      <c r="AH78" s="291"/>
      <c r="AI78" s="291"/>
      <c r="AJ78" s="291"/>
      <c r="AK78" s="292"/>
      <c r="AL78" s="172" t="s">
        <v>16</v>
      </c>
      <c r="AM78" s="287" t="s">
        <v>467</v>
      </c>
      <c r="AN78" s="288"/>
      <c r="AO78" s="288"/>
      <c r="AP78" s="288"/>
      <c r="AQ78" s="288"/>
      <c r="AR78" s="288"/>
      <c r="AS78" s="288"/>
      <c r="AT78" s="293"/>
    </row>
    <row r="79" spans="1:64" ht="14.25" thickBot="1" x14ac:dyDescent="0.2">
      <c r="A79" s="302"/>
      <c r="B79" s="304"/>
      <c r="C79" s="306"/>
      <c r="D79" s="306"/>
      <c r="E79" s="194" t="s">
        <v>6</v>
      </c>
      <c r="F79" s="304"/>
      <c r="G79" s="7" t="s">
        <v>7</v>
      </c>
      <c r="H79" s="304"/>
      <c r="I79" s="346"/>
      <c r="J79" s="310"/>
      <c r="K79" s="310"/>
      <c r="L79" s="180"/>
      <c r="M79" s="173"/>
      <c r="N79" s="294" t="s">
        <v>8</v>
      </c>
      <c r="O79" s="295"/>
      <c r="P79" s="295"/>
      <c r="Q79" s="295"/>
      <c r="R79" s="295"/>
      <c r="S79" s="295"/>
      <c r="T79" s="296"/>
      <c r="U79" s="194" t="s">
        <v>9</v>
      </c>
      <c r="V79" s="176" t="s">
        <v>10</v>
      </c>
      <c r="W79" s="177"/>
      <c r="X79" s="177"/>
      <c r="Y79" s="177"/>
      <c r="Z79" s="177"/>
      <c r="AA79" s="178"/>
      <c r="AB79" s="120" t="s">
        <v>11</v>
      </c>
      <c r="AC79" s="175"/>
      <c r="AD79" s="297" t="s">
        <v>8</v>
      </c>
      <c r="AE79" s="298"/>
      <c r="AF79" s="298"/>
      <c r="AG79" s="298"/>
      <c r="AH79" s="298"/>
      <c r="AI79" s="298"/>
      <c r="AJ79" s="299"/>
      <c r="AK79" s="126" t="s">
        <v>9</v>
      </c>
      <c r="AL79" s="173"/>
      <c r="AM79" s="294" t="s">
        <v>8</v>
      </c>
      <c r="AN79" s="295"/>
      <c r="AO79" s="295"/>
      <c r="AP79" s="295"/>
      <c r="AQ79" s="295"/>
      <c r="AR79" s="295"/>
      <c r="AS79" s="296"/>
      <c r="AT79" s="121" t="s">
        <v>9</v>
      </c>
    </row>
    <row r="80" spans="1:64" x14ac:dyDescent="0.15">
      <c r="A80" s="276">
        <v>16</v>
      </c>
      <c r="B80" s="279"/>
      <c r="C80" s="281"/>
      <c r="D80" s="279"/>
      <c r="E80" s="191" t="str">
        <f>IF(C80="○",IF($D80&lt;&gt;"",VLOOKUP($D80,新規学連登録者入力シート!$A$2:$U$101,8,FALSE),""),IF($D80&lt;&gt;"",IF(VLOOKUP(記入方法!$D80,登録者リスト!$A$1:$F$43729,4,FALSE)=基本情報!$D$6,VLOOKUP(記入方法!$D80,登録者リスト!$A$1:$F$43729,3,FALSE),""),""))</f>
        <v/>
      </c>
      <c r="F80" s="283" t="str">
        <f>IF(C80="○",IF($D80&lt;&gt;"",VLOOKUP($D80,新規学連登録者入力シート!$A$2:$U$101,9,FALSE),""),IF($D80&lt;&gt;"",IF(VLOOKUP(記入方法!$D80,登録者リスト!$A$1:$G$43729,4,FALSE)=基本情報!$D$6,VLOOKUP(記入方法!$D80,登録者リスト!$A$1:$G$43729,7,FALSE),""),""))</f>
        <v/>
      </c>
      <c r="G80" s="192" t="str">
        <f>IF(C80="○",IF($D80&lt;&gt;"",VLOOKUP($D80,新規学連登録者入力シート!$A$2:$U$101,14,FALSE),""),IF($D80&lt;&gt;"",IF(VLOOKUP(記入方法!$D80,登録者リスト!$A$1:$F$43729,4,FALSE)=基本情報!$D$6,VLOOKUP(記入方法!$D80,登録者リスト!$A$1:$F$43729,5,FALSE),""),""))</f>
        <v/>
      </c>
      <c r="H80" s="285" t="str">
        <f>IF(C80="○",IF($D80&lt;&gt;"",VLOOKUP($D80,新規学連登録者入力シート!$A$2:$U$101,19,FALSE),""),IF($D80&lt;&gt;"",IF(VLOOKUP(記入方法!$D80,登録者リスト!$A$1:$H$43729,4,FALSE)=基本情報!$D$6,VLOOKUP(記入方法!$D80,登録者リスト!$A$1:$H$43729,8,FALSE),""),""))</f>
        <v/>
      </c>
      <c r="I80" s="341"/>
      <c r="J80" s="341"/>
      <c r="K80" s="343" t="str">
        <f>IFERROR(IF(I80="","",IF(AND(I80&lt;&gt;"107 ハーフマラソン",I80&lt;&gt;"062 10000mW"),IF(BD80="T",IF(VALUE(M80)&lt;=BB80,"A標準",IF(VALUE(M80)&lt;=BC80,"B標準","未突破")),IF(VALUE(M80)&gt;=BB80,"A標準",IF(VALUE(M80)&gt;=BC80,"B標準","未突破"))),IF(VALUE(M80)&lt;=BC80,"","未突破"))),"")</f>
        <v/>
      </c>
      <c r="L80" s="170"/>
      <c r="M80" s="13" t="str">
        <f>IF(U80="",ASC(N80&amp;IF(P80&lt;&gt;"",TEXT(P80,"00"),"")&amp;IF(R80&lt;&gt;"",TEXT(R80,"00"),"")&amp;IF(T80&lt;&gt;"",TEXT(T80,"00"),"")),ASC(U80))</f>
        <v/>
      </c>
      <c r="N80" s="285"/>
      <c r="O80" s="329" t="s">
        <v>278</v>
      </c>
      <c r="P80" s="337"/>
      <c r="Q80" s="329" t="s">
        <v>279</v>
      </c>
      <c r="R80" s="337"/>
      <c r="S80" s="313" t="s">
        <v>280</v>
      </c>
      <c r="T80" s="339"/>
      <c r="U80" s="285"/>
      <c r="V80" s="8"/>
      <c r="W80" s="9" t="s">
        <v>23</v>
      </c>
      <c r="X80" s="8"/>
      <c r="Y80" s="9" t="s">
        <v>24</v>
      </c>
      <c r="Z80" s="8"/>
      <c r="AA80" s="9" t="s">
        <v>26</v>
      </c>
      <c r="AB80" s="283"/>
      <c r="AC80" s="127" t="str">
        <f>IF(AK80="",ASC(AD80&amp;IF(AF80&lt;&gt;"",TEXT(AF80,"00"),"")&amp;IF(AH80&lt;&gt;"",TEXT(AH80,"00"),"")&amp;IF(AJ80&lt;&gt;"",TEXT(AJ80,"00"),"")),ASC(AK80))</f>
        <v/>
      </c>
      <c r="AD80" s="327" t="str">
        <f>IF(I80="","",IF(I80="201 十種競技","",VLOOKUP(I80,#REF!,2,FALSE)))</f>
        <v/>
      </c>
      <c r="AE80" s="331" t="s">
        <v>278</v>
      </c>
      <c r="AF80" s="333" t="str">
        <f>IF(I80="","",IF(I80="201 十種競技","",VLOOKUP(I80,#REF!,4,FALSE)))</f>
        <v/>
      </c>
      <c r="AG80" s="331" t="s">
        <v>279</v>
      </c>
      <c r="AH80" s="333" t="str">
        <f>IF(I80="","",IF(I80="201 十種競技","",VLOOKUP(I80,#REF!,6,FALSE)))</f>
        <v/>
      </c>
      <c r="AI80" s="335" t="s">
        <v>280</v>
      </c>
      <c r="AJ80" s="325" t="str">
        <f>IF(I80="","",IF(I80="201 十種競技","",VLOOKUP(I80,#REF!,8,FALSE)))</f>
        <v/>
      </c>
      <c r="AK80" s="327" t="str">
        <f>IF(I80="","",IF(I80="201 十種競技",#REF!,""))</f>
        <v/>
      </c>
      <c r="AL80" s="13" t="str">
        <f>IF(AT80="",ASC(AM80&amp;IF(AO80&lt;&gt;"",TEXT(AO80,"00"),"")&amp;IF(AQ80&lt;&gt;"",TEXT(AQ80,"00"),"")&amp;IF(AS80&lt;&gt;"",TEXT(AS80,"00"),"")),ASC(AT80))</f>
        <v/>
      </c>
      <c r="AM80" s="279"/>
      <c r="AN80" s="329" t="s">
        <v>278</v>
      </c>
      <c r="AO80" s="311"/>
      <c r="AP80" s="329" t="s">
        <v>279</v>
      </c>
      <c r="AQ80" s="311"/>
      <c r="AR80" s="313" t="s">
        <v>280</v>
      </c>
      <c r="AS80" s="315"/>
      <c r="AT80" s="317"/>
      <c r="AV80" s="6" t="str">
        <f>IF(AND(I80&lt;&gt;"107 ハーフマラソン",I80&lt;&gt;"062 10000mW"),D80 &amp; "-" &amp; I80,D80 &amp; "-" &amp; I80 &amp; J80)</f>
        <v>-</v>
      </c>
      <c r="AW80" s="6" t="str">
        <f>IF(ISERROR(VLOOKUP(記入方法!$AV80,登録者リスト!#REF!,4,FALSE)),"○","")</f>
        <v>○</v>
      </c>
      <c r="AX80" s="6" t="e">
        <f>IF(AND(I80&lt;&gt;"107 ハーフマラソン",I80&lt;&gt;"062 10000mW"),#REF! &amp; "-" &amp; I80,#REF! &amp; "-" &amp; I80 &amp; J80)</f>
        <v>#REF!</v>
      </c>
      <c r="AY80" s="6" t="str">
        <f>IF(ISERROR(VLOOKUP(AX80,突破者リスト外資格記録入力シート!$D$7:$M$106,2,FALSE)),"○","")</f>
        <v>○</v>
      </c>
      <c r="AZ80" s="6" t="str">
        <f>IF(C80="○","整理番号","登録番号")</f>
        <v>登録番号</v>
      </c>
      <c r="BA80" s="6" t="str">
        <f>IF(I80="107 ハーフマラソン","H",IF(I80="062 10000mW","W",""))</f>
        <v/>
      </c>
      <c r="BB80" s="6" t="e">
        <f>VLOOKUP($I80 &amp; $J80,標準記録!$A$1:$D$25,2,FALSE)</f>
        <v>#N/A</v>
      </c>
      <c r="BC80" s="6" t="e">
        <f>VLOOKUP($I80 &amp; $J80,標準記録!$A$1:$D$25,3,FALSE)</f>
        <v>#N/A</v>
      </c>
      <c r="BD80" s="6" t="e">
        <f>VLOOKUP($I80 &amp; $J80,標準記録!$A$1:$D$25,4,FALSE)</f>
        <v>#N/A</v>
      </c>
      <c r="BE80" s="6" t="str">
        <f>IF(BF80="","",A80)</f>
        <v/>
      </c>
      <c r="BF80" s="6" t="str">
        <f>IF(OR(I80="201 十種競技",I80="202 七種競技"),#REF!,"")</f>
        <v/>
      </c>
      <c r="BG80" s="6" t="str">
        <f>IF(I80="107 ハーフマラソン",#REF!,"")</f>
        <v/>
      </c>
      <c r="BH80" s="6" t="str">
        <f>I80 &amp; K80</f>
        <v/>
      </c>
      <c r="BI80" s="6">
        <f>I80</f>
        <v>0</v>
      </c>
      <c r="BJ80" s="6">
        <f>COUNTIF($BI$5:$BI$401,I80)</f>
        <v>160</v>
      </c>
      <c r="BK80" s="6">
        <f>COUNTIF($BH$5:$BH$401,I80 &amp; "B標準")</f>
        <v>0</v>
      </c>
      <c r="BL80" s="6" t="str">
        <f>D78 &amp; D80</f>
        <v>登録番号</v>
      </c>
    </row>
    <row r="81" spans="1:64" ht="14.25" thickBot="1" x14ac:dyDescent="0.2">
      <c r="A81" s="277"/>
      <c r="B81" s="280"/>
      <c r="C81" s="282"/>
      <c r="D81" s="280"/>
      <c r="E81" s="193" t="str">
        <f>IF(C80="○",IF($D80&lt;&gt;"",VLOOKUP($D80,新規学連登録者入力シート!$A$2:$U$101,7,FALSE),""),IF($D80&lt;&gt;"",IF(VLOOKUP(記入方法!$D80,登録者リスト!$A$1:$F$43729,4,FALSE)=基本情報!$D$6,VLOOKUP(記入方法!$D80,登録者リスト!$A$1:$F$43729,2,FALSE),""),""))</f>
        <v/>
      </c>
      <c r="F81" s="284"/>
      <c r="G81" s="193" t="str">
        <f>IF(C80="○",IF($D80&lt;&gt;"",VLOOKUP($D80,新規学連登録者入力シート!$A$2:$U$101,19,FALSE),""),IF($D80&lt;&gt;"",IF(VLOOKUP(記入方法!$D80,登録者リスト!$A$1:$F$43729,4,FALSE)=基本情報!$D$6,VLOOKUP(記入方法!$D80,登録者リスト!$A$1:$F$43729,6,FALSE),""),""))</f>
        <v/>
      </c>
      <c r="H81" s="286"/>
      <c r="I81" s="342"/>
      <c r="J81" s="342"/>
      <c r="K81" s="344"/>
      <c r="L81" s="171"/>
      <c r="M81" s="15" t="str">
        <f>IF(U81="",ASC(N81&amp;IF(P81&lt;&gt;"",TEXT(P81,"00"),"")&amp;IF(R81&lt;&gt;"",TEXT(R81,"00"),"")&amp;IF(T81&lt;&gt;"",TEXT(T81,"00"),"")),ASC(U81))</f>
        <v/>
      </c>
      <c r="N81" s="286"/>
      <c r="O81" s="330"/>
      <c r="P81" s="338"/>
      <c r="Q81" s="330"/>
      <c r="R81" s="338"/>
      <c r="S81" s="314"/>
      <c r="T81" s="340"/>
      <c r="U81" s="286"/>
      <c r="V81" s="10"/>
      <c r="W81" s="11" t="s">
        <v>23</v>
      </c>
      <c r="X81" s="10"/>
      <c r="Y81" s="11" t="s">
        <v>25</v>
      </c>
      <c r="Z81" s="10"/>
      <c r="AA81" s="11" t="s">
        <v>26</v>
      </c>
      <c r="AB81" s="284"/>
      <c r="AC81" s="128" t="str">
        <f>IF(AK81="",ASC(AD80&amp;IF(AF81&lt;&gt;"",TEXT(AF81,"00"),"")&amp;IF(AH81&lt;&gt;"",TEXT(AH81,"00"),"")&amp;IF(AJ81&lt;&gt;"",TEXT(AJ81,"00"),"")),ASC(AK81))</f>
        <v/>
      </c>
      <c r="AD81" s="328"/>
      <c r="AE81" s="332"/>
      <c r="AF81" s="334"/>
      <c r="AG81" s="332"/>
      <c r="AH81" s="334"/>
      <c r="AI81" s="336"/>
      <c r="AJ81" s="326"/>
      <c r="AK81" s="328"/>
      <c r="AL81" s="15" t="str">
        <f>IF(AT81="",ASC(AM81&amp;IF(AO81&lt;&gt;"",TEXT(AO81,"00"),"")&amp;IF(AQ81&lt;&gt;"",TEXT(AQ81,"00"),"")&amp;IF(AS81&lt;&gt;"",TEXT(AS81,"00"),"")),ASC(AT81))</f>
        <v/>
      </c>
      <c r="AM81" s="280"/>
      <c r="AN81" s="330"/>
      <c r="AO81" s="312"/>
      <c r="AP81" s="330"/>
      <c r="AQ81" s="312"/>
      <c r="AR81" s="314"/>
      <c r="AS81" s="316"/>
      <c r="AT81" s="318"/>
      <c r="AV81" s="6" t="str">
        <f>IF(AND(I81&lt;&gt;"107 ハーフマラソン",I81&lt;&gt;"062 10000mW"),D80 &amp; "-" &amp; I81,D80 &amp; "-" &amp; I81 &amp; J81)</f>
        <v>-</v>
      </c>
      <c r="AW81" s="6" t="str">
        <f>IF(ISERROR(VLOOKUP(記入方法!$AV81,登録者リスト!#REF!,4,FALSE)),"○","")</f>
        <v>○</v>
      </c>
      <c r="AX81" s="6" t="e">
        <f>IF(AND(I81&lt;&gt;"107 ハーフマラソン",I81&lt;&gt;"062 10000mW"),#REF! &amp; "-" &amp; I81,#REF! &amp; "-" &amp; I81 &amp; J81)</f>
        <v>#REF!</v>
      </c>
      <c r="AY81" s="6" t="str">
        <f>IF(ISERROR(VLOOKUP(AX81,突破者リスト外資格記録入力シート!$D$7:$M$106,2,FALSE)),"○","")</f>
        <v>○</v>
      </c>
      <c r="BA81" s="6" t="str">
        <f>IF(I81="107 ハーフマラソン","H",IF(I81="062 10000mW","W",""))</f>
        <v/>
      </c>
      <c r="BB81" s="6" t="e">
        <f>VLOOKUP($I81 &amp; $J81,標準記録!$A$1:$D$25,2,FALSE)</f>
        <v>#N/A</v>
      </c>
      <c r="BC81" s="6" t="e">
        <f>VLOOKUP($I81 &amp; $J81,標準記録!$A$1:$D$25,3,FALSE)</f>
        <v>#N/A</v>
      </c>
      <c r="BD81" s="6" t="e">
        <f>VLOOKUP($I81 &amp; $J81,標準記録!$A$1:$D$25,4,FALSE)</f>
        <v>#N/A</v>
      </c>
      <c r="BE81" s="6" t="str">
        <f>IF(BF81="","",A80)</f>
        <v/>
      </c>
      <c r="BF81" s="6" t="str">
        <f>IF(OR(I81="201 十種競技",I81="202 七種競技"),#REF!,"")</f>
        <v/>
      </c>
      <c r="BG81" s="6" t="str">
        <f>IF(I81="107 ハーフマラソン",#REF!,"")</f>
        <v/>
      </c>
      <c r="BH81" s="6" t="str">
        <f>I81 &amp; K81</f>
        <v/>
      </c>
      <c r="BI81" s="6">
        <f>I81</f>
        <v>0</v>
      </c>
      <c r="BJ81" s="6">
        <f>COUNTIF($BI$5:$BI$401,I81)</f>
        <v>160</v>
      </c>
      <c r="BK81" s="6">
        <f>COUNTIF($BH$5:$BH$401,I81 &amp; "B標準")</f>
        <v>0</v>
      </c>
    </row>
    <row r="82" spans="1:64" ht="15" thickTop="1" thickBot="1" x14ac:dyDescent="0.2">
      <c r="A82" s="278"/>
      <c r="B82" s="319" t="s">
        <v>167</v>
      </c>
      <c r="C82" s="320"/>
      <c r="D82" s="320"/>
      <c r="E82" s="320"/>
      <c r="F82" s="320"/>
      <c r="G82" s="321"/>
      <c r="H82" s="190"/>
      <c r="I82" s="322"/>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4"/>
    </row>
    <row r="83" spans="1:64" ht="13.5" customHeight="1" x14ac:dyDescent="0.15">
      <c r="A83" s="301"/>
      <c r="B83" s="303" t="s">
        <v>0</v>
      </c>
      <c r="C83" s="305" t="s">
        <v>283</v>
      </c>
      <c r="D83" s="305" t="str">
        <f>IF(C85="○","整理番号","登録番号")</f>
        <v>登録番号</v>
      </c>
      <c r="E83" s="189" t="s">
        <v>1402</v>
      </c>
      <c r="F83" s="303" t="s">
        <v>322</v>
      </c>
      <c r="G83" s="169" t="s">
        <v>1</v>
      </c>
      <c r="H83" s="307" t="s">
        <v>1403</v>
      </c>
      <c r="I83" s="345" t="s">
        <v>2</v>
      </c>
      <c r="J83" s="307" t="s">
        <v>331</v>
      </c>
      <c r="K83" s="307" t="s">
        <v>3</v>
      </c>
      <c r="L83" s="179" t="s">
        <v>284</v>
      </c>
      <c r="M83" s="172" t="s">
        <v>16</v>
      </c>
      <c r="N83" s="287" t="s">
        <v>4</v>
      </c>
      <c r="O83" s="288"/>
      <c r="P83" s="288"/>
      <c r="Q83" s="288"/>
      <c r="R83" s="288"/>
      <c r="S83" s="288"/>
      <c r="T83" s="288"/>
      <c r="U83" s="288"/>
      <c r="V83" s="288"/>
      <c r="W83" s="288"/>
      <c r="X83" s="288"/>
      <c r="Y83" s="288"/>
      <c r="Z83" s="288"/>
      <c r="AA83" s="288"/>
      <c r="AB83" s="289"/>
      <c r="AC83" s="174" t="s">
        <v>16</v>
      </c>
      <c r="AD83" s="290" t="s">
        <v>470</v>
      </c>
      <c r="AE83" s="291"/>
      <c r="AF83" s="291"/>
      <c r="AG83" s="291"/>
      <c r="AH83" s="291"/>
      <c r="AI83" s="291"/>
      <c r="AJ83" s="291"/>
      <c r="AK83" s="292"/>
      <c r="AL83" s="172" t="s">
        <v>16</v>
      </c>
      <c r="AM83" s="287" t="s">
        <v>467</v>
      </c>
      <c r="AN83" s="288"/>
      <c r="AO83" s="288"/>
      <c r="AP83" s="288"/>
      <c r="AQ83" s="288"/>
      <c r="AR83" s="288"/>
      <c r="AS83" s="288"/>
      <c r="AT83" s="293"/>
    </row>
    <row r="84" spans="1:64" ht="14.25" thickBot="1" x14ac:dyDescent="0.2">
      <c r="A84" s="302"/>
      <c r="B84" s="304"/>
      <c r="C84" s="306"/>
      <c r="D84" s="306"/>
      <c r="E84" s="194" t="s">
        <v>6</v>
      </c>
      <c r="F84" s="304"/>
      <c r="G84" s="7" t="s">
        <v>7</v>
      </c>
      <c r="H84" s="304"/>
      <c r="I84" s="346"/>
      <c r="J84" s="310"/>
      <c r="K84" s="310"/>
      <c r="L84" s="180"/>
      <c r="M84" s="173"/>
      <c r="N84" s="294" t="s">
        <v>8</v>
      </c>
      <c r="O84" s="295"/>
      <c r="P84" s="295"/>
      <c r="Q84" s="295"/>
      <c r="R84" s="295"/>
      <c r="S84" s="295"/>
      <c r="T84" s="296"/>
      <c r="U84" s="194" t="s">
        <v>9</v>
      </c>
      <c r="V84" s="176" t="s">
        <v>10</v>
      </c>
      <c r="W84" s="177"/>
      <c r="X84" s="177"/>
      <c r="Y84" s="177"/>
      <c r="Z84" s="177"/>
      <c r="AA84" s="178"/>
      <c r="AB84" s="120" t="s">
        <v>11</v>
      </c>
      <c r="AC84" s="175"/>
      <c r="AD84" s="297" t="s">
        <v>8</v>
      </c>
      <c r="AE84" s="298"/>
      <c r="AF84" s="298"/>
      <c r="AG84" s="298"/>
      <c r="AH84" s="298"/>
      <c r="AI84" s="298"/>
      <c r="AJ84" s="299"/>
      <c r="AK84" s="126" t="s">
        <v>9</v>
      </c>
      <c r="AL84" s="173"/>
      <c r="AM84" s="294" t="s">
        <v>8</v>
      </c>
      <c r="AN84" s="295"/>
      <c r="AO84" s="295"/>
      <c r="AP84" s="295"/>
      <c r="AQ84" s="295"/>
      <c r="AR84" s="295"/>
      <c r="AS84" s="296"/>
      <c r="AT84" s="121" t="s">
        <v>9</v>
      </c>
    </row>
    <row r="85" spans="1:64" x14ac:dyDescent="0.15">
      <c r="A85" s="276">
        <v>17</v>
      </c>
      <c r="B85" s="279"/>
      <c r="C85" s="281"/>
      <c r="D85" s="279"/>
      <c r="E85" s="191" t="str">
        <f>IF(C85="○",IF($D85&lt;&gt;"",VLOOKUP($D85,新規学連登録者入力シート!$A$2:$U$101,8,FALSE),""),IF($D85&lt;&gt;"",IF(VLOOKUP(記入方法!$D85,登録者リスト!$A$1:$F$43729,4,FALSE)=基本情報!$D$6,VLOOKUP(記入方法!$D85,登録者リスト!$A$1:$F$43729,3,FALSE),""),""))</f>
        <v/>
      </c>
      <c r="F85" s="283" t="str">
        <f>IF(C85="○",IF($D85&lt;&gt;"",VLOOKUP($D85,新規学連登録者入力シート!$A$2:$U$101,9,FALSE),""),IF($D85&lt;&gt;"",IF(VLOOKUP(記入方法!$D85,登録者リスト!$A$1:$G$43729,4,FALSE)=基本情報!$D$6,VLOOKUP(記入方法!$D85,登録者リスト!$A$1:$G$43729,7,FALSE),""),""))</f>
        <v/>
      </c>
      <c r="G85" s="192" t="str">
        <f>IF(C85="○",IF($D85&lt;&gt;"",VLOOKUP($D85,新規学連登録者入力シート!$A$2:$U$101,14,FALSE),""),IF($D85&lt;&gt;"",IF(VLOOKUP(記入方法!$D85,登録者リスト!$A$1:$F$43729,4,FALSE)=基本情報!$D$6,VLOOKUP(記入方法!$D85,登録者リスト!$A$1:$F$43729,5,FALSE),""),""))</f>
        <v/>
      </c>
      <c r="H85" s="285" t="str">
        <f>IF(C85="○",IF($D85&lt;&gt;"",VLOOKUP($D85,新規学連登録者入力シート!$A$2:$U$101,19,FALSE),""),IF($D85&lt;&gt;"",IF(VLOOKUP(記入方法!$D85,登録者リスト!$A$1:$H$43729,4,FALSE)=基本情報!$D$6,VLOOKUP(記入方法!$D85,登録者リスト!$A$1:$H$43729,8,FALSE),""),""))</f>
        <v/>
      </c>
      <c r="I85" s="341"/>
      <c r="J85" s="341"/>
      <c r="K85" s="343" t="str">
        <f>IFERROR(IF(I85="","",IF(AND(I85&lt;&gt;"107 ハーフマラソン",I85&lt;&gt;"062 10000mW"),IF(BD85="T",IF(VALUE(M85)&lt;=BB85,"A標準",IF(VALUE(M85)&lt;=BC85,"B標準","未突破")),IF(VALUE(M85)&gt;=BB85,"A標準",IF(VALUE(M85)&gt;=BC85,"B標準","未突破"))),IF(VALUE(M85)&lt;=BC85,"","未突破"))),"")</f>
        <v/>
      </c>
      <c r="L85" s="170"/>
      <c r="M85" s="13" t="str">
        <f>IF(U85="",ASC(N85&amp;IF(P85&lt;&gt;"",TEXT(P85,"00"),"")&amp;IF(R85&lt;&gt;"",TEXT(R85,"00"),"")&amp;IF(T85&lt;&gt;"",TEXT(T85,"00"),"")),ASC(U85))</f>
        <v/>
      </c>
      <c r="N85" s="285"/>
      <c r="O85" s="329" t="s">
        <v>278</v>
      </c>
      <c r="P85" s="337"/>
      <c r="Q85" s="329" t="s">
        <v>279</v>
      </c>
      <c r="R85" s="337"/>
      <c r="S85" s="313" t="s">
        <v>280</v>
      </c>
      <c r="T85" s="339"/>
      <c r="U85" s="285"/>
      <c r="V85" s="8"/>
      <c r="W85" s="9" t="s">
        <v>23</v>
      </c>
      <c r="X85" s="8"/>
      <c r="Y85" s="9" t="s">
        <v>24</v>
      </c>
      <c r="Z85" s="8"/>
      <c r="AA85" s="9" t="s">
        <v>26</v>
      </c>
      <c r="AB85" s="283"/>
      <c r="AC85" s="127" t="str">
        <f>IF(AK85="",ASC(AD85&amp;IF(AF85&lt;&gt;"",TEXT(AF85,"00"),"")&amp;IF(AH85&lt;&gt;"",TEXT(AH85,"00"),"")&amp;IF(AJ85&lt;&gt;"",TEXT(AJ85,"00"),"")),ASC(AK85))</f>
        <v/>
      </c>
      <c r="AD85" s="327" t="str">
        <f>IF(I85="","",IF(I85="201 十種競技","",VLOOKUP(I85,#REF!,2,FALSE)))</f>
        <v/>
      </c>
      <c r="AE85" s="331" t="s">
        <v>278</v>
      </c>
      <c r="AF85" s="333" t="str">
        <f>IF(I85="","",IF(I85="201 十種競技","",VLOOKUP(I85,#REF!,4,FALSE)))</f>
        <v/>
      </c>
      <c r="AG85" s="331" t="s">
        <v>279</v>
      </c>
      <c r="AH85" s="333" t="str">
        <f>IF(I85="","",IF(I85="201 十種競技","",VLOOKUP(I85,#REF!,6,FALSE)))</f>
        <v/>
      </c>
      <c r="AI85" s="335" t="s">
        <v>280</v>
      </c>
      <c r="AJ85" s="325" t="str">
        <f>IF(I85="","",IF(I85="201 十種競技","",VLOOKUP(I85,#REF!,8,FALSE)))</f>
        <v/>
      </c>
      <c r="AK85" s="327" t="str">
        <f>IF(I85="","",IF(I85="201 十種競技",#REF!,""))</f>
        <v/>
      </c>
      <c r="AL85" s="13" t="str">
        <f>IF(AT85="",ASC(AM85&amp;IF(AO85&lt;&gt;"",TEXT(AO85,"00"),"")&amp;IF(AQ85&lt;&gt;"",TEXT(AQ85,"00"),"")&amp;IF(AS85&lt;&gt;"",TEXT(AS85,"00"),"")),ASC(AT85))</f>
        <v/>
      </c>
      <c r="AM85" s="279"/>
      <c r="AN85" s="329" t="s">
        <v>278</v>
      </c>
      <c r="AO85" s="311"/>
      <c r="AP85" s="329" t="s">
        <v>279</v>
      </c>
      <c r="AQ85" s="311"/>
      <c r="AR85" s="313" t="s">
        <v>280</v>
      </c>
      <c r="AS85" s="315"/>
      <c r="AT85" s="317"/>
      <c r="AV85" s="6" t="str">
        <f>IF(AND(I85&lt;&gt;"107 ハーフマラソン",I85&lt;&gt;"062 10000mW"),D85 &amp; "-" &amp; I85,D85 &amp; "-" &amp; I85 &amp; J85)</f>
        <v>-</v>
      </c>
      <c r="AW85" s="6" t="str">
        <f>IF(ISERROR(VLOOKUP(記入方法!$AV85,登録者リスト!#REF!,4,FALSE)),"○","")</f>
        <v>○</v>
      </c>
      <c r="AX85" s="6" t="e">
        <f>IF(AND(I85&lt;&gt;"107 ハーフマラソン",I85&lt;&gt;"062 10000mW"),#REF! &amp; "-" &amp; I85,#REF! &amp; "-" &amp; I85 &amp; J85)</f>
        <v>#REF!</v>
      </c>
      <c r="AY85" s="6" t="str">
        <f>IF(ISERROR(VLOOKUP(AX85,突破者リスト外資格記録入力シート!$D$7:$M$106,2,FALSE)),"○","")</f>
        <v>○</v>
      </c>
      <c r="AZ85" s="6" t="str">
        <f>IF(C85="○","整理番号","登録番号")</f>
        <v>登録番号</v>
      </c>
      <c r="BA85" s="6" t="str">
        <f>IF(I85="107 ハーフマラソン","H",IF(I85="062 10000mW","W",""))</f>
        <v/>
      </c>
      <c r="BB85" s="6" t="e">
        <f>VLOOKUP($I85 &amp; $J85,標準記録!$A$1:$D$25,2,FALSE)</f>
        <v>#N/A</v>
      </c>
      <c r="BC85" s="6" t="e">
        <f>VLOOKUP($I85 &amp; $J85,標準記録!$A$1:$D$25,3,FALSE)</f>
        <v>#N/A</v>
      </c>
      <c r="BD85" s="6" t="e">
        <f>VLOOKUP($I85 &amp; $J85,標準記録!$A$1:$D$25,4,FALSE)</f>
        <v>#N/A</v>
      </c>
      <c r="BE85" s="6" t="str">
        <f>IF(BF85="","",A85)</f>
        <v/>
      </c>
      <c r="BF85" s="6" t="str">
        <f>IF(OR(I85="201 十種競技",I85="202 七種競技"),#REF!,"")</f>
        <v/>
      </c>
      <c r="BG85" s="6" t="str">
        <f>IF(I85="107 ハーフマラソン",#REF!,"")</f>
        <v/>
      </c>
      <c r="BH85" s="6" t="str">
        <f>I85 &amp; K85</f>
        <v/>
      </c>
      <c r="BI85" s="6">
        <f>I85</f>
        <v>0</v>
      </c>
      <c r="BJ85" s="6">
        <f>COUNTIF($BI$5:$BI$401,I85)</f>
        <v>160</v>
      </c>
      <c r="BK85" s="6">
        <f>COUNTIF($BH$5:$BH$401,I85 &amp; "B標準")</f>
        <v>0</v>
      </c>
      <c r="BL85" s="6" t="str">
        <f>D83 &amp; D85</f>
        <v>登録番号</v>
      </c>
    </row>
    <row r="86" spans="1:64" ht="14.25" thickBot="1" x14ac:dyDescent="0.2">
      <c r="A86" s="277"/>
      <c r="B86" s="280"/>
      <c r="C86" s="282"/>
      <c r="D86" s="280"/>
      <c r="E86" s="193" t="str">
        <f>IF(C85="○",IF($D85&lt;&gt;"",VLOOKUP($D85,新規学連登録者入力シート!$A$2:$U$101,7,FALSE),""),IF($D85&lt;&gt;"",IF(VLOOKUP(記入方法!$D85,登録者リスト!$A$1:$F$43729,4,FALSE)=基本情報!$D$6,VLOOKUP(記入方法!$D85,登録者リスト!$A$1:$F$43729,2,FALSE),""),""))</f>
        <v/>
      </c>
      <c r="F86" s="284"/>
      <c r="G86" s="193" t="str">
        <f>IF(C85="○",IF($D85&lt;&gt;"",VLOOKUP($D85,新規学連登録者入力シート!$A$2:$U$101,19,FALSE),""),IF($D85&lt;&gt;"",IF(VLOOKUP(記入方法!$D85,登録者リスト!$A$1:$F$43729,4,FALSE)=基本情報!$D$6,VLOOKUP(記入方法!$D85,登録者リスト!$A$1:$F$43729,6,FALSE),""),""))</f>
        <v/>
      </c>
      <c r="H86" s="286"/>
      <c r="I86" s="342"/>
      <c r="J86" s="342"/>
      <c r="K86" s="344"/>
      <c r="L86" s="171"/>
      <c r="M86" s="15" t="str">
        <f>IF(U86="",ASC(N86&amp;IF(P86&lt;&gt;"",TEXT(P86,"00"),"")&amp;IF(R86&lt;&gt;"",TEXT(R86,"00"),"")&amp;IF(T86&lt;&gt;"",TEXT(T86,"00"),"")),ASC(U86))</f>
        <v/>
      </c>
      <c r="N86" s="286"/>
      <c r="O86" s="330"/>
      <c r="P86" s="338"/>
      <c r="Q86" s="330"/>
      <c r="R86" s="338"/>
      <c r="S86" s="314"/>
      <c r="T86" s="340"/>
      <c r="U86" s="286"/>
      <c r="V86" s="10"/>
      <c r="W86" s="11" t="s">
        <v>23</v>
      </c>
      <c r="X86" s="10"/>
      <c r="Y86" s="11" t="s">
        <v>25</v>
      </c>
      <c r="Z86" s="10"/>
      <c r="AA86" s="11" t="s">
        <v>26</v>
      </c>
      <c r="AB86" s="284"/>
      <c r="AC86" s="128" t="str">
        <f>IF(AK86="",ASC(AD85&amp;IF(AF86&lt;&gt;"",TEXT(AF86,"00"),"")&amp;IF(AH86&lt;&gt;"",TEXT(AH86,"00"),"")&amp;IF(AJ86&lt;&gt;"",TEXT(AJ86,"00"),"")),ASC(AK86))</f>
        <v/>
      </c>
      <c r="AD86" s="328"/>
      <c r="AE86" s="332"/>
      <c r="AF86" s="334"/>
      <c r="AG86" s="332"/>
      <c r="AH86" s="334"/>
      <c r="AI86" s="336"/>
      <c r="AJ86" s="326"/>
      <c r="AK86" s="328"/>
      <c r="AL86" s="15" t="str">
        <f>IF(AT86="",ASC(AM86&amp;IF(AO86&lt;&gt;"",TEXT(AO86,"00"),"")&amp;IF(AQ86&lt;&gt;"",TEXT(AQ86,"00"),"")&amp;IF(AS86&lt;&gt;"",TEXT(AS86,"00"),"")),ASC(AT86))</f>
        <v/>
      </c>
      <c r="AM86" s="280"/>
      <c r="AN86" s="330"/>
      <c r="AO86" s="312"/>
      <c r="AP86" s="330"/>
      <c r="AQ86" s="312"/>
      <c r="AR86" s="314"/>
      <c r="AS86" s="316"/>
      <c r="AT86" s="318"/>
      <c r="AV86" s="6" t="str">
        <f>IF(AND(I86&lt;&gt;"107 ハーフマラソン",I86&lt;&gt;"062 10000mW"),D85 &amp; "-" &amp; I86,D85 &amp; "-" &amp; I86 &amp; J86)</f>
        <v>-</v>
      </c>
      <c r="AW86" s="6" t="str">
        <f>IF(ISERROR(VLOOKUP(記入方法!$AV86,登録者リスト!#REF!,4,FALSE)),"○","")</f>
        <v>○</v>
      </c>
      <c r="AX86" s="6" t="e">
        <f>IF(AND(I86&lt;&gt;"107 ハーフマラソン",I86&lt;&gt;"062 10000mW"),#REF! &amp; "-" &amp; I86,#REF! &amp; "-" &amp; I86 &amp; J86)</f>
        <v>#REF!</v>
      </c>
      <c r="AY86" s="6" t="str">
        <f>IF(ISERROR(VLOOKUP(AX86,突破者リスト外資格記録入力シート!$D$7:$M$106,2,FALSE)),"○","")</f>
        <v>○</v>
      </c>
      <c r="BA86" s="6" t="str">
        <f>IF(I86="107 ハーフマラソン","H",IF(I86="062 10000mW","W",""))</f>
        <v/>
      </c>
      <c r="BB86" s="6" t="e">
        <f>VLOOKUP($I86 &amp; $J86,標準記録!$A$1:$D$25,2,FALSE)</f>
        <v>#N/A</v>
      </c>
      <c r="BC86" s="6" t="e">
        <f>VLOOKUP($I86 &amp; $J86,標準記録!$A$1:$D$25,3,FALSE)</f>
        <v>#N/A</v>
      </c>
      <c r="BD86" s="6" t="e">
        <f>VLOOKUP($I86 &amp; $J86,標準記録!$A$1:$D$25,4,FALSE)</f>
        <v>#N/A</v>
      </c>
      <c r="BE86" s="6" t="str">
        <f>IF(BF86="","",A85)</f>
        <v/>
      </c>
      <c r="BF86" s="6" t="str">
        <f>IF(OR(I86="201 十種競技",I86="202 七種競技"),#REF!,"")</f>
        <v/>
      </c>
      <c r="BG86" s="6" t="str">
        <f>IF(I86="107 ハーフマラソン",#REF!,"")</f>
        <v/>
      </c>
      <c r="BH86" s="6" t="str">
        <f>I86 &amp; K86</f>
        <v/>
      </c>
      <c r="BI86" s="6">
        <f>I86</f>
        <v>0</v>
      </c>
      <c r="BJ86" s="6">
        <f>COUNTIF($BI$5:$BI$401,I86)</f>
        <v>160</v>
      </c>
      <c r="BK86" s="6">
        <f>COUNTIF($BH$5:$BH$401,I86 &amp; "B標準")</f>
        <v>0</v>
      </c>
    </row>
    <row r="87" spans="1:64" ht="15" thickTop="1" thickBot="1" x14ac:dyDescent="0.2">
      <c r="A87" s="278"/>
      <c r="B87" s="319" t="s">
        <v>167</v>
      </c>
      <c r="C87" s="320"/>
      <c r="D87" s="320"/>
      <c r="E87" s="320"/>
      <c r="F87" s="320"/>
      <c r="G87" s="321"/>
      <c r="H87" s="190"/>
      <c r="I87" s="322"/>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4"/>
    </row>
    <row r="88" spans="1:64" ht="13.5" customHeight="1" x14ac:dyDescent="0.15">
      <c r="A88" s="301"/>
      <c r="B88" s="303" t="s">
        <v>0</v>
      </c>
      <c r="C88" s="305" t="s">
        <v>283</v>
      </c>
      <c r="D88" s="305" t="str">
        <f>IF(C90="○","整理番号","登録番号")</f>
        <v>登録番号</v>
      </c>
      <c r="E88" s="189" t="s">
        <v>1402</v>
      </c>
      <c r="F88" s="303" t="s">
        <v>322</v>
      </c>
      <c r="G88" s="169" t="s">
        <v>1</v>
      </c>
      <c r="H88" s="307" t="s">
        <v>1403</v>
      </c>
      <c r="I88" s="345" t="s">
        <v>2</v>
      </c>
      <c r="J88" s="307" t="s">
        <v>331</v>
      </c>
      <c r="K88" s="307" t="s">
        <v>3</v>
      </c>
      <c r="L88" s="179" t="s">
        <v>284</v>
      </c>
      <c r="M88" s="172" t="s">
        <v>16</v>
      </c>
      <c r="N88" s="287" t="s">
        <v>4</v>
      </c>
      <c r="O88" s="288"/>
      <c r="P88" s="288"/>
      <c r="Q88" s="288"/>
      <c r="R88" s="288"/>
      <c r="S88" s="288"/>
      <c r="T88" s="288"/>
      <c r="U88" s="288"/>
      <c r="V88" s="288"/>
      <c r="W88" s="288"/>
      <c r="X88" s="288"/>
      <c r="Y88" s="288"/>
      <c r="Z88" s="288"/>
      <c r="AA88" s="288"/>
      <c r="AB88" s="289"/>
      <c r="AC88" s="174" t="s">
        <v>16</v>
      </c>
      <c r="AD88" s="290" t="s">
        <v>470</v>
      </c>
      <c r="AE88" s="291"/>
      <c r="AF88" s="291"/>
      <c r="AG88" s="291"/>
      <c r="AH88" s="291"/>
      <c r="AI88" s="291"/>
      <c r="AJ88" s="291"/>
      <c r="AK88" s="292"/>
      <c r="AL88" s="172" t="s">
        <v>16</v>
      </c>
      <c r="AM88" s="287" t="s">
        <v>467</v>
      </c>
      <c r="AN88" s="288"/>
      <c r="AO88" s="288"/>
      <c r="AP88" s="288"/>
      <c r="AQ88" s="288"/>
      <c r="AR88" s="288"/>
      <c r="AS88" s="288"/>
      <c r="AT88" s="293"/>
    </row>
    <row r="89" spans="1:64" ht="14.25" thickBot="1" x14ac:dyDescent="0.2">
      <c r="A89" s="302"/>
      <c r="B89" s="304"/>
      <c r="C89" s="306"/>
      <c r="D89" s="306"/>
      <c r="E89" s="194" t="s">
        <v>6</v>
      </c>
      <c r="F89" s="304"/>
      <c r="G89" s="7" t="s">
        <v>7</v>
      </c>
      <c r="H89" s="304"/>
      <c r="I89" s="346"/>
      <c r="J89" s="310"/>
      <c r="K89" s="310"/>
      <c r="L89" s="180"/>
      <c r="M89" s="173"/>
      <c r="N89" s="294" t="s">
        <v>8</v>
      </c>
      <c r="O89" s="295"/>
      <c r="P89" s="295"/>
      <c r="Q89" s="295"/>
      <c r="R89" s="295"/>
      <c r="S89" s="295"/>
      <c r="T89" s="296"/>
      <c r="U89" s="194" t="s">
        <v>9</v>
      </c>
      <c r="V89" s="176" t="s">
        <v>10</v>
      </c>
      <c r="W89" s="177"/>
      <c r="X89" s="177"/>
      <c r="Y89" s="177"/>
      <c r="Z89" s="177"/>
      <c r="AA89" s="178"/>
      <c r="AB89" s="120" t="s">
        <v>11</v>
      </c>
      <c r="AC89" s="175"/>
      <c r="AD89" s="297" t="s">
        <v>8</v>
      </c>
      <c r="AE89" s="298"/>
      <c r="AF89" s="298"/>
      <c r="AG89" s="298"/>
      <c r="AH89" s="298"/>
      <c r="AI89" s="298"/>
      <c r="AJ89" s="299"/>
      <c r="AK89" s="126" t="s">
        <v>9</v>
      </c>
      <c r="AL89" s="173"/>
      <c r="AM89" s="294" t="s">
        <v>8</v>
      </c>
      <c r="AN89" s="295"/>
      <c r="AO89" s="295"/>
      <c r="AP89" s="295"/>
      <c r="AQ89" s="295"/>
      <c r="AR89" s="295"/>
      <c r="AS89" s="296"/>
      <c r="AT89" s="121" t="s">
        <v>9</v>
      </c>
    </row>
    <row r="90" spans="1:64" x14ac:dyDescent="0.15">
      <c r="A90" s="276">
        <v>18</v>
      </c>
      <c r="B90" s="279"/>
      <c r="C90" s="281"/>
      <c r="D90" s="279"/>
      <c r="E90" s="191" t="str">
        <f>IF(C90="○",IF($D90&lt;&gt;"",VLOOKUP($D90,新規学連登録者入力シート!$A$2:$U$101,8,FALSE),""),IF($D90&lt;&gt;"",IF(VLOOKUP(記入方法!$D90,登録者リスト!$A$1:$F$43729,4,FALSE)=基本情報!$D$6,VLOOKUP(記入方法!$D90,登録者リスト!$A$1:$F$43729,3,FALSE),""),""))</f>
        <v/>
      </c>
      <c r="F90" s="283" t="str">
        <f>IF(C90="○",IF($D90&lt;&gt;"",VLOOKUP($D90,新規学連登録者入力シート!$A$2:$U$101,9,FALSE),""),IF($D90&lt;&gt;"",IF(VLOOKUP(記入方法!$D90,登録者リスト!$A$1:$G$43729,4,FALSE)=基本情報!$D$6,VLOOKUP(記入方法!$D90,登録者リスト!$A$1:$G$43729,7,FALSE),""),""))</f>
        <v/>
      </c>
      <c r="G90" s="192" t="str">
        <f>IF(C90="○",IF($D90&lt;&gt;"",VLOOKUP($D90,新規学連登録者入力シート!$A$2:$U$101,14,FALSE),""),IF($D90&lt;&gt;"",IF(VLOOKUP(記入方法!$D90,登録者リスト!$A$1:$F$43729,4,FALSE)=基本情報!$D$6,VLOOKUP(記入方法!$D90,登録者リスト!$A$1:$F$43729,5,FALSE),""),""))</f>
        <v/>
      </c>
      <c r="H90" s="285" t="str">
        <f>IF(C90="○",IF($D90&lt;&gt;"",VLOOKUP($D90,新規学連登録者入力シート!$A$2:$U$101,19,FALSE),""),IF($D90&lt;&gt;"",IF(VLOOKUP(記入方法!$D90,登録者リスト!$A$1:$H$43729,4,FALSE)=基本情報!$D$6,VLOOKUP(記入方法!$D90,登録者リスト!$A$1:$H$43729,8,FALSE),""),""))</f>
        <v/>
      </c>
      <c r="I90" s="341"/>
      <c r="J90" s="341"/>
      <c r="K90" s="343" t="str">
        <f>IFERROR(IF(I90="","",IF(AND(I90&lt;&gt;"107 ハーフマラソン",I90&lt;&gt;"062 10000mW"),IF(BD90="T",IF(VALUE(M90)&lt;=BB90,"A標準",IF(VALUE(M90)&lt;=BC90,"B標準","未突破")),IF(VALUE(M90)&gt;=BB90,"A標準",IF(VALUE(M90)&gt;=BC90,"B標準","未突破"))),IF(VALUE(M90)&lt;=BC90,"","未突破"))),"")</f>
        <v/>
      </c>
      <c r="L90" s="170"/>
      <c r="M90" s="13" t="str">
        <f>IF(U90="",ASC(N90&amp;IF(P90&lt;&gt;"",TEXT(P90,"00"),"")&amp;IF(R90&lt;&gt;"",TEXT(R90,"00"),"")&amp;IF(T90&lt;&gt;"",TEXT(T90,"00"),"")),ASC(U90))</f>
        <v/>
      </c>
      <c r="N90" s="285"/>
      <c r="O90" s="329" t="s">
        <v>278</v>
      </c>
      <c r="P90" s="337"/>
      <c r="Q90" s="329" t="s">
        <v>279</v>
      </c>
      <c r="R90" s="337"/>
      <c r="S90" s="313" t="s">
        <v>280</v>
      </c>
      <c r="T90" s="339"/>
      <c r="U90" s="285"/>
      <c r="V90" s="8"/>
      <c r="W90" s="9" t="s">
        <v>23</v>
      </c>
      <c r="X90" s="8"/>
      <c r="Y90" s="9" t="s">
        <v>24</v>
      </c>
      <c r="Z90" s="8"/>
      <c r="AA90" s="9" t="s">
        <v>26</v>
      </c>
      <c r="AB90" s="283"/>
      <c r="AC90" s="127" t="str">
        <f>IF(AK90="",ASC(AD90&amp;IF(AF90&lt;&gt;"",TEXT(AF90,"00"),"")&amp;IF(AH90&lt;&gt;"",TEXT(AH90,"00"),"")&amp;IF(AJ90&lt;&gt;"",TEXT(AJ90,"00"),"")),ASC(AK90))</f>
        <v/>
      </c>
      <c r="AD90" s="327" t="str">
        <f>IF(I90="","",IF(I90="201 十種競技","",VLOOKUP(I90,#REF!,2,FALSE)))</f>
        <v/>
      </c>
      <c r="AE90" s="331" t="s">
        <v>278</v>
      </c>
      <c r="AF90" s="333" t="str">
        <f>IF(I90="","",IF(I90="201 十種競技","",VLOOKUP(I90,#REF!,4,FALSE)))</f>
        <v/>
      </c>
      <c r="AG90" s="331" t="s">
        <v>279</v>
      </c>
      <c r="AH90" s="333" t="str">
        <f>IF(I90="","",IF(I90="201 十種競技","",VLOOKUP(I90,#REF!,6,FALSE)))</f>
        <v/>
      </c>
      <c r="AI90" s="335" t="s">
        <v>280</v>
      </c>
      <c r="AJ90" s="325" t="str">
        <f>IF(I90="","",IF(I90="201 十種競技","",VLOOKUP(I90,#REF!,8,FALSE)))</f>
        <v/>
      </c>
      <c r="AK90" s="327" t="str">
        <f>IF(I90="","",IF(I90="201 十種競技",#REF!,""))</f>
        <v/>
      </c>
      <c r="AL90" s="13" t="str">
        <f>IF(AT90="",ASC(AM90&amp;IF(AO90&lt;&gt;"",TEXT(AO90,"00"),"")&amp;IF(AQ90&lt;&gt;"",TEXT(AQ90,"00"),"")&amp;IF(AS90&lt;&gt;"",TEXT(AS90,"00"),"")),ASC(AT90))</f>
        <v/>
      </c>
      <c r="AM90" s="279"/>
      <c r="AN90" s="329" t="s">
        <v>278</v>
      </c>
      <c r="AO90" s="311"/>
      <c r="AP90" s="329" t="s">
        <v>279</v>
      </c>
      <c r="AQ90" s="311"/>
      <c r="AR90" s="313" t="s">
        <v>280</v>
      </c>
      <c r="AS90" s="315"/>
      <c r="AT90" s="317"/>
      <c r="AV90" s="6" t="str">
        <f>IF(AND(I90&lt;&gt;"107 ハーフマラソン",I90&lt;&gt;"062 10000mW"),D90 &amp; "-" &amp; I90,D90 &amp; "-" &amp; I90 &amp; J90)</f>
        <v>-</v>
      </c>
      <c r="AW90" s="6" t="str">
        <f>IF(ISERROR(VLOOKUP(記入方法!$AV90,登録者リスト!#REF!,4,FALSE)),"○","")</f>
        <v>○</v>
      </c>
      <c r="AX90" s="6" t="e">
        <f>IF(AND(I90&lt;&gt;"107 ハーフマラソン",I90&lt;&gt;"062 10000mW"),#REF! &amp; "-" &amp; I90,#REF! &amp; "-" &amp; I90 &amp; J90)</f>
        <v>#REF!</v>
      </c>
      <c r="AY90" s="6" t="str">
        <f>IF(ISERROR(VLOOKUP(AX90,突破者リスト外資格記録入力シート!$D$7:$M$106,2,FALSE)),"○","")</f>
        <v>○</v>
      </c>
      <c r="AZ90" s="6" t="str">
        <f>IF(C90="○","整理番号","登録番号")</f>
        <v>登録番号</v>
      </c>
      <c r="BA90" s="6" t="str">
        <f>IF(I90="107 ハーフマラソン","H",IF(I90="062 10000mW","W",""))</f>
        <v/>
      </c>
      <c r="BB90" s="6" t="e">
        <f>VLOOKUP($I90 &amp; $J90,標準記録!$A$1:$D$25,2,FALSE)</f>
        <v>#N/A</v>
      </c>
      <c r="BC90" s="6" t="e">
        <f>VLOOKUP($I90 &amp; $J90,標準記録!$A$1:$D$25,3,FALSE)</f>
        <v>#N/A</v>
      </c>
      <c r="BD90" s="6" t="e">
        <f>VLOOKUP($I90 &amp; $J90,標準記録!$A$1:$D$25,4,FALSE)</f>
        <v>#N/A</v>
      </c>
      <c r="BE90" s="6" t="str">
        <f>IF(BF90="","",A90)</f>
        <v/>
      </c>
      <c r="BF90" s="6" t="str">
        <f>IF(OR(I90="201 十種競技",I90="202 七種競技"),#REF!,"")</f>
        <v/>
      </c>
      <c r="BG90" s="6" t="str">
        <f>IF(I90="107 ハーフマラソン",#REF!,"")</f>
        <v/>
      </c>
      <c r="BH90" s="6" t="str">
        <f>I90 &amp; K90</f>
        <v/>
      </c>
      <c r="BI90" s="6">
        <f>I90</f>
        <v>0</v>
      </c>
      <c r="BJ90" s="6">
        <f>COUNTIF($BI$5:$BI$401,I90)</f>
        <v>160</v>
      </c>
      <c r="BK90" s="6">
        <f>COUNTIF($BH$5:$BH$401,I90 &amp; "B標準")</f>
        <v>0</v>
      </c>
      <c r="BL90" s="6" t="str">
        <f>D88 &amp; D90</f>
        <v>登録番号</v>
      </c>
    </row>
    <row r="91" spans="1:64" ht="14.25" thickBot="1" x14ac:dyDescent="0.2">
      <c r="A91" s="277"/>
      <c r="B91" s="280"/>
      <c r="C91" s="282"/>
      <c r="D91" s="280"/>
      <c r="E91" s="193" t="str">
        <f>IF(C90="○",IF($D90&lt;&gt;"",VLOOKUP($D90,新規学連登録者入力シート!$A$2:$U$101,7,FALSE),""),IF($D90&lt;&gt;"",IF(VLOOKUP(記入方法!$D90,登録者リスト!$A$1:$F$43729,4,FALSE)=基本情報!$D$6,VLOOKUP(記入方法!$D90,登録者リスト!$A$1:$F$43729,2,FALSE),""),""))</f>
        <v/>
      </c>
      <c r="F91" s="284"/>
      <c r="G91" s="193" t="str">
        <f>IF(C90="○",IF($D90&lt;&gt;"",VLOOKUP($D90,新規学連登録者入力シート!$A$2:$U$101,19,FALSE),""),IF($D90&lt;&gt;"",IF(VLOOKUP(記入方法!$D90,登録者リスト!$A$1:$F$43729,4,FALSE)=基本情報!$D$6,VLOOKUP(記入方法!$D90,登録者リスト!$A$1:$F$43729,6,FALSE),""),""))</f>
        <v/>
      </c>
      <c r="H91" s="286"/>
      <c r="I91" s="342"/>
      <c r="J91" s="342"/>
      <c r="K91" s="344"/>
      <c r="L91" s="171"/>
      <c r="M91" s="15" t="str">
        <f>IF(U91="",ASC(N91&amp;IF(P91&lt;&gt;"",TEXT(P91,"00"),"")&amp;IF(R91&lt;&gt;"",TEXT(R91,"00"),"")&amp;IF(T91&lt;&gt;"",TEXT(T91,"00"),"")),ASC(U91))</f>
        <v/>
      </c>
      <c r="N91" s="286"/>
      <c r="O91" s="330"/>
      <c r="P91" s="338"/>
      <c r="Q91" s="330"/>
      <c r="R91" s="338"/>
      <c r="S91" s="314"/>
      <c r="T91" s="340"/>
      <c r="U91" s="286"/>
      <c r="V91" s="10"/>
      <c r="W91" s="11" t="s">
        <v>23</v>
      </c>
      <c r="X91" s="10"/>
      <c r="Y91" s="11" t="s">
        <v>25</v>
      </c>
      <c r="Z91" s="10"/>
      <c r="AA91" s="11" t="s">
        <v>26</v>
      </c>
      <c r="AB91" s="284"/>
      <c r="AC91" s="128" t="str">
        <f>IF(AK91="",ASC(AD90&amp;IF(AF91&lt;&gt;"",TEXT(AF91,"00"),"")&amp;IF(AH91&lt;&gt;"",TEXT(AH91,"00"),"")&amp;IF(AJ91&lt;&gt;"",TEXT(AJ91,"00"),"")),ASC(AK91))</f>
        <v/>
      </c>
      <c r="AD91" s="328"/>
      <c r="AE91" s="332"/>
      <c r="AF91" s="334"/>
      <c r="AG91" s="332"/>
      <c r="AH91" s="334"/>
      <c r="AI91" s="336"/>
      <c r="AJ91" s="326"/>
      <c r="AK91" s="328"/>
      <c r="AL91" s="15" t="str">
        <f>IF(AT91="",ASC(AM91&amp;IF(AO91&lt;&gt;"",TEXT(AO91,"00"),"")&amp;IF(AQ91&lt;&gt;"",TEXT(AQ91,"00"),"")&amp;IF(AS91&lt;&gt;"",TEXT(AS91,"00"),"")),ASC(AT91))</f>
        <v/>
      </c>
      <c r="AM91" s="280"/>
      <c r="AN91" s="330"/>
      <c r="AO91" s="312"/>
      <c r="AP91" s="330"/>
      <c r="AQ91" s="312"/>
      <c r="AR91" s="314"/>
      <c r="AS91" s="316"/>
      <c r="AT91" s="318"/>
      <c r="AV91" s="6" t="str">
        <f>IF(AND(I91&lt;&gt;"107 ハーフマラソン",I91&lt;&gt;"062 10000mW"),D90 &amp; "-" &amp; I91,D90 &amp; "-" &amp; I91 &amp; J91)</f>
        <v>-</v>
      </c>
      <c r="AW91" s="6" t="str">
        <f>IF(ISERROR(VLOOKUP(記入方法!$AV91,登録者リスト!#REF!,4,FALSE)),"○","")</f>
        <v>○</v>
      </c>
      <c r="AX91" s="6" t="e">
        <f>IF(AND(I91&lt;&gt;"107 ハーフマラソン",I91&lt;&gt;"062 10000mW"),#REF! &amp; "-" &amp; I91,#REF! &amp; "-" &amp; I91 &amp; J91)</f>
        <v>#REF!</v>
      </c>
      <c r="AY91" s="6" t="str">
        <f>IF(ISERROR(VLOOKUP(AX91,突破者リスト外資格記録入力シート!$D$7:$M$106,2,FALSE)),"○","")</f>
        <v>○</v>
      </c>
      <c r="BA91" s="6" t="str">
        <f>IF(I91="107 ハーフマラソン","H",IF(I91="062 10000mW","W",""))</f>
        <v/>
      </c>
      <c r="BB91" s="6" t="e">
        <f>VLOOKUP($I91 &amp; $J91,標準記録!$A$1:$D$25,2,FALSE)</f>
        <v>#N/A</v>
      </c>
      <c r="BC91" s="6" t="e">
        <f>VLOOKUP($I91 &amp; $J91,標準記録!$A$1:$D$25,3,FALSE)</f>
        <v>#N/A</v>
      </c>
      <c r="BD91" s="6" t="e">
        <f>VLOOKUP($I91 &amp; $J91,標準記録!$A$1:$D$25,4,FALSE)</f>
        <v>#N/A</v>
      </c>
      <c r="BE91" s="6" t="str">
        <f>IF(BF91="","",A90)</f>
        <v/>
      </c>
      <c r="BF91" s="6" t="str">
        <f>IF(OR(I91="201 十種競技",I91="202 七種競技"),#REF!,"")</f>
        <v/>
      </c>
      <c r="BG91" s="6" t="str">
        <f>IF(I91="107 ハーフマラソン",#REF!,"")</f>
        <v/>
      </c>
      <c r="BH91" s="6" t="str">
        <f>I91 &amp; K91</f>
        <v/>
      </c>
      <c r="BI91" s="6">
        <f>I91</f>
        <v>0</v>
      </c>
      <c r="BJ91" s="6">
        <f>COUNTIF($BI$5:$BI$401,I91)</f>
        <v>160</v>
      </c>
      <c r="BK91" s="6">
        <f>COUNTIF($BH$5:$BH$401,I91 &amp; "B標準")</f>
        <v>0</v>
      </c>
    </row>
    <row r="92" spans="1:64" ht="15" thickTop="1" thickBot="1" x14ac:dyDescent="0.2">
      <c r="A92" s="278"/>
      <c r="B92" s="319" t="s">
        <v>167</v>
      </c>
      <c r="C92" s="320"/>
      <c r="D92" s="320"/>
      <c r="E92" s="320"/>
      <c r="F92" s="320"/>
      <c r="G92" s="321"/>
      <c r="H92" s="190"/>
      <c r="I92" s="322"/>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4"/>
    </row>
    <row r="93" spans="1:64" ht="13.5" customHeight="1" x14ac:dyDescent="0.15">
      <c r="A93" s="301"/>
      <c r="B93" s="303" t="s">
        <v>0</v>
      </c>
      <c r="C93" s="305" t="s">
        <v>283</v>
      </c>
      <c r="D93" s="305" t="str">
        <f>IF(C95="○","整理番号","登録番号")</f>
        <v>登録番号</v>
      </c>
      <c r="E93" s="189" t="s">
        <v>1402</v>
      </c>
      <c r="F93" s="303" t="s">
        <v>322</v>
      </c>
      <c r="G93" s="169" t="s">
        <v>1</v>
      </c>
      <c r="H93" s="307" t="s">
        <v>1403</v>
      </c>
      <c r="I93" s="345" t="s">
        <v>2</v>
      </c>
      <c r="J93" s="307" t="s">
        <v>331</v>
      </c>
      <c r="K93" s="307" t="s">
        <v>3</v>
      </c>
      <c r="L93" s="179" t="s">
        <v>284</v>
      </c>
      <c r="M93" s="172" t="s">
        <v>16</v>
      </c>
      <c r="N93" s="287" t="s">
        <v>4</v>
      </c>
      <c r="O93" s="288"/>
      <c r="P93" s="288"/>
      <c r="Q93" s="288"/>
      <c r="R93" s="288"/>
      <c r="S93" s="288"/>
      <c r="T93" s="288"/>
      <c r="U93" s="288"/>
      <c r="V93" s="288"/>
      <c r="W93" s="288"/>
      <c r="X93" s="288"/>
      <c r="Y93" s="288"/>
      <c r="Z93" s="288"/>
      <c r="AA93" s="288"/>
      <c r="AB93" s="289"/>
      <c r="AC93" s="174" t="s">
        <v>16</v>
      </c>
      <c r="AD93" s="290" t="s">
        <v>470</v>
      </c>
      <c r="AE93" s="291"/>
      <c r="AF93" s="291"/>
      <c r="AG93" s="291"/>
      <c r="AH93" s="291"/>
      <c r="AI93" s="291"/>
      <c r="AJ93" s="291"/>
      <c r="AK93" s="292"/>
      <c r="AL93" s="172" t="s">
        <v>16</v>
      </c>
      <c r="AM93" s="287" t="s">
        <v>467</v>
      </c>
      <c r="AN93" s="288"/>
      <c r="AO93" s="288"/>
      <c r="AP93" s="288"/>
      <c r="AQ93" s="288"/>
      <c r="AR93" s="288"/>
      <c r="AS93" s="288"/>
      <c r="AT93" s="293"/>
    </row>
    <row r="94" spans="1:64" ht="14.25" thickBot="1" x14ac:dyDescent="0.2">
      <c r="A94" s="302"/>
      <c r="B94" s="304"/>
      <c r="C94" s="306"/>
      <c r="D94" s="306"/>
      <c r="E94" s="194" t="s">
        <v>6</v>
      </c>
      <c r="F94" s="304"/>
      <c r="G94" s="7" t="s">
        <v>7</v>
      </c>
      <c r="H94" s="304"/>
      <c r="I94" s="346"/>
      <c r="J94" s="310"/>
      <c r="K94" s="310"/>
      <c r="L94" s="180"/>
      <c r="M94" s="173"/>
      <c r="N94" s="294" t="s">
        <v>8</v>
      </c>
      <c r="O94" s="295"/>
      <c r="P94" s="295"/>
      <c r="Q94" s="295"/>
      <c r="R94" s="295"/>
      <c r="S94" s="295"/>
      <c r="T94" s="296"/>
      <c r="U94" s="194" t="s">
        <v>9</v>
      </c>
      <c r="V94" s="176" t="s">
        <v>10</v>
      </c>
      <c r="W94" s="177"/>
      <c r="X94" s="177"/>
      <c r="Y94" s="177"/>
      <c r="Z94" s="177"/>
      <c r="AA94" s="178"/>
      <c r="AB94" s="120" t="s">
        <v>11</v>
      </c>
      <c r="AC94" s="175"/>
      <c r="AD94" s="297" t="s">
        <v>8</v>
      </c>
      <c r="AE94" s="298"/>
      <c r="AF94" s="298"/>
      <c r="AG94" s="298"/>
      <c r="AH94" s="298"/>
      <c r="AI94" s="298"/>
      <c r="AJ94" s="299"/>
      <c r="AK94" s="126" t="s">
        <v>9</v>
      </c>
      <c r="AL94" s="173"/>
      <c r="AM94" s="294" t="s">
        <v>8</v>
      </c>
      <c r="AN94" s="295"/>
      <c r="AO94" s="295"/>
      <c r="AP94" s="295"/>
      <c r="AQ94" s="295"/>
      <c r="AR94" s="295"/>
      <c r="AS94" s="296"/>
      <c r="AT94" s="121" t="s">
        <v>9</v>
      </c>
    </row>
    <row r="95" spans="1:64" x14ac:dyDescent="0.15">
      <c r="A95" s="276">
        <v>19</v>
      </c>
      <c r="B95" s="279"/>
      <c r="C95" s="281"/>
      <c r="D95" s="279"/>
      <c r="E95" s="191" t="str">
        <f>IF(C95="○",IF($D95&lt;&gt;"",VLOOKUP($D95,新規学連登録者入力シート!$A$2:$U$101,8,FALSE),""),IF($D95&lt;&gt;"",IF(VLOOKUP(記入方法!$D95,登録者リスト!$A$1:$F$43729,4,FALSE)=基本情報!$D$6,VLOOKUP(記入方法!$D95,登録者リスト!$A$1:$F$43729,3,FALSE),""),""))</f>
        <v/>
      </c>
      <c r="F95" s="283" t="str">
        <f>IF(C95="○",IF($D95&lt;&gt;"",VLOOKUP($D95,新規学連登録者入力シート!$A$2:$U$101,9,FALSE),""),IF($D95&lt;&gt;"",IF(VLOOKUP(記入方法!$D95,登録者リスト!$A$1:$G$43729,4,FALSE)=基本情報!$D$6,VLOOKUP(記入方法!$D95,登録者リスト!$A$1:$G$43729,7,FALSE),""),""))</f>
        <v/>
      </c>
      <c r="G95" s="192" t="str">
        <f>IF(C95="○",IF($D95&lt;&gt;"",VLOOKUP($D95,新規学連登録者入力シート!$A$2:$U$101,14,FALSE),""),IF($D95&lt;&gt;"",IF(VLOOKUP(記入方法!$D95,登録者リスト!$A$1:$F$43729,4,FALSE)=基本情報!$D$6,VLOOKUP(記入方法!$D95,登録者リスト!$A$1:$F$43729,5,FALSE),""),""))</f>
        <v/>
      </c>
      <c r="H95" s="285" t="str">
        <f>IF(C95="○",IF($D95&lt;&gt;"",VLOOKUP($D95,新規学連登録者入力シート!$A$2:$U$101,19,FALSE),""),IF($D95&lt;&gt;"",IF(VLOOKUP(記入方法!$D95,登録者リスト!$A$1:$H$43729,4,FALSE)=基本情報!$D$6,VLOOKUP(記入方法!$D95,登録者リスト!$A$1:$H$43729,8,FALSE),""),""))</f>
        <v/>
      </c>
      <c r="I95" s="341"/>
      <c r="J95" s="341"/>
      <c r="K95" s="343" t="str">
        <f>IFERROR(IF(I95="","",IF(AND(I95&lt;&gt;"107 ハーフマラソン",I95&lt;&gt;"062 10000mW"),IF(BD95="T",IF(VALUE(M95)&lt;=BB95,"A標準",IF(VALUE(M95)&lt;=BC95,"B標準","未突破")),IF(VALUE(M95)&gt;=BB95,"A標準",IF(VALUE(M95)&gt;=BC95,"B標準","未突破"))),IF(VALUE(M95)&lt;=BC95,"","未突破"))),"")</f>
        <v/>
      </c>
      <c r="L95" s="170"/>
      <c r="M95" s="13" t="str">
        <f>IF(U95="",ASC(N95&amp;IF(P95&lt;&gt;"",TEXT(P95,"00"),"")&amp;IF(R95&lt;&gt;"",TEXT(R95,"00"),"")&amp;IF(T95&lt;&gt;"",TEXT(T95,"00"),"")),ASC(U95))</f>
        <v/>
      </c>
      <c r="N95" s="285"/>
      <c r="O95" s="329" t="s">
        <v>278</v>
      </c>
      <c r="P95" s="337"/>
      <c r="Q95" s="329" t="s">
        <v>279</v>
      </c>
      <c r="R95" s="337"/>
      <c r="S95" s="313" t="s">
        <v>280</v>
      </c>
      <c r="T95" s="339"/>
      <c r="U95" s="285"/>
      <c r="V95" s="8"/>
      <c r="W95" s="9" t="s">
        <v>23</v>
      </c>
      <c r="X95" s="8"/>
      <c r="Y95" s="9" t="s">
        <v>24</v>
      </c>
      <c r="Z95" s="8"/>
      <c r="AA95" s="9" t="s">
        <v>26</v>
      </c>
      <c r="AB95" s="283"/>
      <c r="AC95" s="127" t="str">
        <f>IF(AK95="",ASC(AD95&amp;IF(AF95&lt;&gt;"",TEXT(AF95,"00"),"")&amp;IF(AH95&lt;&gt;"",TEXT(AH95,"00"),"")&amp;IF(AJ95&lt;&gt;"",TEXT(AJ95,"00"),"")),ASC(AK95))</f>
        <v/>
      </c>
      <c r="AD95" s="327" t="str">
        <f>IF(I95="","",IF(I95="201 十種競技","",VLOOKUP(I95,#REF!,2,FALSE)))</f>
        <v/>
      </c>
      <c r="AE95" s="331" t="s">
        <v>278</v>
      </c>
      <c r="AF95" s="333" t="str">
        <f>IF(I95="","",IF(I95="201 十種競技","",VLOOKUP(I95,#REF!,4,FALSE)))</f>
        <v/>
      </c>
      <c r="AG95" s="331" t="s">
        <v>279</v>
      </c>
      <c r="AH95" s="333" t="str">
        <f>IF(I95="","",IF(I95="201 十種競技","",VLOOKUP(I95,#REF!,6,FALSE)))</f>
        <v/>
      </c>
      <c r="AI95" s="335" t="s">
        <v>280</v>
      </c>
      <c r="AJ95" s="325" t="str">
        <f>IF(I95="","",IF(I95="201 十種競技","",VLOOKUP(I95,#REF!,8,FALSE)))</f>
        <v/>
      </c>
      <c r="AK95" s="327" t="str">
        <f>IF(I95="","",IF(I95="201 十種競技",#REF!,""))</f>
        <v/>
      </c>
      <c r="AL95" s="13" t="str">
        <f>IF(AT95="",ASC(AM95&amp;IF(AO95&lt;&gt;"",TEXT(AO95,"00"),"")&amp;IF(AQ95&lt;&gt;"",TEXT(AQ95,"00"),"")&amp;IF(AS95&lt;&gt;"",TEXT(AS95,"00"),"")),ASC(AT95))</f>
        <v/>
      </c>
      <c r="AM95" s="279"/>
      <c r="AN95" s="329" t="s">
        <v>278</v>
      </c>
      <c r="AO95" s="311"/>
      <c r="AP95" s="329" t="s">
        <v>279</v>
      </c>
      <c r="AQ95" s="311"/>
      <c r="AR95" s="313" t="s">
        <v>280</v>
      </c>
      <c r="AS95" s="315"/>
      <c r="AT95" s="317"/>
      <c r="AV95" s="6" t="str">
        <f>IF(AND(I95&lt;&gt;"107 ハーフマラソン",I95&lt;&gt;"062 10000mW"),D95 &amp; "-" &amp; I95,D95 &amp; "-" &amp; I95 &amp; J95)</f>
        <v>-</v>
      </c>
      <c r="AW95" s="6" t="str">
        <f>IF(ISERROR(VLOOKUP(記入方法!$AV95,登録者リスト!#REF!,4,FALSE)),"○","")</f>
        <v>○</v>
      </c>
      <c r="AX95" s="6" t="e">
        <f>IF(AND(I95&lt;&gt;"107 ハーフマラソン",I95&lt;&gt;"062 10000mW"),#REF! &amp; "-" &amp; I95,#REF! &amp; "-" &amp; I95 &amp; J95)</f>
        <v>#REF!</v>
      </c>
      <c r="AY95" s="6" t="str">
        <f>IF(ISERROR(VLOOKUP(AX95,突破者リスト外資格記録入力シート!$D$7:$M$106,2,FALSE)),"○","")</f>
        <v>○</v>
      </c>
      <c r="AZ95" s="6" t="str">
        <f>IF(C95="○","整理番号","登録番号")</f>
        <v>登録番号</v>
      </c>
      <c r="BA95" s="6" t="str">
        <f>IF(I95="107 ハーフマラソン","H",IF(I95="062 10000mW","W",""))</f>
        <v/>
      </c>
      <c r="BB95" s="6" t="e">
        <f>VLOOKUP($I95 &amp; $J95,標準記録!$A$1:$D$25,2,FALSE)</f>
        <v>#N/A</v>
      </c>
      <c r="BC95" s="6" t="e">
        <f>VLOOKUP($I95 &amp; $J95,標準記録!$A$1:$D$25,3,FALSE)</f>
        <v>#N/A</v>
      </c>
      <c r="BD95" s="6" t="e">
        <f>VLOOKUP($I95 &amp; $J95,標準記録!$A$1:$D$25,4,FALSE)</f>
        <v>#N/A</v>
      </c>
      <c r="BE95" s="6" t="str">
        <f>IF(BF95="","",A95)</f>
        <v/>
      </c>
      <c r="BF95" s="6" t="str">
        <f>IF(OR(I95="201 十種競技",I95="202 七種競技"),#REF!,"")</f>
        <v/>
      </c>
      <c r="BG95" s="6" t="str">
        <f>IF(I95="107 ハーフマラソン",#REF!,"")</f>
        <v/>
      </c>
      <c r="BH95" s="6" t="str">
        <f>I95 &amp; K95</f>
        <v/>
      </c>
      <c r="BI95" s="6">
        <f>I95</f>
        <v>0</v>
      </c>
      <c r="BJ95" s="6">
        <f>COUNTIF($BI$5:$BI$401,I95)</f>
        <v>160</v>
      </c>
      <c r="BK95" s="6">
        <f>COUNTIF($BH$5:$BH$401,I95 &amp; "B標準")</f>
        <v>0</v>
      </c>
      <c r="BL95" s="6" t="str">
        <f>D93 &amp; D95</f>
        <v>登録番号</v>
      </c>
    </row>
    <row r="96" spans="1:64" ht="14.25" thickBot="1" x14ac:dyDescent="0.2">
      <c r="A96" s="277"/>
      <c r="B96" s="280"/>
      <c r="C96" s="282"/>
      <c r="D96" s="280"/>
      <c r="E96" s="193" t="str">
        <f>IF(C95="○",IF($D95&lt;&gt;"",VLOOKUP($D95,新規学連登録者入力シート!$A$2:$U$101,7,FALSE),""),IF($D95&lt;&gt;"",IF(VLOOKUP(記入方法!$D95,登録者リスト!$A$1:$F$43729,4,FALSE)=基本情報!$D$6,VLOOKUP(記入方法!$D95,登録者リスト!$A$1:$F$43729,2,FALSE),""),""))</f>
        <v/>
      </c>
      <c r="F96" s="284"/>
      <c r="G96" s="193" t="str">
        <f>IF(C95="○",IF($D95&lt;&gt;"",VLOOKUP($D95,新規学連登録者入力シート!$A$2:$U$101,19,FALSE),""),IF($D95&lt;&gt;"",IF(VLOOKUP(記入方法!$D95,登録者リスト!$A$1:$F$43729,4,FALSE)=基本情報!$D$6,VLOOKUP(記入方法!$D95,登録者リスト!$A$1:$F$43729,6,FALSE),""),""))</f>
        <v/>
      </c>
      <c r="H96" s="286"/>
      <c r="I96" s="342"/>
      <c r="J96" s="342"/>
      <c r="K96" s="344"/>
      <c r="L96" s="171"/>
      <c r="M96" s="15" t="str">
        <f>IF(U96="",ASC(N96&amp;IF(P96&lt;&gt;"",TEXT(P96,"00"),"")&amp;IF(R96&lt;&gt;"",TEXT(R96,"00"),"")&amp;IF(T96&lt;&gt;"",TEXT(T96,"00"),"")),ASC(U96))</f>
        <v/>
      </c>
      <c r="N96" s="286"/>
      <c r="O96" s="330"/>
      <c r="P96" s="338"/>
      <c r="Q96" s="330"/>
      <c r="R96" s="338"/>
      <c r="S96" s="314"/>
      <c r="T96" s="340"/>
      <c r="U96" s="286"/>
      <c r="V96" s="10"/>
      <c r="W96" s="11" t="s">
        <v>23</v>
      </c>
      <c r="X96" s="10"/>
      <c r="Y96" s="11" t="s">
        <v>25</v>
      </c>
      <c r="Z96" s="10"/>
      <c r="AA96" s="11" t="s">
        <v>26</v>
      </c>
      <c r="AB96" s="284"/>
      <c r="AC96" s="128" t="str">
        <f>IF(AK96="",ASC(AD95&amp;IF(AF96&lt;&gt;"",TEXT(AF96,"00"),"")&amp;IF(AH96&lt;&gt;"",TEXT(AH96,"00"),"")&amp;IF(AJ96&lt;&gt;"",TEXT(AJ96,"00"),"")),ASC(AK96))</f>
        <v/>
      </c>
      <c r="AD96" s="328"/>
      <c r="AE96" s="332"/>
      <c r="AF96" s="334"/>
      <c r="AG96" s="332"/>
      <c r="AH96" s="334"/>
      <c r="AI96" s="336"/>
      <c r="AJ96" s="326"/>
      <c r="AK96" s="328"/>
      <c r="AL96" s="15" t="str">
        <f>IF(AT96="",ASC(AM96&amp;IF(AO96&lt;&gt;"",TEXT(AO96,"00"),"")&amp;IF(AQ96&lt;&gt;"",TEXT(AQ96,"00"),"")&amp;IF(AS96&lt;&gt;"",TEXT(AS96,"00"),"")),ASC(AT96))</f>
        <v/>
      </c>
      <c r="AM96" s="280"/>
      <c r="AN96" s="330"/>
      <c r="AO96" s="312"/>
      <c r="AP96" s="330"/>
      <c r="AQ96" s="312"/>
      <c r="AR96" s="314"/>
      <c r="AS96" s="316"/>
      <c r="AT96" s="318"/>
      <c r="AV96" s="6" t="str">
        <f>IF(AND(I96&lt;&gt;"107 ハーフマラソン",I96&lt;&gt;"062 10000mW"),D95 &amp; "-" &amp; I96,D95 &amp; "-" &amp; I96 &amp; J96)</f>
        <v>-</v>
      </c>
      <c r="AW96" s="6" t="str">
        <f>IF(ISERROR(VLOOKUP(記入方法!$AV96,登録者リスト!#REF!,4,FALSE)),"○","")</f>
        <v>○</v>
      </c>
      <c r="AX96" s="6" t="e">
        <f>IF(AND(I96&lt;&gt;"107 ハーフマラソン",I96&lt;&gt;"062 10000mW"),#REF! &amp; "-" &amp; I96,#REF! &amp; "-" &amp; I96 &amp; J96)</f>
        <v>#REF!</v>
      </c>
      <c r="AY96" s="6" t="str">
        <f>IF(ISERROR(VLOOKUP(AX96,突破者リスト外資格記録入力シート!$D$7:$M$106,2,FALSE)),"○","")</f>
        <v>○</v>
      </c>
      <c r="BA96" s="6" t="str">
        <f>IF(I96="107 ハーフマラソン","H",IF(I96="062 10000mW","W",""))</f>
        <v/>
      </c>
      <c r="BB96" s="6" t="e">
        <f>VLOOKUP($I96 &amp; $J96,標準記録!$A$1:$D$25,2,FALSE)</f>
        <v>#N/A</v>
      </c>
      <c r="BC96" s="6" t="e">
        <f>VLOOKUP($I96 &amp; $J96,標準記録!$A$1:$D$25,3,FALSE)</f>
        <v>#N/A</v>
      </c>
      <c r="BD96" s="6" t="e">
        <f>VLOOKUP($I96 &amp; $J96,標準記録!$A$1:$D$25,4,FALSE)</f>
        <v>#N/A</v>
      </c>
      <c r="BE96" s="6" t="str">
        <f>IF(BF96="","",A95)</f>
        <v/>
      </c>
      <c r="BF96" s="6" t="str">
        <f>IF(OR(I96="201 十種競技",I96="202 七種競技"),#REF!,"")</f>
        <v/>
      </c>
      <c r="BG96" s="6" t="str">
        <f>IF(I96="107 ハーフマラソン",#REF!,"")</f>
        <v/>
      </c>
      <c r="BH96" s="6" t="str">
        <f>I96 &amp; K96</f>
        <v/>
      </c>
      <c r="BI96" s="6">
        <f>I96</f>
        <v>0</v>
      </c>
      <c r="BJ96" s="6">
        <f>COUNTIF($BI$5:$BI$401,I96)</f>
        <v>160</v>
      </c>
      <c r="BK96" s="6">
        <f>COUNTIF($BH$5:$BH$401,I96 &amp; "B標準")</f>
        <v>0</v>
      </c>
    </row>
    <row r="97" spans="1:64" ht="15" thickTop="1" thickBot="1" x14ac:dyDescent="0.2">
      <c r="A97" s="278"/>
      <c r="B97" s="319" t="s">
        <v>167</v>
      </c>
      <c r="C97" s="320"/>
      <c r="D97" s="320"/>
      <c r="E97" s="320"/>
      <c r="F97" s="320"/>
      <c r="G97" s="321"/>
      <c r="H97" s="190"/>
      <c r="I97" s="322"/>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4"/>
    </row>
    <row r="98" spans="1:64" ht="13.5" customHeight="1" x14ac:dyDescent="0.15">
      <c r="A98" s="301"/>
      <c r="B98" s="303" t="s">
        <v>0</v>
      </c>
      <c r="C98" s="305" t="s">
        <v>283</v>
      </c>
      <c r="D98" s="305" t="str">
        <f>IF(C100="○","整理番号","登録番号")</f>
        <v>登録番号</v>
      </c>
      <c r="E98" s="189" t="s">
        <v>1402</v>
      </c>
      <c r="F98" s="303" t="s">
        <v>322</v>
      </c>
      <c r="G98" s="169" t="s">
        <v>1</v>
      </c>
      <c r="H98" s="307" t="s">
        <v>1403</v>
      </c>
      <c r="I98" s="345" t="s">
        <v>2</v>
      </c>
      <c r="J98" s="307" t="s">
        <v>331</v>
      </c>
      <c r="K98" s="307" t="s">
        <v>3</v>
      </c>
      <c r="L98" s="179" t="s">
        <v>284</v>
      </c>
      <c r="M98" s="172" t="s">
        <v>16</v>
      </c>
      <c r="N98" s="287" t="s">
        <v>4</v>
      </c>
      <c r="O98" s="288"/>
      <c r="P98" s="288"/>
      <c r="Q98" s="288"/>
      <c r="R98" s="288"/>
      <c r="S98" s="288"/>
      <c r="T98" s="288"/>
      <c r="U98" s="288"/>
      <c r="V98" s="288"/>
      <c r="W98" s="288"/>
      <c r="X98" s="288"/>
      <c r="Y98" s="288"/>
      <c r="Z98" s="288"/>
      <c r="AA98" s="288"/>
      <c r="AB98" s="289"/>
      <c r="AC98" s="174" t="s">
        <v>16</v>
      </c>
      <c r="AD98" s="290" t="s">
        <v>470</v>
      </c>
      <c r="AE98" s="291"/>
      <c r="AF98" s="291"/>
      <c r="AG98" s="291"/>
      <c r="AH98" s="291"/>
      <c r="AI98" s="291"/>
      <c r="AJ98" s="291"/>
      <c r="AK98" s="292"/>
      <c r="AL98" s="172" t="s">
        <v>16</v>
      </c>
      <c r="AM98" s="287" t="s">
        <v>467</v>
      </c>
      <c r="AN98" s="288"/>
      <c r="AO98" s="288"/>
      <c r="AP98" s="288"/>
      <c r="AQ98" s="288"/>
      <c r="AR98" s="288"/>
      <c r="AS98" s="288"/>
      <c r="AT98" s="293"/>
    </row>
    <row r="99" spans="1:64" ht="14.25" thickBot="1" x14ac:dyDescent="0.2">
      <c r="A99" s="302"/>
      <c r="B99" s="304"/>
      <c r="C99" s="306"/>
      <c r="D99" s="306"/>
      <c r="E99" s="194" t="s">
        <v>6</v>
      </c>
      <c r="F99" s="304"/>
      <c r="G99" s="7" t="s">
        <v>7</v>
      </c>
      <c r="H99" s="304"/>
      <c r="I99" s="346"/>
      <c r="J99" s="310"/>
      <c r="K99" s="310"/>
      <c r="L99" s="180"/>
      <c r="M99" s="173"/>
      <c r="N99" s="294" t="s">
        <v>8</v>
      </c>
      <c r="O99" s="295"/>
      <c r="P99" s="295"/>
      <c r="Q99" s="295"/>
      <c r="R99" s="295"/>
      <c r="S99" s="295"/>
      <c r="T99" s="296"/>
      <c r="U99" s="194" t="s">
        <v>9</v>
      </c>
      <c r="V99" s="176" t="s">
        <v>10</v>
      </c>
      <c r="W99" s="177"/>
      <c r="X99" s="177"/>
      <c r="Y99" s="177"/>
      <c r="Z99" s="177"/>
      <c r="AA99" s="178"/>
      <c r="AB99" s="120" t="s">
        <v>11</v>
      </c>
      <c r="AC99" s="175"/>
      <c r="AD99" s="297" t="s">
        <v>8</v>
      </c>
      <c r="AE99" s="298"/>
      <c r="AF99" s="298"/>
      <c r="AG99" s="298"/>
      <c r="AH99" s="298"/>
      <c r="AI99" s="298"/>
      <c r="AJ99" s="299"/>
      <c r="AK99" s="126" t="s">
        <v>9</v>
      </c>
      <c r="AL99" s="173"/>
      <c r="AM99" s="294" t="s">
        <v>8</v>
      </c>
      <c r="AN99" s="295"/>
      <c r="AO99" s="295"/>
      <c r="AP99" s="295"/>
      <c r="AQ99" s="295"/>
      <c r="AR99" s="295"/>
      <c r="AS99" s="296"/>
      <c r="AT99" s="121" t="s">
        <v>9</v>
      </c>
    </row>
    <row r="100" spans="1:64" x14ac:dyDescent="0.15">
      <c r="A100" s="276">
        <v>20</v>
      </c>
      <c r="B100" s="279"/>
      <c r="C100" s="281"/>
      <c r="D100" s="279"/>
      <c r="E100" s="191" t="str">
        <f>IF(C100="○",IF($D100&lt;&gt;"",VLOOKUP($D100,新規学連登録者入力シート!$A$2:$U$101,8,FALSE),""),IF($D100&lt;&gt;"",IF(VLOOKUP(記入方法!$D100,登録者リスト!$A$1:$F$43729,4,FALSE)=基本情報!$D$6,VLOOKUP(記入方法!$D100,登録者リスト!$A$1:$F$43729,3,FALSE),""),""))</f>
        <v/>
      </c>
      <c r="F100" s="283" t="str">
        <f>IF(C100="○",IF($D100&lt;&gt;"",VLOOKUP($D100,新規学連登録者入力シート!$A$2:$U$101,9,FALSE),""),IF($D100&lt;&gt;"",IF(VLOOKUP(記入方法!$D100,登録者リスト!$A$1:$G$43729,4,FALSE)=基本情報!$D$6,VLOOKUP(記入方法!$D100,登録者リスト!$A$1:$G$43729,7,FALSE),""),""))</f>
        <v/>
      </c>
      <c r="G100" s="192" t="str">
        <f>IF(C100="○",IF($D100&lt;&gt;"",VLOOKUP($D100,新規学連登録者入力シート!$A$2:$U$101,14,FALSE),""),IF($D100&lt;&gt;"",IF(VLOOKUP(記入方法!$D100,登録者リスト!$A$1:$F$43729,4,FALSE)=基本情報!$D$6,VLOOKUP(記入方法!$D100,登録者リスト!$A$1:$F$43729,5,FALSE),""),""))</f>
        <v/>
      </c>
      <c r="H100" s="285" t="str">
        <f>IF(C100="○",IF($D100&lt;&gt;"",VLOOKUP($D100,新規学連登録者入力シート!$A$2:$U$101,19,FALSE),""),IF($D100&lt;&gt;"",IF(VLOOKUP(記入方法!$D100,登録者リスト!$A$1:$H$43729,4,FALSE)=基本情報!$D$6,VLOOKUP(記入方法!$D100,登録者リスト!$A$1:$H$43729,8,FALSE),""),""))</f>
        <v/>
      </c>
      <c r="I100" s="341"/>
      <c r="J100" s="341"/>
      <c r="K100" s="343" t="str">
        <f>IFERROR(IF(I100="","",IF(AND(I100&lt;&gt;"107 ハーフマラソン",I100&lt;&gt;"062 10000mW"),IF(BD100="T",IF(VALUE(M100)&lt;=BB100,"A標準",IF(VALUE(M100)&lt;=BC100,"B標準","未突破")),IF(VALUE(M100)&gt;=BB100,"A標準",IF(VALUE(M100)&gt;=BC100,"B標準","未突破"))),IF(VALUE(M100)&lt;=BC100,"","未突破"))),"")</f>
        <v/>
      </c>
      <c r="L100" s="170"/>
      <c r="M100" s="13" t="str">
        <f>IF(U100="",ASC(N100&amp;IF(P100&lt;&gt;"",TEXT(P100,"00"),"")&amp;IF(R100&lt;&gt;"",TEXT(R100,"00"),"")&amp;IF(T100&lt;&gt;"",TEXT(T100,"00"),"")),ASC(U100))</f>
        <v/>
      </c>
      <c r="N100" s="285"/>
      <c r="O100" s="329" t="s">
        <v>278</v>
      </c>
      <c r="P100" s="337"/>
      <c r="Q100" s="329" t="s">
        <v>279</v>
      </c>
      <c r="R100" s="337"/>
      <c r="S100" s="313" t="s">
        <v>280</v>
      </c>
      <c r="T100" s="339"/>
      <c r="U100" s="285"/>
      <c r="V100" s="8"/>
      <c r="W100" s="9" t="s">
        <v>23</v>
      </c>
      <c r="X100" s="8"/>
      <c r="Y100" s="9" t="s">
        <v>24</v>
      </c>
      <c r="Z100" s="8"/>
      <c r="AA100" s="9" t="s">
        <v>26</v>
      </c>
      <c r="AB100" s="283"/>
      <c r="AC100" s="127" t="str">
        <f>IF(AK100="",ASC(AD100&amp;IF(AF100&lt;&gt;"",TEXT(AF100,"00"),"")&amp;IF(AH100&lt;&gt;"",TEXT(AH100,"00"),"")&amp;IF(AJ100&lt;&gt;"",TEXT(AJ100,"00"),"")),ASC(AK100))</f>
        <v/>
      </c>
      <c r="AD100" s="327" t="str">
        <f>IF(I100="","",IF(I100="201 十種競技","",VLOOKUP(I100,#REF!,2,FALSE)))</f>
        <v/>
      </c>
      <c r="AE100" s="331" t="s">
        <v>278</v>
      </c>
      <c r="AF100" s="333" t="str">
        <f>IF(I100="","",IF(I100="201 十種競技","",VLOOKUP(I100,#REF!,4,FALSE)))</f>
        <v/>
      </c>
      <c r="AG100" s="331" t="s">
        <v>279</v>
      </c>
      <c r="AH100" s="333" t="str">
        <f>IF(I100="","",IF(I100="201 十種競技","",VLOOKUP(I100,#REF!,6,FALSE)))</f>
        <v/>
      </c>
      <c r="AI100" s="335" t="s">
        <v>280</v>
      </c>
      <c r="AJ100" s="325" t="str">
        <f>IF(I100="","",IF(I100="201 十種競技","",VLOOKUP(I100,#REF!,8,FALSE)))</f>
        <v/>
      </c>
      <c r="AK100" s="327" t="str">
        <f>IF(I100="","",IF(I100="201 十種競技",#REF!,""))</f>
        <v/>
      </c>
      <c r="AL100" s="13" t="str">
        <f>IF(AT100="",ASC(AM100&amp;IF(AO100&lt;&gt;"",TEXT(AO100,"00"),"")&amp;IF(AQ100&lt;&gt;"",TEXT(AQ100,"00"),"")&amp;IF(AS100&lt;&gt;"",TEXT(AS100,"00"),"")),ASC(AT100))</f>
        <v/>
      </c>
      <c r="AM100" s="279"/>
      <c r="AN100" s="329" t="s">
        <v>278</v>
      </c>
      <c r="AO100" s="311"/>
      <c r="AP100" s="329" t="s">
        <v>279</v>
      </c>
      <c r="AQ100" s="311"/>
      <c r="AR100" s="313" t="s">
        <v>280</v>
      </c>
      <c r="AS100" s="315"/>
      <c r="AT100" s="317"/>
      <c r="AV100" s="6" t="str">
        <f>IF(AND(I100&lt;&gt;"107 ハーフマラソン",I100&lt;&gt;"062 10000mW"),D100 &amp; "-" &amp; I100,D100 &amp; "-" &amp; I100 &amp; J100)</f>
        <v>-</v>
      </c>
      <c r="AW100" s="6" t="str">
        <f>IF(ISERROR(VLOOKUP(記入方法!$AV100,登録者リスト!#REF!,4,FALSE)),"○","")</f>
        <v>○</v>
      </c>
      <c r="AX100" s="6" t="e">
        <f>IF(AND(I100&lt;&gt;"107 ハーフマラソン",I100&lt;&gt;"062 10000mW"),#REF! &amp; "-" &amp; I100,#REF! &amp; "-" &amp; I100 &amp; J100)</f>
        <v>#REF!</v>
      </c>
      <c r="AY100" s="6" t="str">
        <f>IF(ISERROR(VLOOKUP(AX100,突破者リスト外資格記録入力シート!$D$7:$M$106,2,FALSE)),"○","")</f>
        <v>○</v>
      </c>
      <c r="AZ100" s="6" t="str">
        <f>IF(C100="○","整理番号","登録番号")</f>
        <v>登録番号</v>
      </c>
      <c r="BA100" s="6" t="str">
        <f>IF(I100="107 ハーフマラソン","H",IF(I100="062 10000mW","W",""))</f>
        <v/>
      </c>
      <c r="BB100" s="6" t="e">
        <f>VLOOKUP($I100 &amp; $J100,標準記録!$A$1:$D$25,2,FALSE)</f>
        <v>#N/A</v>
      </c>
      <c r="BC100" s="6" t="e">
        <f>VLOOKUP($I100 &amp; $J100,標準記録!$A$1:$D$25,3,FALSE)</f>
        <v>#N/A</v>
      </c>
      <c r="BD100" s="6" t="e">
        <f>VLOOKUP($I100 &amp; $J100,標準記録!$A$1:$D$25,4,FALSE)</f>
        <v>#N/A</v>
      </c>
      <c r="BE100" s="6" t="str">
        <f>IF(BF100="","",A100)</f>
        <v/>
      </c>
      <c r="BF100" s="6" t="str">
        <f>IF(OR(I100="201 十種競技",I100="202 七種競技"),#REF!,"")</f>
        <v/>
      </c>
      <c r="BG100" s="6" t="str">
        <f>IF(I100="107 ハーフマラソン",#REF!,"")</f>
        <v/>
      </c>
      <c r="BH100" s="6" t="str">
        <f>I100 &amp; K100</f>
        <v/>
      </c>
      <c r="BI100" s="6">
        <f>I100</f>
        <v>0</v>
      </c>
      <c r="BJ100" s="6">
        <f>COUNTIF($BI$5:$BI$401,I100)</f>
        <v>160</v>
      </c>
      <c r="BK100" s="6">
        <f>COUNTIF($BH$5:$BH$401,I100 &amp; "B標準")</f>
        <v>0</v>
      </c>
      <c r="BL100" s="6" t="str">
        <f>D98 &amp; D100</f>
        <v>登録番号</v>
      </c>
    </row>
    <row r="101" spans="1:64" ht="14.25" thickBot="1" x14ac:dyDescent="0.2">
      <c r="A101" s="277"/>
      <c r="B101" s="280"/>
      <c r="C101" s="282"/>
      <c r="D101" s="280"/>
      <c r="E101" s="193" t="str">
        <f>IF(C100="○",IF($D100&lt;&gt;"",VLOOKUP($D100,新規学連登録者入力シート!$A$2:$U$101,7,FALSE),""),IF($D100&lt;&gt;"",IF(VLOOKUP(記入方法!$D100,登録者リスト!$A$1:$F$43729,4,FALSE)=基本情報!$D$6,VLOOKUP(記入方法!$D100,登録者リスト!$A$1:$F$43729,2,FALSE),""),""))</f>
        <v/>
      </c>
      <c r="F101" s="284"/>
      <c r="G101" s="193" t="str">
        <f>IF(C100="○",IF($D100&lt;&gt;"",VLOOKUP($D100,新規学連登録者入力シート!$A$2:$U$101,19,FALSE),""),IF($D100&lt;&gt;"",IF(VLOOKUP(記入方法!$D100,登録者リスト!$A$1:$F$43729,4,FALSE)=基本情報!$D$6,VLOOKUP(記入方法!$D100,登録者リスト!$A$1:$F$43729,6,FALSE),""),""))</f>
        <v/>
      </c>
      <c r="H101" s="286"/>
      <c r="I101" s="342"/>
      <c r="J101" s="342"/>
      <c r="K101" s="344"/>
      <c r="L101" s="171"/>
      <c r="M101" s="15" t="str">
        <f>IF(U101="",ASC(N101&amp;IF(P101&lt;&gt;"",TEXT(P101,"00"),"")&amp;IF(R101&lt;&gt;"",TEXT(R101,"00"),"")&amp;IF(T101&lt;&gt;"",TEXT(T101,"00"),"")),ASC(U101))</f>
        <v/>
      </c>
      <c r="N101" s="286"/>
      <c r="O101" s="330"/>
      <c r="P101" s="338"/>
      <c r="Q101" s="330"/>
      <c r="R101" s="338"/>
      <c r="S101" s="314"/>
      <c r="T101" s="340"/>
      <c r="U101" s="286"/>
      <c r="V101" s="10"/>
      <c r="W101" s="11" t="s">
        <v>23</v>
      </c>
      <c r="X101" s="10"/>
      <c r="Y101" s="11" t="s">
        <v>25</v>
      </c>
      <c r="Z101" s="10"/>
      <c r="AA101" s="11" t="s">
        <v>26</v>
      </c>
      <c r="AB101" s="284"/>
      <c r="AC101" s="128" t="str">
        <f>IF(AK101="",ASC(AD100&amp;IF(AF101&lt;&gt;"",TEXT(AF101,"00"),"")&amp;IF(AH101&lt;&gt;"",TEXT(AH101,"00"),"")&amp;IF(AJ101&lt;&gt;"",TEXT(AJ101,"00"),"")),ASC(AK101))</f>
        <v/>
      </c>
      <c r="AD101" s="328"/>
      <c r="AE101" s="332"/>
      <c r="AF101" s="334"/>
      <c r="AG101" s="332"/>
      <c r="AH101" s="334"/>
      <c r="AI101" s="336"/>
      <c r="AJ101" s="326"/>
      <c r="AK101" s="328"/>
      <c r="AL101" s="15" t="str">
        <f>IF(AT101="",ASC(AM101&amp;IF(AO101&lt;&gt;"",TEXT(AO101,"00"),"")&amp;IF(AQ101&lt;&gt;"",TEXT(AQ101,"00"),"")&amp;IF(AS101&lt;&gt;"",TEXT(AS101,"00"),"")),ASC(AT101))</f>
        <v/>
      </c>
      <c r="AM101" s="280"/>
      <c r="AN101" s="330"/>
      <c r="AO101" s="312"/>
      <c r="AP101" s="330"/>
      <c r="AQ101" s="312"/>
      <c r="AR101" s="314"/>
      <c r="AS101" s="316"/>
      <c r="AT101" s="318"/>
      <c r="AV101" s="6" t="str">
        <f>IF(AND(I101&lt;&gt;"107 ハーフマラソン",I101&lt;&gt;"062 10000mW"),D100 &amp; "-" &amp; I101,D100 &amp; "-" &amp; I101 &amp; J101)</f>
        <v>-</v>
      </c>
      <c r="AW101" s="6" t="str">
        <f>IF(ISERROR(VLOOKUP(記入方法!$AV101,登録者リスト!#REF!,4,FALSE)),"○","")</f>
        <v>○</v>
      </c>
      <c r="AX101" s="6" t="e">
        <f>IF(AND(I101&lt;&gt;"107 ハーフマラソン",I101&lt;&gt;"062 10000mW"),#REF! &amp; "-" &amp; I101,#REF! &amp; "-" &amp; I101 &amp; J101)</f>
        <v>#REF!</v>
      </c>
      <c r="AY101" s="6" t="str">
        <f>IF(ISERROR(VLOOKUP(AX101,突破者リスト外資格記録入力シート!$D$7:$M$106,2,FALSE)),"○","")</f>
        <v>○</v>
      </c>
      <c r="BA101" s="6" t="str">
        <f>IF(I101="107 ハーフマラソン","H",IF(I101="062 10000mW","W",""))</f>
        <v/>
      </c>
      <c r="BB101" s="6" t="e">
        <f>VLOOKUP($I101 &amp; $J101,標準記録!$A$1:$D$25,2,FALSE)</f>
        <v>#N/A</v>
      </c>
      <c r="BC101" s="6" t="e">
        <f>VLOOKUP($I101 &amp; $J101,標準記録!$A$1:$D$25,3,FALSE)</f>
        <v>#N/A</v>
      </c>
      <c r="BD101" s="6" t="e">
        <f>VLOOKUP($I101 &amp; $J101,標準記録!$A$1:$D$25,4,FALSE)</f>
        <v>#N/A</v>
      </c>
      <c r="BE101" s="6" t="str">
        <f>IF(BF101="","",A100)</f>
        <v/>
      </c>
      <c r="BF101" s="6" t="str">
        <f>IF(OR(I101="201 十種競技",I101="202 七種競技"),#REF!,"")</f>
        <v/>
      </c>
      <c r="BG101" s="6" t="str">
        <f>IF(I101="107 ハーフマラソン",#REF!,"")</f>
        <v/>
      </c>
      <c r="BH101" s="6" t="str">
        <f>I101 &amp; K101</f>
        <v/>
      </c>
      <c r="BI101" s="6">
        <f>I101</f>
        <v>0</v>
      </c>
      <c r="BJ101" s="6">
        <f>COUNTIF($BI$5:$BI$401,I101)</f>
        <v>160</v>
      </c>
      <c r="BK101" s="6">
        <f>COUNTIF($BH$5:$BH$401,I101 &amp; "B標準")</f>
        <v>0</v>
      </c>
    </row>
    <row r="102" spans="1:64" ht="15" thickTop="1" thickBot="1" x14ac:dyDescent="0.2">
      <c r="A102" s="278"/>
      <c r="B102" s="319" t="s">
        <v>167</v>
      </c>
      <c r="C102" s="320"/>
      <c r="D102" s="320"/>
      <c r="E102" s="320"/>
      <c r="F102" s="320"/>
      <c r="G102" s="321"/>
      <c r="H102" s="190"/>
      <c r="I102" s="322"/>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4"/>
    </row>
    <row r="103" spans="1:64" ht="13.5" customHeight="1" x14ac:dyDescent="0.15">
      <c r="A103" s="301"/>
      <c r="B103" s="303" t="s">
        <v>0</v>
      </c>
      <c r="C103" s="305" t="s">
        <v>283</v>
      </c>
      <c r="D103" s="305" t="str">
        <f>IF(C105="○","整理番号","登録番号")</f>
        <v>登録番号</v>
      </c>
      <c r="E103" s="189" t="s">
        <v>1402</v>
      </c>
      <c r="F103" s="303" t="s">
        <v>322</v>
      </c>
      <c r="G103" s="169" t="s">
        <v>1</v>
      </c>
      <c r="H103" s="307" t="s">
        <v>1403</v>
      </c>
      <c r="I103" s="345" t="s">
        <v>2</v>
      </c>
      <c r="J103" s="307" t="s">
        <v>331</v>
      </c>
      <c r="K103" s="307" t="s">
        <v>3</v>
      </c>
      <c r="L103" s="179" t="s">
        <v>284</v>
      </c>
      <c r="M103" s="172" t="s">
        <v>16</v>
      </c>
      <c r="N103" s="287" t="s">
        <v>4</v>
      </c>
      <c r="O103" s="288"/>
      <c r="P103" s="288"/>
      <c r="Q103" s="288"/>
      <c r="R103" s="288"/>
      <c r="S103" s="288"/>
      <c r="T103" s="288"/>
      <c r="U103" s="288"/>
      <c r="V103" s="288"/>
      <c r="W103" s="288"/>
      <c r="X103" s="288"/>
      <c r="Y103" s="288"/>
      <c r="Z103" s="288"/>
      <c r="AA103" s="288"/>
      <c r="AB103" s="289"/>
      <c r="AC103" s="174" t="s">
        <v>16</v>
      </c>
      <c r="AD103" s="290" t="s">
        <v>470</v>
      </c>
      <c r="AE103" s="291"/>
      <c r="AF103" s="291"/>
      <c r="AG103" s="291"/>
      <c r="AH103" s="291"/>
      <c r="AI103" s="291"/>
      <c r="AJ103" s="291"/>
      <c r="AK103" s="292"/>
      <c r="AL103" s="172" t="s">
        <v>16</v>
      </c>
      <c r="AM103" s="287" t="s">
        <v>467</v>
      </c>
      <c r="AN103" s="288"/>
      <c r="AO103" s="288"/>
      <c r="AP103" s="288"/>
      <c r="AQ103" s="288"/>
      <c r="AR103" s="288"/>
      <c r="AS103" s="288"/>
      <c r="AT103" s="293"/>
    </row>
    <row r="104" spans="1:64" ht="14.25" thickBot="1" x14ac:dyDescent="0.2">
      <c r="A104" s="302"/>
      <c r="B104" s="304"/>
      <c r="C104" s="306"/>
      <c r="D104" s="306"/>
      <c r="E104" s="194" t="s">
        <v>6</v>
      </c>
      <c r="F104" s="304"/>
      <c r="G104" s="7" t="s">
        <v>7</v>
      </c>
      <c r="H104" s="304"/>
      <c r="I104" s="346"/>
      <c r="J104" s="310"/>
      <c r="K104" s="310"/>
      <c r="L104" s="180"/>
      <c r="M104" s="173"/>
      <c r="N104" s="294" t="s">
        <v>8</v>
      </c>
      <c r="O104" s="295"/>
      <c r="P104" s="295"/>
      <c r="Q104" s="295"/>
      <c r="R104" s="295"/>
      <c r="S104" s="295"/>
      <c r="T104" s="296"/>
      <c r="U104" s="194" t="s">
        <v>9</v>
      </c>
      <c r="V104" s="176" t="s">
        <v>10</v>
      </c>
      <c r="W104" s="177"/>
      <c r="X104" s="177"/>
      <c r="Y104" s="177"/>
      <c r="Z104" s="177"/>
      <c r="AA104" s="178"/>
      <c r="AB104" s="120" t="s">
        <v>11</v>
      </c>
      <c r="AC104" s="175"/>
      <c r="AD104" s="297" t="s">
        <v>8</v>
      </c>
      <c r="AE104" s="298"/>
      <c r="AF104" s="298"/>
      <c r="AG104" s="298"/>
      <c r="AH104" s="298"/>
      <c r="AI104" s="298"/>
      <c r="AJ104" s="299"/>
      <c r="AK104" s="126" t="s">
        <v>9</v>
      </c>
      <c r="AL104" s="173"/>
      <c r="AM104" s="294" t="s">
        <v>8</v>
      </c>
      <c r="AN104" s="295"/>
      <c r="AO104" s="295"/>
      <c r="AP104" s="295"/>
      <c r="AQ104" s="295"/>
      <c r="AR104" s="295"/>
      <c r="AS104" s="296"/>
      <c r="AT104" s="121" t="s">
        <v>9</v>
      </c>
    </row>
    <row r="105" spans="1:64" x14ac:dyDescent="0.15">
      <c r="A105" s="276">
        <v>21</v>
      </c>
      <c r="B105" s="279"/>
      <c r="C105" s="281"/>
      <c r="D105" s="279"/>
      <c r="E105" s="191" t="str">
        <f>IF(C105="○",IF($D105&lt;&gt;"",VLOOKUP($D105,新規学連登録者入力シート!$A$2:$U$101,8,FALSE),""),IF($D105&lt;&gt;"",IF(VLOOKUP(記入方法!$D105,登録者リスト!$A$1:$F$43729,4,FALSE)=基本情報!$D$6,VLOOKUP(記入方法!$D105,登録者リスト!$A$1:$F$43729,3,FALSE),""),""))</f>
        <v/>
      </c>
      <c r="F105" s="283" t="str">
        <f>IF(C105="○",IF($D105&lt;&gt;"",VLOOKUP($D105,新規学連登録者入力シート!$A$2:$U$101,9,FALSE),""),IF($D105&lt;&gt;"",IF(VLOOKUP(記入方法!$D105,登録者リスト!$A$1:$G$43729,4,FALSE)=基本情報!$D$6,VLOOKUP(記入方法!$D105,登録者リスト!$A$1:$G$43729,7,FALSE),""),""))</f>
        <v/>
      </c>
      <c r="G105" s="192" t="str">
        <f>IF(C105="○",IF($D105&lt;&gt;"",VLOOKUP($D105,新規学連登録者入力シート!$A$2:$U$101,14,FALSE),""),IF($D105&lt;&gt;"",IF(VLOOKUP(記入方法!$D105,登録者リスト!$A$1:$F$43729,4,FALSE)=基本情報!$D$6,VLOOKUP(記入方法!$D105,登録者リスト!$A$1:$F$43729,5,FALSE),""),""))</f>
        <v/>
      </c>
      <c r="H105" s="285" t="str">
        <f>IF(C105="○",IF($D105&lt;&gt;"",VLOOKUP($D105,新規学連登録者入力シート!$A$2:$U$101,19,FALSE),""),IF($D105&lt;&gt;"",IF(VLOOKUP(記入方法!$D105,登録者リスト!$A$1:$H$43729,4,FALSE)=基本情報!$D$6,VLOOKUP(記入方法!$D105,登録者リスト!$A$1:$H$43729,8,FALSE),""),""))</f>
        <v/>
      </c>
      <c r="I105" s="341"/>
      <c r="J105" s="341"/>
      <c r="K105" s="343" t="str">
        <f>IFERROR(IF(I105="","",IF(AND(I105&lt;&gt;"107 ハーフマラソン",I105&lt;&gt;"062 10000mW"),IF(BD105="T",IF(VALUE(M105)&lt;=BB105,"A標準",IF(VALUE(M105)&lt;=BC105,"B標準","未突破")),IF(VALUE(M105)&gt;=BB105,"A標準",IF(VALUE(M105)&gt;=BC105,"B標準","未突破"))),IF(VALUE(M105)&lt;=BC105,"","未突破"))),"")</f>
        <v/>
      </c>
      <c r="L105" s="170"/>
      <c r="M105" s="13" t="str">
        <f>IF(U105="",ASC(N105&amp;IF(P105&lt;&gt;"",TEXT(P105,"00"),"")&amp;IF(R105&lt;&gt;"",TEXT(R105,"00"),"")&amp;IF(T105&lt;&gt;"",TEXT(T105,"00"),"")),ASC(U105))</f>
        <v/>
      </c>
      <c r="N105" s="285"/>
      <c r="O105" s="329" t="s">
        <v>278</v>
      </c>
      <c r="P105" s="337"/>
      <c r="Q105" s="329" t="s">
        <v>279</v>
      </c>
      <c r="R105" s="337"/>
      <c r="S105" s="313" t="s">
        <v>280</v>
      </c>
      <c r="T105" s="339"/>
      <c r="U105" s="285"/>
      <c r="V105" s="8"/>
      <c r="W105" s="9" t="s">
        <v>23</v>
      </c>
      <c r="X105" s="8"/>
      <c r="Y105" s="9" t="s">
        <v>24</v>
      </c>
      <c r="Z105" s="8"/>
      <c r="AA105" s="9" t="s">
        <v>26</v>
      </c>
      <c r="AB105" s="283"/>
      <c r="AC105" s="127" t="str">
        <f>IF(AK105="",ASC(AD105&amp;IF(AF105&lt;&gt;"",TEXT(AF105,"00"),"")&amp;IF(AH105&lt;&gt;"",TEXT(AH105,"00"),"")&amp;IF(AJ105&lt;&gt;"",TEXT(AJ105,"00"),"")),ASC(AK105))</f>
        <v/>
      </c>
      <c r="AD105" s="327" t="str">
        <f>IF(I105="","",IF(I105="201 十種競技","",VLOOKUP(I105,#REF!,2,FALSE)))</f>
        <v/>
      </c>
      <c r="AE105" s="331" t="s">
        <v>278</v>
      </c>
      <c r="AF105" s="333" t="str">
        <f>IF(I105="","",IF(I105="201 十種競技","",VLOOKUP(I105,#REF!,4,FALSE)))</f>
        <v/>
      </c>
      <c r="AG105" s="331" t="s">
        <v>279</v>
      </c>
      <c r="AH105" s="333" t="str">
        <f>IF(I105="","",IF(I105="201 十種競技","",VLOOKUP(I105,#REF!,6,FALSE)))</f>
        <v/>
      </c>
      <c r="AI105" s="335" t="s">
        <v>280</v>
      </c>
      <c r="AJ105" s="325" t="str">
        <f>IF(I105="","",IF(I105="201 十種競技","",VLOOKUP(I105,#REF!,8,FALSE)))</f>
        <v/>
      </c>
      <c r="AK105" s="327" t="str">
        <f>IF(I105="","",IF(I105="201 十種競技",#REF!,""))</f>
        <v/>
      </c>
      <c r="AL105" s="13" t="str">
        <f>IF(AT105="",ASC(AM105&amp;IF(AO105&lt;&gt;"",TEXT(AO105,"00"),"")&amp;IF(AQ105&lt;&gt;"",TEXT(AQ105,"00"),"")&amp;IF(AS105&lt;&gt;"",TEXT(AS105,"00"),"")),ASC(AT105))</f>
        <v/>
      </c>
      <c r="AM105" s="279"/>
      <c r="AN105" s="329" t="s">
        <v>278</v>
      </c>
      <c r="AO105" s="311"/>
      <c r="AP105" s="329" t="s">
        <v>279</v>
      </c>
      <c r="AQ105" s="311"/>
      <c r="AR105" s="313" t="s">
        <v>280</v>
      </c>
      <c r="AS105" s="315"/>
      <c r="AT105" s="317"/>
      <c r="AV105" s="6" t="str">
        <f>IF(AND(I105&lt;&gt;"107 ハーフマラソン",I105&lt;&gt;"062 10000mW"),D105 &amp; "-" &amp; I105,D105 &amp; "-" &amp; I105 &amp; J105)</f>
        <v>-</v>
      </c>
      <c r="AW105" s="6" t="str">
        <f>IF(ISERROR(VLOOKUP(記入方法!$AV105,登録者リスト!#REF!,4,FALSE)),"○","")</f>
        <v>○</v>
      </c>
      <c r="AX105" s="6" t="e">
        <f>IF(AND(I105&lt;&gt;"107 ハーフマラソン",I105&lt;&gt;"062 10000mW"),#REF! &amp; "-" &amp; I105,#REF! &amp; "-" &amp; I105 &amp; J105)</f>
        <v>#REF!</v>
      </c>
      <c r="AY105" s="6" t="str">
        <f>IF(ISERROR(VLOOKUP(AX105,突破者リスト外資格記録入力シート!$D$7:$M$106,2,FALSE)),"○","")</f>
        <v>○</v>
      </c>
      <c r="AZ105" s="6" t="str">
        <f>IF(C105="○","整理番号","登録番号")</f>
        <v>登録番号</v>
      </c>
      <c r="BA105" s="6" t="str">
        <f>IF(I105="107 ハーフマラソン","H",IF(I105="062 10000mW","W",""))</f>
        <v/>
      </c>
      <c r="BB105" s="6" t="e">
        <f>VLOOKUP($I105 &amp; $J105,標準記録!$A$1:$D$25,2,FALSE)</f>
        <v>#N/A</v>
      </c>
      <c r="BC105" s="6" t="e">
        <f>VLOOKUP($I105 &amp; $J105,標準記録!$A$1:$D$25,3,FALSE)</f>
        <v>#N/A</v>
      </c>
      <c r="BD105" s="6" t="e">
        <f>VLOOKUP($I105 &amp; $J105,標準記録!$A$1:$D$25,4,FALSE)</f>
        <v>#N/A</v>
      </c>
      <c r="BE105" s="6" t="str">
        <f>IF(BF105="","",A105)</f>
        <v/>
      </c>
      <c r="BF105" s="6" t="str">
        <f>IF(OR(I105="201 十種競技",I105="202 七種競技"),#REF!,"")</f>
        <v/>
      </c>
      <c r="BG105" s="6" t="str">
        <f>IF(I105="107 ハーフマラソン",#REF!,"")</f>
        <v/>
      </c>
      <c r="BH105" s="6" t="str">
        <f>I105 &amp; K105</f>
        <v/>
      </c>
      <c r="BI105" s="6">
        <f>I105</f>
        <v>0</v>
      </c>
      <c r="BJ105" s="6">
        <f>COUNTIF($BI$5:$BI$401,I105)</f>
        <v>160</v>
      </c>
      <c r="BK105" s="6">
        <f>COUNTIF($BH$5:$BH$401,I105 &amp; "B標準")</f>
        <v>0</v>
      </c>
      <c r="BL105" s="6" t="str">
        <f>D103 &amp; D105</f>
        <v>登録番号</v>
      </c>
    </row>
    <row r="106" spans="1:64" ht="14.25" thickBot="1" x14ac:dyDescent="0.2">
      <c r="A106" s="277"/>
      <c r="B106" s="280"/>
      <c r="C106" s="282"/>
      <c r="D106" s="280"/>
      <c r="E106" s="193" t="str">
        <f>IF(C105="○",IF($D105&lt;&gt;"",VLOOKUP($D105,新規学連登録者入力シート!$A$2:$U$101,7,FALSE),""),IF($D105&lt;&gt;"",IF(VLOOKUP(記入方法!$D105,登録者リスト!$A$1:$F$43729,4,FALSE)=基本情報!$D$6,VLOOKUP(記入方法!$D105,登録者リスト!$A$1:$F$43729,2,FALSE),""),""))</f>
        <v/>
      </c>
      <c r="F106" s="284"/>
      <c r="G106" s="193" t="str">
        <f>IF(C105="○",IF($D105&lt;&gt;"",VLOOKUP($D105,新規学連登録者入力シート!$A$2:$U$101,19,FALSE),""),IF($D105&lt;&gt;"",IF(VLOOKUP(記入方法!$D105,登録者リスト!$A$1:$F$43729,4,FALSE)=基本情報!$D$6,VLOOKUP(記入方法!$D105,登録者リスト!$A$1:$F$43729,6,FALSE),""),""))</f>
        <v/>
      </c>
      <c r="H106" s="286"/>
      <c r="I106" s="342"/>
      <c r="J106" s="342"/>
      <c r="K106" s="344"/>
      <c r="L106" s="171"/>
      <c r="M106" s="15" t="str">
        <f>IF(U106="",ASC(N106&amp;IF(P106&lt;&gt;"",TEXT(P106,"00"),"")&amp;IF(R106&lt;&gt;"",TEXT(R106,"00"),"")&amp;IF(T106&lt;&gt;"",TEXT(T106,"00"),"")),ASC(U106))</f>
        <v/>
      </c>
      <c r="N106" s="286"/>
      <c r="O106" s="330"/>
      <c r="P106" s="338"/>
      <c r="Q106" s="330"/>
      <c r="R106" s="338"/>
      <c r="S106" s="314"/>
      <c r="T106" s="340"/>
      <c r="U106" s="286"/>
      <c r="V106" s="10"/>
      <c r="W106" s="11" t="s">
        <v>23</v>
      </c>
      <c r="X106" s="10"/>
      <c r="Y106" s="11" t="s">
        <v>25</v>
      </c>
      <c r="Z106" s="10"/>
      <c r="AA106" s="11" t="s">
        <v>26</v>
      </c>
      <c r="AB106" s="284"/>
      <c r="AC106" s="128" t="str">
        <f>IF(AK106="",ASC(AD105&amp;IF(AF106&lt;&gt;"",TEXT(AF106,"00"),"")&amp;IF(AH106&lt;&gt;"",TEXT(AH106,"00"),"")&amp;IF(AJ106&lt;&gt;"",TEXT(AJ106,"00"),"")),ASC(AK106))</f>
        <v/>
      </c>
      <c r="AD106" s="328"/>
      <c r="AE106" s="332"/>
      <c r="AF106" s="334"/>
      <c r="AG106" s="332"/>
      <c r="AH106" s="334"/>
      <c r="AI106" s="336"/>
      <c r="AJ106" s="326"/>
      <c r="AK106" s="328"/>
      <c r="AL106" s="15" t="str">
        <f>IF(AT106="",ASC(AM106&amp;IF(AO106&lt;&gt;"",TEXT(AO106,"00"),"")&amp;IF(AQ106&lt;&gt;"",TEXT(AQ106,"00"),"")&amp;IF(AS106&lt;&gt;"",TEXT(AS106,"00"),"")),ASC(AT106))</f>
        <v/>
      </c>
      <c r="AM106" s="280"/>
      <c r="AN106" s="330"/>
      <c r="AO106" s="312"/>
      <c r="AP106" s="330"/>
      <c r="AQ106" s="312"/>
      <c r="AR106" s="314"/>
      <c r="AS106" s="316"/>
      <c r="AT106" s="318"/>
      <c r="AV106" s="6" t="str">
        <f>IF(AND(I106&lt;&gt;"107 ハーフマラソン",I106&lt;&gt;"062 10000mW"),D105 &amp; "-" &amp; I106,D105 &amp; "-" &amp; I106 &amp; J106)</f>
        <v>-</v>
      </c>
      <c r="AW106" s="6" t="str">
        <f>IF(ISERROR(VLOOKUP(記入方法!$AV106,登録者リスト!#REF!,4,FALSE)),"○","")</f>
        <v>○</v>
      </c>
      <c r="AX106" s="6" t="e">
        <f>IF(AND(I106&lt;&gt;"107 ハーフマラソン",I106&lt;&gt;"062 10000mW"),#REF! &amp; "-" &amp; I106,#REF! &amp; "-" &amp; I106 &amp; J106)</f>
        <v>#REF!</v>
      </c>
      <c r="AY106" s="6" t="str">
        <f>IF(ISERROR(VLOOKUP(AX106,突破者リスト外資格記録入力シート!$D$7:$M$106,2,FALSE)),"○","")</f>
        <v>○</v>
      </c>
      <c r="BA106" s="6" t="str">
        <f>IF(I106="107 ハーフマラソン","H",IF(I106="062 10000mW","W",""))</f>
        <v/>
      </c>
      <c r="BB106" s="6" t="e">
        <f>VLOOKUP($I106 &amp; $J106,標準記録!$A$1:$D$25,2,FALSE)</f>
        <v>#N/A</v>
      </c>
      <c r="BC106" s="6" t="e">
        <f>VLOOKUP($I106 &amp; $J106,標準記録!$A$1:$D$25,3,FALSE)</f>
        <v>#N/A</v>
      </c>
      <c r="BD106" s="6" t="e">
        <f>VLOOKUP($I106 &amp; $J106,標準記録!$A$1:$D$25,4,FALSE)</f>
        <v>#N/A</v>
      </c>
      <c r="BE106" s="6" t="str">
        <f>IF(BF106="","",A105)</f>
        <v/>
      </c>
      <c r="BF106" s="6" t="str">
        <f>IF(OR(I106="201 十種競技",I106="202 七種競技"),#REF!,"")</f>
        <v/>
      </c>
      <c r="BG106" s="6" t="str">
        <f>IF(I106="107 ハーフマラソン",#REF!,"")</f>
        <v/>
      </c>
      <c r="BH106" s="6" t="str">
        <f>I106 &amp; K106</f>
        <v/>
      </c>
      <c r="BI106" s="6">
        <f>I106</f>
        <v>0</v>
      </c>
      <c r="BJ106" s="6">
        <f>COUNTIF($BI$5:$BI$401,I106)</f>
        <v>160</v>
      </c>
      <c r="BK106" s="6">
        <f>COUNTIF($BH$5:$BH$401,I106 &amp; "B標準")</f>
        <v>0</v>
      </c>
    </row>
    <row r="107" spans="1:64" ht="15" thickTop="1" thickBot="1" x14ac:dyDescent="0.2">
      <c r="A107" s="278"/>
      <c r="B107" s="319" t="s">
        <v>167</v>
      </c>
      <c r="C107" s="320"/>
      <c r="D107" s="320"/>
      <c r="E107" s="320"/>
      <c r="F107" s="320"/>
      <c r="G107" s="321"/>
      <c r="H107" s="190"/>
      <c r="I107" s="322"/>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4"/>
    </row>
    <row r="108" spans="1:64" ht="13.5" customHeight="1" x14ac:dyDescent="0.15">
      <c r="A108" s="301"/>
      <c r="B108" s="303" t="s">
        <v>0</v>
      </c>
      <c r="C108" s="305" t="s">
        <v>283</v>
      </c>
      <c r="D108" s="305" t="str">
        <f>IF(C110="○","整理番号","登録番号")</f>
        <v>登録番号</v>
      </c>
      <c r="E108" s="189" t="s">
        <v>1402</v>
      </c>
      <c r="F108" s="303" t="s">
        <v>322</v>
      </c>
      <c r="G108" s="169" t="s">
        <v>1</v>
      </c>
      <c r="H108" s="307" t="s">
        <v>1403</v>
      </c>
      <c r="I108" s="345" t="s">
        <v>2</v>
      </c>
      <c r="J108" s="307" t="s">
        <v>331</v>
      </c>
      <c r="K108" s="307" t="s">
        <v>3</v>
      </c>
      <c r="L108" s="179" t="s">
        <v>284</v>
      </c>
      <c r="M108" s="172" t="s">
        <v>16</v>
      </c>
      <c r="N108" s="287" t="s">
        <v>4</v>
      </c>
      <c r="O108" s="288"/>
      <c r="P108" s="288"/>
      <c r="Q108" s="288"/>
      <c r="R108" s="288"/>
      <c r="S108" s="288"/>
      <c r="T108" s="288"/>
      <c r="U108" s="288"/>
      <c r="V108" s="288"/>
      <c r="W108" s="288"/>
      <c r="X108" s="288"/>
      <c r="Y108" s="288"/>
      <c r="Z108" s="288"/>
      <c r="AA108" s="288"/>
      <c r="AB108" s="289"/>
      <c r="AC108" s="174" t="s">
        <v>16</v>
      </c>
      <c r="AD108" s="290" t="s">
        <v>470</v>
      </c>
      <c r="AE108" s="291"/>
      <c r="AF108" s="291"/>
      <c r="AG108" s="291"/>
      <c r="AH108" s="291"/>
      <c r="AI108" s="291"/>
      <c r="AJ108" s="291"/>
      <c r="AK108" s="292"/>
      <c r="AL108" s="172" t="s">
        <v>16</v>
      </c>
      <c r="AM108" s="287" t="s">
        <v>467</v>
      </c>
      <c r="AN108" s="288"/>
      <c r="AO108" s="288"/>
      <c r="AP108" s="288"/>
      <c r="AQ108" s="288"/>
      <c r="AR108" s="288"/>
      <c r="AS108" s="288"/>
      <c r="AT108" s="293"/>
    </row>
    <row r="109" spans="1:64" ht="14.25" thickBot="1" x14ac:dyDescent="0.2">
      <c r="A109" s="302"/>
      <c r="B109" s="304"/>
      <c r="C109" s="306"/>
      <c r="D109" s="306"/>
      <c r="E109" s="194" t="s">
        <v>6</v>
      </c>
      <c r="F109" s="304"/>
      <c r="G109" s="7" t="s">
        <v>7</v>
      </c>
      <c r="H109" s="304"/>
      <c r="I109" s="346"/>
      <c r="J109" s="310"/>
      <c r="K109" s="310"/>
      <c r="L109" s="180"/>
      <c r="M109" s="173"/>
      <c r="N109" s="294" t="s">
        <v>8</v>
      </c>
      <c r="O109" s="295"/>
      <c r="P109" s="295"/>
      <c r="Q109" s="295"/>
      <c r="R109" s="295"/>
      <c r="S109" s="295"/>
      <c r="T109" s="296"/>
      <c r="U109" s="194" t="s">
        <v>9</v>
      </c>
      <c r="V109" s="176" t="s">
        <v>10</v>
      </c>
      <c r="W109" s="177"/>
      <c r="X109" s="177"/>
      <c r="Y109" s="177"/>
      <c r="Z109" s="177"/>
      <c r="AA109" s="178"/>
      <c r="AB109" s="120" t="s">
        <v>11</v>
      </c>
      <c r="AC109" s="175"/>
      <c r="AD109" s="297" t="s">
        <v>8</v>
      </c>
      <c r="AE109" s="298"/>
      <c r="AF109" s="298"/>
      <c r="AG109" s="298"/>
      <c r="AH109" s="298"/>
      <c r="AI109" s="298"/>
      <c r="AJ109" s="299"/>
      <c r="AK109" s="126" t="s">
        <v>9</v>
      </c>
      <c r="AL109" s="173"/>
      <c r="AM109" s="294" t="s">
        <v>8</v>
      </c>
      <c r="AN109" s="295"/>
      <c r="AO109" s="295"/>
      <c r="AP109" s="295"/>
      <c r="AQ109" s="295"/>
      <c r="AR109" s="295"/>
      <c r="AS109" s="296"/>
      <c r="AT109" s="121" t="s">
        <v>9</v>
      </c>
    </row>
    <row r="110" spans="1:64" x14ac:dyDescent="0.15">
      <c r="A110" s="276">
        <v>22</v>
      </c>
      <c r="B110" s="279"/>
      <c r="C110" s="281"/>
      <c r="D110" s="279"/>
      <c r="E110" s="191" t="str">
        <f>IF(C110="○",IF($D110&lt;&gt;"",VLOOKUP($D110,新規学連登録者入力シート!$A$2:$U$101,8,FALSE),""),IF($D110&lt;&gt;"",IF(VLOOKUP(記入方法!$D110,登録者リスト!$A$1:$F$43729,4,FALSE)=基本情報!$D$6,VLOOKUP(記入方法!$D110,登録者リスト!$A$1:$F$43729,3,FALSE),""),""))</f>
        <v/>
      </c>
      <c r="F110" s="283" t="str">
        <f>IF(C110="○",IF($D110&lt;&gt;"",VLOOKUP($D110,新規学連登録者入力シート!$A$2:$U$101,9,FALSE),""),IF($D110&lt;&gt;"",IF(VLOOKUP(記入方法!$D110,登録者リスト!$A$1:$G$43729,4,FALSE)=基本情報!$D$6,VLOOKUP(記入方法!$D110,登録者リスト!$A$1:$G$43729,7,FALSE),""),""))</f>
        <v/>
      </c>
      <c r="G110" s="192" t="str">
        <f>IF(C110="○",IF($D110&lt;&gt;"",VLOOKUP($D110,新規学連登録者入力シート!$A$2:$U$101,14,FALSE),""),IF($D110&lt;&gt;"",IF(VLOOKUP(記入方法!$D110,登録者リスト!$A$1:$F$43729,4,FALSE)=基本情報!$D$6,VLOOKUP(記入方法!$D110,登録者リスト!$A$1:$F$43729,5,FALSE),""),""))</f>
        <v/>
      </c>
      <c r="H110" s="285" t="str">
        <f>IF(C110="○",IF($D110&lt;&gt;"",VLOOKUP($D110,新規学連登録者入力シート!$A$2:$U$101,19,FALSE),""),IF($D110&lt;&gt;"",IF(VLOOKUP(記入方法!$D110,登録者リスト!$A$1:$H$43729,4,FALSE)=基本情報!$D$6,VLOOKUP(記入方法!$D110,登録者リスト!$A$1:$H$43729,8,FALSE),""),""))</f>
        <v/>
      </c>
      <c r="I110" s="341"/>
      <c r="J110" s="341"/>
      <c r="K110" s="343" t="str">
        <f>IFERROR(IF(I110="","",IF(AND(I110&lt;&gt;"107 ハーフマラソン",I110&lt;&gt;"062 10000mW"),IF(BD110="T",IF(VALUE(M110)&lt;=BB110,"A標準",IF(VALUE(M110)&lt;=BC110,"B標準","未突破")),IF(VALUE(M110)&gt;=BB110,"A標準",IF(VALUE(M110)&gt;=BC110,"B標準","未突破"))),IF(VALUE(M110)&lt;=BC110,"","未突破"))),"")</f>
        <v/>
      </c>
      <c r="L110" s="170"/>
      <c r="M110" s="13" t="str">
        <f>IF(U110="",ASC(N110&amp;IF(P110&lt;&gt;"",TEXT(P110,"00"),"")&amp;IF(R110&lt;&gt;"",TEXT(R110,"00"),"")&amp;IF(T110&lt;&gt;"",TEXT(T110,"00"),"")),ASC(U110))</f>
        <v/>
      </c>
      <c r="N110" s="285"/>
      <c r="O110" s="329" t="s">
        <v>278</v>
      </c>
      <c r="P110" s="337"/>
      <c r="Q110" s="329" t="s">
        <v>279</v>
      </c>
      <c r="R110" s="337"/>
      <c r="S110" s="313" t="s">
        <v>280</v>
      </c>
      <c r="T110" s="339"/>
      <c r="U110" s="285"/>
      <c r="V110" s="8"/>
      <c r="W110" s="9" t="s">
        <v>23</v>
      </c>
      <c r="X110" s="8"/>
      <c r="Y110" s="9" t="s">
        <v>24</v>
      </c>
      <c r="Z110" s="8"/>
      <c r="AA110" s="9" t="s">
        <v>26</v>
      </c>
      <c r="AB110" s="283"/>
      <c r="AC110" s="127" t="str">
        <f>IF(AK110="",ASC(AD110&amp;IF(AF110&lt;&gt;"",TEXT(AF110,"00"),"")&amp;IF(AH110&lt;&gt;"",TEXT(AH110,"00"),"")&amp;IF(AJ110&lt;&gt;"",TEXT(AJ110,"00"),"")),ASC(AK110))</f>
        <v/>
      </c>
      <c r="AD110" s="327" t="str">
        <f>IF(I110="","",IF(I110="201 十種競技","",VLOOKUP(I110,#REF!,2,FALSE)))</f>
        <v/>
      </c>
      <c r="AE110" s="331" t="s">
        <v>278</v>
      </c>
      <c r="AF110" s="333" t="str">
        <f>IF(I110="","",IF(I110="201 十種競技","",VLOOKUP(I110,#REF!,4,FALSE)))</f>
        <v/>
      </c>
      <c r="AG110" s="331" t="s">
        <v>279</v>
      </c>
      <c r="AH110" s="333" t="str">
        <f>IF(I110="","",IF(I110="201 十種競技","",VLOOKUP(I110,#REF!,6,FALSE)))</f>
        <v/>
      </c>
      <c r="AI110" s="335" t="s">
        <v>280</v>
      </c>
      <c r="AJ110" s="325" t="str">
        <f>IF(I110="","",IF(I110="201 十種競技","",VLOOKUP(I110,#REF!,8,FALSE)))</f>
        <v/>
      </c>
      <c r="AK110" s="327" t="str">
        <f>IF(I110="","",IF(I110="201 十種競技",#REF!,""))</f>
        <v/>
      </c>
      <c r="AL110" s="13" t="str">
        <f>IF(AT110="",ASC(AM110&amp;IF(AO110&lt;&gt;"",TEXT(AO110,"00"),"")&amp;IF(AQ110&lt;&gt;"",TEXT(AQ110,"00"),"")&amp;IF(AS110&lt;&gt;"",TEXT(AS110,"00"),"")),ASC(AT110))</f>
        <v/>
      </c>
      <c r="AM110" s="279"/>
      <c r="AN110" s="329" t="s">
        <v>278</v>
      </c>
      <c r="AO110" s="311"/>
      <c r="AP110" s="329" t="s">
        <v>279</v>
      </c>
      <c r="AQ110" s="311"/>
      <c r="AR110" s="313" t="s">
        <v>280</v>
      </c>
      <c r="AS110" s="315"/>
      <c r="AT110" s="317"/>
      <c r="AV110" s="6" t="str">
        <f>IF(AND(I110&lt;&gt;"107 ハーフマラソン",I110&lt;&gt;"062 10000mW"),D110 &amp; "-" &amp; I110,D110 &amp; "-" &amp; I110 &amp; J110)</f>
        <v>-</v>
      </c>
      <c r="AW110" s="6" t="str">
        <f>IF(ISERROR(VLOOKUP(記入方法!$AV110,登録者リスト!#REF!,4,FALSE)),"○","")</f>
        <v>○</v>
      </c>
      <c r="AX110" s="6" t="e">
        <f>IF(AND(I110&lt;&gt;"107 ハーフマラソン",I110&lt;&gt;"062 10000mW"),#REF! &amp; "-" &amp; I110,#REF! &amp; "-" &amp; I110 &amp; J110)</f>
        <v>#REF!</v>
      </c>
      <c r="AY110" s="6" t="str">
        <f>IF(ISERROR(VLOOKUP(AX110,突破者リスト外資格記録入力シート!$D$7:$M$106,2,FALSE)),"○","")</f>
        <v>○</v>
      </c>
      <c r="AZ110" s="6" t="str">
        <f>IF(C110="○","整理番号","登録番号")</f>
        <v>登録番号</v>
      </c>
      <c r="BA110" s="6" t="str">
        <f>IF(I110="107 ハーフマラソン","H",IF(I110="062 10000mW","W",""))</f>
        <v/>
      </c>
      <c r="BB110" s="6" t="e">
        <f>VLOOKUP($I110 &amp; $J110,標準記録!$A$1:$D$25,2,FALSE)</f>
        <v>#N/A</v>
      </c>
      <c r="BC110" s="6" t="e">
        <f>VLOOKUP($I110 &amp; $J110,標準記録!$A$1:$D$25,3,FALSE)</f>
        <v>#N/A</v>
      </c>
      <c r="BD110" s="6" t="e">
        <f>VLOOKUP($I110 &amp; $J110,標準記録!$A$1:$D$25,4,FALSE)</f>
        <v>#N/A</v>
      </c>
      <c r="BE110" s="6" t="str">
        <f>IF(BF110="","",A110)</f>
        <v/>
      </c>
      <c r="BF110" s="6" t="str">
        <f>IF(OR(I110="201 十種競技",I110="202 七種競技"),#REF!,"")</f>
        <v/>
      </c>
      <c r="BG110" s="6" t="str">
        <f>IF(I110="107 ハーフマラソン",#REF!,"")</f>
        <v/>
      </c>
      <c r="BH110" s="6" t="str">
        <f>I110 &amp; K110</f>
        <v/>
      </c>
      <c r="BI110" s="6">
        <f>I110</f>
        <v>0</v>
      </c>
      <c r="BJ110" s="6">
        <f>COUNTIF($BI$5:$BI$401,I110)</f>
        <v>160</v>
      </c>
      <c r="BK110" s="6">
        <f>COUNTIF($BH$5:$BH$401,I110 &amp; "B標準")</f>
        <v>0</v>
      </c>
      <c r="BL110" s="6" t="str">
        <f>D108 &amp; D110</f>
        <v>登録番号</v>
      </c>
    </row>
    <row r="111" spans="1:64" ht="14.25" thickBot="1" x14ac:dyDescent="0.2">
      <c r="A111" s="277"/>
      <c r="B111" s="280"/>
      <c r="C111" s="282"/>
      <c r="D111" s="280"/>
      <c r="E111" s="193" t="str">
        <f>IF(C110="○",IF($D110&lt;&gt;"",VLOOKUP($D110,新規学連登録者入力シート!$A$2:$U$101,7,FALSE),""),IF($D110&lt;&gt;"",IF(VLOOKUP(記入方法!$D110,登録者リスト!$A$1:$F$43729,4,FALSE)=基本情報!$D$6,VLOOKUP(記入方法!$D110,登録者リスト!$A$1:$F$43729,2,FALSE),""),""))</f>
        <v/>
      </c>
      <c r="F111" s="284"/>
      <c r="G111" s="193" t="str">
        <f>IF(C110="○",IF($D110&lt;&gt;"",VLOOKUP($D110,新規学連登録者入力シート!$A$2:$U$101,19,FALSE),""),IF($D110&lt;&gt;"",IF(VLOOKUP(記入方法!$D110,登録者リスト!$A$1:$F$43729,4,FALSE)=基本情報!$D$6,VLOOKUP(記入方法!$D110,登録者リスト!$A$1:$F$43729,6,FALSE),""),""))</f>
        <v/>
      </c>
      <c r="H111" s="286"/>
      <c r="I111" s="342"/>
      <c r="J111" s="342"/>
      <c r="K111" s="344"/>
      <c r="L111" s="171"/>
      <c r="M111" s="15" t="str">
        <f>IF(U111="",ASC(N111&amp;IF(P111&lt;&gt;"",TEXT(P111,"00"),"")&amp;IF(R111&lt;&gt;"",TEXT(R111,"00"),"")&amp;IF(T111&lt;&gt;"",TEXT(T111,"00"),"")),ASC(U111))</f>
        <v/>
      </c>
      <c r="N111" s="286"/>
      <c r="O111" s="330"/>
      <c r="P111" s="338"/>
      <c r="Q111" s="330"/>
      <c r="R111" s="338"/>
      <c r="S111" s="314"/>
      <c r="T111" s="340"/>
      <c r="U111" s="286"/>
      <c r="V111" s="10"/>
      <c r="W111" s="11" t="s">
        <v>23</v>
      </c>
      <c r="X111" s="10"/>
      <c r="Y111" s="11" t="s">
        <v>25</v>
      </c>
      <c r="Z111" s="10"/>
      <c r="AA111" s="11" t="s">
        <v>26</v>
      </c>
      <c r="AB111" s="284"/>
      <c r="AC111" s="128" t="str">
        <f>IF(AK111="",ASC(AD110&amp;IF(AF111&lt;&gt;"",TEXT(AF111,"00"),"")&amp;IF(AH111&lt;&gt;"",TEXT(AH111,"00"),"")&amp;IF(AJ111&lt;&gt;"",TEXT(AJ111,"00"),"")),ASC(AK111))</f>
        <v/>
      </c>
      <c r="AD111" s="328"/>
      <c r="AE111" s="332"/>
      <c r="AF111" s="334"/>
      <c r="AG111" s="332"/>
      <c r="AH111" s="334"/>
      <c r="AI111" s="336"/>
      <c r="AJ111" s="326"/>
      <c r="AK111" s="328"/>
      <c r="AL111" s="15" t="str">
        <f>IF(AT111="",ASC(AM111&amp;IF(AO111&lt;&gt;"",TEXT(AO111,"00"),"")&amp;IF(AQ111&lt;&gt;"",TEXT(AQ111,"00"),"")&amp;IF(AS111&lt;&gt;"",TEXT(AS111,"00"),"")),ASC(AT111))</f>
        <v/>
      </c>
      <c r="AM111" s="280"/>
      <c r="AN111" s="330"/>
      <c r="AO111" s="312"/>
      <c r="AP111" s="330"/>
      <c r="AQ111" s="312"/>
      <c r="AR111" s="314"/>
      <c r="AS111" s="316"/>
      <c r="AT111" s="318"/>
      <c r="AV111" s="6" t="str">
        <f>IF(AND(I111&lt;&gt;"107 ハーフマラソン",I111&lt;&gt;"062 10000mW"),D110 &amp; "-" &amp; I111,D110 &amp; "-" &amp; I111 &amp; J111)</f>
        <v>-</v>
      </c>
      <c r="AW111" s="6" t="str">
        <f>IF(ISERROR(VLOOKUP(記入方法!$AV111,登録者リスト!#REF!,4,FALSE)),"○","")</f>
        <v>○</v>
      </c>
      <c r="AX111" s="6" t="e">
        <f>IF(AND(I111&lt;&gt;"107 ハーフマラソン",I111&lt;&gt;"062 10000mW"),#REF! &amp; "-" &amp; I111,#REF! &amp; "-" &amp; I111 &amp; J111)</f>
        <v>#REF!</v>
      </c>
      <c r="AY111" s="6" t="str">
        <f>IF(ISERROR(VLOOKUP(AX111,突破者リスト外資格記録入力シート!$D$7:$M$106,2,FALSE)),"○","")</f>
        <v>○</v>
      </c>
      <c r="BA111" s="6" t="str">
        <f>IF(I111="107 ハーフマラソン","H",IF(I111="062 10000mW","W",""))</f>
        <v/>
      </c>
      <c r="BB111" s="6" t="e">
        <f>VLOOKUP($I111 &amp; $J111,標準記録!$A$1:$D$25,2,FALSE)</f>
        <v>#N/A</v>
      </c>
      <c r="BC111" s="6" t="e">
        <f>VLOOKUP($I111 &amp; $J111,標準記録!$A$1:$D$25,3,FALSE)</f>
        <v>#N/A</v>
      </c>
      <c r="BD111" s="6" t="e">
        <f>VLOOKUP($I111 &amp; $J111,標準記録!$A$1:$D$25,4,FALSE)</f>
        <v>#N/A</v>
      </c>
      <c r="BE111" s="6" t="str">
        <f>IF(BF111="","",A110)</f>
        <v/>
      </c>
      <c r="BF111" s="6" t="str">
        <f>IF(OR(I111="201 十種競技",I111="202 七種競技"),#REF!,"")</f>
        <v/>
      </c>
      <c r="BG111" s="6" t="str">
        <f>IF(I111="107 ハーフマラソン",#REF!,"")</f>
        <v/>
      </c>
      <c r="BH111" s="6" t="str">
        <f>I111 &amp; K111</f>
        <v/>
      </c>
      <c r="BI111" s="6">
        <f>I111</f>
        <v>0</v>
      </c>
      <c r="BJ111" s="6">
        <f>COUNTIF($BI$5:$BI$401,I111)</f>
        <v>160</v>
      </c>
      <c r="BK111" s="6">
        <f>COUNTIF($BH$5:$BH$401,I111 &amp; "B標準")</f>
        <v>0</v>
      </c>
    </row>
    <row r="112" spans="1:64" ht="15" thickTop="1" thickBot="1" x14ac:dyDescent="0.2">
      <c r="A112" s="278"/>
      <c r="B112" s="319" t="s">
        <v>167</v>
      </c>
      <c r="C112" s="320"/>
      <c r="D112" s="320"/>
      <c r="E112" s="320"/>
      <c r="F112" s="320"/>
      <c r="G112" s="321"/>
      <c r="H112" s="190"/>
      <c r="I112" s="322"/>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4"/>
    </row>
    <row r="113" spans="1:64" ht="13.5" customHeight="1" x14ac:dyDescent="0.15">
      <c r="A113" s="301"/>
      <c r="B113" s="303" t="s">
        <v>0</v>
      </c>
      <c r="C113" s="305" t="s">
        <v>283</v>
      </c>
      <c r="D113" s="305" t="str">
        <f>IF(C115="○","整理番号","登録番号")</f>
        <v>登録番号</v>
      </c>
      <c r="E113" s="189" t="s">
        <v>1402</v>
      </c>
      <c r="F113" s="303" t="s">
        <v>322</v>
      </c>
      <c r="G113" s="169" t="s">
        <v>1</v>
      </c>
      <c r="H113" s="307" t="s">
        <v>1403</v>
      </c>
      <c r="I113" s="345" t="s">
        <v>2</v>
      </c>
      <c r="J113" s="307" t="s">
        <v>331</v>
      </c>
      <c r="K113" s="307" t="s">
        <v>3</v>
      </c>
      <c r="L113" s="179" t="s">
        <v>284</v>
      </c>
      <c r="M113" s="172" t="s">
        <v>16</v>
      </c>
      <c r="N113" s="287" t="s">
        <v>4</v>
      </c>
      <c r="O113" s="288"/>
      <c r="P113" s="288"/>
      <c r="Q113" s="288"/>
      <c r="R113" s="288"/>
      <c r="S113" s="288"/>
      <c r="T113" s="288"/>
      <c r="U113" s="288"/>
      <c r="V113" s="288"/>
      <c r="W113" s="288"/>
      <c r="X113" s="288"/>
      <c r="Y113" s="288"/>
      <c r="Z113" s="288"/>
      <c r="AA113" s="288"/>
      <c r="AB113" s="289"/>
      <c r="AC113" s="174" t="s">
        <v>16</v>
      </c>
      <c r="AD113" s="290" t="s">
        <v>470</v>
      </c>
      <c r="AE113" s="291"/>
      <c r="AF113" s="291"/>
      <c r="AG113" s="291"/>
      <c r="AH113" s="291"/>
      <c r="AI113" s="291"/>
      <c r="AJ113" s="291"/>
      <c r="AK113" s="292"/>
      <c r="AL113" s="172" t="s">
        <v>16</v>
      </c>
      <c r="AM113" s="287" t="s">
        <v>467</v>
      </c>
      <c r="AN113" s="288"/>
      <c r="AO113" s="288"/>
      <c r="AP113" s="288"/>
      <c r="AQ113" s="288"/>
      <c r="AR113" s="288"/>
      <c r="AS113" s="288"/>
      <c r="AT113" s="293"/>
    </row>
    <row r="114" spans="1:64" ht="14.25" thickBot="1" x14ac:dyDescent="0.2">
      <c r="A114" s="302"/>
      <c r="B114" s="304"/>
      <c r="C114" s="306"/>
      <c r="D114" s="306"/>
      <c r="E114" s="194" t="s">
        <v>6</v>
      </c>
      <c r="F114" s="304"/>
      <c r="G114" s="7" t="s">
        <v>7</v>
      </c>
      <c r="H114" s="304"/>
      <c r="I114" s="346"/>
      <c r="J114" s="310"/>
      <c r="K114" s="310"/>
      <c r="L114" s="180"/>
      <c r="M114" s="173"/>
      <c r="N114" s="294" t="s">
        <v>8</v>
      </c>
      <c r="O114" s="295"/>
      <c r="P114" s="295"/>
      <c r="Q114" s="295"/>
      <c r="R114" s="295"/>
      <c r="S114" s="295"/>
      <c r="T114" s="296"/>
      <c r="U114" s="194" t="s">
        <v>9</v>
      </c>
      <c r="V114" s="176" t="s">
        <v>10</v>
      </c>
      <c r="W114" s="177"/>
      <c r="X114" s="177"/>
      <c r="Y114" s="177"/>
      <c r="Z114" s="177"/>
      <c r="AA114" s="178"/>
      <c r="AB114" s="120" t="s">
        <v>11</v>
      </c>
      <c r="AC114" s="175"/>
      <c r="AD114" s="297" t="s">
        <v>8</v>
      </c>
      <c r="AE114" s="298"/>
      <c r="AF114" s="298"/>
      <c r="AG114" s="298"/>
      <c r="AH114" s="298"/>
      <c r="AI114" s="298"/>
      <c r="AJ114" s="299"/>
      <c r="AK114" s="126" t="s">
        <v>9</v>
      </c>
      <c r="AL114" s="173"/>
      <c r="AM114" s="294" t="s">
        <v>8</v>
      </c>
      <c r="AN114" s="295"/>
      <c r="AO114" s="295"/>
      <c r="AP114" s="295"/>
      <c r="AQ114" s="295"/>
      <c r="AR114" s="295"/>
      <c r="AS114" s="296"/>
      <c r="AT114" s="121" t="s">
        <v>9</v>
      </c>
    </row>
    <row r="115" spans="1:64" x14ac:dyDescent="0.15">
      <c r="A115" s="276">
        <v>23</v>
      </c>
      <c r="B115" s="279"/>
      <c r="C115" s="281"/>
      <c r="D115" s="279"/>
      <c r="E115" s="191" t="str">
        <f>IF(C115="○",IF($D115&lt;&gt;"",VLOOKUP($D115,新規学連登録者入力シート!$A$2:$U$101,8,FALSE),""),IF($D115&lt;&gt;"",IF(VLOOKUP(記入方法!$D115,登録者リスト!$A$1:$F$43729,4,FALSE)=基本情報!$D$6,VLOOKUP(記入方法!$D115,登録者リスト!$A$1:$F$43729,3,FALSE),""),""))</f>
        <v/>
      </c>
      <c r="F115" s="283" t="str">
        <f>IF(C115="○",IF($D115&lt;&gt;"",VLOOKUP($D115,新規学連登録者入力シート!$A$2:$U$101,9,FALSE),""),IF($D115&lt;&gt;"",IF(VLOOKUP(記入方法!$D115,登録者リスト!$A$1:$G$43729,4,FALSE)=基本情報!$D$6,VLOOKUP(記入方法!$D115,登録者リスト!$A$1:$G$43729,7,FALSE),""),""))</f>
        <v/>
      </c>
      <c r="G115" s="192" t="str">
        <f>IF(C115="○",IF($D115&lt;&gt;"",VLOOKUP($D115,新規学連登録者入力シート!$A$2:$U$101,14,FALSE),""),IF($D115&lt;&gt;"",IF(VLOOKUP(記入方法!$D115,登録者リスト!$A$1:$F$43729,4,FALSE)=基本情報!$D$6,VLOOKUP(記入方法!$D115,登録者リスト!$A$1:$F$43729,5,FALSE),""),""))</f>
        <v/>
      </c>
      <c r="H115" s="285" t="str">
        <f>IF(C115="○",IF($D115&lt;&gt;"",VLOOKUP($D115,新規学連登録者入力シート!$A$2:$U$101,19,FALSE),""),IF($D115&lt;&gt;"",IF(VLOOKUP(記入方法!$D115,登録者リスト!$A$1:$H$43729,4,FALSE)=基本情報!$D$6,VLOOKUP(記入方法!$D115,登録者リスト!$A$1:$H$43729,8,FALSE),""),""))</f>
        <v/>
      </c>
      <c r="I115" s="341"/>
      <c r="J115" s="341"/>
      <c r="K115" s="343" t="str">
        <f>IFERROR(IF(I115="","",IF(AND(I115&lt;&gt;"107 ハーフマラソン",I115&lt;&gt;"062 10000mW"),IF(BD115="T",IF(VALUE(M115)&lt;=BB115,"A標準",IF(VALUE(M115)&lt;=BC115,"B標準","未突破")),IF(VALUE(M115)&gt;=BB115,"A標準",IF(VALUE(M115)&gt;=BC115,"B標準","未突破"))),IF(VALUE(M115)&lt;=BC115,"","未突破"))),"")</f>
        <v/>
      </c>
      <c r="L115" s="170"/>
      <c r="M115" s="13" t="str">
        <f>IF(U115="",ASC(N115&amp;IF(P115&lt;&gt;"",TEXT(P115,"00"),"")&amp;IF(R115&lt;&gt;"",TEXT(R115,"00"),"")&amp;IF(T115&lt;&gt;"",TEXT(T115,"00"),"")),ASC(U115))</f>
        <v/>
      </c>
      <c r="N115" s="285"/>
      <c r="O115" s="329" t="s">
        <v>278</v>
      </c>
      <c r="P115" s="337"/>
      <c r="Q115" s="329" t="s">
        <v>279</v>
      </c>
      <c r="R115" s="337"/>
      <c r="S115" s="313" t="s">
        <v>280</v>
      </c>
      <c r="T115" s="339"/>
      <c r="U115" s="285"/>
      <c r="V115" s="8"/>
      <c r="W115" s="9" t="s">
        <v>23</v>
      </c>
      <c r="X115" s="8"/>
      <c r="Y115" s="9" t="s">
        <v>24</v>
      </c>
      <c r="Z115" s="8"/>
      <c r="AA115" s="9" t="s">
        <v>26</v>
      </c>
      <c r="AB115" s="283"/>
      <c r="AC115" s="127" t="str">
        <f>IF(AK115="",ASC(AD115&amp;IF(AF115&lt;&gt;"",TEXT(AF115,"00"),"")&amp;IF(AH115&lt;&gt;"",TEXT(AH115,"00"),"")&amp;IF(AJ115&lt;&gt;"",TEXT(AJ115,"00"),"")),ASC(AK115))</f>
        <v/>
      </c>
      <c r="AD115" s="327" t="str">
        <f>IF(I115="","",IF(I115="201 十種競技","",VLOOKUP(I115,#REF!,2,FALSE)))</f>
        <v/>
      </c>
      <c r="AE115" s="331" t="s">
        <v>278</v>
      </c>
      <c r="AF115" s="333" t="str">
        <f>IF(I115="","",IF(I115="201 十種競技","",VLOOKUP(I115,#REF!,4,FALSE)))</f>
        <v/>
      </c>
      <c r="AG115" s="331" t="s">
        <v>279</v>
      </c>
      <c r="AH115" s="333" t="str">
        <f>IF(I115="","",IF(I115="201 十種競技","",VLOOKUP(I115,#REF!,6,FALSE)))</f>
        <v/>
      </c>
      <c r="AI115" s="335" t="s">
        <v>280</v>
      </c>
      <c r="AJ115" s="325" t="str">
        <f>IF(I115="","",IF(I115="201 十種競技","",VLOOKUP(I115,#REF!,8,FALSE)))</f>
        <v/>
      </c>
      <c r="AK115" s="327" t="str">
        <f>IF(I115="","",IF(I115="201 十種競技",#REF!,""))</f>
        <v/>
      </c>
      <c r="AL115" s="13" t="str">
        <f>IF(AT115="",ASC(AM115&amp;IF(AO115&lt;&gt;"",TEXT(AO115,"00"),"")&amp;IF(AQ115&lt;&gt;"",TEXT(AQ115,"00"),"")&amp;IF(AS115&lt;&gt;"",TEXT(AS115,"00"),"")),ASC(AT115))</f>
        <v/>
      </c>
      <c r="AM115" s="279"/>
      <c r="AN115" s="329" t="s">
        <v>278</v>
      </c>
      <c r="AO115" s="311"/>
      <c r="AP115" s="329" t="s">
        <v>279</v>
      </c>
      <c r="AQ115" s="311"/>
      <c r="AR115" s="313" t="s">
        <v>280</v>
      </c>
      <c r="AS115" s="315"/>
      <c r="AT115" s="317"/>
      <c r="AV115" s="6" t="str">
        <f>IF(AND(I115&lt;&gt;"107 ハーフマラソン",I115&lt;&gt;"062 10000mW"),D115 &amp; "-" &amp; I115,D115 &amp; "-" &amp; I115 &amp; J115)</f>
        <v>-</v>
      </c>
      <c r="AW115" s="6" t="str">
        <f>IF(ISERROR(VLOOKUP(記入方法!$AV115,登録者リスト!#REF!,4,FALSE)),"○","")</f>
        <v>○</v>
      </c>
      <c r="AX115" s="6" t="e">
        <f>IF(AND(I115&lt;&gt;"107 ハーフマラソン",I115&lt;&gt;"062 10000mW"),#REF! &amp; "-" &amp; I115,#REF! &amp; "-" &amp; I115 &amp; J115)</f>
        <v>#REF!</v>
      </c>
      <c r="AY115" s="6" t="str">
        <f>IF(ISERROR(VLOOKUP(AX115,突破者リスト外資格記録入力シート!$D$7:$M$106,2,FALSE)),"○","")</f>
        <v>○</v>
      </c>
      <c r="AZ115" s="6" t="str">
        <f>IF(C115="○","整理番号","登録番号")</f>
        <v>登録番号</v>
      </c>
      <c r="BA115" s="6" t="str">
        <f>IF(I115="107 ハーフマラソン","H",IF(I115="062 10000mW","W",""))</f>
        <v/>
      </c>
      <c r="BB115" s="6" t="e">
        <f>VLOOKUP($I115 &amp; $J115,標準記録!$A$1:$D$25,2,FALSE)</f>
        <v>#N/A</v>
      </c>
      <c r="BC115" s="6" t="e">
        <f>VLOOKUP($I115 &amp; $J115,標準記録!$A$1:$D$25,3,FALSE)</f>
        <v>#N/A</v>
      </c>
      <c r="BD115" s="6" t="e">
        <f>VLOOKUP($I115 &amp; $J115,標準記録!$A$1:$D$25,4,FALSE)</f>
        <v>#N/A</v>
      </c>
      <c r="BE115" s="6" t="str">
        <f>IF(BF115="","",A115)</f>
        <v/>
      </c>
      <c r="BF115" s="6" t="str">
        <f>IF(OR(I115="201 十種競技",I115="202 七種競技"),#REF!,"")</f>
        <v/>
      </c>
      <c r="BG115" s="6" t="str">
        <f>IF(I115="107 ハーフマラソン",#REF!,"")</f>
        <v/>
      </c>
      <c r="BH115" s="6" t="str">
        <f>I115 &amp; K115</f>
        <v/>
      </c>
      <c r="BI115" s="6">
        <f>I115</f>
        <v>0</v>
      </c>
      <c r="BJ115" s="6">
        <f>COUNTIF($BI$5:$BI$401,I115)</f>
        <v>160</v>
      </c>
      <c r="BK115" s="6">
        <f>COUNTIF($BH$5:$BH$401,I115 &amp; "B標準")</f>
        <v>0</v>
      </c>
      <c r="BL115" s="6" t="str">
        <f>D113 &amp; D115</f>
        <v>登録番号</v>
      </c>
    </row>
    <row r="116" spans="1:64" ht="14.25" thickBot="1" x14ac:dyDescent="0.2">
      <c r="A116" s="277"/>
      <c r="B116" s="280"/>
      <c r="C116" s="282"/>
      <c r="D116" s="280"/>
      <c r="E116" s="193" t="str">
        <f>IF(C115="○",IF($D115&lt;&gt;"",VLOOKUP($D115,新規学連登録者入力シート!$A$2:$U$101,7,FALSE),""),IF($D115&lt;&gt;"",IF(VLOOKUP(記入方法!$D115,登録者リスト!$A$1:$F$43729,4,FALSE)=基本情報!$D$6,VLOOKUP(記入方法!$D115,登録者リスト!$A$1:$F$43729,2,FALSE),""),""))</f>
        <v/>
      </c>
      <c r="F116" s="284"/>
      <c r="G116" s="193" t="str">
        <f>IF(C115="○",IF($D115&lt;&gt;"",VLOOKUP($D115,新規学連登録者入力シート!$A$2:$U$101,19,FALSE),""),IF($D115&lt;&gt;"",IF(VLOOKUP(記入方法!$D115,登録者リスト!$A$1:$F$43729,4,FALSE)=基本情報!$D$6,VLOOKUP(記入方法!$D115,登録者リスト!$A$1:$F$43729,6,FALSE),""),""))</f>
        <v/>
      </c>
      <c r="H116" s="286"/>
      <c r="I116" s="342"/>
      <c r="J116" s="342"/>
      <c r="K116" s="344"/>
      <c r="L116" s="171"/>
      <c r="M116" s="15" t="str">
        <f>IF(U116="",ASC(N116&amp;IF(P116&lt;&gt;"",TEXT(P116,"00"),"")&amp;IF(R116&lt;&gt;"",TEXT(R116,"00"),"")&amp;IF(T116&lt;&gt;"",TEXT(T116,"00"),"")),ASC(U116))</f>
        <v/>
      </c>
      <c r="N116" s="286"/>
      <c r="O116" s="330"/>
      <c r="P116" s="338"/>
      <c r="Q116" s="330"/>
      <c r="R116" s="338"/>
      <c r="S116" s="314"/>
      <c r="T116" s="340"/>
      <c r="U116" s="286"/>
      <c r="V116" s="10"/>
      <c r="W116" s="11" t="s">
        <v>23</v>
      </c>
      <c r="X116" s="10"/>
      <c r="Y116" s="11" t="s">
        <v>25</v>
      </c>
      <c r="Z116" s="10"/>
      <c r="AA116" s="11" t="s">
        <v>26</v>
      </c>
      <c r="AB116" s="284"/>
      <c r="AC116" s="128" t="str">
        <f>IF(AK116="",ASC(AD115&amp;IF(AF116&lt;&gt;"",TEXT(AF116,"00"),"")&amp;IF(AH116&lt;&gt;"",TEXT(AH116,"00"),"")&amp;IF(AJ116&lt;&gt;"",TEXT(AJ116,"00"),"")),ASC(AK116))</f>
        <v/>
      </c>
      <c r="AD116" s="328"/>
      <c r="AE116" s="332"/>
      <c r="AF116" s="334"/>
      <c r="AG116" s="332"/>
      <c r="AH116" s="334"/>
      <c r="AI116" s="336"/>
      <c r="AJ116" s="326"/>
      <c r="AK116" s="328"/>
      <c r="AL116" s="15" t="str">
        <f>IF(AT116="",ASC(AM116&amp;IF(AO116&lt;&gt;"",TEXT(AO116,"00"),"")&amp;IF(AQ116&lt;&gt;"",TEXT(AQ116,"00"),"")&amp;IF(AS116&lt;&gt;"",TEXT(AS116,"00"),"")),ASC(AT116))</f>
        <v/>
      </c>
      <c r="AM116" s="280"/>
      <c r="AN116" s="330"/>
      <c r="AO116" s="312"/>
      <c r="AP116" s="330"/>
      <c r="AQ116" s="312"/>
      <c r="AR116" s="314"/>
      <c r="AS116" s="316"/>
      <c r="AT116" s="318"/>
      <c r="AV116" s="6" t="str">
        <f>IF(AND(I116&lt;&gt;"107 ハーフマラソン",I116&lt;&gt;"062 10000mW"),D115 &amp; "-" &amp; I116,D115 &amp; "-" &amp; I116 &amp; J116)</f>
        <v>-</v>
      </c>
      <c r="AW116" s="6" t="str">
        <f>IF(ISERROR(VLOOKUP(記入方法!$AV116,登録者リスト!#REF!,4,FALSE)),"○","")</f>
        <v>○</v>
      </c>
      <c r="AX116" s="6" t="e">
        <f>IF(AND(I116&lt;&gt;"107 ハーフマラソン",I116&lt;&gt;"062 10000mW"),#REF! &amp; "-" &amp; I116,#REF! &amp; "-" &amp; I116 &amp; J116)</f>
        <v>#REF!</v>
      </c>
      <c r="AY116" s="6" t="str">
        <f>IF(ISERROR(VLOOKUP(AX116,突破者リスト外資格記録入力シート!$D$7:$M$106,2,FALSE)),"○","")</f>
        <v>○</v>
      </c>
      <c r="BA116" s="6" t="str">
        <f>IF(I116="107 ハーフマラソン","H",IF(I116="062 10000mW","W",""))</f>
        <v/>
      </c>
      <c r="BB116" s="6" t="e">
        <f>VLOOKUP($I116 &amp; $J116,標準記録!$A$1:$D$25,2,FALSE)</f>
        <v>#N/A</v>
      </c>
      <c r="BC116" s="6" t="e">
        <f>VLOOKUP($I116 &amp; $J116,標準記録!$A$1:$D$25,3,FALSE)</f>
        <v>#N/A</v>
      </c>
      <c r="BD116" s="6" t="e">
        <f>VLOOKUP($I116 &amp; $J116,標準記録!$A$1:$D$25,4,FALSE)</f>
        <v>#N/A</v>
      </c>
      <c r="BE116" s="6" t="str">
        <f>IF(BF116="","",A115)</f>
        <v/>
      </c>
      <c r="BF116" s="6" t="str">
        <f>IF(OR(I116="201 十種競技",I116="202 七種競技"),#REF!,"")</f>
        <v/>
      </c>
      <c r="BG116" s="6" t="str">
        <f>IF(I116="107 ハーフマラソン",#REF!,"")</f>
        <v/>
      </c>
      <c r="BH116" s="6" t="str">
        <f>I116 &amp; K116</f>
        <v/>
      </c>
      <c r="BI116" s="6">
        <f>I116</f>
        <v>0</v>
      </c>
      <c r="BJ116" s="6">
        <f>COUNTIF($BI$5:$BI$401,I116)</f>
        <v>160</v>
      </c>
      <c r="BK116" s="6">
        <f>COUNTIF($BH$5:$BH$401,I116 &amp; "B標準")</f>
        <v>0</v>
      </c>
    </row>
    <row r="117" spans="1:64" ht="15" thickTop="1" thickBot="1" x14ac:dyDescent="0.2">
      <c r="A117" s="278"/>
      <c r="B117" s="319" t="s">
        <v>167</v>
      </c>
      <c r="C117" s="320"/>
      <c r="D117" s="320"/>
      <c r="E117" s="320"/>
      <c r="F117" s="320"/>
      <c r="G117" s="321"/>
      <c r="H117" s="190"/>
      <c r="I117" s="322"/>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4"/>
    </row>
    <row r="118" spans="1:64" ht="13.5" customHeight="1" x14ac:dyDescent="0.15">
      <c r="A118" s="301"/>
      <c r="B118" s="303" t="s">
        <v>0</v>
      </c>
      <c r="C118" s="305" t="s">
        <v>283</v>
      </c>
      <c r="D118" s="305" t="str">
        <f>IF(C120="○","整理番号","登録番号")</f>
        <v>登録番号</v>
      </c>
      <c r="E118" s="189" t="s">
        <v>1402</v>
      </c>
      <c r="F118" s="303" t="s">
        <v>322</v>
      </c>
      <c r="G118" s="169" t="s">
        <v>1</v>
      </c>
      <c r="H118" s="307" t="s">
        <v>1403</v>
      </c>
      <c r="I118" s="345" t="s">
        <v>2</v>
      </c>
      <c r="J118" s="307" t="s">
        <v>331</v>
      </c>
      <c r="K118" s="307" t="s">
        <v>3</v>
      </c>
      <c r="L118" s="179" t="s">
        <v>284</v>
      </c>
      <c r="M118" s="172" t="s">
        <v>16</v>
      </c>
      <c r="N118" s="287" t="s">
        <v>4</v>
      </c>
      <c r="O118" s="288"/>
      <c r="P118" s="288"/>
      <c r="Q118" s="288"/>
      <c r="R118" s="288"/>
      <c r="S118" s="288"/>
      <c r="T118" s="288"/>
      <c r="U118" s="288"/>
      <c r="V118" s="288"/>
      <c r="W118" s="288"/>
      <c r="X118" s="288"/>
      <c r="Y118" s="288"/>
      <c r="Z118" s="288"/>
      <c r="AA118" s="288"/>
      <c r="AB118" s="289"/>
      <c r="AC118" s="174" t="s">
        <v>16</v>
      </c>
      <c r="AD118" s="290" t="s">
        <v>470</v>
      </c>
      <c r="AE118" s="291"/>
      <c r="AF118" s="291"/>
      <c r="AG118" s="291"/>
      <c r="AH118" s="291"/>
      <c r="AI118" s="291"/>
      <c r="AJ118" s="291"/>
      <c r="AK118" s="292"/>
      <c r="AL118" s="172" t="s">
        <v>16</v>
      </c>
      <c r="AM118" s="287" t="s">
        <v>467</v>
      </c>
      <c r="AN118" s="288"/>
      <c r="AO118" s="288"/>
      <c r="AP118" s="288"/>
      <c r="AQ118" s="288"/>
      <c r="AR118" s="288"/>
      <c r="AS118" s="288"/>
      <c r="AT118" s="293"/>
    </row>
    <row r="119" spans="1:64" ht="14.25" thickBot="1" x14ac:dyDescent="0.2">
      <c r="A119" s="302"/>
      <c r="B119" s="304"/>
      <c r="C119" s="306"/>
      <c r="D119" s="306"/>
      <c r="E119" s="194" t="s">
        <v>6</v>
      </c>
      <c r="F119" s="304"/>
      <c r="G119" s="7" t="s">
        <v>7</v>
      </c>
      <c r="H119" s="304"/>
      <c r="I119" s="346"/>
      <c r="J119" s="310"/>
      <c r="K119" s="310"/>
      <c r="L119" s="180"/>
      <c r="M119" s="173"/>
      <c r="N119" s="294" t="s">
        <v>8</v>
      </c>
      <c r="O119" s="295"/>
      <c r="P119" s="295"/>
      <c r="Q119" s="295"/>
      <c r="R119" s="295"/>
      <c r="S119" s="295"/>
      <c r="T119" s="296"/>
      <c r="U119" s="194" t="s">
        <v>9</v>
      </c>
      <c r="V119" s="176" t="s">
        <v>10</v>
      </c>
      <c r="W119" s="177"/>
      <c r="X119" s="177"/>
      <c r="Y119" s="177"/>
      <c r="Z119" s="177"/>
      <c r="AA119" s="178"/>
      <c r="AB119" s="120" t="s">
        <v>11</v>
      </c>
      <c r="AC119" s="175"/>
      <c r="AD119" s="297" t="s">
        <v>8</v>
      </c>
      <c r="AE119" s="298"/>
      <c r="AF119" s="298"/>
      <c r="AG119" s="298"/>
      <c r="AH119" s="298"/>
      <c r="AI119" s="298"/>
      <c r="AJ119" s="299"/>
      <c r="AK119" s="126" t="s">
        <v>9</v>
      </c>
      <c r="AL119" s="173"/>
      <c r="AM119" s="294" t="s">
        <v>8</v>
      </c>
      <c r="AN119" s="295"/>
      <c r="AO119" s="295"/>
      <c r="AP119" s="295"/>
      <c r="AQ119" s="295"/>
      <c r="AR119" s="295"/>
      <c r="AS119" s="296"/>
      <c r="AT119" s="121" t="s">
        <v>9</v>
      </c>
    </row>
    <row r="120" spans="1:64" x14ac:dyDescent="0.15">
      <c r="A120" s="276">
        <v>24</v>
      </c>
      <c r="B120" s="279"/>
      <c r="C120" s="281"/>
      <c r="D120" s="279"/>
      <c r="E120" s="191" t="str">
        <f>IF(C120="○",IF($D120&lt;&gt;"",VLOOKUP($D120,新規学連登録者入力シート!$A$2:$U$101,8,FALSE),""),IF($D120&lt;&gt;"",IF(VLOOKUP(記入方法!$D120,登録者リスト!$A$1:$F$43729,4,FALSE)=基本情報!$D$6,VLOOKUP(記入方法!$D120,登録者リスト!$A$1:$F$43729,3,FALSE),""),""))</f>
        <v/>
      </c>
      <c r="F120" s="283" t="str">
        <f>IF(C120="○",IF($D120&lt;&gt;"",VLOOKUP($D120,新規学連登録者入力シート!$A$2:$U$101,9,FALSE),""),IF($D120&lt;&gt;"",IF(VLOOKUP(記入方法!$D120,登録者リスト!$A$1:$G$43729,4,FALSE)=基本情報!$D$6,VLOOKUP(記入方法!$D120,登録者リスト!$A$1:$G$43729,7,FALSE),""),""))</f>
        <v/>
      </c>
      <c r="G120" s="192" t="str">
        <f>IF(C120="○",IF($D120&lt;&gt;"",VLOOKUP($D120,新規学連登録者入力シート!$A$2:$U$101,14,FALSE),""),IF($D120&lt;&gt;"",IF(VLOOKUP(記入方法!$D120,登録者リスト!$A$1:$F$43729,4,FALSE)=基本情報!$D$6,VLOOKUP(記入方法!$D120,登録者リスト!$A$1:$F$43729,5,FALSE),""),""))</f>
        <v/>
      </c>
      <c r="H120" s="285" t="str">
        <f>IF(C120="○",IF($D120&lt;&gt;"",VLOOKUP($D120,新規学連登録者入力シート!$A$2:$U$101,19,FALSE),""),IF($D120&lt;&gt;"",IF(VLOOKUP(記入方法!$D120,登録者リスト!$A$1:$H$43729,4,FALSE)=基本情報!$D$6,VLOOKUP(記入方法!$D120,登録者リスト!$A$1:$H$43729,8,FALSE),""),""))</f>
        <v/>
      </c>
      <c r="I120" s="341"/>
      <c r="J120" s="341"/>
      <c r="K120" s="343" t="str">
        <f>IFERROR(IF(I120="","",IF(AND(I120&lt;&gt;"107 ハーフマラソン",I120&lt;&gt;"062 10000mW"),IF(BD120="T",IF(VALUE(M120)&lt;=BB120,"A標準",IF(VALUE(M120)&lt;=BC120,"B標準","未突破")),IF(VALUE(M120)&gt;=BB120,"A標準",IF(VALUE(M120)&gt;=BC120,"B標準","未突破"))),IF(VALUE(M120)&lt;=BC120,"","未突破"))),"")</f>
        <v/>
      </c>
      <c r="L120" s="170"/>
      <c r="M120" s="13" t="str">
        <f>IF(U120="",ASC(N120&amp;IF(P120&lt;&gt;"",TEXT(P120,"00"),"")&amp;IF(R120&lt;&gt;"",TEXT(R120,"00"),"")&amp;IF(T120&lt;&gt;"",TEXT(T120,"00"),"")),ASC(U120))</f>
        <v/>
      </c>
      <c r="N120" s="285"/>
      <c r="O120" s="329" t="s">
        <v>278</v>
      </c>
      <c r="P120" s="337"/>
      <c r="Q120" s="329" t="s">
        <v>279</v>
      </c>
      <c r="R120" s="337"/>
      <c r="S120" s="313" t="s">
        <v>280</v>
      </c>
      <c r="T120" s="339"/>
      <c r="U120" s="285"/>
      <c r="V120" s="8"/>
      <c r="W120" s="9" t="s">
        <v>23</v>
      </c>
      <c r="X120" s="8"/>
      <c r="Y120" s="9" t="s">
        <v>24</v>
      </c>
      <c r="Z120" s="8"/>
      <c r="AA120" s="9" t="s">
        <v>26</v>
      </c>
      <c r="AB120" s="283"/>
      <c r="AC120" s="127" t="str">
        <f>IF(AK120="",ASC(AD120&amp;IF(AF120&lt;&gt;"",TEXT(AF120,"00"),"")&amp;IF(AH120&lt;&gt;"",TEXT(AH120,"00"),"")&amp;IF(AJ120&lt;&gt;"",TEXT(AJ120,"00"),"")),ASC(AK120))</f>
        <v/>
      </c>
      <c r="AD120" s="327" t="str">
        <f>IF(I120="","",IF(I120="201 十種競技","",VLOOKUP(I120,#REF!,2,FALSE)))</f>
        <v/>
      </c>
      <c r="AE120" s="331" t="s">
        <v>278</v>
      </c>
      <c r="AF120" s="333" t="str">
        <f>IF(I120="","",IF(I120="201 十種競技","",VLOOKUP(I120,#REF!,4,FALSE)))</f>
        <v/>
      </c>
      <c r="AG120" s="331" t="s">
        <v>279</v>
      </c>
      <c r="AH120" s="333" t="str">
        <f>IF(I120="","",IF(I120="201 十種競技","",VLOOKUP(I120,#REF!,6,FALSE)))</f>
        <v/>
      </c>
      <c r="AI120" s="335" t="s">
        <v>280</v>
      </c>
      <c r="AJ120" s="325" t="str">
        <f>IF(I120="","",IF(I120="201 十種競技","",VLOOKUP(I120,#REF!,8,FALSE)))</f>
        <v/>
      </c>
      <c r="AK120" s="327" t="str">
        <f>IF(I120="","",IF(I120="201 十種競技",#REF!,""))</f>
        <v/>
      </c>
      <c r="AL120" s="13" t="str">
        <f>IF(AT120="",ASC(AM120&amp;IF(AO120&lt;&gt;"",TEXT(AO120,"00"),"")&amp;IF(AQ120&lt;&gt;"",TEXT(AQ120,"00"),"")&amp;IF(AS120&lt;&gt;"",TEXT(AS120,"00"),"")),ASC(AT120))</f>
        <v/>
      </c>
      <c r="AM120" s="279"/>
      <c r="AN120" s="329" t="s">
        <v>278</v>
      </c>
      <c r="AO120" s="311"/>
      <c r="AP120" s="329" t="s">
        <v>279</v>
      </c>
      <c r="AQ120" s="311"/>
      <c r="AR120" s="313" t="s">
        <v>280</v>
      </c>
      <c r="AS120" s="315"/>
      <c r="AT120" s="317"/>
      <c r="AV120" s="6" t="str">
        <f>IF(AND(I120&lt;&gt;"107 ハーフマラソン",I120&lt;&gt;"062 10000mW"),D120 &amp; "-" &amp; I120,D120 &amp; "-" &amp; I120 &amp; J120)</f>
        <v>-</v>
      </c>
      <c r="AW120" s="6" t="str">
        <f>IF(ISERROR(VLOOKUP(記入方法!$AV120,登録者リスト!#REF!,4,FALSE)),"○","")</f>
        <v>○</v>
      </c>
      <c r="AX120" s="6" t="e">
        <f>IF(AND(I120&lt;&gt;"107 ハーフマラソン",I120&lt;&gt;"062 10000mW"),#REF! &amp; "-" &amp; I120,#REF! &amp; "-" &amp; I120 &amp; J120)</f>
        <v>#REF!</v>
      </c>
      <c r="AY120" s="6" t="str">
        <f>IF(ISERROR(VLOOKUP(AX120,突破者リスト外資格記録入力シート!$D$7:$M$106,2,FALSE)),"○","")</f>
        <v>○</v>
      </c>
      <c r="AZ120" s="6" t="str">
        <f>IF(C120="○","整理番号","登録番号")</f>
        <v>登録番号</v>
      </c>
      <c r="BA120" s="6" t="str">
        <f>IF(I120="107 ハーフマラソン","H",IF(I120="062 10000mW","W",""))</f>
        <v/>
      </c>
      <c r="BB120" s="6" t="e">
        <f>VLOOKUP($I120 &amp; $J120,標準記録!$A$1:$D$25,2,FALSE)</f>
        <v>#N/A</v>
      </c>
      <c r="BC120" s="6" t="e">
        <f>VLOOKUP($I120 &amp; $J120,標準記録!$A$1:$D$25,3,FALSE)</f>
        <v>#N/A</v>
      </c>
      <c r="BD120" s="6" t="e">
        <f>VLOOKUP($I120 &amp; $J120,標準記録!$A$1:$D$25,4,FALSE)</f>
        <v>#N/A</v>
      </c>
      <c r="BE120" s="6" t="str">
        <f>IF(BF120="","",A120)</f>
        <v/>
      </c>
      <c r="BF120" s="6" t="str">
        <f>IF(OR(I120="201 十種競技",I120="202 七種競技"),#REF!,"")</f>
        <v/>
      </c>
      <c r="BG120" s="6" t="str">
        <f>IF(I120="107 ハーフマラソン",#REF!,"")</f>
        <v/>
      </c>
      <c r="BH120" s="6" t="str">
        <f>I120 &amp; K120</f>
        <v/>
      </c>
      <c r="BI120" s="6">
        <f>I120</f>
        <v>0</v>
      </c>
      <c r="BJ120" s="6">
        <f>COUNTIF($BI$5:$BI$401,I120)</f>
        <v>160</v>
      </c>
      <c r="BK120" s="6">
        <f>COUNTIF($BH$5:$BH$401,I120 &amp; "B標準")</f>
        <v>0</v>
      </c>
      <c r="BL120" s="6" t="str">
        <f>D118 &amp; D120</f>
        <v>登録番号</v>
      </c>
    </row>
    <row r="121" spans="1:64" ht="14.25" thickBot="1" x14ac:dyDescent="0.2">
      <c r="A121" s="277"/>
      <c r="B121" s="280"/>
      <c r="C121" s="282"/>
      <c r="D121" s="280"/>
      <c r="E121" s="193" t="str">
        <f>IF(C120="○",IF($D120&lt;&gt;"",VLOOKUP($D120,新規学連登録者入力シート!$A$2:$U$101,7,FALSE),""),IF($D120&lt;&gt;"",IF(VLOOKUP(記入方法!$D120,登録者リスト!$A$1:$F$43729,4,FALSE)=基本情報!$D$6,VLOOKUP(記入方法!$D120,登録者リスト!$A$1:$F$43729,2,FALSE),""),""))</f>
        <v/>
      </c>
      <c r="F121" s="284"/>
      <c r="G121" s="193" t="str">
        <f>IF(C120="○",IF($D120&lt;&gt;"",VLOOKUP($D120,新規学連登録者入力シート!$A$2:$U$101,19,FALSE),""),IF($D120&lt;&gt;"",IF(VLOOKUP(記入方法!$D120,登録者リスト!$A$1:$F$43729,4,FALSE)=基本情報!$D$6,VLOOKUP(記入方法!$D120,登録者リスト!$A$1:$F$43729,6,FALSE),""),""))</f>
        <v/>
      </c>
      <c r="H121" s="286"/>
      <c r="I121" s="342"/>
      <c r="J121" s="342"/>
      <c r="K121" s="344"/>
      <c r="L121" s="171"/>
      <c r="M121" s="15" t="str">
        <f>IF(U121="",ASC(N121&amp;IF(P121&lt;&gt;"",TEXT(P121,"00"),"")&amp;IF(R121&lt;&gt;"",TEXT(R121,"00"),"")&amp;IF(T121&lt;&gt;"",TEXT(T121,"00"),"")),ASC(U121))</f>
        <v/>
      </c>
      <c r="N121" s="286"/>
      <c r="O121" s="330"/>
      <c r="P121" s="338"/>
      <c r="Q121" s="330"/>
      <c r="R121" s="338"/>
      <c r="S121" s="314"/>
      <c r="T121" s="340"/>
      <c r="U121" s="286"/>
      <c r="V121" s="10"/>
      <c r="W121" s="11" t="s">
        <v>23</v>
      </c>
      <c r="X121" s="10"/>
      <c r="Y121" s="11" t="s">
        <v>25</v>
      </c>
      <c r="Z121" s="10"/>
      <c r="AA121" s="11" t="s">
        <v>26</v>
      </c>
      <c r="AB121" s="284"/>
      <c r="AC121" s="128" t="str">
        <f>IF(AK121="",ASC(AD120&amp;IF(AF121&lt;&gt;"",TEXT(AF121,"00"),"")&amp;IF(AH121&lt;&gt;"",TEXT(AH121,"00"),"")&amp;IF(AJ121&lt;&gt;"",TEXT(AJ121,"00"),"")),ASC(AK121))</f>
        <v/>
      </c>
      <c r="AD121" s="328"/>
      <c r="AE121" s="332"/>
      <c r="AF121" s="334"/>
      <c r="AG121" s="332"/>
      <c r="AH121" s="334"/>
      <c r="AI121" s="336"/>
      <c r="AJ121" s="326"/>
      <c r="AK121" s="328"/>
      <c r="AL121" s="15" t="str">
        <f>IF(AT121="",ASC(AM121&amp;IF(AO121&lt;&gt;"",TEXT(AO121,"00"),"")&amp;IF(AQ121&lt;&gt;"",TEXT(AQ121,"00"),"")&amp;IF(AS121&lt;&gt;"",TEXT(AS121,"00"),"")),ASC(AT121))</f>
        <v/>
      </c>
      <c r="AM121" s="280"/>
      <c r="AN121" s="330"/>
      <c r="AO121" s="312"/>
      <c r="AP121" s="330"/>
      <c r="AQ121" s="312"/>
      <c r="AR121" s="314"/>
      <c r="AS121" s="316"/>
      <c r="AT121" s="318"/>
      <c r="AV121" s="6" t="str">
        <f>IF(AND(I121&lt;&gt;"107 ハーフマラソン",I121&lt;&gt;"062 10000mW"),D120 &amp; "-" &amp; I121,D120 &amp; "-" &amp; I121 &amp; J121)</f>
        <v>-</v>
      </c>
      <c r="AW121" s="6" t="str">
        <f>IF(ISERROR(VLOOKUP(記入方法!$AV121,登録者リスト!#REF!,4,FALSE)),"○","")</f>
        <v>○</v>
      </c>
      <c r="AX121" s="6" t="e">
        <f>IF(AND(I121&lt;&gt;"107 ハーフマラソン",I121&lt;&gt;"062 10000mW"),#REF! &amp; "-" &amp; I121,#REF! &amp; "-" &amp; I121 &amp; J121)</f>
        <v>#REF!</v>
      </c>
      <c r="AY121" s="6" t="str">
        <f>IF(ISERROR(VLOOKUP(AX121,突破者リスト外資格記録入力シート!$D$7:$M$106,2,FALSE)),"○","")</f>
        <v>○</v>
      </c>
      <c r="BA121" s="6" t="str">
        <f>IF(I121="107 ハーフマラソン","H",IF(I121="062 10000mW","W",""))</f>
        <v/>
      </c>
      <c r="BB121" s="6" t="e">
        <f>VLOOKUP($I121 &amp; $J121,標準記録!$A$1:$D$25,2,FALSE)</f>
        <v>#N/A</v>
      </c>
      <c r="BC121" s="6" t="e">
        <f>VLOOKUP($I121 &amp; $J121,標準記録!$A$1:$D$25,3,FALSE)</f>
        <v>#N/A</v>
      </c>
      <c r="BD121" s="6" t="e">
        <f>VLOOKUP($I121 &amp; $J121,標準記録!$A$1:$D$25,4,FALSE)</f>
        <v>#N/A</v>
      </c>
      <c r="BE121" s="6" t="str">
        <f>IF(BF121="","",A120)</f>
        <v/>
      </c>
      <c r="BF121" s="6" t="str">
        <f>IF(OR(I121="201 十種競技",I121="202 七種競技"),#REF!,"")</f>
        <v/>
      </c>
      <c r="BG121" s="6" t="str">
        <f>IF(I121="107 ハーフマラソン",#REF!,"")</f>
        <v/>
      </c>
      <c r="BH121" s="6" t="str">
        <f>I121 &amp; K121</f>
        <v/>
      </c>
      <c r="BI121" s="6">
        <f>I121</f>
        <v>0</v>
      </c>
      <c r="BJ121" s="6">
        <f>COUNTIF($BI$5:$BI$401,I121)</f>
        <v>160</v>
      </c>
      <c r="BK121" s="6">
        <f>COUNTIF($BH$5:$BH$401,I121 &amp; "B標準")</f>
        <v>0</v>
      </c>
    </row>
    <row r="122" spans="1:64" ht="15" thickTop="1" thickBot="1" x14ac:dyDescent="0.2">
      <c r="A122" s="278"/>
      <c r="B122" s="319" t="s">
        <v>167</v>
      </c>
      <c r="C122" s="320"/>
      <c r="D122" s="320"/>
      <c r="E122" s="320"/>
      <c r="F122" s="320"/>
      <c r="G122" s="321"/>
      <c r="H122" s="190"/>
      <c r="I122" s="322"/>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4"/>
    </row>
    <row r="123" spans="1:64" ht="13.5" customHeight="1" x14ac:dyDescent="0.15">
      <c r="A123" s="301"/>
      <c r="B123" s="303" t="s">
        <v>0</v>
      </c>
      <c r="C123" s="305" t="s">
        <v>283</v>
      </c>
      <c r="D123" s="305" t="str">
        <f>IF(C125="○","整理番号","登録番号")</f>
        <v>登録番号</v>
      </c>
      <c r="E123" s="189" t="s">
        <v>1402</v>
      </c>
      <c r="F123" s="303" t="s">
        <v>322</v>
      </c>
      <c r="G123" s="169" t="s">
        <v>1</v>
      </c>
      <c r="H123" s="307" t="s">
        <v>1403</v>
      </c>
      <c r="I123" s="345" t="s">
        <v>2</v>
      </c>
      <c r="J123" s="307" t="s">
        <v>331</v>
      </c>
      <c r="K123" s="307" t="s">
        <v>3</v>
      </c>
      <c r="L123" s="179" t="s">
        <v>284</v>
      </c>
      <c r="M123" s="172" t="s">
        <v>16</v>
      </c>
      <c r="N123" s="287" t="s">
        <v>4</v>
      </c>
      <c r="O123" s="288"/>
      <c r="P123" s="288"/>
      <c r="Q123" s="288"/>
      <c r="R123" s="288"/>
      <c r="S123" s="288"/>
      <c r="T123" s="288"/>
      <c r="U123" s="288"/>
      <c r="V123" s="288"/>
      <c r="W123" s="288"/>
      <c r="X123" s="288"/>
      <c r="Y123" s="288"/>
      <c r="Z123" s="288"/>
      <c r="AA123" s="288"/>
      <c r="AB123" s="289"/>
      <c r="AC123" s="174" t="s">
        <v>16</v>
      </c>
      <c r="AD123" s="290" t="s">
        <v>470</v>
      </c>
      <c r="AE123" s="291"/>
      <c r="AF123" s="291"/>
      <c r="AG123" s="291"/>
      <c r="AH123" s="291"/>
      <c r="AI123" s="291"/>
      <c r="AJ123" s="291"/>
      <c r="AK123" s="292"/>
      <c r="AL123" s="172" t="s">
        <v>16</v>
      </c>
      <c r="AM123" s="287" t="s">
        <v>467</v>
      </c>
      <c r="AN123" s="288"/>
      <c r="AO123" s="288"/>
      <c r="AP123" s="288"/>
      <c r="AQ123" s="288"/>
      <c r="AR123" s="288"/>
      <c r="AS123" s="288"/>
      <c r="AT123" s="293"/>
    </row>
    <row r="124" spans="1:64" ht="14.25" thickBot="1" x14ac:dyDescent="0.2">
      <c r="A124" s="302"/>
      <c r="B124" s="304"/>
      <c r="C124" s="306"/>
      <c r="D124" s="306"/>
      <c r="E124" s="194" t="s">
        <v>6</v>
      </c>
      <c r="F124" s="304"/>
      <c r="G124" s="7" t="s">
        <v>7</v>
      </c>
      <c r="H124" s="304"/>
      <c r="I124" s="346"/>
      <c r="J124" s="310"/>
      <c r="K124" s="310"/>
      <c r="L124" s="180"/>
      <c r="M124" s="173"/>
      <c r="N124" s="294" t="s">
        <v>8</v>
      </c>
      <c r="O124" s="295"/>
      <c r="P124" s="295"/>
      <c r="Q124" s="295"/>
      <c r="R124" s="295"/>
      <c r="S124" s="295"/>
      <c r="T124" s="296"/>
      <c r="U124" s="194" t="s">
        <v>9</v>
      </c>
      <c r="V124" s="176" t="s">
        <v>10</v>
      </c>
      <c r="W124" s="177"/>
      <c r="X124" s="177"/>
      <c r="Y124" s="177"/>
      <c r="Z124" s="177"/>
      <c r="AA124" s="178"/>
      <c r="AB124" s="120" t="s">
        <v>11</v>
      </c>
      <c r="AC124" s="175"/>
      <c r="AD124" s="297" t="s">
        <v>8</v>
      </c>
      <c r="AE124" s="298"/>
      <c r="AF124" s="298"/>
      <c r="AG124" s="298"/>
      <c r="AH124" s="298"/>
      <c r="AI124" s="298"/>
      <c r="AJ124" s="299"/>
      <c r="AK124" s="126" t="s">
        <v>9</v>
      </c>
      <c r="AL124" s="173"/>
      <c r="AM124" s="294" t="s">
        <v>8</v>
      </c>
      <c r="AN124" s="295"/>
      <c r="AO124" s="295"/>
      <c r="AP124" s="295"/>
      <c r="AQ124" s="295"/>
      <c r="AR124" s="295"/>
      <c r="AS124" s="296"/>
      <c r="AT124" s="121" t="s">
        <v>9</v>
      </c>
    </row>
    <row r="125" spans="1:64" x14ac:dyDescent="0.15">
      <c r="A125" s="276">
        <v>25</v>
      </c>
      <c r="B125" s="279"/>
      <c r="C125" s="281"/>
      <c r="D125" s="279"/>
      <c r="E125" s="191" t="str">
        <f>IF(C125="○",IF($D125&lt;&gt;"",VLOOKUP($D125,新規学連登録者入力シート!$A$2:$U$101,8,FALSE),""),IF($D125&lt;&gt;"",IF(VLOOKUP(記入方法!$D125,登録者リスト!$A$1:$F$43729,4,FALSE)=基本情報!$D$6,VLOOKUP(記入方法!$D125,登録者リスト!$A$1:$F$43729,3,FALSE),""),""))</f>
        <v/>
      </c>
      <c r="F125" s="283" t="str">
        <f>IF(C125="○",IF($D125&lt;&gt;"",VLOOKUP($D125,新規学連登録者入力シート!$A$2:$U$101,9,FALSE),""),IF($D125&lt;&gt;"",IF(VLOOKUP(記入方法!$D125,登録者リスト!$A$1:$G$43729,4,FALSE)=基本情報!$D$6,VLOOKUP(記入方法!$D125,登録者リスト!$A$1:$G$43729,7,FALSE),""),""))</f>
        <v/>
      </c>
      <c r="G125" s="192" t="str">
        <f>IF(C125="○",IF($D125&lt;&gt;"",VLOOKUP($D125,新規学連登録者入力シート!$A$2:$U$101,14,FALSE),""),IF($D125&lt;&gt;"",IF(VLOOKUP(記入方法!$D125,登録者リスト!$A$1:$F$43729,4,FALSE)=基本情報!$D$6,VLOOKUP(記入方法!$D125,登録者リスト!$A$1:$F$43729,5,FALSE),""),""))</f>
        <v/>
      </c>
      <c r="H125" s="285" t="str">
        <f>IF(C125="○",IF($D125&lt;&gt;"",VLOOKUP($D125,新規学連登録者入力シート!$A$2:$U$101,19,FALSE),""),IF($D125&lt;&gt;"",IF(VLOOKUP(記入方法!$D125,登録者リスト!$A$1:$H$43729,4,FALSE)=基本情報!$D$6,VLOOKUP(記入方法!$D125,登録者リスト!$A$1:$H$43729,8,FALSE),""),""))</f>
        <v/>
      </c>
      <c r="I125" s="341"/>
      <c r="J125" s="341"/>
      <c r="K125" s="343" t="str">
        <f>IFERROR(IF(I125="","",IF(AND(I125&lt;&gt;"107 ハーフマラソン",I125&lt;&gt;"062 10000mW"),IF(BD125="T",IF(VALUE(M125)&lt;=BB125,"A標準",IF(VALUE(M125)&lt;=BC125,"B標準","未突破")),IF(VALUE(M125)&gt;=BB125,"A標準",IF(VALUE(M125)&gt;=BC125,"B標準","未突破"))),IF(VALUE(M125)&lt;=BC125,"","未突破"))),"")</f>
        <v/>
      </c>
      <c r="L125" s="170"/>
      <c r="M125" s="13" t="str">
        <f>IF(U125="",ASC(N125&amp;IF(P125&lt;&gt;"",TEXT(P125,"00"),"")&amp;IF(R125&lt;&gt;"",TEXT(R125,"00"),"")&amp;IF(T125&lt;&gt;"",TEXT(T125,"00"),"")),ASC(U125))</f>
        <v/>
      </c>
      <c r="N125" s="285"/>
      <c r="O125" s="329" t="s">
        <v>278</v>
      </c>
      <c r="P125" s="337"/>
      <c r="Q125" s="329" t="s">
        <v>279</v>
      </c>
      <c r="R125" s="337"/>
      <c r="S125" s="313" t="s">
        <v>280</v>
      </c>
      <c r="T125" s="339"/>
      <c r="U125" s="285"/>
      <c r="V125" s="8"/>
      <c r="W125" s="9" t="s">
        <v>23</v>
      </c>
      <c r="X125" s="8"/>
      <c r="Y125" s="9" t="s">
        <v>24</v>
      </c>
      <c r="Z125" s="8"/>
      <c r="AA125" s="9" t="s">
        <v>26</v>
      </c>
      <c r="AB125" s="283"/>
      <c r="AC125" s="127" t="str">
        <f>IF(AK125="",ASC(AD125&amp;IF(AF125&lt;&gt;"",TEXT(AF125,"00"),"")&amp;IF(AH125&lt;&gt;"",TEXT(AH125,"00"),"")&amp;IF(AJ125&lt;&gt;"",TEXT(AJ125,"00"),"")),ASC(AK125))</f>
        <v/>
      </c>
      <c r="AD125" s="327" t="str">
        <f>IF(I125="","",IF(I125="201 十種競技","",VLOOKUP(I125,#REF!,2,FALSE)))</f>
        <v/>
      </c>
      <c r="AE125" s="331" t="s">
        <v>278</v>
      </c>
      <c r="AF125" s="333" t="str">
        <f>IF(I125="","",IF(I125="201 十種競技","",VLOOKUP(I125,#REF!,4,FALSE)))</f>
        <v/>
      </c>
      <c r="AG125" s="331" t="s">
        <v>279</v>
      </c>
      <c r="AH125" s="333" t="str">
        <f>IF(I125="","",IF(I125="201 十種競技","",VLOOKUP(I125,#REF!,6,FALSE)))</f>
        <v/>
      </c>
      <c r="AI125" s="335" t="s">
        <v>280</v>
      </c>
      <c r="AJ125" s="325" t="str">
        <f>IF(I125="","",IF(I125="201 十種競技","",VLOOKUP(I125,#REF!,8,FALSE)))</f>
        <v/>
      </c>
      <c r="AK125" s="327" t="str">
        <f>IF(I125="","",IF(I125="201 十種競技",#REF!,""))</f>
        <v/>
      </c>
      <c r="AL125" s="13" t="str">
        <f>IF(AT125="",ASC(AM125&amp;IF(AO125&lt;&gt;"",TEXT(AO125,"00"),"")&amp;IF(AQ125&lt;&gt;"",TEXT(AQ125,"00"),"")&amp;IF(AS125&lt;&gt;"",TEXT(AS125,"00"),"")),ASC(AT125))</f>
        <v/>
      </c>
      <c r="AM125" s="279"/>
      <c r="AN125" s="329" t="s">
        <v>278</v>
      </c>
      <c r="AO125" s="311"/>
      <c r="AP125" s="329" t="s">
        <v>279</v>
      </c>
      <c r="AQ125" s="311"/>
      <c r="AR125" s="313" t="s">
        <v>280</v>
      </c>
      <c r="AS125" s="315"/>
      <c r="AT125" s="317"/>
      <c r="AV125" s="6" t="str">
        <f>IF(AND(I125&lt;&gt;"107 ハーフマラソン",I125&lt;&gt;"062 10000mW"),D125 &amp; "-" &amp; I125,D125 &amp; "-" &amp; I125 &amp; J125)</f>
        <v>-</v>
      </c>
      <c r="AW125" s="6" t="str">
        <f>IF(ISERROR(VLOOKUP(記入方法!$AV125,登録者リスト!#REF!,4,FALSE)),"○","")</f>
        <v>○</v>
      </c>
      <c r="AX125" s="6" t="e">
        <f>IF(AND(I125&lt;&gt;"107 ハーフマラソン",I125&lt;&gt;"062 10000mW"),#REF! &amp; "-" &amp; I125,#REF! &amp; "-" &amp; I125 &amp; J125)</f>
        <v>#REF!</v>
      </c>
      <c r="AY125" s="6" t="str">
        <f>IF(ISERROR(VLOOKUP(AX125,突破者リスト外資格記録入力シート!$D$7:$M$106,2,FALSE)),"○","")</f>
        <v>○</v>
      </c>
      <c r="AZ125" s="6" t="str">
        <f>IF(C125="○","整理番号","登録番号")</f>
        <v>登録番号</v>
      </c>
      <c r="BA125" s="6" t="str">
        <f>IF(I125="107 ハーフマラソン","H",IF(I125="062 10000mW","W",""))</f>
        <v/>
      </c>
      <c r="BB125" s="6" t="e">
        <f>VLOOKUP($I125 &amp; $J125,標準記録!$A$1:$D$25,2,FALSE)</f>
        <v>#N/A</v>
      </c>
      <c r="BC125" s="6" t="e">
        <f>VLOOKUP($I125 &amp; $J125,標準記録!$A$1:$D$25,3,FALSE)</f>
        <v>#N/A</v>
      </c>
      <c r="BD125" s="6" t="e">
        <f>VLOOKUP($I125 &amp; $J125,標準記録!$A$1:$D$25,4,FALSE)</f>
        <v>#N/A</v>
      </c>
      <c r="BE125" s="6" t="str">
        <f>IF(BF125="","",A125)</f>
        <v/>
      </c>
      <c r="BF125" s="6" t="str">
        <f>IF(OR(I125="201 十種競技",I125="202 七種競技"),#REF!,"")</f>
        <v/>
      </c>
      <c r="BG125" s="6" t="str">
        <f>IF(I125="107 ハーフマラソン",#REF!,"")</f>
        <v/>
      </c>
      <c r="BH125" s="6" t="str">
        <f>I125 &amp; K125</f>
        <v/>
      </c>
      <c r="BI125" s="6">
        <f>I125</f>
        <v>0</v>
      </c>
      <c r="BJ125" s="6">
        <f>COUNTIF($BI$5:$BI$401,I125)</f>
        <v>160</v>
      </c>
      <c r="BK125" s="6">
        <f>COUNTIF($BH$5:$BH$401,I125 &amp; "B標準")</f>
        <v>0</v>
      </c>
      <c r="BL125" s="6" t="str">
        <f>D123 &amp; D125</f>
        <v>登録番号</v>
      </c>
    </row>
    <row r="126" spans="1:64" ht="14.25" thickBot="1" x14ac:dyDescent="0.2">
      <c r="A126" s="277"/>
      <c r="B126" s="280"/>
      <c r="C126" s="282"/>
      <c r="D126" s="280"/>
      <c r="E126" s="193" t="str">
        <f>IF(C125="○",IF($D125&lt;&gt;"",VLOOKUP($D125,新規学連登録者入力シート!$A$2:$U$101,7,FALSE),""),IF($D125&lt;&gt;"",IF(VLOOKUP(記入方法!$D125,登録者リスト!$A$1:$F$43729,4,FALSE)=基本情報!$D$6,VLOOKUP(記入方法!$D125,登録者リスト!$A$1:$F$43729,2,FALSE),""),""))</f>
        <v/>
      </c>
      <c r="F126" s="284"/>
      <c r="G126" s="193" t="str">
        <f>IF(C125="○",IF($D125&lt;&gt;"",VLOOKUP($D125,新規学連登録者入力シート!$A$2:$U$101,19,FALSE),""),IF($D125&lt;&gt;"",IF(VLOOKUP(記入方法!$D125,登録者リスト!$A$1:$F$43729,4,FALSE)=基本情報!$D$6,VLOOKUP(記入方法!$D125,登録者リスト!$A$1:$F$43729,6,FALSE),""),""))</f>
        <v/>
      </c>
      <c r="H126" s="286"/>
      <c r="I126" s="342"/>
      <c r="J126" s="342"/>
      <c r="K126" s="344"/>
      <c r="L126" s="171"/>
      <c r="M126" s="15" t="str">
        <f>IF(U126="",ASC(N126&amp;IF(P126&lt;&gt;"",TEXT(P126,"00"),"")&amp;IF(R126&lt;&gt;"",TEXT(R126,"00"),"")&amp;IF(T126&lt;&gt;"",TEXT(T126,"00"),"")),ASC(U126))</f>
        <v/>
      </c>
      <c r="N126" s="286"/>
      <c r="O126" s="330"/>
      <c r="P126" s="338"/>
      <c r="Q126" s="330"/>
      <c r="R126" s="338"/>
      <c r="S126" s="314"/>
      <c r="T126" s="340"/>
      <c r="U126" s="286"/>
      <c r="V126" s="10"/>
      <c r="W126" s="11" t="s">
        <v>23</v>
      </c>
      <c r="X126" s="10"/>
      <c r="Y126" s="11" t="s">
        <v>25</v>
      </c>
      <c r="Z126" s="10"/>
      <c r="AA126" s="11" t="s">
        <v>26</v>
      </c>
      <c r="AB126" s="284"/>
      <c r="AC126" s="128" t="str">
        <f>IF(AK126="",ASC(AD125&amp;IF(AF126&lt;&gt;"",TEXT(AF126,"00"),"")&amp;IF(AH126&lt;&gt;"",TEXT(AH126,"00"),"")&amp;IF(AJ126&lt;&gt;"",TEXT(AJ126,"00"),"")),ASC(AK126))</f>
        <v/>
      </c>
      <c r="AD126" s="328"/>
      <c r="AE126" s="332"/>
      <c r="AF126" s="334"/>
      <c r="AG126" s="332"/>
      <c r="AH126" s="334"/>
      <c r="AI126" s="336"/>
      <c r="AJ126" s="326"/>
      <c r="AK126" s="328"/>
      <c r="AL126" s="15" t="str">
        <f>IF(AT126="",ASC(AM126&amp;IF(AO126&lt;&gt;"",TEXT(AO126,"00"),"")&amp;IF(AQ126&lt;&gt;"",TEXT(AQ126,"00"),"")&amp;IF(AS126&lt;&gt;"",TEXT(AS126,"00"),"")),ASC(AT126))</f>
        <v/>
      </c>
      <c r="AM126" s="280"/>
      <c r="AN126" s="330"/>
      <c r="AO126" s="312"/>
      <c r="AP126" s="330"/>
      <c r="AQ126" s="312"/>
      <c r="AR126" s="314"/>
      <c r="AS126" s="316"/>
      <c r="AT126" s="318"/>
      <c r="AV126" s="6" t="str">
        <f>IF(AND(I126&lt;&gt;"107 ハーフマラソン",I126&lt;&gt;"062 10000mW"),D125 &amp; "-" &amp; I126,D125 &amp; "-" &amp; I126 &amp; J126)</f>
        <v>-</v>
      </c>
      <c r="AW126" s="6" t="str">
        <f>IF(ISERROR(VLOOKUP(記入方法!$AV126,登録者リスト!#REF!,4,FALSE)),"○","")</f>
        <v>○</v>
      </c>
      <c r="AX126" s="6" t="e">
        <f>IF(AND(I126&lt;&gt;"107 ハーフマラソン",I126&lt;&gt;"062 10000mW"),#REF! &amp; "-" &amp; I126,#REF! &amp; "-" &amp; I126 &amp; J126)</f>
        <v>#REF!</v>
      </c>
      <c r="AY126" s="6" t="str">
        <f>IF(ISERROR(VLOOKUP(AX126,突破者リスト外資格記録入力シート!$D$7:$M$106,2,FALSE)),"○","")</f>
        <v>○</v>
      </c>
      <c r="BA126" s="6" t="str">
        <f>IF(I126="107 ハーフマラソン","H",IF(I126="062 10000mW","W",""))</f>
        <v/>
      </c>
      <c r="BB126" s="6" t="e">
        <f>VLOOKUP($I126 &amp; $J126,標準記録!$A$1:$D$25,2,FALSE)</f>
        <v>#N/A</v>
      </c>
      <c r="BC126" s="6" t="e">
        <f>VLOOKUP($I126 &amp; $J126,標準記録!$A$1:$D$25,3,FALSE)</f>
        <v>#N/A</v>
      </c>
      <c r="BD126" s="6" t="e">
        <f>VLOOKUP($I126 &amp; $J126,標準記録!$A$1:$D$25,4,FALSE)</f>
        <v>#N/A</v>
      </c>
      <c r="BE126" s="6" t="str">
        <f>IF(BF126="","",A125)</f>
        <v/>
      </c>
      <c r="BF126" s="6" t="str">
        <f>IF(OR(I126="201 十種競技",I126="202 七種競技"),#REF!,"")</f>
        <v/>
      </c>
      <c r="BG126" s="6" t="str">
        <f>IF(I126="107 ハーフマラソン",#REF!,"")</f>
        <v/>
      </c>
      <c r="BH126" s="6" t="str">
        <f>I126 &amp; K126</f>
        <v/>
      </c>
      <c r="BI126" s="6">
        <f>I126</f>
        <v>0</v>
      </c>
      <c r="BJ126" s="6">
        <f>COUNTIF($BI$5:$BI$401,I126)</f>
        <v>160</v>
      </c>
      <c r="BK126" s="6">
        <f>COUNTIF($BH$5:$BH$401,I126 &amp; "B標準")</f>
        <v>0</v>
      </c>
    </row>
    <row r="127" spans="1:64" ht="15" thickTop="1" thickBot="1" x14ac:dyDescent="0.2">
      <c r="A127" s="278"/>
      <c r="B127" s="319" t="s">
        <v>167</v>
      </c>
      <c r="C127" s="320"/>
      <c r="D127" s="320"/>
      <c r="E127" s="320"/>
      <c r="F127" s="320"/>
      <c r="G127" s="321"/>
      <c r="H127" s="190"/>
      <c r="I127" s="322"/>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4"/>
    </row>
    <row r="128" spans="1:64" ht="13.5" customHeight="1" x14ac:dyDescent="0.15">
      <c r="A128" s="301"/>
      <c r="B128" s="303" t="s">
        <v>0</v>
      </c>
      <c r="C128" s="305" t="s">
        <v>283</v>
      </c>
      <c r="D128" s="305" t="str">
        <f>IF(C130="○","整理番号","登録番号")</f>
        <v>登録番号</v>
      </c>
      <c r="E128" s="189" t="s">
        <v>1402</v>
      </c>
      <c r="F128" s="303" t="s">
        <v>322</v>
      </c>
      <c r="G128" s="169" t="s">
        <v>1</v>
      </c>
      <c r="H128" s="307" t="s">
        <v>1403</v>
      </c>
      <c r="I128" s="345" t="s">
        <v>2</v>
      </c>
      <c r="J128" s="307" t="s">
        <v>331</v>
      </c>
      <c r="K128" s="307" t="s">
        <v>3</v>
      </c>
      <c r="L128" s="179" t="s">
        <v>284</v>
      </c>
      <c r="M128" s="172" t="s">
        <v>16</v>
      </c>
      <c r="N128" s="287" t="s">
        <v>4</v>
      </c>
      <c r="O128" s="288"/>
      <c r="P128" s="288"/>
      <c r="Q128" s="288"/>
      <c r="R128" s="288"/>
      <c r="S128" s="288"/>
      <c r="T128" s="288"/>
      <c r="U128" s="288"/>
      <c r="V128" s="288"/>
      <c r="W128" s="288"/>
      <c r="X128" s="288"/>
      <c r="Y128" s="288"/>
      <c r="Z128" s="288"/>
      <c r="AA128" s="288"/>
      <c r="AB128" s="289"/>
      <c r="AC128" s="174" t="s">
        <v>16</v>
      </c>
      <c r="AD128" s="290" t="s">
        <v>470</v>
      </c>
      <c r="AE128" s="291"/>
      <c r="AF128" s="291"/>
      <c r="AG128" s="291"/>
      <c r="AH128" s="291"/>
      <c r="AI128" s="291"/>
      <c r="AJ128" s="291"/>
      <c r="AK128" s="292"/>
      <c r="AL128" s="172" t="s">
        <v>16</v>
      </c>
      <c r="AM128" s="287" t="s">
        <v>467</v>
      </c>
      <c r="AN128" s="288"/>
      <c r="AO128" s="288"/>
      <c r="AP128" s="288"/>
      <c r="AQ128" s="288"/>
      <c r="AR128" s="288"/>
      <c r="AS128" s="288"/>
      <c r="AT128" s="293"/>
    </row>
    <row r="129" spans="1:64" ht="14.25" thickBot="1" x14ac:dyDescent="0.2">
      <c r="A129" s="302"/>
      <c r="B129" s="304"/>
      <c r="C129" s="306"/>
      <c r="D129" s="306"/>
      <c r="E129" s="194" t="s">
        <v>6</v>
      </c>
      <c r="F129" s="304"/>
      <c r="G129" s="7" t="s">
        <v>7</v>
      </c>
      <c r="H129" s="304"/>
      <c r="I129" s="346"/>
      <c r="J129" s="310"/>
      <c r="K129" s="310"/>
      <c r="L129" s="180"/>
      <c r="M129" s="173"/>
      <c r="N129" s="294" t="s">
        <v>8</v>
      </c>
      <c r="O129" s="295"/>
      <c r="P129" s="295"/>
      <c r="Q129" s="295"/>
      <c r="R129" s="295"/>
      <c r="S129" s="295"/>
      <c r="T129" s="296"/>
      <c r="U129" s="194" t="s">
        <v>9</v>
      </c>
      <c r="V129" s="176" t="s">
        <v>10</v>
      </c>
      <c r="W129" s="177"/>
      <c r="X129" s="177"/>
      <c r="Y129" s="177"/>
      <c r="Z129" s="177"/>
      <c r="AA129" s="178"/>
      <c r="AB129" s="120" t="s">
        <v>11</v>
      </c>
      <c r="AC129" s="175"/>
      <c r="AD129" s="297" t="s">
        <v>8</v>
      </c>
      <c r="AE129" s="298"/>
      <c r="AF129" s="298"/>
      <c r="AG129" s="298"/>
      <c r="AH129" s="298"/>
      <c r="AI129" s="298"/>
      <c r="AJ129" s="299"/>
      <c r="AK129" s="126" t="s">
        <v>9</v>
      </c>
      <c r="AL129" s="173"/>
      <c r="AM129" s="294" t="s">
        <v>8</v>
      </c>
      <c r="AN129" s="295"/>
      <c r="AO129" s="295"/>
      <c r="AP129" s="295"/>
      <c r="AQ129" s="295"/>
      <c r="AR129" s="295"/>
      <c r="AS129" s="296"/>
      <c r="AT129" s="121" t="s">
        <v>9</v>
      </c>
    </row>
    <row r="130" spans="1:64" x14ac:dyDescent="0.15">
      <c r="A130" s="276">
        <v>26</v>
      </c>
      <c r="B130" s="279"/>
      <c r="C130" s="281"/>
      <c r="D130" s="279"/>
      <c r="E130" s="191" t="str">
        <f>IF(C130="○",IF($D130&lt;&gt;"",VLOOKUP($D130,新規学連登録者入力シート!$A$2:$U$101,8,FALSE),""),IF($D130&lt;&gt;"",IF(VLOOKUP(記入方法!$D130,登録者リスト!$A$1:$F$43729,4,FALSE)=基本情報!$D$6,VLOOKUP(記入方法!$D130,登録者リスト!$A$1:$F$43729,3,FALSE),""),""))</f>
        <v/>
      </c>
      <c r="F130" s="283" t="str">
        <f>IF(C130="○",IF($D130&lt;&gt;"",VLOOKUP($D130,新規学連登録者入力シート!$A$2:$U$101,9,FALSE),""),IF($D130&lt;&gt;"",IF(VLOOKUP(記入方法!$D130,登録者リスト!$A$1:$G$43729,4,FALSE)=基本情報!$D$6,VLOOKUP(記入方法!$D130,登録者リスト!$A$1:$G$43729,7,FALSE),""),""))</f>
        <v/>
      </c>
      <c r="G130" s="192" t="str">
        <f>IF(C130="○",IF($D130&lt;&gt;"",VLOOKUP($D130,新規学連登録者入力シート!$A$2:$U$101,14,FALSE),""),IF($D130&lt;&gt;"",IF(VLOOKUP(記入方法!$D130,登録者リスト!$A$1:$F$43729,4,FALSE)=基本情報!$D$6,VLOOKUP(記入方法!$D130,登録者リスト!$A$1:$F$43729,5,FALSE),""),""))</f>
        <v/>
      </c>
      <c r="H130" s="285" t="str">
        <f>IF(C130="○",IF($D130&lt;&gt;"",VLOOKUP($D130,新規学連登録者入力シート!$A$2:$U$101,19,FALSE),""),IF($D130&lt;&gt;"",IF(VLOOKUP(記入方法!$D130,登録者リスト!$A$1:$H$43729,4,FALSE)=基本情報!$D$6,VLOOKUP(記入方法!$D130,登録者リスト!$A$1:$H$43729,8,FALSE),""),""))</f>
        <v/>
      </c>
      <c r="I130" s="341"/>
      <c r="J130" s="341"/>
      <c r="K130" s="343" t="str">
        <f>IFERROR(IF(I130="","",IF(AND(I130&lt;&gt;"107 ハーフマラソン",I130&lt;&gt;"062 10000mW"),IF(BD130="T",IF(VALUE(M130)&lt;=BB130,"A標準",IF(VALUE(M130)&lt;=BC130,"B標準","未突破")),IF(VALUE(M130)&gt;=BB130,"A標準",IF(VALUE(M130)&gt;=BC130,"B標準","未突破"))),IF(VALUE(M130)&lt;=BC130,"","未突破"))),"")</f>
        <v/>
      </c>
      <c r="L130" s="170"/>
      <c r="M130" s="13" t="str">
        <f>IF(U130="",ASC(N130&amp;IF(P130&lt;&gt;"",TEXT(P130,"00"),"")&amp;IF(R130&lt;&gt;"",TEXT(R130,"00"),"")&amp;IF(T130&lt;&gt;"",TEXT(T130,"00"),"")),ASC(U130))</f>
        <v/>
      </c>
      <c r="N130" s="285"/>
      <c r="O130" s="329" t="s">
        <v>278</v>
      </c>
      <c r="P130" s="337"/>
      <c r="Q130" s="329" t="s">
        <v>279</v>
      </c>
      <c r="R130" s="337"/>
      <c r="S130" s="313" t="s">
        <v>280</v>
      </c>
      <c r="T130" s="339"/>
      <c r="U130" s="285"/>
      <c r="V130" s="8"/>
      <c r="W130" s="9" t="s">
        <v>23</v>
      </c>
      <c r="X130" s="8"/>
      <c r="Y130" s="9" t="s">
        <v>24</v>
      </c>
      <c r="Z130" s="8"/>
      <c r="AA130" s="9" t="s">
        <v>26</v>
      </c>
      <c r="AB130" s="283"/>
      <c r="AC130" s="127" t="str">
        <f>IF(AK130="",ASC(AD130&amp;IF(AF130&lt;&gt;"",TEXT(AF130,"00"),"")&amp;IF(AH130&lt;&gt;"",TEXT(AH130,"00"),"")&amp;IF(AJ130&lt;&gt;"",TEXT(AJ130,"00"),"")),ASC(AK130))</f>
        <v/>
      </c>
      <c r="AD130" s="327" t="str">
        <f>IF(I130="","",IF(I130="201 十種競技","",VLOOKUP(I130,#REF!,2,FALSE)))</f>
        <v/>
      </c>
      <c r="AE130" s="331" t="s">
        <v>278</v>
      </c>
      <c r="AF130" s="333" t="str">
        <f>IF(I130="","",IF(I130="201 十種競技","",VLOOKUP(I130,#REF!,4,FALSE)))</f>
        <v/>
      </c>
      <c r="AG130" s="331" t="s">
        <v>279</v>
      </c>
      <c r="AH130" s="333" t="str">
        <f>IF(I130="","",IF(I130="201 十種競技","",VLOOKUP(I130,#REF!,6,FALSE)))</f>
        <v/>
      </c>
      <c r="AI130" s="335" t="s">
        <v>280</v>
      </c>
      <c r="AJ130" s="325" t="str">
        <f>IF(I130="","",IF(I130="201 十種競技","",VLOOKUP(I130,#REF!,8,FALSE)))</f>
        <v/>
      </c>
      <c r="AK130" s="327" t="str">
        <f>IF(I130="","",IF(I130="201 十種競技",#REF!,""))</f>
        <v/>
      </c>
      <c r="AL130" s="13" t="str">
        <f>IF(AT130="",ASC(AM130&amp;IF(AO130&lt;&gt;"",TEXT(AO130,"00"),"")&amp;IF(AQ130&lt;&gt;"",TEXT(AQ130,"00"),"")&amp;IF(AS130&lt;&gt;"",TEXT(AS130,"00"),"")),ASC(AT130))</f>
        <v/>
      </c>
      <c r="AM130" s="279"/>
      <c r="AN130" s="329" t="s">
        <v>278</v>
      </c>
      <c r="AO130" s="311"/>
      <c r="AP130" s="329" t="s">
        <v>279</v>
      </c>
      <c r="AQ130" s="311"/>
      <c r="AR130" s="313" t="s">
        <v>280</v>
      </c>
      <c r="AS130" s="315"/>
      <c r="AT130" s="317"/>
      <c r="AV130" s="6" t="str">
        <f>IF(AND(I130&lt;&gt;"107 ハーフマラソン",I130&lt;&gt;"062 10000mW"),D130 &amp; "-" &amp; I130,D130 &amp; "-" &amp; I130 &amp; J130)</f>
        <v>-</v>
      </c>
      <c r="AW130" s="6" t="str">
        <f>IF(ISERROR(VLOOKUP(記入方法!$AV130,登録者リスト!#REF!,4,FALSE)),"○","")</f>
        <v>○</v>
      </c>
      <c r="AX130" s="6" t="e">
        <f>IF(AND(I130&lt;&gt;"107 ハーフマラソン",I130&lt;&gt;"062 10000mW"),#REF! &amp; "-" &amp; I130,#REF! &amp; "-" &amp; I130 &amp; J130)</f>
        <v>#REF!</v>
      </c>
      <c r="AY130" s="6" t="str">
        <f>IF(ISERROR(VLOOKUP(AX130,突破者リスト外資格記録入力シート!$D$7:$M$106,2,FALSE)),"○","")</f>
        <v>○</v>
      </c>
      <c r="AZ130" s="6" t="str">
        <f>IF(C130="○","整理番号","登録番号")</f>
        <v>登録番号</v>
      </c>
      <c r="BA130" s="6" t="str">
        <f>IF(I130="107 ハーフマラソン","H",IF(I130="062 10000mW","W",""))</f>
        <v/>
      </c>
      <c r="BB130" s="6" t="e">
        <f>VLOOKUP($I130 &amp; $J130,標準記録!$A$1:$D$25,2,FALSE)</f>
        <v>#N/A</v>
      </c>
      <c r="BC130" s="6" t="e">
        <f>VLOOKUP($I130 &amp; $J130,標準記録!$A$1:$D$25,3,FALSE)</f>
        <v>#N/A</v>
      </c>
      <c r="BD130" s="6" t="e">
        <f>VLOOKUP($I130 &amp; $J130,標準記録!$A$1:$D$25,4,FALSE)</f>
        <v>#N/A</v>
      </c>
      <c r="BE130" s="6" t="str">
        <f>IF(BF130="","",A130)</f>
        <v/>
      </c>
      <c r="BF130" s="6" t="str">
        <f>IF(OR(I130="201 十種競技",I130="202 七種競技"),#REF!,"")</f>
        <v/>
      </c>
      <c r="BG130" s="6" t="str">
        <f>IF(I130="107 ハーフマラソン",#REF!,"")</f>
        <v/>
      </c>
      <c r="BH130" s="6" t="str">
        <f>I130 &amp; K130</f>
        <v/>
      </c>
      <c r="BI130" s="6">
        <f>I130</f>
        <v>0</v>
      </c>
      <c r="BJ130" s="6">
        <f>COUNTIF($BI$5:$BI$401,I130)</f>
        <v>160</v>
      </c>
      <c r="BK130" s="6">
        <f>COUNTIF($BH$5:$BH$401,I130 &amp; "B標準")</f>
        <v>0</v>
      </c>
      <c r="BL130" s="6" t="str">
        <f>D128 &amp; D130</f>
        <v>登録番号</v>
      </c>
    </row>
    <row r="131" spans="1:64" ht="14.25" thickBot="1" x14ac:dyDescent="0.2">
      <c r="A131" s="277"/>
      <c r="B131" s="280"/>
      <c r="C131" s="282"/>
      <c r="D131" s="280"/>
      <c r="E131" s="193" t="str">
        <f>IF(C130="○",IF($D130&lt;&gt;"",VLOOKUP($D130,新規学連登録者入力シート!$A$2:$U$101,7,FALSE),""),IF($D130&lt;&gt;"",IF(VLOOKUP(記入方法!$D130,登録者リスト!$A$1:$F$43729,4,FALSE)=基本情報!$D$6,VLOOKUP(記入方法!$D130,登録者リスト!$A$1:$F$43729,2,FALSE),""),""))</f>
        <v/>
      </c>
      <c r="F131" s="284"/>
      <c r="G131" s="193" t="str">
        <f>IF(C130="○",IF($D130&lt;&gt;"",VLOOKUP($D130,新規学連登録者入力シート!$A$2:$U$101,19,FALSE),""),IF($D130&lt;&gt;"",IF(VLOOKUP(記入方法!$D130,登録者リスト!$A$1:$F$43729,4,FALSE)=基本情報!$D$6,VLOOKUP(記入方法!$D130,登録者リスト!$A$1:$F$43729,6,FALSE),""),""))</f>
        <v/>
      </c>
      <c r="H131" s="286"/>
      <c r="I131" s="342"/>
      <c r="J131" s="342"/>
      <c r="K131" s="344"/>
      <c r="L131" s="171"/>
      <c r="M131" s="15" t="str">
        <f>IF(U131="",ASC(N131&amp;IF(P131&lt;&gt;"",TEXT(P131,"00"),"")&amp;IF(R131&lt;&gt;"",TEXT(R131,"00"),"")&amp;IF(T131&lt;&gt;"",TEXT(T131,"00"),"")),ASC(U131))</f>
        <v/>
      </c>
      <c r="N131" s="286"/>
      <c r="O131" s="330"/>
      <c r="P131" s="338"/>
      <c r="Q131" s="330"/>
      <c r="R131" s="338"/>
      <c r="S131" s="314"/>
      <c r="T131" s="340"/>
      <c r="U131" s="286"/>
      <c r="V131" s="10"/>
      <c r="W131" s="11" t="s">
        <v>23</v>
      </c>
      <c r="X131" s="10"/>
      <c r="Y131" s="11" t="s">
        <v>25</v>
      </c>
      <c r="Z131" s="10"/>
      <c r="AA131" s="11" t="s">
        <v>26</v>
      </c>
      <c r="AB131" s="284"/>
      <c r="AC131" s="128" t="str">
        <f>IF(AK131="",ASC(AD130&amp;IF(AF131&lt;&gt;"",TEXT(AF131,"00"),"")&amp;IF(AH131&lt;&gt;"",TEXT(AH131,"00"),"")&amp;IF(AJ131&lt;&gt;"",TEXT(AJ131,"00"),"")),ASC(AK131))</f>
        <v/>
      </c>
      <c r="AD131" s="328"/>
      <c r="AE131" s="332"/>
      <c r="AF131" s="334"/>
      <c r="AG131" s="332"/>
      <c r="AH131" s="334"/>
      <c r="AI131" s="336"/>
      <c r="AJ131" s="326"/>
      <c r="AK131" s="328"/>
      <c r="AL131" s="15" t="str">
        <f>IF(AT131="",ASC(AM131&amp;IF(AO131&lt;&gt;"",TEXT(AO131,"00"),"")&amp;IF(AQ131&lt;&gt;"",TEXT(AQ131,"00"),"")&amp;IF(AS131&lt;&gt;"",TEXT(AS131,"00"),"")),ASC(AT131))</f>
        <v/>
      </c>
      <c r="AM131" s="280"/>
      <c r="AN131" s="330"/>
      <c r="AO131" s="312"/>
      <c r="AP131" s="330"/>
      <c r="AQ131" s="312"/>
      <c r="AR131" s="314"/>
      <c r="AS131" s="316"/>
      <c r="AT131" s="318"/>
      <c r="AV131" s="6" t="str">
        <f>IF(AND(I131&lt;&gt;"107 ハーフマラソン",I131&lt;&gt;"062 10000mW"),D130 &amp; "-" &amp; I131,D130 &amp; "-" &amp; I131 &amp; J131)</f>
        <v>-</v>
      </c>
      <c r="AW131" s="6" t="str">
        <f>IF(ISERROR(VLOOKUP(記入方法!$AV131,登録者リスト!#REF!,4,FALSE)),"○","")</f>
        <v>○</v>
      </c>
      <c r="AX131" s="6" t="e">
        <f>IF(AND(I131&lt;&gt;"107 ハーフマラソン",I131&lt;&gt;"062 10000mW"),#REF! &amp; "-" &amp; I131,#REF! &amp; "-" &amp; I131 &amp; J131)</f>
        <v>#REF!</v>
      </c>
      <c r="AY131" s="6" t="str">
        <f>IF(ISERROR(VLOOKUP(AX131,突破者リスト外資格記録入力シート!$D$7:$M$106,2,FALSE)),"○","")</f>
        <v>○</v>
      </c>
      <c r="BA131" s="6" t="str">
        <f>IF(I131="107 ハーフマラソン","H",IF(I131="062 10000mW","W",""))</f>
        <v/>
      </c>
      <c r="BB131" s="6" t="e">
        <f>VLOOKUP($I131 &amp; $J131,標準記録!$A$1:$D$25,2,FALSE)</f>
        <v>#N/A</v>
      </c>
      <c r="BC131" s="6" t="e">
        <f>VLOOKUP($I131 &amp; $J131,標準記録!$A$1:$D$25,3,FALSE)</f>
        <v>#N/A</v>
      </c>
      <c r="BD131" s="6" t="e">
        <f>VLOOKUP($I131 &amp; $J131,標準記録!$A$1:$D$25,4,FALSE)</f>
        <v>#N/A</v>
      </c>
      <c r="BE131" s="6" t="str">
        <f>IF(BF131="","",A130)</f>
        <v/>
      </c>
      <c r="BF131" s="6" t="str">
        <f>IF(OR(I131="201 十種競技",I131="202 七種競技"),#REF!,"")</f>
        <v/>
      </c>
      <c r="BG131" s="6" t="str">
        <f>IF(I131="107 ハーフマラソン",#REF!,"")</f>
        <v/>
      </c>
      <c r="BH131" s="6" t="str">
        <f>I131 &amp; K131</f>
        <v/>
      </c>
      <c r="BI131" s="6">
        <f>I131</f>
        <v>0</v>
      </c>
      <c r="BJ131" s="6">
        <f>COUNTIF($BI$5:$BI$401,I131)</f>
        <v>160</v>
      </c>
      <c r="BK131" s="6">
        <f>COUNTIF($BH$5:$BH$401,I131 &amp; "B標準")</f>
        <v>0</v>
      </c>
    </row>
    <row r="132" spans="1:64" ht="15" thickTop="1" thickBot="1" x14ac:dyDescent="0.2">
      <c r="A132" s="278"/>
      <c r="B132" s="319" t="s">
        <v>167</v>
      </c>
      <c r="C132" s="320"/>
      <c r="D132" s="320"/>
      <c r="E132" s="320"/>
      <c r="F132" s="320"/>
      <c r="G132" s="321"/>
      <c r="H132" s="190"/>
      <c r="I132" s="322"/>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4"/>
    </row>
    <row r="133" spans="1:64" ht="13.5" customHeight="1" x14ac:dyDescent="0.15">
      <c r="A133" s="301"/>
      <c r="B133" s="303" t="s">
        <v>0</v>
      </c>
      <c r="C133" s="305" t="s">
        <v>283</v>
      </c>
      <c r="D133" s="305" t="str">
        <f>IF(C135="○","整理番号","登録番号")</f>
        <v>登録番号</v>
      </c>
      <c r="E133" s="189" t="s">
        <v>1402</v>
      </c>
      <c r="F133" s="303" t="s">
        <v>322</v>
      </c>
      <c r="G133" s="169" t="s">
        <v>1</v>
      </c>
      <c r="H133" s="307" t="s">
        <v>1403</v>
      </c>
      <c r="I133" s="345" t="s">
        <v>2</v>
      </c>
      <c r="J133" s="307" t="s">
        <v>331</v>
      </c>
      <c r="K133" s="307" t="s">
        <v>3</v>
      </c>
      <c r="L133" s="179" t="s">
        <v>284</v>
      </c>
      <c r="M133" s="172" t="s">
        <v>16</v>
      </c>
      <c r="N133" s="287" t="s">
        <v>4</v>
      </c>
      <c r="O133" s="288"/>
      <c r="P133" s="288"/>
      <c r="Q133" s="288"/>
      <c r="R133" s="288"/>
      <c r="S133" s="288"/>
      <c r="T133" s="288"/>
      <c r="U133" s="288"/>
      <c r="V133" s="288"/>
      <c r="W133" s="288"/>
      <c r="X133" s="288"/>
      <c r="Y133" s="288"/>
      <c r="Z133" s="288"/>
      <c r="AA133" s="288"/>
      <c r="AB133" s="289"/>
      <c r="AC133" s="174" t="s">
        <v>16</v>
      </c>
      <c r="AD133" s="290" t="s">
        <v>470</v>
      </c>
      <c r="AE133" s="291"/>
      <c r="AF133" s="291"/>
      <c r="AG133" s="291"/>
      <c r="AH133" s="291"/>
      <c r="AI133" s="291"/>
      <c r="AJ133" s="291"/>
      <c r="AK133" s="292"/>
      <c r="AL133" s="172" t="s">
        <v>16</v>
      </c>
      <c r="AM133" s="287" t="s">
        <v>467</v>
      </c>
      <c r="AN133" s="288"/>
      <c r="AO133" s="288"/>
      <c r="AP133" s="288"/>
      <c r="AQ133" s="288"/>
      <c r="AR133" s="288"/>
      <c r="AS133" s="288"/>
      <c r="AT133" s="293"/>
    </row>
    <row r="134" spans="1:64" ht="14.25" thickBot="1" x14ac:dyDescent="0.2">
      <c r="A134" s="302"/>
      <c r="B134" s="304"/>
      <c r="C134" s="306"/>
      <c r="D134" s="306"/>
      <c r="E134" s="194" t="s">
        <v>6</v>
      </c>
      <c r="F134" s="304"/>
      <c r="G134" s="7" t="s">
        <v>7</v>
      </c>
      <c r="H134" s="304"/>
      <c r="I134" s="346"/>
      <c r="J134" s="310"/>
      <c r="K134" s="310"/>
      <c r="L134" s="180"/>
      <c r="M134" s="173"/>
      <c r="N134" s="294" t="s">
        <v>8</v>
      </c>
      <c r="O134" s="295"/>
      <c r="P134" s="295"/>
      <c r="Q134" s="295"/>
      <c r="R134" s="295"/>
      <c r="S134" s="295"/>
      <c r="T134" s="296"/>
      <c r="U134" s="194" t="s">
        <v>9</v>
      </c>
      <c r="V134" s="176" t="s">
        <v>10</v>
      </c>
      <c r="W134" s="177"/>
      <c r="X134" s="177"/>
      <c r="Y134" s="177"/>
      <c r="Z134" s="177"/>
      <c r="AA134" s="178"/>
      <c r="AB134" s="120" t="s">
        <v>11</v>
      </c>
      <c r="AC134" s="175"/>
      <c r="AD134" s="297" t="s">
        <v>8</v>
      </c>
      <c r="AE134" s="298"/>
      <c r="AF134" s="298"/>
      <c r="AG134" s="298"/>
      <c r="AH134" s="298"/>
      <c r="AI134" s="298"/>
      <c r="AJ134" s="299"/>
      <c r="AK134" s="126" t="s">
        <v>9</v>
      </c>
      <c r="AL134" s="173"/>
      <c r="AM134" s="294" t="s">
        <v>8</v>
      </c>
      <c r="AN134" s="295"/>
      <c r="AO134" s="295"/>
      <c r="AP134" s="295"/>
      <c r="AQ134" s="295"/>
      <c r="AR134" s="295"/>
      <c r="AS134" s="296"/>
      <c r="AT134" s="121" t="s">
        <v>9</v>
      </c>
    </row>
    <row r="135" spans="1:64" x14ac:dyDescent="0.15">
      <c r="A135" s="276">
        <v>27</v>
      </c>
      <c r="B135" s="279"/>
      <c r="C135" s="281"/>
      <c r="D135" s="279"/>
      <c r="E135" s="191" t="str">
        <f>IF(C135="○",IF($D135&lt;&gt;"",VLOOKUP($D135,新規学連登録者入力シート!$A$2:$U$101,8,FALSE),""),IF($D135&lt;&gt;"",IF(VLOOKUP(記入方法!$D135,登録者リスト!$A$1:$F$43729,4,FALSE)=基本情報!$D$6,VLOOKUP(記入方法!$D135,登録者リスト!$A$1:$F$43729,3,FALSE),""),""))</f>
        <v/>
      </c>
      <c r="F135" s="283" t="str">
        <f>IF(C135="○",IF($D135&lt;&gt;"",VLOOKUP($D135,新規学連登録者入力シート!$A$2:$U$101,9,FALSE),""),IF($D135&lt;&gt;"",IF(VLOOKUP(記入方法!$D135,登録者リスト!$A$1:$G$43729,4,FALSE)=基本情報!$D$6,VLOOKUP(記入方法!$D135,登録者リスト!$A$1:$G$43729,7,FALSE),""),""))</f>
        <v/>
      </c>
      <c r="G135" s="192" t="str">
        <f>IF(C135="○",IF($D135&lt;&gt;"",VLOOKUP($D135,新規学連登録者入力シート!$A$2:$U$101,14,FALSE),""),IF($D135&lt;&gt;"",IF(VLOOKUP(記入方法!$D135,登録者リスト!$A$1:$F$43729,4,FALSE)=基本情報!$D$6,VLOOKUP(記入方法!$D135,登録者リスト!$A$1:$F$43729,5,FALSE),""),""))</f>
        <v/>
      </c>
      <c r="H135" s="285" t="str">
        <f>IF(C135="○",IF($D135&lt;&gt;"",VLOOKUP($D135,新規学連登録者入力シート!$A$2:$U$101,19,FALSE),""),IF($D135&lt;&gt;"",IF(VLOOKUP(記入方法!$D135,登録者リスト!$A$1:$H$43729,4,FALSE)=基本情報!$D$6,VLOOKUP(記入方法!$D135,登録者リスト!$A$1:$H$43729,8,FALSE),""),""))</f>
        <v/>
      </c>
      <c r="I135" s="341"/>
      <c r="J135" s="341"/>
      <c r="K135" s="343" t="str">
        <f>IFERROR(IF(I135="","",IF(AND(I135&lt;&gt;"107 ハーフマラソン",I135&lt;&gt;"062 10000mW"),IF(BD135="T",IF(VALUE(M135)&lt;=BB135,"A標準",IF(VALUE(M135)&lt;=BC135,"B標準","未突破")),IF(VALUE(M135)&gt;=BB135,"A標準",IF(VALUE(M135)&gt;=BC135,"B標準","未突破"))),IF(VALUE(M135)&lt;=BC135,"","未突破"))),"")</f>
        <v/>
      </c>
      <c r="L135" s="170"/>
      <c r="M135" s="13" t="str">
        <f>IF(U135="",ASC(N135&amp;IF(P135&lt;&gt;"",TEXT(P135,"00"),"")&amp;IF(R135&lt;&gt;"",TEXT(R135,"00"),"")&amp;IF(T135&lt;&gt;"",TEXT(T135,"00"),"")),ASC(U135))</f>
        <v/>
      </c>
      <c r="N135" s="285"/>
      <c r="O135" s="329" t="s">
        <v>278</v>
      </c>
      <c r="P135" s="337"/>
      <c r="Q135" s="329" t="s">
        <v>279</v>
      </c>
      <c r="R135" s="337"/>
      <c r="S135" s="313" t="s">
        <v>280</v>
      </c>
      <c r="T135" s="339"/>
      <c r="U135" s="285"/>
      <c r="V135" s="8"/>
      <c r="W135" s="9" t="s">
        <v>23</v>
      </c>
      <c r="X135" s="8"/>
      <c r="Y135" s="9" t="s">
        <v>24</v>
      </c>
      <c r="Z135" s="8"/>
      <c r="AA135" s="9" t="s">
        <v>26</v>
      </c>
      <c r="AB135" s="283"/>
      <c r="AC135" s="127" t="str">
        <f>IF(AK135="",ASC(AD135&amp;IF(AF135&lt;&gt;"",TEXT(AF135,"00"),"")&amp;IF(AH135&lt;&gt;"",TEXT(AH135,"00"),"")&amp;IF(AJ135&lt;&gt;"",TEXT(AJ135,"00"),"")),ASC(AK135))</f>
        <v/>
      </c>
      <c r="AD135" s="327" t="str">
        <f>IF(I135="","",IF(I135="201 十種競技","",VLOOKUP(I135,#REF!,2,FALSE)))</f>
        <v/>
      </c>
      <c r="AE135" s="331" t="s">
        <v>278</v>
      </c>
      <c r="AF135" s="333" t="str">
        <f>IF(I135="","",IF(I135="201 十種競技","",VLOOKUP(I135,#REF!,4,FALSE)))</f>
        <v/>
      </c>
      <c r="AG135" s="331" t="s">
        <v>279</v>
      </c>
      <c r="AH135" s="333" t="str">
        <f>IF(I135="","",IF(I135="201 十種競技","",VLOOKUP(I135,#REF!,6,FALSE)))</f>
        <v/>
      </c>
      <c r="AI135" s="335" t="s">
        <v>280</v>
      </c>
      <c r="AJ135" s="325" t="str">
        <f>IF(I135="","",IF(I135="201 十種競技","",VLOOKUP(I135,#REF!,8,FALSE)))</f>
        <v/>
      </c>
      <c r="AK135" s="327" t="str">
        <f>IF(I135="","",IF(I135="201 十種競技",#REF!,""))</f>
        <v/>
      </c>
      <c r="AL135" s="13" t="str">
        <f>IF(AT135="",ASC(AM135&amp;IF(AO135&lt;&gt;"",TEXT(AO135,"00"),"")&amp;IF(AQ135&lt;&gt;"",TEXT(AQ135,"00"),"")&amp;IF(AS135&lt;&gt;"",TEXT(AS135,"00"),"")),ASC(AT135))</f>
        <v/>
      </c>
      <c r="AM135" s="279"/>
      <c r="AN135" s="329" t="s">
        <v>278</v>
      </c>
      <c r="AO135" s="311"/>
      <c r="AP135" s="329" t="s">
        <v>279</v>
      </c>
      <c r="AQ135" s="311"/>
      <c r="AR135" s="313" t="s">
        <v>280</v>
      </c>
      <c r="AS135" s="315"/>
      <c r="AT135" s="317"/>
      <c r="AV135" s="6" t="str">
        <f>IF(AND(I135&lt;&gt;"107 ハーフマラソン",I135&lt;&gt;"062 10000mW"),D135 &amp; "-" &amp; I135,D135 &amp; "-" &amp; I135 &amp; J135)</f>
        <v>-</v>
      </c>
      <c r="AW135" s="6" t="str">
        <f>IF(ISERROR(VLOOKUP(記入方法!$AV135,登録者リスト!#REF!,4,FALSE)),"○","")</f>
        <v>○</v>
      </c>
      <c r="AX135" s="6" t="e">
        <f>IF(AND(I135&lt;&gt;"107 ハーフマラソン",I135&lt;&gt;"062 10000mW"),#REF! &amp; "-" &amp; I135,#REF! &amp; "-" &amp; I135 &amp; J135)</f>
        <v>#REF!</v>
      </c>
      <c r="AY135" s="6" t="str">
        <f>IF(ISERROR(VLOOKUP(AX135,突破者リスト外資格記録入力シート!$D$7:$M$106,2,FALSE)),"○","")</f>
        <v>○</v>
      </c>
      <c r="AZ135" s="6" t="str">
        <f>IF(C135="○","整理番号","登録番号")</f>
        <v>登録番号</v>
      </c>
      <c r="BA135" s="6" t="str">
        <f>IF(I135="107 ハーフマラソン","H",IF(I135="062 10000mW","W",""))</f>
        <v/>
      </c>
      <c r="BB135" s="6" t="e">
        <f>VLOOKUP($I135 &amp; $J135,標準記録!$A$1:$D$25,2,FALSE)</f>
        <v>#N/A</v>
      </c>
      <c r="BC135" s="6" t="e">
        <f>VLOOKUP($I135 &amp; $J135,標準記録!$A$1:$D$25,3,FALSE)</f>
        <v>#N/A</v>
      </c>
      <c r="BD135" s="6" t="e">
        <f>VLOOKUP($I135 &amp; $J135,標準記録!$A$1:$D$25,4,FALSE)</f>
        <v>#N/A</v>
      </c>
      <c r="BE135" s="6" t="str">
        <f>IF(BF135="","",A135)</f>
        <v/>
      </c>
      <c r="BF135" s="6" t="str">
        <f>IF(OR(I135="201 十種競技",I135="202 七種競技"),#REF!,"")</f>
        <v/>
      </c>
      <c r="BG135" s="6" t="str">
        <f>IF(I135="107 ハーフマラソン",#REF!,"")</f>
        <v/>
      </c>
      <c r="BH135" s="6" t="str">
        <f>I135 &amp; K135</f>
        <v/>
      </c>
      <c r="BI135" s="6">
        <f>I135</f>
        <v>0</v>
      </c>
      <c r="BJ135" s="6">
        <f>COUNTIF($BI$5:$BI$401,I135)</f>
        <v>160</v>
      </c>
      <c r="BK135" s="6">
        <f>COUNTIF($BH$5:$BH$401,I135 &amp; "B標準")</f>
        <v>0</v>
      </c>
      <c r="BL135" s="6" t="str">
        <f>D133 &amp; D135</f>
        <v>登録番号</v>
      </c>
    </row>
    <row r="136" spans="1:64" ht="14.25" thickBot="1" x14ac:dyDescent="0.2">
      <c r="A136" s="277"/>
      <c r="B136" s="280"/>
      <c r="C136" s="282"/>
      <c r="D136" s="280"/>
      <c r="E136" s="193" t="str">
        <f>IF(C135="○",IF($D135&lt;&gt;"",VLOOKUP($D135,新規学連登録者入力シート!$A$2:$U$101,7,FALSE),""),IF($D135&lt;&gt;"",IF(VLOOKUP(記入方法!$D135,登録者リスト!$A$1:$F$43729,4,FALSE)=基本情報!$D$6,VLOOKUP(記入方法!$D135,登録者リスト!$A$1:$F$43729,2,FALSE),""),""))</f>
        <v/>
      </c>
      <c r="F136" s="284"/>
      <c r="G136" s="193" t="str">
        <f>IF(C135="○",IF($D135&lt;&gt;"",VLOOKUP($D135,新規学連登録者入力シート!$A$2:$U$101,19,FALSE),""),IF($D135&lt;&gt;"",IF(VLOOKUP(記入方法!$D135,登録者リスト!$A$1:$F$43729,4,FALSE)=基本情報!$D$6,VLOOKUP(記入方法!$D135,登録者リスト!$A$1:$F$43729,6,FALSE),""),""))</f>
        <v/>
      </c>
      <c r="H136" s="286"/>
      <c r="I136" s="342"/>
      <c r="J136" s="342"/>
      <c r="K136" s="344"/>
      <c r="L136" s="171"/>
      <c r="M136" s="15" t="str">
        <f>IF(U136="",ASC(N136&amp;IF(P136&lt;&gt;"",TEXT(P136,"00"),"")&amp;IF(R136&lt;&gt;"",TEXT(R136,"00"),"")&amp;IF(T136&lt;&gt;"",TEXT(T136,"00"),"")),ASC(U136))</f>
        <v/>
      </c>
      <c r="N136" s="286"/>
      <c r="O136" s="330"/>
      <c r="P136" s="338"/>
      <c r="Q136" s="330"/>
      <c r="R136" s="338"/>
      <c r="S136" s="314"/>
      <c r="T136" s="340"/>
      <c r="U136" s="286"/>
      <c r="V136" s="10"/>
      <c r="W136" s="11" t="s">
        <v>23</v>
      </c>
      <c r="X136" s="10"/>
      <c r="Y136" s="11" t="s">
        <v>25</v>
      </c>
      <c r="Z136" s="10"/>
      <c r="AA136" s="11" t="s">
        <v>26</v>
      </c>
      <c r="AB136" s="284"/>
      <c r="AC136" s="128" t="str">
        <f>IF(AK136="",ASC(AD135&amp;IF(AF136&lt;&gt;"",TEXT(AF136,"00"),"")&amp;IF(AH136&lt;&gt;"",TEXT(AH136,"00"),"")&amp;IF(AJ136&lt;&gt;"",TEXT(AJ136,"00"),"")),ASC(AK136))</f>
        <v/>
      </c>
      <c r="AD136" s="328"/>
      <c r="AE136" s="332"/>
      <c r="AF136" s="334"/>
      <c r="AG136" s="332"/>
      <c r="AH136" s="334"/>
      <c r="AI136" s="336"/>
      <c r="AJ136" s="326"/>
      <c r="AK136" s="328"/>
      <c r="AL136" s="15" t="str">
        <f>IF(AT136="",ASC(AM136&amp;IF(AO136&lt;&gt;"",TEXT(AO136,"00"),"")&amp;IF(AQ136&lt;&gt;"",TEXT(AQ136,"00"),"")&amp;IF(AS136&lt;&gt;"",TEXT(AS136,"00"),"")),ASC(AT136))</f>
        <v/>
      </c>
      <c r="AM136" s="280"/>
      <c r="AN136" s="330"/>
      <c r="AO136" s="312"/>
      <c r="AP136" s="330"/>
      <c r="AQ136" s="312"/>
      <c r="AR136" s="314"/>
      <c r="AS136" s="316"/>
      <c r="AT136" s="318"/>
      <c r="AV136" s="6" t="str">
        <f>IF(AND(I136&lt;&gt;"107 ハーフマラソン",I136&lt;&gt;"062 10000mW"),D135 &amp; "-" &amp; I136,D135 &amp; "-" &amp; I136 &amp; J136)</f>
        <v>-</v>
      </c>
      <c r="AW136" s="6" t="str">
        <f>IF(ISERROR(VLOOKUP(記入方法!$AV136,登録者リスト!#REF!,4,FALSE)),"○","")</f>
        <v>○</v>
      </c>
      <c r="AX136" s="6" t="e">
        <f>IF(AND(I136&lt;&gt;"107 ハーフマラソン",I136&lt;&gt;"062 10000mW"),#REF! &amp; "-" &amp; I136,#REF! &amp; "-" &amp; I136 &amp; J136)</f>
        <v>#REF!</v>
      </c>
      <c r="AY136" s="6" t="str">
        <f>IF(ISERROR(VLOOKUP(AX136,突破者リスト外資格記録入力シート!$D$7:$M$106,2,FALSE)),"○","")</f>
        <v>○</v>
      </c>
      <c r="BA136" s="6" t="str">
        <f>IF(I136="107 ハーフマラソン","H",IF(I136="062 10000mW","W",""))</f>
        <v/>
      </c>
      <c r="BB136" s="6" t="e">
        <f>VLOOKUP($I136 &amp; $J136,標準記録!$A$1:$D$25,2,FALSE)</f>
        <v>#N/A</v>
      </c>
      <c r="BC136" s="6" t="e">
        <f>VLOOKUP($I136 &amp; $J136,標準記録!$A$1:$D$25,3,FALSE)</f>
        <v>#N/A</v>
      </c>
      <c r="BD136" s="6" t="e">
        <f>VLOOKUP($I136 &amp; $J136,標準記録!$A$1:$D$25,4,FALSE)</f>
        <v>#N/A</v>
      </c>
      <c r="BE136" s="6" t="str">
        <f>IF(BF136="","",A135)</f>
        <v/>
      </c>
      <c r="BF136" s="6" t="str">
        <f>IF(OR(I136="201 十種競技",I136="202 七種競技"),#REF!,"")</f>
        <v/>
      </c>
      <c r="BG136" s="6" t="str">
        <f>IF(I136="107 ハーフマラソン",#REF!,"")</f>
        <v/>
      </c>
      <c r="BH136" s="6" t="str">
        <f>I136 &amp; K136</f>
        <v/>
      </c>
      <c r="BI136" s="6">
        <f>I136</f>
        <v>0</v>
      </c>
      <c r="BJ136" s="6">
        <f>COUNTIF($BI$5:$BI$401,I136)</f>
        <v>160</v>
      </c>
      <c r="BK136" s="6">
        <f>COUNTIF($BH$5:$BH$401,I136 &amp; "B標準")</f>
        <v>0</v>
      </c>
    </row>
    <row r="137" spans="1:64" ht="15" thickTop="1" thickBot="1" x14ac:dyDescent="0.2">
      <c r="A137" s="278"/>
      <c r="B137" s="319" t="s">
        <v>167</v>
      </c>
      <c r="C137" s="320"/>
      <c r="D137" s="320"/>
      <c r="E137" s="320"/>
      <c r="F137" s="320"/>
      <c r="G137" s="321"/>
      <c r="H137" s="190"/>
      <c r="I137" s="322"/>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4"/>
    </row>
    <row r="138" spans="1:64" ht="13.5" customHeight="1" x14ac:dyDescent="0.15">
      <c r="A138" s="301"/>
      <c r="B138" s="303" t="s">
        <v>0</v>
      </c>
      <c r="C138" s="305" t="s">
        <v>283</v>
      </c>
      <c r="D138" s="305" t="str">
        <f>IF(C140="○","整理番号","登録番号")</f>
        <v>登録番号</v>
      </c>
      <c r="E138" s="189" t="s">
        <v>1402</v>
      </c>
      <c r="F138" s="303" t="s">
        <v>322</v>
      </c>
      <c r="G138" s="169" t="s">
        <v>1</v>
      </c>
      <c r="H138" s="307" t="s">
        <v>1403</v>
      </c>
      <c r="I138" s="345" t="s">
        <v>2</v>
      </c>
      <c r="J138" s="307" t="s">
        <v>331</v>
      </c>
      <c r="K138" s="307" t="s">
        <v>3</v>
      </c>
      <c r="L138" s="179" t="s">
        <v>284</v>
      </c>
      <c r="M138" s="172" t="s">
        <v>16</v>
      </c>
      <c r="N138" s="287" t="s">
        <v>4</v>
      </c>
      <c r="O138" s="288"/>
      <c r="P138" s="288"/>
      <c r="Q138" s="288"/>
      <c r="R138" s="288"/>
      <c r="S138" s="288"/>
      <c r="T138" s="288"/>
      <c r="U138" s="288"/>
      <c r="V138" s="288"/>
      <c r="W138" s="288"/>
      <c r="X138" s="288"/>
      <c r="Y138" s="288"/>
      <c r="Z138" s="288"/>
      <c r="AA138" s="288"/>
      <c r="AB138" s="289"/>
      <c r="AC138" s="174" t="s">
        <v>16</v>
      </c>
      <c r="AD138" s="290" t="s">
        <v>470</v>
      </c>
      <c r="AE138" s="291"/>
      <c r="AF138" s="291"/>
      <c r="AG138" s="291"/>
      <c r="AH138" s="291"/>
      <c r="AI138" s="291"/>
      <c r="AJ138" s="291"/>
      <c r="AK138" s="292"/>
      <c r="AL138" s="172" t="s">
        <v>16</v>
      </c>
      <c r="AM138" s="287" t="s">
        <v>467</v>
      </c>
      <c r="AN138" s="288"/>
      <c r="AO138" s="288"/>
      <c r="AP138" s="288"/>
      <c r="AQ138" s="288"/>
      <c r="AR138" s="288"/>
      <c r="AS138" s="288"/>
      <c r="AT138" s="293"/>
    </row>
    <row r="139" spans="1:64" ht="14.25" thickBot="1" x14ac:dyDescent="0.2">
      <c r="A139" s="302"/>
      <c r="B139" s="304"/>
      <c r="C139" s="306"/>
      <c r="D139" s="306"/>
      <c r="E139" s="194" t="s">
        <v>6</v>
      </c>
      <c r="F139" s="304"/>
      <c r="G139" s="7" t="s">
        <v>7</v>
      </c>
      <c r="H139" s="304"/>
      <c r="I139" s="346"/>
      <c r="J139" s="310"/>
      <c r="K139" s="310"/>
      <c r="L139" s="180"/>
      <c r="M139" s="173"/>
      <c r="N139" s="294" t="s">
        <v>8</v>
      </c>
      <c r="O139" s="295"/>
      <c r="P139" s="295"/>
      <c r="Q139" s="295"/>
      <c r="R139" s="295"/>
      <c r="S139" s="295"/>
      <c r="T139" s="296"/>
      <c r="U139" s="194" t="s">
        <v>9</v>
      </c>
      <c r="V139" s="176" t="s">
        <v>10</v>
      </c>
      <c r="W139" s="177"/>
      <c r="X139" s="177"/>
      <c r="Y139" s="177"/>
      <c r="Z139" s="177"/>
      <c r="AA139" s="178"/>
      <c r="AB139" s="120" t="s">
        <v>11</v>
      </c>
      <c r="AC139" s="175"/>
      <c r="AD139" s="297" t="s">
        <v>8</v>
      </c>
      <c r="AE139" s="298"/>
      <c r="AF139" s="298"/>
      <c r="AG139" s="298"/>
      <c r="AH139" s="298"/>
      <c r="AI139" s="298"/>
      <c r="AJ139" s="299"/>
      <c r="AK139" s="126" t="s">
        <v>9</v>
      </c>
      <c r="AL139" s="173"/>
      <c r="AM139" s="294" t="s">
        <v>8</v>
      </c>
      <c r="AN139" s="295"/>
      <c r="AO139" s="295"/>
      <c r="AP139" s="295"/>
      <c r="AQ139" s="295"/>
      <c r="AR139" s="295"/>
      <c r="AS139" s="296"/>
      <c r="AT139" s="121" t="s">
        <v>9</v>
      </c>
    </row>
    <row r="140" spans="1:64" x14ac:dyDescent="0.15">
      <c r="A140" s="276">
        <v>28</v>
      </c>
      <c r="B140" s="279"/>
      <c r="C140" s="281"/>
      <c r="D140" s="279"/>
      <c r="E140" s="191" t="str">
        <f>IF(C140="○",IF($D140&lt;&gt;"",VLOOKUP($D140,新規学連登録者入力シート!$A$2:$U$101,8,FALSE),""),IF($D140&lt;&gt;"",IF(VLOOKUP(記入方法!$D140,登録者リスト!$A$1:$F$43729,4,FALSE)=基本情報!$D$6,VLOOKUP(記入方法!$D140,登録者リスト!$A$1:$F$43729,3,FALSE),""),""))</f>
        <v/>
      </c>
      <c r="F140" s="283" t="str">
        <f>IF(C140="○",IF($D140&lt;&gt;"",VLOOKUP($D140,新規学連登録者入力シート!$A$2:$U$101,9,FALSE),""),IF($D140&lt;&gt;"",IF(VLOOKUP(記入方法!$D140,登録者リスト!$A$1:$G$43729,4,FALSE)=基本情報!$D$6,VLOOKUP(記入方法!$D140,登録者リスト!$A$1:$G$43729,7,FALSE),""),""))</f>
        <v/>
      </c>
      <c r="G140" s="192" t="str">
        <f>IF(C140="○",IF($D140&lt;&gt;"",VLOOKUP($D140,新規学連登録者入力シート!$A$2:$U$101,14,FALSE),""),IF($D140&lt;&gt;"",IF(VLOOKUP(記入方法!$D140,登録者リスト!$A$1:$F$43729,4,FALSE)=基本情報!$D$6,VLOOKUP(記入方法!$D140,登録者リスト!$A$1:$F$43729,5,FALSE),""),""))</f>
        <v/>
      </c>
      <c r="H140" s="285" t="str">
        <f>IF(C140="○",IF($D140&lt;&gt;"",VLOOKUP($D140,新規学連登録者入力シート!$A$2:$U$101,19,FALSE),""),IF($D140&lt;&gt;"",IF(VLOOKUP(記入方法!$D140,登録者リスト!$A$1:$H$43729,4,FALSE)=基本情報!$D$6,VLOOKUP(記入方法!$D140,登録者リスト!$A$1:$H$43729,8,FALSE),""),""))</f>
        <v/>
      </c>
      <c r="I140" s="341"/>
      <c r="J140" s="341"/>
      <c r="K140" s="343" t="str">
        <f>IFERROR(IF(I140="","",IF(AND(I140&lt;&gt;"107 ハーフマラソン",I140&lt;&gt;"062 10000mW"),IF(BD140="T",IF(VALUE(M140)&lt;=BB140,"A標準",IF(VALUE(M140)&lt;=BC140,"B標準","未突破")),IF(VALUE(M140)&gt;=BB140,"A標準",IF(VALUE(M140)&gt;=BC140,"B標準","未突破"))),IF(VALUE(M140)&lt;=BC140,"","未突破"))),"")</f>
        <v/>
      </c>
      <c r="L140" s="170"/>
      <c r="M140" s="13" t="str">
        <f>IF(U140="",ASC(N140&amp;IF(P140&lt;&gt;"",TEXT(P140,"00"),"")&amp;IF(R140&lt;&gt;"",TEXT(R140,"00"),"")&amp;IF(T140&lt;&gt;"",TEXT(T140,"00"),"")),ASC(U140))</f>
        <v/>
      </c>
      <c r="N140" s="285"/>
      <c r="O140" s="329" t="s">
        <v>278</v>
      </c>
      <c r="P140" s="337"/>
      <c r="Q140" s="329" t="s">
        <v>279</v>
      </c>
      <c r="R140" s="337"/>
      <c r="S140" s="313" t="s">
        <v>280</v>
      </c>
      <c r="T140" s="339"/>
      <c r="U140" s="285"/>
      <c r="V140" s="8"/>
      <c r="W140" s="9" t="s">
        <v>23</v>
      </c>
      <c r="X140" s="8"/>
      <c r="Y140" s="9" t="s">
        <v>24</v>
      </c>
      <c r="Z140" s="8"/>
      <c r="AA140" s="9" t="s">
        <v>26</v>
      </c>
      <c r="AB140" s="283"/>
      <c r="AC140" s="127" t="str">
        <f>IF(AK140="",ASC(AD140&amp;IF(AF140&lt;&gt;"",TEXT(AF140,"00"),"")&amp;IF(AH140&lt;&gt;"",TEXT(AH140,"00"),"")&amp;IF(AJ140&lt;&gt;"",TEXT(AJ140,"00"),"")),ASC(AK140))</f>
        <v/>
      </c>
      <c r="AD140" s="327" t="str">
        <f>IF(I140="","",IF(I140="201 十種競技","",VLOOKUP(I140,#REF!,2,FALSE)))</f>
        <v/>
      </c>
      <c r="AE140" s="331" t="s">
        <v>278</v>
      </c>
      <c r="AF140" s="333" t="str">
        <f>IF(I140="","",IF(I140="201 十種競技","",VLOOKUP(I140,#REF!,4,FALSE)))</f>
        <v/>
      </c>
      <c r="AG140" s="331" t="s">
        <v>279</v>
      </c>
      <c r="AH140" s="333" t="str">
        <f>IF(I140="","",IF(I140="201 十種競技","",VLOOKUP(I140,#REF!,6,FALSE)))</f>
        <v/>
      </c>
      <c r="AI140" s="335" t="s">
        <v>280</v>
      </c>
      <c r="AJ140" s="325" t="str">
        <f>IF(I140="","",IF(I140="201 十種競技","",VLOOKUP(I140,#REF!,8,FALSE)))</f>
        <v/>
      </c>
      <c r="AK140" s="327" t="str">
        <f>IF(I140="","",IF(I140="201 十種競技",#REF!,""))</f>
        <v/>
      </c>
      <c r="AL140" s="13" t="str">
        <f>IF(AT140="",ASC(AM140&amp;IF(AO140&lt;&gt;"",TEXT(AO140,"00"),"")&amp;IF(AQ140&lt;&gt;"",TEXT(AQ140,"00"),"")&amp;IF(AS140&lt;&gt;"",TEXT(AS140,"00"),"")),ASC(AT140))</f>
        <v/>
      </c>
      <c r="AM140" s="279"/>
      <c r="AN140" s="329" t="s">
        <v>278</v>
      </c>
      <c r="AO140" s="311"/>
      <c r="AP140" s="329" t="s">
        <v>279</v>
      </c>
      <c r="AQ140" s="311"/>
      <c r="AR140" s="313" t="s">
        <v>280</v>
      </c>
      <c r="AS140" s="315"/>
      <c r="AT140" s="317"/>
      <c r="AV140" s="6" t="str">
        <f>IF(AND(I140&lt;&gt;"107 ハーフマラソン",I140&lt;&gt;"062 10000mW"),D140 &amp; "-" &amp; I140,D140 &amp; "-" &amp; I140 &amp; J140)</f>
        <v>-</v>
      </c>
      <c r="AW140" s="6" t="str">
        <f>IF(ISERROR(VLOOKUP(記入方法!$AV140,登録者リスト!#REF!,4,FALSE)),"○","")</f>
        <v>○</v>
      </c>
      <c r="AX140" s="6" t="e">
        <f>IF(AND(I140&lt;&gt;"107 ハーフマラソン",I140&lt;&gt;"062 10000mW"),#REF! &amp; "-" &amp; I140,#REF! &amp; "-" &amp; I140 &amp; J140)</f>
        <v>#REF!</v>
      </c>
      <c r="AY140" s="6" t="str">
        <f>IF(ISERROR(VLOOKUP(AX140,突破者リスト外資格記録入力シート!$D$7:$M$106,2,FALSE)),"○","")</f>
        <v>○</v>
      </c>
      <c r="AZ140" s="6" t="str">
        <f>IF(C140="○","整理番号","登録番号")</f>
        <v>登録番号</v>
      </c>
      <c r="BA140" s="6" t="str">
        <f>IF(I140="107 ハーフマラソン","H",IF(I140="062 10000mW","W",""))</f>
        <v/>
      </c>
      <c r="BB140" s="6" t="e">
        <f>VLOOKUP($I140 &amp; $J140,標準記録!$A$1:$D$25,2,FALSE)</f>
        <v>#N/A</v>
      </c>
      <c r="BC140" s="6" t="e">
        <f>VLOOKUP($I140 &amp; $J140,標準記録!$A$1:$D$25,3,FALSE)</f>
        <v>#N/A</v>
      </c>
      <c r="BD140" s="6" t="e">
        <f>VLOOKUP($I140 &amp; $J140,標準記録!$A$1:$D$25,4,FALSE)</f>
        <v>#N/A</v>
      </c>
      <c r="BE140" s="6" t="str">
        <f>IF(BF140="","",A140)</f>
        <v/>
      </c>
      <c r="BF140" s="6" t="str">
        <f>IF(OR(I140="201 十種競技",I140="202 七種競技"),#REF!,"")</f>
        <v/>
      </c>
      <c r="BG140" s="6" t="str">
        <f>IF(I140="107 ハーフマラソン",#REF!,"")</f>
        <v/>
      </c>
      <c r="BH140" s="6" t="str">
        <f>I140 &amp; K140</f>
        <v/>
      </c>
      <c r="BI140" s="6">
        <f>I140</f>
        <v>0</v>
      </c>
      <c r="BJ140" s="6">
        <f>COUNTIF($BI$5:$BI$401,I140)</f>
        <v>160</v>
      </c>
      <c r="BK140" s="6">
        <f>COUNTIF($BH$5:$BH$401,I140 &amp; "B標準")</f>
        <v>0</v>
      </c>
      <c r="BL140" s="6" t="str">
        <f>D138 &amp; D140</f>
        <v>登録番号</v>
      </c>
    </row>
    <row r="141" spans="1:64" ht="14.25" thickBot="1" x14ac:dyDescent="0.2">
      <c r="A141" s="277"/>
      <c r="B141" s="280"/>
      <c r="C141" s="282"/>
      <c r="D141" s="280"/>
      <c r="E141" s="193" t="str">
        <f>IF(C140="○",IF($D140&lt;&gt;"",VLOOKUP($D140,新規学連登録者入力シート!$A$2:$U$101,7,FALSE),""),IF($D140&lt;&gt;"",IF(VLOOKUP(記入方法!$D140,登録者リスト!$A$1:$F$43729,4,FALSE)=基本情報!$D$6,VLOOKUP(記入方法!$D140,登録者リスト!$A$1:$F$43729,2,FALSE),""),""))</f>
        <v/>
      </c>
      <c r="F141" s="284"/>
      <c r="G141" s="193" t="str">
        <f>IF(C140="○",IF($D140&lt;&gt;"",VLOOKUP($D140,新規学連登録者入力シート!$A$2:$U$101,19,FALSE),""),IF($D140&lt;&gt;"",IF(VLOOKUP(記入方法!$D140,登録者リスト!$A$1:$F$43729,4,FALSE)=基本情報!$D$6,VLOOKUP(記入方法!$D140,登録者リスト!$A$1:$F$43729,6,FALSE),""),""))</f>
        <v/>
      </c>
      <c r="H141" s="286"/>
      <c r="I141" s="342"/>
      <c r="J141" s="342"/>
      <c r="K141" s="344"/>
      <c r="L141" s="171"/>
      <c r="M141" s="15" t="str">
        <f>IF(U141="",ASC(N141&amp;IF(P141&lt;&gt;"",TEXT(P141,"00"),"")&amp;IF(R141&lt;&gt;"",TEXT(R141,"00"),"")&amp;IF(T141&lt;&gt;"",TEXT(T141,"00"),"")),ASC(U141))</f>
        <v/>
      </c>
      <c r="N141" s="286"/>
      <c r="O141" s="330"/>
      <c r="P141" s="338"/>
      <c r="Q141" s="330"/>
      <c r="R141" s="338"/>
      <c r="S141" s="314"/>
      <c r="T141" s="340"/>
      <c r="U141" s="286"/>
      <c r="V141" s="10"/>
      <c r="W141" s="11" t="s">
        <v>23</v>
      </c>
      <c r="X141" s="10"/>
      <c r="Y141" s="11" t="s">
        <v>25</v>
      </c>
      <c r="Z141" s="10"/>
      <c r="AA141" s="11" t="s">
        <v>26</v>
      </c>
      <c r="AB141" s="284"/>
      <c r="AC141" s="128" t="str">
        <f>IF(AK141="",ASC(AD140&amp;IF(AF141&lt;&gt;"",TEXT(AF141,"00"),"")&amp;IF(AH141&lt;&gt;"",TEXT(AH141,"00"),"")&amp;IF(AJ141&lt;&gt;"",TEXT(AJ141,"00"),"")),ASC(AK141))</f>
        <v/>
      </c>
      <c r="AD141" s="328"/>
      <c r="AE141" s="332"/>
      <c r="AF141" s="334"/>
      <c r="AG141" s="332"/>
      <c r="AH141" s="334"/>
      <c r="AI141" s="336"/>
      <c r="AJ141" s="326"/>
      <c r="AK141" s="328"/>
      <c r="AL141" s="15" t="str">
        <f>IF(AT141="",ASC(AM141&amp;IF(AO141&lt;&gt;"",TEXT(AO141,"00"),"")&amp;IF(AQ141&lt;&gt;"",TEXT(AQ141,"00"),"")&amp;IF(AS141&lt;&gt;"",TEXT(AS141,"00"),"")),ASC(AT141))</f>
        <v/>
      </c>
      <c r="AM141" s="280"/>
      <c r="AN141" s="330"/>
      <c r="AO141" s="312"/>
      <c r="AP141" s="330"/>
      <c r="AQ141" s="312"/>
      <c r="AR141" s="314"/>
      <c r="AS141" s="316"/>
      <c r="AT141" s="318"/>
      <c r="AV141" s="6" t="str">
        <f>IF(AND(I141&lt;&gt;"107 ハーフマラソン",I141&lt;&gt;"062 10000mW"),D140 &amp; "-" &amp; I141,D140 &amp; "-" &amp; I141 &amp; J141)</f>
        <v>-</v>
      </c>
      <c r="AW141" s="6" t="str">
        <f>IF(ISERROR(VLOOKUP(記入方法!$AV141,登録者リスト!#REF!,4,FALSE)),"○","")</f>
        <v>○</v>
      </c>
      <c r="AX141" s="6" t="e">
        <f>IF(AND(I141&lt;&gt;"107 ハーフマラソン",I141&lt;&gt;"062 10000mW"),#REF! &amp; "-" &amp; I141,#REF! &amp; "-" &amp; I141 &amp; J141)</f>
        <v>#REF!</v>
      </c>
      <c r="AY141" s="6" t="str">
        <f>IF(ISERROR(VLOOKUP(AX141,突破者リスト外資格記録入力シート!$D$7:$M$106,2,FALSE)),"○","")</f>
        <v>○</v>
      </c>
      <c r="BA141" s="6" t="str">
        <f>IF(I141="107 ハーフマラソン","H",IF(I141="062 10000mW","W",""))</f>
        <v/>
      </c>
      <c r="BB141" s="6" t="e">
        <f>VLOOKUP($I141 &amp; $J141,標準記録!$A$1:$D$25,2,FALSE)</f>
        <v>#N/A</v>
      </c>
      <c r="BC141" s="6" t="e">
        <f>VLOOKUP($I141 &amp; $J141,標準記録!$A$1:$D$25,3,FALSE)</f>
        <v>#N/A</v>
      </c>
      <c r="BD141" s="6" t="e">
        <f>VLOOKUP($I141 &amp; $J141,標準記録!$A$1:$D$25,4,FALSE)</f>
        <v>#N/A</v>
      </c>
      <c r="BE141" s="6" t="str">
        <f>IF(BF141="","",A140)</f>
        <v/>
      </c>
      <c r="BF141" s="6" t="str">
        <f>IF(OR(I141="201 十種競技",I141="202 七種競技"),#REF!,"")</f>
        <v/>
      </c>
      <c r="BG141" s="6" t="str">
        <f>IF(I141="107 ハーフマラソン",#REF!,"")</f>
        <v/>
      </c>
      <c r="BH141" s="6" t="str">
        <f>I141 &amp; K141</f>
        <v/>
      </c>
      <c r="BI141" s="6">
        <f>I141</f>
        <v>0</v>
      </c>
      <c r="BJ141" s="6">
        <f>COUNTIF($BI$5:$BI$401,I141)</f>
        <v>160</v>
      </c>
      <c r="BK141" s="6">
        <f>COUNTIF($BH$5:$BH$401,I141 &amp; "B標準")</f>
        <v>0</v>
      </c>
    </row>
    <row r="142" spans="1:64" ht="15" thickTop="1" thickBot="1" x14ac:dyDescent="0.2">
      <c r="A142" s="278"/>
      <c r="B142" s="319" t="s">
        <v>167</v>
      </c>
      <c r="C142" s="320"/>
      <c r="D142" s="320"/>
      <c r="E142" s="320"/>
      <c r="F142" s="320"/>
      <c r="G142" s="321"/>
      <c r="H142" s="190"/>
      <c r="I142" s="322"/>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4"/>
    </row>
    <row r="143" spans="1:64" ht="13.5" customHeight="1" x14ac:dyDescent="0.15">
      <c r="A143" s="301"/>
      <c r="B143" s="303" t="s">
        <v>0</v>
      </c>
      <c r="C143" s="305" t="s">
        <v>283</v>
      </c>
      <c r="D143" s="305" t="str">
        <f>IF(C145="○","整理番号","登録番号")</f>
        <v>登録番号</v>
      </c>
      <c r="E143" s="189" t="s">
        <v>1402</v>
      </c>
      <c r="F143" s="303" t="s">
        <v>322</v>
      </c>
      <c r="G143" s="169" t="s">
        <v>1</v>
      </c>
      <c r="H143" s="307" t="s">
        <v>1403</v>
      </c>
      <c r="I143" s="345" t="s">
        <v>2</v>
      </c>
      <c r="J143" s="307" t="s">
        <v>331</v>
      </c>
      <c r="K143" s="307" t="s">
        <v>3</v>
      </c>
      <c r="L143" s="179" t="s">
        <v>284</v>
      </c>
      <c r="M143" s="172" t="s">
        <v>16</v>
      </c>
      <c r="N143" s="287" t="s">
        <v>4</v>
      </c>
      <c r="O143" s="288"/>
      <c r="P143" s="288"/>
      <c r="Q143" s="288"/>
      <c r="R143" s="288"/>
      <c r="S143" s="288"/>
      <c r="T143" s="288"/>
      <c r="U143" s="288"/>
      <c r="V143" s="288"/>
      <c r="W143" s="288"/>
      <c r="X143" s="288"/>
      <c r="Y143" s="288"/>
      <c r="Z143" s="288"/>
      <c r="AA143" s="288"/>
      <c r="AB143" s="289"/>
      <c r="AC143" s="174" t="s">
        <v>16</v>
      </c>
      <c r="AD143" s="290" t="s">
        <v>470</v>
      </c>
      <c r="AE143" s="291"/>
      <c r="AF143" s="291"/>
      <c r="AG143" s="291"/>
      <c r="AH143" s="291"/>
      <c r="AI143" s="291"/>
      <c r="AJ143" s="291"/>
      <c r="AK143" s="292"/>
      <c r="AL143" s="172" t="s">
        <v>16</v>
      </c>
      <c r="AM143" s="287" t="s">
        <v>467</v>
      </c>
      <c r="AN143" s="288"/>
      <c r="AO143" s="288"/>
      <c r="AP143" s="288"/>
      <c r="AQ143" s="288"/>
      <c r="AR143" s="288"/>
      <c r="AS143" s="288"/>
      <c r="AT143" s="293"/>
    </row>
    <row r="144" spans="1:64" ht="14.25" thickBot="1" x14ac:dyDescent="0.2">
      <c r="A144" s="302"/>
      <c r="B144" s="304"/>
      <c r="C144" s="306"/>
      <c r="D144" s="306"/>
      <c r="E144" s="194" t="s">
        <v>6</v>
      </c>
      <c r="F144" s="304"/>
      <c r="G144" s="7" t="s">
        <v>7</v>
      </c>
      <c r="H144" s="304"/>
      <c r="I144" s="346"/>
      <c r="J144" s="310"/>
      <c r="K144" s="310"/>
      <c r="L144" s="180"/>
      <c r="M144" s="173"/>
      <c r="N144" s="294" t="s">
        <v>8</v>
      </c>
      <c r="O144" s="295"/>
      <c r="P144" s="295"/>
      <c r="Q144" s="295"/>
      <c r="R144" s="295"/>
      <c r="S144" s="295"/>
      <c r="T144" s="296"/>
      <c r="U144" s="194" t="s">
        <v>9</v>
      </c>
      <c r="V144" s="176" t="s">
        <v>10</v>
      </c>
      <c r="W144" s="177"/>
      <c r="X144" s="177"/>
      <c r="Y144" s="177"/>
      <c r="Z144" s="177"/>
      <c r="AA144" s="178"/>
      <c r="AB144" s="120" t="s">
        <v>11</v>
      </c>
      <c r="AC144" s="175"/>
      <c r="AD144" s="297" t="s">
        <v>8</v>
      </c>
      <c r="AE144" s="298"/>
      <c r="AF144" s="298"/>
      <c r="AG144" s="298"/>
      <c r="AH144" s="298"/>
      <c r="AI144" s="298"/>
      <c r="AJ144" s="299"/>
      <c r="AK144" s="126" t="s">
        <v>9</v>
      </c>
      <c r="AL144" s="173"/>
      <c r="AM144" s="294" t="s">
        <v>8</v>
      </c>
      <c r="AN144" s="295"/>
      <c r="AO144" s="295"/>
      <c r="AP144" s="295"/>
      <c r="AQ144" s="295"/>
      <c r="AR144" s="295"/>
      <c r="AS144" s="296"/>
      <c r="AT144" s="121" t="s">
        <v>9</v>
      </c>
    </row>
    <row r="145" spans="1:64" x14ac:dyDescent="0.15">
      <c r="A145" s="276">
        <v>29</v>
      </c>
      <c r="B145" s="279"/>
      <c r="C145" s="281"/>
      <c r="D145" s="279"/>
      <c r="E145" s="191" t="str">
        <f>IF(C145="○",IF($D145&lt;&gt;"",VLOOKUP($D145,新規学連登録者入力シート!$A$2:$U$101,8,FALSE),""),IF($D145&lt;&gt;"",IF(VLOOKUP(記入方法!$D145,登録者リスト!$A$1:$F$43729,4,FALSE)=基本情報!$D$6,VLOOKUP(記入方法!$D145,登録者リスト!$A$1:$F$43729,3,FALSE),""),""))</f>
        <v/>
      </c>
      <c r="F145" s="283" t="str">
        <f>IF(C145="○",IF($D145&lt;&gt;"",VLOOKUP($D145,新規学連登録者入力シート!$A$2:$U$101,9,FALSE),""),IF($D145&lt;&gt;"",IF(VLOOKUP(記入方法!$D145,登録者リスト!$A$1:$G$43729,4,FALSE)=基本情報!$D$6,VLOOKUP(記入方法!$D145,登録者リスト!$A$1:$G$43729,7,FALSE),""),""))</f>
        <v/>
      </c>
      <c r="G145" s="192" t="str">
        <f>IF(C145="○",IF($D145&lt;&gt;"",VLOOKUP($D145,新規学連登録者入力シート!$A$2:$U$101,14,FALSE),""),IF($D145&lt;&gt;"",IF(VLOOKUP(記入方法!$D145,登録者リスト!$A$1:$F$43729,4,FALSE)=基本情報!$D$6,VLOOKUP(記入方法!$D145,登録者リスト!$A$1:$F$43729,5,FALSE),""),""))</f>
        <v/>
      </c>
      <c r="H145" s="285" t="str">
        <f>IF(C145="○",IF($D145&lt;&gt;"",VLOOKUP($D145,新規学連登録者入力シート!$A$2:$U$101,19,FALSE),""),IF($D145&lt;&gt;"",IF(VLOOKUP(記入方法!$D145,登録者リスト!$A$1:$H$43729,4,FALSE)=基本情報!$D$6,VLOOKUP(記入方法!$D145,登録者リスト!$A$1:$H$43729,8,FALSE),""),""))</f>
        <v/>
      </c>
      <c r="I145" s="341"/>
      <c r="J145" s="341"/>
      <c r="K145" s="343" t="str">
        <f>IFERROR(IF(I145="","",IF(AND(I145&lt;&gt;"107 ハーフマラソン",I145&lt;&gt;"062 10000mW"),IF(BD145="T",IF(VALUE(M145)&lt;=BB145,"A標準",IF(VALUE(M145)&lt;=BC145,"B標準","未突破")),IF(VALUE(M145)&gt;=BB145,"A標準",IF(VALUE(M145)&gt;=BC145,"B標準","未突破"))),IF(VALUE(M145)&lt;=BC145,"","未突破"))),"")</f>
        <v/>
      </c>
      <c r="L145" s="170"/>
      <c r="M145" s="13" t="str">
        <f>IF(U145="",ASC(N145&amp;IF(P145&lt;&gt;"",TEXT(P145,"00"),"")&amp;IF(R145&lt;&gt;"",TEXT(R145,"00"),"")&amp;IF(T145&lt;&gt;"",TEXT(T145,"00"),"")),ASC(U145))</f>
        <v/>
      </c>
      <c r="N145" s="285"/>
      <c r="O145" s="329" t="s">
        <v>278</v>
      </c>
      <c r="P145" s="337"/>
      <c r="Q145" s="329" t="s">
        <v>279</v>
      </c>
      <c r="R145" s="337"/>
      <c r="S145" s="313" t="s">
        <v>280</v>
      </c>
      <c r="T145" s="339"/>
      <c r="U145" s="285"/>
      <c r="V145" s="8"/>
      <c r="W145" s="9" t="s">
        <v>23</v>
      </c>
      <c r="X145" s="8"/>
      <c r="Y145" s="9" t="s">
        <v>24</v>
      </c>
      <c r="Z145" s="8"/>
      <c r="AA145" s="9" t="s">
        <v>26</v>
      </c>
      <c r="AB145" s="283"/>
      <c r="AC145" s="127" t="str">
        <f>IF(AK145="",ASC(AD145&amp;IF(AF145&lt;&gt;"",TEXT(AF145,"00"),"")&amp;IF(AH145&lt;&gt;"",TEXT(AH145,"00"),"")&amp;IF(AJ145&lt;&gt;"",TEXT(AJ145,"00"),"")),ASC(AK145))</f>
        <v/>
      </c>
      <c r="AD145" s="327" t="str">
        <f>IF(I145="","",IF(I145="201 十種競技","",VLOOKUP(I145,#REF!,2,FALSE)))</f>
        <v/>
      </c>
      <c r="AE145" s="331" t="s">
        <v>278</v>
      </c>
      <c r="AF145" s="333" t="str">
        <f>IF(I145="","",IF(I145="201 十種競技","",VLOOKUP(I145,#REF!,4,FALSE)))</f>
        <v/>
      </c>
      <c r="AG145" s="331" t="s">
        <v>279</v>
      </c>
      <c r="AH145" s="333" t="str">
        <f>IF(I145="","",IF(I145="201 十種競技","",VLOOKUP(I145,#REF!,6,FALSE)))</f>
        <v/>
      </c>
      <c r="AI145" s="335" t="s">
        <v>280</v>
      </c>
      <c r="AJ145" s="325" t="str">
        <f>IF(I145="","",IF(I145="201 十種競技","",VLOOKUP(I145,#REF!,8,FALSE)))</f>
        <v/>
      </c>
      <c r="AK145" s="327" t="str">
        <f>IF(I145="","",IF(I145="201 十種競技",#REF!,""))</f>
        <v/>
      </c>
      <c r="AL145" s="13" t="str">
        <f>IF(AT145="",ASC(AM145&amp;IF(AO145&lt;&gt;"",TEXT(AO145,"00"),"")&amp;IF(AQ145&lt;&gt;"",TEXT(AQ145,"00"),"")&amp;IF(AS145&lt;&gt;"",TEXT(AS145,"00"),"")),ASC(AT145))</f>
        <v/>
      </c>
      <c r="AM145" s="279"/>
      <c r="AN145" s="329" t="s">
        <v>278</v>
      </c>
      <c r="AO145" s="311"/>
      <c r="AP145" s="329" t="s">
        <v>279</v>
      </c>
      <c r="AQ145" s="311"/>
      <c r="AR145" s="313" t="s">
        <v>280</v>
      </c>
      <c r="AS145" s="315"/>
      <c r="AT145" s="317"/>
      <c r="AV145" s="6" t="str">
        <f>IF(AND(I145&lt;&gt;"107 ハーフマラソン",I145&lt;&gt;"062 10000mW"),D145 &amp; "-" &amp; I145,D145 &amp; "-" &amp; I145 &amp; J145)</f>
        <v>-</v>
      </c>
      <c r="AW145" s="6" t="str">
        <f>IF(ISERROR(VLOOKUP(記入方法!$AV145,登録者リスト!#REF!,4,FALSE)),"○","")</f>
        <v>○</v>
      </c>
      <c r="AX145" s="6" t="e">
        <f>IF(AND(I145&lt;&gt;"107 ハーフマラソン",I145&lt;&gt;"062 10000mW"),#REF! &amp; "-" &amp; I145,#REF! &amp; "-" &amp; I145 &amp; J145)</f>
        <v>#REF!</v>
      </c>
      <c r="AY145" s="6" t="str">
        <f>IF(ISERROR(VLOOKUP(AX145,突破者リスト外資格記録入力シート!$D$7:$M$106,2,FALSE)),"○","")</f>
        <v>○</v>
      </c>
      <c r="AZ145" s="6" t="str">
        <f>IF(C145="○","整理番号","登録番号")</f>
        <v>登録番号</v>
      </c>
      <c r="BA145" s="6" t="str">
        <f>IF(I145="107 ハーフマラソン","H",IF(I145="062 10000mW","W",""))</f>
        <v/>
      </c>
      <c r="BB145" s="6" t="e">
        <f>VLOOKUP($I145 &amp; $J145,標準記録!$A$1:$D$25,2,FALSE)</f>
        <v>#N/A</v>
      </c>
      <c r="BC145" s="6" t="e">
        <f>VLOOKUP($I145 &amp; $J145,標準記録!$A$1:$D$25,3,FALSE)</f>
        <v>#N/A</v>
      </c>
      <c r="BD145" s="6" t="e">
        <f>VLOOKUP($I145 &amp; $J145,標準記録!$A$1:$D$25,4,FALSE)</f>
        <v>#N/A</v>
      </c>
      <c r="BE145" s="6" t="str">
        <f>IF(BF145="","",A145)</f>
        <v/>
      </c>
      <c r="BF145" s="6" t="str">
        <f>IF(OR(I145="201 十種競技",I145="202 七種競技"),#REF!,"")</f>
        <v/>
      </c>
      <c r="BG145" s="6" t="str">
        <f>IF(I145="107 ハーフマラソン",#REF!,"")</f>
        <v/>
      </c>
      <c r="BH145" s="6" t="str">
        <f>I145 &amp; K145</f>
        <v/>
      </c>
      <c r="BI145" s="6">
        <f>I145</f>
        <v>0</v>
      </c>
      <c r="BJ145" s="6">
        <f>COUNTIF($BI$5:$BI$401,I145)</f>
        <v>160</v>
      </c>
      <c r="BK145" s="6">
        <f>COUNTIF($BH$5:$BH$401,I145 &amp; "B標準")</f>
        <v>0</v>
      </c>
      <c r="BL145" s="6" t="str">
        <f>D143 &amp; D145</f>
        <v>登録番号</v>
      </c>
    </row>
    <row r="146" spans="1:64" ht="14.25" thickBot="1" x14ac:dyDescent="0.2">
      <c r="A146" s="277"/>
      <c r="B146" s="280"/>
      <c r="C146" s="282"/>
      <c r="D146" s="280"/>
      <c r="E146" s="193" t="str">
        <f>IF(C145="○",IF($D145&lt;&gt;"",VLOOKUP($D145,新規学連登録者入力シート!$A$2:$U$101,7,FALSE),""),IF($D145&lt;&gt;"",IF(VLOOKUP(記入方法!$D145,登録者リスト!$A$1:$F$43729,4,FALSE)=基本情報!$D$6,VLOOKUP(記入方法!$D145,登録者リスト!$A$1:$F$43729,2,FALSE),""),""))</f>
        <v/>
      </c>
      <c r="F146" s="284"/>
      <c r="G146" s="193" t="str">
        <f>IF(C145="○",IF($D145&lt;&gt;"",VLOOKUP($D145,新規学連登録者入力シート!$A$2:$U$101,19,FALSE),""),IF($D145&lt;&gt;"",IF(VLOOKUP(記入方法!$D145,登録者リスト!$A$1:$F$43729,4,FALSE)=基本情報!$D$6,VLOOKUP(記入方法!$D145,登録者リスト!$A$1:$F$43729,6,FALSE),""),""))</f>
        <v/>
      </c>
      <c r="H146" s="286"/>
      <c r="I146" s="342"/>
      <c r="J146" s="342"/>
      <c r="K146" s="344"/>
      <c r="L146" s="171"/>
      <c r="M146" s="15" t="str">
        <f>IF(U146="",ASC(N146&amp;IF(P146&lt;&gt;"",TEXT(P146,"00"),"")&amp;IF(R146&lt;&gt;"",TEXT(R146,"00"),"")&amp;IF(T146&lt;&gt;"",TEXT(T146,"00"),"")),ASC(U146))</f>
        <v/>
      </c>
      <c r="N146" s="286"/>
      <c r="O146" s="330"/>
      <c r="P146" s="338"/>
      <c r="Q146" s="330"/>
      <c r="R146" s="338"/>
      <c r="S146" s="314"/>
      <c r="T146" s="340"/>
      <c r="U146" s="286"/>
      <c r="V146" s="10"/>
      <c r="W146" s="11" t="s">
        <v>23</v>
      </c>
      <c r="X146" s="10"/>
      <c r="Y146" s="11" t="s">
        <v>25</v>
      </c>
      <c r="Z146" s="10"/>
      <c r="AA146" s="11" t="s">
        <v>26</v>
      </c>
      <c r="AB146" s="284"/>
      <c r="AC146" s="128" t="str">
        <f>IF(AK146="",ASC(AD145&amp;IF(AF146&lt;&gt;"",TEXT(AF146,"00"),"")&amp;IF(AH146&lt;&gt;"",TEXT(AH146,"00"),"")&amp;IF(AJ146&lt;&gt;"",TEXT(AJ146,"00"),"")),ASC(AK146))</f>
        <v/>
      </c>
      <c r="AD146" s="328"/>
      <c r="AE146" s="332"/>
      <c r="AF146" s="334"/>
      <c r="AG146" s="332"/>
      <c r="AH146" s="334"/>
      <c r="AI146" s="336"/>
      <c r="AJ146" s="326"/>
      <c r="AK146" s="328"/>
      <c r="AL146" s="15" t="str">
        <f>IF(AT146="",ASC(AM146&amp;IF(AO146&lt;&gt;"",TEXT(AO146,"00"),"")&amp;IF(AQ146&lt;&gt;"",TEXT(AQ146,"00"),"")&amp;IF(AS146&lt;&gt;"",TEXT(AS146,"00"),"")),ASC(AT146))</f>
        <v/>
      </c>
      <c r="AM146" s="280"/>
      <c r="AN146" s="330"/>
      <c r="AO146" s="312"/>
      <c r="AP146" s="330"/>
      <c r="AQ146" s="312"/>
      <c r="AR146" s="314"/>
      <c r="AS146" s="316"/>
      <c r="AT146" s="318"/>
      <c r="AV146" s="6" t="str">
        <f>IF(AND(I146&lt;&gt;"107 ハーフマラソン",I146&lt;&gt;"062 10000mW"),D145 &amp; "-" &amp; I146,D145 &amp; "-" &amp; I146 &amp; J146)</f>
        <v>-</v>
      </c>
      <c r="AW146" s="6" t="str">
        <f>IF(ISERROR(VLOOKUP(記入方法!$AV146,登録者リスト!#REF!,4,FALSE)),"○","")</f>
        <v>○</v>
      </c>
      <c r="AX146" s="6" t="e">
        <f>IF(AND(I146&lt;&gt;"107 ハーフマラソン",I146&lt;&gt;"062 10000mW"),#REF! &amp; "-" &amp; I146,#REF! &amp; "-" &amp; I146 &amp; J146)</f>
        <v>#REF!</v>
      </c>
      <c r="AY146" s="6" t="str">
        <f>IF(ISERROR(VLOOKUP(AX146,突破者リスト外資格記録入力シート!$D$7:$M$106,2,FALSE)),"○","")</f>
        <v>○</v>
      </c>
      <c r="BA146" s="6" t="str">
        <f>IF(I146="107 ハーフマラソン","H",IF(I146="062 10000mW","W",""))</f>
        <v/>
      </c>
      <c r="BB146" s="6" t="e">
        <f>VLOOKUP($I146 &amp; $J146,標準記録!$A$1:$D$25,2,FALSE)</f>
        <v>#N/A</v>
      </c>
      <c r="BC146" s="6" t="e">
        <f>VLOOKUP($I146 &amp; $J146,標準記録!$A$1:$D$25,3,FALSE)</f>
        <v>#N/A</v>
      </c>
      <c r="BD146" s="6" t="e">
        <f>VLOOKUP($I146 &amp; $J146,標準記録!$A$1:$D$25,4,FALSE)</f>
        <v>#N/A</v>
      </c>
      <c r="BE146" s="6" t="str">
        <f>IF(BF146="","",A145)</f>
        <v/>
      </c>
      <c r="BF146" s="6" t="str">
        <f>IF(OR(I146="201 十種競技",I146="202 七種競技"),#REF!,"")</f>
        <v/>
      </c>
      <c r="BG146" s="6" t="str">
        <f>IF(I146="107 ハーフマラソン",#REF!,"")</f>
        <v/>
      </c>
      <c r="BH146" s="6" t="str">
        <f>I146 &amp; K146</f>
        <v/>
      </c>
      <c r="BI146" s="6">
        <f>I146</f>
        <v>0</v>
      </c>
      <c r="BJ146" s="6">
        <f>COUNTIF($BI$5:$BI$401,I146)</f>
        <v>160</v>
      </c>
      <c r="BK146" s="6">
        <f>COUNTIF($BH$5:$BH$401,I146 &amp; "B標準")</f>
        <v>0</v>
      </c>
    </row>
    <row r="147" spans="1:64" ht="15" thickTop="1" thickBot="1" x14ac:dyDescent="0.2">
      <c r="A147" s="278"/>
      <c r="B147" s="319" t="s">
        <v>167</v>
      </c>
      <c r="C147" s="320"/>
      <c r="D147" s="320"/>
      <c r="E147" s="320"/>
      <c r="F147" s="320"/>
      <c r="G147" s="321"/>
      <c r="H147" s="190"/>
      <c r="I147" s="322"/>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4"/>
    </row>
    <row r="148" spans="1:64" ht="13.5" customHeight="1" x14ac:dyDescent="0.15">
      <c r="A148" s="301"/>
      <c r="B148" s="303" t="s">
        <v>0</v>
      </c>
      <c r="C148" s="305" t="s">
        <v>283</v>
      </c>
      <c r="D148" s="305" t="str">
        <f>IF(C150="○","整理番号","登録番号")</f>
        <v>登録番号</v>
      </c>
      <c r="E148" s="189" t="s">
        <v>1402</v>
      </c>
      <c r="F148" s="303" t="s">
        <v>322</v>
      </c>
      <c r="G148" s="169" t="s">
        <v>1</v>
      </c>
      <c r="H148" s="307" t="s">
        <v>1403</v>
      </c>
      <c r="I148" s="345" t="s">
        <v>2</v>
      </c>
      <c r="J148" s="307" t="s">
        <v>331</v>
      </c>
      <c r="K148" s="307" t="s">
        <v>3</v>
      </c>
      <c r="L148" s="179" t="s">
        <v>284</v>
      </c>
      <c r="M148" s="172" t="s">
        <v>16</v>
      </c>
      <c r="N148" s="287" t="s">
        <v>4</v>
      </c>
      <c r="O148" s="288"/>
      <c r="P148" s="288"/>
      <c r="Q148" s="288"/>
      <c r="R148" s="288"/>
      <c r="S148" s="288"/>
      <c r="T148" s="288"/>
      <c r="U148" s="288"/>
      <c r="V148" s="288"/>
      <c r="W148" s="288"/>
      <c r="X148" s="288"/>
      <c r="Y148" s="288"/>
      <c r="Z148" s="288"/>
      <c r="AA148" s="288"/>
      <c r="AB148" s="289"/>
      <c r="AC148" s="174" t="s">
        <v>16</v>
      </c>
      <c r="AD148" s="290" t="s">
        <v>470</v>
      </c>
      <c r="AE148" s="291"/>
      <c r="AF148" s="291"/>
      <c r="AG148" s="291"/>
      <c r="AH148" s="291"/>
      <c r="AI148" s="291"/>
      <c r="AJ148" s="291"/>
      <c r="AK148" s="292"/>
      <c r="AL148" s="172" t="s">
        <v>16</v>
      </c>
      <c r="AM148" s="287" t="s">
        <v>467</v>
      </c>
      <c r="AN148" s="288"/>
      <c r="AO148" s="288"/>
      <c r="AP148" s="288"/>
      <c r="AQ148" s="288"/>
      <c r="AR148" s="288"/>
      <c r="AS148" s="288"/>
      <c r="AT148" s="293"/>
    </row>
    <row r="149" spans="1:64" ht="14.25" thickBot="1" x14ac:dyDescent="0.2">
      <c r="A149" s="302"/>
      <c r="B149" s="304"/>
      <c r="C149" s="306"/>
      <c r="D149" s="306"/>
      <c r="E149" s="194" t="s">
        <v>6</v>
      </c>
      <c r="F149" s="304"/>
      <c r="G149" s="7" t="s">
        <v>7</v>
      </c>
      <c r="H149" s="304"/>
      <c r="I149" s="346"/>
      <c r="J149" s="310"/>
      <c r="K149" s="310"/>
      <c r="L149" s="180"/>
      <c r="M149" s="173"/>
      <c r="N149" s="294" t="s">
        <v>8</v>
      </c>
      <c r="O149" s="295"/>
      <c r="P149" s="295"/>
      <c r="Q149" s="295"/>
      <c r="R149" s="295"/>
      <c r="S149" s="295"/>
      <c r="T149" s="296"/>
      <c r="U149" s="194" t="s">
        <v>9</v>
      </c>
      <c r="V149" s="176" t="s">
        <v>10</v>
      </c>
      <c r="W149" s="177"/>
      <c r="X149" s="177"/>
      <c r="Y149" s="177"/>
      <c r="Z149" s="177"/>
      <c r="AA149" s="178"/>
      <c r="AB149" s="120" t="s">
        <v>11</v>
      </c>
      <c r="AC149" s="175"/>
      <c r="AD149" s="297" t="s">
        <v>8</v>
      </c>
      <c r="AE149" s="298"/>
      <c r="AF149" s="298"/>
      <c r="AG149" s="298"/>
      <c r="AH149" s="298"/>
      <c r="AI149" s="298"/>
      <c r="AJ149" s="299"/>
      <c r="AK149" s="126" t="s">
        <v>9</v>
      </c>
      <c r="AL149" s="173"/>
      <c r="AM149" s="294" t="s">
        <v>8</v>
      </c>
      <c r="AN149" s="295"/>
      <c r="AO149" s="295"/>
      <c r="AP149" s="295"/>
      <c r="AQ149" s="295"/>
      <c r="AR149" s="295"/>
      <c r="AS149" s="296"/>
      <c r="AT149" s="121" t="s">
        <v>9</v>
      </c>
    </row>
    <row r="150" spans="1:64" x14ac:dyDescent="0.15">
      <c r="A150" s="276">
        <v>30</v>
      </c>
      <c r="B150" s="279"/>
      <c r="C150" s="281"/>
      <c r="D150" s="279"/>
      <c r="E150" s="191" t="str">
        <f>IF(C150="○",IF($D150&lt;&gt;"",VLOOKUP($D150,新規学連登録者入力シート!$A$2:$U$101,8,FALSE),""),IF($D150&lt;&gt;"",IF(VLOOKUP(記入方法!$D150,登録者リスト!$A$1:$F$43729,4,FALSE)=基本情報!$D$6,VLOOKUP(記入方法!$D150,登録者リスト!$A$1:$F$43729,3,FALSE),""),""))</f>
        <v/>
      </c>
      <c r="F150" s="283" t="str">
        <f>IF(C150="○",IF($D150&lt;&gt;"",VLOOKUP($D150,新規学連登録者入力シート!$A$2:$U$101,9,FALSE),""),IF($D150&lt;&gt;"",IF(VLOOKUP(記入方法!$D150,登録者リスト!$A$1:$G$43729,4,FALSE)=基本情報!$D$6,VLOOKUP(記入方法!$D150,登録者リスト!$A$1:$G$43729,7,FALSE),""),""))</f>
        <v/>
      </c>
      <c r="G150" s="192" t="str">
        <f>IF(C150="○",IF($D150&lt;&gt;"",VLOOKUP($D150,新規学連登録者入力シート!$A$2:$U$101,14,FALSE),""),IF($D150&lt;&gt;"",IF(VLOOKUP(記入方法!$D150,登録者リスト!$A$1:$F$43729,4,FALSE)=基本情報!$D$6,VLOOKUP(記入方法!$D150,登録者リスト!$A$1:$F$43729,5,FALSE),""),""))</f>
        <v/>
      </c>
      <c r="H150" s="285" t="str">
        <f>IF(C150="○",IF($D150&lt;&gt;"",VLOOKUP($D150,新規学連登録者入力シート!$A$2:$U$101,19,FALSE),""),IF($D150&lt;&gt;"",IF(VLOOKUP(記入方法!$D150,登録者リスト!$A$1:$H$43729,4,FALSE)=基本情報!$D$6,VLOOKUP(記入方法!$D150,登録者リスト!$A$1:$H$43729,8,FALSE),""),""))</f>
        <v/>
      </c>
      <c r="I150" s="341"/>
      <c r="J150" s="341"/>
      <c r="K150" s="343" t="str">
        <f>IFERROR(IF(I150="","",IF(AND(I150&lt;&gt;"107 ハーフマラソン",I150&lt;&gt;"062 10000mW"),IF(BD150="T",IF(VALUE(M150)&lt;=BB150,"A標準",IF(VALUE(M150)&lt;=BC150,"B標準","未突破")),IF(VALUE(M150)&gt;=BB150,"A標準",IF(VALUE(M150)&gt;=BC150,"B標準","未突破"))),IF(VALUE(M150)&lt;=BC150,"","未突破"))),"")</f>
        <v/>
      </c>
      <c r="L150" s="170"/>
      <c r="M150" s="13" t="str">
        <f>IF(U150="",ASC(N150&amp;IF(P150&lt;&gt;"",TEXT(P150,"00"),"")&amp;IF(R150&lt;&gt;"",TEXT(R150,"00"),"")&amp;IF(T150&lt;&gt;"",TEXT(T150,"00"),"")),ASC(U150))</f>
        <v/>
      </c>
      <c r="N150" s="285"/>
      <c r="O150" s="329" t="s">
        <v>278</v>
      </c>
      <c r="P150" s="337"/>
      <c r="Q150" s="329" t="s">
        <v>279</v>
      </c>
      <c r="R150" s="337"/>
      <c r="S150" s="313" t="s">
        <v>280</v>
      </c>
      <c r="T150" s="339"/>
      <c r="U150" s="285"/>
      <c r="V150" s="8"/>
      <c r="W150" s="9" t="s">
        <v>23</v>
      </c>
      <c r="X150" s="8"/>
      <c r="Y150" s="9" t="s">
        <v>24</v>
      </c>
      <c r="Z150" s="8"/>
      <c r="AA150" s="9" t="s">
        <v>26</v>
      </c>
      <c r="AB150" s="283"/>
      <c r="AC150" s="127" t="str">
        <f>IF(AK150="",ASC(AD150&amp;IF(AF150&lt;&gt;"",TEXT(AF150,"00"),"")&amp;IF(AH150&lt;&gt;"",TEXT(AH150,"00"),"")&amp;IF(AJ150&lt;&gt;"",TEXT(AJ150,"00"),"")),ASC(AK150))</f>
        <v/>
      </c>
      <c r="AD150" s="327" t="str">
        <f>IF(I150="","",IF(I150="201 十種競技","",VLOOKUP(I150,#REF!,2,FALSE)))</f>
        <v/>
      </c>
      <c r="AE150" s="331" t="s">
        <v>278</v>
      </c>
      <c r="AF150" s="333" t="str">
        <f>IF(I150="","",IF(I150="201 十種競技","",VLOOKUP(I150,#REF!,4,FALSE)))</f>
        <v/>
      </c>
      <c r="AG150" s="331" t="s">
        <v>279</v>
      </c>
      <c r="AH150" s="333" t="str">
        <f>IF(I150="","",IF(I150="201 十種競技","",VLOOKUP(I150,#REF!,6,FALSE)))</f>
        <v/>
      </c>
      <c r="AI150" s="335" t="s">
        <v>280</v>
      </c>
      <c r="AJ150" s="325" t="str">
        <f>IF(I150="","",IF(I150="201 十種競技","",VLOOKUP(I150,#REF!,8,FALSE)))</f>
        <v/>
      </c>
      <c r="AK150" s="327" t="str">
        <f>IF(I150="","",IF(I150="201 十種競技",#REF!,""))</f>
        <v/>
      </c>
      <c r="AL150" s="13" t="str">
        <f>IF(AT150="",ASC(AM150&amp;IF(AO150&lt;&gt;"",TEXT(AO150,"00"),"")&amp;IF(AQ150&lt;&gt;"",TEXT(AQ150,"00"),"")&amp;IF(AS150&lt;&gt;"",TEXT(AS150,"00"),"")),ASC(AT150))</f>
        <v/>
      </c>
      <c r="AM150" s="279"/>
      <c r="AN150" s="329" t="s">
        <v>278</v>
      </c>
      <c r="AO150" s="311"/>
      <c r="AP150" s="329" t="s">
        <v>279</v>
      </c>
      <c r="AQ150" s="311"/>
      <c r="AR150" s="313" t="s">
        <v>280</v>
      </c>
      <c r="AS150" s="315"/>
      <c r="AT150" s="317"/>
      <c r="AV150" s="6" t="str">
        <f>IF(AND(I150&lt;&gt;"107 ハーフマラソン",I150&lt;&gt;"062 10000mW"),D150 &amp; "-" &amp; I150,D150 &amp; "-" &amp; I150 &amp; J150)</f>
        <v>-</v>
      </c>
      <c r="AW150" s="6" t="str">
        <f>IF(ISERROR(VLOOKUP(記入方法!$AV150,登録者リスト!#REF!,4,FALSE)),"○","")</f>
        <v>○</v>
      </c>
      <c r="AX150" s="6" t="e">
        <f>IF(AND(I150&lt;&gt;"107 ハーフマラソン",I150&lt;&gt;"062 10000mW"),#REF! &amp; "-" &amp; I150,#REF! &amp; "-" &amp; I150 &amp; J150)</f>
        <v>#REF!</v>
      </c>
      <c r="AY150" s="6" t="str">
        <f>IF(ISERROR(VLOOKUP(AX150,突破者リスト外資格記録入力シート!$D$7:$M$106,2,FALSE)),"○","")</f>
        <v>○</v>
      </c>
      <c r="AZ150" s="6" t="str">
        <f>IF(C150="○","整理番号","登録番号")</f>
        <v>登録番号</v>
      </c>
      <c r="BA150" s="6" t="str">
        <f>IF(I150="107 ハーフマラソン","H",IF(I150="062 10000mW","W",""))</f>
        <v/>
      </c>
      <c r="BB150" s="6" t="e">
        <f>VLOOKUP($I150 &amp; $J150,標準記録!$A$1:$D$25,2,FALSE)</f>
        <v>#N/A</v>
      </c>
      <c r="BC150" s="6" t="e">
        <f>VLOOKUP($I150 &amp; $J150,標準記録!$A$1:$D$25,3,FALSE)</f>
        <v>#N/A</v>
      </c>
      <c r="BD150" s="6" t="e">
        <f>VLOOKUP($I150 &amp; $J150,標準記録!$A$1:$D$25,4,FALSE)</f>
        <v>#N/A</v>
      </c>
      <c r="BE150" s="6" t="str">
        <f>IF(BF150="","",A150)</f>
        <v/>
      </c>
      <c r="BF150" s="6" t="str">
        <f>IF(OR(I150="201 十種競技",I150="202 七種競技"),#REF!,"")</f>
        <v/>
      </c>
      <c r="BG150" s="6" t="str">
        <f>IF(I150="107 ハーフマラソン",#REF!,"")</f>
        <v/>
      </c>
      <c r="BH150" s="6" t="str">
        <f>I150 &amp; K150</f>
        <v/>
      </c>
      <c r="BI150" s="6">
        <f>I150</f>
        <v>0</v>
      </c>
      <c r="BJ150" s="6">
        <f>COUNTIF($BI$5:$BI$401,I150)</f>
        <v>160</v>
      </c>
      <c r="BK150" s="6">
        <f>COUNTIF($BH$5:$BH$401,I150 &amp; "B標準")</f>
        <v>0</v>
      </c>
      <c r="BL150" s="6" t="str">
        <f>D148 &amp; D150</f>
        <v>登録番号</v>
      </c>
    </row>
    <row r="151" spans="1:64" ht="14.25" thickBot="1" x14ac:dyDescent="0.2">
      <c r="A151" s="277"/>
      <c r="B151" s="280"/>
      <c r="C151" s="282"/>
      <c r="D151" s="280"/>
      <c r="E151" s="193" t="str">
        <f>IF(C150="○",IF($D150&lt;&gt;"",VLOOKUP($D150,新規学連登録者入力シート!$A$2:$U$101,7,FALSE),""),IF($D150&lt;&gt;"",IF(VLOOKUP(記入方法!$D150,登録者リスト!$A$1:$F$43729,4,FALSE)=基本情報!$D$6,VLOOKUP(記入方法!$D150,登録者リスト!$A$1:$F$43729,2,FALSE),""),""))</f>
        <v/>
      </c>
      <c r="F151" s="284"/>
      <c r="G151" s="193" t="str">
        <f>IF(C150="○",IF($D150&lt;&gt;"",VLOOKUP($D150,新規学連登録者入力シート!$A$2:$U$101,19,FALSE),""),IF($D150&lt;&gt;"",IF(VLOOKUP(記入方法!$D150,登録者リスト!$A$1:$F$43729,4,FALSE)=基本情報!$D$6,VLOOKUP(記入方法!$D150,登録者リスト!$A$1:$F$43729,6,FALSE),""),""))</f>
        <v/>
      </c>
      <c r="H151" s="286"/>
      <c r="I151" s="342"/>
      <c r="J151" s="342"/>
      <c r="K151" s="344"/>
      <c r="L151" s="171"/>
      <c r="M151" s="15" t="str">
        <f>IF(U151="",ASC(N151&amp;IF(P151&lt;&gt;"",TEXT(P151,"00"),"")&amp;IF(R151&lt;&gt;"",TEXT(R151,"00"),"")&amp;IF(T151&lt;&gt;"",TEXT(T151,"00"),"")),ASC(U151))</f>
        <v/>
      </c>
      <c r="N151" s="286"/>
      <c r="O151" s="330"/>
      <c r="P151" s="338"/>
      <c r="Q151" s="330"/>
      <c r="R151" s="338"/>
      <c r="S151" s="314"/>
      <c r="T151" s="340"/>
      <c r="U151" s="286"/>
      <c r="V151" s="10"/>
      <c r="W151" s="11" t="s">
        <v>23</v>
      </c>
      <c r="X151" s="10"/>
      <c r="Y151" s="11" t="s">
        <v>25</v>
      </c>
      <c r="Z151" s="10"/>
      <c r="AA151" s="11" t="s">
        <v>26</v>
      </c>
      <c r="AB151" s="284"/>
      <c r="AC151" s="128" t="str">
        <f>IF(AK151="",ASC(AD150&amp;IF(AF151&lt;&gt;"",TEXT(AF151,"00"),"")&amp;IF(AH151&lt;&gt;"",TEXT(AH151,"00"),"")&amp;IF(AJ151&lt;&gt;"",TEXT(AJ151,"00"),"")),ASC(AK151))</f>
        <v/>
      </c>
      <c r="AD151" s="328"/>
      <c r="AE151" s="332"/>
      <c r="AF151" s="334"/>
      <c r="AG151" s="332"/>
      <c r="AH151" s="334"/>
      <c r="AI151" s="336"/>
      <c r="AJ151" s="326"/>
      <c r="AK151" s="328"/>
      <c r="AL151" s="15" t="str">
        <f>IF(AT151="",ASC(AM151&amp;IF(AO151&lt;&gt;"",TEXT(AO151,"00"),"")&amp;IF(AQ151&lt;&gt;"",TEXT(AQ151,"00"),"")&amp;IF(AS151&lt;&gt;"",TEXT(AS151,"00"),"")),ASC(AT151))</f>
        <v/>
      </c>
      <c r="AM151" s="280"/>
      <c r="AN151" s="330"/>
      <c r="AO151" s="312"/>
      <c r="AP151" s="330"/>
      <c r="AQ151" s="312"/>
      <c r="AR151" s="314"/>
      <c r="AS151" s="316"/>
      <c r="AT151" s="318"/>
      <c r="AV151" s="6" t="str">
        <f>IF(AND(I151&lt;&gt;"107 ハーフマラソン",I151&lt;&gt;"062 10000mW"),D150 &amp; "-" &amp; I151,D150 &amp; "-" &amp; I151 &amp; J151)</f>
        <v>-</v>
      </c>
      <c r="AW151" s="6" t="str">
        <f>IF(ISERROR(VLOOKUP(記入方法!$AV151,登録者リスト!#REF!,4,FALSE)),"○","")</f>
        <v>○</v>
      </c>
      <c r="AX151" s="6" t="e">
        <f>IF(AND(I151&lt;&gt;"107 ハーフマラソン",I151&lt;&gt;"062 10000mW"),#REF! &amp; "-" &amp; I151,#REF! &amp; "-" &amp; I151 &amp; J151)</f>
        <v>#REF!</v>
      </c>
      <c r="AY151" s="6" t="str">
        <f>IF(ISERROR(VLOOKUP(AX151,突破者リスト外資格記録入力シート!$D$7:$M$106,2,FALSE)),"○","")</f>
        <v>○</v>
      </c>
      <c r="BA151" s="6" t="str">
        <f>IF(I151="107 ハーフマラソン","H",IF(I151="062 10000mW","W",""))</f>
        <v/>
      </c>
      <c r="BB151" s="6" t="e">
        <f>VLOOKUP($I151 &amp; $J151,標準記録!$A$1:$D$25,2,FALSE)</f>
        <v>#N/A</v>
      </c>
      <c r="BC151" s="6" t="e">
        <f>VLOOKUP($I151 &amp; $J151,標準記録!$A$1:$D$25,3,FALSE)</f>
        <v>#N/A</v>
      </c>
      <c r="BD151" s="6" t="e">
        <f>VLOOKUP($I151 &amp; $J151,標準記録!$A$1:$D$25,4,FALSE)</f>
        <v>#N/A</v>
      </c>
      <c r="BE151" s="6" t="str">
        <f>IF(BF151="","",A150)</f>
        <v/>
      </c>
      <c r="BF151" s="6" t="str">
        <f>IF(OR(I151="201 十種競技",I151="202 七種競技"),#REF!,"")</f>
        <v/>
      </c>
      <c r="BG151" s="6" t="str">
        <f>IF(I151="107 ハーフマラソン",#REF!,"")</f>
        <v/>
      </c>
      <c r="BH151" s="6" t="str">
        <f>I151 &amp; K151</f>
        <v/>
      </c>
      <c r="BI151" s="6">
        <f>I151</f>
        <v>0</v>
      </c>
      <c r="BJ151" s="6">
        <f>COUNTIF($BI$5:$BI$401,I151)</f>
        <v>160</v>
      </c>
      <c r="BK151" s="6">
        <f>COUNTIF($BH$5:$BH$401,I151 &amp; "B標準")</f>
        <v>0</v>
      </c>
    </row>
    <row r="152" spans="1:64" ht="15" thickTop="1" thickBot="1" x14ac:dyDescent="0.2">
      <c r="A152" s="278"/>
      <c r="B152" s="319" t="s">
        <v>167</v>
      </c>
      <c r="C152" s="320"/>
      <c r="D152" s="320"/>
      <c r="E152" s="320"/>
      <c r="F152" s="320"/>
      <c r="G152" s="321"/>
      <c r="H152" s="190"/>
      <c r="I152" s="322"/>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4"/>
    </row>
    <row r="153" spans="1:64" ht="13.5" customHeight="1" x14ac:dyDescent="0.15">
      <c r="A153" s="301"/>
      <c r="B153" s="303" t="s">
        <v>0</v>
      </c>
      <c r="C153" s="305" t="s">
        <v>283</v>
      </c>
      <c r="D153" s="305" t="str">
        <f>IF(C155="○","整理番号","登録番号")</f>
        <v>登録番号</v>
      </c>
      <c r="E153" s="189" t="s">
        <v>1402</v>
      </c>
      <c r="F153" s="303" t="s">
        <v>322</v>
      </c>
      <c r="G153" s="169" t="s">
        <v>1</v>
      </c>
      <c r="H153" s="307" t="s">
        <v>1403</v>
      </c>
      <c r="I153" s="345" t="s">
        <v>2</v>
      </c>
      <c r="J153" s="307" t="s">
        <v>331</v>
      </c>
      <c r="K153" s="307" t="s">
        <v>3</v>
      </c>
      <c r="L153" s="179" t="s">
        <v>284</v>
      </c>
      <c r="M153" s="172" t="s">
        <v>16</v>
      </c>
      <c r="N153" s="287" t="s">
        <v>4</v>
      </c>
      <c r="O153" s="288"/>
      <c r="P153" s="288"/>
      <c r="Q153" s="288"/>
      <c r="R153" s="288"/>
      <c r="S153" s="288"/>
      <c r="T153" s="288"/>
      <c r="U153" s="288"/>
      <c r="V153" s="288"/>
      <c r="W153" s="288"/>
      <c r="X153" s="288"/>
      <c r="Y153" s="288"/>
      <c r="Z153" s="288"/>
      <c r="AA153" s="288"/>
      <c r="AB153" s="289"/>
      <c r="AC153" s="174" t="s">
        <v>16</v>
      </c>
      <c r="AD153" s="290" t="s">
        <v>470</v>
      </c>
      <c r="AE153" s="291"/>
      <c r="AF153" s="291"/>
      <c r="AG153" s="291"/>
      <c r="AH153" s="291"/>
      <c r="AI153" s="291"/>
      <c r="AJ153" s="291"/>
      <c r="AK153" s="292"/>
      <c r="AL153" s="172" t="s">
        <v>16</v>
      </c>
      <c r="AM153" s="287" t="s">
        <v>467</v>
      </c>
      <c r="AN153" s="288"/>
      <c r="AO153" s="288"/>
      <c r="AP153" s="288"/>
      <c r="AQ153" s="288"/>
      <c r="AR153" s="288"/>
      <c r="AS153" s="288"/>
      <c r="AT153" s="293"/>
    </row>
    <row r="154" spans="1:64" ht="14.25" thickBot="1" x14ac:dyDescent="0.2">
      <c r="A154" s="302"/>
      <c r="B154" s="304"/>
      <c r="C154" s="306"/>
      <c r="D154" s="306"/>
      <c r="E154" s="194" t="s">
        <v>6</v>
      </c>
      <c r="F154" s="304"/>
      <c r="G154" s="7" t="s">
        <v>7</v>
      </c>
      <c r="H154" s="304"/>
      <c r="I154" s="346"/>
      <c r="J154" s="310"/>
      <c r="K154" s="310"/>
      <c r="L154" s="180"/>
      <c r="M154" s="173"/>
      <c r="N154" s="294" t="s">
        <v>8</v>
      </c>
      <c r="O154" s="295"/>
      <c r="P154" s="295"/>
      <c r="Q154" s="295"/>
      <c r="R154" s="295"/>
      <c r="S154" s="295"/>
      <c r="T154" s="296"/>
      <c r="U154" s="194" t="s">
        <v>9</v>
      </c>
      <c r="V154" s="176" t="s">
        <v>10</v>
      </c>
      <c r="W154" s="177"/>
      <c r="X154" s="177"/>
      <c r="Y154" s="177"/>
      <c r="Z154" s="177"/>
      <c r="AA154" s="178"/>
      <c r="AB154" s="120" t="s">
        <v>11</v>
      </c>
      <c r="AC154" s="175"/>
      <c r="AD154" s="297" t="s">
        <v>8</v>
      </c>
      <c r="AE154" s="298"/>
      <c r="AF154" s="298"/>
      <c r="AG154" s="298"/>
      <c r="AH154" s="298"/>
      <c r="AI154" s="298"/>
      <c r="AJ154" s="299"/>
      <c r="AK154" s="126" t="s">
        <v>9</v>
      </c>
      <c r="AL154" s="173"/>
      <c r="AM154" s="294" t="s">
        <v>8</v>
      </c>
      <c r="AN154" s="295"/>
      <c r="AO154" s="295"/>
      <c r="AP154" s="295"/>
      <c r="AQ154" s="295"/>
      <c r="AR154" s="295"/>
      <c r="AS154" s="296"/>
      <c r="AT154" s="121" t="s">
        <v>9</v>
      </c>
    </row>
    <row r="155" spans="1:64" x14ac:dyDescent="0.15">
      <c r="A155" s="276">
        <v>31</v>
      </c>
      <c r="B155" s="279"/>
      <c r="C155" s="281"/>
      <c r="D155" s="279"/>
      <c r="E155" s="191" t="str">
        <f>IF(C155="○",IF($D155&lt;&gt;"",VLOOKUP($D155,新規学連登録者入力シート!$A$2:$U$101,8,FALSE),""),IF($D155&lt;&gt;"",IF(VLOOKUP(記入方法!$D155,登録者リスト!$A$1:$F$43729,4,FALSE)=基本情報!$D$6,VLOOKUP(記入方法!$D155,登録者リスト!$A$1:$F$43729,3,FALSE),""),""))</f>
        <v/>
      </c>
      <c r="F155" s="283" t="str">
        <f>IF(C155="○",IF($D155&lt;&gt;"",VLOOKUP($D155,新規学連登録者入力シート!$A$2:$U$101,9,FALSE),""),IF($D155&lt;&gt;"",IF(VLOOKUP(記入方法!$D155,登録者リスト!$A$1:$G$43729,4,FALSE)=基本情報!$D$6,VLOOKUP(記入方法!$D155,登録者リスト!$A$1:$G$43729,7,FALSE),""),""))</f>
        <v/>
      </c>
      <c r="G155" s="192" t="str">
        <f>IF(C155="○",IF($D155&lt;&gt;"",VLOOKUP($D155,新規学連登録者入力シート!$A$2:$U$101,14,FALSE),""),IF($D155&lt;&gt;"",IF(VLOOKUP(記入方法!$D155,登録者リスト!$A$1:$F$43729,4,FALSE)=基本情報!$D$6,VLOOKUP(記入方法!$D155,登録者リスト!$A$1:$F$43729,5,FALSE),""),""))</f>
        <v/>
      </c>
      <c r="H155" s="285" t="str">
        <f>IF(C155="○",IF($D155&lt;&gt;"",VLOOKUP($D155,新規学連登録者入力シート!$A$2:$U$101,19,FALSE),""),IF($D155&lt;&gt;"",IF(VLOOKUP(記入方法!$D155,登録者リスト!$A$1:$H$43729,4,FALSE)=基本情報!$D$6,VLOOKUP(記入方法!$D155,登録者リスト!$A$1:$H$43729,8,FALSE),""),""))</f>
        <v/>
      </c>
      <c r="I155" s="341"/>
      <c r="J155" s="341"/>
      <c r="K155" s="343" t="str">
        <f>IFERROR(IF(I155="","",IF(AND(I155&lt;&gt;"107 ハーフマラソン",I155&lt;&gt;"062 10000mW"),IF(BD155="T",IF(VALUE(M155)&lt;=BB155,"A標準",IF(VALUE(M155)&lt;=BC155,"B標準","未突破")),IF(VALUE(M155)&gt;=BB155,"A標準",IF(VALUE(M155)&gt;=BC155,"B標準","未突破"))),IF(VALUE(M155)&lt;=BC155,"","未突破"))),"")</f>
        <v/>
      </c>
      <c r="L155" s="170"/>
      <c r="M155" s="13" t="str">
        <f>IF(U155="",ASC(N155&amp;IF(P155&lt;&gt;"",TEXT(P155,"00"),"")&amp;IF(R155&lt;&gt;"",TEXT(R155,"00"),"")&amp;IF(T155&lt;&gt;"",TEXT(T155,"00"),"")),ASC(U155))</f>
        <v/>
      </c>
      <c r="N155" s="285"/>
      <c r="O155" s="329" t="s">
        <v>278</v>
      </c>
      <c r="P155" s="337"/>
      <c r="Q155" s="329" t="s">
        <v>279</v>
      </c>
      <c r="R155" s="337"/>
      <c r="S155" s="313" t="s">
        <v>280</v>
      </c>
      <c r="T155" s="339"/>
      <c r="U155" s="285"/>
      <c r="V155" s="8"/>
      <c r="W155" s="9" t="s">
        <v>23</v>
      </c>
      <c r="X155" s="8"/>
      <c r="Y155" s="9" t="s">
        <v>24</v>
      </c>
      <c r="Z155" s="8"/>
      <c r="AA155" s="9" t="s">
        <v>26</v>
      </c>
      <c r="AB155" s="283"/>
      <c r="AC155" s="127" t="str">
        <f>IF(AK155="",ASC(AD155&amp;IF(AF155&lt;&gt;"",TEXT(AF155,"00"),"")&amp;IF(AH155&lt;&gt;"",TEXT(AH155,"00"),"")&amp;IF(AJ155&lt;&gt;"",TEXT(AJ155,"00"),"")),ASC(AK155))</f>
        <v/>
      </c>
      <c r="AD155" s="327" t="str">
        <f>IF(I155="","",IF(I155="201 十種競技","",VLOOKUP(I155,#REF!,2,FALSE)))</f>
        <v/>
      </c>
      <c r="AE155" s="331" t="s">
        <v>278</v>
      </c>
      <c r="AF155" s="333" t="str">
        <f>IF(I155="","",IF(I155="201 十種競技","",VLOOKUP(I155,#REF!,4,FALSE)))</f>
        <v/>
      </c>
      <c r="AG155" s="331" t="s">
        <v>279</v>
      </c>
      <c r="AH155" s="333" t="str">
        <f>IF(I155="","",IF(I155="201 十種競技","",VLOOKUP(I155,#REF!,6,FALSE)))</f>
        <v/>
      </c>
      <c r="AI155" s="335" t="s">
        <v>280</v>
      </c>
      <c r="AJ155" s="325" t="str">
        <f>IF(I155="","",IF(I155="201 十種競技","",VLOOKUP(I155,#REF!,8,FALSE)))</f>
        <v/>
      </c>
      <c r="AK155" s="327" t="str">
        <f>IF(I155="","",IF(I155="201 十種競技",#REF!,""))</f>
        <v/>
      </c>
      <c r="AL155" s="13" t="str">
        <f>IF(AT155="",ASC(AM155&amp;IF(AO155&lt;&gt;"",TEXT(AO155,"00"),"")&amp;IF(AQ155&lt;&gt;"",TEXT(AQ155,"00"),"")&amp;IF(AS155&lt;&gt;"",TEXT(AS155,"00"),"")),ASC(AT155))</f>
        <v/>
      </c>
      <c r="AM155" s="279"/>
      <c r="AN155" s="329" t="s">
        <v>278</v>
      </c>
      <c r="AO155" s="311"/>
      <c r="AP155" s="329" t="s">
        <v>279</v>
      </c>
      <c r="AQ155" s="311"/>
      <c r="AR155" s="313" t="s">
        <v>280</v>
      </c>
      <c r="AS155" s="315"/>
      <c r="AT155" s="317"/>
      <c r="AV155" s="6" t="str">
        <f>IF(AND(I155&lt;&gt;"107 ハーフマラソン",I155&lt;&gt;"062 10000mW"),D155 &amp; "-" &amp; I155,D155 &amp; "-" &amp; I155 &amp; J155)</f>
        <v>-</v>
      </c>
      <c r="AW155" s="6" t="str">
        <f>IF(ISERROR(VLOOKUP(記入方法!$AV155,登録者リスト!#REF!,4,FALSE)),"○","")</f>
        <v>○</v>
      </c>
      <c r="AX155" s="6" t="e">
        <f>IF(AND(I155&lt;&gt;"107 ハーフマラソン",I155&lt;&gt;"062 10000mW"),#REF! &amp; "-" &amp; I155,#REF! &amp; "-" &amp; I155 &amp; J155)</f>
        <v>#REF!</v>
      </c>
      <c r="AY155" s="6" t="str">
        <f>IF(ISERROR(VLOOKUP(AX155,突破者リスト外資格記録入力シート!$D$7:$M$106,2,FALSE)),"○","")</f>
        <v>○</v>
      </c>
      <c r="AZ155" s="6" t="str">
        <f>IF(C155="○","整理番号","登録番号")</f>
        <v>登録番号</v>
      </c>
      <c r="BA155" s="6" t="str">
        <f>IF(I155="107 ハーフマラソン","H",IF(I155="062 10000mW","W",""))</f>
        <v/>
      </c>
      <c r="BB155" s="6" t="e">
        <f>VLOOKUP($I155 &amp; $J155,標準記録!$A$1:$D$25,2,FALSE)</f>
        <v>#N/A</v>
      </c>
      <c r="BC155" s="6" t="e">
        <f>VLOOKUP($I155 &amp; $J155,標準記録!$A$1:$D$25,3,FALSE)</f>
        <v>#N/A</v>
      </c>
      <c r="BD155" s="6" t="e">
        <f>VLOOKUP($I155 &amp; $J155,標準記録!$A$1:$D$25,4,FALSE)</f>
        <v>#N/A</v>
      </c>
      <c r="BE155" s="6" t="str">
        <f>IF(BF155="","",A155)</f>
        <v/>
      </c>
      <c r="BF155" s="6" t="str">
        <f>IF(OR(I155="201 十種競技",I155="202 七種競技"),#REF!,"")</f>
        <v/>
      </c>
      <c r="BG155" s="6" t="str">
        <f>IF(I155="107 ハーフマラソン",#REF!,"")</f>
        <v/>
      </c>
      <c r="BH155" s="6" t="str">
        <f>I155 &amp; K155</f>
        <v/>
      </c>
      <c r="BI155" s="6">
        <f>I155</f>
        <v>0</v>
      </c>
      <c r="BJ155" s="6">
        <f>COUNTIF($BI$5:$BI$401,I155)</f>
        <v>160</v>
      </c>
      <c r="BK155" s="6">
        <f>COUNTIF($BH$5:$BH$401,I155 &amp; "B標準")</f>
        <v>0</v>
      </c>
      <c r="BL155" s="6" t="str">
        <f>D153 &amp; D155</f>
        <v>登録番号</v>
      </c>
    </row>
    <row r="156" spans="1:64" ht="14.25" thickBot="1" x14ac:dyDescent="0.2">
      <c r="A156" s="277"/>
      <c r="B156" s="280"/>
      <c r="C156" s="282"/>
      <c r="D156" s="280"/>
      <c r="E156" s="193" t="str">
        <f>IF(C155="○",IF($D155&lt;&gt;"",VLOOKUP($D155,新規学連登録者入力シート!$A$2:$U$101,7,FALSE),""),IF($D155&lt;&gt;"",IF(VLOOKUP(記入方法!$D155,登録者リスト!$A$1:$F$43729,4,FALSE)=基本情報!$D$6,VLOOKUP(記入方法!$D155,登録者リスト!$A$1:$F$43729,2,FALSE),""),""))</f>
        <v/>
      </c>
      <c r="F156" s="284"/>
      <c r="G156" s="193" t="str">
        <f>IF(C155="○",IF($D155&lt;&gt;"",VLOOKUP($D155,新規学連登録者入力シート!$A$2:$U$101,19,FALSE),""),IF($D155&lt;&gt;"",IF(VLOOKUP(記入方法!$D155,登録者リスト!$A$1:$F$43729,4,FALSE)=基本情報!$D$6,VLOOKUP(記入方法!$D155,登録者リスト!$A$1:$F$43729,6,FALSE),""),""))</f>
        <v/>
      </c>
      <c r="H156" s="286"/>
      <c r="I156" s="342"/>
      <c r="J156" s="342"/>
      <c r="K156" s="344"/>
      <c r="L156" s="171"/>
      <c r="M156" s="15" t="str">
        <f>IF(U156="",ASC(N156&amp;IF(P156&lt;&gt;"",TEXT(P156,"00"),"")&amp;IF(R156&lt;&gt;"",TEXT(R156,"00"),"")&amp;IF(T156&lt;&gt;"",TEXT(T156,"00"),"")),ASC(U156))</f>
        <v/>
      </c>
      <c r="N156" s="286"/>
      <c r="O156" s="330"/>
      <c r="P156" s="338"/>
      <c r="Q156" s="330"/>
      <c r="R156" s="338"/>
      <c r="S156" s="314"/>
      <c r="T156" s="340"/>
      <c r="U156" s="286"/>
      <c r="V156" s="10"/>
      <c r="W156" s="11" t="s">
        <v>23</v>
      </c>
      <c r="X156" s="10"/>
      <c r="Y156" s="11" t="s">
        <v>25</v>
      </c>
      <c r="Z156" s="10"/>
      <c r="AA156" s="11" t="s">
        <v>26</v>
      </c>
      <c r="AB156" s="284"/>
      <c r="AC156" s="128" t="str">
        <f>IF(AK156="",ASC(AD155&amp;IF(AF156&lt;&gt;"",TEXT(AF156,"00"),"")&amp;IF(AH156&lt;&gt;"",TEXT(AH156,"00"),"")&amp;IF(AJ156&lt;&gt;"",TEXT(AJ156,"00"),"")),ASC(AK156))</f>
        <v/>
      </c>
      <c r="AD156" s="328"/>
      <c r="AE156" s="332"/>
      <c r="AF156" s="334"/>
      <c r="AG156" s="332"/>
      <c r="AH156" s="334"/>
      <c r="AI156" s="336"/>
      <c r="AJ156" s="326"/>
      <c r="AK156" s="328"/>
      <c r="AL156" s="15" t="str">
        <f>IF(AT156="",ASC(AM156&amp;IF(AO156&lt;&gt;"",TEXT(AO156,"00"),"")&amp;IF(AQ156&lt;&gt;"",TEXT(AQ156,"00"),"")&amp;IF(AS156&lt;&gt;"",TEXT(AS156,"00"),"")),ASC(AT156))</f>
        <v/>
      </c>
      <c r="AM156" s="280"/>
      <c r="AN156" s="330"/>
      <c r="AO156" s="312"/>
      <c r="AP156" s="330"/>
      <c r="AQ156" s="312"/>
      <c r="AR156" s="314"/>
      <c r="AS156" s="316"/>
      <c r="AT156" s="318"/>
      <c r="AV156" s="6" t="str">
        <f>IF(AND(I156&lt;&gt;"107 ハーフマラソン",I156&lt;&gt;"062 10000mW"),D155 &amp; "-" &amp; I156,D155 &amp; "-" &amp; I156 &amp; J156)</f>
        <v>-</v>
      </c>
      <c r="AW156" s="6" t="str">
        <f>IF(ISERROR(VLOOKUP(記入方法!$AV156,登録者リスト!#REF!,4,FALSE)),"○","")</f>
        <v>○</v>
      </c>
      <c r="AX156" s="6" t="e">
        <f>IF(AND(I156&lt;&gt;"107 ハーフマラソン",I156&lt;&gt;"062 10000mW"),#REF! &amp; "-" &amp; I156,#REF! &amp; "-" &amp; I156 &amp; J156)</f>
        <v>#REF!</v>
      </c>
      <c r="AY156" s="6" t="str">
        <f>IF(ISERROR(VLOOKUP(AX156,突破者リスト外資格記録入力シート!$D$7:$M$106,2,FALSE)),"○","")</f>
        <v>○</v>
      </c>
      <c r="BA156" s="6" t="str">
        <f>IF(I156="107 ハーフマラソン","H",IF(I156="062 10000mW","W",""))</f>
        <v/>
      </c>
      <c r="BB156" s="6" t="e">
        <f>VLOOKUP($I156 &amp; $J156,標準記録!$A$1:$D$25,2,FALSE)</f>
        <v>#N/A</v>
      </c>
      <c r="BC156" s="6" t="e">
        <f>VLOOKUP($I156 &amp; $J156,標準記録!$A$1:$D$25,3,FALSE)</f>
        <v>#N/A</v>
      </c>
      <c r="BD156" s="6" t="e">
        <f>VLOOKUP($I156 &amp; $J156,標準記録!$A$1:$D$25,4,FALSE)</f>
        <v>#N/A</v>
      </c>
      <c r="BE156" s="6" t="str">
        <f>IF(BF156="","",A155)</f>
        <v/>
      </c>
      <c r="BF156" s="6" t="str">
        <f>IF(OR(I156="201 十種競技",I156="202 七種競技"),#REF!,"")</f>
        <v/>
      </c>
      <c r="BG156" s="6" t="str">
        <f>IF(I156="107 ハーフマラソン",#REF!,"")</f>
        <v/>
      </c>
      <c r="BH156" s="6" t="str">
        <f>I156 &amp; K156</f>
        <v/>
      </c>
      <c r="BI156" s="6">
        <f>I156</f>
        <v>0</v>
      </c>
      <c r="BJ156" s="6">
        <f>COUNTIF($BI$5:$BI$401,I156)</f>
        <v>160</v>
      </c>
      <c r="BK156" s="6">
        <f>COUNTIF($BH$5:$BH$401,I156 &amp; "B標準")</f>
        <v>0</v>
      </c>
    </row>
    <row r="157" spans="1:64" ht="15" thickTop="1" thickBot="1" x14ac:dyDescent="0.2">
      <c r="A157" s="278"/>
      <c r="B157" s="319" t="s">
        <v>167</v>
      </c>
      <c r="C157" s="320"/>
      <c r="D157" s="320"/>
      <c r="E157" s="320"/>
      <c r="F157" s="320"/>
      <c r="G157" s="321"/>
      <c r="H157" s="190"/>
      <c r="I157" s="322"/>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4"/>
    </row>
    <row r="158" spans="1:64" ht="13.5" customHeight="1" x14ac:dyDescent="0.15">
      <c r="A158" s="301"/>
      <c r="B158" s="303" t="s">
        <v>0</v>
      </c>
      <c r="C158" s="305" t="s">
        <v>283</v>
      </c>
      <c r="D158" s="305" t="str">
        <f>IF(C160="○","整理番号","登録番号")</f>
        <v>登録番号</v>
      </c>
      <c r="E158" s="189" t="s">
        <v>1402</v>
      </c>
      <c r="F158" s="303" t="s">
        <v>322</v>
      </c>
      <c r="G158" s="169" t="s">
        <v>1</v>
      </c>
      <c r="H158" s="307" t="s">
        <v>1403</v>
      </c>
      <c r="I158" s="345" t="s">
        <v>2</v>
      </c>
      <c r="J158" s="307" t="s">
        <v>331</v>
      </c>
      <c r="K158" s="307" t="s">
        <v>3</v>
      </c>
      <c r="L158" s="179" t="s">
        <v>284</v>
      </c>
      <c r="M158" s="172" t="s">
        <v>16</v>
      </c>
      <c r="N158" s="287" t="s">
        <v>4</v>
      </c>
      <c r="O158" s="288"/>
      <c r="P158" s="288"/>
      <c r="Q158" s="288"/>
      <c r="R158" s="288"/>
      <c r="S158" s="288"/>
      <c r="T158" s="288"/>
      <c r="U158" s="288"/>
      <c r="V158" s="288"/>
      <c r="W158" s="288"/>
      <c r="X158" s="288"/>
      <c r="Y158" s="288"/>
      <c r="Z158" s="288"/>
      <c r="AA158" s="288"/>
      <c r="AB158" s="289"/>
      <c r="AC158" s="174" t="s">
        <v>16</v>
      </c>
      <c r="AD158" s="290" t="s">
        <v>470</v>
      </c>
      <c r="AE158" s="291"/>
      <c r="AF158" s="291"/>
      <c r="AG158" s="291"/>
      <c r="AH158" s="291"/>
      <c r="AI158" s="291"/>
      <c r="AJ158" s="291"/>
      <c r="AK158" s="292"/>
      <c r="AL158" s="172" t="s">
        <v>16</v>
      </c>
      <c r="AM158" s="287" t="s">
        <v>467</v>
      </c>
      <c r="AN158" s="288"/>
      <c r="AO158" s="288"/>
      <c r="AP158" s="288"/>
      <c r="AQ158" s="288"/>
      <c r="AR158" s="288"/>
      <c r="AS158" s="288"/>
      <c r="AT158" s="293"/>
    </row>
    <row r="159" spans="1:64" ht="14.25" thickBot="1" x14ac:dyDescent="0.2">
      <c r="A159" s="302"/>
      <c r="B159" s="304"/>
      <c r="C159" s="306"/>
      <c r="D159" s="306"/>
      <c r="E159" s="194" t="s">
        <v>6</v>
      </c>
      <c r="F159" s="304"/>
      <c r="G159" s="7" t="s">
        <v>7</v>
      </c>
      <c r="H159" s="304"/>
      <c r="I159" s="346"/>
      <c r="J159" s="310"/>
      <c r="K159" s="310"/>
      <c r="L159" s="180"/>
      <c r="M159" s="173"/>
      <c r="N159" s="294" t="s">
        <v>8</v>
      </c>
      <c r="O159" s="295"/>
      <c r="P159" s="295"/>
      <c r="Q159" s="295"/>
      <c r="R159" s="295"/>
      <c r="S159" s="295"/>
      <c r="T159" s="296"/>
      <c r="U159" s="194" t="s">
        <v>9</v>
      </c>
      <c r="V159" s="176" t="s">
        <v>10</v>
      </c>
      <c r="W159" s="177"/>
      <c r="X159" s="177"/>
      <c r="Y159" s="177"/>
      <c r="Z159" s="177"/>
      <c r="AA159" s="178"/>
      <c r="AB159" s="120" t="s">
        <v>11</v>
      </c>
      <c r="AC159" s="175"/>
      <c r="AD159" s="297" t="s">
        <v>8</v>
      </c>
      <c r="AE159" s="298"/>
      <c r="AF159" s="298"/>
      <c r="AG159" s="298"/>
      <c r="AH159" s="298"/>
      <c r="AI159" s="298"/>
      <c r="AJ159" s="299"/>
      <c r="AK159" s="126" t="s">
        <v>9</v>
      </c>
      <c r="AL159" s="173"/>
      <c r="AM159" s="294" t="s">
        <v>8</v>
      </c>
      <c r="AN159" s="295"/>
      <c r="AO159" s="295"/>
      <c r="AP159" s="295"/>
      <c r="AQ159" s="295"/>
      <c r="AR159" s="295"/>
      <c r="AS159" s="296"/>
      <c r="AT159" s="121" t="s">
        <v>9</v>
      </c>
    </row>
    <row r="160" spans="1:64" x14ac:dyDescent="0.15">
      <c r="A160" s="276">
        <v>32</v>
      </c>
      <c r="B160" s="279"/>
      <c r="C160" s="281"/>
      <c r="D160" s="279"/>
      <c r="E160" s="191" t="str">
        <f>IF(C160="○",IF($D160&lt;&gt;"",VLOOKUP($D160,新規学連登録者入力シート!$A$2:$U$101,8,FALSE),""),IF($D160&lt;&gt;"",IF(VLOOKUP(記入方法!$D160,登録者リスト!$A$1:$F$43729,4,FALSE)=基本情報!$D$6,VLOOKUP(記入方法!$D160,登録者リスト!$A$1:$F$43729,3,FALSE),""),""))</f>
        <v/>
      </c>
      <c r="F160" s="283" t="str">
        <f>IF(C160="○",IF($D160&lt;&gt;"",VLOOKUP($D160,新規学連登録者入力シート!$A$2:$U$101,9,FALSE),""),IF($D160&lt;&gt;"",IF(VLOOKUP(記入方法!$D160,登録者リスト!$A$1:$G$43729,4,FALSE)=基本情報!$D$6,VLOOKUP(記入方法!$D160,登録者リスト!$A$1:$G$43729,7,FALSE),""),""))</f>
        <v/>
      </c>
      <c r="G160" s="192" t="str">
        <f>IF(C160="○",IF($D160&lt;&gt;"",VLOOKUP($D160,新規学連登録者入力シート!$A$2:$U$101,14,FALSE),""),IF($D160&lt;&gt;"",IF(VLOOKUP(記入方法!$D160,登録者リスト!$A$1:$F$43729,4,FALSE)=基本情報!$D$6,VLOOKUP(記入方法!$D160,登録者リスト!$A$1:$F$43729,5,FALSE),""),""))</f>
        <v/>
      </c>
      <c r="H160" s="285" t="str">
        <f>IF(C160="○",IF($D160&lt;&gt;"",VLOOKUP($D160,新規学連登録者入力シート!$A$2:$U$101,19,FALSE),""),IF($D160&lt;&gt;"",IF(VLOOKUP(記入方法!$D160,登録者リスト!$A$1:$H$43729,4,FALSE)=基本情報!$D$6,VLOOKUP(記入方法!$D160,登録者リスト!$A$1:$H$43729,8,FALSE),""),""))</f>
        <v/>
      </c>
      <c r="I160" s="341"/>
      <c r="J160" s="341"/>
      <c r="K160" s="343" t="str">
        <f>IFERROR(IF(I160="","",IF(AND(I160&lt;&gt;"107 ハーフマラソン",I160&lt;&gt;"062 10000mW"),IF(BD160="T",IF(VALUE(M160)&lt;=BB160,"A標準",IF(VALUE(M160)&lt;=BC160,"B標準","未突破")),IF(VALUE(M160)&gt;=BB160,"A標準",IF(VALUE(M160)&gt;=BC160,"B標準","未突破"))),IF(VALUE(M160)&lt;=BC160,"","未突破"))),"")</f>
        <v/>
      </c>
      <c r="L160" s="170"/>
      <c r="M160" s="13" t="str">
        <f>IF(U160="",ASC(N160&amp;IF(P160&lt;&gt;"",TEXT(P160,"00"),"")&amp;IF(R160&lt;&gt;"",TEXT(R160,"00"),"")&amp;IF(T160&lt;&gt;"",TEXT(T160,"00"),"")),ASC(U160))</f>
        <v/>
      </c>
      <c r="N160" s="285"/>
      <c r="O160" s="329" t="s">
        <v>278</v>
      </c>
      <c r="P160" s="337"/>
      <c r="Q160" s="329" t="s">
        <v>279</v>
      </c>
      <c r="R160" s="337"/>
      <c r="S160" s="313" t="s">
        <v>280</v>
      </c>
      <c r="T160" s="339"/>
      <c r="U160" s="285"/>
      <c r="V160" s="8"/>
      <c r="W160" s="9" t="s">
        <v>23</v>
      </c>
      <c r="X160" s="8"/>
      <c r="Y160" s="9" t="s">
        <v>24</v>
      </c>
      <c r="Z160" s="8"/>
      <c r="AA160" s="9" t="s">
        <v>26</v>
      </c>
      <c r="AB160" s="283"/>
      <c r="AC160" s="127" t="str">
        <f>IF(AK160="",ASC(AD160&amp;IF(AF160&lt;&gt;"",TEXT(AF160,"00"),"")&amp;IF(AH160&lt;&gt;"",TEXT(AH160,"00"),"")&amp;IF(AJ160&lt;&gt;"",TEXT(AJ160,"00"),"")),ASC(AK160))</f>
        <v/>
      </c>
      <c r="AD160" s="327" t="str">
        <f>IF(I160="","",IF(I160="201 十種競技","",VLOOKUP(I160,#REF!,2,FALSE)))</f>
        <v/>
      </c>
      <c r="AE160" s="331" t="s">
        <v>278</v>
      </c>
      <c r="AF160" s="333" t="str">
        <f>IF(I160="","",IF(I160="201 十種競技","",VLOOKUP(I160,#REF!,4,FALSE)))</f>
        <v/>
      </c>
      <c r="AG160" s="331" t="s">
        <v>279</v>
      </c>
      <c r="AH160" s="333" t="str">
        <f>IF(I160="","",IF(I160="201 十種競技","",VLOOKUP(I160,#REF!,6,FALSE)))</f>
        <v/>
      </c>
      <c r="AI160" s="335" t="s">
        <v>280</v>
      </c>
      <c r="AJ160" s="325" t="str">
        <f>IF(I160="","",IF(I160="201 十種競技","",VLOOKUP(I160,#REF!,8,FALSE)))</f>
        <v/>
      </c>
      <c r="AK160" s="327" t="str">
        <f>IF(I160="","",IF(I160="201 十種競技",#REF!,""))</f>
        <v/>
      </c>
      <c r="AL160" s="13" t="str">
        <f>IF(AT160="",ASC(AM160&amp;IF(AO160&lt;&gt;"",TEXT(AO160,"00"),"")&amp;IF(AQ160&lt;&gt;"",TEXT(AQ160,"00"),"")&amp;IF(AS160&lt;&gt;"",TEXT(AS160,"00"),"")),ASC(AT160))</f>
        <v/>
      </c>
      <c r="AM160" s="279"/>
      <c r="AN160" s="329" t="s">
        <v>278</v>
      </c>
      <c r="AO160" s="311"/>
      <c r="AP160" s="329" t="s">
        <v>279</v>
      </c>
      <c r="AQ160" s="311"/>
      <c r="AR160" s="313" t="s">
        <v>280</v>
      </c>
      <c r="AS160" s="315"/>
      <c r="AT160" s="317"/>
      <c r="AV160" s="6" t="str">
        <f>IF(AND(I160&lt;&gt;"107 ハーフマラソン",I160&lt;&gt;"062 10000mW"),D160 &amp; "-" &amp; I160,D160 &amp; "-" &amp; I160 &amp; J160)</f>
        <v>-</v>
      </c>
      <c r="AW160" s="6" t="str">
        <f>IF(ISERROR(VLOOKUP(記入方法!$AV160,登録者リスト!#REF!,4,FALSE)),"○","")</f>
        <v>○</v>
      </c>
      <c r="AX160" s="6" t="e">
        <f>IF(AND(I160&lt;&gt;"107 ハーフマラソン",I160&lt;&gt;"062 10000mW"),#REF! &amp; "-" &amp; I160,#REF! &amp; "-" &amp; I160 &amp; J160)</f>
        <v>#REF!</v>
      </c>
      <c r="AY160" s="6" t="str">
        <f>IF(ISERROR(VLOOKUP(AX160,突破者リスト外資格記録入力シート!$D$7:$M$106,2,FALSE)),"○","")</f>
        <v>○</v>
      </c>
      <c r="AZ160" s="6" t="str">
        <f>IF(C160="○","整理番号","登録番号")</f>
        <v>登録番号</v>
      </c>
      <c r="BA160" s="6" t="str">
        <f>IF(I160="107 ハーフマラソン","H",IF(I160="062 10000mW","W",""))</f>
        <v/>
      </c>
      <c r="BB160" s="6" t="e">
        <f>VLOOKUP($I160 &amp; $J160,標準記録!$A$1:$D$25,2,FALSE)</f>
        <v>#N/A</v>
      </c>
      <c r="BC160" s="6" t="e">
        <f>VLOOKUP($I160 &amp; $J160,標準記録!$A$1:$D$25,3,FALSE)</f>
        <v>#N/A</v>
      </c>
      <c r="BD160" s="6" t="e">
        <f>VLOOKUP($I160 &amp; $J160,標準記録!$A$1:$D$25,4,FALSE)</f>
        <v>#N/A</v>
      </c>
      <c r="BE160" s="6" t="str">
        <f>IF(BF160="","",A160)</f>
        <v/>
      </c>
      <c r="BF160" s="6" t="str">
        <f>IF(OR(I160="201 十種競技",I160="202 七種競技"),#REF!,"")</f>
        <v/>
      </c>
      <c r="BG160" s="6" t="str">
        <f>IF(I160="107 ハーフマラソン",#REF!,"")</f>
        <v/>
      </c>
      <c r="BH160" s="6" t="str">
        <f>I160 &amp; K160</f>
        <v/>
      </c>
      <c r="BI160" s="6">
        <f>I160</f>
        <v>0</v>
      </c>
      <c r="BJ160" s="6">
        <f>COUNTIF($BI$5:$BI$401,I160)</f>
        <v>160</v>
      </c>
      <c r="BK160" s="6">
        <f>COUNTIF($BH$5:$BH$401,I160 &amp; "B標準")</f>
        <v>0</v>
      </c>
      <c r="BL160" s="6" t="str">
        <f>D158 &amp; D160</f>
        <v>登録番号</v>
      </c>
    </row>
    <row r="161" spans="1:64" ht="14.25" thickBot="1" x14ac:dyDescent="0.2">
      <c r="A161" s="277"/>
      <c r="B161" s="280"/>
      <c r="C161" s="282"/>
      <c r="D161" s="280"/>
      <c r="E161" s="193" t="str">
        <f>IF(C160="○",IF($D160&lt;&gt;"",VLOOKUP($D160,新規学連登録者入力シート!$A$2:$U$101,7,FALSE),""),IF($D160&lt;&gt;"",IF(VLOOKUP(記入方法!$D160,登録者リスト!$A$1:$F$43729,4,FALSE)=基本情報!$D$6,VLOOKUP(記入方法!$D160,登録者リスト!$A$1:$F$43729,2,FALSE),""),""))</f>
        <v/>
      </c>
      <c r="F161" s="284"/>
      <c r="G161" s="193" t="str">
        <f>IF(C160="○",IF($D160&lt;&gt;"",VLOOKUP($D160,新規学連登録者入力シート!$A$2:$U$101,19,FALSE),""),IF($D160&lt;&gt;"",IF(VLOOKUP(記入方法!$D160,登録者リスト!$A$1:$F$43729,4,FALSE)=基本情報!$D$6,VLOOKUP(記入方法!$D160,登録者リスト!$A$1:$F$43729,6,FALSE),""),""))</f>
        <v/>
      </c>
      <c r="H161" s="286"/>
      <c r="I161" s="342"/>
      <c r="J161" s="342"/>
      <c r="K161" s="344"/>
      <c r="L161" s="171"/>
      <c r="M161" s="15" t="str">
        <f>IF(U161="",ASC(N161&amp;IF(P161&lt;&gt;"",TEXT(P161,"00"),"")&amp;IF(R161&lt;&gt;"",TEXT(R161,"00"),"")&amp;IF(T161&lt;&gt;"",TEXT(T161,"00"),"")),ASC(U161))</f>
        <v/>
      </c>
      <c r="N161" s="286"/>
      <c r="O161" s="330"/>
      <c r="P161" s="338"/>
      <c r="Q161" s="330"/>
      <c r="R161" s="338"/>
      <c r="S161" s="314"/>
      <c r="T161" s="340"/>
      <c r="U161" s="286"/>
      <c r="V161" s="10"/>
      <c r="W161" s="11" t="s">
        <v>23</v>
      </c>
      <c r="X161" s="10"/>
      <c r="Y161" s="11" t="s">
        <v>25</v>
      </c>
      <c r="Z161" s="10"/>
      <c r="AA161" s="11" t="s">
        <v>26</v>
      </c>
      <c r="AB161" s="284"/>
      <c r="AC161" s="128" t="str">
        <f>IF(AK161="",ASC(AD160&amp;IF(AF161&lt;&gt;"",TEXT(AF161,"00"),"")&amp;IF(AH161&lt;&gt;"",TEXT(AH161,"00"),"")&amp;IF(AJ161&lt;&gt;"",TEXT(AJ161,"00"),"")),ASC(AK161))</f>
        <v/>
      </c>
      <c r="AD161" s="328"/>
      <c r="AE161" s="332"/>
      <c r="AF161" s="334"/>
      <c r="AG161" s="332"/>
      <c r="AH161" s="334"/>
      <c r="AI161" s="336"/>
      <c r="AJ161" s="326"/>
      <c r="AK161" s="328"/>
      <c r="AL161" s="15" t="str">
        <f>IF(AT161="",ASC(AM161&amp;IF(AO161&lt;&gt;"",TEXT(AO161,"00"),"")&amp;IF(AQ161&lt;&gt;"",TEXT(AQ161,"00"),"")&amp;IF(AS161&lt;&gt;"",TEXT(AS161,"00"),"")),ASC(AT161))</f>
        <v/>
      </c>
      <c r="AM161" s="280"/>
      <c r="AN161" s="330"/>
      <c r="AO161" s="312"/>
      <c r="AP161" s="330"/>
      <c r="AQ161" s="312"/>
      <c r="AR161" s="314"/>
      <c r="AS161" s="316"/>
      <c r="AT161" s="318"/>
      <c r="AV161" s="6" t="str">
        <f>IF(AND(I161&lt;&gt;"107 ハーフマラソン",I161&lt;&gt;"062 10000mW"),D160 &amp; "-" &amp; I161,D160 &amp; "-" &amp; I161 &amp; J161)</f>
        <v>-</v>
      </c>
      <c r="AW161" s="6" t="str">
        <f>IF(ISERROR(VLOOKUP(記入方法!$AV161,登録者リスト!#REF!,4,FALSE)),"○","")</f>
        <v>○</v>
      </c>
      <c r="AX161" s="6" t="e">
        <f>IF(AND(I161&lt;&gt;"107 ハーフマラソン",I161&lt;&gt;"062 10000mW"),#REF! &amp; "-" &amp; I161,#REF! &amp; "-" &amp; I161 &amp; J161)</f>
        <v>#REF!</v>
      </c>
      <c r="AY161" s="6" t="str">
        <f>IF(ISERROR(VLOOKUP(AX161,突破者リスト外資格記録入力シート!$D$7:$M$106,2,FALSE)),"○","")</f>
        <v>○</v>
      </c>
      <c r="BA161" s="6" t="str">
        <f>IF(I161="107 ハーフマラソン","H",IF(I161="062 10000mW","W",""))</f>
        <v/>
      </c>
      <c r="BB161" s="6" t="e">
        <f>VLOOKUP($I161 &amp; $J161,標準記録!$A$1:$D$25,2,FALSE)</f>
        <v>#N/A</v>
      </c>
      <c r="BC161" s="6" t="e">
        <f>VLOOKUP($I161 &amp; $J161,標準記録!$A$1:$D$25,3,FALSE)</f>
        <v>#N/A</v>
      </c>
      <c r="BD161" s="6" t="e">
        <f>VLOOKUP($I161 &amp; $J161,標準記録!$A$1:$D$25,4,FALSE)</f>
        <v>#N/A</v>
      </c>
      <c r="BE161" s="6" t="str">
        <f>IF(BF161="","",A160)</f>
        <v/>
      </c>
      <c r="BF161" s="6" t="str">
        <f>IF(OR(I161="201 十種競技",I161="202 七種競技"),#REF!,"")</f>
        <v/>
      </c>
      <c r="BG161" s="6" t="str">
        <f>IF(I161="107 ハーフマラソン",#REF!,"")</f>
        <v/>
      </c>
      <c r="BH161" s="6" t="str">
        <f>I161 &amp; K161</f>
        <v/>
      </c>
      <c r="BI161" s="6">
        <f>I161</f>
        <v>0</v>
      </c>
      <c r="BJ161" s="6">
        <f>COUNTIF($BI$5:$BI$401,I161)</f>
        <v>160</v>
      </c>
      <c r="BK161" s="6">
        <f>COUNTIF($BH$5:$BH$401,I161 &amp; "B標準")</f>
        <v>0</v>
      </c>
    </row>
    <row r="162" spans="1:64" ht="15" thickTop="1" thickBot="1" x14ac:dyDescent="0.2">
      <c r="A162" s="278"/>
      <c r="B162" s="319" t="s">
        <v>167</v>
      </c>
      <c r="C162" s="320"/>
      <c r="D162" s="320"/>
      <c r="E162" s="320"/>
      <c r="F162" s="320"/>
      <c r="G162" s="321"/>
      <c r="H162" s="190"/>
      <c r="I162" s="322"/>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4"/>
    </row>
    <row r="163" spans="1:64" ht="13.5" customHeight="1" x14ac:dyDescent="0.15">
      <c r="A163" s="301"/>
      <c r="B163" s="303" t="s">
        <v>0</v>
      </c>
      <c r="C163" s="305" t="s">
        <v>283</v>
      </c>
      <c r="D163" s="305" t="str">
        <f>IF(C165="○","整理番号","登録番号")</f>
        <v>登録番号</v>
      </c>
      <c r="E163" s="189" t="s">
        <v>1402</v>
      </c>
      <c r="F163" s="303" t="s">
        <v>322</v>
      </c>
      <c r="G163" s="169" t="s">
        <v>1</v>
      </c>
      <c r="H163" s="307" t="s">
        <v>1403</v>
      </c>
      <c r="I163" s="345" t="s">
        <v>2</v>
      </c>
      <c r="J163" s="307" t="s">
        <v>331</v>
      </c>
      <c r="K163" s="307" t="s">
        <v>3</v>
      </c>
      <c r="L163" s="179" t="s">
        <v>284</v>
      </c>
      <c r="M163" s="172" t="s">
        <v>16</v>
      </c>
      <c r="N163" s="287" t="s">
        <v>4</v>
      </c>
      <c r="O163" s="288"/>
      <c r="P163" s="288"/>
      <c r="Q163" s="288"/>
      <c r="R163" s="288"/>
      <c r="S163" s="288"/>
      <c r="T163" s="288"/>
      <c r="U163" s="288"/>
      <c r="V163" s="288"/>
      <c r="W163" s="288"/>
      <c r="X163" s="288"/>
      <c r="Y163" s="288"/>
      <c r="Z163" s="288"/>
      <c r="AA163" s="288"/>
      <c r="AB163" s="289"/>
      <c r="AC163" s="174" t="s">
        <v>16</v>
      </c>
      <c r="AD163" s="290" t="s">
        <v>470</v>
      </c>
      <c r="AE163" s="291"/>
      <c r="AF163" s="291"/>
      <c r="AG163" s="291"/>
      <c r="AH163" s="291"/>
      <c r="AI163" s="291"/>
      <c r="AJ163" s="291"/>
      <c r="AK163" s="292"/>
      <c r="AL163" s="172" t="s">
        <v>16</v>
      </c>
      <c r="AM163" s="287" t="s">
        <v>467</v>
      </c>
      <c r="AN163" s="288"/>
      <c r="AO163" s="288"/>
      <c r="AP163" s="288"/>
      <c r="AQ163" s="288"/>
      <c r="AR163" s="288"/>
      <c r="AS163" s="288"/>
      <c r="AT163" s="293"/>
    </row>
    <row r="164" spans="1:64" ht="14.25" thickBot="1" x14ac:dyDescent="0.2">
      <c r="A164" s="302"/>
      <c r="B164" s="304"/>
      <c r="C164" s="306"/>
      <c r="D164" s="306"/>
      <c r="E164" s="194" t="s">
        <v>6</v>
      </c>
      <c r="F164" s="304"/>
      <c r="G164" s="7" t="s">
        <v>7</v>
      </c>
      <c r="H164" s="304"/>
      <c r="I164" s="346"/>
      <c r="J164" s="310"/>
      <c r="K164" s="310"/>
      <c r="L164" s="180"/>
      <c r="M164" s="173"/>
      <c r="N164" s="294" t="s">
        <v>8</v>
      </c>
      <c r="O164" s="295"/>
      <c r="P164" s="295"/>
      <c r="Q164" s="295"/>
      <c r="R164" s="295"/>
      <c r="S164" s="295"/>
      <c r="T164" s="296"/>
      <c r="U164" s="194" t="s">
        <v>9</v>
      </c>
      <c r="V164" s="176" t="s">
        <v>10</v>
      </c>
      <c r="W164" s="177"/>
      <c r="X164" s="177"/>
      <c r="Y164" s="177"/>
      <c r="Z164" s="177"/>
      <c r="AA164" s="178"/>
      <c r="AB164" s="120" t="s">
        <v>11</v>
      </c>
      <c r="AC164" s="175"/>
      <c r="AD164" s="297" t="s">
        <v>8</v>
      </c>
      <c r="AE164" s="298"/>
      <c r="AF164" s="298"/>
      <c r="AG164" s="298"/>
      <c r="AH164" s="298"/>
      <c r="AI164" s="298"/>
      <c r="AJ164" s="299"/>
      <c r="AK164" s="126" t="s">
        <v>9</v>
      </c>
      <c r="AL164" s="173"/>
      <c r="AM164" s="294" t="s">
        <v>8</v>
      </c>
      <c r="AN164" s="295"/>
      <c r="AO164" s="295"/>
      <c r="AP164" s="295"/>
      <c r="AQ164" s="295"/>
      <c r="AR164" s="295"/>
      <c r="AS164" s="296"/>
      <c r="AT164" s="121" t="s">
        <v>9</v>
      </c>
    </row>
    <row r="165" spans="1:64" x14ac:dyDescent="0.15">
      <c r="A165" s="276">
        <v>33</v>
      </c>
      <c r="B165" s="279"/>
      <c r="C165" s="281"/>
      <c r="D165" s="279"/>
      <c r="E165" s="191" t="str">
        <f>IF(C165="○",IF($D165&lt;&gt;"",VLOOKUP($D165,新規学連登録者入力シート!$A$2:$U$101,8,FALSE),""),IF($D165&lt;&gt;"",IF(VLOOKUP(記入方法!$D165,登録者リスト!$A$1:$F$43729,4,FALSE)=基本情報!$D$6,VLOOKUP(記入方法!$D165,登録者リスト!$A$1:$F$43729,3,FALSE),""),""))</f>
        <v/>
      </c>
      <c r="F165" s="283" t="str">
        <f>IF(C165="○",IF($D165&lt;&gt;"",VLOOKUP($D165,新規学連登録者入力シート!$A$2:$U$101,9,FALSE),""),IF($D165&lt;&gt;"",IF(VLOOKUP(記入方法!$D165,登録者リスト!$A$1:$G$43729,4,FALSE)=基本情報!$D$6,VLOOKUP(記入方法!$D165,登録者リスト!$A$1:$G$43729,7,FALSE),""),""))</f>
        <v/>
      </c>
      <c r="G165" s="192" t="str">
        <f>IF(C165="○",IF($D165&lt;&gt;"",VLOOKUP($D165,新規学連登録者入力シート!$A$2:$U$101,14,FALSE),""),IF($D165&lt;&gt;"",IF(VLOOKUP(記入方法!$D165,登録者リスト!$A$1:$F$43729,4,FALSE)=基本情報!$D$6,VLOOKUP(記入方法!$D165,登録者リスト!$A$1:$F$43729,5,FALSE),""),""))</f>
        <v/>
      </c>
      <c r="H165" s="285" t="str">
        <f>IF(C165="○",IF($D165&lt;&gt;"",VLOOKUP($D165,新規学連登録者入力シート!$A$2:$U$101,19,FALSE),""),IF($D165&lt;&gt;"",IF(VLOOKUP(記入方法!$D165,登録者リスト!$A$1:$H$43729,4,FALSE)=基本情報!$D$6,VLOOKUP(記入方法!$D165,登録者リスト!$A$1:$H$43729,8,FALSE),""),""))</f>
        <v/>
      </c>
      <c r="I165" s="341"/>
      <c r="J165" s="341"/>
      <c r="K165" s="343" t="str">
        <f>IFERROR(IF(I165="","",IF(AND(I165&lt;&gt;"107 ハーフマラソン",I165&lt;&gt;"062 10000mW"),IF(BD165="T",IF(VALUE(M165)&lt;=BB165,"A標準",IF(VALUE(M165)&lt;=BC165,"B標準","未突破")),IF(VALUE(M165)&gt;=BB165,"A標準",IF(VALUE(M165)&gt;=BC165,"B標準","未突破"))),IF(VALUE(M165)&lt;=BC165,"","未突破"))),"")</f>
        <v/>
      </c>
      <c r="L165" s="170"/>
      <c r="M165" s="13" t="str">
        <f>IF(U165="",ASC(N165&amp;IF(P165&lt;&gt;"",TEXT(P165,"00"),"")&amp;IF(R165&lt;&gt;"",TEXT(R165,"00"),"")&amp;IF(T165&lt;&gt;"",TEXT(T165,"00"),"")),ASC(U165))</f>
        <v/>
      </c>
      <c r="N165" s="285"/>
      <c r="O165" s="329" t="s">
        <v>278</v>
      </c>
      <c r="P165" s="337"/>
      <c r="Q165" s="329" t="s">
        <v>279</v>
      </c>
      <c r="R165" s="337"/>
      <c r="S165" s="313" t="s">
        <v>280</v>
      </c>
      <c r="T165" s="339"/>
      <c r="U165" s="285"/>
      <c r="V165" s="8"/>
      <c r="W165" s="9" t="s">
        <v>23</v>
      </c>
      <c r="X165" s="8"/>
      <c r="Y165" s="9" t="s">
        <v>24</v>
      </c>
      <c r="Z165" s="8"/>
      <c r="AA165" s="9" t="s">
        <v>26</v>
      </c>
      <c r="AB165" s="283"/>
      <c r="AC165" s="127" t="str">
        <f>IF(AK165="",ASC(AD165&amp;IF(AF165&lt;&gt;"",TEXT(AF165,"00"),"")&amp;IF(AH165&lt;&gt;"",TEXT(AH165,"00"),"")&amp;IF(AJ165&lt;&gt;"",TEXT(AJ165,"00"),"")),ASC(AK165))</f>
        <v/>
      </c>
      <c r="AD165" s="327" t="str">
        <f>IF(I165="","",IF(I165="201 十種競技","",VLOOKUP(I165,#REF!,2,FALSE)))</f>
        <v/>
      </c>
      <c r="AE165" s="331" t="s">
        <v>278</v>
      </c>
      <c r="AF165" s="333" t="str">
        <f>IF(I165="","",IF(I165="201 十種競技","",VLOOKUP(I165,#REF!,4,FALSE)))</f>
        <v/>
      </c>
      <c r="AG165" s="331" t="s">
        <v>279</v>
      </c>
      <c r="AH165" s="333" t="str">
        <f>IF(I165="","",IF(I165="201 十種競技","",VLOOKUP(I165,#REF!,6,FALSE)))</f>
        <v/>
      </c>
      <c r="AI165" s="335" t="s">
        <v>280</v>
      </c>
      <c r="AJ165" s="325" t="str">
        <f>IF(I165="","",IF(I165="201 十種競技","",VLOOKUP(I165,#REF!,8,FALSE)))</f>
        <v/>
      </c>
      <c r="AK165" s="327" t="str">
        <f>IF(I165="","",IF(I165="201 十種競技",#REF!,""))</f>
        <v/>
      </c>
      <c r="AL165" s="13" t="str">
        <f>IF(AT165="",ASC(AM165&amp;IF(AO165&lt;&gt;"",TEXT(AO165,"00"),"")&amp;IF(AQ165&lt;&gt;"",TEXT(AQ165,"00"),"")&amp;IF(AS165&lt;&gt;"",TEXT(AS165,"00"),"")),ASC(AT165))</f>
        <v/>
      </c>
      <c r="AM165" s="279"/>
      <c r="AN165" s="329" t="s">
        <v>278</v>
      </c>
      <c r="AO165" s="311"/>
      <c r="AP165" s="329" t="s">
        <v>279</v>
      </c>
      <c r="AQ165" s="311"/>
      <c r="AR165" s="313" t="s">
        <v>280</v>
      </c>
      <c r="AS165" s="315"/>
      <c r="AT165" s="317"/>
      <c r="AV165" s="6" t="str">
        <f>IF(AND(I165&lt;&gt;"107 ハーフマラソン",I165&lt;&gt;"062 10000mW"),D165 &amp; "-" &amp; I165,D165 &amp; "-" &amp; I165 &amp; J165)</f>
        <v>-</v>
      </c>
      <c r="AW165" s="6" t="str">
        <f>IF(ISERROR(VLOOKUP(記入方法!$AV165,登録者リスト!#REF!,4,FALSE)),"○","")</f>
        <v>○</v>
      </c>
      <c r="AX165" s="6" t="e">
        <f>IF(AND(I165&lt;&gt;"107 ハーフマラソン",I165&lt;&gt;"062 10000mW"),#REF! &amp; "-" &amp; I165,#REF! &amp; "-" &amp; I165 &amp; J165)</f>
        <v>#REF!</v>
      </c>
      <c r="AY165" s="6" t="str">
        <f>IF(ISERROR(VLOOKUP(AX165,突破者リスト外資格記録入力シート!$D$7:$M$106,2,FALSE)),"○","")</f>
        <v>○</v>
      </c>
      <c r="AZ165" s="6" t="str">
        <f>IF(C165="○","整理番号","登録番号")</f>
        <v>登録番号</v>
      </c>
      <c r="BA165" s="6" t="str">
        <f>IF(I165="107 ハーフマラソン","H",IF(I165="062 10000mW","W",""))</f>
        <v/>
      </c>
      <c r="BB165" s="6" t="e">
        <f>VLOOKUP($I165 &amp; $J165,標準記録!$A$1:$D$25,2,FALSE)</f>
        <v>#N/A</v>
      </c>
      <c r="BC165" s="6" t="e">
        <f>VLOOKUP($I165 &amp; $J165,標準記録!$A$1:$D$25,3,FALSE)</f>
        <v>#N/A</v>
      </c>
      <c r="BD165" s="6" t="e">
        <f>VLOOKUP($I165 &amp; $J165,標準記録!$A$1:$D$25,4,FALSE)</f>
        <v>#N/A</v>
      </c>
      <c r="BE165" s="6" t="str">
        <f>IF(BF165="","",A165)</f>
        <v/>
      </c>
      <c r="BF165" s="6" t="str">
        <f>IF(OR(I165="201 十種競技",I165="202 七種競技"),#REF!,"")</f>
        <v/>
      </c>
      <c r="BG165" s="6" t="str">
        <f>IF(I165="107 ハーフマラソン",#REF!,"")</f>
        <v/>
      </c>
      <c r="BH165" s="6" t="str">
        <f>I165 &amp; K165</f>
        <v/>
      </c>
      <c r="BI165" s="6">
        <f>I165</f>
        <v>0</v>
      </c>
      <c r="BJ165" s="6">
        <f>COUNTIF($BI$5:$BI$401,I165)</f>
        <v>160</v>
      </c>
      <c r="BK165" s="6">
        <f>COUNTIF($BH$5:$BH$401,I165 &amp; "B標準")</f>
        <v>0</v>
      </c>
      <c r="BL165" s="6" t="str">
        <f>D163 &amp; D165</f>
        <v>登録番号</v>
      </c>
    </row>
    <row r="166" spans="1:64" ht="14.25" thickBot="1" x14ac:dyDescent="0.2">
      <c r="A166" s="277"/>
      <c r="B166" s="280"/>
      <c r="C166" s="282"/>
      <c r="D166" s="280"/>
      <c r="E166" s="193" t="str">
        <f>IF(C165="○",IF($D165&lt;&gt;"",VLOOKUP($D165,新規学連登録者入力シート!$A$2:$U$101,7,FALSE),""),IF($D165&lt;&gt;"",IF(VLOOKUP(記入方法!$D165,登録者リスト!$A$1:$F$43729,4,FALSE)=基本情報!$D$6,VLOOKUP(記入方法!$D165,登録者リスト!$A$1:$F$43729,2,FALSE),""),""))</f>
        <v/>
      </c>
      <c r="F166" s="284"/>
      <c r="G166" s="193" t="str">
        <f>IF(C165="○",IF($D165&lt;&gt;"",VLOOKUP($D165,新規学連登録者入力シート!$A$2:$U$101,19,FALSE),""),IF($D165&lt;&gt;"",IF(VLOOKUP(記入方法!$D165,登録者リスト!$A$1:$F$43729,4,FALSE)=基本情報!$D$6,VLOOKUP(記入方法!$D165,登録者リスト!$A$1:$F$43729,6,FALSE),""),""))</f>
        <v/>
      </c>
      <c r="H166" s="286"/>
      <c r="I166" s="342"/>
      <c r="J166" s="342"/>
      <c r="K166" s="344"/>
      <c r="L166" s="171"/>
      <c r="M166" s="15" t="str">
        <f>IF(U166="",ASC(N166&amp;IF(P166&lt;&gt;"",TEXT(P166,"00"),"")&amp;IF(R166&lt;&gt;"",TEXT(R166,"00"),"")&amp;IF(T166&lt;&gt;"",TEXT(T166,"00"),"")),ASC(U166))</f>
        <v/>
      </c>
      <c r="N166" s="286"/>
      <c r="O166" s="330"/>
      <c r="P166" s="338"/>
      <c r="Q166" s="330"/>
      <c r="R166" s="338"/>
      <c r="S166" s="314"/>
      <c r="T166" s="340"/>
      <c r="U166" s="286"/>
      <c r="V166" s="10"/>
      <c r="W166" s="11" t="s">
        <v>23</v>
      </c>
      <c r="X166" s="10"/>
      <c r="Y166" s="11" t="s">
        <v>25</v>
      </c>
      <c r="Z166" s="10"/>
      <c r="AA166" s="11" t="s">
        <v>26</v>
      </c>
      <c r="AB166" s="284"/>
      <c r="AC166" s="128" t="str">
        <f>IF(AK166="",ASC(AD165&amp;IF(AF166&lt;&gt;"",TEXT(AF166,"00"),"")&amp;IF(AH166&lt;&gt;"",TEXT(AH166,"00"),"")&amp;IF(AJ166&lt;&gt;"",TEXT(AJ166,"00"),"")),ASC(AK166))</f>
        <v/>
      </c>
      <c r="AD166" s="328"/>
      <c r="AE166" s="332"/>
      <c r="AF166" s="334"/>
      <c r="AG166" s="332"/>
      <c r="AH166" s="334"/>
      <c r="AI166" s="336"/>
      <c r="AJ166" s="326"/>
      <c r="AK166" s="328"/>
      <c r="AL166" s="15" t="str">
        <f>IF(AT166="",ASC(AM166&amp;IF(AO166&lt;&gt;"",TEXT(AO166,"00"),"")&amp;IF(AQ166&lt;&gt;"",TEXT(AQ166,"00"),"")&amp;IF(AS166&lt;&gt;"",TEXT(AS166,"00"),"")),ASC(AT166))</f>
        <v/>
      </c>
      <c r="AM166" s="280"/>
      <c r="AN166" s="330"/>
      <c r="AO166" s="312"/>
      <c r="AP166" s="330"/>
      <c r="AQ166" s="312"/>
      <c r="AR166" s="314"/>
      <c r="AS166" s="316"/>
      <c r="AT166" s="318"/>
      <c r="AV166" s="6" t="str">
        <f>IF(AND(I166&lt;&gt;"107 ハーフマラソン",I166&lt;&gt;"062 10000mW"),D165 &amp; "-" &amp; I166,D165 &amp; "-" &amp; I166 &amp; J166)</f>
        <v>-</v>
      </c>
      <c r="AW166" s="6" t="str">
        <f>IF(ISERROR(VLOOKUP(記入方法!$AV166,登録者リスト!#REF!,4,FALSE)),"○","")</f>
        <v>○</v>
      </c>
      <c r="AX166" s="6" t="e">
        <f>IF(AND(I166&lt;&gt;"107 ハーフマラソン",I166&lt;&gt;"062 10000mW"),#REF! &amp; "-" &amp; I166,#REF! &amp; "-" &amp; I166 &amp; J166)</f>
        <v>#REF!</v>
      </c>
      <c r="AY166" s="6" t="str">
        <f>IF(ISERROR(VLOOKUP(AX166,突破者リスト外資格記録入力シート!$D$7:$M$106,2,FALSE)),"○","")</f>
        <v>○</v>
      </c>
      <c r="BA166" s="6" t="str">
        <f>IF(I166="107 ハーフマラソン","H",IF(I166="062 10000mW","W",""))</f>
        <v/>
      </c>
      <c r="BB166" s="6" t="e">
        <f>VLOOKUP($I166 &amp; $J166,標準記録!$A$1:$D$25,2,FALSE)</f>
        <v>#N/A</v>
      </c>
      <c r="BC166" s="6" t="e">
        <f>VLOOKUP($I166 &amp; $J166,標準記録!$A$1:$D$25,3,FALSE)</f>
        <v>#N/A</v>
      </c>
      <c r="BD166" s="6" t="e">
        <f>VLOOKUP($I166 &amp; $J166,標準記録!$A$1:$D$25,4,FALSE)</f>
        <v>#N/A</v>
      </c>
      <c r="BE166" s="6" t="str">
        <f>IF(BF166="","",A165)</f>
        <v/>
      </c>
      <c r="BF166" s="6" t="str">
        <f>IF(OR(I166="201 十種競技",I166="202 七種競技"),#REF!,"")</f>
        <v/>
      </c>
      <c r="BG166" s="6" t="str">
        <f>IF(I166="107 ハーフマラソン",#REF!,"")</f>
        <v/>
      </c>
      <c r="BH166" s="6" t="str">
        <f>I166 &amp; K166</f>
        <v/>
      </c>
      <c r="BI166" s="6">
        <f>I166</f>
        <v>0</v>
      </c>
      <c r="BJ166" s="6">
        <f>COUNTIF($BI$5:$BI$401,I166)</f>
        <v>160</v>
      </c>
      <c r="BK166" s="6">
        <f>COUNTIF($BH$5:$BH$401,I166 &amp; "B標準")</f>
        <v>0</v>
      </c>
    </row>
    <row r="167" spans="1:64" ht="15" thickTop="1" thickBot="1" x14ac:dyDescent="0.2">
      <c r="A167" s="278"/>
      <c r="B167" s="319" t="s">
        <v>167</v>
      </c>
      <c r="C167" s="320"/>
      <c r="D167" s="320"/>
      <c r="E167" s="320"/>
      <c r="F167" s="320"/>
      <c r="G167" s="321"/>
      <c r="H167" s="190"/>
      <c r="I167" s="322"/>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4"/>
    </row>
    <row r="168" spans="1:64" ht="13.5" customHeight="1" x14ac:dyDescent="0.15">
      <c r="A168" s="301"/>
      <c r="B168" s="303" t="s">
        <v>0</v>
      </c>
      <c r="C168" s="305" t="s">
        <v>283</v>
      </c>
      <c r="D168" s="305" t="str">
        <f>IF(C170="○","整理番号","登録番号")</f>
        <v>登録番号</v>
      </c>
      <c r="E168" s="189" t="s">
        <v>1402</v>
      </c>
      <c r="F168" s="303" t="s">
        <v>322</v>
      </c>
      <c r="G168" s="169" t="s">
        <v>1</v>
      </c>
      <c r="H168" s="307" t="s">
        <v>1403</v>
      </c>
      <c r="I168" s="345" t="s">
        <v>2</v>
      </c>
      <c r="J168" s="307" t="s">
        <v>331</v>
      </c>
      <c r="K168" s="307" t="s">
        <v>3</v>
      </c>
      <c r="L168" s="179" t="s">
        <v>284</v>
      </c>
      <c r="M168" s="172" t="s">
        <v>16</v>
      </c>
      <c r="N168" s="287" t="s">
        <v>4</v>
      </c>
      <c r="O168" s="288"/>
      <c r="P168" s="288"/>
      <c r="Q168" s="288"/>
      <c r="R168" s="288"/>
      <c r="S168" s="288"/>
      <c r="T168" s="288"/>
      <c r="U168" s="288"/>
      <c r="V168" s="288"/>
      <c r="W168" s="288"/>
      <c r="X168" s="288"/>
      <c r="Y168" s="288"/>
      <c r="Z168" s="288"/>
      <c r="AA168" s="288"/>
      <c r="AB168" s="289"/>
      <c r="AC168" s="174" t="s">
        <v>16</v>
      </c>
      <c r="AD168" s="290" t="s">
        <v>470</v>
      </c>
      <c r="AE168" s="291"/>
      <c r="AF168" s="291"/>
      <c r="AG168" s="291"/>
      <c r="AH168" s="291"/>
      <c r="AI168" s="291"/>
      <c r="AJ168" s="291"/>
      <c r="AK168" s="292"/>
      <c r="AL168" s="172" t="s">
        <v>16</v>
      </c>
      <c r="AM168" s="287" t="s">
        <v>467</v>
      </c>
      <c r="AN168" s="288"/>
      <c r="AO168" s="288"/>
      <c r="AP168" s="288"/>
      <c r="AQ168" s="288"/>
      <c r="AR168" s="288"/>
      <c r="AS168" s="288"/>
      <c r="AT168" s="293"/>
    </row>
    <row r="169" spans="1:64" ht="14.25" thickBot="1" x14ac:dyDescent="0.2">
      <c r="A169" s="302"/>
      <c r="B169" s="304"/>
      <c r="C169" s="306"/>
      <c r="D169" s="306"/>
      <c r="E169" s="194" t="s">
        <v>6</v>
      </c>
      <c r="F169" s="304"/>
      <c r="G169" s="7" t="s">
        <v>7</v>
      </c>
      <c r="H169" s="304"/>
      <c r="I169" s="346"/>
      <c r="J169" s="310"/>
      <c r="K169" s="310"/>
      <c r="L169" s="180"/>
      <c r="M169" s="173"/>
      <c r="N169" s="294" t="s">
        <v>8</v>
      </c>
      <c r="O169" s="295"/>
      <c r="P169" s="295"/>
      <c r="Q169" s="295"/>
      <c r="R169" s="295"/>
      <c r="S169" s="295"/>
      <c r="T169" s="296"/>
      <c r="U169" s="194" t="s">
        <v>9</v>
      </c>
      <c r="V169" s="176" t="s">
        <v>10</v>
      </c>
      <c r="W169" s="177"/>
      <c r="X169" s="177"/>
      <c r="Y169" s="177"/>
      <c r="Z169" s="177"/>
      <c r="AA169" s="178"/>
      <c r="AB169" s="120" t="s">
        <v>11</v>
      </c>
      <c r="AC169" s="175"/>
      <c r="AD169" s="297" t="s">
        <v>8</v>
      </c>
      <c r="AE169" s="298"/>
      <c r="AF169" s="298"/>
      <c r="AG169" s="298"/>
      <c r="AH169" s="298"/>
      <c r="AI169" s="298"/>
      <c r="AJ169" s="299"/>
      <c r="AK169" s="126" t="s">
        <v>9</v>
      </c>
      <c r="AL169" s="173"/>
      <c r="AM169" s="294" t="s">
        <v>8</v>
      </c>
      <c r="AN169" s="295"/>
      <c r="AO169" s="295"/>
      <c r="AP169" s="295"/>
      <c r="AQ169" s="295"/>
      <c r="AR169" s="295"/>
      <c r="AS169" s="296"/>
      <c r="AT169" s="121" t="s">
        <v>9</v>
      </c>
    </row>
    <row r="170" spans="1:64" x14ac:dyDescent="0.15">
      <c r="A170" s="276">
        <v>34</v>
      </c>
      <c r="B170" s="279"/>
      <c r="C170" s="281"/>
      <c r="D170" s="279"/>
      <c r="E170" s="191" t="str">
        <f>IF(C170="○",IF($D170&lt;&gt;"",VLOOKUP($D170,新規学連登録者入力シート!$A$2:$U$101,8,FALSE),""),IF($D170&lt;&gt;"",IF(VLOOKUP(記入方法!$D170,登録者リスト!$A$1:$F$43729,4,FALSE)=基本情報!$D$6,VLOOKUP(記入方法!$D170,登録者リスト!$A$1:$F$43729,3,FALSE),""),""))</f>
        <v/>
      </c>
      <c r="F170" s="283" t="str">
        <f>IF(C170="○",IF($D170&lt;&gt;"",VLOOKUP($D170,新規学連登録者入力シート!$A$2:$U$101,9,FALSE),""),IF($D170&lt;&gt;"",IF(VLOOKUP(記入方法!$D170,登録者リスト!$A$1:$G$43729,4,FALSE)=基本情報!$D$6,VLOOKUP(記入方法!$D170,登録者リスト!$A$1:$G$43729,7,FALSE),""),""))</f>
        <v/>
      </c>
      <c r="G170" s="192" t="str">
        <f>IF(C170="○",IF($D170&lt;&gt;"",VLOOKUP($D170,新規学連登録者入力シート!$A$2:$U$101,14,FALSE),""),IF($D170&lt;&gt;"",IF(VLOOKUP(記入方法!$D170,登録者リスト!$A$1:$F$43729,4,FALSE)=基本情報!$D$6,VLOOKUP(記入方法!$D170,登録者リスト!$A$1:$F$43729,5,FALSE),""),""))</f>
        <v/>
      </c>
      <c r="H170" s="285" t="str">
        <f>IF(C170="○",IF($D170&lt;&gt;"",VLOOKUP($D170,新規学連登録者入力シート!$A$2:$U$101,19,FALSE),""),IF($D170&lt;&gt;"",IF(VLOOKUP(記入方法!$D170,登録者リスト!$A$1:$H$43729,4,FALSE)=基本情報!$D$6,VLOOKUP(記入方法!$D170,登録者リスト!$A$1:$H$43729,8,FALSE),""),""))</f>
        <v/>
      </c>
      <c r="I170" s="341"/>
      <c r="J170" s="341"/>
      <c r="K170" s="343" t="str">
        <f>IFERROR(IF(I170="","",IF(AND(I170&lt;&gt;"107 ハーフマラソン",I170&lt;&gt;"062 10000mW"),IF(BD170="T",IF(VALUE(M170)&lt;=BB170,"A標準",IF(VALUE(M170)&lt;=BC170,"B標準","未突破")),IF(VALUE(M170)&gt;=BB170,"A標準",IF(VALUE(M170)&gt;=BC170,"B標準","未突破"))),IF(VALUE(M170)&lt;=BC170,"","未突破"))),"")</f>
        <v/>
      </c>
      <c r="L170" s="170"/>
      <c r="M170" s="13" t="str">
        <f>IF(U170="",ASC(N170&amp;IF(P170&lt;&gt;"",TEXT(P170,"00"),"")&amp;IF(R170&lt;&gt;"",TEXT(R170,"00"),"")&amp;IF(T170&lt;&gt;"",TEXT(T170,"00"),"")),ASC(U170))</f>
        <v/>
      </c>
      <c r="N170" s="285"/>
      <c r="O170" s="329" t="s">
        <v>278</v>
      </c>
      <c r="P170" s="337"/>
      <c r="Q170" s="329" t="s">
        <v>279</v>
      </c>
      <c r="R170" s="337"/>
      <c r="S170" s="313" t="s">
        <v>280</v>
      </c>
      <c r="T170" s="339"/>
      <c r="U170" s="285"/>
      <c r="V170" s="8"/>
      <c r="W170" s="9" t="s">
        <v>23</v>
      </c>
      <c r="X170" s="8"/>
      <c r="Y170" s="9" t="s">
        <v>24</v>
      </c>
      <c r="Z170" s="8"/>
      <c r="AA170" s="9" t="s">
        <v>26</v>
      </c>
      <c r="AB170" s="283"/>
      <c r="AC170" s="127" t="str">
        <f>IF(AK170="",ASC(AD170&amp;IF(AF170&lt;&gt;"",TEXT(AF170,"00"),"")&amp;IF(AH170&lt;&gt;"",TEXT(AH170,"00"),"")&amp;IF(AJ170&lt;&gt;"",TEXT(AJ170,"00"),"")),ASC(AK170))</f>
        <v/>
      </c>
      <c r="AD170" s="327" t="str">
        <f>IF(I170="","",IF(I170="201 十種競技","",VLOOKUP(I170,#REF!,2,FALSE)))</f>
        <v/>
      </c>
      <c r="AE170" s="331" t="s">
        <v>278</v>
      </c>
      <c r="AF170" s="333" t="str">
        <f>IF(I170="","",IF(I170="201 十種競技","",VLOOKUP(I170,#REF!,4,FALSE)))</f>
        <v/>
      </c>
      <c r="AG170" s="331" t="s">
        <v>279</v>
      </c>
      <c r="AH170" s="333" t="str">
        <f>IF(I170="","",IF(I170="201 十種競技","",VLOOKUP(I170,#REF!,6,FALSE)))</f>
        <v/>
      </c>
      <c r="AI170" s="335" t="s">
        <v>280</v>
      </c>
      <c r="AJ170" s="325" t="str">
        <f>IF(I170="","",IF(I170="201 十種競技","",VLOOKUP(I170,#REF!,8,FALSE)))</f>
        <v/>
      </c>
      <c r="AK170" s="327" t="str">
        <f>IF(I170="","",IF(I170="201 十種競技",#REF!,""))</f>
        <v/>
      </c>
      <c r="AL170" s="13" t="str">
        <f>IF(AT170="",ASC(AM170&amp;IF(AO170&lt;&gt;"",TEXT(AO170,"00"),"")&amp;IF(AQ170&lt;&gt;"",TEXT(AQ170,"00"),"")&amp;IF(AS170&lt;&gt;"",TEXT(AS170,"00"),"")),ASC(AT170))</f>
        <v/>
      </c>
      <c r="AM170" s="279"/>
      <c r="AN170" s="329" t="s">
        <v>278</v>
      </c>
      <c r="AO170" s="311"/>
      <c r="AP170" s="329" t="s">
        <v>279</v>
      </c>
      <c r="AQ170" s="311"/>
      <c r="AR170" s="313" t="s">
        <v>280</v>
      </c>
      <c r="AS170" s="315"/>
      <c r="AT170" s="317"/>
      <c r="AV170" s="6" t="str">
        <f>IF(AND(I170&lt;&gt;"107 ハーフマラソン",I170&lt;&gt;"062 10000mW"),D170 &amp; "-" &amp; I170,D170 &amp; "-" &amp; I170 &amp; J170)</f>
        <v>-</v>
      </c>
      <c r="AW170" s="6" t="str">
        <f>IF(ISERROR(VLOOKUP(記入方法!$AV170,登録者リスト!#REF!,4,FALSE)),"○","")</f>
        <v>○</v>
      </c>
      <c r="AX170" s="6" t="e">
        <f>IF(AND(I170&lt;&gt;"107 ハーフマラソン",I170&lt;&gt;"062 10000mW"),#REF! &amp; "-" &amp; I170,#REF! &amp; "-" &amp; I170 &amp; J170)</f>
        <v>#REF!</v>
      </c>
      <c r="AY170" s="6" t="str">
        <f>IF(ISERROR(VLOOKUP(AX170,突破者リスト外資格記録入力シート!$D$7:$M$106,2,FALSE)),"○","")</f>
        <v>○</v>
      </c>
      <c r="AZ170" s="6" t="str">
        <f>IF(C170="○","整理番号","登録番号")</f>
        <v>登録番号</v>
      </c>
      <c r="BA170" s="6" t="str">
        <f>IF(I170="107 ハーフマラソン","H",IF(I170="062 10000mW","W",""))</f>
        <v/>
      </c>
      <c r="BB170" s="6" t="e">
        <f>VLOOKUP($I170 &amp; $J170,標準記録!$A$1:$D$25,2,FALSE)</f>
        <v>#N/A</v>
      </c>
      <c r="BC170" s="6" t="e">
        <f>VLOOKUP($I170 &amp; $J170,標準記録!$A$1:$D$25,3,FALSE)</f>
        <v>#N/A</v>
      </c>
      <c r="BD170" s="6" t="e">
        <f>VLOOKUP($I170 &amp; $J170,標準記録!$A$1:$D$25,4,FALSE)</f>
        <v>#N/A</v>
      </c>
      <c r="BE170" s="6" t="str">
        <f>IF(BF170="","",A170)</f>
        <v/>
      </c>
      <c r="BF170" s="6" t="str">
        <f>IF(OR(I170="201 十種競技",I170="202 七種競技"),#REF!,"")</f>
        <v/>
      </c>
      <c r="BG170" s="6" t="str">
        <f>IF(I170="107 ハーフマラソン",#REF!,"")</f>
        <v/>
      </c>
      <c r="BH170" s="6" t="str">
        <f>I170 &amp; K170</f>
        <v/>
      </c>
      <c r="BI170" s="6">
        <f>I170</f>
        <v>0</v>
      </c>
      <c r="BJ170" s="6">
        <f>COUNTIF($BI$5:$BI$401,I170)</f>
        <v>160</v>
      </c>
      <c r="BK170" s="6">
        <f>COUNTIF($BH$5:$BH$401,I170 &amp; "B標準")</f>
        <v>0</v>
      </c>
      <c r="BL170" s="6" t="str">
        <f>D168 &amp; D170</f>
        <v>登録番号</v>
      </c>
    </row>
    <row r="171" spans="1:64" ht="14.25" thickBot="1" x14ac:dyDescent="0.2">
      <c r="A171" s="277"/>
      <c r="B171" s="280"/>
      <c r="C171" s="282"/>
      <c r="D171" s="280"/>
      <c r="E171" s="193" t="str">
        <f>IF(C170="○",IF($D170&lt;&gt;"",VLOOKUP($D170,新規学連登録者入力シート!$A$2:$U$101,7,FALSE),""),IF($D170&lt;&gt;"",IF(VLOOKUP(記入方法!$D170,登録者リスト!$A$1:$F$43729,4,FALSE)=基本情報!$D$6,VLOOKUP(記入方法!$D170,登録者リスト!$A$1:$F$43729,2,FALSE),""),""))</f>
        <v/>
      </c>
      <c r="F171" s="284"/>
      <c r="G171" s="193" t="str">
        <f>IF(C170="○",IF($D170&lt;&gt;"",VLOOKUP($D170,新規学連登録者入力シート!$A$2:$U$101,19,FALSE),""),IF($D170&lt;&gt;"",IF(VLOOKUP(記入方法!$D170,登録者リスト!$A$1:$F$43729,4,FALSE)=基本情報!$D$6,VLOOKUP(記入方法!$D170,登録者リスト!$A$1:$F$43729,6,FALSE),""),""))</f>
        <v/>
      </c>
      <c r="H171" s="286"/>
      <c r="I171" s="342"/>
      <c r="J171" s="342"/>
      <c r="K171" s="344"/>
      <c r="L171" s="171"/>
      <c r="M171" s="15" t="str">
        <f>IF(U171="",ASC(N171&amp;IF(P171&lt;&gt;"",TEXT(P171,"00"),"")&amp;IF(R171&lt;&gt;"",TEXT(R171,"00"),"")&amp;IF(T171&lt;&gt;"",TEXT(T171,"00"),"")),ASC(U171))</f>
        <v/>
      </c>
      <c r="N171" s="286"/>
      <c r="O171" s="330"/>
      <c r="P171" s="338"/>
      <c r="Q171" s="330"/>
      <c r="R171" s="338"/>
      <c r="S171" s="314"/>
      <c r="T171" s="340"/>
      <c r="U171" s="286"/>
      <c r="V171" s="10"/>
      <c r="W171" s="11" t="s">
        <v>23</v>
      </c>
      <c r="X171" s="10"/>
      <c r="Y171" s="11" t="s">
        <v>25</v>
      </c>
      <c r="Z171" s="10"/>
      <c r="AA171" s="11" t="s">
        <v>26</v>
      </c>
      <c r="AB171" s="284"/>
      <c r="AC171" s="128" t="str">
        <f>IF(AK171="",ASC(AD170&amp;IF(AF171&lt;&gt;"",TEXT(AF171,"00"),"")&amp;IF(AH171&lt;&gt;"",TEXT(AH171,"00"),"")&amp;IF(AJ171&lt;&gt;"",TEXT(AJ171,"00"),"")),ASC(AK171))</f>
        <v/>
      </c>
      <c r="AD171" s="328"/>
      <c r="AE171" s="332"/>
      <c r="AF171" s="334"/>
      <c r="AG171" s="332"/>
      <c r="AH171" s="334"/>
      <c r="AI171" s="336"/>
      <c r="AJ171" s="326"/>
      <c r="AK171" s="328"/>
      <c r="AL171" s="15" t="str">
        <f>IF(AT171="",ASC(AM171&amp;IF(AO171&lt;&gt;"",TEXT(AO171,"00"),"")&amp;IF(AQ171&lt;&gt;"",TEXT(AQ171,"00"),"")&amp;IF(AS171&lt;&gt;"",TEXT(AS171,"00"),"")),ASC(AT171))</f>
        <v/>
      </c>
      <c r="AM171" s="280"/>
      <c r="AN171" s="330"/>
      <c r="AO171" s="312"/>
      <c r="AP171" s="330"/>
      <c r="AQ171" s="312"/>
      <c r="AR171" s="314"/>
      <c r="AS171" s="316"/>
      <c r="AT171" s="318"/>
      <c r="AV171" s="6" t="str">
        <f>IF(AND(I171&lt;&gt;"107 ハーフマラソン",I171&lt;&gt;"062 10000mW"),D170 &amp; "-" &amp; I171,D170 &amp; "-" &amp; I171 &amp; J171)</f>
        <v>-</v>
      </c>
      <c r="AW171" s="6" t="str">
        <f>IF(ISERROR(VLOOKUP(記入方法!$AV171,登録者リスト!#REF!,4,FALSE)),"○","")</f>
        <v>○</v>
      </c>
      <c r="AX171" s="6" t="e">
        <f>IF(AND(I171&lt;&gt;"107 ハーフマラソン",I171&lt;&gt;"062 10000mW"),#REF! &amp; "-" &amp; I171,#REF! &amp; "-" &amp; I171 &amp; J171)</f>
        <v>#REF!</v>
      </c>
      <c r="AY171" s="6" t="str">
        <f>IF(ISERROR(VLOOKUP(AX171,突破者リスト外資格記録入力シート!$D$7:$M$106,2,FALSE)),"○","")</f>
        <v>○</v>
      </c>
      <c r="BA171" s="6" t="str">
        <f>IF(I171="107 ハーフマラソン","H",IF(I171="062 10000mW","W",""))</f>
        <v/>
      </c>
      <c r="BB171" s="6" t="e">
        <f>VLOOKUP($I171 &amp; $J171,標準記録!$A$1:$D$25,2,FALSE)</f>
        <v>#N/A</v>
      </c>
      <c r="BC171" s="6" t="e">
        <f>VLOOKUP($I171 &amp; $J171,標準記録!$A$1:$D$25,3,FALSE)</f>
        <v>#N/A</v>
      </c>
      <c r="BD171" s="6" t="e">
        <f>VLOOKUP($I171 &amp; $J171,標準記録!$A$1:$D$25,4,FALSE)</f>
        <v>#N/A</v>
      </c>
      <c r="BE171" s="6" t="str">
        <f>IF(BF171="","",A170)</f>
        <v/>
      </c>
      <c r="BF171" s="6" t="str">
        <f>IF(OR(I171="201 十種競技",I171="202 七種競技"),#REF!,"")</f>
        <v/>
      </c>
      <c r="BG171" s="6" t="str">
        <f>IF(I171="107 ハーフマラソン",#REF!,"")</f>
        <v/>
      </c>
      <c r="BH171" s="6" t="str">
        <f>I171 &amp; K171</f>
        <v/>
      </c>
      <c r="BI171" s="6">
        <f>I171</f>
        <v>0</v>
      </c>
      <c r="BJ171" s="6">
        <f>COUNTIF($BI$5:$BI$401,I171)</f>
        <v>160</v>
      </c>
      <c r="BK171" s="6">
        <f>COUNTIF($BH$5:$BH$401,I171 &amp; "B標準")</f>
        <v>0</v>
      </c>
    </row>
    <row r="172" spans="1:64" ht="15" thickTop="1" thickBot="1" x14ac:dyDescent="0.2">
      <c r="A172" s="278"/>
      <c r="B172" s="319" t="s">
        <v>167</v>
      </c>
      <c r="C172" s="320"/>
      <c r="D172" s="320"/>
      <c r="E172" s="320"/>
      <c r="F172" s="320"/>
      <c r="G172" s="321"/>
      <c r="H172" s="190"/>
      <c r="I172" s="322"/>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4"/>
    </row>
    <row r="173" spans="1:64" ht="13.5" customHeight="1" x14ac:dyDescent="0.15">
      <c r="A173" s="301"/>
      <c r="B173" s="303" t="s">
        <v>0</v>
      </c>
      <c r="C173" s="305" t="s">
        <v>283</v>
      </c>
      <c r="D173" s="305" t="str">
        <f>IF(C175="○","整理番号","登録番号")</f>
        <v>登録番号</v>
      </c>
      <c r="E173" s="189" t="s">
        <v>1402</v>
      </c>
      <c r="F173" s="303" t="s">
        <v>322</v>
      </c>
      <c r="G173" s="169" t="s">
        <v>1</v>
      </c>
      <c r="H173" s="307" t="s">
        <v>1403</v>
      </c>
      <c r="I173" s="345" t="s">
        <v>2</v>
      </c>
      <c r="J173" s="307" t="s">
        <v>331</v>
      </c>
      <c r="K173" s="307" t="s">
        <v>3</v>
      </c>
      <c r="L173" s="179" t="s">
        <v>284</v>
      </c>
      <c r="M173" s="172" t="s">
        <v>16</v>
      </c>
      <c r="N173" s="287" t="s">
        <v>4</v>
      </c>
      <c r="O173" s="288"/>
      <c r="P173" s="288"/>
      <c r="Q173" s="288"/>
      <c r="R173" s="288"/>
      <c r="S173" s="288"/>
      <c r="T173" s="288"/>
      <c r="U173" s="288"/>
      <c r="V173" s="288"/>
      <c r="W173" s="288"/>
      <c r="X173" s="288"/>
      <c r="Y173" s="288"/>
      <c r="Z173" s="288"/>
      <c r="AA173" s="288"/>
      <c r="AB173" s="289"/>
      <c r="AC173" s="174" t="s">
        <v>16</v>
      </c>
      <c r="AD173" s="290" t="s">
        <v>470</v>
      </c>
      <c r="AE173" s="291"/>
      <c r="AF173" s="291"/>
      <c r="AG173" s="291"/>
      <c r="AH173" s="291"/>
      <c r="AI173" s="291"/>
      <c r="AJ173" s="291"/>
      <c r="AK173" s="292"/>
      <c r="AL173" s="172" t="s">
        <v>16</v>
      </c>
      <c r="AM173" s="287" t="s">
        <v>467</v>
      </c>
      <c r="AN173" s="288"/>
      <c r="AO173" s="288"/>
      <c r="AP173" s="288"/>
      <c r="AQ173" s="288"/>
      <c r="AR173" s="288"/>
      <c r="AS173" s="288"/>
      <c r="AT173" s="293"/>
    </row>
    <row r="174" spans="1:64" ht="14.25" thickBot="1" x14ac:dyDescent="0.2">
      <c r="A174" s="302"/>
      <c r="B174" s="304"/>
      <c r="C174" s="306"/>
      <c r="D174" s="306"/>
      <c r="E174" s="194" t="s">
        <v>6</v>
      </c>
      <c r="F174" s="304"/>
      <c r="G174" s="7" t="s">
        <v>7</v>
      </c>
      <c r="H174" s="304"/>
      <c r="I174" s="346"/>
      <c r="J174" s="310"/>
      <c r="K174" s="310"/>
      <c r="L174" s="180"/>
      <c r="M174" s="173"/>
      <c r="N174" s="294" t="s">
        <v>8</v>
      </c>
      <c r="O174" s="295"/>
      <c r="P174" s="295"/>
      <c r="Q174" s="295"/>
      <c r="R174" s="295"/>
      <c r="S174" s="295"/>
      <c r="T174" s="296"/>
      <c r="U174" s="194" t="s">
        <v>9</v>
      </c>
      <c r="V174" s="176" t="s">
        <v>10</v>
      </c>
      <c r="W174" s="177"/>
      <c r="X174" s="177"/>
      <c r="Y174" s="177"/>
      <c r="Z174" s="177"/>
      <c r="AA174" s="178"/>
      <c r="AB174" s="120" t="s">
        <v>11</v>
      </c>
      <c r="AC174" s="175"/>
      <c r="AD174" s="297" t="s">
        <v>8</v>
      </c>
      <c r="AE174" s="298"/>
      <c r="AF174" s="298"/>
      <c r="AG174" s="298"/>
      <c r="AH174" s="298"/>
      <c r="AI174" s="298"/>
      <c r="AJ174" s="299"/>
      <c r="AK174" s="126" t="s">
        <v>9</v>
      </c>
      <c r="AL174" s="173"/>
      <c r="AM174" s="294" t="s">
        <v>8</v>
      </c>
      <c r="AN174" s="295"/>
      <c r="AO174" s="295"/>
      <c r="AP174" s="295"/>
      <c r="AQ174" s="295"/>
      <c r="AR174" s="295"/>
      <c r="AS174" s="296"/>
      <c r="AT174" s="121" t="s">
        <v>9</v>
      </c>
    </row>
    <row r="175" spans="1:64" x14ac:dyDescent="0.15">
      <c r="A175" s="276">
        <v>35</v>
      </c>
      <c r="B175" s="279"/>
      <c r="C175" s="281"/>
      <c r="D175" s="279"/>
      <c r="E175" s="191" t="str">
        <f>IF(C175="○",IF($D175&lt;&gt;"",VLOOKUP($D175,新規学連登録者入力シート!$A$2:$U$101,8,FALSE),""),IF($D175&lt;&gt;"",IF(VLOOKUP(記入方法!$D175,登録者リスト!$A$1:$F$43729,4,FALSE)=基本情報!$D$6,VLOOKUP(記入方法!$D175,登録者リスト!$A$1:$F$43729,3,FALSE),""),""))</f>
        <v/>
      </c>
      <c r="F175" s="283" t="str">
        <f>IF(C175="○",IF($D175&lt;&gt;"",VLOOKUP($D175,新規学連登録者入力シート!$A$2:$U$101,9,FALSE),""),IF($D175&lt;&gt;"",IF(VLOOKUP(記入方法!$D175,登録者リスト!$A$1:$G$43729,4,FALSE)=基本情報!$D$6,VLOOKUP(記入方法!$D175,登録者リスト!$A$1:$G$43729,7,FALSE),""),""))</f>
        <v/>
      </c>
      <c r="G175" s="192" t="str">
        <f>IF(C175="○",IF($D175&lt;&gt;"",VLOOKUP($D175,新規学連登録者入力シート!$A$2:$U$101,14,FALSE),""),IF($D175&lt;&gt;"",IF(VLOOKUP(記入方法!$D175,登録者リスト!$A$1:$F$43729,4,FALSE)=基本情報!$D$6,VLOOKUP(記入方法!$D175,登録者リスト!$A$1:$F$43729,5,FALSE),""),""))</f>
        <v/>
      </c>
      <c r="H175" s="285" t="str">
        <f>IF(C175="○",IF($D175&lt;&gt;"",VLOOKUP($D175,新規学連登録者入力シート!$A$2:$U$101,19,FALSE),""),IF($D175&lt;&gt;"",IF(VLOOKUP(記入方法!$D175,登録者リスト!$A$1:$H$43729,4,FALSE)=基本情報!$D$6,VLOOKUP(記入方法!$D175,登録者リスト!$A$1:$H$43729,8,FALSE),""),""))</f>
        <v/>
      </c>
      <c r="I175" s="341"/>
      <c r="J175" s="341"/>
      <c r="K175" s="343" t="str">
        <f>IFERROR(IF(I175="","",IF(AND(I175&lt;&gt;"107 ハーフマラソン",I175&lt;&gt;"062 10000mW"),IF(BD175="T",IF(VALUE(M175)&lt;=BB175,"A標準",IF(VALUE(M175)&lt;=BC175,"B標準","未突破")),IF(VALUE(M175)&gt;=BB175,"A標準",IF(VALUE(M175)&gt;=BC175,"B標準","未突破"))),IF(VALUE(M175)&lt;=BC175,"","未突破"))),"")</f>
        <v/>
      </c>
      <c r="L175" s="170"/>
      <c r="M175" s="13" t="str">
        <f>IF(U175="",ASC(N175&amp;IF(P175&lt;&gt;"",TEXT(P175,"00"),"")&amp;IF(R175&lt;&gt;"",TEXT(R175,"00"),"")&amp;IF(T175&lt;&gt;"",TEXT(T175,"00"),"")),ASC(U175))</f>
        <v/>
      </c>
      <c r="N175" s="285"/>
      <c r="O175" s="329" t="s">
        <v>278</v>
      </c>
      <c r="P175" s="337"/>
      <c r="Q175" s="329" t="s">
        <v>279</v>
      </c>
      <c r="R175" s="337"/>
      <c r="S175" s="313" t="s">
        <v>280</v>
      </c>
      <c r="T175" s="339"/>
      <c r="U175" s="285"/>
      <c r="V175" s="8"/>
      <c r="W175" s="9" t="s">
        <v>23</v>
      </c>
      <c r="X175" s="8"/>
      <c r="Y175" s="9" t="s">
        <v>24</v>
      </c>
      <c r="Z175" s="8"/>
      <c r="AA175" s="9" t="s">
        <v>26</v>
      </c>
      <c r="AB175" s="283"/>
      <c r="AC175" s="127" t="str">
        <f>IF(AK175="",ASC(AD175&amp;IF(AF175&lt;&gt;"",TEXT(AF175,"00"),"")&amp;IF(AH175&lt;&gt;"",TEXT(AH175,"00"),"")&amp;IF(AJ175&lt;&gt;"",TEXT(AJ175,"00"),"")),ASC(AK175))</f>
        <v/>
      </c>
      <c r="AD175" s="327" t="str">
        <f>IF(I175="","",IF(I175="201 十種競技","",VLOOKUP(I175,#REF!,2,FALSE)))</f>
        <v/>
      </c>
      <c r="AE175" s="331" t="s">
        <v>278</v>
      </c>
      <c r="AF175" s="333" t="str">
        <f>IF(I175="","",IF(I175="201 十種競技","",VLOOKUP(I175,#REF!,4,FALSE)))</f>
        <v/>
      </c>
      <c r="AG175" s="331" t="s">
        <v>279</v>
      </c>
      <c r="AH175" s="333" t="str">
        <f>IF(I175="","",IF(I175="201 十種競技","",VLOOKUP(I175,#REF!,6,FALSE)))</f>
        <v/>
      </c>
      <c r="AI175" s="335" t="s">
        <v>280</v>
      </c>
      <c r="AJ175" s="325" t="str">
        <f>IF(I175="","",IF(I175="201 十種競技","",VLOOKUP(I175,#REF!,8,FALSE)))</f>
        <v/>
      </c>
      <c r="AK175" s="327" t="str">
        <f>IF(I175="","",IF(I175="201 十種競技",#REF!,""))</f>
        <v/>
      </c>
      <c r="AL175" s="13" t="str">
        <f>IF(AT175="",ASC(AM175&amp;IF(AO175&lt;&gt;"",TEXT(AO175,"00"),"")&amp;IF(AQ175&lt;&gt;"",TEXT(AQ175,"00"),"")&amp;IF(AS175&lt;&gt;"",TEXT(AS175,"00"),"")),ASC(AT175))</f>
        <v/>
      </c>
      <c r="AM175" s="279"/>
      <c r="AN175" s="329" t="s">
        <v>278</v>
      </c>
      <c r="AO175" s="311"/>
      <c r="AP175" s="329" t="s">
        <v>279</v>
      </c>
      <c r="AQ175" s="311"/>
      <c r="AR175" s="313" t="s">
        <v>280</v>
      </c>
      <c r="AS175" s="315"/>
      <c r="AT175" s="317"/>
      <c r="AV175" s="6" t="str">
        <f>IF(AND(I175&lt;&gt;"107 ハーフマラソン",I175&lt;&gt;"062 10000mW"),D175 &amp; "-" &amp; I175,D175 &amp; "-" &amp; I175 &amp; J175)</f>
        <v>-</v>
      </c>
      <c r="AW175" s="6" t="str">
        <f>IF(ISERROR(VLOOKUP(記入方法!$AV175,登録者リスト!#REF!,4,FALSE)),"○","")</f>
        <v>○</v>
      </c>
      <c r="AX175" s="6" t="e">
        <f>IF(AND(I175&lt;&gt;"107 ハーフマラソン",I175&lt;&gt;"062 10000mW"),#REF! &amp; "-" &amp; I175,#REF! &amp; "-" &amp; I175 &amp; J175)</f>
        <v>#REF!</v>
      </c>
      <c r="AY175" s="6" t="str">
        <f>IF(ISERROR(VLOOKUP(AX175,突破者リスト外資格記録入力シート!$D$7:$M$106,2,FALSE)),"○","")</f>
        <v>○</v>
      </c>
      <c r="AZ175" s="6" t="str">
        <f>IF(C175="○","整理番号","登録番号")</f>
        <v>登録番号</v>
      </c>
      <c r="BA175" s="6" t="str">
        <f>IF(I175="107 ハーフマラソン","H",IF(I175="062 10000mW","W",""))</f>
        <v/>
      </c>
      <c r="BB175" s="6" t="e">
        <f>VLOOKUP($I175 &amp; $J175,標準記録!$A$1:$D$25,2,FALSE)</f>
        <v>#N/A</v>
      </c>
      <c r="BC175" s="6" t="e">
        <f>VLOOKUP($I175 &amp; $J175,標準記録!$A$1:$D$25,3,FALSE)</f>
        <v>#N/A</v>
      </c>
      <c r="BD175" s="6" t="e">
        <f>VLOOKUP($I175 &amp; $J175,標準記録!$A$1:$D$25,4,FALSE)</f>
        <v>#N/A</v>
      </c>
      <c r="BE175" s="6" t="str">
        <f>IF(BF175="","",A175)</f>
        <v/>
      </c>
      <c r="BF175" s="6" t="str">
        <f>IF(OR(I175="201 十種競技",I175="202 七種競技"),#REF!,"")</f>
        <v/>
      </c>
      <c r="BG175" s="6" t="str">
        <f>IF(I175="107 ハーフマラソン",#REF!,"")</f>
        <v/>
      </c>
      <c r="BH175" s="6" t="str">
        <f>I175 &amp; K175</f>
        <v/>
      </c>
      <c r="BI175" s="6">
        <f>I175</f>
        <v>0</v>
      </c>
      <c r="BJ175" s="6">
        <f>COUNTIF($BI$5:$BI$401,I175)</f>
        <v>160</v>
      </c>
      <c r="BK175" s="6">
        <f>COUNTIF($BH$5:$BH$401,I175 &amp; "B標準")</f>
        <v>0</v>
      </c>
      <c r="BL175" s="6" t="str">
        <f>D173 &amp; D175</f>
        <v>登録番号</v>
      </c>
    </row>
    <row r="176" spans="1:64" ht="14.25" thickBot="1" x14ac:dyDescent="0.2">
      <c r="A176" s="277"/>
      <c r="B176" s="280"/>
      <c r="C176" s="282"/>
      <c r="D176" s="280"/>
      <c r="E176" s="193" t="str">
        <f>IF(C175="○",IF($D175&lt;&gt;"",VLOOKUP($D175,新規学連登録者入力シート!$A$2:$U$101,7,FALSE),""),IF($D175&lt;&gt;"",IF(VLOOKUP(記入方法!$D175,登録者リスト!$A$1:$F$43729,4,FALSE)=基本情報!$D$6,VLOOKUP(記入方法!$D175,登録者リスト!$A$1:$F$43729,2,FALSE),""),""))</f>
        <v/>
      </c>
      <c r="F176" s="284"/>
      <c r="G176" s="193" t="str">
        <f>IF(C175="○",IF($D175&lt;&gt;"",VLOOKUP($D175,新規学連登録者入力シート!$A$2:$U$101,19,FALSE),""),IF($D175&lt;&gt;"",IF(VLOOKUP(記入方法!$D175,登録者リスト!$A$1:$F$43729,4,FALSE)=基本情報!$D$6,VLOOKUP(記入方法!$D175,登録者リスト!$A$1:$F$43729,6,FALSE),""),""))</f>
        <v/>
      </c>
      <c r="H176" s="286"/>
      <c r="I176" s="342"/>
      <c r="J176" s="342"/>
      <c r="K176" s="344"/>
      <c r="L176" s="171"/>
      <c r="M176" s="15" t="str">
        <f>IF(U176="",ASC(N176&amp;IF(P176&lt;&gt;"",TEXT(P176,"00"),"")&amp;IF(R176&lt;&gt;"",TEXT(R176,"00"),"")&amp;IF(T176&lt;&gt;"",TEXT(T176,"00"),"")),ASC(U176))</f>
        <v/>
      </c>
      <c r="N176" s="286"/>
      <c r="O176" s="330"/>
      <c r="P176" s="338"/>
      <c r="Q176" s="330"/>
      <c r="R176" s="338"/>
      <c r="S176" s="314"/>
      <c r="T176" s="340"/>
      <c r="U176" s="286"/>
      <c r="V176" s="10"/>
      <c r="W176" s="11" t="s">
        <v>23</v>
      </c>
      <c r="X176" s="10"/>
      <c r="Y176" s="11" t="s">
        <v>25</v>
      </c>
      <c r="Z176" s="10"/>
      <c r="AA176" s="11" t="s">
        <v>26</v>
      </c>
      <c r="AB176" s="284"/>
      <c r="AC176" s="128" t="str">
        <f>IF(AK176="",ASC(AD175&amp;IF(AF176&lt;&gt;"",TEXT(AF176,"00"),"")&amp;IF(AH176&lt;&gt;"",TEXT(AH176,"00"),"")&amp;IF(AJ176&lt;&gt;"",TEXT(AJ176,"00"),"")),ASC(AK176))</f>
        <v/>
      </c>
      <c r="AD176" s="328"/>
      <c r="AE176" s="332"/>
      <c r="AF176" s="334"/>
      <c r="AG176" s="332"/>
      <c r="AH176" s="334"/>
      <c r="AI176" s="336"/>
      <c r="AJ176" s="326"/>
      <c r="AK176" s="328"/>
      <c r="AL176" s="15" t="str">
        <f>IF(AT176="",ASC(AM176&amp;IF(AO176&lt;&gt;"",TEXT(AO176,"00"),"")&amp;IF(AQ176&lt;&gt;"",TEXT(AQ176,"00"),"")&amp;IF(AS176&lt;&gt;"",TEXT(AS176,"00"),"")),ASC(AT176))</f>
        <v/>
      </c>
      <c r="AM176" s="280"/>
      <c r="AN176" s="330"/>
      <c r="AO176" s="312"/>
      <c r="AP176" s="330"/>
      <c r="AQ176" s="312"/>
      <c r="AR176" s="314"/>
      <c r="AS176" s="316"/>
      <c r="AT176" s="318"/>
      <c r="AV176" s="6" t="str">
        <f>IF(AND(I176&lt;&gt;"107 ハーフマラソン",I176&lt;&gt;"062 10000mW"),D175 &amp; "-" &amp; I176,D175 &amp; "-" &amp; I176 &amp; J176)</f>
        <v>-</v>
      </c>
      <c r="AW176" s="6" t="str">
        <f>IF(ISERROR(VLOOKUP(記入方法!$AV176,登録者リスト!#REF!,4,FALSE)),"○","")</f>
        <v>○</v>
      </c>
      <c r="AX176" s="6" t="e">
        <f>IF(AND(I176&lt;&gt;"107 ハーフマラソン",I176&lt;&gt;"062 10000mW"),#REF! &amp; "-" &amp; I176,#REF! &amp; "-" &amp; I176 &amp; J176)</f>
        <v>#REF!</v>
      </c>
      <c r="AY176" s="6" t="str">
        <f>IF(ISERROR(VLOOKUP(AX176,突破者リスト外資格記録入力シート!$D$7:$M$106,2,FALSE)),"○","")</f>
        <v>○</v>
      </c>
      <c r="BA176" s="6" t="str">
        <f>IF(I176="107 ハーフマラソン","H",IF(I176="062 10000mW","W",""))</f>
        <v/>
      </c>
      <c r="BB176" s="6" t="e">
        <f>VLOOKUP($I176 &amp; $J176,標準記録!$A$1:$D$25,2,FALSE)</f>
        <v>#N/A</v>
      </c>
      <c r="BC176" s="6" t="e">
        <f>VLOOKUP($I176 &amp; $J176,標準記録!$A$1:$D$25,3,FALSE)</f>
        <v>#N/A</v>
      </c>
      <c r="BD176" s="6" t="e">
        <f>VLOOKUP($I176 &amp; $J176,標準記録!$A$1:$D$25,4,FALSE)</f>
        <v>#N/A</v>
      </c>
      <c r="BE176" s="6" t="str">
        <f>IF(BF176="","",A175)</f>
        <v/>
      </c>
      <c r="BF176" s="6" t="str">
        <f>IF(OR(I176="201 十種競技",I176="202 七種競技"),#REF!,"")</f>
        <v/>
      </c>
      <c r="BG176" s="6" t="str">
        <f>IF(I176="107 ハーフマラソン",#REF!,"")</f>
        <v/>
      </c>
      <c r="BH176" s="6" t="str">
        <f>I176 &amp; K176</f>
        <v/>
      </c>
      <c r="BI176" s="6">
        <f>I176</f>
        <v>0</v>
      </c>
      <c r="BJ176" s="6">
        <f>COUNTIF($BI$5:$BI$401,I176)</f>
        <v>160</v>
      </c>
      <c r="BK176" s="6">
        <f>COUNTIF($BH$5:$BH$401,I176 &amp; "B標準")</f>
        <v>0</v>
      </c>
    </row>
    <row r="177" spans="1:64" ht="15" thickTop="1" thickBot="1" x14ac:dyDescent="0.2">
      <c r="A177" s="278"/>
      <c r="B177" s="319" t="s">
        <v>167</v>
      </c>
      <c r="C177" s="320"/>
      <c r="D177" s="320"/>
      <c r="E177" s="320"/>
      <c r="F177" s="320"/>
      <c r="G177" s="321"/>
      <c r="H177" s="190"/>
      <c r="I177" s="322"/>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4"/>
    </row>
    <row r="178" spans="1:64" ht="13.5" customHeight="1" x14ac:dyDescent="0.15">
      <c r="A178" s="301"/>
      <c r="B178" s="303" t="s">
        <v>0</v>
      </c>
      <c r="C178" s="305" t="s">
        <v>283</v>
      </c>
      <c r="D178" s="305" t="str">
        <f>IF(C180="○","整理番号","登録番号")</f>
        <v>登録番号</v>
      </c>
      <c r="E178" s="189" t="s">
        <v>1402</v>
      </c>
      <c r="F178" s="303" t="s">
        <v>322</v>
      </c>
      <c r="G178" s="169" t="s">
        <v>1</v>
      </c>
      <c r="H178" s="307" t="s">
        <v>1403</v>
      </c>
      <c r="I178" s="345" t="s">
        <v>2</v>
      </c>
      <c r="J178" s="307" t="s">
        <v>331</v>
      </c>
      <c r="K178" s="307" t="s">
        <v>3</v>
      </c>
      <c r="L178" s="179" t="s">
        <v>284</v>
      </c>
      <c r="M178" s="172" t="s">
        <v>16</v>
      </c>
      <c r="N178" s="287" t="s">
        <v>4</v>
      </c>
      <c r="O178" s="288"/>
      <c r="P178" s="288"/>
      <c r="Q178" s="288"/>
      <c r="R178" s="288"/>
      <c r="S178" s="288"/>
      <c r="T178" s="288"/>
      <c r="U178" s="288"/>
      <c r="V178" s="288"/>
      <c r="W178" s="288"/>
      <c r="X178" s="288"/>
      <c r="Y178" s="288"/>
      <c r="Z178" s="288"/>
      <c r="AA178" s="288"/>
      <c r="AB178" s="289"/>
      <c r="AC178" s="174" t="s">
        <v>16</v>
      </c>
      <c r="AD178" s="290" t="s">
        <v>470</v>
      </c>
      <c r="AE178" s="291"/>
      <c r="AF178" s="291"/>
      <c r="AG178" s="291"/>
      <c r="AH178" s="291"/>
      <c r="AI178" s="291"/>
      <c r="AJ178" s="291"/>
      <c r="AK178" s="292"/>
      <c r="AL178" s="172" t="s">
        <v>16</v>
      </c>
      <c r="AM178" s="287" t="s">
        <v>467</v>
      </c>
      <c r="AN178" s="288"/>
      <c r="AO178" s="288"/>
      <c r="AP178" s="288"/>
      <c r="AQ178" s="288"/>
      <c r="AR178" s="288"/>
      <c r="AS178" s="288"/>
      <c r="AT178" s="293"/>
    </row>
    <row r="179" spans="1:64" ht="14.25" thickBot="1" x14ac:dyDescent="0.2">
      <c r="A179" s="302"/>
      <c r="B179" s="304"/>
      <c r="C179" s="306"/>
      <c r="D179" s="306"/>
      <c r="E179" s="194" t="s">
        <v>6</v>
      </c>
      <c r="F179" s="304"/>
      <c r="G179" s="7" t="s">
        <v>7</v>
      </c>
      <c r="H179" s="304"/>
      <c r="I179" s="346"/>
      <c r="J179" s="310"/>
      <c r="K179" s="310"/>
      <c r="L179" s="180"/>
      <c r="M179" s="173"/>
      <c r="N179" s="294" t="s">
        <v>8</v>
      </c>
      <c r="O179" s="295"/>
      <c r="P179" s="295"/>
      <c r="Q179" s="295"/>
      <c r="R179" s="295"/>
      <c r="S179" s="295"/>
      <c r="T179" s="296"/>
      <c r="U179" s="194" t="s">
        <v>9</v>
      </c>
      <c r="V179" s="176" t="s">
        <v>10</v>
      </c>
      <c r="W179" s="177"/>
      <c r="X179" s="177"/>
      <c r="Y179" s="177"/>
      <c r="Z179" s="177"/>
      <c r="AA179" s="178"/>
      <c r="AB179" s="120" t="s">
        <v>11</v>
      </c>
      <c r="AC179" s="175"/>
      <c r="AD179" s="297" t="s">
        <v>8</v>
      </c>
      <c r="AE179" s="298"/>
      <c r="AF179" s="298"/>
      <c r="AG179" s="298"/>
      <c r="AH179" s="298"/>
      <c r="AI179" s="298"/>
      <c r="AJ179" s="299"/>
      <c r="AK179" s="126" t="s">
        <v>9</v>
      </c>
      <c r="AL179" s="173"/>
      <c r="AM179" s="294" t="s">
        <v>8</v>
      </c>
      <c r="AN179" s="295"/>
      <c r="AO179" s="295"/>
      <c r="AP179" s="295"/>
      <c r="AQ179" s="295"/>
      <c r="AR179" s="295"/>
      <c r="AS179" s="296"/>
      <c r="AT179" s="121" t="s">
        <v>9</v>
      </c>
    </row>
    <row r="180" spans="1:64" x14ac:dyDescent="0.15">
      <c r="A180" s="276">
        <v>36</v>
      </c>
      <c r="B180" s="279"/>
      <c r="C180" s="281"/>
      <c r="D180" s="279"/>
      <c r="E180" s="191" t="str">
        <f>IF(C180="○",IF($D180&lt;&gt;"",VLOOKUP($D180,新規学連登録者入力シート!$A$2:$U$101,8,FALSE),""),IF($D180&lt;&gt;"",IF(VLOOKUP(記入方法!$D180,登録者リスト!$A$1:$F$43729,4,FALSE)=基本情報!$D$6,VLOOKUP(記入方法!$D180,登録者リスト!$A$1:$F$43729,3,FALSE),""),""))</f>
        <v/>
      </c>
      <c r="F180" s="283" t="str">
        <f>IF(C180="○",IF($D180&lt;&gt;"",VLOOKUP($D180,新規学連登録者入力シート!$A$2:$U$101,9,FALSE),""),IF($D180&lt;&gt;"",IF(VLOOKUP(記入方法!$D180,登録者リスト!$A$1:$G$43729,4,FALSE)=基本情報!$D$6,VLOOKUP(記入方法!$D180,登録者リスト!$A$1:$G$43729,7,FALSE),""),""))</f>
        <v/>
      </c>
      <c r="G180" s="192" t="str">
        <f>IF(C180="○",IF($D180&lt;&gt;"",VLOOKUP($D180,新規学連登録者入力シート!$A$2:$U$101,14,FALSE),""),IF($D180&lt;&gt;"",IF(VLOOKUP(記入方法!$D180,登録者リスト!$A$1:$F$43729,4,FALSE)=基本情報!$D$6,VLOOKUP(記入方法!$D180,登録者リスト!$A$1:$F$43729,5,FALSE),""),""))</f>
        <v/>
      </c>
      <c r="H180" s="285" t="str">
        <f>IF(C180="○",IF($D180&lt;&gt;"",VLOOKUP($D180,新規学連登録者入力シート!$A$2:$U$101,19,FALSE),""),IF($D180&lt;&gt;"",IF(VLOOKUP(記入方法!$D180,登録者リスト!$A$1:$H$43729,4,FALSE)=基本情報!$D$6,VLOOKUP(記入方法!$D180,登録者リスト!$A$1:$H$43729,8,FALSE),""),""))</f>
        <v/>
      </c>
      <c r="I180" s="341"/>
      <c r="J180" s="341"/>
      <c r="K180" s="343" t="str">
        <f>IFERROR(IF(I180="","",IF(AND(I180&lt;&gt;"107 ハーフマラソン",I180&lt;&gt;"062 10000mW"),IF(BD180="T",IF(VALUE(M180)&lt;=BB180,"A標準",IF(VALUE(M180)&lt;=BC180,"B標準","未突破")),IF(VALUE(M180)&gt;=BB180,"A標準",IF(VALUE(M180)&gt;=BC180,"B標準","未突破"))),IF(VALUE(M180)&lt;=BC180,"","未突破"))),"")</f>
        <v/>
      </c>
      <c r="L180" s="170"/>
      <c r="M180" s="13" t="str">
        <f>IF(U180="",ASC(N180&amp;IF(P180&lt;&gt;"",TEXT(P180,"00"),"")&amp;IF(R180&lt;&gt;"",TEXT(R180,"00"),"")&amp;IF(T180&lt;&gt;"",TEXT(T180,"00"),"")),ASC(U180))</f>
        <v/>
      </c>
      <c r="N180" s="285"/>
      <c r="O180" s="329" t="s">
        <v>278</v>
      </c>
      <c r="P180" s="337"/>
      <c r="Q180" s="329" t="s">
        <v>279</v>
      </c>
      <c r="R180" s="337"/>
      <c r="S180" s="313" t="s">
        <v>280</v>
      </c>
      <c r="T180" s="339"/>
      <c r="U180" s="285"/>
      <c r="V180" s="8"/>
      <c r="W180" s="9" t="s">
        <v>23</v>
      </c>
      <c r="X180" s="8"/>
      <c r="Y180" s="9" t="s">
        <v>24</v>
      </c>
      <c r="Z180" s="8"/>
      <c r="AA180" s="9" t="s">
        <v>26</v>
      </c>
      <c r="AB180" s="283"/>
      <c r="AC180" s="127" t="str">
        <f>IF(AK180="",ASC(AD180&amp;IF(AF180&lt;&gt;"",TEXT(AF180,"00"),"")&amp;IF(AH180&lt;&gt;"",TEXT(AH180,"00"),"")&amp;IF(AJ180&lt;&gt;"",TEXT(AJ180,"00"),"")),ASC(AK180))</f>
        <v/>
      </c>
      <c r="AD180" s="327" t="str">
        <f>IF(I180="","",IF(I180="201 十種競技","",VLOOKUP(I180,#REF!,2,FALSE)))</f>
        <v/>
      </c>
      <c r="AE180" s="331" t="s">
        <v>278</v>
      </c>
      <c r="AF180" s="333" t="str">
        <f>IF(I180="","",IF(I180="201 十種競技","",VLOOKUP(I180,#REF!,4,FALSE)))</f>
        <v/>
      </c>
      <c r="AG180" s="331" t="s">
        <v>279</v>
      </c>
      <c r="AH180" s="333" t="str">
        <f>IF(I180="","",IF(I180="201 十種競技","",VLOOKUP(I180,#REF!,6,FALSE)))</f>
        <v/>
      </c>
      <c r="AI180" s="335" t="s">
        <v>280</v>
      </c>
      <c r="AJ180" s="325" t="str">
        <f>IF(I180="","",IF(I180="201 十種競技","",VLOOKUP(I180,#REF!,8,FALSE)))</f>
        <v/>
      </c>
      <c r="AK180" s="327" t="str">
        <f>IF(I180="","",IF(I180="201 十種競技",#REF!,""))</f>
        <v/>
      </c>
      <c r="AL180" s="13" t="str">
        <f>IF(AT180="",ASC(AM180&amp;IF(AO180&lt;&gt;"",TEXT(AO180,"00"),"")&amp;IF(AQ180&lt;&gt;"",TEXT(AQ180,"00"),"")&amp;IF(AS180&lt;&gt;"",TEXT(AS180,"00"),"")),ASC(AT180))</f>
        <v/>
      </c>
      <c r="AM180" s="279"/>
      <c r="AN180" s="329" t="s">
        <v>278</v>
      </c>
      <c r="AO180" s="311"/>
      <c r="AP180" s="329" t="s">
        <v>279</v>
      </c>
      <c r="AQ180" s="311"/>
      <c r="AR180" s="313" t="s">
        <v>280</v>
      </c>
      <c r="AS180" s="315"/>
      <c r="AT180" s="317"/>
      <c r="AV180" s="6" t="str">
        <f>IF(AND(I180&lt;&gt;"107 ハーフマラソン",I180&lt;&gt;"062 10000mW"),D180 &amp; "-" &amp; I180,D180 &amp; "-" &amp; I180 &amp; J180)</f>
        <v>-</v>
      </c>
      <c r="AW180" s="6" t="str">
        <f>IF(ISERROR(VLOOKUP(記入方法!$AV180,登録者リスト!#REF!,4,FALSE)),"○","")</f>
        <v>○</v>
      </c>
      <c r="AX180" s="6" t="e">
        <f>IF(AND(I180&lt;&gt;"107 ハーフマラソン",I180&lt;&gt;"062 10000mW"),#REF! &amp; "-" &amp; I180,#REF! &amp; "-" &amp; I180 &amp; J180)</f>
        <v>#REF!</v>
      </c>
      <c r="AY180" s="6" t="str">
        <f>IF(ISERROR(VLOOKUP(AX180,突破者リスト外資格記録入力シート!$D$7:$M$106,2,FALSE)),"○","")</f>
        <v>○</v>
      </c>
      <c r="AZ180" s="6" t="str">
        <f>IF(C180="○","整理番号","登録番号")</f>
        <v>登録番号</v>
      </c>
      <c r="BA180" s="6" t="str">
        <f>IF(I180="107 ハーフマラソン","H",IF(I180="062 10000mW","W",""))</f>
        <v/>
      </c>
      <c r="BB180" s="6" t="e">
        <f>VLOOKUP($I180 &amp; $J180,標準記録!$A$1:$D$25,2,FALSE)</f>
        <v>#N/A</v>
      </c>
      <c r="BC180" s="6" t="e">
        <f>VLOOKUP($I180 &amp; $J180,標準記録!$A$1:$D$25,3,FALSE)</f>
        <v>#N/A</v>
      </c>
      <c r="BD180" s="6" t="e">
        <f>VLOOKUP($I180 &amp; $J180,標準記録!$A$1:$D$25,4,FALSE)</f>
        <v>#N/A</v>
      </c>
      <c r="BE180" s="6" t="str">
        <f>IF(BF180="","",A180)</f>
        <v/>
      </c>
      <c r="BF180" s="6" t="str">
        <f>IF(OR(I180="201 十種競技",I180="202 七種競技"),#REF!,"")</f>
        <v/>
      </c>
      <c r="BG180" s="6" t="str">
        <f>IF(I180="107 ハーフマラソン",#REF!,"")</f>
        <v/>
      </c>
      <c r="BH180" s="6" t="str">
        <f>I180 &amp; K180</f>
        <v/>
      </c>
      <c r="BI180" s="6">
        <f>I180</f>
        <v>0</v>
      </c>
      <c r="BJ180" s="6">
        <f>COUNTIF($BI$5:$BI$401,I180)</f>
        <v>160</v>
      </c>
      <c r="BK180" s="6">
        <f>COUNTIF($BH$5:$BH$401,I180 &amp; "B標準")</f>
        <v>0</v>
      </c>
      <c r="BL180" s="6" t="str">
        <f>D178 &amp; D180</f>
        <v>登録番号</v>
      </c>
    </row>
    <row r="181" spans="1:64" ht="14.25" thickBot="1" x14ac:dyDescent="0.2">
      <c r="A181" s="277"/>
      <c r="B181" s="280"/>
      <c r="C181" s="282"/>
      <c r="D181" s="280"/>
      <c r="E181" s="193" t="str">
        <f>IF(C180="○",IF($D180&lt;&gt;"",VLOOKUP($D180,新規学連登録者入力シート!$A$2:$U$101,7,FALSE),""),IF($D180&lt;&gt;"",IF(VLOOKUP(記入方法!$D180,登録者リスト!$A$1:$F$43729,4,FALSE)=基本情報!$D$6,VLOOKUP(記入方法!$D180,登録者リスト!$A$1:$F$43729,2,FALSE),""),""))</f>
        <v/>
      </c>
      <c r="F181" s="284"/>
      <c r="G181" s="193" t="str">
        <f>IF(C180="○",IF($D180&lt;&gt;"",VLOOKUP($D180,新規学連登録者入力シート!$A$2:$U$101,19,FALSE),""),IF($D180&lt;&gt;"",IF(VLOOKUP(記入方法!$D180,登録者リスト!$A$1:$F$43729,4,FALSE)=基本情報!$D$6,VLOOKUP(記入方法!$D180,登録者リスト!$A$1:$F$43729,6,FALSE),""),""))</f>
        <v/>
      </c>
      <c r="H181" s="286"/>
      <c r="I181" s="342"/>
      <c r="J181" s="342"/>
      <c r="K181" s="344"/>
      <c r="L181" s="171"/>
      <c r="M181" s="15" t="str">
        <f>IF(U181="",ASC(N181&amp;IF(P181&lt;&gt;"",TEXT(P181,"00"),"")&amp;IF(R181&lt;&gt;"",TEXT(R181,"00"),"")&amp;IF(T181&lt;&gt;"",TEXT(T181,"00"),"")),ASC(U181))</f>
        <v/>
      </c>
      <c r="N181" s="286"/>
      <c r="O181" s="330"/>
      <c r="P181" s="338"/>
      <c r="Q181" s="330"/>
      <c r="R181" s="338"/>
      <c r="S181" s="314"/>
      <c r="T181" s="340"/>
      <c r="U181" s="286"/>
      <c r="V181" s="10"/>
      <c r="W181" s="11" t="s">
        <v>23</v>
      </c>
      <c r="X181" s="10"/>
      <c r="Y181" s="11" t="s">
        <v>25</v>
      </c>
      <c r="Z181" s="10"/>
      <c r="AA181" s="11" t="s">
        <v>26</v>
      </c>
      <c r="AB181" s="284"/>
      <c r="AC181" s="128" t="str">
        <f>IF(AK181="",ASC(AD180&amp;IF(AF181&lt;&gt;"",TEXT(AF181,"00"),"")&amp;IF(AH181&lt;&gt;"",TEXT(AH181,"00"),"")&amp;IF(AJ181&lt;&gt;"",TEXT(AJ181,"00"),"")),ASC(AK181))</f>
        <v/>
      </c>
      <c r="AD181" s="328"/>
      <c r="AE181" s="332"/>
      <c r="AF181" s="334"/>
      <c r="AG181" s="332"/>
      <c r="AH181" s="334"/>
      <c r="AI181" s="336"/>
      <c r="AJ181" s="326"/>
      <c r="AK181" s="328"/>
      <c r="AL181" s="15" t="str">
        <f>IF(AT181="",ASC(AM181&amp;IF(AO181&lt;&gt;"",TEXT(AO181,"00"),"")&amp;IF(AQ181&lt;&gt;"",TEXT(AQ181,"00"),"")&amp;IF(AS181&lt;&gt;"",TEXT(AS181,"00"),"")),ASC(AT181))</f>
        <v/>
      </c>
      <c r="AM181" s="280"/>
      <c r="AN181" s="330"/>
      <c r="AO181" s="312"/>
      <c r="AP181" s="330"/>
      <c r="AQ181" s="312"/>
      <c r="AR181" s="314"/>
      <c r="AS181" s="316"/>
      <c r="AT181" s="318"/>
      <c r="AV181" s="6" t="str">
        <f>IF(AND(I181&lt;&gt;"107 ハーフマラソン",I181&lt;&gt;"062 10000mW"),D180 &amp; "-" &amp; I181,D180 &amp; "-" &amp; I181 &amp; J181)</f>
        <v>-</v>
      </c>
      <c r="AW181" s="6" t="str">
        <f>IF(ISERROR(VLOOKUP(記入方法!$AV181,登録者リスト!#REF!,4,FALSE)),"○","")</f>
        <v>○</v>
      </c>
      <c r="AX181" s="6" t="e">
        <f>IF(AND(I181&lt;&gt;"107 ハーフマラソン",I181&lt;&gt;"062 10000mW"),#REF! &amp; "-" &amp; I181,#REF! &amp; "-" &amp; I181 &amp; J181)</f>
        <v>#REF!</v>
      </c>
      <c r="AY181" s="6" t="str">
        <f>IF(ISERROR(VLOOKUP(AX181,突破者リスト外資格記録入力シート!$D$7:$M$106,2,FALSE)),"○","")</f>
        <v>○</v>
      </c>
      <c r="BA181" s="6" t="str">
        <f>IF(I181="107 ハーフマラソン","H",IF(I181="062 10000mW","W",""))</f>
        <v/>
      </c>
      <c r="BB181" s="6" t="e">
        <f>VLOOKUP($I181 &amp; $J181,標準記録!$A$1:$D$25,2,FALSE)</f>
        <v>#N/A</v>
      </c>
      <c r="BC181" s="6" t="e">
        <f>VLOOKUP($I181 &amp; $J181,標準記録!$A$1:$D$25,3,FALSE)</f>
        <v>#N/A</v>
      </c>
      <c r="BD181" s="6" t="e">
        <f>VLOOKUP($I181 &amp; $J181,標準記録!$A$1:$D$25,4,FALSE)</f>
        <v>#N/A</v>
      </c>
      <c r="BE181" s="6" t="str">
        <f>IF(BF181="","",A180)</f>
        <v/>
      </c>
      <c r="BF181" s="6" t="str">
        <f>IF(OR(I181="201 十種競技",I181="202 七種競技"),#REF!,"")</f>
        <v/>
      </c>
      <c r="BG181" s="6" t="str">
        <f>IF(I181="107 ハーフマラソン",#REF!,"")</f>
        <v/>
      </c>
      <c r="BH181" s="6" t="str">
        <f>I181 &amp; K181</f>
        <v/>
      </c>
      <c r="BI181" s="6">
        <f>I181</f>
        <v>0</v>
      </c>
      <c r="BJ181" s="6">
        <f>COUNTIF($BI$5:$BI$401,I181)</f>
        <v>160</v>
      </c>
      <c r="BK181" s="6">
        <f>COUNTIF($BH$5:$BH$401,I181 &amp; "B標準")</f>
        <v>0</v>
      </c>
    </row>
    <row r="182" spans="1:64" ht="15" thickTop="1" thickBot="1" x14ac:dyDescent="0.2">
      <c r="A182" s="278"/>
      <c r="B182" s="319" t="s">
        <v>167</v>
      </c>
      <c r="C182" s="320"/>
      <c r="D182" s="320"/>
      <c r="E182" s="320"/>
      <c r="F182" s="320"/>
      <c r="G182" s="321"/>
      <c r="H182" s="190"/>
      <c r="I182" s="322"/>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4"/>
    </row>
    <row r="183" spans="1:64" ht="13.5" customHeight="1" x14ac:dyDescent="0.15">
      <c r="A183" s="301"/>
      <c r="B183" s="303" t="s">
        <v>0</v>
      </c>
      <c r="C183" s="305" t="s">
        <v>283</v>
      </c>
      <c r="D183" s="305" t="str">
        <f>IF(C185="○","整理番号","登録番号")</f>
        <v>登録番号</v>
      </c>
      <c r="E183" s="189" t="s">
        <v>1402</v>
      </c>
      <c r="F183" s="303" t="s">
        <v>322</v>
      </c>
      <c r="G183" s="169" t="s">
        <v>1</v>
      </c>
      <c r="H183" s="307" t="s">
        <v>1403</v>
      </c>
      <c r="I183" s="345" t="s">
        <v>2</v>
      </c>
      <c r="J183" s="307" t="s">
        <v>331</v>
      </c>
      <c r="K183" s="307" t="s">
        <v>3</v>
      </c>
      <c r="L183" s="179" t="s">
        <v>284</v>
      </c>
      <c r="M183" s="172" t="s">
        <v>16</v>
      </c>
      <c r="N183" s="287" t="s">
        <v>4</v>
      </c>
      <c r="O183" s="288"/>
      <c r="P183" s="288"/>
      <c r="Q183" s="288"/>
      <c r="R183" s="288"/>
      <c r="S183" s="288"/>
      <c r="T183" s="288"/>
      <c r="U183" s="288"/>
      <c r="V183" s="288"/>
      <c r="W183" s="288"/>
      <c r="X183" s="288"/>
      <c r="Y183" s="288"/>
      <c r="Z183" s="288"/>
      <c r="AA183" s="288"/>
      <c r="AB183" s="289"/>
      <c r="AC183" s="174" t="s">
        <v>16</v>
      </c>
      <c r="AD183" s="290" t="s">
        <v>470</v>
      </c>
      <c r="AE183" s="291"/>
      <c r="AF183" s="291"/>
      <c r="AG183" s="291"/>
      <c r="AH183" s="291"/>
      <c r="AI183" s="291"/>
      <c r="AJ183" s="291"/>
      <c r="AK183" s="292"/>
      <c r="AL183" s="172" t="s">
        <v>16</v>
      </c>
      <c r="AM183" s="287" t="s">
        <v>467</v>
      </c>
      <c r="AN183" s="288"/>
      <c r="AO183" s="288"/>
      <c r="AP183" s="288"/>
      <c r="AQ183" s="288"/>
      <c r="AR183" s="288"/>
      <c r="AS183" s="288"/>
      <c r="AT183" s="293"/>
    </row>
    <row r="184" spans="1:64" ht="14.25" thickBot="1" x14ac:dyDescent="0.2">
      <c r="A184" s="302"/>
      <c r="B184" s="304"/>
      <c r="C184" s="306"/>
      <c r="D184" s="306"/>
      <c r="E184" s="194" t="s">
        <v>6</v>
      </c>
      <c r="F184" s="304"/>
      <c r="G184" s="7" t="s">
        <v>7</v>
      </c>
      <c r="H184" s="304"/>
      <c r="I184" s="346"/>
      <c r="J184" s="310"/>
      <c r="K184" s="310"/>
      <c r="L184" s="180"/>
      <c r="M184" s="173"/>
      <c r="N184" s="294" t="s">
        <v>8</v>
      </c>
      <c r="O184" s="295"/>
      <c r="P184" s="295"/>
      <c r="Q184" s="295"/>
      <c r="R184" s="295"/>
      <c r="S184" s="295"/>
      <c r="T184" s="296"/>
      <c r="U184" s="194" t="s">
        <v>9</v>
      </c>
      <c r="V184" s="176" t="s">
        <v>10</v>
      </c>
      <c r="W184" s="177"/>
      <c r="X184" s="177"/>
      <c r="Y184" s="177"/>
      <c r="Z184" s="177"/>
      <c r="AA184" s="178"/>
      <c r="AB184" s="120" t="s">
        <v>11</v>
      </c>
      <c r="AC184" s="175"/>
      <c r="AD184" s="297" t="s">
        <v>8</v>
      </c>
      <c r="AE184" s="298"/>
      <c r="AF184" s="298"/>
      <c r="AG184" s="298"/>
      <c r="AH184" s="298"/>
      <c r="AI184" s="298"/>
      <c r="AJ184" s="299"/>
      <c r="AK184" s="126" t="s">
        <v>9</v>
      </c>
      <c r="AL184" s="173"/>
      <c r="AM184" s="294" t="s">
        <v>8</v>
      </c>
      <c r="AN184" s="295"/>
      <c r="AO184" s="295"/>
      <c r="AP184" s="295"/>
      <c r="AQ184" s="295"/>
      <c r="AR184" s="295"/>
      <c r="AS184" s="296"/>
      <c r="AT184" s="121" t="s">
        <v>9</v>
      </c>
    </row>
    <row r="185" spans="1:64" x14ac:dyDescent="0.15">
      <c r="A185" s="276">
        <v>37</v>
      </c>
      <c r="B185" s="279"/>
      <c r="C185" s="281"/>
      <c r="D185" s="279"/>
      <c r="E185" s="191" t="str">
        <f>IF(C185="○",IF($D185&lt;&gt;"",VLOOKUP($D185,新規学連登録者入力シート!$A$2:$U$101,8,FALSE),""),IF($D185&lt;&gt;"",IF(VLOOKUP(記入方法!$D185,登録者リスト!$A$1:$F$43729,4,FALSE)=基本情報!$D$6,VLOOKUP(記入方法!$D185,登録者リスト!$A$1:$F$43729,3,FALSE),""),""))</f>
        <v/>
      </c>
      <c r="F185" s="283" t="str">
        <f>IF(C185="○",IF($D185&lt;&gt;"",VLOOKUP($D185,新規学連登録者入力シート!$A$2:$U$101,9,FALSE),""),IF($D185&lt;&gt;"",IF(VLOOKUP(記入方法!$D185,登録者リスト!$A$1:$G$43729,4,FALSE)=基本情報!$D$6,VLOOKUP(記入方法!$D185,登録者リスト!$A$1:$G$43729,7,FALSE),""),""))</f>
        <v/>
      </c>
      <c r="G185" s="192" t="str">
        <f>IF(C185="○",IF($D185&lt;&gt;"",VLOOKUP($D185,新規学連登録者入力シート!$A$2:$U$101,14,FALSE),""),IF($D185&lt;&gt;"",IF(VLOOKUP(記入方法!$D185,登録者リスト!$A$1:$F$43729,4,FALSE)=基本情報!$D$6,VLOOKUP(記入方法!$D185,登録者リスト!$A$1:$F$43729,5,FALSE),""),""))</f>
        <v/>
      </c>
      <c r="H185" s="285" t="str">
        <f>IF(C185="○",IF($D185&lt;&gt;"",VLOOKUP($D185,新規学連登録者入力シート!$A$2:$U$101,19,FALSE),""),IF($D185&lt;&gt;"",IF(VLOOKUP(記入方法!$D185,登録者リスト!$A$1:$H$43729,4,FALSE)=基本情報!$D$6,VLOOKUP(記入方法!$D185,登録者リスト!$A$1:$H$43729,8,FALSE),""),""))</f>
        <v/>
      </c>
      <c r="I185" s="341"/>
      <c r="J185" s="341"/>
      <c r="K185" s="343" t="str">
        <f>IFERROR(IF(I185="","",IF(AND(I185&lt;&gt;"107 ハーフマラソン",I185&lt;&gt;"062 10000mW"),IF(BD185="T",IF(VALUE(M185)&lt;=BB185,"A標準",IF(VALUE(M185)&lt;=BC185,"B標準","未突破")),IF(VALUE(M185)&gt;=BB185,"A標準",IF(VALUE(M185)&gt;=BC185,"B標準","未突破"))),IF(VALUE(M185)&lt;=BC185,"","未突破"))),"")</f>
        <v/>
      </c>
      <c r="L185" s="170"/>
      <c r="M185" s="13" t="str">
        <f>IF(U185="",ASC(N185&amp;IF(P185&lt;&gt;"",TEXT(P185,"00"),"")&amp;IF(R185&lt;&gt;"",TEXT(R185,"00"),"")&amp;IF(T185&lt;&gt;"",TEXT(T185,"00"),"")),ASC(U185))</f>
        <v/>
      </c>
      <c r="N185" s="285"/>
      <c r="O185" s="329" t="s">
        <v>278</v>
      </c>
      <c r="P185" s="337"/>
      <c r="Q185" s="329" t="s">
        <v>279</v>
      </c>
      <c r="R185" s="337"/>
      <c r="S185" s="313" t="s">
        <v>280</v>
      </c>
      <c r="T185" s="339"/>
      <c r="U185" s="285"/>
      <c r="V185" s="8"/>
      <c r="W185" s="9" t="s">
        <v>23</v>
      </c>
      <c r="X185" s="8"/>
      <c r="Y185" s="9" t="s">
        <v>24</v>
      </c>
      <c r="Z185" s="8"/>
      <c r="AA185" s="9" t="s">
        <v>26</v>
      </c>
      <c r="AB185" s="283"/>
      <c r="AC185" s="127" t="str">
        <f>IF(AK185="",ASC(AD185&amp;IF(AF185&lt;&gt;"",TEXT(AF185,"00"),"")&amp;IF(AH185&lt;&gt;"",TEXT(AH185,"00"),"")&amp;IF(AJ185&lt;&gt;"",TEXT(AJ185,"00"),"")),ASC(AK185))</f>
        <v/>
      </c>
      <c r="AD185" s="327" t="str">
        <f>IF(I185="","",IF(I185="201 十種競技","",VLOOKUP(I185,#REF!,2,FALSE)))</f>
        <v/>
      </c>
      <c r="AE185" s="331" t="s">
        <v>278</v>
      </c>
      <c r="AF185" s="333" t="str">
        <f>IF(I185="","",IF(I185="201 十種競技","",VLOOKUP(I185,#REF!,4,FALSE)))</f>
        <v/>
      </c>
      <c r="AG185" s="331" t="s">
        <v>279</v>
      </c>
      <c r="AH185" s="333" t="str">
        <f>IF(I185="","",IF(I185="201 十種競技","",VLOOKUP(I185,#REF!,6,FALSE)))</f>
        <v/>
      </c>
      <c r="AI185" s="335" t="s">
        <v>280</v>
      </c>
      <c r="AJ185" s="325" t="str">
        <f>IF(I185="","",IF(I185="201 十種競技","",VLOOKUP(I185,#REF!,8,FALSE)))</f>
        <v/>
      </c>
      <c r="AK185" s="327" t="str">
        <f>IF(I185="","",IF(I185="201 十種競技",#REF!,""))</f>
        <v/>
      </c>
      <c r="AL185" s="13" t="str">
        <f>IF(AT185="",ASC(AM185&amp;IF(AO185&lt;&gt;"",TEXT(AO185,"00"),"")&amp;IF(AQ185&lt;&gt;"",TEXT(AQ185,"00"),"")&amp;IF(AS185&lt;&gt;"",TEXT(AS185,"00"),"")),ASC(AT185))</f>
        <v/>
      </c>
      <c r="AM185" s="279"/>
      <c r="AN185" s="329" t="s">
        <v>278</v>
      </c>
      <c r="AO185" s="311"/>
      <c r="AP185" s="329" t="s">
        <v>279</v>
      </c>
      <c r="AQ185" s="311"/>
      <c r="AR185" s="313" t="s">
        <v>280</v>
      </c>
      <c r="AS185" s="315"/>
      <c r="AT185" s="317"/>
      <c r="AV185" s="6" t="str">
        <f>IF(AND(I185&lt;&gt;"107 ハーフマラソン",I185&lt;&gt;"062 10000mW"),D185 &amp; "-" &amp; I185,D185 &amp; "-" &amp; I185 &amp; J185)</f>
        <v>-</v>
      </c>
      <c r="AW185" s="6" t="str">
        <f>IF(ISERROR(VLOOKUP(記入方法!$AV185,登録者リスト!#REF!,4,FALSE)),"○","")</f>
        <v>○</v>
      </c>
      <c r="AX185" s="6" t="e">
        <f>IF(AND(I185&lt;&gt;"107 ハーフマラソン",I185&lt;&gt;"062 10000mW"),#REF! &amp; "-" &amp; I185,#REF! &amp; "-" &amp; I185 &amp; J185)</f>
        <v>#REF!</v>
      </c>
      <c r="AY185" s="6" t="str">
        <f>IF(ISERROR(VLOOKUP(AX185,突破者リスト外資格記録入力シート!$D$7:$M$106,2,FALSE)),"○","")</f>
        <v>○</v>
      </c>
      <c r="AZ185" s="6" t="str">
        <f>IF(C185="○","整理番号","登録番号")</f>
        <v>登録番号</v>
      </c>
      <c r="BA185" s="6" t="str">
        <f>IF(I185="107 ハーフマラソン","H",IF(I185="062 10000mW","W",""))</f>
        <v/>
      </c>
      <c r="BB185" s="6" t="e">
        <f>VLOOKUP($I185 &amp; $J185,標準記録!$A$1:$D$25,2,FALSE)</f>
        <v>#N/A</v>
      </c>
      <c r="BC185" s="6" t="e">
        <f>VLOOKUP($I185 &amp; $J185,標準記録!$A$1:$D$25,3,FALSE)</f>
        <v>#N/A</v>
      </c>
      <c r="BD185" s="6" t="e">
        <f>VLOOKUP($I185 &amp; $J185,標準記録!$A$1:$D$25,4,FALSE)</f>
        <v>#N/A</v>
      </c>
      <c r="BE185" s="6" t="str">
        <f>IF(BF185="","",A185)</f>
        <v/>
      </c>
      <c r="BF185" s="6" t="str">
        <f>IF(OR(I185="201 十種競技",I185="202 七種競技"),#REF!,"")</f>
        <v/>
      </c>
      <c r="BG185" s="6" t="str">
        <f>IF(I185="107 ハーフマラソン",#REF!,"")</f>
        <v/>
      </c>
      <c r="BH185" s="6" t="str">
        <f>I185 &amp; K185</f>
        <v/>
      </c>
      <c r="BI185" s="6">
        <f>I185</f>
        <v>0</v>
      </c>
      <c r="BJ185" s="6">
        <f>COUNTIF($BI$5:$BI$401,I185)</f>
        <v>160</v>
      </c>
      <c r="BK185" s="6">
        <f>COUNTIF($BH$5:$BH$401,I185 &amp; "B標準")</f>
        <v>0</v>
      </c>
      <c r="BL185" s="6" t="str">
        <f>D183 &amp; D185</f>
        <v>登録番号</v>
      </c>
    </row>
    <row r="186" spans="1:64" ht="14.25" thickBot="1" x14ac:dyDescent="0.2">
      <c r="A186" s="277"/>
      <c r="B186" s="280"/>
      <c r="C186" s="282"/>
      <c r="D186" s="280"/>
      <c r="E186" s="193" t="str">
        <f>IF(C185="○",IF($D185&lt;&gt;"",VLOOKUP($D185,新規学連登録者入力シート!$A$2:$U$101,7,FALSE),""),IF($D185&lt;&gt;"",IF(VLOOKUP(記入方法!$D185,登録者リスト!$A$1:$F$43729,4,FALSE)=基本情報!$D$6,VLOOKUP(記入方法!$D185,登録者リスト!$A$1:$F$43729,2,FALSE),""),""))</f>
        <v/>
      </c>
      <c r="F186" s="284"/>
      <c r="G186" s="193" t="str">
        <f>IF(C185="○",IF($D185&lt;&gt;"",VLOOKUP($D185,新規学連登録者入力シート!$A$2:$U$101,19,FALSE),""),IF($D185&lt;&gt;"",IF(VLOOKUP(記入方法!$D185,登録者リスト!$A$1:$F$43729,4,FALSE)=基本情報!$D$6,VLOOKUP(記入方法!$D185,登録者リスト!$A$1:$F$43729,6,FALSE),""),""))</f>
        <v/>
      </c>
      <c r="H186" s="286"/>
      <c r="I186" s="342"/>
      <c r="J186" s="342"/>
      <c r="K186" s="344"/>
      <c r="L186" s="171"/>
      <c r="M186" s="15" t="str">
        <f>IF(U186="",ASC(N186&amp;IF(P186&lt;&gt;"",TEXT(P186,"00"),"")&amp;IF(R186&lt;&gt;"",TEXT(R186,"00"),"")&amp;IF(T186&lt;&gt;"",TEXT(T186,"00"),"")),ASC(U186))</f>
        <v/>
      </c>
      <c r="N186" s="286"/>
      <c r="O186" s="330"/>
      <c r="P186" s="338"/>
      <c r="Q186" s="330"/>
      <c r="R186" s="338"/>
      <c r="S186" s="314"/>
      <c r="T186" s="340"/>
      <c r="U186" s="286"/>
      <c r="V186" s="10"/>
      <c r="W186" s="11" t="s">
        <v>23</v>
      </c>
      <c r="X186" s="10"/>
      <c r="Y186" s="11" t="s">
        <v>25</v>
      </c>
      <c r="Z186" s="10"/>
      <c r="AA186" s="11" t="s">
        <v>26</v>
      </c>
      <c r="AB186" s="284"/>
      <c r="AC186" s="128" t="str">
        <f>IF(AK186="",ASC(AD185&amp;IF(AF186&lt;&gt;"",TEXT(AF186,"00"),"")&amp;IF(AH186&lt;&gt;"",TEXT(AH186,"00"),"")&amp;IF(AJ186&lt;&gt;"",TEXT(AJ186,"00"),"")),ASC(AK186))</f>
        <v/>
      </c>
      <c r="AD186" s="328"/>
      <c r="AE186" s="332"/>
      <c r="AF186" s="334"/>
      <c r="AG186" s="332"/>
      <c r="AH186" s="334"/>
      <c r="AI186" s="336"/>
      <c r="AJ186" s="326"/>
      <c r="AK186" s="328"/>
      <c r="AL186" s="15" t="str">
        <f>IF(AT186="",ASC(AM186&amp;IF(AO186&lt;&gt;"",TEXT(AO186,"00"),"")&amp;IF(AQ186&lt;&gt;"",TEXT(AQ186,"00"),"")&amp;IF(AS186&lt;&gt;"",TEXT(AS186,"00"),"")),ASC(AT186))</f>
        <v/>
      </c>
      <c r="AM186" s="280"/>
      <c r="AN186" s="330"/>
      <c r="AO186" s="312"/>
      <c r="AP186" s="330"/>
      <c r="AQ186" s="312"/>
      <c r="AR186" s="314"/>
      <c r="AS186" s="316"/>
      <c r="AT186" s="318"/>
      <c r="AV186" s="6" t="str">
        <f>IF(AND(I186&lt;&gt;"107 ハーフマラソン",I186&lt;&gt;"062 10000mW"),D185 &amp; "-" &amp; I186,D185 &amp; "-" &amp; I186 &amp; J186)</f>
        <v>-</v>
      </c>
      <c r="AW186" s="6" t="str">
        <f>IF(ISERROR(VLOOKUP(記入方法!$AV186,登録者リスト!#REF!,4,FALSE)),"○","")</f>
        <v>○</v>
      </c>
      <c r="AX186" s="6" t="e">
        <f>IF(AND(I186&lt;&gt;"107 ハーフマラソン",I186&lt;&gt;"062 10000mW"),#REF! &amp; "-" &amp; I186,#REF! &amp; "-" &amp; I186 &amp; J186)</f>
        <v>#REF!</v>
      </c>
      <c r="AY186" s="6" t="str">
        <f>IF(ISERROR(VLOOKUP(AX186,突破者リスト外資格記録入力シート!$D$7:$M$106,2,FALSE)),"○","")</f>
        <v>○</v>
      </c>
      <c r="BA186" s="6" t="str">
        <f>IF(I186="107 ハーフマラソン","H",IF(I186="062 10000mW","W",""))</f>
        <v/>
      </c>
      <c r="BB186" s="6" t="e">
        <f>VLOOKUP($I186 &amp; $J186,標準記録!$A$1:$D$25,2,FALSE)</f>
        <v>#N/A</v>
      </c>
      <c r="BC186" s="6" t="e">
        <f>VLOOKUP($I186 &amp; $J186,標準記録!$A$1:$D$25,3,FALSE)</f>
        <v>#N/A</v>
      </c>
      <c r="BD186" s="6" t="e">
        <f>VLOOKUP($I186 &amp; $J186,標準記録!$A$1:$D$25,4,FALSE)</f>
        <v>#N/A</v>
      </c>
      <c r="BE186" s="6" t="str">
        <f>IF(BF186="","",A185)</f>
        <v/>
      </c>
      <c r="BF186" s="6" t="str">
        <f>IF(OR(I186="201 十種競技",I186="202 七種競技"),#REF!,"")</f>
        <v/>
      </c>
      <c r="BG186" s="6" t="str">
        <f>IF(I186="107 ハーフマラソン",#REF!,"")</f>
        <v/>
      </c>
      <c r="BH186" s="6" t="str">
        <f>I186 &amp; K186</f>
        <v/>
      </c>
      <c r="BI186" s="6">
        <f>I186</f>
        <v>0</v>
      </c>
      <c r="BJ186" s="6">
        <f>COUNTIF($BI$5:$BI$401,I186)</f>
        <v>160</v>
      </c>
      <c r="BK186" s="6">
        <f>COUNTIF($BH$5:$BH$401,I186 &amp; "B標準")</f>
        <v>0</v>
      </c>
    </row>
    <row r="187" spans="1:64" ht="15" thickTop="1" thickBot="1" x14ac:dyDescent="0.2">
      <c r="A187" s="278"/>
      <c r="B187" s="319" t="s">
        <v>167</v>
      </c>
      <c r="C187" s="320"/>
      <c r="D187" s="320"/>
      <c r="E187" s="320"/>
      <c r="F187" s="320"/>
      <c r="G187" s="321"/>
      <c r="H187" s="190"/>
      <c r="I187" s="322"/>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4"/>
    </row>
    <row r="188" spans="1:64" ht="13.5" customHeight="1" x14ac:dyDescent="0.15">
      <c r="A188" s="301"/>
      <c r="B188" s="303" t="s">
        <v>0</v>
      </c>
      <c r="C188" s="305" t="s">
        <v>283</v>
      </c>
      <c r="D188" s="305" t="str">
        <f>IF(C190="○","整理番号","登録番号")</f>
        <v>登録番号</v>
      </c>
      <c r="E188" s="189" t="s">
        <v>1402</v>
      </c>
      <c r="F188" s="303" t="s">
        <v>322</v>
      </c>
      <c r="G188" s="169" t="s">
        <v>1</v>
      </c>
      <c r="H188" s="307" t="s">
        <v>1403</v>
      </c>
      <c r="I188" s="345" t="s">
        <v>2</v>
      </c>
      <c r="J188" s="307" t="s">
        <v>331</v>
      </c>
      <c r="K188" s="307" t="s">
        <v>3</v>
      </c>
      <c r="L188" s="179" t="s">
        <v>284</v>
      </c>
      <c r="M188" s="172" t="s">
        <v>16</v>
      </c>
      <c r="N188" s="287" t="s">
        <v>4</v>
      </c>
      <c r="O188" s="288"/>
      <c r="P188" s="288"/>
      <c r="Q188" s="288"/>
      <c r="R188" s="288"/>
      <c r="S188" s="288"/>
      <c r="T188" s="288"/>
      <c r="U188" s="288"/>
      <c r="V188" s="288"/>
      <c r="W188" s="288"/>
      <c r="X188" s="288"/>
      <c r="Y188" s="288"/>
      <c r="Z188" s="288"/>
      <c r="AA188" s="288"/>
      <c r="AB188" s="289"/>
      <c r="AC188" s="174" t="s">
        <v>16</v>
      </c>
      <c r="AD188" s="290" t="s">
        <v>470</v>
      </c>
      <c r="AE188" s="291"/>
      <c r="AF188" s="291"/>
      <c r="AG188" s="291"/>
      <c r="AH188" s="291"/>
      <c r="AI188" s="291"/>
      <c r="AJ188" s="291"/>
      <c r="AK188" s="292"/>
      <c r="AL188" s="172" t="s">
        <v>16</v>
      </c>
      <c r="AM188" s="287" t="s">
        <v>467</v>
      </c>
      <c r="AN188" s="288"/>
      <c r="AO188" s="288"/>
      <c r="AP188" s="288"/>
      <c r="AQ188" s="288"/>
      <c r="AR188" s="288"/>
      <c r="AS188" s="288"/>
      <c r="AT188" s="293"/>
    </row>
    <row r="189" spans="1:64" ht="14.25" thickBot="1" x14ac:dyDescent="0.2">
      <c r="A189" s="302"/>
      <c r="B189" s="304"/>
      <c r="C189" s="306"/>
      <c r="D189" s="306"/>
      <c r="E189" s="194" t="s">
        <v>6</v>
      </c>
      <c r="F189" s="304"/>
      <c r="G189" s="7" t="s">
        <v>7</v>
      </c>
      <c r="H189" s="304"/>
      <c r="I189" s="346"/>
      <c r="J189" s="310"/>
      <c r="K189" s="310"/>
      <c r="L189" s="180"/>
      <c r="M189" s="173"/>
      <c r="N189" s="294" t="s">
        <v>8</v>
      </c>
      <c r="O189" s="295"/>
      <c r="P189" s="295"/>
      <c r="Q189" s="295"/>
      <c r="R189" s="295"/>
      <c r="S189" s="295"/>
      <c r="T189" s="296"/>
      <c r="U189" s="194" t="s">
        <v>9</v>
      </c>
      <c r="V189" s="176" t="s">
        <v>10</v>
      </c>
      <c r="W189" s="177"/>
      <c r="X189" s="177"/>
      <c r="Y189" s="177"/>
      <c r="Z189" s="177"/>
      <c r="AA189" s="178"/>
      <c r="AB189" s="120" t="s">
        <v>11</v>
      </c>
      <c r="AC189" s="175"/>
      <c r="AD189" s="297" t="s">
        <v>8</v>
      </c>
      <c r="AE189" s="298"/>
      <c r="AF189" s="298"/>
      <c r="AG189" s="298"/>
      <c r="AH189" s="298"/>
      <c r="AI189" s="298"/>
      <c r="AJ189" s="299"/>
      <c r="AK189" s="126" t="s">
        <v>9</v>
      </c>
      <c r="AL189" s="173"/>
      <c r="AM189" s="294" t="s">
        <v>8</v>
      </c>
      <c r="AN189" s="295"/>
      <c r="AO189" s="295"/>
      <c r="AP189" s="295"/>
      <c r="AQ189" s="295"/>
      <c r="AR189" s="295"/>
      <c r="AS189" s="296"/>
      <c r="AT189" s="121" t="s">
        <v>9</v>
      </c>
    </row>
    <row r="190" spans="1:64" x14ac:dyDescent="0.15">
      <c r="A190" s="276">
        <v>38</v>
      </c>
      <c r="B190" s="279"/>
      <c r="C190" s="281"/>
      <c r="D190" s="279"/>
      <c r="E190" s="191" t="str">
        <f>IF(C190="○",IF($D190&lt;&gt;"",VLOOKUP($D190,新規学連登録者入力シート!$A$2:$U$101,8,FALSE),""),IF($D190&lt;&gt;"",IF(VLOOKUP(記入方法!$D190,登録者リスト!$A$1:$F$43729,4,FALSE)=基本情報!$D$6,VLOOKUP(記入方法!$D190,登録者リスト!$A$1:$F$43729,3,FALSE),""),""))</f>
        <v/>
      </c>
      <c r="F190" s="283" t="str">
        <f>IF(C190="○",IF($D190&lt;&gt;"",VLOOKUP($D190,新規学連登録者入力シート!$A$2:$U$101,9,FALSE),""),IF($D190&lt;&gt;"",IF(VLOOKUP(記入方法!$D190,登録者リスト!$A$1:$G$43729,4,FALSE)=基本情報!$D$6,VLOOKUP(記入方法!$D190,登録者リスト!$A$1:$G$43729,7,FALSE),""),""))</f>
        <v/>
      </c>
      <c r="G190" s="192" t="str">
        <f>IF(C190="○",IF($D190&lt;&gt;"",VLOOKUP($D190,新規学連登録者入力シート!$A$2:$U$101,14,FALSE),""),IF($D190&lt;&gt;"",IF(VLOOKUP(記入方法!$D190,登録者リスト!$A$1:$F$43729,4,FALSE)=基本情報!$D$6,VLOOKUP(記入方法!$D190,登録者リスト!$A$1:$F$43729,5,FALSE),""),""))</f>
        <v/>
      </c>
      <c r="H190" s="285" t="str">
        <f>IF(C190="○",IF($D190&lt;&gt;"",VLOOKUP($D190,新規学連登録者入力シート!$A$2:$U$101,19,FALSE),""),IF($D190&lt;&gt;"",IF(VLOOKUP(記入方法!$D190,登録者リスト!$A$1:$H$43729,4,FALSE)=基本情報!$D$6,VLOOKUP(記入方法!$D190,登録者リスト!$A$1:$H$43729,8,FALSE),""),""))</f>
        <v/>
      </c>
      <c r="I190" s="341"/>
      <c r="J190" s="341"/>
      <c r="K190" s="343" t="str">
        <f>IFERROR(IF(I190="","",IF(AND(I190&lt;&gt;"107 ハーフマラソン",I190&lt;&gt;"062 10000mW"),IF(BD190="T",IF(VALUE(M190)&lt;=BB190,"A標準",IF(VALUE(M190)&lt;=BC190,"B標準","未突破")),IF(VALUE(M190)&gt;=BB190,"A標準",IF(VALUE(M190)&gt;=BC190,"B標準","未突破"))),IF(VALUE(M190)&lt;=BC190,"","未突破"))),"")</f>
        <v/>
      </c>
      <c r="L190" s="170"/>
      <c r="M190" s="13" t="str">
        <f>IF(U190="",ASC(N190&amp;IF(P190&lt;&gt;"",TEXT(P190,"00"),"")&amp;IF(R190&lt;&gt;"",TEXT(R190,"00"),"")&amp;IF(T190&lt;&gt;"",TEXT(T190,"00"),"")),ASC(U190))</f>
        <v/>
      </c>
      <c r="N190" s="285"/>
      <c r="O190" s="329" t="s">
        <v>278</v>
      </c>
      <c r="P190" s="337"/>
      <c r="Q190" s="329" t="s">
        <v>279</v>
      </c>
      <c r="R190" s="337"/>
      <c r="S190" s="313" t="s">
        <v>280</v>
      </c>
      <c r="T190" s="339"/>
      <c r="U190" s="285"/>
      <c r="V190" s="8"/>
      <c r="W190" s="9" t="s">
        <v>23</v>
      </c>
      <c r="X190" s="8"/>
      <c r="Y190" s="9" t="s">
        <v>24</v>
      </c>
      <c r="Z190" s="8"/>
      <c r="AA190" s="9" t="s">
        <v>26</v>
      </c>
      <c r="AB190" s="283"/>
      <c r="AC190" s="127" t="str">
        <f>IF(AK190="",ASC(AD190&amp;IF(AF190&lt;&gt;"",TEXT(AF190,"00"),"")&amp;IF(AH190&lt;&gt;"",TEXT(AH190,"00"),"")&amp;IF(AJ190&lt;&gt;"",TEXT(AJ190,"00"),"")),ASC(AK190))</f>
        <v/>
      </c>
      <c r="AD190" s="327" t="str">
        <f>IF(I190="","",IF(I190="201 十種競技","",VLOOKUP(I190,#REF!,2,FALSE)))</f>
        <v/>
      </c>
      <c r="AE190" s="331" t="s">
        <v>278</v>
      </c>
      <c r="AF190" s="333" t="str">
        <f>IF(I190="","",IF(I190="201 十種競技","",VLOOKUP(I190,#REF!,4,FALSE)))</f>
        <v/>
      </c>
      <c r="AG190" s="331" t="s">
        <v>279</v>
      </c>
      <c r="AH190" s="333" t="str">
        <f>IF(I190="","",IF(I190="201 十種競技","",VLOOKUP(I190,#REF!,6,FALSE)))</f>
        <v/>
      </c>
      <c r="AI190" s="335" t="s">
        <v>280</v>
      </c>
      <c r="AJ190" s="325" t="str">
        <f>IF(I190="","",IF(I190="201 十種競技","",VLOOKUP(I190,#REF!,8,FALSE)))</f>
        <v/>
      </c>
      <c r="AK190" s="327" t="str">
        <f>IF(I190="","",IF(I190="201 十種競技",#REF!,""))</f>
        <v/>
      </c>
      <c r="AL190" s="13" t="str">
        <f>IF(AT190="",ASC(AM190&amp;IF(AO190&lt;&gt;"",TEXT(AO190,"00"),"")&amp;IF(AQ190&lt;&gt;"",TEXT(AQ190,"00"),"")&amp;IF(AS190&lt;&gt;"",TEXT(AS190,"00"),"")),ASC(AT190))</f>
        <v/>
      </c>
      <c r="AM190" s="279"/>
      <c r="AN190" s="329" t="s">
        <v>278</v>
      </c>
      <c r="AO190" s="311"/>
      <c r="AP190" s="329" t="s">
        <v>279</v>
      </c>
      <c r="AQ190" s="311"/>
      <c r="AR190" s="313" t="s">
        <v>280</v>
      </c>
      <c r="AS190" s="315"/>
      <c r="AT190" s="317"/>
      <c r="AV190" s="6" t="str">
        <f>IF(AND(I190&lt;&gt;"107 ハーフマラソン",I190&lt;&gt;"062 10000mW"),D190 &amp; "-" &amp; I190,D190 &amp; "-" &amp; I190 &amp; J190)</f>
        <v>-</v>
      </c>
      <c r="AW190" s="6" t="str">
        <f>IF(ISERROR(VLOOKUP(記入方法!$AV190,登録者リスト!#REF!,4,FALSE)),"○","")</f>
        <v>○</v>
      </c>
      <c r="AX190" s="6" t="e">
        <f>IF(AND(I190&lt;&gt;"107 ハーフマラソン",I190&lt;&gt;"062 10000mW"),#REF! &amp; "-" &amp; I190,#REF! &amp; "-" &amp; I190 &amp; J190)</f>
        <v>#REF!</v>
      </c>
      <c r="AY190" s="6" t="str">
        <f>IF(ISERROR(VLOOKUP(AX190,突破者リスト外資格記録入力シート!$D$7:$M$106,2,FALSE)),"○","")</f>
        <v>○</v>
      </c>
      <c r="AZ190" s="6" t="str">
        <f>IF(C190="○","整理番号","登録番号")</f>
        <v>登録番号</v>
      </c>
      <c r="BA190" s="6" t="str">
        <f>IF(I190="107 ハーフマラソン","H",IF(I190="062 10000mW","W",""))</f>
        <v/>
      </c>
      <c r="BB190" s="6" t="e">
        <f>VLOOKUP($I190 &amp; $J190,標準記録!$A$1:$D$25,2,FALSE)</f>
        <v>#N/A</v>
      </c>
      <c r="BC190" s="6" t="e">
        <f>VLOOKUP($I190 &amp; $J190,標準記録!$A$1:$D$25,3,FALSE)</f>
        <v>#N/A</v>
      </c>
      <c r="BD190" s="6" t="e">
        <f>VLOOKUP($I190 &amp; $J190,標準記録!$A$1:$D$25,4,FALSE)</f>
        <v>#N/A</v>
      </c>
      <c r="BE190" s="6" t="str">
        <f>IF(BF190="","",A190)</f>
        <v/>
      </c>
      <c r="BF190" s="6" t="str">
        <f>IF(OR(I190="201 十種競技",I190="202 七種競技"),#REF!,"")</f>
        <v/>
      </c>
      <c r="BG190" s="6" t="str">
        <f>IF(I190="107 ハーフマラソン",#REF!,"")</f>
        <v/>
      </c>
      <c r="BH190" s="6" t="str">
        <f>I190 &amp; K190</f>
        <v/>
      </c>
      <c r="BI190" s="6">
        <f>I190</f>
        <v>0</v>
      </c>
      <c r="BJ190" s="6">
        <f>COUNTIF($BI$5:$BI$401,I190)</f>
        <v>160</v>
      </c>
      <c r="BK190" s="6">
        <f>COUNTIF($BH$5:$BH$401,I190 &amp; "B標準")</f>
        <v>0</v>
      </c>
      <c r="BL190" s="6" t="str">
        <f>D188 &amp; D190</f>
        <v>登録番号</v>
      </c>
    </row>
    <row r="191" spans="1:64" ht="14.25" thickBot="1" x14ac:dyDescent="0.2">
      <c r="A191" s="277"/>
      <c r="B191" s="280"/>
      <c r="C191" s="282"/>
      <c r="D191" s="280"/>
      <c r="E191" s="193" t="str">
        <f>IF(C190="○",IF($D190&lt;&gt;"",VLOOKUP($D190,新規学連登録者入力シート!$A$2:$U$101,7,FALSE),""),IF($D190&lt;&gt;"",IF(VLOOKUP(記入方法!$D190,登録者リスト!$A$1:$F$43729,4,FALSE)=基本情報!$D$6,VLOOKUP(記入方法!$D190,登録者リスト!$A$1:$F$43729,2,FALSE),""),""))</f>
        <v/>
      </c>
      <c r="F191" s="284"/>
      <c r="G191" s="193" t="str">
        <f>IF(C190="○",IF($D190&lt;&gt;"",VLOOKUP($D190,新規学連登録者入力シート!$A$2:$U$101,19,FALSE),""),IF($D190&lt;&gt;"",IF(VLOOKUP(記入方法!$D190,登録者リスト!$A$1:$F$43729,4,FALSE)=基本情報!$D$6,VLOOKUP(記入方法!$D190,登録者リスト!$A$1:$F$43729,6,FALSE),""),""))</f>
        <v/>
      </c>
      <c r="H191" s="286"/>
      <c r="I191" s="342"/>
      <c r="J191" s="342"/>
      <c r="K191" s="344"/>
      <c r="L191" s="171"/>
      <c r="M191" s="15" t="str">
        <f>IF(U191="",ASC(N191&amp;IF(P191&lt;&gt;"",TEXT(P191,"00"),"")&amp;IF(R191&lt;&gt;"",TEXT(R191,"00"),"")&amp;IF(T191&lt;&gt;"",TEXT(T191,"00"),"")),ASC(U191))</f>
        <v/>
      </c>
      <c r="N191" s="286"/>
      <c r="O191" s="330"/>
      <c r="P191" s="338"/>
      <c r="Q191" s="330"/>
      <c r="R191" s="338"/>
      <c r="S191" s="314"/>
      <c r="T191" s="340"/>
      <c r="U191" s="286"/>
      <c r="V191" s="10"/>
      <c r="W191" s="11" t="s">
        <v>23</v>
      </c>
      <c r="X191" s="10"/>
      <c r="Y191" s="11" t="s">
        <v>25</v>
      </c>
      <c r="Z191" s="10"/>
      <c r="AA191" s="11" t="s">
        <v>26</v>
      </c>
      <c r="AB191" s="284"/>
      <c r="AC191" s="128" t="str">
        <f>IF(AK191="",ASC(AD190&amp;IF(AF191&lt;&gt;"",TEXT(AF191,"00"),"")&amp;IF(AH191&lt;&gt;"",TEXT(AH191,"00"),"")&amp;IF(AJ191&lt;&gt;"",TEXT(AJ191,"00"),"")),ASC(AK191))</f>
        <v/>
      </c>
      <c r="AD191" s="328"/>
      <c r="AE191" s="332"/>
      <c r="AF191" s="334"/>
      <c r="AG191" s="332"/>
      <c r="AH191" s="334"/>
      <c r="AI191" s="336"/>
      <c r="AJ191" s="326"/>
      <c r="AK191" s="328"/>
      <c r="AL191" s="15" t="str">
        <f>IF(AT191="",ASC(AM191&amp;IF(AO191&lt;&gt;"",TEXT(AO191,"00"),"")&amp;IF(AQ191&lt;&gt;"",TEXT(AQ191,"00"),"")&amp;IF(AS191&lt;&gt;"",TEXT(AS191,"00"),"")),ASC(AT191))</f>
        <v/>
      </c>
      <c r="AM191" s="280"/>
      <c r="AN191" s="330"/>
      <c r="AO191" s="312"/>
      <c r="AP191" s="330"/>
      <c r="AQ191" s="312"/>
      <c r="AR191" s="314"/>
      <c r="AS191" s="316"/>
      <c r="AT191" s="318"/>
      <c r="AV191" s="6" t="str">
        <f>IF(AND(I191&lt;&gt;"107 ハーフマラソン",I191&lt;&gt;"062 10000mW"),D190 &amp; "-" &amp; I191,D190 &amp; "-" &amp; I191 &amp; J191)</f>
        <v>-</v>
      </c>
      <c r="AW191" s="6" t="str">
        <f>IF(ISERROR(VLOOKUP(記入方法!$AV191,登録者リスト!#REF!,4,FALSE)),"○","")</f>
        <v>○</v>
      </c>
      <c r="AX191" s="6" t="e">
        <f>IF(AND(I191&lt;&gt;"107 ハーフマラソン",I191&lt;&gt;"062 10000mW"),#REF! &amp; "-" &amp; I191,#REF! &amp; "-" &amp; I191 &amp; J191)</f>
        <v>#REF!</v>
      </c>
      <c r="AY191" s="6" t="str">
        <f>IF(ISERROR(VLOOKUP(AX191,突破者リスト外資格記録入力シート!$D$7:$M$106,2,FALSE)),"○","")</f>
        <v>○</v>
      </c>
      <c r="BA191" s="6" t="str">
        <f>IF(I191="107 ハーフマラソン","H",IF(I191="062 10000mW","W",""))</f>
        <v/>
      </c>
      <c r="BB191" s="6" t="e">
        <f>VLOOKUP($I191 &amp; $J191,標準記録!$A$1:$D$25,2,FALSE)</f>
        <v>#N/A</v>
      </c>
      <c r="BC191" s="6" t="e">
        <f>VLOOKUP($I191 &amp; $J191,標準記録!$A$1:$D$25,3,FALSE)</f>
        <v>#N/A</v>
      </c>
      <c r="BD191" s="6" t="e">
        <f>VLOOKUP($I191 &amp; $J191,標準記録!$A$1:$D$25,4,FALSE)</f>
        <v>#N/A</v>
      </c>
      <c r="BE191" s="6" t="str">
        <f>IF(BF191="","",A190)</f>
        <v/>
      </c>
      <c r="BF191" s="6" t="str">
        <f>IF(OR(I191="201 十種競技",I191="202 七種競技"),#REF!,"")</f>
        <v/>
      </c>
      <c r="BG191" s="6" t="str">
        <f>IF(I191="107 ハーフマラソン",#REF!,"")</f>
        <v/>
      </c>
      <c r="BH191" s="6" t="str">
        <f>I191 &amp; K191</f>
        <v/>
      </c>
      <c r="BI191" s="6">
        <f>I191</f>
        <v>0</v>
      </c>
      <c r="BJ191" s="6">
        <f>COUNTIF($BI$5:$BI$401,I191)</f>
        <v>160</v>
      </c>
      <c r="BK191" s="6">
        <f>COUNTIF($BH$5:$BH$401,I191 &amp; "B標準")</f>
        <v>0</v>
      </c>
    </row>
    <row r="192" spans="1:64" ht="15" thickTop="1" thickBot="1" x14ac:dyDescent="0.2">
      <c r="A192" s="278"/>
      <c r="B192" s="319" t="s">
        <v>167</v>
      </c>
      <c r="C192" s="320"/>
      <c r="D192" s="320"/>
      <c r="E192" s="320"/>
      <c r="F192" s="320"/>
      <c r="G192" s="321"/>
      <c r="H192" s="190"/>
      <c r="I192" s="322"/>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4"/>
    </row>
    <row r="193" spans="1:64" ht="13.5" customHeight="1" x14ac:dyDescent="0.15">
      <c r="A193" s="301"/>
      <c r="B193" s="303" t="s">
        <v>0</v>
      </c>
      <c r="C193" s="305" t="s">
        <v>283</v>
      </c>
      <c r="D193" s="305" t="str">
        <f>IF(C195="○","整理番号","登録番号")</f>
        <v>登録番号</v>
      </c>
      <c r="E193" s="189" t="s">
        <v>1402</v>
      </c>
      <c r="F193" s="303" t="s">
        <v>322</v>
      </c>
      <c r="G193" s="169" t="s">
        <v>1</v>
      </c>
      <c r="H193" s="307" t="s">
        <v>1403</v>
      </c>
      <c r="I193" s="345" t="s">
        <v>2</v>
      </c>
      <c r="J193" s="307" t="s">
        <v>331</v>
      </c>
      <c r="K193" s="307" t="s">
        <v>3</v>
      </c>
      <c r="L193" s="179" t="s">
        <v>284</v>
      </c>
      <c r="M193" s="172" t="s">
        <v>16</v>
      </c>
      <c r="N193" s="287" t="s">
        <v>4</v>
      </c>
      <c r="O193" s="288"/>
      <c r="P193" s="288"/>
      <c r="Q193" s="288"/>
      <c r="R193" s="288"/>
      <c r="S193" s="288"/>
      <c r="T193" s="288"/>
      <c r="U193" s="288"/>
      <c r="V193" s="288"/>
      <c r="W193" s="288"/>
      <c r="X193" s="288"/>
      <c r="Y193" s="288"/>
      <c r="Z193" s="288"/>
      <c r="AA193" s="288"/>
      <c r="AB193" s="289"/>
      <c r="AC193" s="174" t="s">
        <v>16</v>
      </c>
      <c r="AD193" s="290" t="s">
        <v>470</v>
      </c>
      <c r="AE193" s="291"/>
      <c r="AF193" s="291"/>
      <c r="AG193" s="291"/>
      <c r="AH193" s="291"/>
      <c r="AI193" s="291"/>
      <c r="AJ193" s="291"/>
      <c r="AK193" s="292"/>
      <c r="AL193" s="172" t="s">
        <v>16</v>
      </c>
      <c r="AM193" s="287" t="s">
        <v>467</v>
      </c>
      <c r="AN193" s="288"/>
      <c r="AO193" s="288"/>
      <c r="AP193" s="288"/>
      <c r="AQ193" s="288"/>
      <c r="AR193" s="288"/>
      <c r="AS193" s="288"/>
      <c r="AT193" s="293"/>
    </row>
    <row r="194" spans="1:64" ht="14.25" thickBot="1" x14ac:dyDescent="0.2">
      <c r="A194" s="302"/>
      <c r="B194" s="304"/>
      <c r="C194" s="306"/>
      <c r="D194" s="306"/>
      <c r="E194" s="194" t="s">
        <v>6</v>
      </c>
      <c r="F194" s="304"/>
      <c r="G194" s="7" t="s">
        <v>7</v>
      </c>
      <c r="H194" s="304"/>
      <c r="I194" s="346"/>
      <c r="J194" s="310"/>
      <c r="K194" s="310"/>
      <c r="L194" s="180"/>
      <c r="M194" s="173"/>
      <c r="N194" s="294" t="s">
        <v>8</v>
      </c>
      <c r="O194" s="295"/>
      <c r="P194" s="295"/>
      <c r="Q194" s="295"/>
      <c r="R194" s="295"/>
      <c r="S194" s="295"/>
      <c r="T194" s="296"/>
      <c r="U194" s="194" t="s">
        <v>9</v>
      </c>
      <c r="V194" s="176" t="s">
        <v>10</v>
      </c>
      <c r="W194" s="177"/>
      <c r="X194" s="177"/>
      <c r="Y194" s="177"/>
      <c r="Z194" s="177"/>
      <c r="AA194" s="178"/>
      <c r="AB194" s="120" t="s">
        <v>11</v>
      </c>
      <c r="AC194" s="175"/>
      <c r="AD194" s="297" t="s">
        <v>8</v>
      </c>
      <c r="AE194" s="298"/>
      <c r="AF194" s="298"/>
      <c r="AG194" s="298"/>
      <c r="AH194" s="298"/>
      <c r="AI194" s="298"/>
      <c r="AJ194" s="299"/>
      <c r="AK194" s="126" t="s">
        <v>9</v>
      </c>
      <c r="AL194" s="173"/>
      <c r="AM194" s="294" t="s">
        <v>8</v>
      </c>
      <c r="AN194" s="295"/>
      <c r="AO194" s="295"/>
      <c r="AP194" s="295"/>
      <c r="AQ194" s="295"/>
      <c r="AR194" s="295"/>
      <c r="AS194" s="296"/>
      <c r="AT194" s="121" t="s">
        <v>9</v>
      </c>
    </row>
    <row r="195" spans="1:64" x14ac:dyDescent="0.15">
      <c r="A195" s="276">
        <v>39</v>
      </c>
      <c r="B195" s="279"/>
      <c r="C195" s="281"/>
      <c r="D195" s="279"/>
      <c r="E195" s="191" t="str">
        <f>IF(C195="○",IF($D195&lt;&gt;"",VLOOKUP($D195,新規学連登録者入力シート!$A$2:$U$101,8,FALSE),""),IF($D195&lt;&gt;"",IF(VLOOKUP(記入方法!$D195,登録者リスト!$A$1:$F$43729,4,FALSE)=基本情報!$D$6,VLOOKUP(記入方法!$D195,登録者リスト!$A$1:$F$43729,3,FALSE),""),""))</f>
        <v/>
      </c>
      <c r="F195" s="283" t="str">
        <f>IF(C195="○",IF($D195&lt;&gt;"",VLOOKUP($D195,新規学連登録者入力シート!$A$2:$U$101,9,FALSE),""),IF($D195&lt;&gt;"",IF(VLOOKUP(記入方法!$D195,登録者リスト!$A$1:$G$43729,4,FALSE)=基本情報!$D$6,VLOOKUP(記入方法!$D195,登録者リスト!$A$1:$G$43729,7,FALSE),""),""))</f>
        <v/>
      </c>
      <c r="G195" s="192" t="str">
        <f>IF(C195="○",IF($D195&lt;&gt;"",VLOOKUP($D195,新規学連登録者入力シート!$A$2:$U$101,14,FALSE),""),IF($D195&lt;&gt;"",IF(VLOOKUP(記入方法!$D195,登録者リスト!$A$1:$F$43729,4,FALSE)=基本情報!$D$6,VLOOKUP(記入方法!$D195,登録者リスト!$A$1:$F$43729,5,FALSE),""),""))</f>
        <v/>
      </c>
      <c r="H195" s="285" t="str">
        <f>IF(C195="○",IF($D195&lt;&gt;"",VLOOKUP($D195,新規学連登録者入力シート!$A$2:$U$101,19,FALSE),""),IF($D195&lt;&gt;"",IF(VLOOKUP(記入方法!$D195,登録者リスト!$A$1:$H$43729,4,FALSE)=基本情報!$D$6,VLOOKUP(記入方法!$D195,登録者リスト!$A$1:$H$43729,8,FALSE),""),""))</f>
        <v/>
      </c>
      <c r="I195" s="341"/>
      <c r="J195" s="341"/>
      <c r="K195" s="343" t="str">
        <f>IFERROR(IF(I195="","",IF(AND(I195&lt;&gt;"107 ハーフマラソン",I195&lt;&gt;"062 10000mW"),IF(BD195="T",IF(VALUE(M195)&lt;=BB195,"A標準",IF(VALUE(M195)&lt;=BC195,"B標準","未突破")),IF(VALUE(M195)&gt;=BB195,"A標準",IF(VALUE(M195)&gt;=BC195,"B標準","未突破"))),IF(VALUE(M195)&lt;=BC195,"","未突破"))),"")</f>
        <v/>
      </c>
      <c r="L195" s="170"/>
      <c r="M195" s="13" t="str">
        <f>IF(U195="",ASC(N195&amp;IF(P195&lt;&gt;"",TEXT(P195,"00"),"")&amp;IF(R195&lt;&gt;"",TEXT(R195,"00"),"")&amp;IF(T195&lt;&gt;"",TEXT(T195,"00"),"")),ASC(U195))</f>
        <v/>
      </c>
      <c r="N195" s="285"/>
      <c r="O195" s="329" t="s">
        <v>278</v>
      </c>
      <c r="P195" s="337"/>
      <c r="Q195" s="329" t="s">
        <v>279</v>
      </c>
      <c r="R195" s="337"/>
      <c r="S195" s="313" t="s">
        <v>280</v>
      </c>
      <c r="T195" s="339"/>
      <c r="U195" s="285"/>
      <c r="V195" s="8"/>
      <c r="W195" s="9" t="s">
        <v>23</v>
      </c>
      <c r="X195" s="8"/>
      <c r="Y195" s="9" t="s">
        <v>24</v>
      </c>
      <c r="Z195" s="8"/>
      <c r="AA195" s="9" t="s">
        <v>26</v>
      </c>
      <c r="AB195" s="283"/>
      <c r="AC195" s="127" t="str">
        <f>IF(AK195="",ASC(AD195&amp;IF(AF195&lt;&gt;"",TEXT(AF195,"00"),"")&amp;IF(AH195&lt;&gt;"",TEXT(AH195,"00"),"")&amp;IF(AJ195&lt;&gt;"",TEXT(AJ195,"00"),"")),ASC(AK195))</f>
        <v/>
      </c>
      <c r="AD195" s="327" t="str">
        <f>IF(I195="","",IF(I195="201 十種競技","",VLOOKUP(I195,#REF!,2,FALSE)))</f>
        <v/>
      </c>
      <c r="AE195" s="331" t="s">
        <v>278</v>
      </c>
      <c r="AF195" s="333" t="str">
        <f>IF(I195="","",IF(I195="201 十種競技","",VLOOKUP(I195,#REF!,4,FALSE)))</f>
        <v/>
      </c>
      <c r="AG195" s="331" t="s">
        <v>279</v>
      </c>
      <c r="AH195" s="333" t="str">
        <f>IF(I195="","",IF(I195="201 十種競技","",VLOOKUP(I195,#REF!,6,FALSE)))</f>
        <v/>
      </c>
      <c r="AI195" s="335" t="s">
        <v>280</v>
      </c>
      <c r="AJ195" s="325" t="str">
        <f>IF(I195="","",IF(I195="201 十種競技","",VLOOKUP(I195,#REF!,8,FALSE)))</f>
        <v/>
      </c>
      <c r="AK195" s="327" t="str">
        <f>IF(I195="","",IF(I195="201 十種競技",#REF!,""))</f>
        <v/>
      </c>
      <c r="AL195" s="13" t="str">
        <f>IF(AT195="",ASC(AM195&amp;IF(AO195&lt;&gt;"",TEXT(AO195,"00"),"")&amp;IF(AQ195&lt;&gt;"",TEXT(AQ195,"00"),"")&amp;IF(AS195&lt;&gt;"",TEXT(AS195,"00"),"")),ASC(AT195))</f>
        <v/>
      </c>
      <c r="AM195" s="279"/>
      <c r="AN195" s="329" t="s">
        <v>278</v>
      </c>
      <c r="AO195" s="311"/>
      <c r="AP195" s="329" t="s">
        <v>279</v>
      </c>
      <c r="AQ195" s="311"/>
      <c r="AR195" s="313" t="s">
        <v>280</v>
      </c>
      <c r="AS195" s="315"/>
      <c r="AT195" s="317"/>
      <c r="AV195" s="6" t="str">
        <f>IF(AND(I195&lt;&gt;"107 ハーフマラソン",I195&lt;&gt;"062 10000mW"),D195 &amp; "-" &amp; I195,D195 &amp; "-" &amp; I195 &amp; J195)</f>
        <v>-</v>
      </c>
      <c r="AW195" s="6" t="str">
        <f>IF(ISERROR(VLOOKUP(記入方法!$AV195,登録者リスト!#REF!,4,FALSE)),"○","")</f>
        <v>○</v>
      </c>
      <c r="AX195" s="6" t="e">
        <f>IF(AND(I195&lt;&gt;"107 ハーフマラソン",I195&lt;&gt;"062 10000mW"),#REF! &amp; "-" &amp; I195,#REF! &amp; "-" &amp; I195 &amp; J195)</f>
        <v>#REF!</v>
      </c>
      <c r="AY195" s="6" t="str">
        <f>IF(ISERROR(VLOOKUP(AX195,突破者リスト外資格記録入力シート!$D$7:$M$106,2,FALSE)),"○","")</f>
        <v>○</v>
      </c>
      <c r="AZ195" s="6" t="str">
        <f>IF(C195="○","整理番号","登録番号")</f>
        <v>登録番号</v>
      </c>
      <c r="BA195" s="6" t="str">
        <f>IF(I195="107 ハーフマラソン","H",IF(I195="062 10000mW","W",""))</f>
        <v/>
      </c>
      <c r="BB195" s="6" t="e">
        <f>VLOOKUP($I195 &amp; $J195,標準記録!$A$1:$D$25,2,FALSE)</f>
        <v>#N/A</v>
      </c>
      <c r="BC195" s="6" t="e">
        <f>VLOOKUP($I195 &amp; $J195,標準記録!$A$1:$D$25,3,FALSE)</f>
        <v>#N/A</v>
      </c>
      <c r="BD195" s="6" t="e">
        <f>VLOOKUP($I195 &amp; $J195,標準記録!$A$1:$D$25,4,FALSE)</f>
        <v>#N/A</v>
      </c>
      <c r="BE195" s="6" t="str">
        <f>IF(BF195="","",A195)</f>
        <v/>
      </c>
      <c r="BF195" s="6" t="str">
        <f>IF(OR(I195="201 十種競技",I195="202 七種競技"),#REF!,"")</f>
        <v/>
      </c>
      <c r="BG195" s="6" t="str">
        <f>IF(I195="107 ハーフマラソン",#REF!,"")</f>
        <v/>
      </c>
      <c r="BH195" s="6" t="str">
        <f>I195 &amp; K195</f>
        <v/>
      </c>
      <c r="BI195" s="6">
        <f>I195</f>
        <v>0</v>
      </c>
      <c r="BJ195" s="6">
        <f>COUNTIF($BI$5:$BI$401,I195)</f>
        <v>160</v>
      </c>
      <c r="BK195" s="6">
        <f>COUNTIF($BH$5:$BH$401,I195 &amp; "B標準")</f>
        <v>0</v>
      </c>
      <c r="BL195" s="6" t="str">
        <f>D193 &amp; D195</f>
        <v>登録番号</v>
      </c>
    </row>
    <row r="196" spans="1:64" ht="14.25" thickBot="1" x14ac:dyDescent="0.2">
      <c r="A196" s="277"/>
      <c r="B196" s="280"/>
      <c r="C196" s="282"/>
      <c r="D196" s="280"/>
      <c r="E196" s="193" t="str">
        <f>IF(C195="○",IF($D195&lt;&gt;"",VLOOKUP($D195,新規学連登録者入力シート!$A$2:$U$101,7,FALSE),""),IF($D195&lt;&gt;"",IF(VLOOKUP(記入方法!$D195,登録者リスト!$A$1:$F$43729,4,FALSE)=基本情報!$D$6,VLOOKUP(記入方法!$D195,登録者リスト!$A$1:$F$43729,2,FALSE),""),""))</f>
        <v/>
      </c>
      <c r="F196" s="284"/>
      <c r="G196" s="193" t="str">
        <f>IF(C195="○",IF($D195&lt;&gt;"",VLOOKUP($D195,新規学連登録者入力シート!$A$2:$U$101,19,FALSE),""),IF($D195&lt;&gt;"",IF(VLOOKUP(記入方法!$D195,登録者リスト!$A$1:$F$43729,4,FALSE)=基本情報!$D$6,VLOOKUP(記入方法!$D195,登録者リスト!$A$1:$F$43729,6,FALSE),""),""))</f>
        <v/>
      </c>
      <c r="H196" s="286"/>
      <c r="I196" s="342"/>
      <c r="J196" s="342"/>
      <c r="K196" s="344"/>
      <c r="L196" s="171"/>
      <c r="M196" s="15" t="str">
        <f>IF(U196="",ASC(N196&amp;IF(P196&lt;&gt;"",TEXT(P196,"00"),"")&amp;IF(R196&lt;&gt;"",TEXT(R196,"00"),"")&amp;IF(T196&lt;&gt;"",TEXT(T196,"00"),"")),ASC(U196))</f>
        <v/>
      </c>
      <c r="N196" s="286"/>
      <c r="O196" s="330"/>
      <c r="P196" s="338"/>
      <c r="Q196" s="330"/>
      <c r="R196" s="338"/>
      <c r="S196" s="314"/>
      <c r="T196" s="340"/>
      <c r="U196" s="286"/>
      <c r="V196" s="10"/>
      <c r="W196" s="11" t="s">
        <v>23</v>
      </c>
      <c r="X196" s="10"/>
      <c r="Y196" s="11" t="s">
        <v>25</v>
      </c>
      <c r="Z196" s="10"/>
      <c r="AA196" s="11" t="s">
        <v>26</v>
      </c>
      <c r="AB196" s="284"/>
      <c r="AC196" s="128" t="str">
        <f>IF(AK196="",ASC(AD195&amp;IF(AF196&lt;&gt;"",TEXT(AF196,"00"),"")&amp;IF(AH196&lt;&gt;"",TEXT(AH196,"00"),"")&amp;IF(AJ196&lt;&gt;"",TEXT(AJ196,"00"),"")),ASC(AK196))</f>
        <v/>
      </c>
      <c r="AD196" s="328"/>
      <c r="AE196" s="332"/>
      <c r="AF196" s="334"/>
      <c r="AG196" s="332"/>
      <c r="AH196" s="334"/>
      <c r="AI196" s="336"/>
      <c r="AJ196" s="326"/>
      <c r="AK196" s="328"/>
      <c r="AL196" s="15" t="str">
        <f>IF(AT196="",ASC(AM196&amp;IF(AO196&lt;&gt;"",TEXT(AO196,"00"),"")&amp;IF(AQ196&lt;&gt;"",TEXT(AQ196,"00"),"")&amp;IF(AS196&lt;&gt;"",TEXT(AS196,"00"),"")),ASC(AT196))</f>
        <v/>
      </c>
      <c r="AM196" s="280"/>
      <c r="AN196" s="330"/>
      <c r="AO196" s="312"/>
      <c r="AP196" s="330"/>
      <c r="AQ196" s="312"/>
      <c r="AR196" s="314"/>
      <c r="AS196" s="316"/>
      <c r="AT196" s="318"/>
      <c r="AV196" s="6" t="str">
        <f>IF(AND(I196&lt;&gt;"107 ハーフマラソン",I196&lt;&gt;"062 10000mW"),D195 &amp; "-" &amp; I196,D195 &amp; "-" &amp; I196 &amp; J196)</f>
        <v>-</v>
      </c>
      <c r="AW196" s="6" t="str">
        <f>IF(ISERROR(VLOOKUP(記入方法!$AV196,登録者リスト!#REF!,4,FALSE)),"○","")</f>
        <v>○</v>
      </c>
      <c r="AX196" s="6" t="e">
        <f>IF(AND(I196&lt;&gt;"107 ハーフマラソン",I196&lt;&gt;"062 10000mW"),#REF! &amp; "-" &amp; I196,#REF! &amp; "-" &amp; I196 &amp; J196)</f>
        <v>#REF!</v>
      </c>
      <c r="AY196" s="6" t="str">
        <f>IF(ISERROR(VLOOKUP(AX196,突破者リスト外資格記録入力シート!$D$7:$M$106,2,FALSE)),"○","")</f>
        <v>○</v>
      </c>
      <c r="BA196" s="6" t="str">
        <f>IF(I196="107 ハーフマラソン","H",IF(I196="062 10000mW","W",""))</f>
        <v/>
      </c>
      <c r="BB196" s="6" t="e">
        <f>VLOOKUP($I196 &amp; $J196,標準記録!$A$1:$D$25,2,FALSE)</f>
        <v>#N/A</v>
      </c>
      <c r="BC196" s="6" t="e">
        <f>VLOOKUP($I196 &amp; $J196,標準記録!$A$1:$D$25,3,FALSE)</f>
        <v>#N/A</v>
      </c>
      <c r="BD196" s="6" t="e">
        <f>VLOOKUP($I196 &amp; $J196,標準記録!$A$1:$D$25,4,FALSE)</f>
        <v>#N/A</v>
      </c>
      <c r="BE196" s="6" t="str">
        <f>IF(BF196="","",A195)</f>
        <v/>
      </c>
      <c r="BF196" s="6" t="str">
        <f>IF(OR(I196="201 十種競技",I196="202 七種競技"),#REF!,"")</f>
        <v/>
      </c>
      <c r="BG196" s="6" t="str">
        <f>IF(I196="107 ハーフマラソン",#REF!,"")</f>
        <v/>
      </c>
      <c r="BH196" s="6" t="str">
        <f>I196 &amp; K196</f>
        <v/>
      </c>
      <c r="BI196" s="6">
        <f>I196</f>
        <v>0</v>
      </c>
      <c r="BJ196" s="6">
        <f>COUNTIF($BI$5:$BI$401,I196)</f>
        <v>160</v>
      </c>
      <c r="BK196" s="6">
        <f>COUNTIF($BH$5:$BH$401,I196 &amp; "B標準")</f>
        <v>0</v>
      </c>
    </row>
    <row r="197" spans="1:64" ht="15" thickTop="1" thickBot="1" x14ac:dyDescent="0.2">
      <c r="A197" s="278"/>
      <c r="B197" s="319" t="s">
        <v>167</v>
      </c>
      <c r="C197" s="320"/>
      <c r="D197" s="320"/>
      <c r="E197" s="320"/>
      <c r="F197" s="320"/>
      <c r="G197" s="321"/>
      <c r="H197" s="190"/>
      <c r="I197" s="322"/>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4"/>
    </row>
    <row r="198" spans="1:64" ht="13.5" customHeight="1" x14ac:dyDescent="0.15">
      <c r="A198" s="301"/>
      <c r="B198" s="303" t="s">
        <v>0</v>
      </c>
      <c r="C198" s="305" t="s">
        <v>283</v>
      </c>
      <c r="D198" s="305" t="str">
        <f>IF(C200="○","整理番号","登録番号")</f>
        <v>登録番号</v>
      </c>
      <c r="E198" s="189" t="s">
        <v>1402</v>
      </c>
      <c r="F198" s="303" t="s">
        <v>322</v>
      </c>
      <c r="G198" s="169" t="s">
        <v>1</v>
      </c>
      <c r="H198" s="307" t="s">
        <v>1403</v>
      </c>
      <c r="I198" s="345" t="s">
        <v>2</v>
      </c>
      <c r="J198" s="307" t="s">
        <v>331</v>
      </c>
      <c r="K198" s="307" t="s">
        <v>3</v>
      </c>
      <c r="L198" s="179" t="s">
        <v>284</v>
      </c>
      <c r="M198" s="172" t="s">
        <v>16</v>
      </c>
      <c r="N198" s="287" t="s">
        <v>4</v>
      </c>
      <c r="O198" s="288"/>
      <c r="P198" s="288"/>
      <c r="Q198" s="288"/>
      <c r="R198" s="288"/>
      <c r="S198" s="288"/>
      <c r="T198" s="288"/>
      <c r="U198" s="288"/>
      <c r="V198" s="288"/>
      <c r="W198" s="288"/>
      <c r="X198" s="288"/>
      <c r="Y198" s="288"/>
      <c r="Z198" s="288"/>
      <c r="AA198" s="288"/>
      <c r="AB198" s="289"/>
      <c r="AC198" s="174" t="s">
        <v>16</v>
      </c>
      <c r="AD198" s="290" t="s">
        <v>470</v>
      </c>
      <c r="AE198" s="291"/>
      <c r="AF198" s="291"/>
      <c r="AG198" s="291"/>
      <c r="AH198" s="291"/>
      <c r="AI198" s="291"/>
      <c r="AJ198" s="291"/>
      <c r="AK198" s="292"/>
      <c r="AL198" s="172" t="s">
        <v>16</v>
      </c>
      <c r="AM198" s="287" t="s">
        <v>467</v>
      </c>
      <c r="AN198" s="288"/>
      <c r="AO198" s="288"/>
      <c r="AP198" s="288"/>
      <c r="AQ198" s="288"/>
      <c r="AR198" s="288"/>
      <c r="AS198" s="288"/>
      <c r="AT198" s="293"/>
    </row>
    <row r="199" spans="1:64" ht="14.25" thickBot="1" x14ac:dyDescent="0.2">
      <c r="A199" s="302"/>
      <c r="B199" s="304"/>
      <c r="C199" s="306"/>
      <c r="D199" s="306"/>
      <c r="E199" s="194" t="s">
        <v>6</v>
      </c>
      <c r="F199" s="304"/>
      <c r="G199" s="7" t="s">
        <v>7</v>
      </c>
      <c r="H199" s="304"/>
      <c r="I199" s="346"/>
      <c r="J199" s="310"/>
      <c r="K199" s="310"/>
      <c r="L199" s="180"/>
      <c r="M199" s="173"/>
      <c r="N199" s="294" t="s">
        <v>8</v>
      </c>
      <c r="O199" s="295"/>
      <c r="P199" s="295"/>
      <c r="Q199" s="295"/>
      <c r="R199" s="295"/>
      <c r="S199" s="295"/>
      <c r="T199" s="296"/>
      <c r="U199" s="194" t="s">
        <v>9</v>
      </c>
      <c r="V199" s="176" t="s">
        <v>10</v>
      </c>
      <c r="W199" s="177"/>
      <c r="X199" s="177"/>
      <c r="Y199" s="177"/>
      <c r="Z199" s="177"/>
      <c r="AA199" s="178"/>
      <c r="AB199" s="120" t="s">
        <v>11</v>
      </c>
      <c r="AC199" s="175"/>
      <c r="AD199" s="297" t="s">
        <v>8</v>
      </c>
      <c r="AE199" s="298"/>
      <c r="AF199" s="298"/>
      <c r="AG199" s="298"/>
      <c r="AH199" s="298"/>
      <c r="AI199" s="298"/>
      <c r="AJ199" s="299"/>
      <c r="AK199" s="126" t="s">
        <v>9</v>
      </c>
      <c r="AL199" s="173"/>
      <c r="AM199" s="294" t="s">
        <v>8</v>
      </c>
      <c r="AN199" s="295"/>
      <c r="AO199" s="295"/>
      <c r="AP199" s="295"/>
      <c r="AQ199" s="295"/>
      <c r="AR199" s="295"/>
      <c r="AS199" s="296"/>
      <c r="AT199" s="121" t="s">
        <v>9</v>
      </c>
    </row>
    <row r="200" spans="1:64" x14ac:dyDescent="0.15">
      <c r="A200" s="276">
        <v>40</v>
      </c>
      <c r="B200" s="279"/>
      <c r="C200" s="281"/>
      <c r="D200" s="279"/>
      <c r="E200" s="191" t="str">
        <f>IF(C200="○",IF($D200&lt;&gt;"",VLOOKUP($D200,新規学連登録者入力シート!$A$2:$U$101,8,FALSE),""),IF($D200&lt;&gt;"",IF(VLOOKUP(記入方法!$D200,登録者リスト!$A$1:$F$43729,4,FALSE)=基本情報!$D$6,VLOOKUP(記入方法!$D200,登録者リスト!$A$1:$F$43729,3,FALSE),""),""))</f>
        <v/>
      </c>
      <c r="F200" s="283" t="str">
        <f>IF(C200="○",IF($D200&lt;&gt;"",VLOOKUP($D200,新規学連登録者入力シート!$A$2:$U$101,9,FALSE),""),IF($D200&lt;&gt;"",IF(VLOOKUP(記入方法!$D200,登録者リスト!$A$1:$G$43729,4,FALSE)=基本情報!$D$6,VLOOKUP(記入方法!$D200,登録者リスト!$A$1:$G$43729,7,FALSE),""),""))</f>
        <v/>
      </c>
      <c r="G200" s="192" t="str">
        <f>IF(C200="○",IF($D200&lt;&gt;"",VLOOKUP($D200,新規学連登録者入力シート!$A$2:$U$101,14,FALSE),""),IF($D200&lt;&gt;"",IF(VLOOKUP(記入方法!$D200,登録者リスト!$A$1:$F$43729,4,FALSE)=基本情報!$D$6,VLOOKUP(記入方法!$D200,登録者リスト!$A$1:$F$43729,5,FALSE),""),""))</f>
        <v/>
      </c>
      <c r="H200" s="285" t="str">
        <f>IF(C200="○",IF($D200&lt;&gt;"",VLOOKUP($D200,新規学連登録者入力シート!$A$2:$U$101,19,FALSE),""),IF($D200&lt;&gt;"",IF(VLOOKUP(記入方法!$D200,登録者リスト!$A$1:$H$43729,4,FALSE)=基本情報!$D$6,VLOOKUP(記入方法!$D200,登録者リスト!$A$1:$H$43729,8,FALSE),""),""))</f>
        <v/>
      </c>
      <c r="I200" s="341"/>
      <c r="J200" s="341"/>
      <c r="K200" s="343" t="str">
        <f>IFERROR(IF(I200="","",IF(AND(I200&lt;&gt;"107 ハーフマラソン",I200&lt;&gt;"062 10000mW"),IF(BD200="T",IF(VALUE(M200)&lt;=BB200,"A標準",IF(VALUE(M200)&lt;=BC200,"B標準","未突破")),IF(VALUE(M200)&gt;=BB200,"A標準",IF(VALUE(M200)&gt;=BC200,"B標準","未突破"))),IF(VALUE(M200)&lt;=BC200,"","未突破"))),"")</f>
        <v/>
      </c>
      <c r="L200" s="170"/>
      <c r="M200" s="13" t="str">
        <f>IF(U200="",ASC(N200&amp;IF(P200&lt;&gt;"",TEXT(P200,"00"),"")&amp;IF(R200&lt;&gt;"",TEXT(R200,"00"),"")&amp;IF(T200&lt;&gt;"",TEXT(T200,"00"),"")),ASC(U200))</f>
        <v/>
      </c>
      <c r="N200" s="285"/>
      <c r="O200" s="329" t="s">
        <v>278</v>
      </c>
      <c r="P200" s="337"/>
      <c r="Q200" s="329" t="s">
        <v>279</v>
      </c>
      <c r="R200" s="337"/>
      <c r="S200" s="313" t="s">
        <v>280</v>
      </c>
      <c r="T200" s="339"/>
      <c r="U200" s="285"/>
      <c r="V200" s="8"/>
      <c r="W200" s="9" t="s">
        <v>23</v>
      </c>
      <c r="X200" s="8"/>
      <c r="Y200" s="9" t="s">
        <v>24</v>
      </c>
      <c r="Z200" s="8"/>
      <c r="AA200" s="9" t="s">
        <v>26</v>
      </c>
      <c r="AB200" s="283"/>
      <c r="AC200" s="127" t="str">
        <f>IF(AK200="",ASC(AD200&amp;IF(AF200&lt;&gt;"",TEXT(AF200,"00"),"")&amp;IF(AH200&lt;&gt;"",TEXT(AH200,"00"),"")&amp;IF(AJ200&lt;&gt;"",TEXT(AJ200,"00"),"")),ASC(AK200))</f>
        <v/>
      </c>
      <c r="AD200" s="327" t="str">
        <f>IF(I200="","",IF(I200="201 十種競技","",VLOOKUP(I200,#REF!,2,FALSE)))</f>
        <v/>
      </c>
      <c r="AE200" s="331" t="s">
        <v>278</v>
      </c>
      <c r="AF200" s="333" t="str">
        <f>IF(I200="","",IF(I200="201 十種競技","",VLOOKUP(I200,#REF!,4,FALSE)))</f>
        <v/>
      </c>
      <c r="AG200" s="331" t="s">
        <v>279</v>
      </c>
      <c r="AH200" s="333" t="str">
        <f>IF(I200="","",IF(I200="201 十種競技","",VLOOKUP(I200,#REF!,6,FALSE)))</f>
        <v/>
      </c>
      <c r="AI200" s="335" t="s">
        <v>280</v>
      </c>
      <c r="AJ200" s="325" t="str">
        <f>IF(I200="","",IF(I200="201 十種競技","",VLOOKUP(I200,#REF!,8,FALSE)))</f>
        <v/>
      </c>
      <c r="AK200" s="327" t="str">
        <f>IF(I200="","",IF(I200="201 十種競技",#REF!,""))</f>
        <v/>
      </c>
      <c r="AL200" s="13" t="str">
        <f>IF(AT200="",ASC(AM200&amp;IF(AO200&lt;&gt;"",TEXT(AO200,"00"),"")&amp;IF(AQ200&lt;&gt;"",TEXT(AQ200,"00"),"")&amp;IF(AS200&lt;&gt;"",TEXT(AS200,"00"),"")),ASC(AT200))</f>
        <v/>
      </c>
      <c r="AM200" s="279"/>
      <c r="AN200" s="329" t="s">
        <v>278</v>
      </c>
      <c r="AO200" s="311"/>
      <c r="AP200" s="329" t="s">
        <v>279</v>
      </c>
      <c r="AQ200" s="311"/>
      <c r="AR200" s="313" t="s">
        <v>280</v>
      </c>
      <c r="AS200" s="315"/>
      <c r="AT200" s="317"/>
      <c r="AV200" s="6" t="str">
        <f>IF(AND(I200&lt;&gt;"107 ハーフマラソン",I200&lt;&gt;"062 10000mW"),D200 &amp; "-" &amp; I200,D200 &amp; "-" &amp; I200 &amp; J200)</f>
        <v>-</v>
      </c>
      <c r="AW200" s="6" t="str">
        <f>IF(ISERROR(VLOOKUP(記入方法!$AV200,登録者リスト!#REF!,4,FALSE)),"○","")</f>
        <v>○</v>
      </c>
      <c r="AX200" s="6" t="e">
        <f>IF(AND(I200&lt;&gt;"107 ハーフマラソン",I200&lt;&gt;"062 10000mW"),#REF! &amp; "-" &amp; I200,#REF! &amp; "-" &amp; I200 &amp; J200)</f>
        <v>#REF!</v>
      </c>
      <c r="AY200" s="6" t="str">
        <f>IF(ISERROR(VLOOKUP(AX200,突破者リスト外資格記録入力シート!$D$7:$M$106,2,FALSE)),"○","")</f>
        <v>○</v>
      </c>
      <c r="AZ200" s="6" t="str">
        <f>IF(C200="○","整理番号","登録番号")</f>
        <v>登録番号</v>
      </c>
      <c r="BA200" s="6" t="str">
        <f>IF(I200="107 ハーフマラソン","H",IF(I200="062 10000mW","W",""))</f>
        <v/>
      </c>
      <c r="BB200" s="6" t="e">
        <f>VLOOKUP($I200 &amp; $J200,標準記録!$A$1:$D$25,2,FALSE)</f>
        <v>#N/A</v>
      </c>
      <c r="BC200" s="6" t="e">
        <f>VLOOKUP($I200 &amp; $J200,標準記録!$A$1:$D$25,3,FALSE)</f>
        <v>#N/A</v>
      </c>
      <c r="BD200" s="6" t="e">
        <f>VLOOKUP($I200 &amp; $J200,標準記録!$A$1:$D$25,4,FALSE)</f>
        <v>#N/A</v>
      </c>
      <c r="BE200" s="6" t="str">
        <f>IF(BF200="","",A200)</f>
        <v/>
      </c>
      <c r="BF200" s="6" t="str">
        <f>IF(OR(I200="201 十種競技",I200="202 七種競技"),#REF!,"")</f>
        <v/>
      </c>
      <c r="BG200" s="6" t="str">
        <f>IF(I200="107 ハーフマラソン",#REF!,"")</f>
        <v/>
      </c>
      <c r="BH200" s="6" t="str">
        <f>I200 &amp; K200</f>
        <v/>
      </c>
      <c r="BI200" s="6">
        <f>I200</f>
        <v>0</v>
      </c>
      <c r="BJ200" s="6">
        <f>COUNTIF($BI$5:$BI$401,I200)</f>
        <v>160</v>
      </c>
      <c r="BK200" s="6">
        <f>COUNTIF($BH$5:$BH$401,I200 &amp; "B標準")</f>
        <v>0</v>
      </c>
      <c r="BL200" s="6" t="str">
        <f>D198 &amp; D200</f>
        <v>登録番号</v>
      </c>
    </row>
    <row r="201" spans="1:64" ht="14.25" thickBot="1" x14ac:dyDescent="0.2">
      <c r="A201" s="277"/>
      <c r="B201" s="280"/>
      <c r="C201" s="282"/>
      <c r="D201" s="280"/>
      <c r="E201" s="193" t="str">
        <f>IF(C200="○",IF($D200&lt;&gt;"",VLOOKUP($D200,新規学連登録者入力シート!$A$2:$U$101,7,FALSE),""),IF($D200&lt;&gt;"",IF(VLOOKUP(記入方法!$D200,登録者リスト!$A$1:$F$43729,4,FALSE)=基本情報!$D$6,VLOOKUP(記入方法!$D200,登録者リスト!$A$1:$F$43729,2,FALSE),""),""))</f>
        <v/>
      </c>
      <c r="F201" s="284"/>
      <c r="G201" s="193" t="str">
        <f>IF(C200="○",IF($D200&lt;&gt;"",VLOOKUP($D200,新規学連登録者入力シート!$A$2:$U$101,19,FALSE),""),IF($D200&lt;&gt;"",IF(VLOOKUP(記入方法!$D200,登録者リスト!$A$1:$F$43729,4,FALSE)=基本情報!$D$6,VLOOKUP(記入方法!$D200,登録者リスト!$A$1:$F$43729,6,FALSE),""),""))</f>
        <v/>
      </c>
      <c r="H201" s="286"/>
      <c r="I201" s="342"/>
      <c r="J201" s="342"/>
      <c r="K201" s="344"/>
      <c r="L201" s="171"/>
      <c r="M201" s="15" t="str">
        <f>IF(U201="",ASC(N201&amp;IF(P201&lt;&gt;"",TEXT(P201,"00"),"")&amp;IF(R201&lt;&gt;"",TEXT(R201,"00"),"")&amp;IF(T201&lt;&gt;"",TEXT(T201,"00"),"")),ASC(U201))</f>
        <v/>
      </c>
      <c r="N201" s="286"/>
      <c r="O201" s="330"/>
      <c r="P201" s="338"/>
      <c r="Q201" s="330"/>
      <c r="R201" s="338"/>
      <c r="S201" s="314"/>
      <c r="T201" s="340"/>
      <c r="U201" s="286"/>
      <c r="V201" s="10"/>
      <c r="W201" s="11" t="s">
        <v>23</v>
      </c>
      <c r="X201" s="10"/>
      <c r="Y201" s="11" t="s">
        <v>25</v>
      </c>
      <c r="Z201" s="10"/>
      <c r="AA201" s="11" t="s">
        <v>26</v>
      </c>
      <c r="AB201" s="284"/>
      <c r="AC201" s="128" t="str">
        <f>IF(AK201="",ASC(AD200&amp;IF(AF201&lt;&gt;"",TEXT(AF201,"00"),"")&amp;IF(AH201&lt;&gt;"",TEXT(AH201,"00"),"")&amp;IF(AJ201&lt;&gt;"",TEXT(AJ201,"00"),"")),ASC(AK201))</f>
        <v/>
      </c>
      <c r="AD201" s="328"/>
      <c r="AE201" s="332"/>
      <c r="AF201" s="334"/>
      <c r="AG201" s="332"/>
      <c r="AH201" s="334"/>
      <c r="AI201" s="336"/>
      <c r="AJ201" s="326"/>
      <c r="AK201" s="328"/>
      <c r="AL201" s="15" t="str">
        <f>IF(AT201="",ASC(AM201&amp;IF(AO201&lt;&gt;"",TEXT(AO201,"00"),"")&amp;IF(AQ201&lt;&gt;"",TEXT(AQ201,"00"),"")&amp;IF(AS201&lt;&gt;"",TEXT(AS201,"00"),"")),ASC(AT201))</f>
        <v/>
      </c>
      <c r="AM201" s="280"/>
      <c r="AN201" s="330"/>
      <c r="AO201" s="312"/>
      <c r="AP201" s="330"/>
      <c r="AQ201" s="312"/>
      <c r="AR201" s="314"/>
      <c r="AS201" s="316"/>
      <c r="AT201" s="318"/>
      <c r="AV201" s="6" t="str">
        <f>IF(AND(I201&lt;&gt;"107 ハーフマラソン",I201&lt;&gt;"062 10000mW"),D200 &amp; "-" &amp; I201,D200 &amp; "-" &amp; I201 &amp; J201)</f>
        <v>-</v>
      </c>
      <c r="AW201" s="6" t="str">
        <f>IF(ISERROR(VLOOKUP(記入方法!$AV201,登録者リスト!#REF!,4,FALSE)),"○","")</f>
        <v>○</v>
      </c>
      <c r="AX201" s="6" t="e">
        <f>IF(AND(I201&lt;&gt;"107 ハーフマラソン",I201&lt;&gt;"062 10000mW"),#REF! &amp; "-" &amp; I201,#REF! &amp; "-" &amp; I201 &amp; J201)</f>
        <v>#REF!</v>
      </c>
      <c r="AY201" s="6" t="str">
        <f>IF(ISERROR(VLOOKUP(AX201,突破者リスト外資格記録入力シート!$D$7:$M$106,2,FALSE)),"○","")</f>
        <v>○</v>
      </c>
      <c r="BA201" s="6" t="str">
        <f>IF(I201="107 ハーフマラソン","H",IF(I201="062 10000mW","W",""))</f>
        <v/>
      </c>
      <c r="BB201" s="6" t="e">
        <f>VLOOKUP($I201 &amp; $J201,標準記録!$A$1:$D$25,2,FALSE)</f>
        <v>#N/A</v>
      </c>
      <c r="BC201" s="6" t="e">
        <f>VLOOKUP($I201 &amp; $J201,標準記録!$A$1:$D$25,3,FALSE)</f>
        <v>#N/A</v>
      </c>
      <c r="BD201" s="6" t="e">
        <f>VLOOKUP($I201 &amp; $J201,標準記録!$A$1:$D$25,4,FALSE)</f>
        <v>#N/A</v>
      </c>
      <c r="BE201" s="6" t="str">
        <f>IF(BF201="","",A200)</f>
        <v/>
      </c>
      <c r="BF201" s="6" t="str">
        <f>IF(OR(I201="201 十種競技",I201="202 七種競技"),#REF!,"")</f>
        <v/>
      </c>
      <c r="BG201" s="6" t="str">
        <f>IF(I201="107 ハーフマラソン",#REF!,"")</f>
        <v/>
      </c>
      <c r="BH201" s="6" t="str">
        <f>I201 &amp; K201</f>
        <v/>
      </c>
      <c r="BI201" s="6">
        <f>I201</f>
        <v>0</v>
      </c>
      <c r="BJ201" s="6">
        <f>COUNTIF($BI$5:$BI$401,I201)</f>
        <v>160</v>
      </c>
      <c r="BK201" s="6">
        <f>COUNTIF($BH$5:$BH$401,I201 &amp; "B標準")</f>
        <v>0</v>
      </c>
    </row>
    <row r="202" spans="1:64" ht="15" thickTop="1" thickBot="1" x14ac:dyDescent="0.2">
      <c r="A202" s="278"/>
      <c r="B202" s="319" t="s">
        <v>167</v>
      </c>
      <c r="C202" s="320"/>
      <c r="D202" s="320"/>
      <c r="E202" s="320"/>
      <c r="F202" s="320"/>
      <c r="G202" s="321"/>
      <c r="H202" s="190"/>
      <c r="I202" s="322"/>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4"/>
    </row>
    <row r="203" spans="1:64" ht="13.5" customHeight="1" x14ac:dyDescent="0.15">
      <c r="A203" s="301"/>
      <c r="B203" s="303" t="s">
        <v>0</v>
      </c>
      <c r="C203" s="305" t="s">
        <v>283</v>
      </c>
      <c r="D203" s="305" t="str">
        <f>IF(C205="○","整理番号","登録番号")</f>
        <v>登録番号</v>
      </c>
      <c r="E203" s="189" t="s">
        <v>1402</v>
      </c>
      <c r="F203" s="303" t="s">
        <v>322</v>
      </c>
      <c r="G203" s="169" t="s">
        <v>1</v>
      </c>
      <c r="H203" s="307" t="s">
        <v>1403</v>
      </c>
      <c r="I203" s="345" t="s">
        <v>2</v>
      </c>
      <c r="J203" s="307" t="s">
        <v>331</v>
      </c>
      <c r="K203" s="307" t="s">
        <v>3</v>
      </c>
      <c r="L203" s="179" t="s">
        <v>284</v>
      </c>
      <c r="M203" s="172" t="s">
        <v>16</v>
      </c>
      <c r="N203" s="287" t="s">
        <v>4</v>
      </c>
      <c r="O203" s="288"/>
      <c r="P203" s="288"/>
      <c r="Q203" s="288"/>
      <c r="R203" s="288"/>
      <c r="S203" s="288"/>
      <c r="T203" s="288"/>
      <c r="U203" s="288"/>
      <c r="V203" s="288"/>
      <c r="W203" s="288"/>
      <c r="X203" s="288"/>
      <c r="Y203" s="288"/>
      <c r="Z203" s="288"/>
      <c r="AA203" s="288"/>
      <c r="AB203" s="289"/>
      <c r="AC203" s="174" t="s">
        <v>16</v>
      </c>
      <c r="AD203" s="290" t="s">
        <v>470</v>
      </c>
      <c r="AE203" s="291"/>
      <c r="AF203" s="291"/>
      <c r="AG203" s="291"/>
      <c r="AH203" s="291"/>
      <c r="AI203" s="291"/>
      <c r="AJ203" s="291"/>
      <c r="AK203" s="292"/>
      <c r="AL203" s="172" t="s">
        <v>16</v>
      </c>
      <c r="AM203" s="287" t="s">
        <v>467</v>
      </c>
      <c r="AN203" s="288"/>
      <c r="AO203" s="288"/>
      <c r="AP203" s="288"/>
      <c r="AQ203" s="288"/>
      <c r="AR203" s="288"/>
      <c r="AS203" s="288"/>
      <c r="AT203" s="293"/>
    </row>
    <row r="204" spans="1:64" ht="14.25" thickBot="1" x14ac:dyDescent="0.2">
      <c r="A204" s="302"/>
      <c r="B204" s="304"/>
      <c r="C204" s="306"/>
      <c r="D204" s="306"/>
      <c r="E204" s="194" t="s">
        <v>6</v>
      </c>
      <c r="F204" s="304"/>
      <c r="G204" s="7" t="s">
        <v>7</v>
      </c>
      <c r="H204" s="304"/>
      <c r="I204" s="346"/>
      <c r="J204" s="310"/>
      <c r="K204" s="310"/>
      <c r="L204" s="180"/>
      <c r="M204" s="173"/>
      <c r="N204" s="294" t="s">
        <v>8</v>
      </c>
      <c r="O204" s="295"/>
      <c r="P204" s="295"/>
      <c r="Q204" s="295"/>
      <c r="R204" s="295"/>
      <c r="S204" s="295"/>
      <c r="T204" s="296"/>
      <c r="U204" s="194" t="s">
        <v>9</v>
      </c>
      <c r="V204" s="176" t="s">
        <v>10</v>
      </c>
      <c r="W204" s="177"/>
      <c r="X204" s="177"/>
      <c r="Y204" s="177"/>
      <c r="Z204" s="177"/>
      <c r="AA204" s="178"/>
      <c r="AB204" s="120" t="s">
        <v>11</v>
      </c>
      <c r="AC204" s="175"/>
      <c r="AD204" s="297" t="s">
        <v>8</v>
      </c>
      <c r="AE204" s="298"/>
      <c r="AF204" s="298"/>
      <c r="AG204" s="298"/>
      <c r="AH204" s="298"/>
      <c r="AI204" s="298"/>
      <c r="AJ204" s="299"/>
      <c r="AK204" s="126" t="s">
        <v>9</v>
      </c>
      <c r="AL204" s="173"/>
      <c r="AM204" s="294" t="s">
        <v>8</v>
      </c>
      <c r="AN204" s="295"/>
      <c r="AO204" s="295"/>
      <c r="AP204" s="295"/>
      <c r="AQ204" s="295"/>
      <c r="AR204" s="295"/>
      <c r="AS204" s="296"/>
      <c r="AT204" s="121" t="s">
        <v>9</v>
      </c>
    </row>
    <row r="205" spans="1:64" x14ac:dyDescent="0.15">
      <c r="A205" s="276">
        <v>41</v>
      </c>
      <c r="B205" s="279"/>
      <c r="C205" s="281"/>
      <c r="D205" s="279"/>
      <c r="E205" s="191" t="str">
        <f>IF(C205="○",IF($D205&lt;&gt;"",VLOOKUP($D205,新規学連登録者入力シート!$A$2:$U$101,8,FALSE),""),IF($D205&lt;&gt;"",IF(VLOOKUP(記入方法!$D205,登録者リスト!$A$1:$F$43729,4,FALSE)=基本情報!$D$6,VLOOKUP(記入方法!$D205,登録者リスト!$A$1:$F$43729,3,FALSE),""),""))</f>
        <v/>
      </c>
      <c r="F205" s="283" t="str">
        <f>IF(C205="○",IF($D205&lt;&gt;"",VLOOKUP($D205,新規学連登録者入力シート!$A$2:$U$101,9,FALSE),""),IF($D205&lt;&gt;"",IF(VLOOKUP(記入方法!$D205,登録者リスト!$A$1:$G$43729,4,FALSE)=基本情報!$D$6,VLOOKUP(記入方法!$D205,登録者リスト!$A$1:$G$43729,7,FALSE),""),""))</f>
        <v/>
      </c>
      <c r="G205" s="192" t="str">
        <f>IF(C205="○",IF($D205&lt;&gt;"",VLOOKUP($D205,新規学連登録者入力シート!$A$2:$U$101,14,FALSE),""),IF($D205&lt;&gt;"",IF(VLOOKUP(記入方法!$D205,登録者リスト!$A$1:$F$43729,4,FALSE)=基本情報!$D$6,VLOOKUP(記入方法!$D205,登録者リスト!$A$1:$F$43729,5,FALSE),""),""))</f>
        <v/>
      </c>
      <c r="H205" s="285" t="str">
        <f>IF(C205="○",IF($D205&lt;&gt;"",VLOOKUP($D205,新規学連登録者入力シート!$A$2:$U$101,19,FALSE),""),IF($D205&lt;&gt;"",IF(VLOOKUP(記入方法!$D205,登録者リスト!$A$1:$H$43729,4,FALSE)=基本情報!$D$6,VLOOKUP(記入方法!$D205,登録者リスト!$A$1:$H$43729,8,FALSE),""),""))</f>
        <v/>
      </c>
      <c r="I205" s="341"/>
      <c r="J205" s="341"/>
      <c r="K205" s="343" t="str">
        <f>IFERROR(IF(I205="","",IF(AND(I205&lt;&gt;"107 ハーフマラソン",I205&lt;&gt;"062 10000mW"),IF(BD205="T",IF(VALUE(M205)&lt;=BB205,"A標準",IF(VALUE(M205)&lt;=BC205,"B標準","未突破")),IF(VALUE(M205)&gt;=BB205,"A標準",IF(VALUE(M205)&gt;=BC205,"B標準","未突破"))),IF(VALUE(M205)&lt;=BC205,"","未突破"))),"")</f>
        <v/>
      </c>
      <c r="L205" s="170"/>
      <c r="M205" s="13" t="str">
        <f>IF(U205="",ASC(N205&amp;IF(P205&lt;&gt;"",TEXT(P205,"00"),"")&amp;IF(R205&lt;&gt;"",TEXT(R205,"00"),"")&amp;IF(T205&lt;&gt;"",TEXT(T205,"00"),"")),ASC(U205))</f>
        <v/>
      </c>
      <c r="N205" s="285"/>
      <c r="O205" s="329" t="s">
        <v>278</v>
      </c>
      <c r="P205" s="337"/>
      <c r="Q205" s="329" t="s">
        <v>279</v>
      </c>
      <c r="R205" s="337"/>
      <c r="S205" s="313" t="s">
        <v>280</v>
      </c>
      <c r="T205" s="339"/>
      <c r="U205" s="285"/>
      <c r="V205" s="8"/>
      <c r="W205" s="9" t="s">
        <v>23</v>
      </c>
      <c r="X205" s="8"/>
      <c r="Y205" s="9" t="s">
        <v>24</v>
      </c>
      <c r="Z205" s="8"/>
      <c r="AA205" s="9" t="s">
        <v>26</v>
      </c>
      <c r="AB205" s="283"/>
      <c r="AC205" s="127" t="str">
        <f>IF(AK205="",ASC(AD205&amp;IF(AF205&lt;&gt;"",TEXT(AF205,"00"),"")&amp;IF(AH205&lt;&gt;"",TEXT(AH205,"00"),"")&amp;IF(AJ205&lt;&gt;"",TEXT(AJ205,"00"),"")),ASC(AK205))</f>
        <v/>
      </c>
      <c r="AD205" s="327" t="str">
        <f>IF(I205="","",IF(I205="201 十種競技","",VLOOKUP(I205,#REF!,2,FALSE)))</f>
        <v/>
      </c>
      <c r="AE205" s="331" t="s">
        <v>278</v>
      </c>
      <c r="AF205" s="333" t="str">
        <f>IF(I205="","",IF(I205="201 十種競技","",VLOOKUP(I205,#REF!,4,FALSE)))</f>
        <v/>
      </c>
      <c r="AG205" s="331" t="s">
        <v>279</v>
      </c>
      <c r="AH205" s="333" t="str">
        <f>IF(I205="","",IF(I205="201 十種競技","",VLOOKUP(I205,#REF!,6,FALSE)))</f>
        <v/>
      </c>
      <c r="AI205" s="335" t="s">
        <v>280</v>
      </c>
      <c r="AJ205" s="325" t="str">
        <f>IF(I205="","",IF(I205="201 十種競技","",VLOOKUP(I205,#REF!,8,FALSE)))</f>
        <v/>
      </c>
      <c r="AK205" s="327" t="str">
        <f>IF(I205="","",IF(I205="201 十種競技",#REF!,""))</f>
        <v/>
      </c>
      <c r="AL205" s="13" t="str">
        <f>IF(AT205="",ASC(AM205&amp;IF(AO205&lt;&gt;"",TEXT(AO205,"00"),"")&amp;IF(AQ205&lt;&gt;"",TEXT(AQ205,"00"),"")&amp;IF(AS205&lt;&gt;"",TEXT(AS205,"00"),"")),ASC(AT205))</f>
        <v/>
      </c>
      <c r="AM205" s="279"/>
      <c r="AN205" s="329" t="s">
        <v>278</v>
      </c>
      <c r="AO205" s="311"/>
      <c r="AP205" s="329" t="s">
        <v>279</v>
      </c>
      <c r="AQ205" s="311"/>
      <c r="AR205" s="313" t="s">
        <v>280</v>
      </c>
      <c r="AS205" s="315"/>
      <c r="AT205" s="317"/>
      <c r="AV205" s="6" t="str">
        <f>IF(AND(I205&lt;&gt;"107 ハーフマラソン",I205&lt;&gt;"062 10000mW"),D205 &amp; "-" &amp; I205,D205 &amp; "-" &amp; I205 &amp; J205)</f>
        <v>-</v>
      </c>
      <c r="AW205" s="6" t="str">
        <f>IF(ISERROR(VLOOKUP(記入方法!$AV205,登録者リスト!#REF!,4,FALSE)),"○","")</f>
        <v>○</v>
      </c>
      <c r="AX205" s="6" t="e">
        <f>IF(AND(I205&lt;&gt;"107 ハーフマラソン",I205&lt;&gt;"062 10000mW"),#REF! &amp; "-" &amp; I205,#REF! &amp; "-" &amp; I205 &amp; J205)</f>
        <v>#REF!</v>
      </c>
      <c r="AY205" s="6" t="str">
        <f>IF(ISERROR(VLOOKUP(AX205,突破者リスト外資格記録入力シート!$D$7:$M$106,2,FALSE)),"○","")</f>
        <v>○</v>
      </c>
      <c r="AZ205" s="6" t="str">
        <f>IF(C205="○","整理番号","登録番号")</f>
        <v>登録番号</v>
      </c>
      <c r="BA205" s="6" t="str">
        <f>IF(I205="107 ハーフマラソン","H",IF(I205="062 10000mW","W",""))</f>
        <v/>
      </c>
      <c r="BB205" s="6" t="e">
        <f>VLOOKUP($I205 &amp; $J205,標準記録!$A$1:$D$25,2,FALSE)</f>
        <v>#N/A</v>
      </c>
      <c r="BC205" s="6" t="e">
        <f>VLOOKUP($I205 &amp; $J205,標準記録!$A$1:$D$25,3,FALSE)</f>
        <v>#N/A</v>
      </c>
      <c r="BD205" s="6" t="e">
        <f>VLOOKUP($I205 &amp; $J205,標準記録!$A$1:$D$25,4,FALSE)</f>
        <v>#N/A</v>
      </c>
      <c r="BE205" s="6" t="str">
        <f>IF(BF205="","",A205)</f>
        <v/>
      </c>
      <c r="BF205" s="6" t="str">
        <f>IF(OR(I205="201 十種競技",I205="202 七種競技"),#REF!,"")</f>
        <v/>
      </c>
      <c r="BG205" s="6" t="str">
        <f>IF(I205="107 ハーフマラソン",#REF!,"")</f>
        <v/>
      </c>
      <c r="BH205" s="6" t="str">
        <f>I205 &amp; K205</f>
        <v/>
      </c>
      <c r="BI205" s="6">
        <f>I205</f>
        <v>0</v>
      </c>
      <c r="BJ205" s="6">
        <f>COUNTIF($BI$5:$BI$401,I205)</f>
        <v>160</v>
      </c>
      <c r="BK205" s="6">
        <f>COUNTIF($BH$5:$BH$401,I205 &amp; "B標準")</f>
        <v>0</v>
      </c>
      <c r="BL205" s="6" t="str">
        <f>D203 &amp; D205</f>
        <v>登録番号</v>
      </c>
    </row>
    <row r="206" spans="1:64" ht="14.25" thickBot="1" x14ac:dyDescent="0.2">
      <c r="A206" s="277"/>
      <c r="B206" s="280"/>
      <c r="C206" s="282"/>
      <c r="D206" s="280"/>
      <c r="E206" s="193" t="str">
        <f>IF(C205="○",IF($D205&lt;&gt;"",VLOOKUP($D205,新規学連登録者入力シート!$A$2:$U$101,7,FALSE),""),IF($D205&lt;&gt;"",IF(VLOOKUP(記入方法!$D205,登録者リスト!$A$1:$F$43729,4,FALSE)=基本情報!$D$6,VLOOKUP(記入方法!$D205,登録者リスト!$A$1:$F$43729,2,FALSE),""),""))</f>
        <v/>
      </c>
      <c r="F206" s="284"/>
      <c r="G206" s="193" t="str">
        <f>IF(C205="○",IF($D205&lt;&gt;"",VLOOKUP($D205,新規学連登録者入力シート!$A$2:$U$101,19,FALSE),""),IF($D205&lt;&gt;"",IF(VLOOKUP(記入方法!$D205,登録者リスト!$A$1:$F$43729,4,FALSE)=基本情報!$D$6,VLOOKUP(記入方法!$D205,登録者リスト!$A$1:$F$43729,6,FALSE),""),""))</f>
        <v/>
      </c>
      <c r="H206" s="286"/>
      <c r="I206" s="342"/>
      <c r="J206" s="342"/>
      <c r="K206" s="344"/>
      <c r="L206" s="171"/>
      <c r="M206" s="15" t="str">
        <f>IF(U206="",ASC(N206&amp;IF(P206&lt;&gt;"",TEXT(P206,"00"),"")&amp;IF(R206&lt;&gt;"",TEXT(R206,"00"),"")&amp;IF(T206&lt;&gt;"",TEXT(T206,"00"),"")),ASC(U206))</f>
        <v/>
      </c>
      <c r="N206" s="286"/>
      <c r="O206" s="330"/>
      <c r="P206" s="338"/>
      <c r="Q206" s="330"/>
      <c r="R206" s="338"/>
      <c r="S206" s="314"/>
      <c r="T206" s="340"/>
      <c r="U206" s="286"/>
      <c r="V206" s="10"/>
      <c r="W206" s="11" t="s">
        <v>23</v>
      </c>
      <c r="X206" s="10"/>
      <c r="Y206" s="11" t="s">
        <v>25</v>
      </c>
      <c r="Z206" s="10"/>
      <c r="AA206" s="11" t="s">
        <v>26</v>
      </c>
      <c r="AB206" s="284"/>
      <c r="AC206" s="128" t="str">
        <f>IF(AK206="",ASC(AD205&amp;IF(AF206&lt;&gt;"",TEXT(AF206,"00"),"")&amp;IF(AH206&lt;&gt;"",TEXT(AH206,"00"),"")&amp;IF(AJ206&lt;&gt;"",TEXT(AJ206,"00"),"")),ASC(AK206))</f>
        <v/>
      </c>
      <c r="AD206" s="328"/>
      <c r="AE206" s="332"/>
      <c r="AF206" s="334"/>
      <c r="AG206" s="332"/>
      <c r="AH206" s="334"/>
      <c r="AI206" s="336"/>
      <c r="AJ206" s="326"/>
      <c r="AK206" s="328"/>
      <c r="AL206" s="15" t="str">
        <f>IF(AT206="",ASC(AM206&amp;IF(AO206&lt;&gt;"",TEXT(AO206,"00"),"")&amp;IF(AQ206&lt;&gt;"",TEXT(AQ206,"00"),"")&amp;IF(AS206&lt;&gt;"",TEXT(AS206,"00"),"")),ASC(AT206))</f>
        <v/>
      </c>
      <c r="AM206" s="280"/>
      <c r="AN206" s="330"/>
      <c r="AO206" s="312"/>
      <c r="AP206" s="330"/>
      <c r="AQ206" s="312"/>
      <c r="AR206" s="314"/>
      <c r="AS206" s="316"/>
      <c r="AT206" s="318"/>
      <c r="AV206" s="6" t="str">
        <f>IF(AND(I206&lt;&gt;"107 ハーフマラソン",I206&lt;&gt;"062 10000mW"),D205 &amp; "-" &amp; I206,D205 &amp; "-" &amp; I206 &amp; J206)</f>
        <v>-</v>
      </c>
      <c r="AW206" s="6" t="str">
        <f>IF(ISERROR(VLOOKUP(記入方法!$AV206,登録者リスト!#REF!,4,FALSE)),"○","")</f>
        <v>○</v>
      </c>
      <c r="AX206" s="6" t="e">
        <f>IF(AND(I206&lt;&gt;"107 ハーフマラソン",I206&lt;&gt;"062 10000mW"),#REF! &amp; "-" &amp; I206,#REF! &amp; "-" &amp; I206 &amp; J206)</f>
        <v>#REF!</v>
      </c>
      <c r="AY206" s="6" t="str">
        <f>IF(ISERROR(VLOOKUP(AX206,突破者リスト外資格記録入力シート!$D$7:$M$106,2,FALSE)),"○","")</f>
        <v>○</v>
      </c>
      <c r="BA206" s="6" t="str">
        <f>IF(I206="107 ハーフマラソン","H",IF(I206="062 10000mW","W",""))</f>
        <v/>
      </c>
      <c r="BB206" s="6" t="e">
        <f>VLOOKUP($I206 &amp; $J206,標準記録!$A$1:$D$25,2,FALSE)</f>
        <v>#N/A</v>
      </c>
      <c r="BC206" s="6" t="e">
        <f>VLOOKUP($I206 &amp; $J206,標準記録!$A$1:$D$25,3,FALSE)</f>
        <v>#N/A</v>
      </c>
      <c r="BD206" s="6" t="e">
        <f>VLOOKUP($I206 &amp; $J206,標準記録!$A$1:$D$25,4,FALSE)</f>
        <v>#N/A</v>
      </c>
      <c r="BE206" s="6" t="str">
        <f>IF(BF206="","",A205)</f>
        <v/>
      </c>
      <c r="BF206" s="6" t="str">
        <f>IF(OR(I206="201 十種競技",I206="202 七種競技"),#REF!,"")</f>
        <v/>
      </c>
      <c r="BG206" s="6" t="str">
        <f>IF(I206="107 ハーフマラソン",#REF!,"")</f>
        <v/>
      </c>
      <c r="BH206" s="6" t="str">
        <f>I206 &amp; K206</f>
        <v/>
      </c>
      <c r="BI206" s="6">
        <f>I206</f>
        <v>0</v>
      </c>
      <c r="BJ206" s="6">
        <f>COUNTIF($BI$5:$BI$401,I206)</f>
        <v>160</v>
      </c>
      <c r="BK206" s="6">
        <f>COUNTIF($BH$5:$BH$401,I206 &amp; "B標準")</f>
        <v>0</v>
      </c>
    </row>
    <row r="207" spans="1:64" ht="15" thickTop="1" thickBot="1" x14ac:dyDescent="0.2">
      <c r="A207" s="278"/>
      <c r="B207" s="319" t="s">
        <v>167</v>
      </c>
      <c r="C207" s="320"/>
      <c r="D207" s="320"/>
      <c r="E207" s="320"/>
      <c r="F207" s="320"/>
      <c r="G207" s="321"/>
      <c r="H207" s="190"/>
      <c r="I207" s="322"/>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4"/>
    </row>
    <row r="208" spans="1:64" ht="13.5" customHeight="1" x14ac:dyDescent="0.15">
      <c r="A208" s="301"/>
      <c r="B208" s="303" t="s">
        <v>0</v>
      </c>
      <c r="C208" s="305" t="s">
        <v>283</v>
      </c>
      <c r="D208" s="305" t="str">
        <f>IF(C210="○","整理番号","登録番号")</f>
        <v>登録番号</v>
      </c>
      <c r="E208" s="189" t="s">
        <v>1402</v>
      </c>
      <c r="F208" s="303" t="s">
        <v>322</v>
      </c>
      <c r="G208" s="169" t="s">
        <v>1</v>
      </c>
      <c r="H208" s="307" t="s">
        <v>1403</v>
      </c>
      <c r="I208" s="345" t="s">
        <v>2</v>
      </c>
      <c r="J208" s="307" t="s">
        <v>331</v>
      </c>
      <c r="K208" s="307" t="s">
        <v>3</v>
      </c>
      <c r="L208" s="179" t="s">
        <v>284</v>
      </c>
      <c r="M208" s="172" t="s">
        <v>16</v>
      </c>
      <c r="N208" s="287" t="s">
        <v>4</v>
      </c>
      <c r="O208" s="288"/>
      <c r="P208" s="288"/>
      <c r="Q208" s="288"/>
      <c r="R208" s="288"/>
      <c r="S208" s="288"/>
      <c r="T208" s="288"/>
      <c r="U208" s="288"/>
      <c r="V208" s="288"/>
      <c r="W208" s="288"/>
      <c r="X208" s="288"/>
      <c r="Y208" s="288"/>
      <c r="Z208" s="288"/>
      <c r="AA208" s="288"/>
      <c r="AB208" s="289"/>
      <c r="AC208" s="174" t="s">
        <v>16</v>
      </c>
      <c r="AD208" s="290" t="s">
        <v>470</v>
      </c>
      <c r="AE208" s="291"/>
      <c r="AF208" s="291"/>
      <c r="AG208" s="291"/>
      <c r="AH208" s="291"/>
      <c r="AI208" s="291"/>
      <c r="AJ208" s="291"/>
      <c r="AK208" s="292"/>
      <c r="AL208" s="172" t="s">
        <v>16</v>
      </c>
      <c r="AM208" s="287" t="s">
        <v>467</v>
      </c>
      <c r="AN208" s="288"/>
      <c r="AO208" s="288"/>
      <c r="AP208" s="288"/>
      <c r="AQ208" s="288"/>
      <c r="AR208" s="288"/>
      <c r="AS208" s="288"/>
      <c r="AT208" s="293"/>
    </row>
    <row r="209" spans="1:64" ht="14.25" thickBot="1" x14ac:dyDescent="0.2">
      <c r="A209" s="302"/>
      <c r="B209" s="304"/>
      <c r="C209" s="306"/>
      <c r="D209" s="306"/>
      <c r="E209" s="194" t="s">
        <v>6</v>
      </c>
      <c r="F209" s="304"/>
      <c r="G209" s="7" t="s">
        <v>7</v>
      </c>
      <c r="H209" s="304"/>
      <c r="I209" s="346"/>
      <c r="J209" s="310"/>
      <c r="K209" s="310"/>
      <c r="L209" s="180"/>
      <c r="M209" s="173"/>
      <c r="N209" s="294" t="s">
        <v>8</v>
      </c>
      <c r="O209" s="295"/>
      <c r="P209" s="295"/>
      <c r="Q209" s="295"/>
      <c r="R209" s="295"/>
      <c r="S209" s="295"/>
      <c r="T209" s="296"/>
      <c r="U209" s="194" t="s">
        <v>9</v>
      </c>
      <c r="V209" s="176" t="s">
        <v>10</v>
      </c>
      <c r="W209" s="177"/>
      <c r="X209" s="177"/>
      <c r="Y209" s="177"/>
      <c r="Z209" s="177"/>
      <c r="AA209" s="178"/>
      <c r="AB209" s="120" t="s">
        <v>11</v>
      </c>
      <c r="AC209" s="175"/>
      <c r="AD209" s="297" t="s">
        <v>8</v>
      </c>
      <c r="AE209" s="298"/>
      <c r="AF209" s="298"/>
      <c r="AG209" s="298"/>
      <c r="AH209" s="298"/>
      <c r="AI209" s="298"/>
      <c r="AJ209" s="299"/>
      <c r="AK209" s="126" t="s">
        <v>9</v>
      </c>
      <c r="AL209" s="173"/>
      <c r="AM209" s="294" t="s">
        <v>8</v>
      </c>
      <c r="AN209" s="295"/>
      <c r="AO209" s="295"/>
      <c r="AP209" s="295"/>
      <c r="AQ209" s="295"/>
      <c r="AR209" s="295"/>
      <c r="AS209" s="296"/>
      <c r="AT209" s="121" t="s">
        <v>9</v>
      </c>
    </row>
    <row r="210" spans="1:64" x14ac:dyDescent="0.15">
      <c r="A210" s="276">
        <v>42</v>
      </c>
      <c r="B210" s="279"/>
      <c r="C210" s="281"/>
      <c r="D210" s="279"/>
      <c r="E210" s="191" t="str">
        <f>IF(C210="○",IF($D210&lt;&gt;"",VLOOKUP($D210,新規学連登録者入力シート!$A$2:$U$101,8,FALSE),""),IF($D210&lt;&gt;"",IF(VLOOKUP(記入方法!$D210,登録者リスト!$A$1:$F$43729,4,FALSE)=基本情報!$D$6,VLOOKUP(記入方法!$D210,登録者リスト!$A$1:$F$43729,3,FALSE),""),""))</f>
        <v/>
      </c>
      <c r="F210" s="283" t="str">
        <f>IF(C210="○",IF($D210&lt;&gt;"",VLOOKUP($D210,新規学連登録者入力シート!$A$2:$U$101,9,FALSE),""),IF($D210&lt;&gt;"",IF(VLOOKUP(記入方法!$D210,登録者リスト!$A$1:$G$43729,4,FALSE)=基本情報!$D$6,VLOOKUP(記入方法!$D210,登録者リスト!$A$1:$G$43729,7,FALSE),""),""))</f>
        <v/>
      </c>
      <c r="G210" s="192" t="str">
        <f>IF(C210="○",IF($D210&lt;&gt;"",VLOOKUP($D210,新規学連登録者入力シート!$A$2:$U$101,14,FALSE),""),IF($D210&lt;&gt;"",IF(VLOOKUP(記入方法!$D210,登録者リスト!$A$1:$F$43729,4,FALSE)=基本情報!$D$6,VLOOKUP(記入方法!$D210,登録者リスト!$A$1:$F$43729,5,FALSE),""),""))</f>
        <v/>
      </c>
      <c r="H210" s="285" t="str">
        <f>IF(C210="○",IF($D210&lt;&gt;"",VLOOKUP($D210,新規学連登録者入力シート!$A$2:$U$101,19,FALSE),""),IF($D210&lt;&gt;"",IF(VLOOKUP(記入方法!$D210,登録者リスト!$A$1:$H$43729,4,FALSE)=基本情報!$D$6,VLOOKUP(記入方法!$D210,登録者リスト!$A$1:$H$43729,8,FALSE),""),""))</f>
        <v/>
      </c>
      <c r="I210" s="341"/>
      <c r="J210" s="341"/>
      <c r="K210" s="343" t="str">
        <f>IFERROR(IF(I210="","",IF(AND(I210&lt;&gt;"107 ハーフマラソン",I210&lt;&gt;"062 10000mW"),IF(BD210="T",IF(VALUE(M210)&lt;=BB210,"A標準",IF(VALUE(M210)&lt;=BC210,"B標準","未突破")),IF(VALUE(M210)&gt;=BB210,"A標準",IF(VALUE(M210)&gt;=BC210,"B標準","未突破"))),IF(VALUE(M210)&lt;=BC210,"","未突破"))),"")</f>
        <v/>
      </c>
      <c r="L210" s="170"/>
      <c r="M210" s="13" t="str">
        <f>IF(U210="",ASC(N210&amp;IF(P210&lt;&gt;"",TEXT(P210,"00"),"")&amp;IF(R210&lt;&gt;"",TEXT(R210,"00"),"")&amp;IF(T210&lt;&gt;"",TEXT(T210,"00"),"")),ASC(U210))</f>
        <v/>
      </c>
      <c r="N210" s="285"/>
      <c r="O210" s="329" t="s">
        <v>278</v>
      </c>
      <c r="P210" s="337"/>
      <c r="Q210" s="329" t="s">
        <v>279</v>
      </c>
      <c r="R210" s="337"/>
      <c r="S210" s="313" t="s">
        <v>280</v>
      </c>
      <c r="T210" s="339"/>
      <c r="U210" s="285"/>
      <c r="V210" s="8"/>
      <c r="W210" s="9" t="s">
        <v>23</v>
      </c>
      <c r="X210" s="8"/>
      <c r="Y210" s="9" t="s">
        <v>24</v>
      </c>
      <c r="Z210" s="8"/>
      <c r="AA210" s="9" t="s">
        <v>26</v>
      </c>
      <c r="AB210" s="283"/>
      <c r="AC210" s="127" t="str">
        <f>IF(AK210="",ASC(AD210&amp;IF(AF210&lt;&gt;"",TEXT(AF210,"00"),"")&amp;IF(AH210&lt;&gt;"",TEXT(AH210,"00"),"")&amp;IF(AJ210&lt;&gt;"",TEXT(AJ210,"00"),"")),ASC(AK210))</f>
        <v/>
      </c>
      <c r="AD210" s="327" t="str">
        <f>IF(I210="","",IF(I210="201 十種競技","",VLOOKUP(I210,#REF!,2,FALSE)))</f>
        <v/>
      </c>
      <c r="AE210" s="331" t="s">
        <v>278</v>
      </c>
      <c r="AF210" s="333" t="str">
        <f>IF(I210="","",IF(I210="201 十種競技","",VLOOKUP(I210,#REF!,4,FALSE)))</f>
        <v/>
      </c>
      <c r="AG210" s="331" t="s">
        <v>279</v>
      </c>
      <c r="AH210" s="333" t="str">
        <f>IF(I210="","",IF(I210="201 十種競技","",VLOOKUP(I210,#REF!,6,FALSE)))</f>
        <v/>
      </c>
      <c r="AI210" s="335" t="s">
        <v>280</v>
      </c>
      <c r="AJ210" s="325" t="str">
        <f>IF(I210="","",IF(I210="201 十種競技","",VLOOKUP(I210,#REF!,8,FALSE)))</f>
        <v/>
      </c>
      <c r="AK210" s="327" t="str">
        <f>IF(I210="","",IF(I210="201 十種競技",#REF!,""))</f>
        <v/>
      </c>
      <c r="AL210" s="13" t="str">
        <f>IF(AT210="",ASC(AM210&amp;IF(AO210&lt;&gt;"",TEXT(AO210,"00"),"")&amp;IF(AQ210&lt;&gt;"",TEXT(AQ210,"00"),"")&amp;IF(AS210&lt;&gt;"",TEXT(AS210,"00"),"")),ASC(AT210))</f>
        <v/>
      </c>
      <c r="AM210" s="279"/>
      <c r="AN210" s="329" t="s">
        <v>278</v>
      </c>
      <c r="AO210" s="311"/>
      <c r="AP210" s="329" t="s">
        <v>279</v>
      </c>
      <c r="AQ210" s="311"/>
      <c r="AR210" s="313" t="s">
        <v>280</v>
      </c>
      <c r="AS210" s="315"/>
      <c r="AT210" s="317"/>
      <c r="AV210" s="6" t="str">
        <f>IF(AND(I210&lt;&gt;"107 ハーフマラソン",I210&lt;&gt;"062 10000mW"),D210 &amp; "-" &amp; I210,D210 &amp; "-" &amp; I210 &amp; J210)</f>
        <v>-</v>
      </c>
      <c r="AW210" s="6" t="str">
        <f>IF(ISERROR(VLOOKUP(記入方法!$AV210,登録者リスト!#REF!,4,FALSE)),"○","")</f>
        <v>○</v>
      </c>
      <c r="AX210" s="6" t="e">
        <f>IF(AND(I210&lt;&gt;"107 ハーフマラソン",I210&lt;&gt;"062 10000mW"),#REF! &amp; "-" &amp; I210,#REF! &amp; "-" &amp; I210 &amp; J210)</f>
        <v>#REF!</v>
      </c>
      <c r="AY210" s="6" t="str">
        <f>IF(ISERROR(VLOOKUP(AX210,突破者リスト外資格記録入力シート!$D$7:$M$106,2,FALSE)),"○","")</f>
        <v>○</v>
      </c>
      <c r="AZ210" s="6" t="str">
        <f>IF(C210="○","整理番号","登録番号")</f>
        <v>登録番号</v>
      </c>
      <c r="BA210" s="6" t="str">
        <f>IF(I210="107 ハーフマラソン","H",IF(I210="062 10000mW","W",""))</f>
        <v/>
      </c>
      <c r="BB210" s="6" t="e">
        <f>VLOOKUP($I210 &amp; $J210,標準記録!$A$1:$D$25,2,FALSE)</f>
        <v>#N/A</v>
      </c>
      <c r="BC210" s="6" t="e">
        <f>VLOOKUP($I210 &amp; $J210,標準記録!$A$1:$D$25,3,FALSE)</f>
        <v>#N/A</v>
      </c>
      <c r="BD210" s="6" t="e">
        <f>VLOOKUP($I210 &amp; $J210,標準記録!$A$1:$D$25,4,FALSE)</f>
        <v>#N/A</v>
      </c>
      <c r="BE210" s="6" t="str">
        <f>IF(BF210="","",A210)</f>
        <v/>
      </c>
      <c r="BF210" s="6" t="str">
        <f>IF(OR(I210="201 十種競技",I210="202 七種競技"),#REF!,"")</f>
        <v/>
      </c>
      <c r="BG210" s="6" t="str">
        <f>IF(I210="107 ハーフマラソン",#REF!,"")</f>
        <v/>
      </c>
      <c r="BH210" s="6" t="str">
        <f>I210 &amp; K210</f>
        <v/>
      </c>
      <c r="BI210" s="6">
        <f>I210</f>
        <v>0</v>
      </c>
      <c r="BJ210" s="6">
        <f>COUNTIF($BI$5:$BI$401,I210)</f>
        <v>160</v>
      </c>
      <c r="BK210" s="6">
        <f>COUNTIF($BH$5:$BH$401,I210 &amp; "B標準")</f>
        <v>0</v>
      </c>
      <c r="BL210" s="6" t="str">
        <f>D208 &amp; D210</f>
        <v>登録番号</v>
      </c>
    </row>
    <row r="211" spans="1:64" ht="14.25" thickBot="1" x14ac:dyDescent="0.2">
      <c r="A211" s="277"/>
      <c r="B211" s="280"/>
      <c r="C211" s="282"/>
      <c r="D211" s="280"/>
      <c r="E211" s="193" t="str">
        <f>IF(C210="○",IF($D210&lt;&gt;"",VLOOKUP($D210,新規学連登録者入力シート!$A$2:$U$101,7,FALSE),""),IF($D210&lt;&gt;"",IF(VLOOKUP(記入方法!$D210,登録者リスト!$A$1:$F$43729,4,FALSE)=基本情報!$D$6,VLOOKUP(記入方法!$D210,登録者リスト!$A$1:$F$43729,2,FALSE),""),""))</f>
        <v/>
      </c>
      <c r="F211" s="284"/>
      <c r="G211" s="193" t="str">
        <f>IF(C210="○",IF($D210&lt;&gt;"",VLOOKUP($D210,新規学連登録者入力シート!$A$2:$U$101,19,FALSE),""),IF($D210&lt;&gt;"",IF(VLOOKUP(記入方法!$D210,登録者リスト!$A$1:$F$43729,4,FALSE)=基本情報!$D$6,VLOOKUP(記入方法!$D210,登録者リスト!$A$1:$F$43729,6,FALSE),""),""))</f>
        <v/>
      </c>
      <c r="H211" s="286"/>
      <c r="I211" s="342"/>
      <c r="J211" s="342"/>
      <c r="K211" s="344"/>
      <c r="L211" s="171"/>
      <c r="M211" s="15" t="str">
        <f>IF(U211="",ASC(N211&amp;IF(P211&lt;&gt;"",TEXT(P211,"00"),"")&amp;IF(R211&lt;&gt;"",TEXT(R211,"00"),"")&amp;IF(T211&lt;&gt;"",TEXT(T211,"00"),"")),ASC(U211))</f>
        <v/>
      </c>
      <c r="N211" s="286"/>
      <c r="O211" s="330"/>
      <c r="P211" s="338"/>
      <c r="Q211" s="330"/>
      <c r="R211" s="338"/>
      <c r="S211" s="314"/>
      <c r="T211" s="340"/>
      <c r="U211" s="286"/>
      <c r="V211" s="10"/>
      <c r="W211" s="11" t="s">
        <v>23</v>
      </c>
      <c r="X211" s="10"/>
      <c r="Y211" s="11" t="s">
        <v>25</v>
      </c>
      <c r="Z211" s="10"/>
      <c r="AA211" s="11" t="s">
        <v>26</v>
      </c>
      <c r="AB211" s="284"/>
      <c r="AC211" s="128" t="str">
        <f>IF(AK211="",ASC(AD210&amp;IF(AF211&lt;&gt;"",TEXT(AF211,"00"),"")&amp;IF(AH211&lt;&gt;"",TEXT(AH211,"00"),"")&amp;IF(AJ211&lt;&gt;"",TEXT(AJ211,"00"),"")),ASC(AK211))</f>
        <v/>
      </c>
      <c r="AD211" s="328"/>
      <c r="AE211" s="332"/>
      <c r="AF211" s="334"/>
      <c r="AG211" s="332"/>
      <c r="AH211" s="334"/>
      <c r="AI211" s="336"/>
      <c r="AJ211" s="326"/>
      <c r="AK211" s="328"/>
      <c r="AL211" s="15" t="str">
        <f>IF(AT211="",ASC(AM211&amp;IF(AO211&lt;&gt;"",TEXT(AO211,"00"),"")&amp;IF(AQ211&lt;&gt;"",TEXT(AQ211,"00"),"")&amp;IF(AS211&lt;&gt;"",TEXT(AS211,"00"),"")),ASC(AT211))</f>
        <v/>
      </c>
      <c r="AM211" s="280"/>
      <c r="AN211" s="330"/>
      <c r="AO211" s="312"/>
      <c r="AP211" s="330"/>
      <c r="AQ211" s="312"/>
      <c r="AR211" s="314"/>
      <c r="AS211" s="316"/>
      <c r="AT211" s="318"/>
      <c r="AV211" s="6" t="str">
        <f>IF(AND(I211&lt;&gt;"107 ハーフマラソン",I211&lt;&gt;"062 10000mW"),D210 &amp; "-" &amp; I211,D210 &amp; "-" &amp; I211 &amp; J211)</f>
        <v>-</v>
      </c>
      <c r="AW211" s="6" t="str">
        <f>IF(ISERROR(VLOOKUP(記入方法!$AV211,登録者リスト!#REF!,4,FALSE)),"○","")</f>
        <v>○</v>
      </c>
      <c r="AX211" s="6" t="e">
        <f>IF(AND(I211&lt;&gt;"107 ハーフマラソン",I211&lt;&gt;"062 10000mW"),#REF! &amp; "-" &amp; I211,#REF! &amp; "-" &amp; I211 &amp; J211)</f>
        <v>#REF!</v>
      </c>
      <c r="AY211" s="6" t="str">
        <f>IF(ISERROR(VLOOKUP(AX211,突破者リスト外資格記録入力シート!$D$7:$M$106,2,FALSE)),"○","")</f>
        <v>○</v>
      </c>
      <c r="BA211" s="6" t="str">
        <f>IF(I211="107 ハーフマラソン","H",IF(I211="062 10000mW","W",""))</f>
        <v/>
      </c>
      <c r="BB211" s="6" t="e">
        <f>VLOOKUP($I211 &amp; $J211,標準記録!$A$1:$D$25,2,FALSE)</f>
        <v>#N/A</v>
      </c>
      <c r="BC211" s="6" t="e">
        <f>VLOOKUP($I211 &amp; $J211,標準記録!$A$1:$D$25,3,FALSE)</f>
        <v>#N/A</v>
      </c>
      <c r="BD211" s="6" t="e">
        <f>VLOOKUP($I211 &amp; $J211,標準記録!$A$1:$D$25,4,FALSE)</f>
        <v>#N/A</v>
      </c>
      <c r="BE211" s="6" t="str">
        <f>IF(BF211="","",A210)</f>
        <v/>
      </c>
      <c r="BF211" s="6" t="str">
        <f>IF(OR(I211="201 十種競技",I211="202 七種競技"),#REF!,"")</f>
        <v/>
      </c>
      <c r="BG211" s="6" t="str">
        <f>IF(I211="107 ハーフマラソン",#REF!,"")</f>
        <v/>
      </c>
      <c r="BH211" s="6" t="str">
        <f>I211 &amp; K211</f>
        <v/>
      </c>
      <c r="BI211" s="6">
        <f>I211</f>
        <v>0</v>
      </c>
      <c r="BJ211" s="6">
        <f>COUNTIF($BI$5:$BI$401,I211)</f>
        <v>160</v>
      </c>
      <c r="BK211" s="6">
        <f>COUNTIF($BH$5:$BH$401,I211 &amp; "B標準")</f>
        <v>0</v>
      </c>
    </row>
    <row r="212" spans="1:64" ht="15" thickTop="1" thickBot="1" x14ac:dyDescent="0.2">
      <c r="A212" s="278"/>
      <c r="B212" s="319" t="s">
        <v>167</v>
      </c>
      <c r="C212" s="320"/>
      <c r="D212" s="320"/>
      <c r="E212" s="320"/>
      <c r="F212" s="320"/>
      <c r="G212" s="321"/>
      <c r="H212" s="190"/>
      <c r="I212" s="322"/>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4"/>
    </row>
    <row r="213" spans="1:64" ht="13.5" customHeight="1" x14ac:dyDescent="0.15">
      <c r="A213" s="301"/>
      <c r="B213" s="303" t="s">
        <v>0</v>
      </c>
      <c r="C213" s="305" t="s">
        <v>283</v>
      </c>
      <c r="D213" s="305" t="str">
        <f>IF(C215="○","整理番号","登録番号")</f>
        <v>登録番号</v>
      </c>
      <c r="E213" s="189" t="s">
        <v>1402</v>
      </c>
      <c r="F213" s="303" t="s">
        <v>322</v>
      </c>
      <c r="G213" s="169" t="s">
        <v>1</v>
      </c>
      <c r="H213" s="307" t="s">
        <v>1403</v>
      </c>
      <c r="I213" s="345" t="s">
        <v>2</v>
      </c>
      <c r="J213" s="307" t="s">
        <v>331</v>
      </c>
      <c r="K213" s="307" t="s">
        <v>3</v>
      </c>
      <c r="L213" s="179" t="s">
        <v>284</v>
      </c>
      <c r="M213" s="172" t="s">
        <v>16</v>
      </c>
      <c r="N213" s="287" t="s">
        <v>4</v>
      </c>
      <c r="O213" s="288"/>
      <c r="P213" s="288"/>
      <c r="Q213" s="288"/>
      <c r="R213" s="288"/>
      <c r="S213" s="288"/>
      <c r="T213" s="288"/>
      <c r="U213" s="288"/>
      <c r="V213" s="288"/>
      <c r="W213" s="288"/>
      <c r="X213" s="288"/>
      <c r="Y213" s="288"/>
      <c r="Z213" s="288"/>
      <c r="AA213" s="288"/>
      <c r="AB213" s="289"/>
      <c r="AC213" s="174" t="s">
        <v>16</v>
      </c>
      <c r="AD213" s="290" t="s">
        <v>470</v>
      </c>
      <c r="AE213" s="291"/>
      <c r="AF213" s="291"/>
      <c r="AG213" s="291"/>
      <c r="AH213" s="291"/>
      <c r="AI213" s="291"/>
      <c r="AJ213" s="291"/>
      <c r="AK213" s="292"/>
      <c r="AL213" s="172" t="s">
        <v>16</v>
      </c>
      <c r="AM213" s="287" t="s">
        <v>467</v>
      </c>
      <c r="AN213" s="288"/>
      <c r="AO213" s="288"/>
      <c r="AP213" s="288"/>
      <c r="AQ213" s="288"/>
      <c r="AR213" s="288"/>
      <c r="AS213" s="288"/>
      <c r="AT213" s="293"/>
    </row>
    <row r="214" spans="1:64" ht="14.25" thickBot="1" x14ac:dyDescent="0.2">
      <c r="A214" s="302"/>
      <c r="B214" s="304"/>
      <c r="C214" s="306"/>
      <c r="D214" s="306"/>
      <c r="E214" s="194" t="s">
        <v>6</v>
      </c>
      <c r="F214" s="304"/>
      <c r="G214" s="7" t="s">
        <v>7</v>
      </c>
      <c r="H214" s="304"/>
      <c r="I214" s="346"/>
      <c r="J214" s="310"/>
      <c r="K214" s="310"/>
      <c r="L214" s="180"/>
      <c r="M214" s="173"/>
      <c r="N214" s="294" t="s">
        <v>8</v>
      </c>
      <c r="O214" s="295"/>
      <c r="P214" s="295"/>
      <c r="Q214" s="295"/>
      <c r="R214" s="295"/>
      <c r="S214" s="295"/>
      <c r="T214" s="296"/>
      <c r="U214" s="194" t="s">
        <v>9</v>
      </c>
      <c r="V214" s="176" t="s">
        <v>10</v>
      </c>
      <c r="W214" s="177"/>
      <c r="X214" s="177"/>
      <c r="Y214" s="177"/>
      <c r="Z214" s="177"/>
      <c r="AA214" s="178"/>
      <c r="AB214" s="120" t="s">
        <v>11</v>
      </c>
      <c r="AC214" s="175"/>
      <c r="AD214" s="297" t="s">
        <v>8</v>
      </c>
      <c r="AE214" s="298"/>
      <c r="AF214" s="298"/>
      <c r="AG214" s="298"/>
      <c r="AH214" s="298"/>
      <c r="AI214" s="298"/>
      <c r="AJ214" s="299"/>
      <c r="AK214" s="126" t="s">
        <v>9</v>
      </c>
      <c r="AL214" s="173"/>
      <c r="AM214" s="294" t="s">
        <v>8</v>
      </c>
      <c r="AN214" s="295"/>
      <c r="AO214" s="295"/>
      <c r="AP214" s="295"/>
      <c r="AQ214" s="295"/>
      <c r="AR214" s="295"/>
      <c r="AS214" s="296"/>
      <c r="AT214" s="121" t="s">
        <v>9</v>
      </c>
    </row>
    <row r="215" spans="1:64" x14ac:dyDescent="0.15">
      <c r="A215" s="276">
        <v>43</v>
      </c>
      <c r="B215" s="279"/>
      <c r="C215" s="281"/>
      <c r="D215" s="279"/>
      <c r="E215" s="191" t="str">
        <f>IF(C215="○",IF($D215&lt;&gt;"",VLOOKUP($D215,新規学連登録者入力シート!$A$2:$U$101,8,FALSE),""),IF($D215&lt;&gt;"",IF(VLOOKUP(記入方法!$D215,登録者リスト!$A$1:$F$43729,4,FALSE)=基本情報!$D$6,VLOOKUP(記入方法!$D215,登録者リスト!$A$1:$F$43729,3,FALSE),""),""))</f>
        <v/>
      </c>
      <c r="F215" s="283" t="str">
        <f>IF(C215="○",IF($D215&lt;&gt;"",VLOOKUP($D215,新規学連登録者入力シート!$A$2:$U$101,9,FALSE),""),IF($D215&lt;&gt;"",IF(VLOOKUP(記入方法!$D215,登録者リスト!$A$1:$G$43729,4,FALSE)=基本情報!$D$6,VLOOKUP(記入方法!$D215,登録者リスト!$A$1:$G$43729,7,FALSE),""),""))</f>
        <v/>
      </c>
      <c r="G215" s="192" t="str">
        <f>IF(C215="○",IF($D215&lt;&gt;"",VLOOKUP($D215,新規学連登録者入力シート!$A$2:$U$101,14,FALSE),""),IF($D215&lt;&gt;"",IF(VLOOKUP(記入方法!$D215,登録者リスト!$A$1:$F$43729,4,FALSE)=基本情報!$D$6,VLOOKUP(記入方法!$D215,登録者リスト!$A$1:$F$43729,5,FALSE),""),""))</f>
        <v/>
      </c>
      <c r="H215" s="285" t="str">
        <f>IF(C215="○",IF($D215&lt;&gt;"",VLOOKUP($D215,新規学連登録者入力シート!$A$2:$U$101,19,FALSE),""),IF($D215&lt;&gt;"",IF(VLOOKUP(記入方法!$D215,登録者リスト!$A$1:$H$43729,4,FALSE)=基本情報!$D$6,VLOOKUP(記入方法!$D215,登録者リスト!$A$1:$H$43729,8,FALSE),""),""))</f>
        <v/>
      </c>
      <c r="I215" s="341"/>
      <c r="J215" s="341"/>
      <c r="K215" s="343" t="str">
        <f>IFERROR(IF(I215="","",IF(AND(I215&lt;&gt;"107 ハーフマラソン",I215&lt;&gt;"062 10000mW"),IF(BD215="T",IF(VALUE(M215)&lt;=BB215,"A標準",IF(VALUE(M215)&lt;=BC215,"B標準","未突破")),IF(VALUE(M215)&gt;=BB215,"A標準",IF(VALUE(M215)&gt;=BC215,"B標準","未突破"))),IF(VALUE(M215)&lt;=BC215,"","未突破"))),"")</f>
        <v/>
      </c>
      <c r="L215" s="170"/>
      <c r="M215" s="13" t="str">
        <f>IF(U215="",ASC(N215&amp;IF(P215&lt;&gt;"",TEXT(P215,"00"),"")&amp;IF(R215&lt;&gt;"",TEXT(R215,"00"),"")&amp;IF(T215&lt;&gt;"",TEXT(T215,"00"),"")),ASC(U215))</f>
        <v/>
      </c>
      <c r="N215" s="285"/>
      <c r="O215" s="329" t="s">
        <v>278</v>
      </c>
      <c r="P215" s="337"/>
      <c r="Q215" s="329" t="s">
        <v>279</v>
      </c>
      <c r="R215" s="337"/>
      <c r="S215" s="313" t="s">
        <v>280</v>
      </c>
      <c r="T215" s="339"/>
      <c r="U215" s="285"/>
      <c r="V215" s="8"/>
      <c r="W215" s="9" t="s">
        <v>23</v>
      </c>
      <c r="X215" s="8"/>
      <c r="Y215" s="9" t="s">
        <v>24</v>
      </c>
      <c r="Z215" s="8"/>
      <c r="AA215" s="9" t="s">
        <v>26</v>
      </c>
      <c r="AB215" s="283"/>
      <c r="AC215" s="127" t="str">
        <f>IF(AK215="",ASC(AD215&amp;IF(AF215&lt;&gt;"",TEXT(AF215,"00"),"")&amp;IF(AH215&lt;&gt;"",TEXT(AH215,"00"),"")&amp;IF(AJ215&lt;&gt;"",TEXT(AJ215,"00"),"")),ASC(AK215))</f>
        <v/>
      </c>
      <c r="AD215" s="327" t="str">
        <f>IF(I215="","",IF(I215="201 十種競技","",VLOOKUP(I215,#REF!,2,FALSE)))</f>
        <v/>
      </c>
      <c r="AE215" s="331" t="s">
        <v>278</v>
      </c>
      <c r="AF215" s="333" t="str">
        <f>IF(I215="","",IF(I215="201 十種競技","",VLOOKUP(I215,#REF!,4,FALSE)))</f>
        <v/>
      </c>
      <c r="AG215" s="331" t="s">
        <v>279</v>
      </c>
      <c r="AH215" s="333" t="str">
        <f>IF(I215="","",IF(I215="201 十種競技","",VLOOKUP(I215,#REF!,6,FALSE)))</f>
        <v/>
      </c>
      <c r="AI215" s="335" t="s">
        <v>280</v>
      </c>
      <c r="AJ215" s="325" t="str">
        <f>IF(I215="","",IF(I215="201 十種競技","",VLOOKUP(I215,#REF!,8,FALSE)))</f>
        <v/>
      </c>
      <c r="AK215" s="327" t="str">
        <f>IF(I215="","",IF(I215="201 十種競技",#REF!,""))</f>
        <v/>
      </c>
      <c r="AL215" s="13" t="str">
        <f>IF(AT215="",ASC(AM215&amp;IF(AO215&lt;&gt;"",TEXT(AO215,"00"),"")&amp;IF(AQ215&lt;&gt;"",TEXT(AQ215,"00"),"")&amp;IF(AS215&lt;&gt;"",TEXT(AS215,"00"),"")),ASC(AT215))</f>
        <v/>
      </c>
      <c r="AM215" s="279"/>
      <c r="AN215" s="329" t="s">
        <v>278</v>
      </c>
      <c r="AO215" s="311"/>
      <c r="AP215" s="329" t="s">
        <v>279</v>
      </c>
      <c r="AQ215" s="311"/>
      <c r="AR215" s="313" t="s">
        <v>280</v>
      </c>
      <c r="AS215" s="315"/>
      <c r="AT215" s="317"/>
      <c r="AV215" s="6" t="str">
        <f>IF(AND(I215&lt;&gt;"107 ハーフマラソン",I215&lt;&gt;"062 10000mW"),D215 &amp; "-" &amp; I215,D215 &amp; "-" &amp; I215 &amp; J215)</f>
        <v>-</v>
      </c>
      <c r="AW215" s="6" t="str">
        <f>IF(ISERROR(VLOOKUP(記入方法!$AV215,登録者リスト!#REF!,4,FALSE)),"○","")</f>
        <v>○</v>
      </c>
      <c r="AX215" s="6" t="e">
        <f>IF(AND(I215&lt;&gt;"107 ハーフマラソン",I215&lt;&gt;"062 10000mW"),#REF! &amp; "-" &amp; I215,#REF! &amp; "-" &amp; I215 &amp; J215)</f>
        <v>#REF!</v>
      </c>
      <c r="AY215" s="6" t="str">
        <f>IF(ISERROR(VLOOKUP(AX215,突破者リスト外資格記録入力シート!$D$7:$M$106,2,FALSE)),"○","")</f>
        <v>○</v>
      </c>
      <c r="AZ215" s="6" t="str">
        <f>IF(C215="○","整理番号","登録番号")</f>
        <v>登録番号</v>
      </c>
      <c r="BA215" s="6" t="str">
        <f>IF(I215="107 ハーフマラソン","H",IF(I215="062 10000mW","W",""))</f>
        <v/>
      </c>
      <c r="BB215" s="6" t="e">
        <f>VLOOKUP($I215 &amp; $J215,標準記録!$A$1:$D$25,2,FALSE)</f>
        <v>#N/A</v>
      </c>
      <c r="BC215" s="6" t="e">
        <f>VLOOKUP($I215 &amp; $J215,標準記録!$A$1:$D$25,3,FALSE)</f>
        <v>#N/A</v>
      </c>
      <c r="BD215" s="6" t="e">
        <f>VLOOKUP($I215 &amp; $J215,標準記録!$A$1:$D$25,4,FALSE)</f>
        <v>#N/A</v>
      </c>
      <c r="BE215" s="6" t="str">
        <f>IF(BF215="","",A215)</f>
        <v/>
      </c>
      <c r="BF215" s="6" t="str">
        <f>IF(OR(I215="201 十種競技",I215="202 七種競技"),#REF!,"")</f>
        <v/>
      </c>
      <c r="BG215" s="6" t="str">
        <f>IF(I215="107 ハーフマラソン",#REF!,"")</f>
        <v/>
      </c>
      <c r="BH215" s="6" t="str">
        <f>I215 &amp; K215</f>
        <v/>
      </c>
      <c r="BI215" s="6">
        <f>I215</f>
        <v>0</v>
      </c>
      <c r="BJ215" s="6">
        <f>COUNTIF($BI$5:$BI$401,I215)</f>
        <v>160</v>
      </c>
      <c r="BK215" s="6">
        <f>COUNTIF($BH$5:$BH$401,I215 &amp; "B標準")</f>
        <v>0</v>
      </c>
      <c r="BL215" s="6" t="str">
        <f>D213 &amp; D215</f>
        <v>登録番号</v>
      </c>
    </row>
    <row r="216" spans="1:64" ht="14.25" thickBot="1" x14ac:dyDescent="0.2">
      <c r="A216" s="277"/>
      <c r="B216" s="280"/>
      <c r="C216" s="282"/>
      <c r="D216" s="280"/>
      <c r="E216" s="193" t="str">
        <f>IF(C215="○",IF($D215&lt;&gt;"",VLOOKUP($D215,新規学連登録者入力シート!$A$2:$U$101,7,FALSE),""),IF($D215&lt;&gt;"",IF(VLOOKUP(記入方法!$D215,登録者リスト!$A$1:$F$43729,4,FALSE)=基本情報!$D$6,VLOOKUP(記入方法!$D215,登録者リスト!$A$1:$F$43729,2,FALSE),""),""))</f>
        <v/>
      </c>
      <c r="F216" s="284"/>
      <c r="G216" s="193" t="str">
        <f>IF(C215="○",IF($D215&lt;&gt;"",VLOOKUP($D215,新規学連登録者入力シート!$A$2:$U$101,19,FALSE),""),IF($D215&lt;&gt;"",IF(VLOOKUP(記入方法!$D215,登録者リスト!$A$1:$F$43729,4,FALSE)=基本情報!$D$6,VLOOKUP(記入方法!$D215,登録者リスト!$A$1:$F$43729,6,FALSE),""),""))</f>
        <v/>
      </c>
      <c r="H216" s="286"/>
      <c r="I216" s="342"/>
      <c r="J216" s="342"/>
      <c r="K216" s="344"/>
      <c r="L216" s="171"/>
      <c r="M216" s="15" t="str">
        <f>IF(U216="",ASC(N216&amp;IF(P216&lt;&gt;"",TEXT(P216,"00"),"")&amp;IF(R216&lt;&gt;"",TEXT(R216,"00"),"")&amp;IF(T216&lt;&gt;"",TEXT(T216,"00"),"")),ASC(U216))</f>
        <v/>
      </c>
      <c r="N216" s="286"/>
      <c r="O216" s="330"/>
      <c r="P216" s="338"/>
      <c r="Q216" s="330"/>
      <c r="R216" s="338"/>
      <c r="S216" s="314"/>
      <c r="T216" s="340"/>
      <c r="U216" s="286"/>
      <c r="V216" s="10"/>
      <c r="W216" s="11" t="s">
        <v>23</v>
      </c>
      <c r="X216" s="10"/>
      <c r="Y216" s="11" t="s">
        <v>25</v>
      </c>
      <c r="Z216" s="10"/>
      <c r="AA216" s="11" t="s">
        <v>26</v>
      </c>
      <c r="AB216" s="284"/>
      <c r="AC216" s="128" t="str">
        <f>IF(AK216="",ASC(AD215&amp;IF(AF216&lt;&gt;"",TEXT(AF216,"00"),"")&amp;IF(AH216&lt;&gt;"",TEXT(AH216,"00"),"")&amp;IF(AJ216&lt;&gt;"",TEXT(AJ216,"00"),"")),ASC(AK216))</f>
        <v/>
      </c>
      <c r="AD216" s="328"/>
      <c r="AE216" s="332"/>
      <c r="AF216" s="334"/>
      <c r="AG216" s="332"/>
      <c r="AH216" s="334"/>
      <c r="AI216" s="336"/>
      <c r="AJ216" s="326"/>
      <c r="AK216" s="328"/>
      <c r="AL216" s="15" t="str">
        <f>IF(AT216="",ASC(AM216&amp;IF(AO216&lt;&gt;"",TEXT(AO216,"00"),"")&amp;IF(AQ216&lt;&gt;"",TEXT(AQ216,"00"),"")&amp;IF(AS216&lt;&gt;"",TEXT(AS216,"00"),"")),ASC(AT216))</f>
        <v/>
      </c>
      <c r="AM216" s="280"/>
      <c r="AN216" s="330"/>
      <c r="AO216" s="312"/>
      <c r="AP216" s="330"/>
      <c r="AQ216" s="312"/>
      <c r="AR216" s="314"/>
      <c r="AS216" s="316"/>
      <c r="AT216" s="318"/>
      <c r="AV216" s="6" t="str">
        <f>IF(AND(I216&lt;&gt;"107 ハーフマラソン",I216&lt;&gt;"062 10000mW"),D215 &amp; "-" &amp; I216,D215 &amp; "-" &amp; I216 &amp; J216)</f>
        <v>-</v>
      </c>
      <c r="AW216" s="6" t="str">
        <f>IF(ISERROR(VLOOKUP(記入方法!$AV216,登録者リスト!#REF!,4,FALSE)),"○","")</f>
        <v>○</v>
      </c>
      <c r="AX216" s="6" t="e">
        <f>IF(AND(I216&lt;&gt;"107 ハーフマラソン",I216&lt;&gt;"062 10000mW"),#REF! &amp; "-" &amp; I216,#REF! &amp; "-" &amp; I216 &amp; J216)</f>
        <v>#REF!</v>
      </c>
      <c r="AY216" s="6" t="str">
        <f>IF(ISERROR(VLOOKUP(AX216,突破者リスト外資格記録入力シート!$D$7:$M$106,2,FALSE)),"○","")</f>
        <v>○</v>
      </c>
      <c r="BA216" s="6" t="str">
        <f>IF(I216="107 ハーフマラソン","H",IF(I216="062 10000mW","W",""))</f>
        <v/>
      </c>
      <c r="BB216" s="6" t="e">
        <f>VLOOKUP($I216 &amp; $J216,標準記録!$A$1:$D$25,2,FALSE)</f>
        <v>#N/A</v>
      </c>
      <c r="BC216" s="6" t="e">
        <f>VLOOKUP($I216 &amp; $J216,標準記録!$A$1:$D$25,3,FALSE)</f>
        <v>#N/A</v>
      </c>
      <c r="BD216" s="6" t="e">
        <f>VLOOKUP($I216 &amp; $J216,標準記録!$A$1:$D$25,4,FALSE)</f>
        <v>#N/A</v>
      </c>
      <c r="BE216" s="6" t="str">
        <f>IF(BF216="","",A215)</f>
        <v/>
      </c>
      <c r="BF216" s="6" t="str">
        <f>IF(OR(I216="201 十種競技",I216="202 七種競技"),#REF!,"")</f>
        <v/>
      </c>
      <c r="BG216" s="6" t="str">
        <f>IF(I216="107 ハーフマラソン",#REF!,"")</f>
        <v/>
      </c>
      <c r="BH216" s="6" t="str">
        <f>I216 &amp; K216</f>
        <v/>
      </c>
      <c r="BI216" s="6">
        <f>I216</f>
        <v>0</v>
      </c>
      <c r="BJ216" s="6">
        <f>COUNTIF($BI$5:$BI$401,I216)</f>
        <v>160</v>
      </c>
      <c r="BK216" s="6">
        <f>COUNTIF($BH$5:$BH$401,I216 &amp; "B標準")</f>
        <v>0</v>
      </c>
    </row>
    <row r="217" spans="1:64" ht="15" thickTop="1" thickBot="1" x14ac:dyDescent="0.2">
      <c r="A217" s="278"/>
      <c r="B217" s="319" t="s">
        <v>167</v>
      </c>
      <c r="C217" s="320"/>
      <c r="D217" s="320"/>
      <c r="E217" s="320"/>
      <c r="F217" s="320"/>
      <c r="G217" s="321"/>
      <c r="H217" s="190"/>
      <c r="I217" s="322"/>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4"/>
    </row>
    <row r="218" spans="1:64" ht="13.5" customHeight="1" x14ac:dyDescent="0.15">
      <c r="A218" s="301"/>
      <c r="B218" s="303" t="s">
        <v>0</v>
      </c>
      <c r="C218" s="305" t="s">
        <v>283</v>
      </c>
      <c r="D218" s="305" t="str">
        <f>IF(C220="○","整理番号","登録番号")</f>
        <v>登録番号</v>
      </c>
      <c r="E218" s="189" t="s">
        <v>1402</v>
      </c>
      <c r="F218" s="303" t="s">
        <v>322</v>
      </c>
      <c r="G218" s="169" t="s">
        <v>1</v>
      </c>
      <c r="H218" s="307" t="s">
        <v>1403</v>
      </c>
      <c r="I218" s="345" t="s">
        <v>2</v>
      </c>
      <c r="J218" s="307" t="s">
        <v>331</v>
      </c>
      <c r="K218" s="307" t="s">
        <v>3</v>
      </c>
      <c r="L218" s="179" t="s">
        <v>284</v>
      </c>
      <c r="M218" s="172" t="s">
        <v>16</v>
      </c>
      <c r="N218" s="287" t="s">
        <v>4</v>
      </c>
      <c r="O218" s="288"/>
      <c r="P218" s="288"/>
      <c r="Q218" s="288"/>
      <c r="R218" s="288"/>
      <c r="S218" s="288"/>
      <c r="T218" s="288"/>
      <c r="U218" s="288"/>
      <c r="V218" s="288"/>
      <c r="W218" s="288"/>
      <c r="X218" s="288"/>
      <c r="Y218" s="288"/>
      <c r="Z218" s="288"/>
      <c r="AA218" s="288"/>
      <c r="AB218" s="289"/>
      <c r="AC218" s="174" t="s">
        <v>16</v>
      </c>
      <c r="AD218" s="290" t="s">
        <v>470</v>
      </c>
      <c r="AE218" s="291"/>
      <c r="AF218" s="291"/>
      <c r="AG218" s="291"/>
      <c r="AH218" s="291"/>
      <c r="AI218" s="291"/>
      <c r="AJ218" s="291"/>
      <c r="AK218" s="292"/>
      <c r="AL218" s="172" t="s">
        <v>16</v>
      </c>
      <c r="AM218" s="287" t="s">
        <v>467</v>
      </c>
      <c r="AN218" s="288"/>
      <c r="AO218" s="288"/>
      <c r="AP218" s="288"/>
      <c r="AQ218" s="288"/>
      <c r="AR218" s="288"/>
      <c r="AS218" s="288"/>
      <c r="AT218" s="293"/>
    </row>
    <row r="219" spans="1:64" ht="14.25" thickBot="1" x14ac:dyDescent="0.2">
      <c r="A219" s="302"/>
      <c r="B219" s="304"/>
      <c r="C219" s="306"/>
      <c r="D219" s="306"/>
      <c r="E219" s="194" t="s">
        <v>6</v>
      </c>
      <c r="F219" s="304"/>
      <c r="G219" s="7" t="s">
        <v>7</v>
      </c>
      <c r="H219" s="304"/>
      <c r="I219" s="346"/>
      <c r="J219" s="310"/>
      <c r="K219" s="310"/>
      <c r="L219" s="180"/>
      <c r="M219" s="173"/>
      <c r="N219" s="294" t="s">
        <v>8</v>
      </c>
      <c r="O219" s="295"/>
      <c r="P219" s="295"/>
      <c r="Q219" s="295"/>
      <c r="R219" s="295"/>
      <c r="S219" s="295"/>
      <c r="T219" s="296"/>
      <c r="U219" s="194" t="s">
        <v>9</v>
      </c>
      <c r="V219" s="176" t="s">
        <v>10</v>
      </c>
      <c r="W219" s="177"/>
      <c r="X219" s="177"/>
      <c r="Y219" s="177"/>
      <c r="Z219" s="177"/>
      <c r="AA219" s="178"/>
      <c r="AB219" s="120" t="s">
        <v>11</v>
      </c>
      <c r="AC219" s="175"/>
      <c r="AD219" s="297" t="s">
        <v>8</v>
      </c>
      <c r="AE219" s="298"/>
      <c r="AF219" s="298"/>
      <c r="AG219" s="298"/>
      <c r="AH219" s="298"/>
      <c r="AI219" s="298"/>
      <c r="AJ219" s="299"/>
      <c r="AK219" s="126" t="s">
        <v>9</v>
      </c>
      <c r="AL219" s="173"/>
      <c r="AM219" s="294" t="s">
        <v>8</v>
      </c>
      <c r="AN219" s="295"/>
      <c r="AO219" s="295"/>
      <c r="AP219" s="295"/>
      <c r="AQ219" s="295"/>
      <c r="AR219" s="295"/>
      <c r="AS219" s="296"/>
      <c r="AT219" s="121" t="s">
        <v>9</v>
      </c>
    </row>
    <row r="220" spans="1:64" x14ac:dyDescent="0.15">
      <c r="A220" s="276">
        <v>44</v>
      </c>
      <c r="B220" s="279"/>
      <c r="C220" s="281"/>
      <c r="D220" s="279"/>
      <c r="E220" s="191" t="str">
        <f>IF(C220="○",IF($D220&lt;&gt;"",VLOOKUP($D220,新規学連登録者入力シート!$A$2:$U$101,8,FALSE),""),IF($D220&lt;&gt;"",IF(VLOOKUP(記入方法!$D220,登録者リスト!$A$1:$F$43729,4,FALSE)=基本情報!$D$6,VLOOKUP(記入方法!$D220,登録者リスト!$A$1:$F$43729,3,FALSE),""),""))</f>
        <v/>
      </c>
      <c r="F220" s="283" t="str">
        <f>IF(C220="○",IF($D220&lt;&gt;"",VLOOKUP($D220,新規学連登録者入力シート!$A$2:$U$101,9,FALSE),""),IF($D220&lt;&gt;"",IF(VLOOKUP(記入方法!$D220,登録者リスト!$A$1:$G$43729,4,FALSE)=基本情報!$D$6,VLOOKUP(記入方法!$D220,登録者リスト!$A$1:$G$43729,7,FALSE),""),""))</f>
        <v/>
      </c>
      <c r="G220" s="192" t="str">
        <f>IF(C220="○",IF($D220&lt;&gt;"",VLOOKUP($D220,新規学連登録者入力シート!$A$2:$U$101,14,FALSE),""),IF($D220&lt;&gt;"",IF(VLOOKUP(記入方法!$D220,登録者リスト!$A$1:$F$43729,4,FALSE)=基本情報!$D$6,VLOOKUP(記入方法!$D220,登録者リスト!$A$1:$F$43729,5,FALSE),""),""))</f>
        <v/>
      </c>
      <c r="H220" s="285" t="str">
        <f>IF(C220="○",IF($D220&lt;&gt;"",VLOOKUP($D220,新規学連登録者入力シート!$A$2:$U$101,19,FALSE),""),IF($D220&lt;&gt;"",IF(VLOOKUP(記入方法!$D220,登録者リスト!$A$1:$H$43729,4,FALSE)=基本情報!$D$6,VLOOKUP(記入方法!$D220,登録者リスト!$A$1:$H$43729,8,FALSE),""),""))</f>
        <v/>
      </c>
      <c r="I220" s="341"/>
      <c r="J220" s="341"/>
      <c r="K220" s="343" t="str">
        <f>IFERROR(IF(I220="","",IF(AND(I220&lt;&gt;"107 ハーフマラソン",I220&lt;&gt;"062 10000mW"),IF(BD220="T",IF(VALUE(M220)&lt;=BB220,"A標準",IF(VALUE(M220)&lt;=BC220,"B標準","未突破")),IF(VALUE(M220)&gt;=BB220,"A標準",IF(VALUE(M220)&gt;=BC220,"B標準","未突破"))),IF(VALUE(M220)&lt;=BC220,"","未突破"))),"")</f>
        <v/>
      </c>
      <c r="L220" s="170"/>
      <c r="M220" s="13" t="str">
        <f>IF(U220="",ASC(N220&amp;IF(P220&lt;&gt;"",TEXT(P220,"00"),"")&amp;IF(R220&lt;&gt;"",TEXT(R220,"00"),"")&amp;IF(T220&lt;&gt;"",TEXT(T220,"00"),"")),ASC(U220))</f>
        <v/>
      </c>
      <c r="N220" s="285"/>
      <c r="O220" s="329" t="s">
        <v>278</v>
      </c>
      <c r="P220" s="337"/>
      <c r="Q220" s="329" t="s">
        <v>279</v>
      </c>
      <c r="R220" s="337"/>
      <c r="S220" s="313" t="s">
        <v>280</v>
      </c>
      <c r="T220" s="339"/>
      <c r="U220" s="285"/>
      <c r="V220" s="8"/>
      <c r="W220" s="9" t="s">
        <v>23</v>
      </c>
      <c r="X220" s="8"/>
      <c r="Y220" s="9" t="s">
        <v>24</v>
      </c>
      <c r="Z220" s="8"/>
      <c r="AA220" s="9" t="s">
        <v>26</v>
      </c>
      <c r="AB220" s="283"/>
      <c r="AC220" s="127" t="str">
        <f>IF(AK220="",ASC(AD220&amp;IF(AF220&lt;&gt;"",TEXT(AF220,"00"),"")&amp;IF(AH220&lt;&gt;"",TEXT(AH220,"00"),"")&amp;IF(AJ220&lt;&gt;"",TEXT(AJ220,"00"),"")),ASC(AK220))</f>
        <v/>
      </c>
      <c r="AD220" s="327" t="str">
        <f>IF(I220="","",IF(I220="201 十種競技","",VLOOKUP(I220,#REF!,2,FALSE)))</f>
        <v/>
      </c>
      <c r="AE220" s="331" t="s">
        <v>278</v>
      </c>
      <c r="AF220" s="333" t="str">
        <f>IF(I220="","",IF(I220="201 十種競技","",VLOOKUP(I220,#REF!,4,FALSE)))</f>
        <v/>
      </c>
      <c r="AG220" s="331" t="s">
        <v>279</v>
      </c>
      <c r="AH220" s="333" t="str">
        <f>IF(I220="","",IF(I220="201 十種競技","",VLOOKUP(I220,#REF!,6,FALSE)))</f>
        <v/>
      </c>
      <c r="AI220" s="335" t="s">
        <v>280</v>
      </c>
      <c r="AJ220" s="325" t="str">
        <f>IF(I220="","",IF(I220="201 十種競技","",VLOOKUP(I220,#REF!,8,FALSE)))</f>
        <v/>
      </c>
      <c r="AK220" s="327" t="str">
        <f>IF(I220="","",IF(I220="201 十種競技",#REF!,""))</f>
        <v/>
      </c>
      <c r="AL220" s="13" t="str">
        <f>IF(AT220="",ASC(AM220&amp;IF(AO220&lt;&gt;"",TEXT(AO220,"00"),"")&amp;IF(AQ220&lt;&gt;"",TEXT(AQ220,"00"),"")&amp;IF(AS220&lt;&gt;"",TEXT(AS220,"00"),"")),ASC(AT220))</f>
        <v/>
      </c>
      <c r="AM220" s="279"/>
      <c r="AN220" s="329" t="s">
        <v>278</v>
      </c>
      <c r="AO220" s="311"/>
      <c r="AP220" s="329" t="s">
        <v>279</v>
      </c>
      <c r="AQ220" s="311"/>
      <c r="AR220" s="313" t="s">
        <v>280</v>
      </c>
      <c r="AS220" s="315"/>
      <c r="AT220" s="317"/>
      <c r="AV220" s="6" t="str">
        <f>IF(AND(I220&lt;&gt;"107 ハーフマラソン",I220&lt;&gt;"062 10000mW"),D220 &amp; "-" &amp; I220,D220 &amp; "-" &amp; I220 &amp; J220)</f>
        <v>-</v>
      </c>
      <c r="AW220" s="6" t="str">
        <f>IF(ISERROR(VLOOKUP(記入方法!$AV220,登録者リスト!#REF!,4,FALSE)),"○","")</f>
        <v>○</v>
      </c>
      <c r="AX220" s="6" t="e">
        <f>IF(AND(I220&lt;&gt;"107 ハーフマラソン",I220&lt;&gt;"062 10000mW"),#REF! &amp; "-" &amp; I220,#REF! &amp; "-" &amp; I220 &amp; J220)</f>
        <v>#REF!</v>
      </c>
      <c r="AY220" s="6" t="str">
        <f>IF(ISERROR(VLOOKUP(AX220,突破者リスト外資格記録入力シート!$D$7:$M$106,2,FALSE)),"○","")</f>
        <v>○</v>
      </c>
      <c r="AZ220" s="6" t="str">
        <f>IF(C220="○","整理番号","登録番号")</f>
        <v>登録番号</v>
      </c>
      <c r="BA220" s="6" t="str">
        <f>IF(I220="107 ハーフマラソン","H",IF(I220="062 10000mW","W",""))</f>
        <v/>
      </c>
      <c r="BB220" s="6" t="e">
        <f>VLOOKUP($I220 &amp; $J220,標準記録!$A$1:$D$25,2,FALSE)</f>
        <v>#N/A</v>
      </c>
      <c r="BC220" s="6" t="e">
        <f>VLOOKUP($I220 &amp; $J220,標準記録!$A$1:$D$25,3,FALSE)</f>
        <v>#N/A</v>
      </c>
      <c r="BD220" s="6" t="e">
        <f>VLOOKUP($I220 &amp; $J220,標準記録!$A$1:$D$25,4,FALSE)</f>
        <v>#N/A</v>
      </c>
      <c r="BE220" s="6" t="str">
        <f>IF(BF220="","",A220)</f>
        <v/>
      </c>
      <c r="BF220" s="6" t="str">
        <f>IF(OR(I220="201 十種競技",I220="202 七種競技"),#REF!,"")</f>
        <v/>
      </c>
      <c r="BG220" s="6" t="str">
        <f>IF(I220="107 ハーフマラソン",#REF!,"")</f>
        <v/>
      </c>
      <c r="BH220" s="6" t="str">
        <f>I220 &amp; K220</f>
        <v/>
      </c>
      <c r="BI220" s="6">
        <f>I220</f>
        <v>0</v>
      </c>
      <c r="BJ220" s="6">
        <f>COUNTIF($BI$5:$BI$401,I220)</f>
        <v>160</v>
      </c>
      <c r="BK220" s="6">
        <f>COUNTIF($BH$5:$BH$401,I220 &amp; "B標準")</f>
        <v>0</v>
      </c>
      <c r="BL220" s="6" t="str">
        <f>D218 &amp; D220</f>
        <v>登録番号</v>
      </c>
    </row>
    <row r="221" spans="1:64" ht="14.25" thickBot="1" x14ac:dyDescent="0.2">
      <c r="A221" s="277"/>
      <c r="B221" s="280"/>
      <c r="C221" s="282"/>
      <c r="D221" s="280"/>
      <c r="E221" s="193" t="str">
        <f>IF(C220="○",IF($D220&lt;&gt;"",VLOOKUP($D220,新規学連登録者入力シート!$A$2:$U$101,7,FALSE),""),IF($D220&lt;&gt;"",IF(VLOOKUP(記入方法!$D220,登録者リスト!$A$1:$F$43729,4,FALSE)=基本情報!$D$6,VLOOKUP(記入方法!$D220,登録者リスト!$A$1:$F$43729,2,FALSE),""),""))</f>
        <v/>
      </c>
      <c r="F221" s="284"/>
      <c r="G221" s="193" t="str">
        <f>IF(C220="○",IF($D220&lt;&gt;"",VLOOKUP($D220,新規学連登録者入力シート!$A$2:$U$101,19,FALSE),""),IF($D220&lt;&gt;"",IF(VLOOKUP(記入方法!$D220,登録者リスト!$A$1:$F$43729,4,FALSE)=基本情報!$D$6,VLOOKUP(記入方法!$D220,登録者リスト!$A$1:$F$43729,6,FALSE),""),""))</f>
        <v/>
      </c>
      <c r="H221" s="286"/>
      <c r="I221" s="342"/>
      <c r="J221" s="342"/>
      <c r="K221" s="344"/>
      <c r="L221" s="171"/>
      <c r="M221" s="15" t="str">
        <f>IF(U221="",ASC(N221&amp;IF(P221&lt;&gt;"",TEXT(P221,"00"),"")&amp;IF(R221&lt;&gt;"",TEXT(R221,"00"),"")&amp;IF(T221&lt;&gt;"",TEXT(T221,"00"),"")),ASC(U221))</f>
        <v/>
      </c>
      <c r="N221" s="286"/>
      <c r="O221" s="330"/>
      <c r="P221" s="338"/>
      <c r="Q221" s="330"/>
      <c r="R221" s="338"/>
      <c r="S221" s="314"/>
      <c r="T221" s="340"/>
      <c r="U221" s="286"/>
      <c r="V221" s="10"/>
      <c r="W221" s="11" t="s">
        <v>23</v>
      </c>
      <c r="X221" s="10"/>
      <c r="Y221" s="11" t="s">
        <v>25</v>
      </c>
      <c r="Z221" s="10"/>
      <c r="AA221" s="11" t="s">
        <v>26</v>
      </c>
      <c r="AB221" s="284"/>
      <c r="AC221" s="128" t="str">
        <f>IF(AK221="",ASC(AD220&amp;IF(AF221&lt;&gt;"",TEXT(AF221,"00"),"")&amp;IF(AH221&lt;&gt;"",TEXT(AH221,"00"),"")&amp;IF(AJ221&lt;&gt;"",TEXT(AJ221,"00"),"")),ASC(AK221))</f>
        <v/>
      </c>
      <c r="AD221" s="328"/>
      <c r="AE221" s="332"/>
      <c r="AF221" s="334"/>
      <c r="AG221" s="332"/>
      <c r="AH221" s="334"/>
      <c r="AI221" s="336"/>
      <c r="AJ221" s="326"/>
      <c r="AK221" s="328"/>
      <c r="AL221" s="15" t="str">
        <f>IF(AT221="",ASC(AM221&amp;IF(AO221&lt;&gt;"",TEXT(AO221,"00"),"")&amp;IF(AQ221&lt;&gt;"",TEXT(AQ221,"00"),"")&amp;IF(AS221&lt;&gt;"",TEXT(AS221,"00"),"")),ASC(AT221))</f>
        <v/>
      </c>
      <c r="AM221" s="280"/>
      <c r="AN221" s="330"/>
      <c r="AO221" s="312"/>
      <c r="AP221" s="330"/>
      <c r="AQ221" s="312"/>
      <c r="AR221" s="314"/>
      <c r="AS221" s="316"/>
      <c r="AT221" s="318"/>
      <c r="AV221" s="6" t="str">
        <f>IF(AND(I221&lt;&gt;"107 ハーフマラソン",I221&lt;&gt;"062 10000mW"),D220 &amp; "-" &amp; I221,D220 &amp; "-" &amp; I221 &amp; J221)</f>
        <v>-</v>
      </c>
      <c r="AW221" s="6" t="str">
        <f>IF(ISERROR(VLOOKUP(記入方法!$AV221,登録者リスト!#REF!,4,FALSE)),"○","")</f>
        <v>○</v>
      </c>
      <c r="AX221" s="6" t="e">
        <f>IF(AND(I221&lt;&gt;"107 ハーフマラソン",I221&lt;&gt;"062 10000mW"),#REF! &amp; "-" &amp; I221,#REF! &amp; "-" &amp; I221 &amp; J221)</f>
        <v>#REF!</v>
      </c>
      <c r="AY221" s="6" t="str">
        <f>IF(ISERROR(VLOOKUP(AX221,突破者リスト外資格記録入力シート!$D$7:$M$106,2,FALSE)),"○","")</f>
        <v>○</v>
      </c>
      <c r="BA221" s="6" t="str">
        <f>IF(I221="107 ハーフマラソン","H",IF(I221="062 10000mW","W",""))</f>
        <v/>
      </c>
      <c r="BB221" s="6" t="e">
        <f>VLOOKUP($I221 &amp; $J221,標準記録!$A$1:$D$25,2,FALSE)</f>
        <v>#N/A</v>
      </c>
      <c r="BC221" s="6" t="e">
        <f>VLOOKUP($I221 &amp; $J221,標準記録!$A$1:$D$25,3,FALSE)</f>
        <v>#N/A</v>
      </c>
      <c r="BD221" s="6" t="e">
        <f>VLOOKUP($I221 &amp; $J221,標準記録!$A$1:$D$25,4,FALSE)</f>
        <v>#N/A</v>
      </c>
      <c r="BE221" s="6" t="str">
        <f>IF(BF221="","",A220)</f>
        <v/>
      </c>
      <c r="BF221" s="6" t="str">
        <f>IF(OR(I221="201 十種競技",I221="202 七種競技"),#REF!,"")</f>
        <v/>
      </c>
      <c r="BG221" s="6" t="str">
        <f>IF(I221="107 ハーフマラソン",#REF!,"")</f>
        <v/>
      </c>
      <c r="BH221" s="6" t="str">
        <f>I221 &amp; K221</f>
        <v/>
      </c>
      <c r="BI221" s="6">
        <f>I221</f>
        <v>0</v>
      </c>
      <c r="BJ221" s="6">
        <f>COUNTIF($BI$5:$BI$401,I221)</f>
        <v>160</v>
      </c>
      <c r="BK221" s="6">
        <f>COUNTIF($BH$5:$BH$401,I221 &amp; "B標準")</f>
        <v>0</v>
      </c>
    </row>
    <row r="222" spans="1:64" ht="15" thickTop="1" thickBot="1" x14ac:dyDescent="0.2">
      <c r="A222" s="278"/>
      <c r="B222" s="319" t="s">
        <v>167</v>
      </c>
      <c r="C222" s="320"/>
      <c r="D222" s="320"/>
      <c r="E222" s="320"/>
      <c r="F222" s="320"/>
      <c r="G222" s="321"/>
      <c r="H222" s="190"/>
      <c r="I222" s="322"/>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4"/>
    </row>
    <row r="223" spans="1:64" ht="13.5" customHeight="1" x14ac:dyDescent="0.15">
      <c r="A223" s="301"/>
      <c r="B223" s="303" t="s">
        <v>0</v>
      </c>
      <c r="C223" s="305" t="s">
        <v>283</v>
      </c>
      <c r="D223" s="305" t="str">
        <f>IF(C225="○","整理番号","登録番号")</f>
        <v>登録番号</v>
      </c>
      <c r="E223" s="189" t="s">
        <v>1402</v>
      </c>
      <c r="F223" s="303" t="s">
        <v>322</v>
      </c>
      <c r="G223" s="169" t="s">
        <v>1</v>
      </c>
      <c r="H223" s="307" t="s">
        <v>1403</v>
      </c>
      <c r="I223" s="345" t="s">
        <v>2</v>
      </c>
      <c r="J223" s="307" t="s">
        <v>331</v>
      </c>
      <c r="K223" s="307" t="s">
        <v>3</v>
      </c>
      <c r="L223" s="179" t="s">
        <v>284</v>
      </c>
      <c r="M223" s="172" t="s">
        <v>16</v>
      </c>
      <c r="N223" s="287" t="s">
        <v>4</v>
      </c>
      <c r="O223" s="288"/>
      <c r="P223" s="288"/>
      <c r="Q223" s="288"/>
      <c r="R223" s="288"/>
      <c r="S223" s="288"/>
      <c r="T223" s="288"/>
      <c r="U223" s="288"/>
      <c r="V223" s="288"/>
      <c r="W223" s="288"/>
      <c r="X223" s="288"/>
      <c r="Y223" s="288"/>
      <c r="Z223" s="288"/>
      <c r="AA223" s="288"/>
      <c r="AB223" s="289"/>
      <c r="AC223" s="174" t="s">
        <v>16</v>
      </c>
      <c r="AD223" s="290" t="s">
        <v>470</v>
      </c>
      <c r="AE223" s="291"/>
      <c r="AF223" s="291"/>
      <c r="AG223" s="291"/>
      <c r="AH223" s="291"/>
      <c r="AI223" s="291"/>
      <c r="AJ223" s="291"/>
      <c r="AK223" s="292"/>
      <c r="AL223" s="172" t="s">
        <v>16</v>
      </c>
      <c r="AM223" s="287" t="s">
        <v>467</v>
      </c>
      <c r="AN223" s="288"/>
      <c r="AO223" s="288"/>
      <c r="AP223" s="288"/>
      <c r="AQ223" s="288"/>
      <c r="AR223" s="288"/>
      <c r="AS223" s="288"/>
      <c r="AT223" s="293"/>
    </row>
    <row r="224" spans="1:64" ht="14.25" thickBot="1" x14ac:dyDescent="0.2">
      <c r="A224" s="302"/>
      <c r="B224" s="304"/>
      <c r="C224" s="306"/>
      <c r="D224" s="306"/>
      <c r="E224" s="194" t="s">
        <v>6</v>
      </c>
      <c r="F224" s="304"/>
      <c r="G224" s="7" t="s">
        <v>7</v>
      </c>
      <c r="H224" s="304"/>
      <c r="I224" s="346"/>
      <c r="J224" s="310"/>
      <c r="K224" s="310"/>
      <c r="L224" s="180"/>
      <c r="M224" s="173"/>
      <c r="N224" s="294" t="s">
        <v>8</v>
      </c>
      <c r="O224" s="295"/>
      <c r="P224" s="295"/>
      <c r="Q224" s="295"/>
      <c r="R224" s="295"/>
      <c r="S224" s="295"/>
      <c r="T224" s="296"/>
      <c r="U224" s="194" t="s">
        <v>9</v>
      </c>
      <c r="V224" s="176" t="s">
        <v>10</v>
      </c>
      <c r="W224" s="177"/>
      <c r="X224" s="177"/>
      <c r="Y224" s="177"/>
      <c r="Z224" s="177"/>
      <c r="AA224" s="178"/>
      <c r="AB224" s="120" t="s">
        <v>11</v>
      </c>
      <c r="AC224" s="175"/>
      <c r="AD224" s="297" t="s">
        <v>8</v>
      </c>
      <c r="AE224" s="298"/>
      <c r="AF224" s="298"/>
      <c r="AG224" s="298"/>
      <c r="AH224" s="298"/>
      <c r="AI224" s="298"/>
      <c r="AJ224" s="299"/>
      <c r="AK224" s="126" t="s">
        <v>9</v>
      </c>
      <c r="AL224" s="173"/>
      <c r="AM224" s="294" t="s">
        <v>8</v>
      </c>
      <c r="AN224" s="295"/>
      <c r="AO224" s="295"/>
      <c r="AP224" s="295"/>
      <c r="AQ224" s="295"/>
      <c r="AR224" s="295"/>
      <c r="AS224" s="296"/>
      <c r="AT224" s="121" t="s">
        <v>9</v>
      </c>
    </row>
    <row r="225" spans="1:64" x14ac:dyDescent="0.15">
      <c r="A225" s="276">
        <v>45</v>
      </c>
      <c r="B225" s="279"/>
      <c r="C225" s="281"/>
      <c r="D225" s="279"/>
      <c r="E225" s="191" t="str">
        <f>IF(C225="○",IF($D225&lt;&gt;"",VLOOKUP($D225,新規学連登録者入力シート!$A$2:$U$101,8,FALSE),""),IF($D225&lt;&gt;"",IF(VLOOKUP(記入方法!$D225,登録者リスト!$A$1:$F$43729,4,FALSE)=基本情報!$D$6,VLOOKUP(記入方法!$D225,登録者リスト!$A$1:$F$43729,3,FALSE),""),""))</f>
        <v/>
      </c>
      <c r="F225" s="283" t="str">
        <f>IF(C225="○",IF($D225&lt;&gt;"",VLOOKUP($D225,新規学連登録者入力シート!$A$2:$U$101,9,FALSE),""),IF($D225&lt;&gt;"",IF(VLOOKUP(記入方法!$D225,登録者リスト!$A$1:$G$43729,4,FALSE)=基本情報!$D$6,VLOOKUP(記入方法!$D225,登録者リスト!$A$1:$G$43729,7,FALSE),""),""))</f>
        <v/>
      </c>
      <c r="G225" s="192" t="str">
        <f>IF(C225="○",IF($D225&lt;&gt;"",VLOOKUP($D225,新規学連登録者入力シート!$A$2:$U$101,14,FALSE),""),IF($D225&lt;&gt;"",IF(VLOOKUP(記入方法!$D225,登録者リスト!$A$1:$F$43729,4,FALSE)=基本情報!$D$6,VLOOKUP(記入方法!$D225,登録者リスト!$A$1:$F$43729,5,FALSE),""),""))</f>
        <v/>
      </c>
      <c r="H225" s="285" t="str">
        <f>IF(C225="○",IF($D225&lt;&gt;"",VLOOKUP($D225,新規学連登録者入力シート!$A$2:$U$101,19,FALSE),""),IF($D225&lt;&gt;"",IF(VLOOKUP(記入方法!$D225,登録者リスト!$A$1:$H$43729,4,FALSE)=基本情報!$D$6,VLOOKUP(記入方法!$D225,登録者リスト!$A$1:$H$43729,8,FALSE),""),""))</f>
        <v/>
      </c>
      <c r="I225" s="341"/>
      <c r="J225" s="341"/>
      <c r="K225" s="343" t="str">
        <f>IFERROR(IF(I225="","",IF(AND(I225&lt;&gt;"107 ハーフマラソン",I225&lt;&gt;"062 10000mW"),IF(BD225="T",IF(VALUE(M225)&lt;=BB225,"A標準",IF(VALUE(M225)&lt;=BC225,"B標準","未突破")),IF(VALUE(M225)&gt;=BB225,"A標準",IF(VALUE(M225)&gt;=BC225,"B標準","未突破"))),IF(VALUE(M225)&lt;=BC225,"","未突破"))),"")</f>
        <v/>
      </c>
      <c r="L225" s="170"/>
      <c r="M225" s="13" t="str">
        <f>IF(U225="",ASC(N225&amp;IF(P225&lt;&gt;"",TEXT(P225,"00"),"")&amp;IF(R225&lt;&gt;"",TEXT(R225,"00"),"")&amp;IF(T225&lt;&gt;"",TEXT(T225,"00"),"")),ASC(U225))</f>
        <v/>
      </c>
      <c r="N225" s="285"/>
      <c r="O225" s="329" t="s">
        <v>278</v>
      </c>
      <c r="P225" s="337"/>
      <c r="Q225" s="329" t="s">
        <v>279</v>
      </c>
      <c r="R225" s="337"/>
      <c r="S225" s="313" t="s">
        <v>280</v>
      </c>
      <c r="T225" s="339"/>
      <c r="U225" s="285"/>
      <c r="V225" s="8"/>
      <c r="W225" s="9" t="s">
        <v>23</v>
      </c>
      <c r="X225" s="8"/>
      <c r="Y225" s="9" t="s">
        <v>24</v>
      </c>
      <c r="Z225" s="8"/>
      <c r="AA225" s="9" t="s">
        <v>26</v>
      </c>
      <c r="AB225" s="283"/>
      <c r="AC225" s="127" t="str">
        <f>IF(AK225="",ASC(AD225&amp;IF(AF225&lt;&gt;"",TEXT(AF225,"00"),"")&amp;IF(AH225&lt;&gt;"",TEXT(AH225,"00"),"")&amp;IF(AJ225&lt;&gt;"",TEXT(AJ225,"00"),"")),ASC(AK225))</f>
        <v/>
      </c>
      <c r="AD225" s="327" t="str">
        <f>IF(I225="","",IF(I225="201 十種競技","",VLOOKUP(I225,#REF!,2,FALSE)))</f>
        <v/>
      </c>
      <c r="AE225" s="331" t="s">
        <v>278</v>
      </c>
      <c r="AF225" s="333" t="str">
        <f>IF(I225="","",IF(I225="201 十種競技","",VLOOKUP(I225,#REF!,4,FALSE)))</f>
        <v/>
      </c>
      <c r="AG225" s="331" t="s">
        <v>279</v>
      </c>
      <c r="AH225" s="333" t="str">
        <f>IF(I225="","",IF(I225="201 十種競技","",VLOOKUP(I225,#REF!,6,FALSE)))</f>
        <v/>
      </c>
      <c r="AI225" s="335" t="s">
        <v>280</v>
      </c>
      <c r="AJ225" s="325" t="str">
        <f>IF(I225="","",IF(I225="201 十種競技","",VLOOKUP(I225,#REF!,8,FALSE)))</f>
        <v/>
      </c>
      <c r="AK225" s="327" t="str">
        <f>IF(I225="","",IF(I225="201 十種競技",#REF!,""))</f>
        <v/>
      </c>
      <c r="AL225" s="13" t="str">
        <f>IF(AT225="",ASC(AM225&amp;IF(AO225&lt;&gt;"",TEXT(AO225,"00"),"")&amp;IF(AQ225&lt;&gt;"",TEXT(AQ225,"00"),"")&amp;IF(AS225&lt;&gt;"",TEXT(AS225,"00"),"")),ASC(AT225))</f>
        <v/>
      </c>
      <c r="AM225" s="279"/>
      <c r="AN225" s="329" t="s">
        <v>278</v>
      </c>
      <c r="AO225" s="311"/>
      <c r="AP225" s="329" t="s">
        <v>279</v>
      </c>
      <c r="AQ225" s="311"/>
      <c r="AR225" s="313" t="s">
        <v>280</v>
      </c>
      <c r="AS225" s="315"/>
      <c r="AT225" s="317"/>
      <c r="AV225" s="6" t="str">
        <f>IF(AND(I225&lt;&gt;"107 ハーフマラソン",I225&lt;&gt;"062 10000mW"),D225 &amp; "-" &amp; I225,D225 &amp; "-" &amp; I225 &amp; J225)</f>
        <v>-</v>
      </c>
      <c r="AW225" s="6" t="str">
        <f>IF(ISERROR(VLOOKUP(記入方法!$AV225,登録者リスト!#REF!,4,FALSE)),"○","")</f>
        <v>○</v>
      </c>
      <c r="AX225" s="6" t="e">
        <f>IF(AND(I225&lt;&gt;"107 ハーフマラソン",I225&lt;&gt;"062 10000mW"),#REF! &amp; "-" &amp; I225,#REF! &amp; "-" &amp; I225 &amp; J225)</f>
        <v>#REF!</v>
      </c>
      <c r="AY225" s="6" t="str">
        <f>IF(ISERROR(VLOOKUP(AX225,突破者リスト外資格記録入力シート!$D$7:$M$106,2,FALSE)),"○","")</f>
        <v>○</v>
      </c>
      <c r="AZ225" s="6" t="str">
        <f>IF(C225="○","整理番号","登録番号")</f>
        <v>登録番号</v>
      </c>
      <c r="BA225" s="6" t="str">
        <f>IF(I225="107 ハーフマラソン","H",IF(I225="062 10000mW","W",""))</f>
        <v/>
      </c>
      <c r="BB225" s="6" t="e">
        <f>VLOOKUP($I225 &amp; $J225,標準記録!$A$1:$D$25,2,FALSE)</f>
        <v>#N/A</v>
      </c>
      <c r="BC225" s="6" t="e">
        <f>VLOOKUP($I225 &amp; $J225,標準記録!$A$1:$D$25,3,FALSE)</f>
        <v>#N/A</v>
      </c>
      <c r="BD225" s="6" t="e">
        <f>VLOOKUP($I225 &amp; $J225,標準記録!$A$1:$D$25,4,FALSE)</f>
        <v>#N/A</v>
      </c>
      <c r="BE225" s="6" t="str">
        <f>IF(BF225="","",A225)</f>
        <v/>
      </c>
      <c r="BF225" s="6" t="str">
        <f>IF(OR(I225="201 十種競技",I225="202 七種競技"),#REF!,"")</f>
        <v/>
      </c>
      <c r="BG225" s="6" t="str">
        <f>IF(I225="107 ハーフマラソン",#REF!,"")</f>
        <v/>
      </c>
      <c r="BH225" s="6" t="str">
        <f>I225 &amp; K225</f>
        <v/>
      </c>
      <c r="BI225" s="6">
        <f>I225</f>
        <v>0</v>
      </c>
      <c r="BJ225" s="6">
        <f>COUNTIF($BI$5:$BI$401,I225)</f>
        <v>160</v>
      </c>
      <c r="BK225" s="6">
        <f>COUNTIF($BH$5:$BH$401,I225 &amp; "B標準")</f>
        <v>0</v>
      </c>
      <c r="BL225" s="6" t="str">
        <f>D223 &amp; D225</f>
        <v>登録番号</v>
      </c>
    </row>
    <row r="226" spans="1:64" ht="14.25" thickBot="1" x14ac:dyDescent="0.2">
      <c r="A226" s="277"/>
      <c r="B226" s="280"/>
      <c r="C226" s="282"/>
      <c r="D226" s="280"/>
      <c r="E226" s="193" t="str">
        <f>IF(C225="○",IF($D225&lt;&gt;"",VLOOKUP($D225,新規学連登録者入力シート!$A$2:$U$101,7,FALSE),""),IF($D225&lt;&gt;"",IF(VLOOKUP(記入方法!$D225,登録者リスト!$A$1:$F$43729,4,FALSE)=基本情報!$D$6,VLOOKUP(記入方法!$D225,登録者リスト!$A$1:$F$43729,2,FALSE),""),""))</f>
        <v/>
      </c>
      <c r="F226" s="284"/>
      <c r="G226" s="193" t="str">
        <f>IF(C225="○",IF($D225&lt;&gt;"",VLOOKUP($D225,新規学連登録者入力シート!$A$2:$U$101,19,FALSE),""),IF($D225&lt;&gt;"",IF(VLOOKUP(記入方法!$D225,登録者リスト!$A$1:$F$43729,4,FALSE)=基本情報!$D$6,VLOOKUP(記入方法!$D225,登録者リスト!$A$1:$F$43729,6,FALSE),""),""))</f>
        <v/>
      </c>
      <c r="H226" s="286"/>
      <c r="I226" s="342"/>
      <c r="J226" s="342"/>
      <c r="K226" s="344"/>
      <c r="L226" s="171"/>
      <c r="M226" s="15" t="str">
        <f>IF(U226="",ASC(N226&amp;IF(P226&lt;&gt;"",TEXT(P226,"00"),"")&amp;IF(R226&lt;&gt;"",TEXT(R226,"00"),"")&amp;IF(T226&lt;&gt;"",TEXT(T226,"00"),"")),ASC(U226))</f>
        <v/>
      </c>
      <c r="N226" s="286"/>
      <c r="O226" s="330"/>
      <c r="P226" s="338"/>
      <c r="Q226" s="330"/>
      <c r="R226" s="338"/>
      <c r="S226" s="314"/>
      <c r="T226" s="340"/>
      <c r="U226" s="286"/>
      <c r="V226" s="10"/>
      <c r="W226" s="11" t="s">
        <v>23</v>
      </c>
      <c r="X226" s="10"/>
      <c r="Y226" s="11" t="s">
        <v>25</v>
      </c>
      <c r="Z226" s="10"/>
      <c r="AA226" s="11" t="s">
        <v>26</v>
      </c>
      <c r="AB226" s="284"/>
      <c r="AC226" s="128" t="str">
        <f>IF(AK226="",ASC(AD225&amp;IF(AF226&lt;&gt;"",TEXT(AF226,"00"),"")&amp;IF(AH226&lt;&gt;"",TEXT(AH226,"00"),"")&amp;IF(AJ226&lt;&gt;"",TEXT(AJ226,"00"),"")),ASC(AK226))</f>
        <v/>
      </c>
      <c r="AD226" s="328"/>
      <c r="AE226" s="332"/>
      <c r="AF226" s="334"/>
      <c r="AG226" s="332"/>
      <c r="AH226" s="334"/>
      <c r="AI226" s="336"/>
      <c r="AJ226" s="326"/>
      <c r="AK226" s="328"/>
      <c r="AL226" s="15" t="str">
        <f>IF(AT226="",ASC(AM226&amp;IF(AO226&lt;&gt;"",TEXT(AO226,"00"),"")&amp;IF(AQ226&lt;&gt;"",TEXT(AQ226,"00"),"")&amp;IF(AS226&lt;&gt;"",TEXT(AS226,"00"),"")),ASC(AT226))</f>
        <v/>
      </c>
      <c r="AM226" s="280"/>
      <c r="AN226" s="330"/>
      <c r="AO226" s="312"/>
      <c r="AP226" s="330"/>
      <c r="AQ226" s="312"/>
      <c r="AR226" s="314"/>
      <c r="AS226" s="316"/>
      <c r="AT226" s="318"/>
      <c r="AV226" s="6" t="str">
        <f>IF(AND(I226&lt;&gt;"107 ハーフマラソン",I226&lt;&gt;"062 10000mW"),D225 &amp; "-" &amp; I226,D225 &amp; "-" &amp; I226 &amp; J226)</f>
        <v>-</v>
      </c>
      <c r="AW226" s="6" t="str">
        <f>IF(ISERROR(VLOOKUP(記入方法!$AV226,登録者リスト!#REF!,4,FALSE)),"○","")</f>
        <v>○</v>
      </c>
      <c r="AX226" s="6" t="e">
        <f>IF(AND(I226&lt;&gt;"107 ハーフマラソン",I226&lt;&gt;"062 10000mW"),#REF! &amp; "-" &amp; I226,#REF! &amp; "-" &amp; I226 &amp; J226)</f>
        <v>#REF!</v>
      </c>
      <c r="AY226" s="6" t="str">
        <f>IF(ISERROR(VLOOKUP(AX226,突破者リスト外資格記録入力シート!$D$7:$M$106,2,FALSE)),"○","")</f>
        <v>○</v>
      </c>
      <c r="BA226" s="6" t="str">
        <f>IF(I226="107 ハーフマラソン","H",IF(I226="062 10000mW","W",""))</f>
        <v/>
      </c>
      <c r="BB226" s="6" t="e">
        <f>VLOOKUP($I226 &amp; $J226,標準記録!$A$1:$D$25,2,FALSE)</f>
        <v>#N/A</v>
      </c>
      <c r="BC226" s="6" t="e">
        <f>VLOOKUP($I226 &amp; $J226,標準記録!$A$1:$D$25,3,FALSE)</f>
        <v>#N/A</v>
      </c>
      <c r="BD226" s="6" t="e">
        <f>VLOOKUP($I226 &amp; $J226,標準記録!$A$1:$D$25,4,FALSE)</f>
        <v>#N/A</v>
      </c>
      <c r="BE226" s="6" t="str">
        <f>IF(BF226="","",A225)</f>
        <v/>
      </c>
      <c r="BF226" s="6" t="str">
        <f>IF(OR(I226="201 十種競技",I226="202 七種競技"),#REF!,"")</f>
        <v/>
      </c>
      <c r="BG226" s="6" t="str">
        <f>IF(I226="107 ハーフマラソン",#REF!,"")</f>
        <v/>
      </c>
      <c r="BH226" s="6" t="str">
        <f>I226 &amp; K226</f>
        <v/>
      </c>
      <c r="BI226" s="6">
        <f>I226</f>
        <v>0</v>
      </c>
      <c r="BJ226" s="6">
        <f>COUNTIF($BI$5:$BI$401,I226)</f>
        <v>160</v>
      </c>
      <c r="BK226" s="6">
        <f>COUNTIF($BH$5:$BH$401,I226 &amp; "B標準")</f>
        <v>0</v>
      </c>
    </row>
    <row r="227" spans="1:64" ht="15" thickTop="1" thickBot="1" x14ac:dyDescent="0.2">
      <c r="A227" s="278"/>
      <c r="B227" s="319" t="s">
        <v>167</v>
      </c>
      <c r="C227" s="320"/>
      <c r="D227" s="320"/>
      <c r="E227" s="320"/>
      <c r="F227" s="320"/>
      <c r="G227" s="321"/>
      <c r="H227" s="190"/>
      <c r="I227" s="322"/>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4"/>
    </row>
    <row r="228" spans="1:64" ht="13.5" customHeight="1" x14ac:dyDescent="0.15">
      <c r="A228" s="301"/>
      <c r="B228" s="303" t="s">
        <v>0</v>
      </c>
      <c r="C228" s="305" t="s">
        <v>283</v>
      </c>
      <c r="D228" s="305" t="str">
        <f>IF(C230="○","整理番号","登録番号")</f>
        <v>登録番号</v>
      </c>
      <c r="E228" s="189" t="s">
        <v>1402</v>
      </c>
      <c r="F228" s="303" t="s">
        <v>322</v>
      </c>
      <c r="G228" s="169" t="s">
        <v>1</v>
      </c>
      <c r="H228" s="307" t="s">
        <v>1403</v>
      </c>
      <c r="I228" s="345" t="s">
        <v>2</v>
      </c>
      <c r="J228" s="307" t="s">
        <v>331</v>
      </c>
      <c r="K228" s="307" t="s">
        <v>3</v>
      </c>
      <c r="L228" s="179" t="s">
        <v>284</v>
      </c>
      <c r="M228" s="172" t="s">
        <v>16</v>
      </c>
      <c r="N228" s="287" t="s">
        <v>4</v>
      </c>
      <c r="O228" s="288"/>
      <c r="P228" s="288"/>
      <c r="Q228" s="288"/>
      <c r="R228" s="288"/>
      <c r="S228" s="288"/>
      <c r="T228" s="288"/>
      <c r="U228" s="288"/>
      <c r="V228" s="288"/>
      <c r="W228" s="288"/>
      <c r="X228" s="288"/>
      <c r="Y228" s="288"/>
      <c r="Z228" s="288"/>
      <c r="AA228" s="288"/>
      <c r="AB228" s="289"/>
      <c r="AC228" s="174" t="s">
        <v>16</v>
      </c>
      <c r="AD228" s="290" t="s">
        <v>470</v>
      </c>
      <c r="AE228" s="291"/>
      <c r="AF228" s="291"/>
      <c r="AG228" s="291"/>
      <c r="AH228" s="291"/>
      <c r="AI228" s="291"/>
      <c r="AJ228" s="291"/>
      <c r="AK228" s="292"/>
      <c r="AL228" s="172" t="s">
        <v>16</v>
      </c>
      <c r="AM228" s="287" t="s">
        <v>467</v>
      </c>
      <c r="AN228" s="288"/>
      <c r="AO228" s="288"/>
      <c r="AP228" s="288"/>
      <c r="AQ228" s="288"/>
      <c r="AR228" s="288"/>
      <c r="AS228" s="288"/>
      <c r="AT228" s="293"/>
    </row>
    <row r="229" spans="1:64" ht="14.25" thickBot="1" x14ac:dyDescent="0.2">
      <c r="A229" s="302"/>
      <c r="B229" s="304"/>
      <c r="C229" s="306"/>
      <c r="D229" s="306"/>
      <c r="E229" s="194" t="s">
        <v>6</v>
      </c>
      <c r="F229" s="304"/>
      <c r="G229" s="7" t="s">
        <v>7</v>
      </c>
      <c r="H229" s="304"/>
      <c r="I229" s="346"/>
      <c r="J229" s="310"/>
      <c r="K229" s="310"/>
      <c r="L229" s="180"/>
      <c r="M229" s="173"/>
      <c r="N229" s="294" t="s">
        <v>8</v>
      </c>
      <c r="O229" s="295"/>
      <c r="P229" s="295"/>
      <c r="Q229" s="295"/>
      <c r="R229" s="295"/>
      <c r="S229" s="295"/>
      <c r="T229" s="296"/>
      <c r="U229" s="194" t="s">
        <v>9</v>
      </c>
      <c r="V229" s="176" t="s">
        <v>10</v>
      </c>
      <c r="W229" s="177"/>
      <c r="X229" s="177"/>
      <c r="Y229" s="177"/>
      <c r="Z229" s="177"/>
      <c r="AA229" s="178"/>
      <c r="AB229" s="120" t="s">
        <v>11</v>
      </c>
      <c r="AC229" s="175"/>
      <c r="AD229" s="297" t="s">
        <v>8</v>
      </c>
      <c r="AE229" s="298"/>
      <c r="AF229" s="298"/>
      <c r="AG229" s="298"/>
      <c r="AH229" s="298"/>
      <c r="AI229" s="298"/>
      <c r="AJ229" s="299"/>
      <c r="AK229" s="126" t="s">
        <v>9</v>
      </c>
      <c r="AL229" s="173"/>
      <c r="AM229" s="294" t="s">
        <v>8</v>
      </c>
      <c r="AN229" s="295"/>
      <c r="AO229" s="295"/>
      <c r="AP229" s="295"/>
      <c r="AQ229" s="295"/>
      <c r="AR229" s="295"/>
      <c r="AS229" s="296"/>
      <c r="AT229" s="121" t="s">
        <v>9</v>
      </c>
    </row>
    <row r="230" spans="1:64" x14ac:dyDescent="0.15">
      <c r="A230" s="276">
        <v>46</v>
      </c>
      <c r="B230" s="279"/>
      <c r="C230" s="281"/>
      <c r="D230" s="279"/>
      <c r="E230" s="191" t="str">
        <f>IF(C230="○",IF($D230&lt;&gt;"",VLOOKUP($D230,新規学連登録者入力シート!$A$2:$U$101,8,FALSE),""),IF($D230&lt;&gt;"",IF(VLOOKUP(記入方法!$D230,登録者リスト!$A$1:$F$43729,4,FALSE)=基本情報!$D$6,VLOOKUP(記入方法!$D230,登録者リスト!$A$1:$F$43729,3,FALSE),""),""))</f>
        <v/>
      </c>
      <c r="F230" s="283" t="str">
        <f>IF(C230="○",IF($D230&lt;&gt;"",VLOOKUP($D230,新規学連登録者入力シート!$A$2:$U$101,9,FALSE),""),IF($D230&lt;&gt;"",IF(VLOOKUP(記入方法!$D230,登録者リスト!$A$1:$G$43729,4,FALSE)=基本情報!$D$6,VLOOKUP(記入方法!$D230,登録者リスト!$A$1:$G$43729,7,FALSE),""),""))</f>
        <v/>
      </c>
      <c r="G230" s="192" t="str">
        <f>IF(C230="○",IF($D230&lt;&gt;"",VLOOKUP($D230,新規学連登録者入力シート!$A$2:$U$101,14,FALSE),""),IF($D230&lt;&gt;"",IF(VLOOKUP(記入方法!$D230,登録者リスト!$A$1:$F$43729,4,FALSE)=基本情報!$D$6,VLOOKUP(記入方法!$D230,登録者リスト!$A$1:$F$43729,5,FALSE),""),""))</f>
        <v/>
      </c>
      <c r="H230" s="285" t="str">
        <f>IF(C230="○",IF($D230&lt;&gt;"",VLOOKUP($D230,新規学連登録者入力シート!$A$2:$U$101,19,FALSE),""),IF($D230&lt;&gt;"",IF(VLOOKUP(記入方法!$D230,登録者リスト!$A$1:$H$43729,4,FALSE)=基本情報!$D$6,VLOOKUP(記入方法!$D230,登録者リスト!$A$1:$H$43729,8,FALSE),""),""))</f>
        <v/>
      </c>
      <c r="I230" s="341"/>
      <c r="J230" s="341"/>
      <c r="K230" s="343" t="str">
        <f>IFERROR(IF(I230="","",IF(AND(I230&lt;&gt;"107 ハーフマラソン",I230&lt;&gt;"062 10000mW"),IF(BD230="T",IF(VALUE(M230)&lt;=BB230,"A標準",IF(VALUE(M230)&lt;=BC230,"B標準","未突破")),IF(VALUE(M230)&gt;=BB230,"A標準",IF(VALUE(M230)&gt;=BC230,"B標準","未突破"))),IF(VALUE(M230)&lt;=BC230,"","未突破"))),"")</f>
        <v/>
      </c>
      <c r="L230" s="170"/>
      <c r="M230" s="13" t="str">
        <f>IF(U230="",ASC(N230&amp;IF(P230&lt;&gt;"",TEXT(P230,"00"),"")&amp;IF(R230&lt;&gt;"",TEXT(R230,"00"),"")&amp;IF(T230&lt;&gt;"",TEXT(T230,"00"),"")),ASC(U230))</f>
        <v/>
      </c>
      <c r="N230" s="285"/>
      <c r="O230" s="329" t="s">
        <v>278</v>
      </c>
      <c r="P230" s="337"/>
      <c r="Q230" s="329" t="s">
        <v>279</v>
      </c>
      <c r="R230" s="337"/>
      <c r="S230" s="313" t="s">
        <v>280</v>
      </c>
      <c r="T230" s="339"/>
      <c r="U230" s="285"/>
      <c r="V230" s="8"/>
      <c r="W230" s="9" t="s">
        <v>23</v>
      </c>
      <c r="X230" s="8"/>
      <c r="Y230" s="9" t="s">
        <v>24</v>
      </c>
      <c r="Z230" s="8"/>
      <c r="AA230" s="9" t="s">
        <v>26</v>
      </c>
      <c r="AB230" s="283"/>
      <c r="AC230" s="127" t="str">
        <f>IF(AK230="",ASC(AD230&amp;IF(AF230&lt;&gt;"",TEXT(AF230,"00"),"")&amp;IF(AH230&lt;&gt;"",TEXT(AH230,"00"),"")&amp;IF(AJ230&lt;&gt;"",TEXT(AJ230,"00"),"")),ASC(AK230))</f>
        <v/>
      </c>
      <c r="AD230" s="327" t="str">
        <f>IF(I230="","",IF(I230="201 十種競技","",VLOOKUP(I230,#REF!,2,FALSE)))</f>
        <v/>
      </c>
      <c r="AE230" s="331" t="s">
        <v>278</v>
      </c>
      <c r="AF230" s="333" t="str">
        <f>IF(I230="","",IF(I230="201 十種競技","",VLOOKUP(I230,#REF!,4,FALSE)))</f>
        <v/>
      </c>
      <c r="AG230" s="331" t="s">
        <v>279</v>
      </c>
      <c r="AH230" s="333" t="str">
        <f>IF(I230="","",IF(I230="201 十種競技","",VLOOKUP(I230,#REF!,6,FALSE)))</f>
        <v/>
      </c>
      <c r="AI230" s="335" t="s">
        <v>280</v>
      </c>
      <c r="AJ230" s="325" t="str">
        <f>IF(I230="","",IF(I230="201 十種競技","",VLOOKUP(I230,#REF!,8,FALSE)))</f>
        <v/>
      </c>
      <c r="AK230" s="327" t="str">
        <f>IF(I230="","",IF(I230="201 十種競技",#REF!,""))</f>
        <v/>
      </c>
      <c r="AL230" s="13" t="str">
        <f>IF(AT230="",ASC(AM230&amp;IF(AO230&lt;&gt;"",TEXT(AO230,"00"),"")&amp;IF(AQ230&lt;&gt;"",TEXT(AQ230,"00"),"")&amp;IF(AS230&lt;&gt;"",TEXT(AS230,"00"),"")),ASC(AT230))</f>
        <v/>
      </c>
      <c r="AM230" s="279"/>
      <c r="AN230" s="329" t="s">
        <v>278</v>
      </c>
      <c r="AO230" s="311"/>
      <c r="AP230" s="329" t="s">
        <v>279</v>
      </c>
      <c r="AQ230" s="311"/>
      <c r="AR230" s="313" t="s">
        <v>280</v>
      </c>
      <c r="AS230" s="315"/>
      <c r="AT230" s="317"/>
      <c r="AV230" s="6" t="str">
        <f>IF(AND(I230&lt;&gt;"107 ハーフマラソン",I230&lt;&gt;"062 10000mW"),D230 &amp; "-" &amp; I230,D230 &amp; "-" &amp; I230 &amp; J230)</f>
        <v>-</v>
      </c>
      <c r="AW230" s="6" t="str">
        <f>IF(ISERROR(VLOOKUP(記入方法!$AV230,登録者リスト!#REF!,4,FALSE)),"○","")</f>
        <v>○</v>
      </c>
      <c r="AX230" s="6" t="e">
        <f>IF(AND(I230&lt;&gt;"107 ハーフマラソン",I230&lt;&gt;"062 10000mW"),#REF! &amp; "-" &amp; I230,#REF! &amp; "-" &amp; I230 &amp; J230)</f>
        <v>#REF!</v>
      </c>
      <c r="AY230" s="6" t="str">
        <f>IF(ISERROR(VLOOKUP(AX230,突破者リスト外資格記録入力シート!$D$7:$M$106,2,FALSE)),"○","")</f>
        <v>○</v>
      </c>
      <c r="AZ230" s="6" t="str">
        <f>IF(C230="○","整理番号","登録番号")</f>
        <v>登録番号</v>
      </c>
      <c r="BA230" s="6" t="str">
        <f>IF(I230="107 ハーフマラソン","H",IF(I230="062 10000mW","W",""))</f>
        <v/>
      </c>
      <c r="BB230" s="6" t="e">
        <f>VLOOKUP($I230 &amp; $J230,標準記録!$A$1:$D$25,2,FALSE)</f>
        <v>#N/A</v>
      </c>
      <c r="BC230" s="6" t="e">
        <f>VLOOKUP($I230 &amp; $J230,標準記録!$A$1:$D$25,3,FALSE)</f>
        <v>#N/A</v>
      </c>
      <c r="BD230" s="6" t="e">
        <f>VLOOKUP($I230 &amp; $J230,標準記録!$A$1:$D$25,4,FALSE)</f>
        <v>#N/A</v>
      </c>
      <c r="BE230" s="6" t="str">
        <f>IF(BF230="","",A230)</f>
        <v/>
      </c>
      <c r="BF230" s="6" t="str">
        <f>IF(OR(I230="201 十種競技",I230="202 七種競技"),#REF!,"")</f>
        <v/>
      </c>
      <c r="BG230" s="6" t="str">
        <f>IF(I230="107 ハーフマラソン",#REF!,"")</f>
        <v/>
      </c>
      <c r="BH230" s="6" t="str">
        <f>I230 &amp; K230</f>
        <v/>
      </c>
      <c r="BI230" s="6">
        <f>I230</f>
        <v>0</v>
      </c>
      <c r="BJ230" s="6">
        <f>COUNTIF($BI$5:$BI$401,I230)</f>
        <v>160</v>
      </c>
      <c r="BK230" s="6">
        <f>COUNTIF($BH$5:$BH$401,I230 &amp; "B標準")</f>
        <v>0</v>
      </c>
      <c r="BL230" s="6" t="str">
        <f>D228 &amp; D230</f>
        <v>登録番号</v>
      </c>
    </row>
    <row r="231" spans="1:64" ht="14.25" thickBot="1" x14ac:dyDescent="0.2">
      <c r="A231" s="277"/>
      <c r="B231" s="280"/>
      <c r="C231" s="282"/>
      <c r="D231" s="280"/>
      <c r="E231" s="193" t="str">
        <f>IF(C230="○",IF($D230&lt;&gt;"",VLOOKUP($D230,新規学連登録者入力シート!$A$2:$U$101,7,FALSE),""),IF($D230&lt;&gt;"",IF(VLOOKUP(記入方法!$D230,登録者リスト!$A$1:$F$43729,4,FALSE)=基本情報!$D$6,VLOOKUP(記入方法!$D230,登録者リスト!$A$1:$F$43729,2,FALSE),""),""))</f>
        <v/>
      </c>
      <c r="F231" s="284"/>
      <c r="G231" s="193" t="str">
        <f>IF(C230="○",IF($D230&lt;&gt;"",VLOOKUP($D230,新規学連登録者入力シート!$A$2:$U$101,19,FALSE),""),IF($D230&lt;&gt;"",IF(VLOOKUP(記入方法!$D230,登録者リスト!$A$1:$F$43729,4,FALSE)=基本情報!$D$6,VLOOKUP(記入方法!$D230,登録者リスト!$A$1:$F$43729,6,FALSE),""),""))</f>
        <v/>
      </c>
      <c r="H231" s="286"/>
      <c r="I231" s="342"/>
      <c r="J231" s="342"/>
      <c r="K231" s="344"/>
      <c r="L231" s="171"/>
      <c r="M231" s="15" t="str">
        <f>IF(U231="",ASC(N231&amp;IF(P231&lt;&gt;"",TEXT(P231,"00"),"")&amp;IF(R231&lt;&gt;"",TEXT(R231,"00"),"")&amp;IF(T231&lt;&gt;"",TEXT(T231,"00"),"")),ASC(U231))</f>
        <v/>
      </c>
      <c r="N231" s="286"/>
      <c r="O231" s="330"/>
      <c r="P231" s="338"/>
      <c r="Q231" s="330"/>
      <c r="R231" s="338"/>
      <c r="S231" s="314"/>
      <c r="T231" s="340"/>
      <c r="U231" s="286"/>
      <c r="V231" s="10"/>
      <c r="W231" s="11" t="s">
        <v>23</v>
      </c>
      <c r="X231" s="10"/>
      <c r="Y231" s="11" t="s">
        <v>25</v>
      </c>
      <c r="Z231" s="10"/>
      <c r="AA231" s="11" t="s">
        <v>26</v>
      </c>
      <c r="AB231" s="284"/>
      <c r="AC231" s="128" t="str">
        <f>IF(AK231="",ASC(AD230&amp;IF(AF231&lt;&gt;"",TEXT(AF231,"00"),"")&amp;IF(AH231&lt;&gt;"",TEXT(AH231,"00"),"")&amp;IF(AJ231&lt;&gt;"",TEXT(AJ231,"00"),"")),ASC(AK231))</f>
        <v/>
      </c>
      <c r="AD231" s="328"/>
      <c r="AE231" s="332"/>
      <c r="AF231" s="334"/>
      <c r="AG231" s="332"/>
      <c r="AH231" s="334"/>
      <c r="AI231" s="336"/>
      <c r="AJ231" s="326"/>
      <c r="AK231" s="328"/>
      <c r="AL231" s="15" t="str">
        <f>IF(AT231="",ASC(AM231&amp;IF(AO231&lt;&gt;"",TEXT(AO231,"00"),"")&amp;IF(AQ231&lt;&gt;"",TEXT(AQ231,"00"),"")&amp;IF(AS231&lt;&gt;"",TEXT(AS231,"00"),"")),ASC(AT231))</f>
        <v/>
      </c>
      <c r="AM231" s="280"/>
      <c r="AN231" s="330"/>
      <c r="AO231" s="312"/>
      <c r="AP231" s="330"/>
      <c r="AQ231" s="312"/>
      <c r="AR231" s="314"/>
      <c r="AS231" s="316"/>
      <c r="AT231" s="318"/>
      <c r="AV231" s="6" t="str">
        <f>IF(AND(I231&lt;&gt;"107 ハーフマラソン",I231&lt;&gt;"062 10000mW"),D230 &amp; "-" &amp; I231,D230 &amp; "-" &amp; I231 &amp; J231)</f>
        <v>-</v>
      </c>
      <c r="AW231" s="6" t="str">
        <f>IF(ISERROR(VLOOKUP(記入方法!$AV231,登録者リスト!#REF!,4,FALSE)),"○","")</f>
        <v>○</v>
      </c>
      <c r="AX231" s="6" t="e">
        <f>IF(AND(I231&lt;&gt;"107 ハーフマラソン",I231&lt;&gt;"062 10000mW"),#REF! &amp; "-" &amp; I231,#REF! &amp; "-" &amp; I231 &amp; J231)</f>
        <v>#REF!</v>
      </c>
      <c r="AY231" s="6" t="str">
        <f>IF(ISERROR(VLOOKUP(AX231,突破者リスト外資格記録入力シート!$D$7:$M$106,2,FALSE)),"○","")</f>
        <v>○</v>
      </c>
      <c r="BA231" s="6" t="str">
        <f>IF(I231="107 ハーフマラソン","H",IF(I231="062 10000mW","W",""))</f>
        <v/>
      </c>
      <c r="BB231" s="6" t="e">
        <f>VLOOKUP($I231 &amp; $J231,標準記録!$A$1:$D$25,2,FALSE)</f>
        <v>#N/A</v>
      </c>
      <c r="BC231" s="6" t="e">
        <f>VLOOKUP($I231 &amp; $J231,標準記録!$A$1:$D$25,3,FALSE)</f>
        <v>#N/A</v>
      </c>
      <c r="BD231" s="6" t="e">
        <f>VLOOKUP($I231 &amp; $J231,標準記録!$A$1:$D$25,4,FALSE)</f>
        <v>#N/A</v>
      </c>
      <c r="BE231" s="6" t="str">
        <f>IF(BF231="","",A230)</f>
        <v/>
      </c>
      <c r="BF231" s="6" t="str">
        <f>IF(OR(I231="201 十種競技",I231="202 七種競技"),#REF!,"")</f>
        <v/>
      </c>
      <c r="BG231" s="6" t="str">
        <f>IF(I231="107 ハーフマラソン",#REF!,"")</f>
        <v/>
      </c>
      <c r="BH231" s="6" t="str">
        <f>I231 &amp; K231</f>
        <v/>
      </c>
      <c r="BI231" s="6">
        <f>I231</f>
        <v>0</v>
      </c>
      <c r="BJ231" s="6">
        <f>COUNTIF($BI$5:$BI$401,I231)</f>
        <v>160</v>
      </c>
      <c r="BK231" s="6">
        <f>COUNTIF($BH$5:$BH$401,I231 &amp; "B標準")</f>
        <v>0</v>
      </c>
    </row>
    <row r="232" spans="1:64" ht="15" thickTop="1" thickBot="1" x14ac:dyDescent="0.2">
      <c r="A232" s="278"/>
      <c r="B232" s="319" t="s">
        <v>167</v>
      </c>
      <c r="C232" s="320"/>
      <c r="D232" s="320"/>
      <c r="E232" s="320"/>
      <c r="F232" s="320"/>
      <c r="G232" s="321"/>
      <c r="H232" s="190"/>
      <c r="I232" s="322"/>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4"/>
    </row>
    <row r="233" spans="1:64" ht="13.5" customHeight="1" x14ac:dyDescent="0.15">
      <c r="A233" s="301"/>
      <c r="B233" s="303" t="s">
        <v>0</v>
      </c>
      <c r="C233" s="305" t="s">
        <v>283</v>
      </c>
      <c r="D233" s="305" t="str">
        <f>IF(C235="○","整理番号","登録番号")</f>
        <v>登録番号</v>
      </c>
      <c r="E233" s="189" t="s">
        <v>1402</v>
      </c>
      <c r="F233" s="303" t="s">
        <v>322</v>
      </c>
      <c r="G233" s="169" t="s">
        <v>1</v>
      </c>
      <c r="H233" s="307" t="s">
        <v>1403</v>
      </c>
      <c r="I233" s="345" t="s">
        <v>2</v>
      </c>
      <c r="J233" s="307" t="s">
        <v>331</v>
      </c>
      <c r="K233" s="307" t="s">
        <v>3</v>
      </c>
      <c r="L233" s="179" t="s">
        <v>284</v>
      </c>
      <c r="M233" s="172" t="s">
        <v>16</v>
      </c>
      <c r="N233" s="287" t="s">
        <v>4</v>
      </c>
      <c r="O233" s="288"/>
      <c r="P233" s="288"/>
      <c r="Q233" s="288"/>
      <c r="R233" s="288"/>
      <c r="S233" s="288"/>
      <c r="T233" s="288"/>
      <c r="U233" s="288"/>
      <c r="V233" s="288"/>
      <c r="W233" s="288"/>
      <c r="X233" s="288"/>
      <c r="Y233" s="288"/>
      <c r="Z233" s="288"/>
      <c r="AA233" s="288"/>
      <c r="AB233" s="289"/>
      <c r="AC233" s="174" t="s">
        <v>16</v>
      </c>
      <c r="AD233" s="290" t="s">
        <v>470</v>
      </c>
      <c r="AE233" s="291"/>
      <c r="AF233" s="291"/>
      <c r="AG233" s="291"/>
      <c r="AH233" s="291"/>
      <c r="AI233" s="291"/>
      <c r="AJ233" s="291"/>
      <c r="AK233" s="292"/>
      <c r="AL233" s="172" t="s">
        <v>16</v>
      </c>
      <c r="AM233" s="287" t="s">
        <v>467</v>
      </c>
      <c r="AN233" s="288"/>
      <c r="AO233" s="288"/>
      <c r="AP233" s="288"/>
      <c r="AQ233" s="288"/>
      <c r="AR233" s="288"/>
      <c r="AS233" s="288"/>
      <c r="AT233" s="293"/>
    </row>
    <row r="234" spans="1:64" ht="14.25" thickBot="1" x14ac:dyDescent="0.2">
      <c r="A234" s="302"/>
      <c r="B234" s="304"/>
      <c r="C234" s="306"/>
      <c r="D234" s="306"/>
      <c r="E234" s="194" t="s">
        <v>6</v>
      </c>
      <c r="F234" s="304"/>
      <c r="G234" s="7" t="s">
        <v>7</v>
      </c>
      <c r="H234" s="304"/>
      <c r="I234" s="346"/>
      <c r="J234" s="310"/>
      <c r="K234" s="310"/>
      <c r="L234" s="180"/>
      <c r="M234" s="173"/>
      <c r="N234" s="294" t="s">
        <v>8</v>
      </c>
      <c r="O234" s="295"/>
      <c r="P234" s="295"/>
      <c r="Q234" s="295"/>
      <c r="R234" s="295"/>
      <c r="S234" s="295"/>
      <c r="T234" s="296"/>
      <c r="U234" s="194" t="s">
        <v>9</v>
      </c>
      <c r="V234" s="176" t="s">
        <v>10</v>
      </c>
      <c r="W234" s="177"/>
      <c r="X234" s="177"/>
      <c r="Y234" s="177"/>
      <c r="Z234" s="177"/>
      <c r="AA234" s="178"/>
      <c r="AB234" s="120" t="s">
        <v>11</v>
      </c>
      <c r="AC234" s="175"/>
      <c r="AD234" s="297" t="s">
        <v>8</v>
      </c>
      <c r="AE234" s="298"/>
      <c r="AF234" s="298"/>
      <c r="AG234" s="298"/>
      <c r="AH234" s="298"/>
      <c r="AI234" s="298"/>
      <c r="AJ234" s="299"/>
      <c r="AK234" s="126" t="s">
        <v>9</v>
      </c>
      <c r="AL234" s="173"/>
      <c r="AM234" s="294" t="s">
        <v>8</v>
      </c>
      <c r="AN234" s="295"/>
      <c r="AO234" s="295"/>
      <c r="AP234" s="295"/>
      <c r="AQ234" s="295"/>
      <c r="AR234" s="295"/>
      <c r="AS234" s="296"/>
      <c r="AT234" s="121" t="s">
        <v>9</v>
      </c>
    </row>
    <row r="235" spans="1:64" x14ac:dyDescent="0.15">
      <c r="A235" s="276">
        <v>47</v>
      </c>
      <c r="B235" s="279"/>
      <c r="C235" s="281"/>
      <c r="D235" s="279"/>
      <c r="E235" s="191" t="str">
        <f>IF(C235="○",IF($D235&lt;&gt;"",VLOOKUP($D235,新規学連登録者入力シート!$A$2:$U$101,8,FALSE),""),IF($D235&lt;&gt;"",IF(VLOOKUP(記入方法!$D235,登録者リスト!$A$1:$F$43729,4,FALSE)=基本情報!$D$6,VLOOKUP(記入方法!$D235,登録者リスト!$A$1:$F$43729,3,FALSE),""),""))</f>
        <v/>
      </c>
      <c r="F235" s="283" t="str">
        <f>IF(C235="○",IF($D235&lt;&gt;"",VLOOKUP($D235,新規学連登録者入力シート!$A$2:$U$101,9,FALSE),""),IF($D235&lt;&gt;"",IF(VLOOKUP(記入方法!$D235,登録者リスト!$A$1:$G$43729,4,FALSE)=基本情報!$D$6,VLOOKUP(記入方法!$D235,登録者リスト!$A$1:$G$43729,7,FALSE),""),""))</f>
        <v/>
      </c>
      <c r="G235" s="192" t="str">
        <f>IF(C235="○",IF($D235&lt;&gt;"",VLOOKUP($D235,新規学連登録者入力シート!$A$2:$U$101,14,FALSE),""),IF($D235&lt;&gt;"",IF(VLOOKUP(記入方法!$D235,登録者リスト!$A$1:$F$43729,4,FALSE)=基本情報!$D$6,VLOOKUP(記入方法!$D235,登録者リスト!$A$1:$F$43729,5,FALSE),""),""))</f>
        <v/>
      </c>
      <c r="H235" s="285" t="str">
        <f>IF(C235="○",IF($D235&lt;&gt;"",VLOOKUP($D235,新規学連登録者入力シート!$A$2:$U$101,19,FALSE),""),IF($D235&lt;&gt;"",IF(VLOOKUP(記入方法!$D235,登録者リスト!$A$1:$H$43729,4,FALSE)=基本情報!$D$6,VLOOKUP(記入方法!$D235,登録者リスト!$A$1:$H$43729,8,FALSE),""),""))</f>
        <v/>
      </c>
      <c r="I235" s="341"/>
      <c r="J235" s="341"/>
      <c r="K235" s="343" t="str">
        <f>IFERROR(IF(I235="","",IF(AND(I235&lt;&gt;"107 ハーフマラソン",I235&lt;&gt;"062 10000mW"),IF(BD235="T",IF(VALUE(M235)&lt;=BB235,"A標準",IF(VALUE(M235)&lt;=BC235,"B標準","未突破")),IF(VALUE(M235)&gt;=BB235,"A標準",IF(VALUE(M235)&gt;=BC235,"B標準","未突破"))),IF(VALUE(M235)&lt;=BC235,"","未突破"))),"")</f>
        <v/>
      </c>
      <c r="L235" s="170"/>
      <c r="M235" s="13" t="str">
        <f>IF(U235="",ASC(N235&amp;IF(P235&lt;&gt;"",TEXT(P235,"00"),"")&amp;IF(R235&lt;&gt;"",TEXT(R235,"00"),"")&amp;IF(T235&lt;&gt;"",TEXT(T235,"00"),"")),ASC(U235))</f>
        <v/>
      </c>
      <c r="N235" s="285"/>
      <c r="O235" s="329" t="s">
        <v>278</v>
      </c>
      <c r="P235" s="337"/>
      <c r="Q235" s="329" t="s">
        <v>279</v>
      </c>
      <c r="R235" s="337"/>
      <c r="S235" s="313" t="s">
        <v>280</v>
      </c>
      <c r="T235" s="339"/>
      <c r="U235" s="285"/>
      <c r="V235" s="8"/>
      <c r="W235" s="9" t="s">
        <v>23</v>
      </c>
      <c r="X235" s="8"/>
      <c r="Y235" s="9" t="s">
        <v>24</v>
      </c>
      <c r="Z235" s="8"/>
      <c r="AA235" s="9" t="s">
        <v>26</v>
      </c>
      <c r="AB235" s="283"/>
      <c r="AC235" s="127" t="str">
        <f>IF(AK235="",ASC(AD235&amp;IF(AF235&lt;&gt;"",TEXT(AF235,"00"),"")&amp;IF(AH235&lt;&gt;"",TEXT(AH235,"00"),"")&amp;IF(AJ235&lt;&gt;"",TEXT(AJ235,"00"),"")),ASC(AK235))</f>
        <v/>
      </c>
      <c r="AD235" s="327" t="str">
        <f>IF(I235="","",IF(I235="201 十種競技","",VLOOKUP(I235,#REF!,2,FALSE)))</f>
        <v/>
      </c>
      <c r="AE235" s="331" t="s">
        <v>278</v>
      </c>
      <c r="AF235" s="333" t="str">
        <f>IF(I235="","",IF(I235="201 十種競技","",VLOOKUP(I235,#REF!,4,FALSE)))</f>
        <v/>
      </c>
      <c r="AG235" s="331" t="s">
        <v>279</v>
      </c>
      <c r="AH235" s="333" t="str">
        <f>IF(I235="","",IF(I235="201 十種競技","",VLOOKUP(I235,#REF!,6,FALSE)))</f>
        <v/>
      </c>
      <c r="AI235" s="335" t="s">
        <v>280</v>
      </c>
      <c r="AJ235" s="325" t="str">
        <f>IF(I235="","",IF(I235="201 十種競技","",VLOOKUP(I235,#REF!,8,FALSE)))</f>
        <v/>
      </c>
      <c r="AK235" s="327" t="str">
        <f>IF(I235="","",IF(I235="201 十種競技",#REF!,""))</f>
        <v/>
      </c>
      <c r="AL235" s="13" t="str">
        <f>IF(AT235="",ASC(AM235&amp;IF(AO235&lt;&gt;"",TEXT(AO235,"00"),"")&amp;IF(AQ235&lt;&gt;"",TEXT(AQ235,"00"),"")&amp;IF(AS235&lt;&gt;"",TEXT(AS235,"00"),"")),ASC(AT235))</f>
        <v/>
      </c>
      <c r="AM235" s="279"/>
      <c r="AN235" s="329" t="s">
        <v>278</v>
      </c>
      <c r="AO235" s="311"/>
      <c r="AP235" s="329" t="s">
        <v>279</v>
      </c>
      <c r="AQ235" s="311"/>
      <c r="AR235" s="313" t="s">
        <v>280</v>
      </c>
      <c r="AS235" s="315"/>
      <c r="AT235" s="317"/>
      <c r="AV235" s="6" t="str">
        <f>IF(AND(I235&lt;&gt;"107 ハーフマラソン",I235&lt;&gt;"062 10000mW"),D235 &amp; "-" &amp; I235,D235 &amp; "-" &amp; I235 &amp; J235)</f>
        <v>-</v>
      </c>
      <c r="AW235" s="6" t="str">
        <f>IF(ISERROR(VLOOKUP(記入方法!$AV235,登録者リスト!#REF!,4,FALSE)),"○","")</f>
        <v>○</v>
      </c>
      <c r="AX235" s="6" t="e">
        <f>IF(AND(I235&lt;&gt;"107 ハーフマラソン",I235&lt;&gt;"062 10000mW"),#REF! &amp; "-" &amp; I235,#REF! &amp; "-" &amp; I235 &amp; J235)</f>
        <v>#REF!</v>
      </c>
      <c r="AY235" s="6" t="str">
        <f>IF(ISERROR(VLOOKUP(AX235,突破者リスト外資格記録入力シート!$D$7:$M$106,2,FALSE)),"○","")</f>
        <v>○</v>
      </c>
      <c r="AZ235" s="6" t="str">
        <f>IF(C235="○","整理番号","登録番号")</f>
        <v>登録番号</v>
      </c>
      <c r="BA235" s="6" t="str">
        <f>IF(I235="107 ハーフマラソン","H",IF(I235="062 10000mW","W",""))</f>
        <v/>
      </c>
      <c r="BB235" s="6" t="e">
        <f>VLOOKUP($I235 &amp; $J235,標準記録!$A$1:$D$25,2,FALSE)</f>
        <v>#N/A</v>
      </c>
      <c r="BC235" s="6" t="e">
        <f>VLOOKUP($I235 &amp; $J235,標準記録!$A$1:$D$25,3,FALSE)</f>
        <v>#N/A</v>
      </c>
      <c r="BD235" s="6" t="e">
        <f>VLOOKUP($I235 &amp; $J235,標準記録!$A$1:$D$25,4,FALSE)</f>
        <v>#N/A</v>
      </c>
      <c r="BE235" s="6" t="str">
        <f>IF(BF235="","",A235)</f>
        <v/>
      </c>
      <c r="BF235" s="6" t="str">
        <f>IF(OR(I235="201 十種競技",I235="202 七種競技"),#REF!,"")</f>
        <v/>
      </c>
      <c r="BG235" s="6" t="str">
        <f>IF(I235="107 ハーフマラソン",#REF!,"")</f>
        <v/>
      </c>
      <c r="BH235" s="6" t="str">
        <f>I235 &amp; K235</f>
        <v/>
      </c>
      <c r="BI235" s="6">
        <f>I235</f>
        <v>0</v>
      </c>
      <c r="BJ235" s="6">
        <f>COUNTIF($BI$5:$BI$401,I235)</f>
        <v>160</v>
      </c>
      <c r="BK235" s="6">
        <f>COUNTIF($BH$5:$BH$401,I235 &amp; "B標準")</f>
        <v>0</v>
      </c>
      <c r="BL235" s="6" t="str">
        <f>D233 &amp; D235</f>
        <v>登録番号</v>
      </c>
    </row>
    <row r="236" spans="1:64" ht="14.25" thickBot="1" x14ac:dyDescent="0.2">
      <c r="A236" s="277"/>
      <c r="B236" s="280"/>
      <c r="C236" s="282"/>
      <c r="D236" s="280"/>
      <c r="E236" s="193" t="str">
        <f>IF(C235="○",IF($D235&lt;&gt;"",VLOOKUP($D235,新規学連登録者入力シート!$A$2:$U$101,7,FALSE),""),IF($D235&lt;&gt;"",IF(VLOOKUP(記入方法!$D235,登録者リスト!$A$1:$F$43729,4,FALSE)=基本情報!$D$6,VLOOKUP(記入方法!$D235,登録者リスト!$A$1:$F$43729,2,FALSE),""),""))</f>
        <v/>
      </c>
      <c r="F236" s="284"/>
      <c r="G236" s="193" t="str">
        <f>IF(C235="○",IF($D235&lt;&gt;"",VLOOKUP($D235,新規学連登録者入力シート!$A$2:$U$101,19,FALSE),""),IF($D235&lt;&gt;"",IF(VLOOKUP(記入方法!$D235,登録者リスト!$A$1:$F$43729,4,FALSE)=基本情報!$D$6,VLOOKUP(記入方法!$D235,登録者リスト!$A$1:$F$43729,6,FALSE),""),""))</f>
        <v/>
      </c>
      <c r="H236" s="286"/>
      <c r="I236" s="342"/>
      <c r="J236" s="342"/>
      <c r="K236" s="344"/>
      <c r="L236" s="171"/>
      <c r="M236" s="15" t="str">
        <f>IF(U236="",ASC(N236&amp;IF(P236&lt;&gt;"",TEXT(P236,"00"),"")&amp;IF(R236&lt;&gt;"",TEXT(R236,"00"),"")&amp;IF(T236&lt;&gt;"",TEXT(T236,"00"),"")),ASC(U236))</f>
        <v/>
      </c>
      <c r="N236" s="286"/>
      <c r="O236" s="330"/>
      <c r="P236" s="338"/>
      <c r="Q236" s="330"/>
      <c r="R236" s="338"/>
      <c r="S236" s="314"/>
      <c r="T236" s="340"/>
      <c r="U236" s="286"/>
      <c r="V236" s="10"/>
      <c r="W236" s="11" t="s">
        <v>23</v>
      </c>
      <c r="X236" s="10"/>
      <c r="Y236" s="11" t="s">
        <v>25</v>
      </c>
      <c r="Z236" s="10"/>
      <c r="AA236" s="11" t="s">
        <v>26</v>
      </c>
      <c r="AB236" s="284"/>
      <c r="AC236" s="128" t="str">
        <f>IF(AK236="",ASC(AD235&amp;IF(AF236&lt;&gt;"",TEXT(AF236,"00"),"")&amp;IF(AH236&lt;&gt;"",TEXT(AH236,"00"),"")&amp;IF(AJ236&lt;&gt;"",TEXT(AJ236,"00"),"")),ASC(AK236))</f>
        <v/>
      </c>
      <c r="AD236" s="328"/>
      <c r="AE236" s="332"/>
      <c r="AF236" s="334"/>
      <c r="AG236" s="332"/>
      <c r="AH236" s="334"/>
      <c r="AI236" s="336"/>
      <c r="AJ236" s="326"/>
      <c r="AK236" s="328"/>
      <c r="AL236" s="15" t="str">
        <f>IF(AT236="",ASC(AM236&amp;IF(AO236&lt;&gt;"",TEXT(AO236,"00"),"")&amp;IF(AQ236&lt;&gt;"",TEXT(AQ236,"00"),"")&amp;IF(AS236&lt;&gt;"",TEXT(AS236,"00"),"")),ASC(AT236))</f>
        <v/>
      </c>
      <c r="AM236" s="280"/>
      <c r="AN236" s="330"/>
      <c r="AO236" s="312"/>
      <c r="AP236" s="330"/>
      <c r="AQ236" s="312"/>
      <c r="AR236" s="314"/>
      <c r="AS236" s="316"/>
      <c r="AT236" s="318"/>
      <c r="AV236" s="6" t="str">
        <f>IF(AND(I236&lt;&gt;"107 ハーフマラソン",I236&lt;&gt;"062 10000mW"),D235 &amp; "-" &amp; I236,D235 &amp; "-" &amp; I236 &amp; J236)</f>
        <v>-</v>
      </c>
      <c r="AW236" s="6" t="str">
        <f>IF(ISERROR(VLOOKUP(記入方法!$AV236,登録者リスト!#REF!,4,FALSE)),"○","")</f>
        <v>○</v>
      </c>
      <c r="AX236" s="6" t="e">
        <f>IF(AND(I236&lt;&gt;"107 ハーフマラソン",I236&lt;&gt;"062 10000mW"),#REF! &amp; "-" &amp; I236,#REF! &amp; "-" &amp; I236 &amp; J236)</f>
        <v>#REF!</v>
      </c>
      <c r="AY236" s="6" t="str">
        <f>IF(ISERROR(VLOOKUP(AX236,突破者リスト外資格記録入力シート!$D$7:$M$106,2,FALSE)),"○","")</f>
        <v>○</v>
      </c>
      <c r="BA236" s="6" t="str">
        <f>IF(I236="107 ハーフマラソン","H",IF(I236="062 10000mW","W",""))</f>
        <v/>
      </c>
      <c r="BB236" s="6" t="e">
        <f>VLOOKUP($I236 &amp; $J236,標準記録!$A$1:$D$25,2,FALSE)</f>
        <v>#N/A</v>
      </c>
      <c r="BC236" s="6" t="e">
        <f>VLOOKUP($I236 &amp; $J236,標準記録!$A$1:$D$25,3,FALSE)</f>
        <v>#N/A</v>
      </c>
      <c r="BD236" s="6" t="e">
        <f>VLOOKUP($I236 &amp; $J236,標準記録!$A$1:$D$25,4,FALSE)</f>
        <v>#N/A</v>
      </c>
      <c r="BE236" s="6" t="str">
        <f>IF(BF236="","",A235)</f>
        <v/>
      </c>
      <c r="BF236" s="6" t="str">
        <f>IF(OR(I236="201 十種競技",I236="202 七種競技"),#REF!,"")</f>
        <v/>
      </c>
      <c r="BG236" s="6" t="str">
        <f>IF(I236="107 ハーフマラソン",#REF!,"")</f>
        <v/>
      </c>
      <c r="BH236" s="6" t="str">
        <f>I236 &amp; K236</f>
        <v/>
      </c>
      <c r="BI236" s="6">
        <f>I236</f>
        <v>0</v>
      </c>
      <c r="BJ236" s="6">
        <f>COUNTIF($BI$5:$BI$401,I236)</f>
        <v>160</v>
      </c>
      <c r="BK236" s="6">
        <f>COUNTIF($BH$5:$BH$401,I236 &amp; "B標準")</f>
        <v>0</v>
      </c>
    </row>
    <row r="237" spans="1:64" ht="15" thickTop="1" thickBot="1" x14ac:dyDescent="0.2">
      <c r="A237" s="278"/>
      <c r="B237" s="319" t="s">
        <v>167</v>
      </c>
      <c r="C237" s="320"/>
      <c r="D237" s="320"/>
      <c r="E237" s="320"/>
      <c r="F237" s="320"/>
      <c r="G237" s="321"/>
      <c r="H237" s="190"/>
      <c r="I237" s="322"/>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4"/>
    </row>
    <row r="238" spans="1:64" ht="13.5" customHeight="1" x14ac:dyDescent="0.15">
      <c r="A238" s="301"/>
      <c r="B238" s="303" t="s">
        <v>0</v>
      </c>
      <c r="C238" s="305" t="s">
        <v>283</v>
      </c>
      <c r="D238" s="305" t="str">
        <f>IF(C240="○","整理番号","登録番号")</f>
        <v>登録番号</v>
      </c>
      <c r="E238" s="189" t="s">
        <v>1402</v>
      </c>
      <c r="F238" s="303" t="s">
        <v>322</v>
      </c>
      <c r="G238" s="169" t="s">
        <v>1</v>
      </c>
      <c r="H238" s="307" t="s">
        <v>1403</v>
      </c>
      <c r="I238" s="345" t="s">
        <v>2</v>
      </c>
      <c r="J238" s="307" t="s">
        <v>331</v>
      </c>
      <c r="K238" s="307" t="s">
        <v>3</v>
      </c>
      <c r="L238" s="179" t="s">
        <v>284</v>
      </c>
      <c r="M238" s="172" t="s">
        <v>16</v>
      </c>
      <c r="N238" s="287" t="s">
        <v>4</v>
      </c>
      <c r="O238" s="288"/>
      <c r="P238" s="288"/>
      <c r="Q238" s="288"/>
      <c r="R238" s="288"/>
      <c r="S238" s="288"/>
      <c r="T238" s="288"/>
      <c r="U238" s="288"/>
      <c r="V238" s="288"/>
      <c r="W238" s="288"/>
      <c r="X238" s="288"/>
      <c r="Y238" s="288"/>
      <c r="Z238" s="288"/>
      <c r="AA238" s="288"/>
      <c r="AB238" s="289"/>
      <c r="AC238" s="174" t="s">
        <v>16</v>
      </c>
      <c r="AD238" s="290" t="s">
        <v>470</v>
      </c>
      <c r="AE238" s="291"/>
      <c r="AF238" s="291"/>
      <c r="AG238" s="291"/>
      <c r="AH238" s="291"/>
      <c r="AI238" s="291"/>
      <c r="AJ238" s="291"/>
      <c r="AK238" s="292"/>
      <c r="AL238" s="172" t="s">
        <v>16</v>
      </c>
      <c r="AM238" s="287" t="s">
        <v>467</v>
      </c>
      <c r="AN238" s="288"/>
      <c r="AO238" s="288"/>
      <c r="AP238" s="288"/>
      <c r="AQ238" s="288"/>
      <c r="AR238" s="288"/>
      <c r="AS238" s="288"/>
      <c r="AT238" s="293"/>
    </row>
    <row r="239" spans="1:64" ht="14.25" thickBot="1" x14ac:dyDescent="0.2">
      <c r="A239" s="302"/>
      <c r="B239" s="304"/>
      <c r="C239" s="306"/>
      <c r="D239" s="306"/>
      <c r="E239" s="194" t="s">
        <v>6</v>
      </c>
      <c r="F239" s="304"/>
      <c r="G239" s="7" t="s">
        <v>7</v>
      </c>
      <c r="H239" s="304"/>
      <c r="I239" s="346"/>
      <c r="J239" s="310"/>
      <c r="K239" s="310"/>
      <c r="L239" s="180"/>
      <c r="M239" s="173"/>
      <c r="N239" s="294" t="s">
        <v>8</v>
      </c>
      <c r="O239" s="295"/>
      <c r="P239" s="295"/>
      <c r="Q239" s="295"/>
      <c r="R239" s="295"/>
      <c r="S239" s="295"/>
      <c r="T239" s="296"/>
      <c r="U239" s="194" t="s">
        <v>9</v>
      </c>
      <c r="V239" s="176" t="s">
        <v>10</v>
      </c>
      <c r="W239" s="177"/>
      <c r="X239" s="177"/>
      <c r="Y239" s="177"/>
      <c r="Z239" s="177"/>
      <c r="AA239" s="178"/>
      <c r="AB239" s="120" t="s">
        <v>11</v>
      </c>
      <c r="AC239" s="175"/>
      <c r="AD239" s="297" t="s">
        <v>8</v>
      </c>
      <c r="AE239" s="298"/>
      <c r="AF239" s="298"/>
      <c r="AG239" s="298"/>
      <c r="AH239" s="298"/>
      <c r="AI239" s="298"/>
      <c r="AJ239" s="299"/>
      <c r="AK239" s="126" t="s">
        <v>9</v>
      </c>
      <c r="AL239" s="173"/>
      <c r="AM239" s="294" t="s">
        <v>8</v>
      </c>
      <c r="AN239" s="295"/>
      <c r="AO239" s="295"/>
      <c r="AP239" s="295"/>
      <c r="AQ239" s="295"/>
      <c r="AR239" s="295"/>
      <c r="AS239" s="296"/>
      <c r="AT239" s="121" t="s">
        <v>9</v>
      </c>
    </row>
    <row r="240" spans="1:64" x14ac:dyDescent="0.15">
      <c r="A240" s="276">
        <v>48</v>
      </c>
      <c r="B240" s="279"/>
      <c r="C240" s="281"/>
      <c r="D240" s="279"/>
      <c r="E240" s="191" t="str">
        <f>IF(C240="○",IF($D240&lt;&gt;"",VLOOKUP($D240,新規学連登録者入力シート!$A$2:$U$101,8,FALSE),""),IF($D240&lt;&gt;"",IF(VLOOKUP(記入方法!$D240,登録者リスト!$A$1:$F$43729,4,FALSE)=基本情報!$D$6,VLOOKUP(記入方法!$D240,登録者リスト!$A$1:$F$43729,3,FALSE),""),""))</f>
        <v/>
      </c>
      <c r="F240" s="283" t="str">
        <f>IF(C240="○",IF($D240&lt;&gt;"",VLOOKUP($D240,新規学連登録者入力シート!$A$2:$U$101,9,FALSE),""),IF($D240&lt;&gt;"",IF(VLOOKUP(記入方法!$D240,登録者リスト!$A$1:$G$43729,4,FALSE)=基本情報!$D$6,VLOOKUP(記入方法!$D240,登録者リスト!$A$1:$G$43729,7,FALSE),""),""))</f>
        <v/>
      </c>
      <c r="G240" s="192" t="str">
        <f>IF(C240="○",IF($D240&lt;&gt;"",VLOOKUP($D240,新規学連登録者入力シート!$A$2:$U$101,14,FALSE),""),IF($D240&lt;&gt;"",IF(VLOOKUP(記入方法!$D240,登録者リスト!$A$1:$F$43729,4,FALSE)=基本情報!$D$6,VLOOKUP(記入方法!$D240,登録者リスト!$A$1:$F$43729,5,FALSE),""),""))</f>
        <v/>
      </c>
      <c r="H240" s="285" t="str">
        <f>IF(C240="○",IF($D240&lt;&gt;"",VLOOKUP($D240,新規学連登録者入力シート!$A$2:$U$101,19,FALSE),""),IF($D240&lt;&gt;"",IF(VLOOKUP(記入方法!$D240,登録者リスト!$A$1:$H$43729,4,FALSE)=基本情報!$D$6,VLOOKUP(記入方法!$D240,登録者リスト!$A$1:$H$43729,8,FALSE),""),""))</f>
        <v/>
      </c>
      <c r="I240" s="341"/>
      <c r="J240" s="341"/>
      <c r="K240" s="343" t="str">
        <f>IFERROR(IF(I240="","",IF(AND(I240&lt;&gt;"107 ハーフマラソン",I240&lt;&gt;"062 10000mW"),IF(BD240="T",IF(VALUE(M240)&lt;=BB240,"A標準",IF(VALUE(M240)&lt;=BC240,"B標準","未突破")),IF(VALUE(M240)&gt;=BB240,"A標準",IF(VALUE(M240)&gt;=BC240,"B標準","未突破"))),IF(VALUE(M240)&lt;=BC240,"","未突破"))),"")</f>
        <v/>
      </c>
      <c r="L240" s="170"/>
      <c r="M240" s="13" t="str">
        <f>IF(U240="",ASC(N240&amp;IF(P240&lt;&gt;"",TEXT(P240,"00"),"")&amp;IF(R240&lt;&gt;"",TEXT(R240,"00"),"")&amp;IF(T240&lt;&gt;"",TEXT(T240,"00"),"")),ASC(U240))</f>
        <v/>
      </c>
      <c r="N240" s="285"/>
      <c r="O240" s="329" t="s">
        <v>278</v>
      </c>
      <c r="P240" s="337"/>
      <c r="Q240" s="329" t="s">
        <v>279</v>
      </c>
      <c r="R240" s="337"/>
      <c r="S240" s="313" t="s">
        <v>280</v>
      </c>
      <c r="T240" s="339"/>
      <c r="U240" s="285"/>
      <c r="V240" s="8"/>
      <c r="W240" s="9" t="s">
        <v>23</v>
      </c>
      <c r="X240" s="8"/>
      <c r="Y240" s="9" t="s">
        <v>24</v>
      </c>
      <c r="Z240" s="8"/>
      <c r="AA240" s="9" t="s">
        <v>26</v>
      </c>
      <c r="AB240" s="283"/>
      <c r="AC240" s="127" t="str">
        <f>IF(AK240="",ASC(AD240&amp;IF(AF240&lt;&gt;"",TEXT(AF240,"00"),"")&amp;IF(AH240&lt;&gt;"",TEXT(AH240,"00"),"")&amp;IF(AJ240&lt;&gt;"",TEXT(AJ240,"00"),"")),ASC(AK240))</f>
        <v/>
      </c>
      <c r="AD240" s="327" t="str">
        <f>IF(I240="","",IF(I240="201 十種競技","",VLOOKUP(I240,#REF!,2,FALSE)))</f>
        <v/>
      </c>
      <c r="AE240" s="331" t="s">
        <v>278</v>
      </c>
      <c r="AF240" s="333" t="str">
        <f>IF(I240="","",IF(I240="201 十種競技","",VLOOKUP(I240,#REF!,4,FALSE)))</f>
        <v/>
      </c>
      <c r="AG240" s="331" t="s">
        <v>279</v>
      </c>
      <c r="AH240" s="333" t="str">
        <f>IF(I240="","",IF(I240="201 十種競技","",VLOOKUP(I240,#REF!,6,FALSE)))</f>
        <v/>
      </c>
      <c r="AI240" s="335" t="s">
        <v>280</v>
      </c>
      <c r="AJ240" s="325" t="str">
        <f>IF(I240="","",IF(I240="201 十種競技","",VLOOKUP(I240,#REF!,8,FALSE)))</f>
        <v/>
      </c>
      <c r="AK240" s="327" t="str">
        <f>IF(I240="","",IF(I240="201 十種競技",#REF!,""))</f>
        <v/>
      </c>
      <c r="AL240" s="13" t="str">
        <f>IF(AT240="",ASC(AM240&amp;IF(AO240&lt;&gt;"",TEXT(AO240,"00"),"")&amp;IF(AQ240&lt;&gt;"",TEXT(AQ240,"00"),"")&amp;IF(AS240&lt;&gt;"",TEXT(AS240,"00"),"")),ASC(AT240))</f>
        <v/>
      </c>
      <c r="AM240" s="279"/>
      <c r="AN240" s="329" t="s">
        <v>278</v>
      </c>
      <c r="AO240" s="311"/>
      <c r="AP240" s="329" t="s">
        <v>279</v>
      </c>
      <c r="AQ240" s="311"/>
      <c r="AR240" s="313" t="s">
        <v>280</v>
      </c>
      <c r="AS240" s="315"/>
      <c r="AT240" s="317"/>
      <c r="AV240" s="6" t="str">
        <f>IF(AND(I240&lt;&gt;"107 ハーフマラソン",I240&lt;&gt;"062 10000mW"),D240 &amp; "-" &amp; I240,D240 &amp; "-" &amp; I240 &amp; J240)</f>
        <v>-</v>
      </c>
      <c r="AW240" s="6" t="str">
        <f>IF(ISERROR(VLOOKUP(記入方法!$AV240,登録者リスト!#REF!,4,FALSE)),"○","")</f>
        <v>○</v>
      </c>
      <c r="AX240" s="6" t="e">
        <f>IF(AND(I240&lt;&gt;"107 ハーフマラソン",I240&lt;&gt;"062 10000mW"),#REF! &amp; "-" &amp; I240,#REF! &amp; "-" &amp; I240 &amp; J240)</f>
        <v>#REF!</v>
      </c>
      <c r="AY240" s="6" t="str">
        <f>IF(ISERROR(VLOOKUP(AX240,突破者リスト外資格記録入力シート!$D$7:$M$106,2,FALSE)),"○","")</f>
        <v>○</v>
      </c>
      <c r="AZ240" s="6" t="str">
        <f>IF(C240="○","整理番号","登録番号")</f>
        <v>登録番号</v>
      </c>
      <c r="BA240" s="6" t="str">
        <f>IF(I240="107 ハーフマラソン","H",IF(I240="062 10000mW","W",""))</f>
        <v/>
      </c>
      <c r="BB240" s="6" t="e">
        <f>VLOOKUP($I240 &amp; $J240,標準記録!$A$1:$D$25,2,FALSE)</f>
        <v>#N/A</v>
      </c>
      <c r="BC240" s="6" t="e">
        <f>VLOOKUP($I240 &amp; $J240,標準記録!$A$1:$D$25,3,FALSE)</f>
        <v>#N/A</v>
      </c>
      <c r="BD240" s="6" t="e">
        <f>VLOOKUP($I240 &amp; $J240,標準記録!$A$1:$D$25,4,FALSE)</f>
        <v>#N/A</v>
      </c>
      <c r="BE240" s="6" t="str">
        <f>IF(BF240="","",A240)</f>
        <v/>
      </c>
      <c r="BF240" s="6" t="str">
        <f>IF(OR(I240="201 十種競技",I240="202 七種競技"),#REF!,"")</f>
        <v/>
      </c>
      <c r="BG240" s="6" t="str">
        <f>IF(I240="107 ハーフマラソン",#REF!,"")</f>
        <v/>
      </c>
      <c r="BH240" s="6" t="str">
        <f>I240 &amp; K240</f>
        <v/>
      </c>
      <c r="BI240" s="6">
        <f>I240</f>
        <v>0</v>
      </c>
      <c r="BJ240" s="6">
        <f>COUNTIF($BI$5:$BI$401,I240)</f>
        <v>160</v>
      </c>
      <c r="BK240" s="6">
        <f>COUNTIF($BH$5:$BH$401,I240 &amp; "B標準")</f>
        <v>0</v>
      </c>
      <c r="BL240" s="6" t="str">
        <f>D238 &amp; D240</f>
        <v>登録番号</v>
      </c>
    </row>
    <row r="241" spans="1:64" ht="14.25" thickBot="1" x14ac:dyDescent="0.2">
      <c r="A241" s="277"/>
      <c r="B241" s="280"/>
      <c r="C241" s="282"/>
      <c r="D241" s="280"/>
      <c r="E241" s="193" t="str">
        <f>IF(C240="○",IF($D240&lt;&gt;"",VLOOKUP($D240,新規学連登録者入力シート!$A$2:$U$101,7,FALSE),""),IF($D240&lt;&gt;"",IF(VLOOKUP(記入方法!$D240,登録者リスト!$A$1:$F$43729,4,FALSE)=基本情報!$D$6,VLOOKUP(記入方法!$D240,登録者リスト!$A$1:$F$43729,2,FALSE),""),""))</f>
        <v/>
      </c>
      <c r="F241" s="284"/>
      <c r="G241" s="193" t="str">
        <f>IF(C240="○",IF($D240&lt;&gt;"",VLOOKUP($D240,新規学連登録者入力シート!$A$2:$U$101,19,FALSE),""),IF($D240&lt;&gt;"",IF(VLOOKUP(記入方法!$D240,登録者リスト!$A$1:$F$43729,4,FALSE)=基本情報!$D$6,VLOOKUP(記入方法!$D240,登録者リスト!$A$1:$F$43729,6,FALSE),""),""))</f>
        <v/>
      </c>
      <c r="H241" s="286"/>
      <c r="I241" s="342"/>
      <c r="J241" s="342"/>
      <c r="K241" s="344"/>
      <c r="L241" s="171"/>
      <c r="M241" s="15" t="str">
        <f>IF(U241="",ASC(N241&amp;IF(P241&lt;&gt;"",TEXT(P241,"00"),"")&amp;IF(R241&lt;&gt;"",TEXT(R241,"00"),"")&amp;IF(T241&lt;&gt;"",TEXT(T241,"00"),"")),ASC(U241))</f>
        <v/>
      </c>
      <c r="N241" s="286"/>
      <c r="O241" s="330"/>
      <c r="P241" s="338"/>
      <c r="Q241" s="330"/>
      <c r="R241" s="338"/>
      <c r="S241" s="314"/>
      <c r="T241" s="340"/>
      <c r="U241" s="286"/>
      <c r="V241" s="10"/>
      <c r="W241" s="11" t="s">
        <v>23</v>
      </c>
      <c r="X241" s="10"/>
      <c r="Y241" s="11" t="s">
        <v>25</v>
      </c>
      <c r="Z241" s="10"/>
      <c r="AA241" s="11" t="s">
        <v>26</v>
      </c>
      <c r="AB241" s="284"/>
      <c r="AC241" s="128" t="str">
        <f>IF(AK241="",ASC(AD240&amp;IF(AF241&lt;&gt;"",TEXT(AF241,"00"),"")&amp;IF(AH241&lt;&gt;"",TEXT(AH241,"00"),"")&amp;IF(AJ241&lt;&gt;"",TEXT(AJ241,"00"),"")),ASC(AK241))</f>
        <v/>
      </c>
      <c r="AD241" s="328"/>
      <c r="AE241" s="332"/>
      <c r="AF241" s="334"/>
      <c r="AG241" s="332"/>
      <c r="AH241" s="334"/>
      <c r="AI241" s="336"/>
      <c r="AJ241" s="326"/>
      <c r="AK241" s="328"/>
      <c r="AL241" s="15" t="str">
        <f>IF(AT241="",ASC(AM241&amp;IF(AO241&lt;&gt;"",TEXT(AO241,"00"),"")&amp;IF(AQ241&lt;&gt;"",TEXT(AQ241,"00"),"")&amp;IF(AS241&lt;&gt;"",TEXT(AS241,"00"),"")),ASC(AT241))</f>
        <v/>
      </c>
      <c r="AM241" s="280"/>
      <c r="AN241" s="330"/>
      <c r="AO241" s="312"/>
      <c r="AP241" s="330"/>
      <c r="AQ241" s="312"/>
      <c r="AR241" s="314"/>
      <c r="AS241" s="316"/>
      <c r="AT241" s="318"/>
      <c r="AV241" s="6" t="str">
        <f>IF(AND(I241&lt;&gt;"107 ハーフマラソン",I241&lt;&gt;"062 10000mW"),D240 &amp; "-" &amp; I241,D240 &amp; "-" &amp; I241 &amp; J241)</f>
        <v>-</v>
      </c>
      <c r="AW241" s="6" t="str">
        <f>IF(ISERROR(VLOOKUP(記入方法!$AV241,登録者リスト!#REF!,4,FALSE)),"○","")</f>
        <v>○</v>
      </c>
      <c r="AX241" s="6" t="e">
        <f>IF(AND(I241&lt;&gt;"107 ハーフマラソン",I241&lt;&gt;"062 10000mW"),#REF! &amp; "-" &amp; I241,#REF! &amp; "-" &amp; I241 &amp; J241)</f>
        <v>#REF!</v>
      </c>
      <c r="AY241" s="6" t="str">
        <f>IF(ISERROR(VLOOKUP(AX241,突破者リスト外資格記録入力シート!$D$7:$M$106,2,FALSE)),"○","")</f>
        <v>○</v>
      </c>
      <c r="BA241" s="6" t="str">
        <f>IF(I241="107 ハーフマラソン","H",IF(I241="062 10000mW","W",""))</f>
        <v/>
      </c>
      <c r="BB241" s="6" t="e">
        <f>VLOOKUP($I241 &amp; $J241,標準記録!$A$1:$D$25,2,FALSE)</f>
        <v>#N/A</v>
      </c>
      <c r="BC241" s="6" t="e">
        <f>VLOOKUP($I241 &amp; $J241,標準記録!$A$1:$D$25,3,FALSE)</f>
        <v>#N/A</v>
      </c>
      <c r="BD241" s="6" t="e">
        <f>VLOOKUP($I241 &amp; $J241,標準記録!$A$1:$D$25,4,FALSE)</f>
        <v>#N/A</v>
      </c>
      <c r="BE241" s="6" t="str">
        <f>IF(BF241="","",A240)</f>
        <v/>
      </c>
      <c r="BF241" s="6" t="str">
        <f>IF(OR(I241="201 十種競技",I241="202 七種競技"),#REF!,"")</f>
        <v/>
      </c>
      <c r="BG241" s="6" t="str">
        <f>IF(I241="107 ハーフマラソン",#REF!,"")</f>
        <v/>
      </c>
      <c r="BH241" s="6" t="str">
        <f>I241 &amp; K241</f>
        <v/>
      </c>
      <c r="BI241" s="6">
        <f>I241</f>
        <v>0</v>
      </c>
      <c r="BJ241" s="6">
        <f>COUNTIF($BI$5:$BI$401,I241)</f>
        <v>160</v>
      </c>
      <c r="BK241" s="6">
        <f>COUNTIF($BH$5:$BH$401,I241 &amp; "B標準")</f>
        <v>0</v>
      </c>
    </row>
    <row r="242" spans="1:64" ht="15" thickTop="1" thickBot="1" x14ac:dyDescent="0.2">
      <c r="A242" s="278"/>
      <c r="B242" s="319" t="s">
        <v>167</v>
      </c>
      <c r="C242" s="320"/>
      <c r="D242" s="320"/>
      <c r="E242" s="320"/>
      <c r="F242" s="320"/>
      <c r="G242" s="321"/>
      <c r="H242" s="190"/>
      <c r="I242" s="322"/>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4"/>
    </row>
    <row r="243" spans="1:64" ht="13.5" customHeight="1" x14ac:dyDescent="0.15">
      <c r="A243" s="301"/>
      <c r="B243" s="303" t="s">
        <v>0</v>
      </c>
      <c r="C243" s="305" t="s">
        <v>283</v>
      </c>
      <c r="D243" s="305" t="str">
        <f>IF(C245="○","整理番号","登録番号")</f>
        <v>登録番号</v>
      </c>
      <c r="E243" s="189" t="s">
        <v>1402</v>
      </c>
      <c r="F243" s="303" t="s">
        <v>322</v>
      </c>
      <c r="G243" s="169" t="s">
        <v>1</v>
      </c>
      <c r="H243" s="307" t="s">
        <v>1403</v>
      </c>
      <c r="I243" s="345" t="s">
        <v>2</v>
      </c>
      <c r="J243" s="307" t="s">
        <v>331</v>
      </c>
      <c r="K243" s="307" t="s">
        <v>3</v>
      </c>
      <c r="L243" s="179" t="s">
        <v>284</v>
      </c>
      <c r="M243" s="172" t="s">
        <v>16</v>
      </c>
      <c r="N243" s="287" t="s">
        <v>4</v>
      </c>
      <c r="O243" s="288"/>
      <c r="P243" s="288"/>
      <c r="Q243" s="288"/>
      <c r="R243" s="288"/>
      <c r="S243" s="288"/>
      <c r="T243" s="288"/>
      <c r="U243" s="288"/>
      <c r="V243" s="288"/>
      <c r="W243" s="288"/>
      <c r="X243" s="288"/>
      <c r="Y243" s="288"/>
      <c r="Z243" s="288"/>
      <c r="AA243" s="288"/>
      <c r="AB243" s="289"/>
      <c r="AC243" s="174" t="s">
        <v>16</v>
      </c>
      <c r="AD243" s="290" t="s">
        <v>470</v>
      </c>
      <c r="AE243" s="291"/>
      <c r="AF243" s="291"/>
      <c r="AG243" s="291"/>
      <c r="AH243" s="291"/>
      <c r="AI243" s="291"/>
      <c r="AJ243" s="291"/>
      <c r="AK243" s="292"/>
      <c r="AL243" s="172" t="s">
        <v>16</v>
      </c>
      <c r="AM243" s="287" t="s">
        <v>467</v>
      </c>
      <c r="AN243" s="288"/>
      <c r="AO243" s="288"/>
      <c r="AP243" s="288"/>
      <c r="AQ243" s="288"/>
      <c r="AR243" s="288"/>
      <c r="AS243" s="288"/>
      <c r="AT243" s="293"/>
    </row>
    <row r="244" spans="1:64" ht="14.25" thickBot="1" x14ac:dyDescent="0.2">
      <c r="A244" s="302"/>
      <c r="B244" s="304"/>
      <c r="C244" s="306"/>
      <c r="D244" s="306"/>
      <c r="E244" s="194" t="s">
        <v>6</v>
      </c>
      <c r="F244" s="304"/>
      <c r="G244" s="7" t="s">
        <v>7</v>
      </c>
      <c r="H244" s="304"/>
      <c r="I244" s="346"/>
      <c r="J244" s="310"/>
      <c r="K244" s="310"/>
      <c r="L244" s="180"/>
      <c r="M244" s="173"/>
      <c r="N244" s="294" t="s">
        <v>8</v>
      </c>
      <c r="O244" s="295"/>
      <c r="P244" s="295"/>
      <c r="Q244" s="295"/>
      <c r="R244" s="295"/>
      <c r="S244" s="295"/>
      <c r="T244" s="296"/>
      <c r="U244" s="194" t="s">
        <v>9</v>
      </c>
      <c r="V244" s="176" t="s">
        <v>10</v>
      </c>
      <c r="W244" s="177"/>
      <c r="X244" s="177"/>
      <c r="Y244" s="177"/>
      <c r="Z244" s="177"/>
      <c r="AA244" s="178"/>
      <c r="AB244" s="120" t="s">
        <v>11</v>
      </c>
      <c r="AC244" s="175"/>
      <c r="AD244" s="297" t="s">
        <v>8</v>
      </c>
      <c r="AE244" s="298"/>
      <c r="AF244" s="298"/>
      <c r="AG244" s="298"/>
      <c r="AH244" s="298"/>
      <c r="AI244" s="298"/>
      <c r="AJ244" s="299"/>
      <c r="AK244" s="126" t="s">
        <v>9</v>
      </c>
      <c r="AL244" s="173"/>
      <c r="AM244" s="294" t="s">
        <v>8</v>
      </c>
      <c r="AN244" s="295"/>
      <c r="AO244" s="295"/>
      <c r="AP244" s="295"/>
      <c r="AQ244" s="295"/>
      <c r="AR244" s="295"/>
      <c r="AS244" s="296"/>
      <c r="AT244" s="121" t="s">
        <v>9</v>
      </c>
    </row>
    <row r="245" spans="1:64" x14ac:dyDescent="0.15">
      <c r="A245" s="276">
        <v>49</v>
      </c>
      <c r="B245" s="279"/>
      <c r="C245" s="281"/>
      <c r="D245" s="279"/>
      <c r="E245" s="191" t="str">
        <f>IF(C245="○",IF($D245&lt;&gt;"",VLOOKUP($D245,新規学連登録者入力シート!$A$2:$U$101,8,FALSE),""),IF($D245&lt;&gt;"",IF(VLOOKUP(記入方法!$D245,登録者リスト!$A$1:$F$43729,4,FALSE)=基本情報!$D$6,VLOOKUP(記入方法!$D245,登録者リスト!$A$1:$F$43729,3,FALSE),""),""))</f>
        <v/>
      </c>
      <c r="F245" s="283" t="str">
        <f>IF(C245="○",IF($D245&lt;&gt;"",VLOOKUP($D245,新規学連登録者入力シート!$A$2:$U$101,9,FALSE),""),IF($D245&lt;&gt;"",IF(VLOOKUP(記入方法!$D245,登録者リスト!$A$1:$G$43729,4,FALSE)=基本情報!$D$6,VLOOKUP(記入方法!$D245,登録者リスト!$A$1:$G$43729,7,FALSE),""),""))</f>
        <v/>
      </c>
      <c r="G245" s="192" t="str">
        <f>IF(C245="○",IF($D245&lt;&gt;"",VLOOKUP($D245,新規学連登録者入力シート!$A$2:$U$101,14,FALSE),""),IF($D245&lt;&gt;"",IF(VLOOKUP(記入方法!$D245,登録者リスト!$A$1:$F$43729,4,FALSE)=基本情報!$D$6,VLOOKUP(記入方法!$D245,登録者リスト!$A$1:$F$43729,5,FALSE),""),""))</f>
        <v/>
      </c>
      <c r="H245" s="285" t="str">
        <f>IF(C245="○",IF($D245&lt;&gt;"",VLOOKUP($D245,新規学連登録者入力シート!$A$2:$U$101,19,FALSE),""),IF($D245&lt;&gt;"",IF(VLOOKUP(記入方法!$D245,登録者リスト!$A$1:$H$43729,4,FALSE)=基本情報!$D$6,VLOOKUP(記入方法!$D245,登録者リスト!$A$1:$H$43729,8,FALSE),""),""))</f>
        <v/>
      </c>
      <c r="I245" s="341"/>
      <c r="J245" s="341"/>
      <c r="K245" s="343" t="str">
        <f>IFERROR(IF(I245="","",IF(AND(I245&lt;&gt;"107 ハーフマラソン",I245&lt;&gt;"062 10000mW"),IF(BD245="T",IF(VALUE(M245)&lt;=BB245,"A標準",IF(VALUE(M245)&lt;=BC245,"B標準","未突破")),IF(VALUE(M245)&gt;=BB245,"A標準",IF(VALUE(M245)&gt;=BC245,"B標準","未突破"))),IF(VALUE(M245)&lt;=BC245,"","未突破"))),"")</f>
        <v/>
      </c>
      <c r="L245" s="170"/>
      <c r="M245" s="13" t="str">
        <f>IF(U245="",ASC(N245&amp;IF(P245&lt;&gt;"",TEXT(P245,"00"),"")&amp;IF(R245&lt;&gt;"",TEXT(R245,"00"),"")&amp;IF(T245&lt;&gt;"",TEXT(T245,"00"),"")),ASC(U245))</f>
        <v/>
      </c>
      <c r="N245" s="285"/>
      <c r="O245" s="329" t="s">
        <v>278</v>
      </c>
      <c r="P245" s="337"/>
      <c r="Q245" s="329" t="s">
        <v>279</v>
      </c>
      <c r="R245" s="337"/>
      <c r="S245" s="313" t="s">
        <v>280</v>
      </c>
      <c r="T245" s="339"/>
      <c r="U245" s="285"/>
      <c r="V245" s="8"/>
      <c r="W245" s="9" t="s">
        <v>23</v>
      </c>
      <c r="X245" s="8"/>
      <c r="Y245" s="9" t="s">
        <v>24</v>
      </c>
      <c r="Z245" s="8"/>
      <c r="AA245" s="9" t="s">
        <v>26</v>
      </c>
      <c r="AB245" s="283"/>
      <c r="AC245" s="127" t="str">
        <f>IF(AK245="",ASC(AD245&amp;IF(AF245&lt;&gt;"",TEXT(AF245,"00"),"")&amp;IF(AH245&lt;&gt;"",TEXT(AH245,"00"),"")&amp;IF(AJ245&lt;&gt;"",TEXT(AJ245,"00"),"")),ASC(AK245))</f>
        <v/>
      </c>
      <c r="AD245" s="327" t="str">
        <f>IF(I245="","",IF(I245="201 十種競技","",VLOOKUP(I245,#REF!,2,FALSE)))</f>
        <v/>
      </c>
      <c r="AE245" s="331" t="s">
        <v>278</v>
      </c>
      <c r="AF245" s="333" t="str">
        <f>IF(I245="","",IF(I245="201 十種競技","",VLOOKUP(I245,#REF!,4,FALSE)))</f>
        <v/>
      </c>
      <c r="AG245" s="331" t="s">
        <v>279</v>
      </c>
      <c r="AH245" s="333" t="str">
        <f>IF(I245="","",IF(I245="201 十種競技","",VLOOKUP(I245,#REF!,6,FALSE)))</f>
        <v/>
      </c>
      <c r="AI245" s="335" t="s">
        <v>280</v>
      </c>
      <c r="AJ245" s="325" t="str">
        <f>IF(I245="","",IF(I245="201 十種競技","",VLOOKUP(I245,#REF!,8,FALSE)))</f>
        <v/>
      </c>
      <c r="AK245" s="327" t="str">
        <f>IF(I245="","",IF(I245="201 十種競技",#REF!,""))</f>
        <v/>
      </c>
      <c r="AL245" s="13" t="str">
        <f>IF(AT245="",ASC(AM245&amp;IF(AO245&lt;&gt;"",TEXT(AO245,"00"),"")&amp;IF(AQ245&lt;&gt;"",TEXT(AQ245,"00"),"")&amp;IF(AS245&lt;&gt;"",TEXT(AS245,"00"),"")),ASC(AT245))</f>
        <v/>
      </c>
      <c r="AM245" s="279"/>
      <c r="AN245" s="329" t="s">
        <v>278</v>
      </c>
      <c r="AO245" s="311"/>
      <c r="AP245" s="329" t="s">
        <v>279</v>
      </c>
      <c r="AQ245" s="311"/>
      <c r="AR245" s="313" t="s">
        <v>280</v>
      </c>
      <c r="AS245" s="315"/>
      <c r="AT245" s="317"/>
      <c r="AV245" s="6" t="str">
        <f>IF(AND(I245&lt;&gt;"107 ハーフマラソン",I245&lt;&gt;"062 10000mW"),D245 &amp; "-" &amp; I245,D245 &amp; "-" &amp; I245 &amp; J245)</f>
        <v>-</v>
      </c>
      <c r="AW245" s="6" t="str">
        <f>IF(ISERROR(VLOOKUP(記入方法!$AV245,登録者リスト!#REF!,4,FALSE)),"○","")</f>
        <v>○</v>
      </c>
      <c r="AX245" s="6" t="e">
        <f>IF(AND(I245&lt;&gt;"107 ハーフマラソン",I245&lt;&gt;"062 10000mW"),#REF! &amp; "-" &amp; I245,#REF! &amp; "-" &amp; I245 &amp; J245)</f>
        <v>#REF!</v>
      </c>
      <c r="AY245" s="6" t="str">
        <f>IF(ISERROR(VLOOKUP(AX245,突破者リスト外資格記録入力シート!$D$7:$M$106,2,FALSE)),"○","")</f>
        <v>○</v>
      </c>
      <c r="AZ245" s="6" t="str">
        <f>IF(C245="○","整理番号","登録番号")</f>
        <v>登録番号</v>
      </c>
      <c r="BA245" s="6" t="str">
        <f>IF(I245="107 ハーフマラソン","H",IF(I245="062 10000mW","W",""))</f>
        <v/>
      </c>
      <c r="BB245" s="6" t="e">
        <f>VLOOKUP($I245 &amp; $J245,標準記録!$A$1:$D$25,2,FALSE)</f>
        <v>#N/A</v>
      </c>
      <c r="BC245" s="6" t="e">
        <f>VLOOKUP($I245 &amp; $J245,標準記録!$A$1:$D$25,3,FALSE)</f>
        <v>#N/A</v>
      </c>
      <c r="BD245" s="6" t="e">
        <f>VLOOKUP($I245 &amp; $J245,標準記録!$A$1:$D$25,4,FALSE)</f>
        <v>#N/A</v>
      </c>
      <c r="BE245" s="6" t="str">
        <f>IF(BF245="","",A245)</f>
        <v/>
      </c>
      <c r="BF245" s="6" t="str">
        <f>IF(OR(I245="201 十種競技",I245="202 七種競技"),#REF!,"")</f>
        <v/>
      </c>
      <c r="BG245" s="6" t="str">
        <f>IF(I245="107 ハーフマラソン",#REF!,"")</f>
        <v/>
      </c>
      <c r="BH245" s="6" t="str">
        <f>I245 &amp; K245</f>
        <v/>
      </c>
      <c r="BI245" s="6">
        <f>I245</f>
        <v>0</v>
      </c>
      <c r="BJ245" s="6">
        <f>COUNTIF($BI$5:$BI$401,I245)</f>
        <v>160</v>
      </c>
      <c r="BK245" s="6">
        <f>COUNTIF($BH$5:$BH$401,I245 &amp; "B標準")</f>
        <v>0</v>
      </c>
      <c r="BL245" s="6" t="str">
        <f>D243 &amp; D245</f>
        <v>登録番号</v>
      </c>
    </row>
    <row r="246" spans="1:64" ht="14.25" thickBot="1" x14ac:dyDescent="0.2">
      <c r="A246" s="277"/>
      <c r="B246" s="280"/>
      <c r="C246" s="282"/>
      <c r="D246" s="280"/>
      <c r="E246" s="193" t="str">
        <f>IF(C245="○",IF($D245&lt;&gt;"",VLOOKUP($D245,新規学連登録者入力シート!$A$2:$U$101,7,FALSE),""),IF($D245&lt;&gt;"",IF(VLOOKUP(記入方法!$D245,登録者リスト!$A$1:$F$43729,4,FALSE)=基本情報!$D$6,VLOOKUP(記入方法!$D245,登録者リスト!$A$1:$F$43729,2,FALSE),""),""))</f>
        <v/>
      </c>
      <c r="F246" s="284"/>
      <c r="G246" s="193" t="str">
        <f>IF(C245="○",IF($D245&lt;&gt;"",VLOOKUP($D245,新規学連登録者入力シート!$A$2:$U$101,19,FALSE),""),IF($D245&lt;&gt;"",IF(VLOOKUP(記入方法!$D245,登録者リスト!$A$1:$F$43729,4,FALSE)=基本情報!$D$6,VLOOKUP(記入方法!$D245,登録者リスト!$A$1:$F$43729,6,FALSE),""),""))</f>
        <v/>
      </c>
      <c r="H246" s="286"/>
      <c r="I246" s="342"/>
      <c r="J246" s="342"/>
      <c r="K246" s="344"/>
      <c r="L246" s="171"/>
      <c r="M246" s="15" t="str">
        <f>IF(U246="",ASC(N246&amp;IF(P246&lt;&gt;"",TEXT(P246,"00"),"")&amp;IF(R246&lt;&gt;"",TEXT(R246,"00"),"")&amp;IF(T246&lt;&gt;"",TEXT(T246,"00"),"")),ASC(U246))</f>
        <v/>
      </c>
      <c r="N246" s="286"/>
      <c r="O246" s="330"/>
      <c r="P246" s="338"/>
      <c r="Q246" s="330"/>
      <c r="R246" s="338"/>
      <c r="S246" s="314"/>
      <c r="T246" s="340"/>
      <c r="U246" s="286"/>
      <c r="V246" s="10"/>
      <c r="W246" s="11" t="s">
        <v>23</v>
      </c>
      <c r="X246" s="10"/>
      <c r="Y246" s="11" t="s">
        <v>25</v>
      </c>
      <c r="Z246" s="10"/>
      <c r="AA246" s="11" t="s">
        <v>26</v>
      </c>
      <c r="AB246" s="284"/>
      <c r="AC246" s="128" t="str">
        <f>IF(AK246="",ASC(AD245&amp;IF(AF246&lt;&gt;"",TEXT(AF246,"00"),"")&amp;IF(AH246&lt;&gt;"",TEXT(AH246,"00"),"")&amp;IF(AJ246&lt;&gt;"",TEXT(AJ246,"00"),"")),ASC(AK246))</f>
        <v/>
      </c>
      <c r="AD246" s="328"/>
      <c r="AE246" s="332"/>
      <c r="AF246" s="334"/>
      <c r="AG246" s="332"/>
      <c r="AH246" s="334"/>
      <c r="AI246" s="336"/>
      <c r="AJ246" s="326"/>
      <c r="AK246" s="328"/>
      <c r="AL246" s="15" t="str">
        <f>IF(AT246="",ASC(AM246&amp;IF(AO246&lt;&gt;"",TEXT(AO246,"00"),"")&amp;IF(AQ246&lt;&gt;"",TEXT(AQ246,"00"),"")&amp;IF(AS246&lt;&gt;"",TEXT(AS246,"00"),"")),ASC(AT246))</f>
        <v/>
      </c>
      <c r="AM246" s="280"/>
      <c r="AN246" s="330"/>
      <c r="AO246" s="312"/>
      <c r="AP246" s="330"/>
      <c r="AQ246" s="312"/>
      <c r="AR246" s="314"/>
      <c r="AS246" s="316"/>
      <c r="AT246" s="318"/>
      <c r="AV246" s="6" t="str">
        <f>IF(AND(I246&lt;&gt;"107 ハーフマラソン",I246&lt;&gt;"062 10000mW"),D245 &amp; "-" &amp; I246,D245 &amp; "-" &amp; I246 &amp; J246)</f>
        <v>-</v>
      </c>
      <c r="AW246" s="6" t="str">
        <f>IF(ISERROR(VLOOKUP(記入方法!$AV246,登録者リスト!#REF!,4,FALSE)),"○","")</f>
        <v>○</v>
      </c>
      <c r="AX246" s="6" t="e">
        <f>IF(AND(I246&lt;&gt;"107 ハーフマラソン",I246&lt;&gt;"062 10000mW"),#REF! &amp; "-" &amp; I246,#REF! &amp; "-" &amp; I246 &amp; J246)</f>
        <v>#REF!</v>
      </c>
      <c r="AY246" s="6" t="str">
        <f>IF(ISERROR(VLOOKUP(AX246,突破者リスト外資格記録入力シート!$D$7:$M$106,2,FALSE)),"○","")</f>
        <v>○</v>
      </c>
      <c r="BA246" s="6" t="str">
        <f>IF(I246="107 ハーフマラソン","H",IF(I246="062 10000mW","W",""))</f>
        <v/>
      </c>
      <c r="BB246" s="6" t="e">
        <f>VLOOKUP($I246 &amp; $J246,標準記録!$A$1:$D$25,2,FALSE)</f>
        <v>#N/A</v>
      </c>
      <c r="BC246" s="6" t="e">
        <f>VLOOKUP($I246 &amp; $J246,標準記録!$A$1:$D$25,3,FALSE)</f>
        <v>#N/A</v>
      </c>
      <c r="BD246" s="6" t="e">
        <f>VLOOKUP($I246 &amp; $J246,標準記録!$A$1:$D$25,4,FALSE)</f>
        <v>#N/A</v>
      </c>
      <c r="BE246" s="6" t="str">
        <f>IF(BF246="","",A245)</f>
        <v/>
      </c>
      <c r="BF246" s="6" t="str">
        <f>IF(OR(I246="201 十種競技",I246="202 七種競技"),#REF!,"")</f>
        <v/>
      </c>
      <c r="BG246" s="6" t="str">
        <f>IF(I246="107 ハーフマラソン",#REF!,"")</f>
        <v/>
      </c>
      <c r="BH246" s="6" t="str">
        <f>I246 &amp; K246</f>
        <v/>
      </c>
      <c r="BI246" s="6">
        <f>I246</f>
        <v>0</v>
      </c>
      <c r="BJ246" s="6">
        <f>COUNTIF($BI$5:$BI$401,I246)</f>
        <v>160</v>
      </c>
      <c r="BK246" s="6">
        <f>COUNTIF($BH$5:$BH$401,I246 &amp; "B標準")</f>
        <v>0</v>
      </c>
    </row>
    <row r="247" spans="1:64" ht="15" thickTop="1" thickBot="1" x14ac:dyDescent="0.2">
      <c r="A247" s="278"/>
      <c r="B247" s="319" t="s">
        <v>167</v>
      </c>
      <c r="C247" s="320"/>
      <c r="D247" s="320"/>
      <c r="E247" s="320"/>
      <c r="F247" s="320"/>
      <c r="G247" s="321"/>
      <c r="H247" s="190"/>
      <c r="I247" s="322"/>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4"/>
    </row>
    <row r="248" spans="1:64" ht="13.5" customHeight="1" x14ac:dyDescent="0.15">
      <c r="A248" s="301"/>
      <c r="B248" s="303" t="s">
        <v>0</v>
      </c>
      <c r="C248" s="305" t="s">
        <v>283</v>
      </c>
      <c r="D248" s="305" t="str">
        <f>IF(C250="○","整理番号","登録番号")</f>
        <v>登録番号</v>
      </c>
      <c r="E248" s="189" t="s">
        <v>1402</v>
      </c>
      <c r="F248" s="303" t="s">
        <v>322</v>
      </c>
      <c r="G248" s="169" t="s">
        <v>1</v>
      </c>
      <c r="H248" s="307" t="s">
        <v>1403</v>
      </c>
      <c r="I248" s="345" t="s">
        <v>2</v>
      </c>
      <c r="J248" s="307" t="s">
        <v>331</v>
      </c>
      <c r="K248" s="307" t="s">
        <v>3</v>
      </c>
      <c r="L248" s="179" t="s">
        <v>284</v>
      </c>
      <c r="M248" s="172" t="s">
        <v>16</v>
      </c>
      <c r="N248" s="287" t="s">
        <v>4</v>
      </c>
      <c r="O248" s="288"/>
      <c r="P248" s="288"/>
      <c r="Q248" s="288"/>
      <c r="R248" s="288"/>
      <c r="S248" s="288"/>
      <c r="T248" s="288"/>
      <c r="U248" s="288"/>
      <c r="V248" s="288"/>
      <c r="W248" s="288"/>
      <c r="X248" s="288"/>
      <c r="Y248" s="288"/>
      <c r="Z248" s="288"/>
      <c r="AA248" s="288"/>
      <c r="AB248" s="289"/>
      <c r="AC248" s="174" t="s">
        <v>16</v>
      </c>
      <c r="AD248" s="290" t="s">
        <v>470</v>
      </c>
      <c r="AE248" s="291"/>
      <c r="AF248" s="291"/>
      <c r="AG248" s="291"/>
      <c r="AH248" s="291"/>
      <c r="AI248" s="291"/>
      <c r="AJ248" s="291"/>
      <c r="AK248" s="292"/>
      <c r="AL248" s="172" t="s">
        <v>16</v>
      </c>
      <c r="AM248" s="287" t="s">
        <v>467</v>
      </c>
      <c r="AN248" s="288"/>
      <c r="AO248" s="288"/>
      <c r="AP248" s="288"/>
      <c r="AQ248" s="288"/>
      <c r="AR248" s="288"/>
      <c r="AS248" s="288"/>
      <c r="AT248" s="293"/>
    </row>
    <row r="249" spans="1:64" ht="14.25" thickBot="1" x14ac:dyDescent="0.2">
      <c r="A249" s="302"/>
      <c r="B249" s="304"/>
      <c r="C249" s="306"/>
      <c r="D249" s="306"/>
      <c r="E249" s="194" t="s">
        <v>6</v>
      </c>
      <c r="F249" s="304"/>
      <c r="G249" s="7" t="s">
        <v>7</v>
      </c>
      <c r="H249" s="304"/>
      <c r="I249" s="346"/>
      <c r="J249" s="310"/>
      <c r="K249" s="310"/>
      <c r="L249" s="180"/>
      <c r="M249" s="173"/>
      <c r="N249" s="294" t="s">
        <v>8</v>
      </c>
      <c r="O249" s="295"/>
      <c r="P249" s="295"/>
      <c r="Q249" s="295"/>
      <c r="R249" s="295"/>
      <c r="S249" s="295"/>
      <c r="T249" s="296"/>
      <c r="U249" s="194" t="s">
        <v>9</v>
      </c>
      <c r="V249" s="176" t="s">
        <v>10</v>
      </c>
      <c r="W249" s="177"/>
      <c r="X249" s="177"/>
      <c r="Y249" s="177"/>
      <c r="Z249" s="177"/>
      <c r="AA249" s="178"/>
      <c r="AB249" s="120" t="s">
        <v>11</v>
      </c>
      <c r="AC249" s="175"/>
      <c r="AD249" s="297" t="s">
        <v>8</v>
      </c>
      <c r="AE249" s="298"/>
      <c r="AF249" s="298"/>
      <c r="AG249" s="298"/>
      <c r="AH249" s="298"/>
      <c r="AI249" s="298"/>
      <c r="AJ249" s="299"/>
      <c r="AK249" s="126" t="s">
        <v>9</v>
      </c>
      <c r="AL249" s="173"/>
      <c r="AM249" s="294" t="s">
        <v>8</v>
      </c>
      <c r="AN249" s="295"/>
      <c r="AO249" s="295"/>
      <c r="AP249" s="295"/>
      <c r="AQ249" s="295"/>
      <c r="AR249" s="295"/>
      <c r="AS249" s="296"/>
      <c r="AT249" s="121" t="s">
        <v>9</v>
      </c>
    </row>
    <row r="250" spans="1:64" x14ac:dyDescent="0.15">
      <c r="A250" s="276">
        <v>50</v>
      </c>
      <c r="B250" s="279"/>
      <c r="C250" s="281"/>
      <c r="D250" s="279"/>
      <c r="E250" s="191" t="str">
        <f>IF(C250="○",IF($D250&lt;&gt;"",VLOOKUP($D250,新規学連登録者入力シート!$A$2:$U$101,8,FALSE),""),IF($D250&lt;&gt;"",IF(VLOOKUP(記入方法!$D250,登録者リスト!$A$1:$F$43729,4,FALSE)=基本情報!$D$6,VLOOKUP(記入方法!$D250,登録者リスト!$A$1:$F$43729,3,FALSE),""),""))</f>
        <v/>
      </c>
      <c r="F250" s="283" t="str">
        <f>IF(C250="○",IF($D250&lt;&gt;"",VLOOKUP($D250,新規学連登録者入力シート!$A$2:$U$101,9,FALSE),""),IF($D250&lt;&gt;"",IF(VLOOKUP(記入方法!$D250,登録者リスト!$A$1:$G$43729,4,FALSE)=基本情報!$D$6,VLOOKUP(記入方法!$D250,登録者リスト!$A$1:$G$43729,7,FALSE),""),""))</f>
        <v/>
      </c>
      <c r="G250" s="192" t="str">
        <f>IF(C250="○",IF($D250&lt;&gt;"",VLOOKUP($D250,新規学連登録者入力シート!$A$2:$U$101,14,FALSE),""),IF($D250&lt;&gt;"",IF(VLOOKUP(記入方法!$D250,登録者リスト!$A$1:$F$43729,4,FALSE)=基本情報!$D$6,VLOOKUP(記入方法!$D250,登録者リスト!$A$1:$F$43729,5,FALSE),""),""))</f>
        <v/>
      </c>
      <c r="H250" s="285" t="str">
        <f>IF(C250="○",IF($D250&lt;&gt;"",VLOOKUP($D250,新規学連登録者入力シート!$A$2:$U$101,19,FALSE),""),IF($D250&lt;&gt;"",IF(VLOOKUP(記入方法!$D250,登録者リスト!$A$1:$H$43729,4,FALSE)=基本情報!$D$6,VLOOKUP(記入方法!$D250,登録者リスト!$A$1:$H$43729,8,FALSE),""),""))</f>
        <v/>
      </c>
      <c r="I250" s="341"/>
      <c r="J250" s="341"/>
      <c r="K250" s="343" t="str">
        <f>IFERROR(IF(I250="","",IF(AND(I250&lt;&gt;"107 ハーフマラソン",I250&lt;&gt;"062 10000mW"),IF(BD250="T",IF(VALUE(M250)&lt;=BB250,"A標準",IF(VALUE(M250)&lt;=BC250,"B標準","未突破")),IF(VALUE(M250)&gt;=BB250,"A標準",IF(VALUE(M250)&gt;=BC250,"B標準","未突破"))),IF(VALUE(M250)&lt;=BC250,"","未突破"))),"")</f>
        <v/>
      </c>
      <c r="L250" s="170"/>
      <c r="M250" s="13" t="str">
        <f>IF(U250="",ASC(N250&amp;IF(P250&lt;&gt;"",TEXT(P250,"00"),"")&amp;IF(R250&lt;&gt;"",TEXT(R250,"00"),"")&amp;IF(T250&lt;&gt;"",TEXT(T250,"00"),"")),ASC(U250))</f>
        <v/>
      </c>
      <c r="N250" s="285"/>
      <c r="O250" s="329" t="s">
        <v>278</v>
      </c>
      <c r="P250" s="337"/>
      <c r="Q250" s="329" t="s">
        <v>279</v>
      </c>
      <c r="R250" s="337"/>
      <c r="S250" s="313" t="s">
        <v>280</v>
      </c>
      <c r="T250" s="339"/>
      <c r="U250" s="285"/>
      <c r="V250" s="8"/>
      <c r="W250" s="9" t="s">
        <v>23</v>
      </c>
      <c r="X250" s="8"/>
      <c r="Y250" s="9" t="s">
        <v>24</v>
      </c>
      <c r="Z250" s="8"/>
      <c r="AA250" s="9" t="s">
        <v>26</v>
      </c>
      <c r="AB250" s="283"/>
      <c r="AC250" s="127" t="str">
        <f>IF(AK250="",ASC(AD250&amp;IF(AF250&lt;&gt;"",TEXT(AF250,"00"),"")&amp;IF(AH250&lt;&gt;"",TEXT(AH250,"00"),"")&amp;IF(AJ250&lt;&gt;"",TEXT(AJ250,"00"),"")),ASC(AK250))</f>
        <v/>
      </c>
      <c r="AD250" s="327" t="str">
        <f>IF(I250="","",IF(I250="201 十種競技","",VLOOKUP(I250,#REF!,2,FALSE)))</f>
        <v/>
      </c>
      <c r="AE250" s="331" t="s">
        <v>278</v>
      </c>
      <c r="AF250" s="333" t="str">
        <f>IF(I250="","",IF(I250="201 十種競技","",VLOOKUP(I250,#REF!,4,FALSE)))</f>
        <v/>
      </c>
      <c r="AG250" s="331" t="s">
        <v>279</v>
      </c>
      <c r="AH250" s="333" t="str">
        <f>IF(I250="","",IF(I250="201 十種競技","",VLOOKUP(I250,#REF!,6,FALSE)))</f>
        <v/>
      </c>
      <c r="AI250" s="335" t="s">
        <v>280</v>
      </c>
      <c r="AJ250" s="325" t="str">
        <f>IF(I250="","",IF(I250="201 十種競技","",VLOOKUP(I250,#REF!,8,FALSE)))</f>
        <v/>
      </c>
      <c r="AK250" s="327" t="str">
        <f>IF(I250="","",IF(I250="201 十種競技",#REF!,""))</f>
        <v/>
      </c>
      <c r="AL250" s="13" t="str">
        <f>IF(AT250="",ASC(AM250&amp;IF(AO250&lt;&gt;"",TEXT(AO250,"00"),"")&amp;IF(AQ250&lt;&gt;"",TEXT(AQ250,"00"),"")&amp;IF(AS250&lt;&gt;"",TEXT(AS250,"00"),"")),ASC(AT250))</f>
        <v/>
      </c>
      <c r="AM250" s="279"/>
      <c r="AN250" s="329" t="s">
        <v>278</v>
      </c>
      <c r="AO250" s="311"/>
      <c r="AP250" s="329" t="s">
        <v>279</v>
      </c>
      <c r="AQ250" s="311"/>
      <c r="AR250" s="313" t="s">
        <v>280</v>
      </c>
      <c r="AS250" s="315"/>
      <c r="AT250" s="317"/>
      <c r="AV250" s="6" t="str">
        <f>IF(AND(I250&lt;&gt;"107 ハーフマラソン",I250&lt;&gt;"062 10000mW"),D250 &amp; "-" &amp; I250,D250 &amp; "-" &amp; I250 &amp; J250)</f>
        <v>-</v>
      </c>
      <c r="AW250" s="6" t="str">
        <f>IF(ISERROR(VLOOKUP(記入方法!$AV250,登録者リスト!#REF!,4,FALSE)),"○","")</f>
        <v>○</v>
      </c>
      <c r="AX250" s="6" t="e">
        <f>IF(AND(I250&lt;&gt;"107 ハーフマラソン",I250&lt;&gt;"062 10000mW"),#REF! &amp; "-" &amp; I250,#REF! &amp; "-" &amp; I250 &amp; J250)</f>
        <v>#REF!</v>
      </c>
      <c r="AY250" s="6" t="str">
        <f>IF(ISERROR(VLOOKUP(AX250,突破者リスト外資格記録入力シート!$D$7:$M$106,2,FALSE)),"○","")</f>
        <v>○</v>
      </c>
      <c r="AZ250" s="6" t="str">
        <f>IF(C250="○","整理番号","登録番号")</f>
        <v>登録番号</v>
      </c>
      <c r="BA250" s="6" t="str">
        <f>IF(I250="107 ハーフマラソン","H",IF(I250="062 10000mW","W",""))</f>
        <v/>
      </c>
      <c r="BB250" s="6" t="e">
        <f>VLOOKUP($I250 &amp; $J250,標準記録!$A$1:$D$25,2,FALSE)</f>
        <v>#N/A</v>
      </c>
      <c r="BC250" s="6" t="e">
        <f>VLOOKUP($I250 &amp; $J250,標準記録!$A$1:$D$25,3,FALSE)</f>
        <v>#N/A</v>
      </c>
      <c r="BD250" s="6" t="e">
        <f>VLOOKUP($I250 &amp; $J250,標準記録!$A$1:$D$25,4,FALSE)</f>
        <v>#N/A</v>
      </c>
      <c r="BE250" s="6" t="str">
        <f>IF(BF250="","",A250)</f>
        <v/>
      </c>
      <c r="BF250" s="6" t="str">
        <f>IF(OR(I250="201 十種競技",I250="202 七種競技"),#REF!,"")</f>
        <v/>
      </c>
      <c r="BG250" s="6" t="str">
        <f>IF(I250="107 ハーフマラソン",#REF!,"")</f>
        <v/>
      </c>
      <c r="BH250" s="6" t="str">
        <f>I250 &amp; K250</f>
        <v/>
      </c>
      <c r="BI250" s="6">
        <f>I250</f>
        <v>0</v>
      </c>
      <c r="BJ250" s="6">
        <f>COUNTIF($BI$5:$BI$401,I250)</f>
        <v>160</v>
      </c>
      <c r="BK250" s="6">
        <f>COUNTIF($BH$5:$BH$401,I250 &amp; "B標準")</f>
        <v>0</v>
      </c>
      <c r="BL250" s="6" t="str">
        <f>D248 &amp; D250</f>
        <v>登録番号</v>
      </c>
    </row>
    <row r="251" spans="1:64" ht="14.25" thickBot="1" x14ac:dyDescent="0.2">
      <c r="A251" s="277"/>
      <c r="B251" s="280"/>
      <c r="C251" s="282"/>
      <c r="D251" s="280"/>
      <c r="E251" s="193" t="str">
        <f>IF(C250="○",IF($D250&lt;&gt;"",VLOOKUP($D250,新規学連登録者入力シート!$A$2:$U$101,7,FALSE),""),IF($D250&lt;&gt;"",IF(VLOOKUP(記入方法!$D250,登録者リスト!$A$1:$F$43729,4,FALSE)=基本情報!$D$6,VLOOKUP(記入方法!$D250,登録者リスト!$A$1:$F$43729,2,FALSE),""),""))</f>
        <v/>
      </c>
      <c r="F251" s="284"/>
      <c r="G251" s="193" t="str">
        <f>IF(C250="○",IF($D250&lt;&gt;"",VLOOKUP($D250,新規学連登録者入力シート!$A$2:$U$101,19,FALSE),""),IF($D250&lt;&gt;"",IF(VLOOKUP(記入方法!$D250,登録者リスト!$A$1:$F$43729,4,FALSE)=基本情報!$D$6,VLOOKUP(記入方法!$D250,登録者リスト!$A$1:$F$43729,6,FALSE),""),""))</f>
        <v/>
      </c>
      <c r="H251" s="286"/>
      <c r="I251" s="342"/>
      <c r="J251" s="342"/>
      <c r="K251" s="344"/>
      <c r="L251" s="171"/>
      <c r="M251" s="15" t="str">
        <f>IF(U251="",ASC(N251&amp;IF(P251&lt;&gt;"",TEXT(P251,"00"),"")&amp;IF(R251&lt;&gt;"",TEXT(R251,"00"),"")&amp;IF(T251&lt;&gt;"",TEXT(T251,"00"),"")),ASC(U251))</f>
        <v/>
      </c>
      <c r="N251" s="286"/>
      <c r="O251" s="330"/>
      <c r="P251" s="338"/>
      <c r="Q251" s="330"/>
      <c r="R251" s="338"/>
      <c r="S251" s="314"/>
      <c r="T251" s="340"/>
      <c r="U251" s="286"/>
      <c r="V251" s="10"/>
      <c r="W251" s="11" t="s">
        <v>23</v>
      </c>
      <c r="X251" s="10"/>
      <c r="Y251" s="11" t="s">
        <v>25</v>
      </c>
      <c r="Z251" s="10"/>
      <c r="AA251" s="11" t="s">
        <v>26</v>
      </c>
      <c r="AB251" s="284"/>
      <c r="AC251" s="128" t="str">
        <f>IF(AK251="",ASC(AD250&amp;IF(AF251&lt;&gt;"",TEXT(AF251,"00"),"")&amp;IF(AH251&lt;&gt;"",TEXT(AH251,"00"),"")&amp;IF(AJ251&lt;&gt;"",TEXT(AJ251,"00"),"")),ASC(AK251))</f>
        <v/>
      </c>
      <c r="AD251" s="328"/>
      <c r="AE251" s="332"/>
      <c r="AF251" s="334"/>
      <c r="AG251" s="332"/>
      <c r="AH251" s="334"/>
      <c r="AI251" s="336"/>
      <c r="AJ251" s="326"/>
      <c r="AK251" s="328"/>
      <c r="AL251" s="15" t="str">
        <f>IF(AT251="",ASC(AM251&amp;IF(AO251&lt;&gt;"",TEXT(AO251,"00"),"")&amp;IF(AQ251&lt;&gt;"",TEXT(AQ251,"00"),"")&amp;IF(AS251&lt;&gt;"",TEXT(AS251,"00"),"")),ASC(AT251))</f>
        <v/>
      </c>
      <c r="AM251" s="280"/>
      <c r="AN251" s="330"/>
      <c r="AO251" s="312"/>
      <c r="AP251" s="330"/>
      <c r="AQ251" s="312"/>
      <c r="AR251" s="314"/>
      <c r="AS251" s="316"/>
      <c r="AT251" s="318"/>
      <c r="AV251" s="6" t="str">
        <f>IF(AND(I251&lt;&gt;"107 ハーフマラソン",I251&lt;&gt;"062 10000mW"),D250 &amp; "-" &amp; I251,D250 &amp; "-" &amp; I251 &amp; J251)</f>
        <v>-</v>
      </c>
      <c r="AW251" s="6" t="str">
        <f>IF(ISERROR(VLOOKUP(記入方法!$AV251,登録者リスト!#REF!,4,FALSE)),"○","")</f>
        <v>○</v>
      </c>
      <c r="AX251" s="6" t="e">
        <f>IF(AND(I251&lt;&gt;"107 ハーフマラソン",I251&lt;&gt;"062 10000mW"),#REF! &amp; "-" &amp; I251,#REF! &amp; "-" &amp; I251 &amp; J251)</f>
        <v>#REF!</v>
      </c>
      <c r="AY251" s="6" t="str">
        <f>IF(ISERROR(VLOOKUP(AX251,突破者リスト外資格記録入力シート!$D$7:$M$106,2,FALSE)),"○","")</f>
        <v>○</v>
      </c>
      <c r="BA251" s="6" t="str">
        <f>IF(I251="107 ハーフマラソン","H",IF(I251="062 10000mW","W",""))</f>
        <v/>
      </c>
      <c r="BB251" s="6" t="e">
        <f>VLOOKUP($I251 &amp; $J251,標準記録!$A$1:$D$25,2,FALSE)</f>
        <v>#N/A</v>
      </c>
      <c r="BC251" s="6" t="e">
        <f>VLOOKUP($I251 &amp; $J251,標準記録!$A$1:$D$25,3,FALSE)</f>
        <v>#N/A</v>
      </c>
      <c r="BD251" s="6" t="e">
        <f>VLOOKUP($I251 &amp; $J251,標準記録!$A$1:$D$25,4,FALSE)</f>
        <v>#N/A</v>
      </c>
      <c r="BE251" s="6" t="str">
        <f>IF(BF251="","",A250)</f>
        <v/>
      </c>
      <c r="BF251" s="6" t="str">
        <f>IF(OR(I251="201 十種競技",I251="202 七種競技"),#REF!,"")</f>
        <v/>
      </c>
      <c r="BG251" s="6" t="str">
        <f>IF(I251="107 ハーフマラソン",#REF!,"")</f>
        <v/>
      </c>
      <c r="BH251" s="6" t="str">
        <f>I251 &amp; K251</f>
        <v/>
      </c>
      <c r="BI251" s="6">
        <f>I251</f>
        <v>0</v>
      </c>
      <c r="BJ251" s="6">
        <f>COUNTIF($BI$5:$BI$401,I251)</f>
        <v>160</v>
      </c>
      <c r="BK251" s="6">
        <f>COUNTIF($BH$5:$BH$401,I251 &amp; "B標準")</f>
        <v>0</v>
      </c>
    </row>
    <row r="252" spans="1:64" ht="15" thickTop="1" thickBot="1" x14ac:dyDescent="0.2">
      <c r="A252" s="278"/>
      <c r="B252" s="319" t="s">
        <v>167</v>
      </c>
      <c r="C252" s="320"/>
      <c r="D252" s="320"/>
      <c r="E252" s="320"/>
      <c r="F252" s="320"/>
      <c r="G252" s="321"/>
      <c r="H252" s="190"/>
      <c r="I252" s="322"/>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4"/>
    </row>
    <row r="253" spans="1:64" ht="13.5" customHeight="1" x14ac:dyDescent="0.15">
      <c r="A253" s="301"/>
      <c r="B253" s="303" t="s">
        <v>0</v>
      </c>
      <c r="C253" s="305" t="s">
        <v>283</v>
      </c>
      <c r="D253" s="305" t="str">
        <f>IF(C255="○","整理番号","登録番号")</f>
        <v>登録番号</v>
      </c>
      <c r="E253" s="189" t="s">
        <v>1402</v>
      </c>
      <c r="F253" s="303" t="s">
        <v>322</v>
      </c>
      <c r="G253" s="169" t="s">
        <v>1</v>
      </c>
      <c r="H253" s="307" t="s">
        <v>1403</v>
      </c>
      <c r="I253" s="345" t="s">
        <v>2</v>
      </c>
      <c r="J253" s="307" t="s">
        <v>331</v>
      </c>
      <c r="K253" s="307" t="s">
        <v>3</v>
      </c>
      <c r="L253" s="179" t="s">
        <v>284</v>
      </c>
      <c r="M253" s="172" t="s">
        <v>16</v>
      </c>
      <c r="N253" s="287" t="s">
        <v>4</v>
      </c>
      <c r="O253" s="288"/>
      <c r="P253" s="288"/>
      <c r="Q253" s="288"/>
      <c r="R253" s="288"/>
      <c r="S253" s="288"/>
      <c r="T253" s="288"/>
      <c r="U253" s="288"/>
      <c r="V253" s="288"/>
      <c r="W253" s="288"/>
      <c r="X253" s="288"/>
      <c r="Y253" s="288"/>
      <c r="Z253" s="288"/>
      <c r="AA253" s="288"/>
      <c r="AB253" s="289"/>
      <c r="AC253" s="174" t="s">
        <v>16</v>
      </c>
      <c r="AD253" s="290" t="s">
        <v>470</v>
      </c>
      <c r="AE253" s="291"/>
      <c r="AF253" s="291"/>
      <c r="AG253" s="291"/>
      <c r="AH253" s="291"/>
      <c r="AI253" s="291"/>
      <c r="AJ253" s="291"/>
      <c r="AK253" s="292"/>
      <c r="AL253" s="172" t="s">
        <v>16</v>
      </c>
      <c r="AM253" s="287" t="s">
        <v>467</v>
      </c>
      <c r="AN253" s="288"/>
      <c r="AO253" s="288"/>
      <c r="AP253" s="288"/>
      <c r="AQ253" s="288"/>
      <c r="AR253" s="288"/>
      <c r="AS253" s="288"/>
      <c r="AT253" s="293"/>
    </row>
    <row r="254" spans="1:64" ht="14.25" thickBot="1" x14ac:dyDescent="0.2">
      <c r="A254" s="302"/>
      <c r="B254" s="304"/>
      <c r="C254" s="306"/>
      <c r="D254" s="306"/>
      <c r="E254" s="194" t="s">
        <v>6</v>
      </c>
      <c r="F254" s="304"/>
      <c r="G254" s="7" t="s">
        <v>7</v>
      </c>
      <c r="H254" s="304"/>
      <c r="I254" s="346"/>
      <c r="J254" s="310"/>
      <c r="K254" s="310"/>
      <c r="L254" s="180"/>
      <c r="M254" s="173"/>
      <c r="N254" s="294" t="s">
        <v>8</v>
      </c>
      <c r="O254" s="295"/>
      <c r="P254" s="295"/>
      <c r="Q254" s="295"/>
      <c r="R254" s="295"/>
      <c r="S254" s="295"/>
      <c r="T254" s="296"/>
      <c r="U254" s="194" t="s">
        <v>9</v>
      </c>
      <c r="V254" s="176" t="s">
        <v>10</v>
      </c>
      <c r="W254" s="177"/>
      <c r="X254" s="177"/>
      <c r="Y254" s="177"/>
      <c r="Z254" s="177"/>
      <c r="AA254" s="178"/>
      <c r="AB254" s="120" t="s">
        <v>11</v>
      </c>
      <c r="AC254" s="175"/>
      <c r="AD254" s="297" t="s">
        <v>8</v>
      </c>
      <c r="AE254" s="298"/>
      <c r="AF254" s="298"/>
      <c r="AG254" s="298"/>
      <c r="AH254" s="298"/>
      <c r="AI254" s="298"/>
      <c r="AJ254" s="299"/>
      <c r="AK254" s="126" t="s">
        <v>9</v>
      </c>
      <c r="AL254" s="173"/>
      <c r="AM254" s="294" t="s">
        <v>8</v>
      </c>
      <c r="AN254" s="295"/>
      <c r="AO254" s="295"/>
      <c r="AP254" s="295"/>
      <c r="AQ254" s="295"/>
      <c r="AR254" s="295"/>
      <c r="AS254" s="296"/>
      <c r="AT254" s="121" t="s">
        <v>9</v>
      </c>
    </row>
    <row r="255" spans="1:64" x14ac:dyDescent="0.15">
      <c r="A255" s="276">
        <v>51</v>
      </c>
      <c r="B255" s="279"/>
      <c r="C255" s="281"/>
      <c r="D255" s="279"/>
      <c r="E255" s="191" t="str">
        <f>IF(C255="○",IF($D255&lt;&gt;"",VLOOKUP($D255,新規学連登録者入力シート!$A$2:$U$101,8,FALSE),""),IF($D255&lt;&gt;"",IF(VLOOKUP(記入方法!$D255,登録者リスト!$A$1:$F$43729,4,FALSE)=基本情報!$D$6,VLOOKUP(記入方法!$D255,登録者リスト!$A$1:$F$43729,3,FALSE),""),""))</f>
        <v/>
      </c>
      <c r="F255" s="283" t="str">
        <f>IF(C255="○",IF($D255&lt;&gt;"",VLOOKUP($D255,新規学連登録者入力シート!$A$2:$U$101,9,FALSE),""),IF($D255&lt;&gt;"",IF(VLOOKUP(記入方法!$D255,登録者リスト!$A$1:$G$43729,4,FALSE)=基本情報!$D$6,VLOOKUP(記入方法!$D255,登録者リスト!$A$1:$G$43729,7,FALSE),""),""))</f>
        <v/>
      </c>
      <c r="G255" s="192" t="str">
        <f>IF(C255="○",IF($D255&lt;&gt;"",VLOOKUP($D255,新規学連登録者入力シート!$A$2:$U$101,14,FALSE),""),IF($D255&lt;&gt;"",IF(VLOOKUP(記入方法!$D255,登録者リスト!$A$1:$F$43729,4,FALSE)=基本情報!$D$6,VLOOKUP(記入方法!$D255,登録者リスト!$A$1:$F$43729,5,FALSE),""),""))</f>
        <v/>
      </c>
      <c r="H255" s="285" t="str">
        <f>IF(C255="○",IF($D255&lt;&gt;"",VLOOKUP($D255,新規学連登録者入力シート!$A$2:$U$101,19,FALSE),""),IF($D255&lt;&gt;"",IF(VLOOKUP(記入方法!$D255,登録者リスト!$A$1:$H$43729,4,FALSE)=基本情報!$D$6,VLOOKUP(記入方法!$D255,登録者リスト!$A$1:$H$43729,8,FALSE),""),""))</f>
        <v/>
      </c>
      <c r="I255" s="341"/>
      <c r="J255" s="341"/>
      <c r="K255" s="343" t="str">
        <f>IFERROR(IF(I255="","",IF(AND(I255&lt;&gt;"107 ハーフマラソン",I255&lt;&gt;"062 10000mW"),IF(BD255="T",IF(VALUE(M255)&lt;=BB255,"A標準",IF(VALUE(M255)&lt;=BC255,"B標準","未突破")),IF(VALUE(M255)&gt;=BB255,"A標準",IF(VALUE(M255)&gt;=BC255,"B標準","未突破"))),IF(VALUE(M255)&lt;=BC255,"","未突破"))),"")</f>
        <v/>
      </c>
      <c r="L255" s="170"/>
      <c r="M255" s="13" t="str">
        <f>IF(U255="",ASC(N255&amp;IF(P255&lt;&gt;"",TEXT(P255,"00"),"")&amp;IF(R255&lt;&gt;"",TEXT(R255,"00"),"")&amp;IF(T255&lt;&gt;"",TEXT(T255,"00"),"")),ASC(U255))</f>
        <v/>
      </c>
      <c r="N255" s="285"/>
      <c r="O255" s="329" t="s">
        <v>278</v>
      </c>
      <c r="P255" s="337"/>
      <c r="Q255" s="329" t="s">
        <v>279</v>
      </c>
      <c r="R255" s="337"/>
      <c r="S255" s="313" t="s">
        <v>280</v>
      </c>
      <c r="T255" s="339"/>
      <c r="U255" s="285"/>
      <c r="V255" s="8"/>
      <c r="W255" s="9" t="s">
        <v>23</v>
      </c>
      <c r="X255" s="8"/>
      <c r="Y255" s="9" t="s">
        <v>24</v>
      </c>
      <c r="Z255" s="8"/>
      <c r="AA255" s="9" t="s">
        <v>26</v>
      </c>
      <c r="AB255" s="283"/>
      <c r="AC255" s="127" t="str">
        <f>IF(AK255="",ASC(AD255&amp;IF(AF255&lt;&gt;"",TEXT(AF255,"00"),"")&amp;IF(AH255&lt;&gt;"",TEXT(AH255,"00"),"")&amp;IF(AJ255&lt;&gt;"",TEXT(AJ255,"00"),"")),ASC(AK255))</f>
        <v/>
      </c>
      <c r="AD255" s="327" t="str">
        <f>IF(I255="","",IF(I255="201 十種競技","",VLOOKUP(I255,#REF!,2,FALSE)))</f>
        <v/>
      </c>
      <c r="AE255" s="331" t="s">
        <v>278</v>
      </c>
      <c r="AF255" s="333" t="str">
        <f>IF(I255="","",IF(I255="201 十種競技","",VLOOKUP(I255,#REF!,4,FALSE)))</f>
        <v/>
      </c>
      <c r="AG255" s="331" t="s">
        <v>279</v>
      </c>
      <c r="AH255" s="333" t="str">
        <f>IF(I255="","",IF(I255="201 十種競技","",VLOOKUP(I255,#REF!,6,FALSE)))</f>
        <v/>
      </c>
      <c r="AI255" s="335" t="s">
        <v>280</v>
      </c>
      <c r="AJ255" s="325" t="str">
        <f>IF(I255="","",IF(I255="201 十種競技","",VLOOKUP(I255,#REF!,8,FALSE)))</f>
        <v/>
      </c>
      <c r="AK255" s="327" t="str">
        <f>IF(I255="","",IF(I255="201 十種競技",#REF!,""))</f>
        <v/>
      </c>
      <c r="AL255" s="13" t="str">
        <f>IF(AT255="",ASC(AM255&amp;IF(AO255&lt;&gt;"",TEXT(AO255,"00"),"")&amp;IF(AQ255&lt;&gt;"",TEXT(AQ255,"00"),"")&amp;IF(AS255&lt;&gt;"",TEXT(AS255,"00"),"")),ASC(AT255))</f>
        <v/>
      </c>
      <c r="AM255" s="279"/>
      <c r="AN255" s="329" t="s">
        <v>278</v>
      </c>
      <c r="AO255" s="311"/>
      <c r="AP255" s="329" t="s">
        <v>279</v>
      </c>
      <c r="AQ255" s="311"/>
      <c r="AR255" s="313" t="s">
        <v>280</v>
      </c>
      <c r="AS255" s="315"/>
      <c r="AT255" s="317"/>
      <c r="AV255" s="6" t="str">
        <f>IF(AND(I255&lt;&gt;"107 ハーフマラソン",I255&lt;&gt;"062 10000mW"),D255 &amp; "-" &amp; I255,D255 &amp; "-" &amp; I255 &amp; J255)</f>
        <v>-</v>
      </c>
      <c r="AW255" s="6" t="str">
        <f>IF(ISERROR(VLOOKUP(記入方法!$AV255,登録者リスト!#REF!,4,FALSE)),"○","")</f>
        <v>○</v>
      </c>
      <c r="AX255" s="6" t="e">
        <f>IF(AND(I255&lt;&gt;"107 ハーフマラソン",I255&lt;&gt;"062 10000mW"),#REF! &amp; "-" &amp; I255,#REF! &amp; "-" &amp; I255 &amp; J255)</f>
        <v>#REF!</v>
      </c>
      <c r="AY255" s="6" t="str">
        <f>IF(ISERROR(VLOOKUP(AX255,突破者リスト外資格記録入力シート!$D$7:$M$106,2,FALSE)),"○","")</f>
        <v>○</v>
      </c>
      <c r="AZ255" s="6" t="str">
        <f>IF(C255="○","整理番号","登録番号")</f>
        <v>登録番号</v>
      </c>
      <c r="BA255" s="6" t="str">
        <f>IF(I255="107 ハーフマラソン","H",IF(I255="062 10000mW","W",""))</f>
        <v/>
      </c>
      <c r="BB255" s="6" t="e">
        <f>VLOOKUP($I255 &amp; $J255,標準記録!$A$1:$D$25,2,FALSE)</f>
        <v>#N/A</v>
      </c>
      <c r="BC255" s="6" t="e">
        <f>VLOOKUP($I255 &amp; $J255,標準記録!$A$1:$D$25,3,FALSE)</f>
        <v>#N/A</v>
      </c>
      <c r="BD255" s="6" t="e">
        <f>VLOOKUP($I255 &amp; $J255,標準記録!$A$1:$D$25,4,FALSE)</f>
        <v>#N/A</v>
      </c>
      <c r="BE255" s="6" t="str">
        <f>IF(BF255="","",A255)</f>
        <v/>
      </c>
      <c r="BF255" s="6" t="str">
        <f>IF(OR(I255="201 十種競技",I255="202 七種競技"),#REF!,"")</f>
        <v/>
      </c>
      <c r="BG255" s="6" t="str">
        <f>IF(I255="107 ハーフマラソン",#REF!,"")</f>
        <v/>
      </c>
      <c r="BH255" s="6" t="str">
        <f>I255 &amp; K255</f>
        <v/>
      </c>
      <c r="BI255" s="6">
        <f>I255</f>
        <v>0</v>
      </c>
      <c r="BJ255" s="6">
        <f>COUNTIF($BI$5:$BI$401,I255)</f>
        <v>160</v>
      </c>
      <c r="BK255" s="6">
        <f>COUNTIF($BH$5:$BH$401,I255 &amp; "B標準")</f>
        <v>0</v>
      </c>
      <c r="BL255" s="6" t="str">
        <f>D253 &amp; D255</f>
        <v>登録番号</v>
      </c>
    </row>
    <row r="256" spans="1:64" ht="14.25" thickBot="1" x14ac:dyDescent="0.2">
      <c r="A256" s="277"/>
      <c r="B256" s="280"/>
      <c r="C256" s="282"/>
      <c r="D256" s="280"/>
      <c r="E256" s="193" t="str">
        <f>IF(C255="○",IF($D255&lt;&gt;"",VLOOKUP($D255,新規学連登録者入力シート!$A$2:$U$101,7,FALSE),""),IF($D255&lt;&gt;"",IF(VLOOKUP(記入方法!$D255,登録者リスト!$A$1:$F$43729,4,FALSE)=基本情報!$D$6,VLOOKUP(記入方法!$D255,登録者リスト!$A$1:$F$43729,2,FALSE),""),""))</f>
        <v/>
      </c>
      <c r="F256" s="284"/>
      <c r="G256" s="193" t="str">
        <f>IF(C255="○",IF($D255&lt;&gt;"",VLOOKUP($D255,新規学連登録者入力シート!$A$2:$U$101,19,FALSE),""),IF($D255&lt;&gt;"",IF(VLOOKUP(記入方法!$D255,登録者リスト!$A$1:$F$43729,4,FALSE)=基本情報!$D$6,VLOOKUP(記入方法!$D255,登録者リスト!$A$1:$F$43729,6,FALSE),""),""))</f>
        <v/>
      </c>
      <c r="H256" s="286"/>
      <c r="I256" s="342"/>
      <c r="J256" s="342"/>
      <c r="K256" s="344"/>
      <c r="L256" s="171"/>
      <c r="M256" s="15" t="str">
        <f>IF(U256="",ASC(N256&amp;IF(P256&lt;&gt;"",TEXT(P256,"00"),"")&amp;IF(R256&lt;&gt;"",TEXT(R256,"00"),"")&amp;IF(T256&lt;&gt;"",TEXT(T256,"00"),"")),ASC(U256))</f>
        <v/>
      </c>
      <c r="N256" s="286"/>
      <c r="O256" s="330"/>
      <c r="P256" s="338"/>
      <c r="Q256" s="330"/>
      <c r="R256" s="338"/>
      <c r="S256" s="314"/>
      <c r="T256" s="340"/>
      <c r="U256" s="286"/>
      <c r="V256" s="10"/>
      <c r="W256" s="11" t="s">
        <v>23</v>
      </c>
      <c r="X256" s="10"/>
      <c r="Y256" s="11" t="s">
        <v>25</v>
      </c>
      <c r="Z256" s="10"/>
      <c r="AA256" s="11" t="s">
        <v>26</v>
      </c>
      <c r="AB256" s="284"/>
      <c r="AC256" s="128" t="str">
        <f>IF(AK256="",ASC(AD255&amp;IF(AF256&lt;&gt;"",TEXT(AF256,"00"),"")&amp;IF(AH256&lt;&gt;"",TEXT(AH256,"00"),"")&amp;IF(AJ256&lt;&gt;"",TEXT(AJ256,"00"),"")),ASC(AK256))</f>
        <v/>
      </c>
      <c r="AD256" s="328"/>
      <c r="AE256" s="332"/>
      <c r="AF256" s="334"/>
      <c r="AG256" s="332"/>
      <c r="AH256" s="334"/>
      <c r="AI256" s="336"/>
      <c r="AJ256" s="326"/>
      <c r="AK256" s="328"/>
      <c r="AL256" s="15" t="str">
        <f>IF(AT256="",ASC(AM256&amp;IF(AO256&lt;&gt;"",TEXT(AO256,"00"),"")&amp;IF(AQ256&lt;&gt;"",TEXT(AQ256,"00"),"")&amp;IF(AS256&lt;&gt;"",TEXT(AS256,"00"),"")),ASC(AT256))</f>
        <v/>
      </c>
      <c r="AM256" s="280"/>
      <c r="AN256" s="330"/>
      <c r="AO256" s="312"/>
      <c r="AP256" s="330"/>
      <c r="AQ256" s="312"/>
      <c r="AR256" s="314"/>
      <c r="AS256" s="316"/>
      <c r="AT256" s="318"/>
      <c r="AV256" s="6" t="str">
        <f>IF(AND(I256&lt;&gt;"107 ハーフマラソン",I256&lt;&gt;"062 10000mW"),D255 &amp; "-" &amp; I256,D255 &amp; "-" &amp; I256 &amp; J256)</f>
        <v>-</v>
      </c>
      <c r="AW256" s="6" t="str">
        <f>IF(ISERROR(VLOOKUP(記入方法!$AV256,登録者リスト!#REF!,4,FALSE)),"○","")</f>
        <v>○</v>
      </c>
      <c r="AX256" s="6" t="e">
        <f>IF(AND(I256&lt;&gt;"107 ハーフマラソン",I256&lt;&gt;"062 10000mW"),#REF! &amp; "-" &amp; I256,#REF! &amp; "-" &amp; I256 &amp; J256)</f>
        <v>#REF!</v>
      </c>
      <c r="AY256" s="6" t="str">
        <f>IF(ISERROR(VLOOKUP(AX256,突破者リスト外資格記録入力シート!$D$7:$M$106,2,FALSE)),"○","")</f>
        <v>○</v>
      </c>
      <c r="BA256" s="6" t="str">
        <f>IF(I256="107 ハーフマラソン","H",IF(I256="062 10000mW","W",""))</f>
        <v/>
      </c>
      <c r="BB256" s="6" t="e">
        <f>VLOOKUP($I256 &amp; $J256,標準記録!$A$1:$D$25,2,FALSE)</f>
        <v>#N/A</v>
      </c>
      <c r="BC256" s="6" t="e">
        <f>VLOOKUP($I256 &amp; $J256,標準記録!$A$1:$D$25,3,FALSE)</f>
        <v>#N/A</v>
      </c>
      <c r="BD256" s="6" t="e">
        <f>VLOOKUP($I256 &amp; $J256,標準記録!$A$1:$D$25,4,FALSE)</f>
        <v>#N/A</v>
      </c>
      <c r="BE256" s="6" t="str">
        <f>IF(BF256="","",A255)</f>
        <v/>
      </c>
      <c r="BF256" s="6" t="str">
        <f>IF(OR(I256="201 十種競技",I256="202 七種競技"),#REF!,"")</f>
        <v/>
      </c>
      <c r="BG256" s="6" t="str">
        <f>IF(I256="107 ハーフマラソン",#REF!,"")</f>
        <v/>
      </c>
      <c r="BH256" s="6" t="str">
        <f>I256 &amp; K256</f>
        <v/>
      </c>
      <c r="BI256" s="6">
        <f>I256</f>
        <v>0</v>
      </c>
      <c r="BJ256" s="6">
        <f>COUNTIF($BI$5:$BI$401,I256)</f>
        <v>160</v>
      </c>
      <c r="BK256" s="6">
        <f>COUNTIF($BH$5:$BH$401,I256 &amp; "B標準")</f>
        <v>0</v>
      </c>
    </row>
    <row r="257" spans="1:64" ht="15" thickTop="1" thickBot="1" x14ac:dyDescent="0.2">
      <c r="A257" s="278"/>
      <c r="B257" s="319" t="s">
        <v>167</v>
      </c>
      <c r="C257" s="320"/>
      <c r="D257" s="320"/>
      <c r="E257" s="320"/>
      <c r="F257" s="320"/>
      <c r="G257" s="321"/>
      <c r="H257" s="190"/>
      <c r="I257" s="322"/>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4"/>
    </row>
    <row r="258" spans="1:64" ht="13.5" customHeight="1" x14ac:dyDescent="0.15">
      <c r="A258" s="301"/>
      <c r="B258" s="303" t="s">
        <v>0</v>
      </c>
      <c r="C258" s="305" t="s">
        <v>283</v>
      </c>
      <c r="D258" s="305" t="str">
        <f>IF(C260="○","整理番号","登録番号")</f>
        <v>登録番号</v>
      </c>
      <c r="E258" s="189" t="s">
        <v>1402</v>
      </c>
      <c r="F258" s="303" t="s">
        <v>322</v>
      </c>
      <c r="G258" s="169" t="s">
        <v>1</v>
      </c>
      <c r="H258" s="307" t="s">
        <v>1403</v>
      </c>
      <c r="I258" s="345" t="s">
        <v>2</v>
      </c>
      <c r="J258" s="307" t="s">
        <v>331</v>
      </c>
      <c r="K258" s="307" t="s">
        <v>3</v>
      </c>
      <c r="L258" s="179" t="s">
        <v>284</v>
      </c>
      <c r="M258" s="172" t="s">
        <v>16</v>
      </c>
      <c r="N258" s="287" t="s">
        <v>4</v>
      </c>
      <c r="O258" s="288"/>
      <c r="P258" s="288"/>
      <c r="Q258" s="288"/>
      <c r="R258" s="288"/>
      <c r="S258" s="288"/>
      <c r="T258" s="288"/>
      <c r="U258" s="288"/>
      <c r="V258" s="288"/>
      <c r="W258" s="288"/>
      <c r="X258" s="288"/>
      <c r="Y258" s="288"/>
      <c r="Z258" s="288"/>
      <c r="AA258" s="288"/>
      <c r="AB258" s="289"/>
      <c r="AC258" s="174" t="s">
        <v>16</v>
      </c>
      <c r="AD258" s="290" t="s">
        <v>470</v>
      </c>
      <c r="AE258" s="291"/>
      <c r="AF258" s="291"/>
      <c r="AG258" s="291"/>
      <c r="AH258" s="291"/>
      <c r="AI258" s="291"/>
      <c r="AJ258" s="291"/>
      <c r="AK258" s="292"/>
      <c r="AL258" s="172" t="s">
        <v>16</v>
      </c>
      <c r="AM258" s="287" t="s">
        <v>467</v>
      </c>
      <c r="AN258" s="288"/>
      <c r="AO258" s="288"/>
      <c r="AP258" s="288"/>
      <c r="AQ258" s="288"/>
      <c r="AR258" s="288"/>
      <c r="AS258" s="288"/>
      <c r="AT258" s="293"/>
    </row>
    <row r="259" spans="1:64" ht="14.25" thickBot="1" x14ac:dyDescent="0.2">
      <c r="A259" s="302"/>
      <c r="B259" s="304"/>
      <c r="C259" s="306"/>
      <c r="D259" s="306"/>
      <c r="E259" s="194" t="s">
        <v>6</v>
      </c>
      <c r="F259" s="304"/>
      <c r="G259" s="7" t="s">
        <v>7</v>
      </c>
      <c r="H259" s="304"/>
      <c r="I259" s="346"/>
      <c r="J259" s="310"/>
      <c r="K259" s="310"/>
      <c r="L259" s="180"/>
      <c r="M259" s="173"/>
      <c r="N259" s="294" t="s">
        <v>8</v>
      </c>
      <c r="O259" s="295"/>
      <c r="P259" s="295"/>
      <c r="Q259" s="295"/>
      <c r="R259" s="295"/>
      <c r="S259" s="295"/>
      <c r="T259" s="296"/>
      <c r="U259" s="194" t="s">
        <v>9</v>
      </c>
      <c r="V259" s="176" t="s">
        <v>10</v>
      </c>
      <c r="W259" s="177"/>
      <c r="X259" s="177"/>
      <c r="Y259" s="177"/>
      <c r="Z259" s="177"/>
      <c r="AA259" s="178"/>
      <c r="AB259" s="120" t="s">
        <v>11</v>
      </c>
      <c r="AC259" s="175"/>
      <c r="AD259" s="297" t="s">
        <v>8</v>
      </c>
      <c r="AE259" s="298"/>
      <c r="AF259" s="298"/>
      <c r="AG259" s="298"/>
      <c r="AH259" s="298"/>
      <c r="AI259" s="298"/>
      <c r="AJ259" s="299"/>
      <c r="AK259" s="126" t="s">
        <v>9</v>
      </c>
      <c r="AL259" s="173"/>
      <c r="AM259" s="294" t="s">
        <v>8</v>
      </c>
      <c r="AN259" s="295"/>
      <c r="AO259" s="295"/>
      <c r="AP259" s="295"/>
      <c r="AQ259" s="295"/>
      <c r="AR259" s="295"/>
      <c r="AS259" s="296"/>
      <c r="AT259" s="121" t="s">
        <v>9</v>
      </c>
    </row>
    <row r="260" spans="1:64" x14ac:dyDescent="0.15">
      <c r="A260" s="276">
        <v>52</v>
      </c>
      <c r="B260" s="279"/>
      <c r="C260" s="281"/>
      <c r="D260" s="279"/>
      <c r="E260" s="191" t="str">
        <f>IF(C260="○",IF($D260&lt;&gt;"",VLOOKUP($D260,新規学連登録者入力シート!$A$2:$U$101,8,FALSE),""),IF($D260&lt;&gt;"",IF(VLOOKUP(記入方法!$D260,登録者リスト!$A$1:$F$43729,4,FALSE)=基本情報!$D$6,VLOOKUP(記入方法!$D260,登録者リスト!$A$1:$F$43729,3,FALSE),""),""))</f>
        <v/>
      </c>
      <c r="F260" s="283" t="str">
        <f>IF(C260="○",IF($D260&lt;&gt;"",VLOOKUP($D260,新規学連登録者入力シート!$A$2:$U$101,9,FALSE),""),IF($D260&lt;&gt;"",IF(VLOOKUP(記入方法!$D260,登録者リスト!$A$1:$G$43729,4,FALSE)=基本情報!$D$6,VLOOKUP(記入方法!$D260,登録者リスト!$A$1:$G$43729,7,FALSE),""),""))</f>
        <v/>
      </c>
      <c r="G260" s="192" t="str">
        <f>IF(C260="○",IF($D260&lt;&gt;"",VLOOKUP($D260,新規学連登録者入力シート!$A$2:$U$101,14,FALSE),""),IF($D260&lt;&gt;"",IF(VLOOKUP(記入方法!$D260,登録者リスト!$A$1:$F$43729,4,FALSE)=基本情報!$D$6,VLOOKUP(記入方法!$D260,登録者リスト!$A$1:$F$43729,5,FALSE),""),""))</f>
        <v/>
      </c>
      <c r="H260" s="285" t="str">
        <f>IF(C260="○",IF($D260&lt;&gt;"",VLOOKUP($D260,新規学連登録者入力シート!$A$2:$U$101,19,FALSE),""),IF($D260&lt;&gt;"",IF(VLOOKUP(記入方法!$D260,登録者リスト!$A$1:$H$43729,4,FALSE)=基本情報!$D$6,VLOOKUP(記入方法!$D260,登録者リスト!$A$1:$H$43729,8,FALSE),""),""))</f>
        <v/>
      </c>
      <c r="I260" s="341"/>
      <c r="J260" s="341"/>
      <c r="K260" s="343" t="str">
        <f>IFERROR(IF(I260="","",IF(AND(I260&lt;&gt;"107 ハーフマラソン",I260&lt;&gt;"062 10000mW"),IF(BD260="T",IF(VALUE(M260)&lt;=BB260,"A標準",IF(VALUE(M260)&lt;=BC260,"B標準","未突破")),IF(VALUE(M260)&gt;=BB260,"A標準",IF(VALUE(M260)&gt;=BC260,"B標準","未突破"))),IF(VALUE(M260)&lt;=BC260,"","未突破"))),"")</f>
        <v/>
      </c>
      <c r="L260" s="170"/>
      <c r="M260" s="13" t="str">
        <f>IF(U260="",ASC(N260&amp;IF(P260&lt;&gt;"",TEXT(P260,"00"),"")&amp;IF(R260&lt;&gt;"",TEXT(R260,"00"),"")&amp;IF(T260&lt;&gt;"",TEXT(T260,"00"),"")),ASC(U260))</f>
        <v/>
      </c>
      <c r="N260" s="285"/>
      <c r="O260" s="329" t="s">
        <v>278</v>
      </c>
      <c r="P260" s="337"/>
      <c r="Q260" s="329" t="s">
        <v>279</v>
      </c>
      <c r="R260" s="337"/>
      <c r="S260" s="313" t="s">
        <v>280</v>
      </c>
      <c r="T260" s="339"/>
      <c r="U260" s="285"/>
      <c r="V260" s="8"/>
      <c r="W260" s="9" t="s">
        <v>23</v>
      </c>
      <c r="X260" s="8"/>
      <c r="Y260" s="9" t="s">
        <v>24</v>
      </c>
      <c r="Z260" s="8"/>
      <c r="AA260" s="9" t="s">
        <v>26</v>
      </c>
      <c r="AB260" s="283"/>
      <c r="AC260" s="127" t="str">
        <f>IF(AK260="",ASC(AD260&amp;IF(AF260&lt;&gt;"",TEXT(AF260,"00"),"")&amp;IF(AH260&lt;&gt;"",TEXT(AH260,"00"),"")&amp;IF(AJ260&lt;&gt;"",TEXT(AJ260,"00"),"")),ASC(AK260))</f>
        <v/>
      </c>
      <c r="AD260" s="327" t="str">
        <f>IF(I260="","",IF(I260="201 十種競技","",VLOOKUP(I260,#REF!,2,FALSE)))</f>
        <v/>
      </c>
      <c r="AE260" s="331" t="s">
        <v>278</v>
      </c>
      <c r="AF260" s="333" t="str">
        <f>IF(I260="","",IF(I260="201 十種競技","",VLOOKUP(I260,#REF!,4,FALSE)))</f>
        <v/>
      </c>
      <c r="AG260" s="331" t="s">
        <v>279</v>
      </c>
      <c r="AH260" s="333" t="str">
        <f>IF(I260="","",IF(I260="201 十種競技","",VLOOKUP(I260,#REF!,6,FALSE)))</f>
        <v/>
      </c>
      <c r="AI260" s="335" t="s">
        <v>280</v>
      </c>
      <c r="AJ260" s="325" t="str">
        <f>IF(I260="","",IF(I260="201 十種競技","",VLOOKUP(I260,#REF!,8,FALSE)))</f>
        <v/>
      </c>
      <c r="AK260" s="327" t="str">
        <f>IF(I260="","",IF(I260="201 十種競技",#REF!,""))</f>
        <v/>
      </c>
      <c r="AL260" s="13" t="str">
        <f>IF(AT260="",ASC(AM260&amp;IF(AO260&lt;&gt;"",TEXT(AO260,"00"),"")&amp;IF(AQ260&lt;&gt;"",TEXT(AQ260,"00"),"")&amp;IF(AS260&lt;&gt;"",TEXT(AS260,"00"),"")),ASC(AT260))</f>
        <v/>
      </c>
      <c r="AM260" s="279"/>
      <c r="AN260" s="329" t="s">
        <v>278</v>
      </c>
      <c r="AO260" s="311"/>
      <c r="AP260" s="329" t="s">
        <v>279</v>
      </c>
      <c r="AQ260" s="311"/>
      <c r="AR260" s="313" t="s">
        <v>280</v>
      </c>
      <c r="AS260" s="315"/>
      <c r="AT260" s="317"/>
      <c r="AV260" s="6" t="str">
        <f>IF(AND(I260&lt;&gt;"107 ハーフマラソン",I260&lt;&gt;"062 10000mW"),D260 &amp; "-" &amp; I260,D260 &amp; "-" &amp; I260 &amp; J260)</f>
        <v>-</v>
      </c>
      <c r="AW260" s="6" t="str">
        <f>IF(ISERROR(VLOOKUP(記入方法!$AV260,登録者リスト!#REF!,4,FALSE)),"○","")</f>
        <v>○</v>
      </c>
      <c r="AX260" s="6" t="e">
        <f>IF(AND(I260&lt;&gt;"107 ハーフマラソン",I260&lt;&gt;"062 10000mW"),#REF! &amp; "-" &amp; I260,#REF! &amp; "-" &amp; I260 &amp; J260)</f>
        <v>#REF!</v>
      </c>
      <c r="AY260" s="6" t="str">
        <f>IF(ISERROR(VLOOKUP(AX260,突破者リスト外資格記録入力シート!$D$7:$M$106,2,FALSE)),"○","")</f>
        <v>○</v>
      </c>
      <c r="AZ260" s="6" t="str">
        <f>IF(C260="○","整理番号","登録番号")</f>
        <v>登録番号</v>
      </c>
      <c r="BA260" s="6" t="str">
        <f>IF(I260="107 ハーフマラソン","H",IF(I260="062 10000mW","W",""))</f>
        <v/>
      </c>
      <c r="BB260" s="6" t="e">
        <f>VLOOKUP($I260 &amp; $J260,標準記録!$A$1:$D$25,2,FALSE)</f>
        <v>#N/A</v>
      </c>
      <c r="BC260" s="6" t="e">
        <f>VLOOKUP($I260 &amp; $J260,標準記録!$A$1:$D$25,3,FALSE)</f>
        <v>#N/A</v>
      </c>
      <c r="BD260" s="6" t="e">
        <f>VLOOKUP($I260 &amp; $J260,標準記録!$A$1:$D$25,4,FALSE)</f>
        <v>#N/A</v>
      </c>
      <c r="BE260" s="6" t="str">
        <f>IF(BF260="","",A260)</f>
        <v/>
      </c>
      <c r="BF260" s="6" t="str">
        <f>IF(OR(I260="201 十種競技",I260="202 七種競技"),#REF!,"")</f>
        <v/>
      </c>
      <c r="BG260" s="6" t="str">
        <f>IF(I260="107 ハーフマラソン",#REF!,"")</f>
        <v/>
      </c>
      <c r="BH260" s="6" t="str">
        <f>I260 &amp; K260</f>
        <v/>
      </c>
      <c r="BI260" s="6">
        <f>I260</f>
        <v>0</v>
      </c>
      <c r="BJ260" s="6">
        <f>COUNTIF($BI$5:$BI$401,I260)</f>
        <v>160</v>
      </c>
      <c r="BK260" s="6">
        <f>COUNTIF($BH$5:$BH$401,I260 &amp; "B標準")</f>
        <v>0</v>
      </c>
      <c r="BL260" s="6" t="str">
        <f>D258 &amp; D260</f>
        <v>登録番号</v>
      </c>
    </row>
    <row r="261" spans="1:64" ht="14.25" thickBot="1" x14ac:dyDescent="0.2">
      <c r="A261" s="277"/>
      <c r="B261" s="280"/>
      <c r="C261" s="282"/>
      <c r="D261" s="280"/>
      <c r="E261" s="193" t="str">
        <f>IF(C260="○",IF($D260&lt;&gt;"",VLOOKUP($D260,新規学連登録者入力シート!$A$2:$U$101,7,FALSE),""),IF($D260&lt;&gt;"",IF(VLOOKUP(記入方法!$D260,登録者リスト!$A$1:$F$43729,4,FALSE)=基本情報!$D$6,VLOOKUP(記入方法!$D260,登録者リスト!$A$1:$F$43729,2,FALSE),""),""))</f>
        <v/>
      </c>
      <c r="F261" s="284"/>
      <c r="G261" s="193" t="str">
        <f>IF(C260="○",IF($D260&lt;&gt;"",VLOOKUP($D260,新規学連登録者入力シート!$A$2:$U$101,19,FALSE),""),IF($D260&lt;&gt;"",IF(VLOOKUP(記入方法!$D260,登録者リスト!$A$1:$F$43729,4,FALSE)=基本情報!$D$6,VLOOKUP(記入方法!$D260,登録者リスト!$A$1:$F$43729,6,FALSE),""),""))</f>
        <v/>
      </c>
      <c r="H261" s="286"/>
      <c r="I261" s="342"/>
      <c r="J261" s="342"/>
      <c r="K261" s="344"/>
      <c r="L261" s="171"/>
      <c r="M261" s="15" t="str">
        <f>IF(U261="",ASC(N261&amp;IF(P261&lt;&gt;"",TEXT(P261,"00"),"")&amp;IF(R261&lt;&gt;"",TEXT(R261,"00"),"")&amp;IF(T261&lt;&gt;"",TEXT(T261,"00"),"")),ASC(U261))</f>
        <v/>
      </c>
      <c r="N261" s="286"/>
      <c r="O261" s="330"/>
      <c r="P261" s="338"/>
      <c r="Q261" s="330"/>
      <c r="R261" s="338"/>
      <c r="S261" s="314"/>
      <c r="T261" s="340"/>
      <c r="U261" s="286"/>
      <c r="V261" s="10"/>
      <c r="W261" s="11" t="s">
        <v>23</v>
      </c>
      <c r="X261" s="10"/>
      <c r="Y261" s="11" t="s">
        <v>25</v>
      </c>
      <c r="Z261" s="10"/>
      <c r="AA261" s="11" t="s">
        <v>26</v>
      </c>
      <c r="AB261" s="284"/>
      <c r="AC261" s="128" t="str">
        <f>IF(AK261="",ASC(AD260&amp;IF(AF261&lt;&gt;"",TEXT(AF261,"00"),"")&amp;IF(AH261&lt;&gt;"",TEXT(AH261,"00"),"")&amp;IF(AJ261&lt;&gt;"",TEXT(AJ261,"00"),"")),ASC(AK261))</f>
        <v/>
      </c>
      <c r="AD261" s="328"/>
      <c r="AE261" s="332"/>
      <c r="AF261" s="334"/>
      <c r="AG261" s="332"/>
      <c r="AH261" s="334"/>
      <c r="AI261" s="336"/>
      <c r="AJ261" s="326"/>
      <c r="AK261" s="328"/>
      <c r="AL261" s="15" t="str">
        <f>IF(AT261="",ASC(AM261&amp;IF(AO261&lt;&gt;"",TEXT(AO261,"00"),"")&amp;IF(AQ261&lt;&gt;"",TEXT(AQ261,"00"),"")&amp;IF(AS261&lt;&gt;"",TEXT(AS261,"00"),"")),ASC(AT261))</f>
        <v/>
      </c>
      <c r="AM261" s="280"/>
      <c r="AN261" s="330"/>
      <c r="AO261" s="312"/>
      <c r="AP261" s="330"/>
      <c r="AQ261" s="312"/>
      <c r="AR261" s="314"/>
      <c r="AS261" s="316"/>
      <c r="AT261" s="318"/>
      <c r="AV261" s="6" t="str">
        <f>IF(AND(I261&lt;&gt;"107 ハーフマラソン",I261&lt;&gt;"062 10000mW"),D260 &amp; "-" &amp; I261,D260 &amp; "-" &amp; I261 &amp; J261)</f>
        <v>-</v>
      </c>
      <c r="AW261" s="6" t="str">
        <f>IF(ISERROR(VLOOKUP(記入方法!$AV261,登録者リスト!#REF!,4,FALSE)),"○","")</f>
        <v>○</v>
      </c>
      <c r="AX261" s="6" t="e">
        <f>IF(AND(I261&lt;&gt;"107 ハーフマラソン",I261&lt;&gt;"062 10000mW"),#REF! &amp; "-" &amp; I261,#REF! &amp; "-" &amp; I261 &amp; J261)</f>
        <v>#REF!</v>
      </c>
      <c r="AY261" s="6" t="str">
        <f>IF(ISERROR(VLOOKUP(AX261,突破者リスト外資格記録入力シート!$D$7:$M$106,2,FALSE)),"○","")</f>
        <v>○</v>
      </c>
      <c r="BA261" s="6" t="str">
        <f>IF(I261="107 ハーフマラソン","H",IF(I261="062 10000mW","W",""))</f>
        <v/>
      </c>
      <c r="BB261" s="6" t="e">
        <f>VLOOKUP($I261 &amp; $J261,標準記録!$A$1:$D$25,2,FALSE)</f>
        <v>#N/A</v>
      </c>
      <c r="BC261" s="6" t="e">
        <f>VLOOKUP($I261 &amp; $J261,標準記録!$A$1:$D$25,3,FALSE)</f>
        <v>#N/A</v>
      </c>
      <c r="BD261" s="6" t="e">
        <f>VLOOKUP($I261 &amp; $J261,標準記録!$A$1:$D$25,4,FALSE)</f>
        <v>#N/A</v>
      </c>
      <c r="BE261" s="6" t="str">
        <f>IF(BF261="","",A260)</f>
        <v/>
      </c>
      <c r="BF261" s="6" t="str">
        <f>IF(OR(I261="201 十種競技",I261="202 七種競技"),#REF!,"")</f>
        <v/>
      </c>
      <c r="BG261" s="6" t="str">
        <f>IF(I261="107 ハーフマラソン",#REF!,"")</f>
        <v/>
      </c>
      <c r="BH261" s="6" t="str">
        <f>I261 &amp; K261</f>
        <v/>
      </c>
      <c r="BI261" s="6">
        <f>I261</f>
        <v>0</v>
      </c>
      <c r="BJ261" s="6">
        <f>COUNTIF($BI$5:$BI$401,I261)</f>
        <v>160</v>
      </c>
      <c r="BK261" s="6">
        <f>COUNTIF($BH$5:$BH$401,I261 &amp; "B標準")</f>
        <v>0</v>
      </c>
    </row>
    <row r="262" spans="1:64" ht="15" thickTop="1" thickBot="1" x14ac:dyDescent="0.2">
      <c r="A262" s="278"/>
      <c r="B262" s="319" t="s">
        <v>167</v>
      </c>
      <c r="C262" s="320"/>
      <c r="D262" s="320"/>
      <c r="E262" s="320"/>
      <c r="F262" s="320"/>
      <c r="G262" s="321"/>
      <c r="H262" s="190"/>
      <c r="I262" s="322"/>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4"/>
    </row>
    <row r="263" spans="1:64" ht="13.5" customHeight="1" x14ac:dyDescent="0.15">
      <c r="A263" s="301"/>
      <c r="B263" s="303" t="s">
        <v>0</v>
      </c>
      <c r="C263" s="305" t="s">
        <v>283</v>
      </c>
      <c r="D263" s="305" t="str">
        <f>IF(C265="○","整理番号","登録番号")</f>
        <v>登録番号</v>
      </c>
      <c r="E263" s="189" t="s">
        <v>1402</v>
      </c>
      <c r="F263" s="303" t="s">
        <v>322</v>
      </c>
      <c r="G263" s="169" t="s">
        <v>1</v>
      </c>
      <c r="H263" s="307" t="s">
        <v>1403</v>
      </c>
      <c r="I263" s="345" t="s">
        <v>2</v>
      </c>
      <c r="J263" s="307" t="s">
        <v>331</v>
      </c>
      <c r="K263" s="307" t="s">
        <v>3</v>
      </c>
      <c r="L263" s="179" t="s">
        <v>284</v>
      </c>
      <c r="M263" s="172" t="s">
        <v>16</v>
      </c>
      <c r="N263" s="287" t="s">
        <v>4</v>
      </c>
      <c r="O263" s="288"/>
      <c r="P263" s="288"/>
      <c r="Q263" s="288"/>
      <c r="R263" s="288"/>
      <c r="S263" s="288"/>
      <c r="T263" s="288"/>
      <c r="U263" s="288"/>
      <c r="V263" s="288"/>
      <c r="W263" s="288"/>
      <c r="X263" s="288"/>
      <c r="Y263" s="288"/>
      <c r="Z263" s="288"/>
      <c r="AA263" s="288"/>
      <c r="AB263" s="289"/>
      <c r="AC263" s="174" t="s">
        <v>16</v>
      </c>
      <c r="AD263" s="290" t="s">
        <v>470</v>
      </c>
      <c r="AE263" s="291"/>
      <c r="AF263" s="291"/>
      <c r="AG263" s="291"/>
      <c r="AH263" s="291"/>
      <c r="AI263" s="291"/>
      <c r="AJ263" s="291"/>
      <c r="AK263" s="292"/>
      <c r="AL263" s="172" t="s">
        <v>16</v>
      </c>
      <c r="AM263" s="287" t="s">
        <v>467</v>
      </c>
      <c r="AN263" s="288"/>
      <c r="AO263" s="288"/>
      <c r="AP263" s="288"/>
      <c r="AQ263" s="288"/>
      <c r="AR263" s="288"/>
      <c r="AS263" s="288"/>
      <c r="AT263" s="293"/>
    </row>
    <row r="264" spans="1:64" ht="14.25" thickBot="1" x14ac:dyDescent="0.2">
      <c r="A264" s="302"/>
      <c r="B264" s="304"/>
      <c r="C264" s="306"/>
      <c r="D264" s="306"/>
      <c r="E264" s="194" t="s">
        <v>6</v>
      </c>
      <c r="F264" s="304"/>
      <c r="G264" s="7" t="s">
        <v>7</v>
      </c>
      <c r="H264" s="304"/>
      <c r="I264" s="346"/>
      <c r="J264" s="310"/>
      <c r="K264" s="310"/>
      <c r="L264" s="180"/>
      <c r="M264" s="173"/>
      <c r="N264" s="294" t="s">
        <v>8</v>
      </c>
      <c r="O264" s="295"/>
      <c r="P264" s="295"/>
      <c r="Q264" s="295"/>
      <c r="R264" s="295"/>
      <c r="S264" s="295"/>
      <c r="T264" s="296"/>
      <c r="U264" s="194" t="s">
        <v>9</v>
      </c>
      <c r="V264" s="176" t="s">
        <v>10</v>
      </c>
      <c r="W264" s="177"/>
      <c r="X264" s="177"/>
      <c r="Y264" s="177"/>
      <c r="Z264" s="177"/>
      <c r="AA264" s="178"/>
      <c r="AB264" s="120" t="s">
        <v>11</v>
      </c>
      <c r="AC264" s="175"/>
      <c r="AD264" s="297" t="s">
        <v>8</v>
      </c>
      <c r="AE264" s="298"/>
      <c r="AF264" s="298"/>
      <c r="AG264" s="298"/>
      <c r="AH264" s="298"/>
      <c r="AI264" s="298"/>
      <c r="AJ264" s="299"/>
      <c r="AK264" s="126" t="s">
        <v>9</v>
      </c>
      <c r="AL264" s="173"/>
      <c r="AM264" s="294" t="s">
        <v>8</v>
      </c>
      <c r="AN264" s="295"/>
      <c r="AO264" s="295"/>
      <c r="AP264" s="295"/>
      <c r="AQ264" s="295"/>
      <c r="AR264" s="295"/>
      <c r="AS264" s="296"/>
      <c r="AT264" s="121" t="s">
        <v>9</v>
      </c>
    </row>
    <row r="265" spans="1:64" x14ac:dyDescent="0.15">
      <c r="A265" s="276">
        <v>53</v>
      </c>
      <c r="B265" s="279"/>
      <c r="C265" s="281"/>
      <c r="D265" s="279"/>
      <c r="E265" s="191" t="str">
        <f>IF(C265="○",IF($D265&lt;&gt;"",VLOOKUP($D265,新規学連登録者入力シート!$A$2:$U$101,8,FALSE),""),IF($D265&lt;&gt;"",IF(VLOOKUP(記入方法!$D265,登録者リスト!$A$1:$F$43729,4,FALSE)=基本情報!$D$6,VLOOKUP(記入方法!$D265,登録者リスト!$A$1:$F$43729,3,FALSE),""),""))</f>
        <v/>
      </c>
      <c r="F265" s="283" t="str">
        <f>IF(C265="○",IF($D265&lt;&gt;"",VLOOKUP($D265,新規学連登録者入力シート!$A$2:$U$101,9,FALSE),""),IF($D265&lt;&gt;"",IF(VLOOKUP(記入方法!$D265,登録者リスト!$A$1:$G$43729,4,FALSE)=基本情報!$D$6,VLOOKUP(記入方法!$D265,登録者リスト!$A$1:$G$43729,7,FALSE),""),""))</f>
        <v/>
      </c>
      <c r="G265" s="192" t="str">
        <f>IF(C265="○",IF($D265&lt;&gt;"",VLOOKUP($D265,新規学連登録者入力シート!$A$2:$U$101,14,FALSE),""),IF($D265&lt;&gt;"",IF(VLOOKUP(記入方法!$D265,登録者リスト!$A$1:$F$43729,4,FALSE)=基本情報!$D$6,VLOOKUP(記入方法!$D265,登録者リスト!$A$1:$F$43729,5,FALSE),""),""))</f>
        <v/>
      </c>
      <c r="H265" s="285" t="str">
        <f>IF(C265="○",IF($D265&lt;&gt;"",VLOOKUP($D265,新規学連登録者入力シート!$A$2:$U$101,19,FALSE),""),IF($D265&lt;&gt;"",IF(VLOOKUP(記入方法!$D265,登録者リスト!$A$1:$H$43729,4,FALSE)=基本情報!$D$6,VLOOKUP(記入方法!$D265,登録者リスト!$A$1:$H$43729,8,FALSE),""),""))</f>
        <v/>
      </c>
      <c r="I265" s="341"/>
      <c r="J265" s="341"/>
      <c r="K265" s="343" t="str">
        <f>IFERROR(IF(I265="","",IF(AND(I265&lt;&gt;"107 ハーフマラソン",I265&lt;&gt;"062 10000mW"),IF(BD265="T",IF(VALUE(M265)&lt;=BB265,"A標準",IF(VALUE(M265)&lt;=BC265,"B標準","未突破")),IF(VALUE(M265)&gt;=BB265,"A標準",IF(VALUE(M265)&gt;=BC265,"B標準","未突破"))),IF(VALUE(M265)&lt;=BC265,"","未突破"))),"")</f>
        <v/>
      </c>
      <c r="L265" s="170"/>
      <c r="M265" s="13" t="str">
        <f>IF(U265="",ASC(N265&amp;IF(P265&lt;&gt;"",TEXT(P265,"00"),"")&amp;IF(R265&lt;&gt;"",TEXT(R265,"00"),"")&amp;IF(T265&lt;&gt;"",TEXT(T265,"00"),"")),ASC(U265))</f>
        <v/>
      </c>
      <c r="N265" s="285"/>
      <c r="O265" s="329" t="s">
        <v>278</v>
      </c>
      <c r="P265" s="337"/>
      <c r="Q265" s="329" t="s">
        <v>279</v>
      </c>
      <c r="R265" s="337"/>
      <c r="S265" s="313" t="s">
        <v>280</v>
      </c>
      <c r="T265" s="339"/>
      <c r="U265" s="285"/>
      <c r="V265" s="8"/>
      <c r="W265" s="9" t="s">
        <v>23</v>
      </c>
      <c r="X265" s="8"/>
      <c r="Y265" s="9" t="s">
        <v>24</v>
      </c>
      <c r="Z265" s="8"/>
      <c r="AA265" s="9" t="s">
        <v>26</v>
      </c>
      <c r="AB265" s="283"/>
      <c r="AC265" s="127" t="str">
        <f>IF(AK265="",ASC(AD265&amp;IF(AF265&lt;&gt;"",TEXT(AF265,"00"),"")&amp;IF(AH265&lt;&gt;"",TEXT(AH265,"00"),"")&amp;IF(AJ265&lt;&gt;"",TEXT(AJ265,"00"),"")),ASC(AK265))</f>
        <v/>
      </c>
      <c r="AD265" s="327" t="str">
        <f>IF(I265="","",IF(I265="201 十種競技","",VLOOKUP(I265,#REF!,2,FALSE)))</f>
        <v/>
      </c>
      <c r="AE265" s="331" t="s">
        <v>278</v>
      </c>
      <c r="AF265" s="333" t="str">
        <f>IF(I265="","",IF(I265="201 十種競技","",VLOOKUP(I265,#REF!,4,FALSE)))</f>
        <v/>
      </c>
      <c r="AG265" s="331" t="s">
        <v>279</v>
      </c>
      <c r="AH265" s="333" t="str">
        <f>IF(I265="","",IF(I265="201 十種競技","",VLOOKUP(I265,#REF!,6,FALSE)))</f>
        <v/>
      </c>
      <c r="AI265" s="335" t="s">
        <v>280</v>
      </c>
      <c r="AJ265" s="325" t="str">
        <f>IF(I265="","",IF(I265="201 十種競技","",VLOOKUP(I265,#REF!,8,FALSE)))</f>
        <v/>
      </c>
      <c r="AK265" s="327" t="str">
        <f>IF(I265="","",IF(I265="201 十種競技",#REF!,""))</f>
        <v/>
      </c>
      <c r="AL265" s="13" t="str">
        <f>IF(AT265="",ASC(AM265&amp;IF(AO265&lt;&gt;"",TEXT(AO265,"00"),"")&amp;IF(AQ265&lt;&gt;"",TEXT(AQ265,"00"),"")&amp;IF(AS265&lt;&gt;"",TEXT(AS265,"00"),"")),ASC(AT265))</f>
        <v/>
      </c>
      <c r="AM265" s="279"/>
      <c r="AN265" s="329" t="s">
        <v>278</v>
      </c>
      <c r="AO265" s="311"/>
      <c r="AP265" s="329" t="s">
        <v>279</v>
      </c>
      <c r="AQ265" s="311"/>
      <c r="AR265" s="313" t="s">
        <v>280</v>
      </c>
      <c r="AS265" s="315"/>
      <c r="AT265" s="317"/>
      <c r="AV265" s="6" t="str">
        <f>IF(AND(I265&lt;&gt;"107 ハーフマラソン",I265&lt;&gt;"062 10000mW"),D265 &amp; "-" &amp; I265,D265 &amp; "-" &amp; I265 &amp; J265)</f>
        <v>-</v>
      </c>
      <c r="AW265" s="6" t="str">
        <f>IF(ISERROR(VLOOKUP(記入方法!$AV265,登録者リスト!#REF!,4,FALSE)),"○","")</f>
        <v>○</v>
      </c>
      <c r="AX265" s="6" t="e">
        <f>IF(AND(I265&lt;&gt;"107 ハーフマラソン",I265&lt;&gt;"062 10000mW"),#REF! &amp; "-" &amp; I265,#REF! &amp; "-" &amp; I265 &amp; J265)</f>
        <v>#REF!</v>
      </c>
      <c r="AY265" s="6" t="str">
        <f>IF(ISERROR(VLOOKUP(AX265,突破者リスト外資格記録入力シート!$D$7:$M$106,2,FALSE)),"○","")</f>
        <v>○</v>
      </c>
      <c r="AZ265" s="6" t="str">
        <f>IF(C265="○","整理番号","登録番号")</f>
        <v>登録番号</v>
      </c>
      <c r="BA265" s="6" t="str">
        <f>IF(I265="107 ハーフマラソン","H",IF(I265="062 10000mW","W",""))</f>
        <v/>
      </c>
      <c r="BB265" s="6" t="e">
        <f>VLOOKUP($I265 &amp; $J265,標準記録!$A$1:$D$25,2,FALSE)</f>
        <v>#N/A</v>
      </c>
      <c r="BC265" s="6" t="e">
        <f>VLOOKUP($I265 &amp; $J265,標準記録!$A$1:$D$25,3,FALSE)</f>
        <v>#N/A</v>
      </c>
      <c r="BD265" s="6" t="e">
        <f>VLOOKUP($I265 &amp; $J265,標準記録!$A$1:$D$25,4,FALSE)</f>
        <v>#N/A</v>
      </c>
      <c r="BE265" s="6" t="str">
        <f>IF(BF265="","",A265)</f>
        <v/>
      </c>
      <c r="BF265" s="6" t="str">
        <f>IF(OR(I265="201 十種競技",I265="202 七種競技"),#REF!,"")</f>
        <v/>
      </c>
      <c r="BG265" s="6" t="str">
        <f>IF(I265="107 ハーフマラソン",#REF!,"")</f>
        <v/>
      </c>
      <c r="BH265" s="6" t="str">
        <f>I265 &amp; K265</f>
        <v/>
      </c>
      <c r="BI265" s="6">
        <f>I265</f>
        <v>0</v>
      </c>
      <c r="BJ265" s="6">
        <f>COUNTIF($BI$5:$BI$401,I265)</f>
        <v>160</v>
      </c>
      <c r="BK265" s="6">
        <f>COUNTIF($BH$5:$BH$401,I265 &amp; "B標準")</f>
        <v>0</v>
      </c>
      <c r="BL265" s="6" t="str">
        <f>D263 &amp; D265</f>
        <v>登録番号</v>
      </c>
    </row>
    <row r="266" spans="1:64" ht="14.25" thickBot="1" x14ac:dyDescent="0.2">
      <c r="A266" s="277"/>
      <c r="B266" s="280"/>
      <c r="C266" s="282"/>
      <c r="D266" s="280"/>
      <c r="E266" s="193" t="str">
        <f>IF(C265="○",IF($D265&lt;&gt;"",VLOOKUP($D265,新規学連登録者入力シート!$A$2:$U$101,7,FALSE),""),IF($D265&lt;&gt;"",IF(VLOOKUP(記入方法!$D265,登録者リスト!$A$1:$F$43729,4,FALSE)=基本情報!$D$6,VLOOKUP(記入方法!$D265,登録者リスト!$A$1:$F$43729,2,FALSE),""),""))</f>
        <v/>
      </c>
      <c r="F266" s="284"/>
      <c r="G266" s="193" t="str">
        <f>IF(C265="○",IF($D265&lt;&gt;"",VLOOKUP($D265,新規学連登録者入力シート!$A$2:$U$101,19,FALSE),""),IF($D265&lt;&gt;"",IF(VLOOKUP(記入方法!$D265,登録者リスト!$A$1:$F$43729,4,FALSE)=基本情報!$D$6,VLOOKUP(記入方法!$D265,登録者リスト!$A$1:$F$43729,6,FALSE),""),""))</f>
        <v/>
      </c>
      <c r="H266" s="286"/>
      <c r="I266" s="342"/>
      <c r="J266" s="342"/>
      <c r="K266" s="344"/>
      <c r="L266" s="171"/>
      <c r="M266" s="15" t="str">
        <f>IF(U266="",ASC(N266&amp;IF(P266&lt;&gt;"",TEXT(P266,"00"),"")&amp;IF(R266&lt;&gt;"",TEXT(R266,"00"),"")&amp;IF(T266&lt;&gt;"",TEXT(T266,"00"),"")),ASC(U266))</f>
        <v/>
      </c>
      <c r="N266" s="286"/>
      <c r="O266" s="330"/>
      <c r="P266" s="338"/>
      <c r="Q266" s="330"/>
      <c r="R266" s="338"/>
      <c r="S266" s="314"/>
      <c r="T266" s="340"/>
      <c r="U266" s="286"/>
      <c r="V266" s="10"/>
      <c r="W266" s="11" t="s">
        <v>23</v>
      </c>
      <c r="X266" s="10"/>
      <c r="Y266" s="11" t="s">
        <v>25</v>
      </c>
      <c r="Z266" s="10"/>
      <c r="AA266" s="11" t="s">
        <v>26</v>
      </c>
      <c r="AB266" s="284"/>
      <c r="AC266" s="128" t="str">
        <f>IF(AK266="",ASC(AD265&amp;IF(AF266&lt;&gt;"",TEXT(AF266,"00"),"")&amp;IF(AH266&lt;&gt;"",TEXT(AH266,"00"),"")&amp;IF(AJ266&lt;&gt;"",TEXT(AJ266,"00"),"")),ASC(AK266))</f>
        <v/>
      </c>
      <c r="AD266" s="328"/>
      <c r="AE266" s="332"/>
      <c r="AF266" s="334"/>
      <c r="AG266" s="332"/>
      <c r="AH266" s="334"/>
      <c r="AI266" s="336"/>
      <c r="AJ266" s="326"/>
      <c r="AK266" s="328"/>
      <c r="AL266" s="15" t="str">
        <f>IF(AT266="",ASC(AM266&amp;IF(AO266&lt;&gt;"",TEXT(AO266,"00"),"")&amp;IF(AQ266&lt;&gt;"",TEXT(AQ266,"00"),"")&amp;IF(AS266&lt;&gt;"",TEXT(AS266,"00"),"")),ASC(AT266))</f>
        <v/>
      </c>
      <c r="AM266" s="280"/>
      <c r="AN266" s="330"/>
      <c r="AO266" s="312"/>
      <c r="AP266" s="330"/>
      <c r="AQ266" s="312"/>
      <c r="AR266" s="314"/>
      <c r="AS266" s="316"/>
      <c r="AT266" s="318"/>
      <c r="AV266" s="6" t="str">
        <f>IF(AND(I266&lt;&gt;"107 ハーフマラソン",I266&lt;&gt;"062 10000mW"),D265 &amp; "-" &amp; I266,D265 &amp; "-" &amp; I266 &amp; J266)</f>
        <v>-</v>
      </c>
      <c r="AW266" s="6" t="str">
        <f>IF(ISERROR(VLOOKUP(記入方法!$AV266,登録者リスト!#REF!,4,FALSE)),"○","")</f>
        <v>○</v>
      </c>
      <c r="AX266" s="6" t="e">
        <f>IF(AND(I266&lt;&gt;"107 ハーフマラソン",I266&lt;&gt;"062 10000mW"),#REF! &amp; "-" &amp; I266,#REF! &amp; "-" &amp; I266 &amp; J266)</f>
        <v>#REF!</v>
      </c>
      <c r="AY266" s="6" t="str">
        <f>IF(ISERROR(VLOOKUP(AX266,突破者リスト外資格記録入力シート!$D$7:$M$106,2,FALSE)),"○","")</f>
        <v>○</v>
      </c>
      <c r="BA266" s="6" t="str">
        <f>IF(I266="107 ハーフマラソン","H",IF(I266="062 10000mW","W",""))</f>
        <v/>
      </c>
      <c r="BB266" s="6" t="e">
        <f>VLOOKUP($I266 &amp; $J266,標準記録!$A$1:$D$25,2,FALSE)</f>
        <v>#N/A</v>
      </c>
      <c r="BC266" s="6" t="e">
        <f>VLOOKUP($I266 &amp; $J266,標準記録!$A$1:$D$25,3,FALSE)</f>
        <v>#N/A</v>
      </c>
      <c r="BD266" s="6" t="e">
        <f>VLOOKUP($I266 &amp; $J266,標準記録!$A$1:$D$25,4,FALSE)</f>
        <v>#N/A</v>
      </c>
      <c r="BE266" s="6" t="str">
        <f>IF(BF266="","",A265)</f>
        <v/>
      </c>
      <c r="BF266" s="6" t="str">
        <f>IF(OR(I266="201 十種競技",I266="202 七種競技"),#REF!,"")</f>
        <v/>
      </c>
      <c r="BG266" s="6" t="str">
        <f>IF(I266="107 ハーフマラソン",#REF!,"")</f>
        <v/>
      </c>
      <c r="BH266" s="6" t="str">
        <f>I266 &amp; K266</f>
        <v/>
      </c>
      <c r="BI266" s="6">
        <f>I266</f>
        <v>0</v>
      </c>
      <c r="BJ266" s="6">
        <f>COUNTIF($BI$5:$BI$401,I266)</f>
        <v>160</v>
      </c>
      <c r="BK266" s="6">
        <f>COUNTIF($BH$5:$BH$401,I266 &amp; "B標準")</f>
        <v>0</v>
      </c>
    </row>
    <row r="267" spans="1:64" ht="15" thickTop="1" thickBot="1" x14ac:dyDescent="0.2">
      <c r="A267" s="278"/>
      <c r="B267" s="319" t="s">
        <v>167</v>
      </c>
      <c r="C267" s="320"/>
      <c r="D267" s="320"/>
      <c r="E267" s="320"/>
      <c r="F267" s="320"/>
      <c r="G267" s="321"/>
      <c r="H267" s="190"/>
      <c r="I267" s="322"/>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4"/>
    </row>
    <row r="268" spans="1:64" ht="13.5" customHeight="1" x14ac:dyDescent="0.15">
      <c r="A268" s="301"/>
      <c r="B268" s="303" t="s">
        <v>0</v>
      </c>
      <c r="C268" s="305" t="s">
        <v>283</v>
      </c>
      <c r="D268" s="305" t="str">
        <f>IF(C270="○","整理番号","登録番号")</f>
        <v>登録番号</v>
      </c>
      <c r="E268" s="189" t="s">
        <v>1402</v>
      </c>
      <c r="F268" s="303" t="s">
        <v>322</v>
      </c>
      <c r="G268" s="169" t="s">
        <v>1</v>
      </c>
      <c r="H268" s="307" t="s">
        <v>1403</v>
      </c>
      <c r="I268" s="345" t="s">
        <v>2</v>
      </c>
      <c r="J268" s="307" t="s">
        <v>331</v>
      </c>
      <c r="K268" s="307" t="s">
        <v>3</v>
      </c>
      <c r="L268" s="179" t="s">
        <v>284</v>
      </c>
      <c r="M268" s="172" t="s">
        <v>16</v>
      </c>
      <c r="N268" s="287" t="s">
        <v>4</v>
      </c>
      <c r="O268" s="288"/>
      <c r="P268" s="288"/>
      <c r="Q268" s="288"/>
      <c r="R268" s="288"/>
      <c r="S268" s="288"/>
      <c r="T268" s="288"/>
      <c r="U268" s="288"/>
      <c r="V268" s="288"/>
      <c r="W268" s="288"/>
      <c r="X268" s="288"/>
      <c r="Y268" s="288"/>
      <c r="Z268" s="288"/>
      <c r="AA268" s="288"/>
      <c r="AB268" s="289"/>
      <c r="AC268" s="174" t="s">
        <v>16</v>
      </c>
      <c r="AD268" s="290" t="s">
        <v>470</v>
      </c>
      <c r="AE268" s="291"/>
      <c r="AF268" s="291"/>
      <c r="AG268" s="291"/>
      <c r="AH268" s="291"/>
      <c r="AI268" s="291"/>
      <c r="AJ268" s="291"/>
      <c r="AK268" s="292"/>
      <c r="AL268" s="172" t="s">
        <v>16</v>
      </c>
      <c r="AM268" s="287" t="s">
        <v>467</v>
      </c>
      <c r="AN268" s="288"/>
      <c r="AO268" s="288"/>
      <c r="AP268" s="288"/>
      <c r="AQ268" s="288"/>
      <c r="AR268" s="288"/>
      <c r="AS268" s="288"/>
      <c r="AT268" s="293"/>
    </row>
    <row r="269" spans="1:64" ht="14.25" thickBot="1" x14ac:dyDescent="0.2">
      <c r="A269" s="302"/>
      <c r="B269" s="304"/>
      <c r="C269" s="306"/>
      <c r="D269" s="306"/>
      <c r="E269" s="194" t="s">
        <v>6</v>
      </c>
      <c r="F269" s="304"/>
      <c r="G269" s="7" t="s">
        <v>7</v>
      </c>
      <c r="H269" s="304"/>
      <c r="I269" s="346"/>
      <c r="J269" s="310"/>
      <c r="K269" s="310"/>
      <c r="L269" s="180"/>
      <c r="M269" s="173"/>
      <c r="N269" s="294" t="s">
        <v>8</v>
      </c>
      <c r="O269" s="295"/>
      <c r="P269" s="295"/>
      <c r="Q269" s="295"/>
      <c r="R269" s="295"/>
      <c r="S269" s="295"/>
      <c r="T269" s="296"/>
      <c r="U269" s="194" t="s">
        <v>9</v>
      </c>
      <c r="V269" s="176" t="s">
        <v>10</v>
      </c>
      <c r="W269" s="177"/>
      <c r="X269" s="177"/>
      <c r="Y269" s="177"/>
      <c r="Z269" s="177"/>
      <c r="AA269" s="178"/>
      <c r="AB269" s="120" t="s">
        <v>11</v>
      </c>
      <c r="AC269" s="175"/>
      <c r="AD269" s="297" t="s">
        <v>8</v>
      </c>
      <c r="AE269" s="298"/>
      <c r="AF269" s="298"/>
      <c r="AG269" s="298"/>
      <c r="AH269" s="298"/>
      <c r="AI269" s="298"/>
      <c r="AJ269" s="299"/>
      <c r="AK269" s="126" t="s">
        <v>9</v>
      </c>
      <c r="AL269" s="173"/>
      <c r="AM269" s="294" t="s">
        <v>8</v>
      </c>
      <c r="AN269" s="295"/>
      <c r="AO269" s="295"/>
      <c r="AP269" s="295"/>
      <c r="AQ269" s="295"/>
      <c r="AR269" s="295"/>
      <c r="AS269" s="296"/>
      <c r="AT269" s="121" t="s">
        <v>9</v>
      </c>
    </row>
    <row r="270" spans="1:64" x14ac:dyDescent="0.15">
      <c r="A270" s="276">
        <v>54</v>
      </c>
      <c r="B270" s="279"/>
      <c r="C270" s="281"/>
      <c r="D270" s="279"/>
      <c r="E270" s="191" t="str">
        <f>IF(C270="○",IF($D270&lt;&gt;"",VLOOKUP($D270,新規学連登録者入力シート!$A$2:$U$101,8,FALSE),""),IF($D270&lt;&gt;"",IF(VLOOKUP(記入方法!$D270,登録者リスト!$A$1:$F$43729,4,FALSE)=基本情報!$D$6,VLOOKUP(記入方法!$D270,登録者リスト!$A$1:$F$43729,3,FALSE),""),""))</f>
        <v/>
      </c>
      <c r="F270" s="283" t="str">
        <f>IF(C270="○",IF($D270&lt;&gt;"",VLOOKUP($D270,新規学連登録者入力シート!$A$2:$U$101,9,FALSE),""),IF($D270&lt;&gt;"",IF(VLOOKUP(記入方法!$D270,登録者リスト!$A$1:$G$43729,4,FALSE)=基本情報!$D$6,VLOOKUP(記入方法!$D270,登録者リスト!$A$1:$G$43729,7,FALSE),""),""))</f>
        <v/>
      </c>
      <c r="G270" s="192" t="str">
        <f>IF(C270="○",IF($D270&lt;&gt;"",VLOOKUP($D270,新規学連登録者入力シート!$A$2:$U$101,14,FALSE),""),IF($D270&lt;&gt;"",IF(VLOOKUP(記入方法!$D270,登録者リスト!$A$1:$F$43729,4,FALSE)=基本情報!$D$6,VLOOKUP(記入方法!$D270,登録者リスト!$A$1:$F$43729,5,FALSE),""),""))</f>
        <v/>
      </c>
      <c r="H270" s="285" t="str">
        <f>IF(C270="○",IF($D270&lt;&gt;"",VLOOKUP($D270,新規学連登録者入力シート!$A$2:$U$101,19,FALSE),""),IF($D270&lt;&gt;"",IF(VLOOKUP(記入方法!$D270,登録者リスト!$A$1:$H$43729,4,FALSE)=基本情報!$D$6,VLOOKUP(記入方法!$D270,登録者リスト!$A$1:$H$43729,8,FALSE),""),""))</f>
        <v/>
      </c>
      <c r="I270" s="341"/>
      <c r="J270" s="341"/>
      <c r="K270" s="343" t="str">
        <f>IFERROR(IF(I270="","",IF(AND(I270&lt;&gt;"107 ハーフマラソン",I270&lt;&gt;"062 10000mW"),IF(BD270="T",IF(VALUE(M270)&lt;=BB270,"A標準",IF(VALUE(M270)&lt;=BC270,"B標準","未突破")),IF(VALUE(M270)&gt;=BB270,"A標準",IF(VALUE(M270)&gt;=BC270,"B標準","未突破"))),IF(VALUE(M270)&lt;=BC270,"","未突破"))),"")</f>
        <v/>
      </c>
      <c r="L270" s="170"/>
      <c r="M270" s="13" t="str">
        <f>IF(U270="",ASC(N270&amp;IF(P270&lt;&gt;"",TEXT(P270,"00"),"")&amp;IF(R270&lt;&gt;"",TEXT(R270,"00"),"")&amp;IF(T270&lt;&gt;"",TEXT(T270,"00"),"")),ASC(U270))</f>
        <v/>
      </c>
      <c r="N270" s="285"/>
      <c r="O270" s="329" t="s">
        <v>278</v>
      </c>
      <c r="P270" s="337"/>
      <c r="Q270" s="329" t="s">
        <v>279</v>
      </c>
      <c r="R270" s="337"/>
      <c r="S270" s="313" t="s">
        <v>280</v>
      </c>
      <c r="T270" s="339"/>
      <c r="U270" s="285"/>
      <c r="V270" s="8"/>
      <c r="W270" s="9" t="s">
        <v>23</v>
      </c>
      <c r="X270" s="8"/>
      <c r="Y270" s="9" t="s">
        <v>24</v>
      </c>
      <c r="Z270" s="8"/>
      <c r="AA270" s="9" t="s">
        <v>26</v>
      </c>
      <c r="AB270" s="283"/>
      <c r="AC270" s="127" t="str">
        <f>IF(AK270="",ASC(AD270&amp;IF(AF270&lt;&gt;"",TEXT(AF270,"00"),"")&amp;IF(AH270&lt;&gt;"",TEXT(AH270,"00"),"")&amp;IF(AJ270&lt;&gt;"",TEXT(AJ270,"00"),"")),ASC(AK270))</f>
        <v/>
      </c>
      <c r="AD270" s="327" t="str">
        <f>IF(I270="","",IF(I270="201 十種競技","",VLOOKUP(I270,#REF!,2,FALSE)))</f>
        <v/>
      </c>
      <c r="AE270" s="331" t="s">
        <v>278</v>
      </c>
      <c r="AF270" s="333" t="str">
        <f>IF(I270="","",IF(I270="201 十種競技","",VLOOKUP(I270,#REF!,4,FALSE)))</f>
        <v/>
      </c>
      <c r="AG270" s="331" t="s">
        <v>279</v>
      </c>
      <c r="AH270" s="333" t="str">
        <f>IF(I270="","",IF(I270="201 十種競技","",VLOOKUP(I270,#REF!,6,FALSE)))</f>
        <v/>
      </c>
      <c r="AI270" s="335" t="s">
        <v>280</v>
      </c>
      <c r="AJ270" s="325" t="str">
        <f>IF(I270="","",IF(I270="201 十種競技","",VLOOKUP(I270,#REF!,8,FALSE)))</f>
        <v/>
      </c>
      <c r="AK270" s="327" t="str">
        <f>IF(I270="","",IF(I270="201 十種競技",#REF!,""))</f>
        <v/>
      </c>
      <c r="AL270" s="13" t="str">
        <f>IF(AT270="",ASC(AM270&amp;IF(AO270&lt;&gt;"",TEXT(AO270,"00"),"")&amp;IF(AQ270&lt;&gt;"",TEXT(AQ270,"00"),"")&amp;IF(AS270&lt;&gt;"",TEXT(AS270,"00"),"")),ASC(AT270))</f>
        <v/>
      </c>
      <c r="AM270" s="279"/>
      <c r="AN270" s="329" t="s">
        <v>278</v>
      </c>
      <c r="AO270" s="311"/>
      <c r="AP270" s="329" t="s">
        <v>279</v>
      </c>
      <c r="AQ270" s="311"/>
      <c r="AR270" s="313" t="s">
        <v>280</v>
      </c>
      <c r="AS270" s="315"/>
      <c r="AT270" s="317"/>
      <c r="AV270" s="6" t="str">
        <f>IF(AND(I270&lt;&gt;"107 ハーフマラソン",I270&lt;&gt;"062 10000mW"),D270 &amp; "-" &amp; I270,D270 &amp; "-" &amp; I270 &amp; J270)</f>
        <v>-</v>
      </c>
      <c r="AW270" s="6" t="str">
        <f>IF(ISERROR(VLOOKUP(記入方法!$AV270,登録者リスト!#REF!,4,FALSE)),"○","")</f>
        <v>○</v>
      </c>
      <c r="AX270" s="6" t="e">
        <f>IF(AND(I270&lt;&gt;"107 ハーフマラソン",I270&lt;&gt;"062 10000mW"),#REF! &amp; "-" &amp; I270,#REF! &amp; "-" &amp; I270 &amp; J270)</f>
        <v>#REF!</v>
      </c>
      <c r="AY270" s="6" t="str">
        <f>IF(ISERROR(VLOOKUP(AX270,突破者リスト外資格記録入力シート!$D$7:$M$106,2,FALSE)),"○","")</f>
        <v>○</v>
      </c>
      <c r="AZ270" s="6" t="str">
        <f>IF(C270="○","整理番号","登録番号")</f>
        <v>登録番号</v>
      </c>
      <c r="BA270" s="6" t="str">
        <f>IF(I270="107 ハーフマラソン","H",IF(I270="062 10000mW","W",""))</f>
        <v/>
      </c>
      <c r="BB270" s="6" t="e">
        <f>VLOOKUP($I270 &amp; $J270,標準記録!$A$1:$D$25,2,FALSE)</f>
        <v>#N/A</v>
      </c>
      <c r="BC270" s="6" t="e">
        <f>VLOOKUP($I270 &amp; $J270,標準記録!$A$1:$D$25,3,FALSE)</f>
        <v>#N/A</v>
      </c>
      <c r="BD270" s="6" t="e">
        <f>VLOOKUP($I270 &amp; $J270,標準記録!$A$1:$D$25,4,FALSE)</f>
        <v>#N/A</v>
      </c>
      <c r="BE270" s="6" t="str">
        <f>IF(BF270="","",A270)</f>
        <v/>
      </c>
      <c r="BF270" s="6" t="str">
        <f>IF(OR(I270="201 十種競技",I270="202 七種競技"),#REF!,"")</f>
        <v/>
      </c>
      <c r="BG270" s="6" t="str">
        <f>IF(I270="107 ハーフマラソン",#REF!,"")</f>
        <v/>
      </c>
      <c r="BH270" s="6" t="str">
        <f>I270 &amp; K270</f>
        <v/>
      </c>
      <c r="BI270" s="6">
        <f>I270</f>
        <v>0</v>
      </c>
      <c r="BJ270" s="6">
        <f>COUNTIF($BI$5:$BI$401,I270)</f>
        <v>160</v>
      </c>
      <c r="BK270" s="6">
        <f>COUNTIF($BH$5:$BH$401,I270 &amp; "B標準")</f>
        <v>0</v>
      </c>
      <c r="BL270" s="6" t="str">
        <f>D268 &amp; D270</f>
        <v>登録番号</v>
      </c>
    </row>
    <row r="271" spans="1:64" ht="14.25" thickBot="1" x14ac:dyDescent="0.2">
      <c r="A271" s="277"/>
      <c r="B271" s="280"/>
      <c r="C271" s="282"/>
      <c r="D271" s="280"/>
      <c r="E271" s="193" t="str">
        <f>IF(C270="○",IF($D270&lt;&gt;"",VLOOKUP($D270,新規学連登録者入力シート!$A$2:$U$101,7,FALSE),""),IF($D270&lt;&gt;"",IF(VLOOKUP(記入方法!$D270,登録者リスト!$A$1:$F$43729,4,FALSE)=基本情報!$D$6,VLOOKUP(記入方法!$D270,登録者リスト!$A$1:$F$43729,2,FALSE),""),""))</f>
        <v/>
      </c>
      <c r="F271" s="284"/>
      <c r="G271" s="193" t="str">
        <f>IF(C270="○",IF($D270&lt;&gt;"",VLOOKUP($D270,新規学連登録者入力シート!$A$2:$U$101,19,FALSE),""),IF($D270&lt;&gt;"",IF(VLOOKUP(記入方法!$D270,登録者リスト!$A$1:$F$43729,4,FALSE)=基本情報!$D$6,VLOOKUP(記入方法!$D270,登録者リスト!$A$1:$F$43729,6,FALSE),""),""))</f>
        <v/>
      </c>
      <c r="H271" s="286"/>
      <c r="I271" s="342"/>
      <c r="J271" s="342"/>
      <c r="K271" s="344"/>
      <c r="L271" s="171"/>
      <c r="M271" s="15" t="str">
        <f>IF(U271="",ASC(N271&amp;IF(P271&lt;&gt;"",TEXT(P271,"00"),"")&amp;IF(R271&lt;&gt;"",TEXT(R271,"00"),"")&amp;IF(T271&lt;&gt;"",TEXT(T271,"00"),"")),ASC(U271))</f>
        <v/>
      </c>
      <c r="N271" s="286"/>
      <c r="O271" s="330"/>
      <c r="P271" s="338"/>
      <c r="Q271" s="330"/>
      <c r="R271" s="338"/>
      <c r="S271" s="314"/>
      <c r="T271" s="340"/>
      <c r="U271" s="286"/>
      <c r="V271" s="10"/>
      <c r="W271" s="11" t="s">
        <v>23</v>
      </c>
      <c r="X271" s="10"/>
      <c r="Y271" s="11" t="s">
        <v>25</v>
      </c>
      <c r="Z271" s="10"/>
      <c r="AA271" s="11" t="s">
        <v>26</v>
      </c>
      <c r="AB271" s="284"/>
      <c r="AC271" s="128" t="str">
        <f>IF(AK271="",ASC(AD270&amp;IF(AF271&lt;&gt;"",TEXT(AF271,"00"),"")&amp;IF(AH271&lt;&gt;"",TEXT(AH271,"00"),"")&amp;IF(AJ271&lt;&gt;"",TEXT(AJ271,"00"),"")),ASC(AK271))</f>
        <v/>
      </c>
      <c r="AD271" s="328"/>
      <c r="AE271" s="332"/>
      <c r="AF271" s="334"/>
      <c r="AG271" s="332"/>
      <c r="AH271" s="334"/>
      <c r="AI271" s="336"/>
      <c r="AJ271" s="326"/>
      <c r="AK271" s="328"/>
      <c r="AL271" s="15" t="str">
        <f>IF(AT271="",ASC(AM271&amp;IF(AO271&lt;&gt;"",TEXT(AO271,"00"),"")&amp;IF(AQ271&lt;&gt;"",TEXT(AQ271,"00"),"")&amp;IF(AS271&lt;&gt;"",TEXT(AS271,"00"),"")),ASC(AT271))</f>
        <v/>
      </c>
      <c r="AM271" s="280"/>
      <c r="AN271" s="330"/>
      <c r="AO271" s="312"/>
      <c r="AP271" s="330"/>
      <c r="AQ271" s="312"/>
      <c r="AR271" s="314"/>
      <c r="AS271" s="316"/>
      <c r="AT271" s="318"/>
      <c r="AV271" s="6" t="str">
        <f>IF(AND(I271&lt;&gt;"107 ハーフマラソン",I271&lt;&gt;"062 10000mW"),D270 &amp; "-" &amp; I271,D270 &amp; "-" &amp; I271 &amp; J271)</f>
        <v>-</v>
      </c>
      <c r="AW271" s="6" t="str">
        <f>IF(ISERROR(VLOOKUP(記入方法!$AV271,登録者リスト!#REF!,4,FALSE)),"○","")</f>
        <v>○</v>
      </c>
      <c r="AX271" s="6" t="e">
        <f>IF(AND(I271&lt;&gt;"107 ハーフマラソン",I271&lt;&gt;"062 10000mW"),#REF! &amp; "-" &amp; I271,#REF! &amp; "-" &amp; I271 &amp; J271)</f>
        <v>#REF!</v>
      </c>
      <c r="AY271" s="6" t="str">
        <f>IF(ISERROR(VLOOKUP(AX271,突破者リスト外資格記録入力シート!$D$7:$M$106,2,FALSE)),"○","")</f>
        <v>○</v>
      </c>
      <c r="BA271" s="6" t="str">
        <f>IF(I271="107 ハーフマラソン","H",IF(I271="062 10000mW","W",""))</f>
        <v/>
      </c>
      <c r="BB271" s="6" t="e">
        <f>VLOOKUP($I271 &amp; $J271,標準記録!$A$1:$D$25,2,FALSE)</f>
        <v>#N/A</v>
      </c>
      <c r="BC271" s="6" t="e">
        <f>VLOOKUP($I271 &amp; $J271,標準記録!$A$1:$D$25,3,FALSE)</f>
        <v>#N/A</v>
      </c>
      <c r="BD271" s="6" t="e">
        <f>VLOOKUP($I271 &amp; $J271,標準記録!$A$1:$D$25,4,FALSE)</f>
        <v>#N/A</v>
      </c>
      <c r="BE271" s="6" t="str">
        <f>IF(BF271="","",A270)</f>
        <v/>
      </c>
      <c r="BF271" s="6" t="str">
        <f>IF(OR(I271="201 十種競技",I271="202 七種競技"),#REF!,"")</f>
        <v/>
      </c>
      <c r="BG271" s="6" t="str">
        <f>IF(I271="107 ハーフマラソン",#REF!,"")</f>
        <v/>
      </c>
      <c r="BH271" s="6" t="str">
        <f>I271 &amp; K271</f>
        <v/>
      </c>
      <c r="BI271" s="6">
        <f>I271</f>
        <v>0</v>
      </c>
      <c r="BJ271" s="6">
        <f>COUNTIF($BI$5:$BI$401,I271)</f>
        <v>160</v>
      </c>
      <c r="BK271" s="6">
        <f>COUNTIF($BH$5:$BH$401,I271 &amp; "B標準")</f>
        <v>0</v>
      </c>
    </row>
    <row r="272" spans="1:64" ht="15" thickTop="1" thickBot="1" x14ac:dyDescent="0.2">
      <c r="A272" s="278"/>
      <c r="B272" s="319" t="s">
        <v>167</v>
      </c>
      <c r="C272" s="320"/>
      <c r="D272" s="320"/>
      <c r="E272" s="320"/>
      <c r="F272" s="320"/>
      <c r="G272" s="321"/>
      <c r="H272" s="190"/>
      <c r="I272" s="322"/>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4"/>
    </row>
    <row r="273" spans="1:64" ht="13.5" customHeight="1" x14ac:dyDescent="0.15">
      <c r="A273" s="301"/>
      <c r="B273" s="303" t="s">
        <v>0</v>
      </c>
      <c r="C273" s="305" t="s">
        <v>283</v>
      </c>
      <c r="D273" s="305" t="str">
        <f>IF(C275="○","整理番号","登録番号")</f>
        <v>登録番号</v>
      </c>
      <c r="E273" s="189" t="s">
        <v>1402</v>
      </c>
      <c r="F273" s="303" t="s">
        <v>322</v>
      </c>
      <c r="G273" s="169" t="s">
        <v>1</v>
      </c>
      <c r="H273" s="307" t="s">
        <v>1403</v>
      </c>
      <c r="I273" s="345" t="s">
        <v>2</v>
      </c>
      <c r="J273" s="307" t="s">
        <v>331</v>
      </c>
      <c r="K273" s="307" t="s">
        <v>3</v>
      </c>
      <c r="L273" s="179" t="s">
        <v>284</v>
      </c>
      <c r="M273" s="172" t="s">
        <v>16</v>
      </c>
      <c r="N273" s="287" t="s">
        <v>4</v>
      </c>
      <c r="O273" s="288"/>
      <c r="P273" s="288"/>
      <c r="Q273" s="288"/>
      <c r="R273" s="288"/>
      <c r="S273" s="288"/>
      <c r="T273" s="288"/>
      <c r="U273" s="288"/>
      <c r="V273" s="288"/>
      <c r="W273" s="288"/>
      <c r="X273" s="288"/>
      <c r="Y273" s="288"/>
      <c r="Z273" s="288"/>
      <c r="AA273" s="288"/>
      <c r="AB273" s="289"/>
      <c r="AC273" s="174" t="s">
        <v>16</v>
      </c>
      <c r="AD273" s="290" t="s">
        <v>470</v>
      </c>
      <c r="AE273" s="291"/>
      <c r="AF273" s="291"/>
      <c r="AG273" s="291"/>
      <c r="AH273" s="291"/>
      <c r="AI273" s="291"/>
      <c r="AJ273" s="291"/>
      <c r="AK273" s="292"/>
      <c r="AL273" s="172" t="s">
        <v>16</v>
      </c>
      <c r="AM273" s="287" t="s">
        <v>467</v>
      </c>
      <c r="AN273" s="288"/>
      <c r="AO273" s="288"/>
      <c r="AP273" s="288"/>
      <c r="AQ273" s="288"/>
      <c r="AR273" s="288"/>
      <c r="AS273" s="288"/>
      <c r="AT273" s="293"/>
    </row>
    <row r="274" spans="1:64" ht="14.25" thickBot="1" x14ac:dyDescent="0.2">
      <c r="A274" s="302"/>
      <c r="B274" s="304"/>
      <c r="C274" s="306"/>
      <c r="D274" s="306"/>
      <c r="E274" s="194" t="s">
        <v>6</v>
      </c>
      <c r="F274" s="304"/>
      <c r="G274" s="7" t="s">
        <v>7</v>
      </c>
      <c r="H274" s="304"/>
      <c r="I274" s="346"/>
      <c r="J274" s="310"/>
      <c r="K274" s="310"/>
      <c r="L274" s="180"/>
      <c r="M274" s="173"/>
      <c r="N274" s="294" t="s">
        <v>8</v>
      </c>
      <c r="O274" s="295"/>
      <c r="P274" s="295"/>
      <c r="Q274" s="295"/>
      <c r="R274" s="295"/>
      <c r="S274" s="295"/>
      <c r="T274" s="296"/>
      <c r="U274" s="194" t="s">
        <v>9</v>
      </c>
      <c r="V274" s="176" t="s">
        <v>10</v>
      </c>
      <c r="W274" s="177"/>
      <c r="X274" s="177"/>
      <c r="Y274" s="177"/>
      <c r="Z274" s="177"/>
      <c r="AA274" s="178"/>
      <c r="AB274" s="120" t="s">
        <v>11</v>
      </c>
      <c r="AC274" s="175"/>
      <c r="AD274" s="297" t="s">
        <v>8</v>
      </c>
      <c r="AE274" s="298"/>
      <c r="AF274" s="298"/>
      <c r="AG274" s="298"/>
      <c r="AH274" s="298"/>
      <c r="AI274" s="298"/>
      <c r="AJ274" s="299"/>
      <c r="AK274" s="126" t="s">
        <v>9</v>
      </c>
      <c r="AL274" s="173"/>
      <c r="AM274" s="294" t="s">
        <v>8</v>
      </c>
      <c r="AN274" s="295"/>
      <c r="AO274" s="295"/>
      <c r="AP274" s="295"/>
      <c r="AQ274" s="295"/>
      <c r="AR274" s="295"/>
      <c r="AS274" s="296"/>
      <c r="AT274" s="121" t="s">
        <v>9</v>
      </c>
    </row>
    <row r="275" spans="1:64" x14ac:dyDescent="0.15">
      <c r="A275" s="276">
        <v>55</v>
      </c>
      <c r="B275" s="279"/>
      <c r="C275" s="281"/>
      <c r="D275" s="279"/>
      <c r="E275" s="191" t="str">
        <f>IF(C275="○",IF($D275&lt;&gt;"",VLOOKUP($D275,新規学連登録者入力シート!$A$2:$U$101,8,FALSE),""),IF($D275&lt;&gt;"",IF(VLOOKUP(記入方法!$D275,登録者リスト!$A$1:$F$43729,4,FALSE)=基本情報!$D$6,VLOOKUP(記入方法!$D275,登録者リスト!$A$1:$F$43729,3,FALSE),""),""))</f>
        <v/>
      </c>
      <c r="F275" s="283" t="str">
        <f>IF(C275="○",IF($D275&lt;&gt;"",VLOOKUP($D275,新規学連登録者入力シート!$A$2:$U$101,9,FALSE),""),IF($D275&lt;&gt;"",IF(VLOOKUP(記入方法!$D275,登録者リスト!$A$1:$G$43729,4,FALSE)=基本情報!$D$6,VLOOKUP(記入方法!$D275,登録者リスト!$A$1:$G$43729,7,FALSE),""),""))</f>
        <v/>
      </c>
      <c r="G275" s="192" t="str">
        <f>IF(C275="○",IF($D275&lt;&gt;"",VLOOKUP($D275,新規学連登録者入力シート!$A$2:$U$101,14,FALSE),""),IF($D275&lt;&gt;"",IF(VLOOKUP(記入方法!$D275,登録者リスト!$A$1:$F$43729,4,FALSE)=基本情報!$D$6,VLOOKUP(記入方法!$D275,登録者リスト!$A$1:$F$43729,5,FALSE),""),""))</f>
        <v/>
      </c>
      <c r="H275" s="285" t="str">
        <f>IF(C275="○",IF($D275&lt;&gt;"",VLOOKUP($D275,新規学連登録者入力シート!$A$2:$U$101,19,FALSE),""),IF($D275&lt;&gt;"",IF(VLOOKUP(記入方法!$D275,登録者リスト!$A$1:$H$43729,4,FALSE)=基本情報!$D$6,VLOOKUP(記入方法!$D275,登録者リスト!$A$1:$H$43729,8,FALSE),""),""))</f>
        <v/>
      </c>
      <c r="I275" s="341"/>
      <c r="J275" s="341"/>
      <c r="K275" s="343" t="str">
        <f>IFERROR(IF(I275="","",IF(AND(I275&lt;&gt;"107 ハーフマラソン",I275&lt;&gt;"062 10000mW"),IF(BD275="T",IF(VALUE(M275)&lt;=BB275,"A標準",IF(VALUE(M275)&lt;=BC275,"B標準","未突破")),IF(VALUE(M275)&gt;=BB275,"A標準",IF(VALUE(M275)&gt;=BC275,"B標準","未突破"))),IF(VALUE(M275)&lt;=BC275,"","未突破"))),"")</f>
        <v/>
      </c>
      <c r="L275" s="170"/>
      <c r="M275" s="13" t="str">
        <f>IF(U275="",ASC(N275&amp;IF(P275&lt;&gt;"",TEXT(P275,"00"),"")&amp;IF(R275&lt;&gt;"",TEXT(R275,"00"),"")&amp;IF(T275&lt;&gt;"",TEXT(T275,"00"),"")),ASC(U275))</f>
        <v/>
      </c>
      <c r="N275" s="285"/>
      <c r="O275" s="329" t="s">
        <v>278</v>
      </c>
      <c r="P275" s="337"/>
      <c r="Q275" s="329" t="s">
        <v>279</v>
      </c>
      <c r="R275" s="337"/>
      <c r="S275" s="313" t="s">
        <v>280</v>
      </c>
      <c r="T275" s="339"/>
      <c r="U275" s="285"/>
      <c r="V275" s="8"/>
      <c r="W275" s="9" t="s">
        <v>23</v>
      </c>
      <c r="X275" s="8"/>
      <c r="Y275" s="9" t="s">
        <v>24</v>
      </c>
      <c r="Z275" s="8"/>
      <c r="AA275" s="9" t="s">
        <v>26</v>
      </c>
      <c r="AB275" s="283"/>
      <c r="AC275" s="127" t="str">
        <f>IF(AK275="",ASC(AD275&amp;IF(AF275&lt;&gt;"",TEXT(AF275,"00"),"")&amp;IF(AH275&lt;&gt;"",TEXT(AH275,"00"),"")&amp;IF(AJ275&lt;&gt;"",TEXT(AJ275,"00"),"")),ASC(AK275))</f>
        <v/>
      </c>
      <c r="AD275" s="327" t="str">
        <f>IF(I275="","",IF(I275="201 十種競技","",VLOOKUP(I275,#REF!,2,FALSE)))</f>
        <v/>
      </c>
      <c r="AE275" s="331" t="s">
        <v>278</v>
      </c>
      <c r="AF275" s="333" t="str">
        <f>IF(I275="","",IF(I275="201 十種競技","",VLOOKUP(I275,#REF!,4,FALSE)))</f>
        <v/>
      </c>
      <c r="AG275" s="331" t="s">
        <v>279</v>
      </c>
      <c r="AH275" s="333" t="str">
        <f>IF(I275="","",IF(I275="201 十種競技","",VLOOKUP(I275,#REF!,6,FALSE)))</f>
        <v/>
      </c>
      <c r="AI275" s="335" t="s">
        <v>280</v>
      </c>
      <c r="AJ275" s="325" t="str">
        <f>IF(I275="","",IF(I275="201 十種競技","",VLOOKUP(I275,#REF!,8,FALSE)))</f>
        <v/>
      </c>
      <c r="AK275" s="327" t="str">
        <f>IF(I275="","",IF(I275="201 十種競技",#REF!,""))</f>
        <v/>
      </c>
      <c r="AL275" s="13" t="str">
        <f>IF(AT275="",ASC(AM275&amp;IF(AO275&lt;&gt;"",TEXT(AO275,"00"),"")&amp;IF(AQ275&lt;&gt;"",TEXT(AQ275,"00"),"")&amp;IF(AS275&lt;&gt;"",TEXT(AS275,"00"),"")),ASC(AT275))</f>
        <v/>
      </c>
      <c r="AM275" s="279"/>
      <c r="AN275" s="329" t="s">
        <v>278</v>
      </c>
      <c r="AO275" s="311"/>
      <c r="AP275" s="329" t="s">
        <v>279</v>
      </c>
      <c r="AQ275" s="311"/>
      <c r="AR275" s="313" t="s">
        <v>280</v>
      </c>
      <c r="AS275" s="315"/>
      <c r="AT275" s="317"/>
      <c r="AV275" s="6" t="str">
        <f>IF(AND(I275&lt;&gt;"107 ハーフマラソン",I275&lt;&gt;"062 10000mW"),D275 &amp; "-" &amp; I275,D275 &amp; "-" &amp; I275 &amp; J275)</f>
        <v>-</v>
      </c>
      <c r="AW275" s="6" t="str">
        <f>IF(ISERROR(VLOOKUP(記入方法!$AV275,登録者リスト!#REF!,4,FALSE)),"○","")</f>
        <v>○</v>
      </c>
      <c r="AX275" s="6" t="e">
        <f>IF(AND(I275&lt;&gt;"107 ハーフマラソン",I275&lt;&gt;"062 10000mW"),#REF! &amp; "-" &amp; I275,#REF! &amp; "-" &amp; I275 &amp; J275)</f>
        <v>#REF!</v>
      </c>
      <c r="AY275" s="6" t="str">
        <f>IF(ISERROR(VLOOKUP(AX275,突破者リスト外資格記録入力シート!$D$7:$M$106,2,FALSE)),"○","")</f>
        <v>○</v>
      </c>
      <c r="AZ275" s="6" t="str">
        <f>IF(C275="○","整理番号","登録番号")</f>
        <v>登録番号</v>
      </c>
      <c r="BA275" s="6" t="str">
        <f>IF(I275="107 ハーフマラソン","H",IF(I275="062 10000mW","W",""))</f>
        <v/>
      </c>
      <c r="BB275" s="6" t="e">
        <f>VLOOKUP($I275 &amp; $J275,標準記録!$A$1:$D$25,2,FALSE)</f>
        <v>#N/A</v>
      </c>
      <c r="BC275" s="6" t="e">
        <f>VLOOKUP($I275 &amp; $J275,標準記録!$A$1:$D$25,3,FALSE)</f>
        <v>#N/A</v>
      </c>
      <c r="BD275" s="6" t="e">
        <f>VLOOKUP($I275 &amp; $J275,標準記録!$A$1:$D$25,4,FALSE)</f>
        <v>#N/A</v>
      </c>
      <c r="BE275" s="6" t="str">
        <f>IF(BF275="","",A275)</f>
        <v/>
      </c>
      <c r="BF275" s="6" t="str">
        <f>IF(OR(I275="201 十種競技",I275="202 七種競技"),#REF!,"")</f>
        <v/>
      </c>
      <c r="BG275" s="6" t="str">
        <f>IF(I275="107 ハーフマラソン",#REF!,"")</f>
        <v/>
      </c>
      <c r="BH275" s="6" t="str">
        <f>I275 &amp; K275</f>
        <v/>
      </c>
      <c r="BI275" s="6">
        <f>I275</f>
        <v>0</v>
      </c>
      <c r="BJ275" s="6">
        <f>COUNTIF($BI$5:$BI$401,I275)</f>
        <v>160</v>
      </c>
      <c r="BK275" s="6">
        <f>COUNTIF($BH$5:$BH$401,I275 &amp; "B標準")</f>
        <v>0</v>
      </c>
      <c r="BL275" s="6" t="str">
        <f>D273 &amp; D275</f>
        <v>登録番号</v>
      </c>
    </row>
    <row r="276" spans="1:64" ht="14.25" thickBot="1" x14ac:dyDescent="0.2">
      <c r="A276" s="277"/>
      <c r="B276" s="280"/>
      <c r="C276" s="282"/>
      <c r="D276" s="280"/>
      <c r="E276" s="193" t="str">
        <f>IF(C275="○",IF($D275&lt;&gt;"",VLOOKUP($D275,新規学連登録者入力シート!$A$2:$U$101,7,FALSE),""),IF($D275&lt;&gt;"",IF(VLOOKUP(記入方法!$D275,登録者リスト!$A$1:$F$43729,4,FALSE)=基本情報!$D$6,VLOOKUP(記入方法!$D275,登録者リスト!$A$1:$F$43729,2,FALSE),""),""))</f>
        <v/>
      </c>
      <c r="F276" s="284"/>
      <c r="G276" s="193" t="str">
        <f>IF(C275="○",IF($D275&lt;&gt;"",VLOOKUP($D275,新規学連登録者入力シート!$A$2:$U$101,19,FALSE),""),IF($D275&lt;&gt;"",IF(VLOOKUP(記入方法!$D275,登録者リスト!$A$1:$F$43729,4,FALSE)=基本情報!$D$6,VLOOKUP(記入方法!$D275,登録者リスト!$A$1:$F$43729,6,FALSE),""),""))</f>
        <v/>
      </c>
      <c r="H276" s="286"/>
      <c r="I276" s="342"/>
      <c r="J276" s="342"/>
      <c r="K276" s="344"/>
      <c r="L276" s="171"/>
      <c r="M276" s="15" t="str">
        <f>IF(U276="",ASC(N276&amp;IF(P276&lt;&gt;"",TEXT(P276,"00"),"")&amp;IF(R276&lt;&gt;"",TEXT(R276,"00"),"")&amp;IF(T276&lt;&gt;"",TEXT(T276,"00"),"")),ASC(U276))</f>
        <v/>
      </c>
      <c r="N276" s="286"/>
      <c r="O276" s="330"/>
      <c r="P276" s="338"/>
      <c r="Q276" s="330"/>
      <c r="R276" s="338"/>
      <c r="S276" s="314"/>
      <c r="T276" s="340"/>
      <c r="U276" s="286"/>
      <c r="V276" s="10"/>
      <c r="W276" s="11" t="s">
        <v>23</v>
      </c>
      <c r="X276" s="10"/>
      <c r="Y276" s="11" t="s">
        <v>25</v>
      </c>
      <c r="Z276" s="10"/>
      <c r="AA276" s="11" t="s">
        <v>26</v>
      </c>
      <c r="AB276" s="284"/>
      <c r="AC276" s="128" t="str">
        <f>IF(AK276="",ASC(AD275&amp;IF(AF276&lt;&gt;"",TEXT(AF276,"00"),"")&amp;IF(AH276&lt;&gt;"",TEXT(AH276,"00"),"")&amp;IF(AJ276&lt;&gt;"",TEXT(AJ276,"00"),"")),ASC(AK276))</f>
        <v/>
      </c>
      <c r="AD276" s="328"/>
      <c r="AE276" s="332"/>
      <c r="AF276" s="334"/>
      <c r="AG276" s="332"/>
      <c r="AH276" s="334"/>
      <c r="AI276" s="336"/>
      <c r="AJ276" s="326"/>
      <c r="AK276" s="328"/>
      <c r="AL276" s="15" t="str">
        <f>IF(AT276="",ASC(AM276&amp;IF(AO276&lt;&gt;"",TEXT(AO276,"00"),"")&amp;IF(AQ276&lt;&gt;"",TEXT(AQ276,"00"),"")&amp;IF(AS276&lt;&gt;"",TEXT(AS276,"00"),"")),ASC(AT276))</f>
        <v/>
      </c>
      <c r="AM276" s="280"/>
      <c r="AN276" s="330"/>
      <c r="AO276" s="312"/>
      <c r="AP276" s="330"/>
      <c r="AQ276" s="312"/>
      <c r="AR276" s="314"/>
      <c r="AS276" s="316"/>
      <c r="AT276" s="318"/>
      <c r="AV276" s="6" t="str">
        <f>IF(AND(I276&lt;&gt;"107 ハーフマラソン",I276&lt;&gt;"062 10000mW"),D275 &amp; "-" &amp; I276,D275 &amp; "-" &amp; I276 &amp; J276)</f>
        <v>-</v>
      </c>
      <c r="AW276" s="6" t="str">
        <f>IF(ISERROR(VLOOKUP(記入方法!$AV276,登録者リスト!#REF!,4,FALSE)),"○","")</f>
        <v>○</v>
      </c>
      <c r="AX276" s="6" t="e">
        <f>IF(AND(I276&lt;&gt;"107 ハーフマラソン",I276&lt;&gt;"062 10000mW"),#REF! &amp; "-" &amp; I276,#REF! &amp; "-" &amp; I276 &amp; J276)</f>
        <v>#REF!</v>
      </c>
      <c r="AY276" s="6" t="str">
        <f>IF(ISERROR(VLOOKUP(AX276,突破者リスト外資格記録入力シート!$D$7:$M$106,2,FALSE)),"○","")</f>
        <v>○</v>
      </c>
      <c r="BA276" s="6" t="str">
        <f>IF(I276="107 ハーフマラソン","H",IF(I276="062 10000mW","W",""))</f>
        <v/>
      </c>
      <c r="BB276" s="6" t="e">
        <f>VLOOKUP($I276 &amp; $J276,標準記録!$A$1:$D$25,2,FALSE)</f>
        <v>#N/A</v>
      </c>
      <c r="BC276" s="6" t="e">
        <f>VLOOKUP($I276 &amp; $J276,標準記録!$A$1:$D$25,3,FALSE)</f>
        <v>#N/A</v>
      </c>
      <c r="BD276" s="6" t="e">
        <f>VLOOKUP($I276 &amp; $J276,標準記録!$A$1:$D$25,4,FALSE)</f>
        <v>#N/A</v>
      </c>
      <c r="BE276" s="6" t="str">
        <f>IF(BF276="","",A275)</f>
        <v/>
      </c>
      <c r="BF276" s="6" t="str">
        <f>IF(OR(I276="201 十種競技",I276="202 七種競技"),#REF!,"")</f>
        <v/>
      </c>
      <c r="BG276" s="6" t="str">
        <f>IF(I276="107 ハーフマラソン",#REF!,"")</f>
        <v/>
      </c>
      <c r="BH276" s="6" t="str">
        <f>I276 &amp; K276</f>
        <v/>
      </c>
      <c r="BI276" s="6">
        <f>I276</f>
        <v>0</v>
      </c>
      <c r="BJ276" s="6">
        <f>COUNTIF($BI$5:$BI$401,I276)</f>
        <v>160</v>
      </c>
      <c r="BK276" s="6">
        <f>COUNTIF($BH$5:$BH$401,I276 &amp; "B標準")</f>
        <v>0</v>
      </c>
    </row>
    <row r="277" spans="1:64" ht="15" thickTop="1" thickBot="1" x14ac:dyDescent="0.2">
      <c r="A277" s="278"/>
      <c r="B277" s="319" t="s">
        <v>167</v>
      </c>
      <c r="C277" s="320"/>
      <c r="D277" s="320"/>
      <c r="E277" s="320"/>
      <c r="F277" s="320"/>
      <c r="G277" s="321"/>
      <c r="H277" s="190"/>
      <c r="I277" s="322"/>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4"/>
    </row>
    <row r="278" spans="1:64" ht="13.5" customHeight="1" x14ac:dyDescent="0.15">
      <c r="A278" s="301"/>
      <c r="B278" s="303" t="s">
        <v>0</v>
      </c>
      <c r="C278" s="305" t="s">
        <v>283</v>
      </c>
      <c r="D278" s="305" t="str">
        <f>IF(C280="○","整理番号","登録番号")</f>
        <v>登録番号</v>
      </c>
      <c r="E278" s="189" t="s">
        <v>1402</v>
      </c>
      <c r="F278" s="303" t="s">
        <v>322</v>
      </c>
      <c r="G278" s="169" t="s">
        <v>1</v>
      </c>
      <c r="H278" s="307" t="s">
        <v>1403</v>
      </c>
      <c r="I278" s="345" t="s">
        <v>2</v>
      </c>
      <c r="J278" s="307" t="s">
        <v>331</v>
      </c>
      <c r="K278" s="307" t="s">
        <v>3</v>
      </c>
      <c r="L278" s="179" t="s">
        <v>284</v>
      </c>
      <c r="M278" s="172" t="s">
        <v>16</v>
      </c>
      <c r="N278" s="287" t="s">
        <v>4</v>
      </c>
      <c r="O278" s="288"/>
      <c r="P278" s="288"/>
      <c r="Q278" s="288"/>
      <c r="R278" s="288"/>
      <c r="S278" s="288"/>
      <c r="T278" s="288"/>
      <c r="U278" s="288"/>
      <c r="V278" s="288"/>
      <c r="W278" s="288"/>
      <c r="X278" s="288"/>
      <c r="Y278" s="288"/>
      <c r="Z278" s="288"/>
      <c r="AA278" s="288"/>
      <c r="AB278" s="289"/>
      <c r="AC278" s="174" t="s">
        <v>16</v>
      </c>
      <c r="AD278" s="290" t="s">
        <v>470</v>
      </c>
      <c r="AE278" s="291"/>
      <c r="AF278" s="291"/>
      <c r="AG278" s="291"/>
      <c r="AH278" s="291"/>
      <c r="AI278" s="291"/>
      <c r="AJ278" s="291"/>
      <c r="AK278" s="292"/>
      <c r="AL278" s="172" t="s">
        <v>16</v>
      </c>
      <c r="AM278" s="287" t="s">
        <v>467</v>
      </c>
      <c r="AN278" s="288"/>
      <c r="AO278" s="288"/>
      <c r="AP278" s="288"/>
      <c r="AQ278" s="288"/>
      <c r="AR278" s="288"/>
      <c r="AS278" s="288"/>
      <c r="AT278" s="293"/>
    </row>
    <row r="279" spans="1:64" ht="14.25" thickBot="1" x14ac:dyDescent="0.2">
      <c r="A279" s="302"/>
      <c r="B279" s="304"/>
      <c r="C279" s="306"/>
      <c r="D279" s="306"/>
      <c r="E279" s="194" t="s">
        <v>6</v>
      </c>
      <c r="F279" s="304"/>
      <c r="G279" s="7" t="s">
        <v>7</v>
      </c>
      <c r="H279" s="304"/>
      <c r="I279" s="346"/>
      <c r="J279" s="310"/>
      <c r="K279" s="310"/>
      <c r="L279" s="180"/>
      <c r="M279" s="173"/>
      <c r="N279" s="294" t="s">
        <v>8</v>
      </c>
      <c r="O279" s="295"/>
      <c r="P279" s="295"/>
      <c r="Q279" s="295"/>
      <c r="R279" s="295"/>
      <c r="S279" s="295"/>
      <c r="T279" s="296"/>
      <c r="U279" s="194" t="s">
        <v>9</v>
      </c>
      <c r="V279" s="176" t="s">
        <v>10</v>
      </c>
      <c r="W279" s="177"/>
      <c r="X279" s="177"/>
      <c r="Y279" s="177"/>
      <c r="Z279" s="177"/>
      <c r="AA279" s="178"/>
      <c r="AB279" s="120" t="s">
        <v>11</v>
      </c>
      <c r="AC279" s="175"/>
      <c r="AD279" s="297" t="s">
        <v>8</v>
      </c>
      <c r="AE279" s="298"/>
      <c r="AF279" s="298"/>
      <c r="AG279" s="298"/>
      <c r="AH279" s="298"/>
      <c r="AI279" s="298"/>
      <c r="AJ279" s="299"/>
      <c r="AK279" s="126" t="s">
        <v>9</v>
      </c>
      <c r="AL279" s="173"/>
      <c r="AM279" s="294" t="s">
        <v>8</v>
      </c>
      <c r="AN279" s="295"/>
      <c r="AO279" s="295"/>
      <c r="AP279" s="295"/>
      <c r="AQ279" s="295"/>
      <c r="AR279" s="295"/>
      <c r="AS279" s="296"/>
      <c r="AT279" s="121" t="s">
        <v>9</v>
      </c>
    </row>
    <row r="280" spans="1:64" x14ac:dyDescent="0.15">
      <c r="A280" s="276">
        <v>56</v>
      </c>
      <c r="B280" s="279"/>
      <c r="C280" s="281"/>
      <c r="D280" s="279"/>
      <c r="E280" s="191" t="str">
        <f>IF(C280="○",IF($D280&lt;&gt;"",VLOOKUP($D280,新規学連登録者入力シート!$A$2:$U$101,8,FALSE),""),IF($D280&lt;&gt;"",IF(VLOOKUP(記入方法!$D280,登録者リスト!$A$1:$F$43729,4,FALSE)=基本情報!$D$6,VLOOKUP(記入方法!$D280,登録者リスト!$A$1:$F$43729,3,FALSE),""),""))</f>
        <v/>
      </c>
      <c r="F280" s="283" t="str">
        <f>IF(C280="○",IF($D280&lt;&gt;"",VLOOKUP($D280,新規学連登録者入力シート!$A$2:$U$101,9,FALSE),""),IF($D280&lt;&gt;"",IF(VLOOKUP(記入方法!$D280,登録者リスト!$A$1:$G$43729,4,FALSE)=基本情報!$D$6,VLOOKUP(記入方法!$D280,登録者リスト!$A$1:$G$43729,7,FALSE),""),""))</f>
        <v/>
      </c>
      <c r="G280" s="192" t="str">
        <f>IF(C280="○",IF($D280&lt;&gt;"",VLOOKUP($D280,新規学連登録者入力シート!$A$2:$U$101,14,FALSE),""),IF($D280&lt;&gt;"",IF(VLOOKUP(記入方法!$D280,登録者リスト!$A$1:$F$43729,4,FALSE)=基本情報!$D$6,VLOOKUP(記入方法!$D280,登録者リスト!$A$1:$F$43729,5,FALSE),""),""))</f>
        <v/>
      </c>
      <c r="H280" s="285" t="str">
        <f>IF(C280="○",IF($D280&lt;&gt;"",VLOOKUP($D280,新規学連登録者入力シート!$A$2:$U$101,19,FALSE),""),IF($D280&lt;&gt;"",IF(VLOOKUP(記入方法!$D280,登録者リスト!$A$1:$H$43729,4,FALSE)=基本情報!$D$6,VLOOKUP(記入方法!$D280,登録者リスト!$A$1:$H$43729,8,FALSE),""),""))</f>
        <v/>
      </c>
      <c r="I280" s="341"/>
      <c r="J280" s="341"/>
      <c r="K280" s="343" t="str">
        <f>IFERROR(IF(I280="","",IF(AND(I280&lt;&gt;"107 ハーフマラソン",I280&lt;&gt;"062 10000mW"),IF(BD280="T",IF(VALUE(M280)&lt;=BB280,"A標準",IF(VALUE(M280)&lt;=BC280,"B標準","未突破")),IF(VALUE(M280)&gt;=BB280,"A標準",IF(VALUE(M280)&gt;=BC280,"B標準","未突破"))),IF(VALUE(M280)&lt;=BC280,"","未突破"))),"")</f>
        <v/>
      </c>
      <c r="L280" s="170"/>
      <c r="M280" s="13" t="str">
        <f>IF(U280="",ASC(N280&amp;IF(P280&lt;&gt;"",TEXT(P280,"00"),"")&amp;IF(R280&lt;&gt;"",TEXT(R280,"00"),"")&amp;IF(T280&lt;&gt;"",TEXT(T280,"00"),"")),ASC(U280))</f>
        <v/>
      </c>
      <c r="N280" s="285"/>
      <c r="O280" s="329" t="s">
        <v>278</v>
      </c>
      <c r="P280" s="337"/>
      <c r="Q280" s="329" t="s">
        <v>279</v>
      </c>
      <c r="R280" s="337"/>
      <c r="S280" s="313" t="s">
        <v>280</v>
      </c>
      <c r="T280" s="339"/>
      <c r="U280" s="285"/>
      <c r="V280" s="8"/>
      <c r="W280" s="9" t="s">
        <v>23</v>
      </c>
      <c r="X280" s="8"/>
      <c r="Y280" s="9" t="s">
        <v>24</v>
      </c>
      <c r="Z280" s="8"/>
      <c r="AA280" s="9" t="s">
        <v>26</v>
      </c>
      <c r="AB280" s="283"/>
      <c r="AC280" s="127" t="str">
        <f>IF(AK280="",ASC(AD280&amp;IF(AF280&lt;&gt;"",TEXT(AF280,"00"),"")&amp;IF(AH280&lt;&gt;"",TEXT(AH280,"00"),"")&amp;IF(AJ280&lt;&gt;"",TEXT(AJ280,"00"),"")),ASC(AK280))</f>
        <v/>
      </c>
      <c r="AD280" s="327" t="str">
        <f>IF(I280="","",IF(I280="201 十種競技","",VLOOKUP(I280,#REF!,2,FALSE)))</f>
        <v/>
      </c>
      <c r="AE280" s="331" t="s">
        <v>278</v>
      </c>
      <c r="AF280" s="333" t="str">
        <f>IF(I280="","",IF(I280="201 十種競技","",VLOOKUP(I280,#REF!,4,FALSE)))</f>
        <v/>
      </c>
      <c r="AG280" s="331" t="s">
        <v>279</v>
      </c>
      <c r="AH280" s="333" t="str">
        <f>IF(I280="","",IF(I280="201 十種競技","",VLOOKUP(I280,#REF!,6,FALSE)))</f>
        <v/>
      </c>
      <c r="AI280" s="335" t="s">
        <v>280</v>
      </c>
      <c r="AJ280" s="325" t="str">
        <f>IF(I280="","",IF(I280="201 十種競技","",VLOOKUP(I280,#REF!,8,FALSE)))</f>
        <v/>
      </c>
      <c r="AK280" s="327" t="str">
        <f>IF(I280="","",IF(I280="201 十種競技",#REF!,""))</f>
        <v/>
      </c>
      <c r="AL280" s="13" t="str">
        <f>IF(AT280="",ASC(AM280&amp;IF(AO280&lt;&gt;"",TEXT(AO280,"00"),"")&amp;IF(AQ280&lt;&gt;"",TEXT(AQ280,"00"),"")&amp;IF(AS280&lt;&gt;"",TEXT(AS280,"00"),"")),ASC(AT280))</f>
        <v/>
      </c>
      <c r="AM280" s="279"/>
      <c r="AN280" s="329" t="s">
        <v>278</v>
      </c>
      <c r="AO280" s="311"/>
      <c r="AP280" s="329" t="s">
        <v>279</v>
      </c>
      <c r="AQ280" s="311"/>
      <c r="AR280" s="313" t="s">
        <v>280</v>
      </c>
      <c r="AS280" s="315"/>
      <c r="AT280" s="317"/>
      <c r="AV280" s="6" t="str">
        <f>IF(AND(I280&lt;&gt;"107 ハーフマラソン",I280&lt;&gt;"062 10000mW"),D280 &amp; "-" &amp; I280,D280 &amp; "-" &amp; I280 &amp; J280)</f>
        <v>-</v>
      </c>
      <c r="AW280" s="6" t="str">
        <f>IF(ISERROR(VLOOKUP(記入方法!$AV280,登録者リスト!#REF!,4,FALSE)),"○","")</f>
        <v>○</v>
      </c>
      <c r="AX280" s="6" t="e">
        <f>IF(AND(I280&lt;&gt;"107 ハーフマラソン",I280&lt;&gt;"062 10000mW"),#REF! &amp; "-" &amp; I280,#REF! &amp; "-" &amp; I280 &amp; J280)</f>
        <v>#REF!</v>
      </c>
      <c r="AY280" s="6" t="str">
        <f>IF(ISERROR(VLOOKUP(AX280,突破者リスト外資格記録入力シート!$D$7:$M$106,2,FALSE)),"○","")</f>
        <v>○</v>
      </c>
      <c r="AZ280" s="6" t="str">
        <f>IF(C280="○","整理番号","登録番号")</f>
        <v>登録番号</v>
      </c>
      <c r="BA280" s="6" t="str">
        <f>IF(I280="107 ハーフマラソン","H",IF(I280="062 10000mW","W",""))</f>
        <v/>
      </c>
      <c r="BB280" s="6" t="e">
        <f>VLOOKUP($I280 &amp; $J280,標準記録!$A$1:$D$25,2,FALSE)</f>
        <v>#N/A</v>
      </c>
      <c r="BC280" s="6" t="e">
        <f>VLOOKUP($I280 &amp; $J280,標準記録!$A$1:$D$25,3,FALSE)</f>
        <v>#N/A</v>
      </c>
      <c r="BD280" s="6" t="e">
        <f>VLOOKUP($I280 &amp; $J280,標準記録!$A$1:$D$25,4,FALSE)</f>
        <v>#N/A</v>
      </c>
      <c r="BE280" s="6" t="str">
        <f>IF(BF280="","",A280)</f>
        <v/>
      </c>
      <c r="BF280" s="6" t="str">
        <f>IF(OR(I280="201 十種競技",I280="202 七種競技"),#REF!,"")</f>
        <v/>
      </c>
      <c r="BG280" s="6" t="str">
        <f>IF(I280="107 ハーフマラソン",#REF!,"")</f>
        <v/>
      </c>
      <c r="BH280" s="6" t="str">
        <f>I280 &amp; K280</f>
        <v/>
      </c>
      <c r="BI280" s="6">
        <f>I280</f>
        <v>0</v>
      </c>
      <c r="BJ280" s="6">
        <f>COUNTIF($BI$5:$BI$401,I280)</f>
        <v>160</v>
      </c>
      <c r="BK280" s="6">
        <f>COUNTIF($BH$5:$BH$401,I280 &amp; "B標準")</f>
        <v>0</v>
      </c>
      <c r="BL280" s="6" t="str">
        <f>D278 &amp; D280</f>
        <v>登録番号</v>
      </c>
    </row>
    <row r="281" spans="1:64" ht="14.25" thickBot="1" x14ac:dyDescent="0.2">
      <c r="A281" s="277"/>
      <c r="B281" s="280"/>
      <c r="C281" s="282"/>
      <c r="D281" s="280"/>
      <c r="E281" s="193" t="str">
        <f>IF(C280="○",IF($D280&lt;&gt;"",VLOOKUP($D280,新規学連登録者入力シート!$A$2:$U$101,7,FALSE),""),IF($D280&lt;&gt;"",IF(VLOOKUP(記入方法!$D280,登録者リスト!$A$1:$F$43729,4,FALSE)=基本情報!$D$6,VLOOKUP(記入方法!$D280,登録者リスト!$A$1:$F$43729,2,FALSE),""),""))</f>
        <v/>
      </c>
      <c r="F281" s="284"/>
      <c r="G281" s="193" t="str">
        <f>IF(C280="○",IF($D280&lt;&gt;"",VLOOKUP($D280,新規学連登録者入力シート!$A$2:$U$101,19,FALSE),""),IF($D280&lt;&gt;"",IF(VLOOKUP(記入方法!$D280,登録者リスト!$A$1:$F$43729,4,FALSE)=基本情報!$D$6,VLOOKUP(記入方法!$D280,登録者リスト!$A$1:$F$43729,6,FALSE),""),""))</f>
        <v/>
      </c>
      <c r="H281" s="286"/>
      <c r="I281" s="342"/>
      <c r="J281" s="342"/>
      <c r="K281" s="344"/>
      <c r="L281" s="171"/>
      <c r="M281" s="15" t="str">
        <f>IF(U281="",ASC(N281&amp;IF(P281&lt;&gt;"",TEXT(P281,"00"),"")&amp;IF(R281&lt;&gt;"",TEXT(R281,"00"),"")&amp;IF(T281&lt;&gt;"",TEXT(T281,"00"),"")),ASC(U281))</f>
        <v/>
      </c>
      <c r="N281" s="286"/>
      <c r="O281" s="330"/>
      <c r="P281" s="338"/>
      <c r="Q281" s="330"/>
      <c r="R281" s="338"/>
      <c r="S281" s="314"/>
      <c r="T281" s="340"/>
      <c r="U281" s="286"/>
      <c r="V281" s="10"/>
      <c r="W281" s="11" t="s">
        <v>23</v>
      </c>
      <c r="X281" s="10"/>
      <c r="Y281" s="11" t="s">
        <v>25</v>
      </c>
      <c r="Z281" s="10"/>
      <c r="AA281" s="11" t="s">
        <v>26</v>
      </c>
      <c r="AB281" s="284"/>
      <c r="AC281" s="128" t="str">
        <f>IF(AK281="",ASC(AD280&amp;IF(AF281&lt;&gt;"",TEXT(AF281,"00"),"")&amp;IF(AH281&lt;&gt;"",TEXT(AH281,"00"),"")&amp;IF(AJ281&lt;&gt;"",TEXT(AJ281,"00"),"")),ASC(AK281))</f>
        <v/>
      </c>
      <c r="AD281" s="328"/>
      <c r="AE281" s="332"/>
      <c r="AF281" s="334"/>
      <c r="AG281" s="332"/>
      <c r="AH281" s="334"/>
      <c r="AI281" s="336"/>
      <c r="AJ281" s="326"/>
      <c r="AK281" s="328"/>
      <c r="AL281" s="15" t="str">
        <f>IF(AT281="",ASC(AM281&amp;IF(AO281&lt;&gt;"",TEXT(AO281,"00"),"")&amp;IF(AQ281&lt;&gt;"",TEXT(AQ281,"00"),"")&amp;IF(AS281&lt;&gt;"",TEXT(AS281,"00"),"")),ASC(AT281))</f>
        <v/>
      </c>
      <c r="AM281" s="280"/>
      <c r="AN281" s="330"/>
      <c r="AO281" s="312"/>
      <c r="AP281" s="330"/>
      <c r="AQ281" s="312"/>
      <c r="AR281" s="314"/>
      <c r="AS281" s="316"/>
      <c r="AT281" s="318"/>
      <c r="AV281" s="6" t="str">
        <f>IF(AND(I281&lt;&gt;"107 ハーフマラソン",I281&lt;&gt;"062 10000mW"),D280 &amp; "-" &amp; I281,D280 &amp; "-" &amp; I281 &amp; J281)</f>
        <v>-</v>
      </c>
      <c r="AW281" s="6" t="str">
        <f>IF(ISERROR(VLOOKUP(記入方法!$AV281,登録者リスト!#REF!,4,FALSE)),"○","")</f>
        <v>○</v>
      </c>
      <c r="AX281" s="6" t="e">
        <f>IF(AND(I281&lt;&gt;"107 ハーフマラソン",I281&lt;&gt;"062 10000mW"),#REF! &amp; "-" &amp; I281,#REF! &amp; "-" &amp; I281 &amp; J281)</f>
        <v>#REF!</v>
      </c>
      <c r="AY281" s="6" t="str">
        <f>IF(ISERROR(VLOOKUP(AX281,突破者リスト外資格記録入力シート!$D$7:$M$106,2,FALSE)),"○","")</f>
        <v>○</v>
      </c>
      <c r="BA281" s="6" t="str">
        <f>IF(I281="107 ハーフマラソン","H",IF(I281="062 10000mW","W",""))</f>
        <v/>
      </c>
      <c r="BB281" s="6" t="e">
        <f>VLOOKUP($I281 &amp; $J281,標準記録!$A$1:$D$25,2,FALSE)</f>
        <v>#N/A</v>
      </c>
      <c r="BC281" s="6" t="e">
        <f>VLOOKUP($I281 &amp; $J281,標準記録!$A$1:$D$25,3,FALSE)</f>
        <v>#N/A</v>
      </c>
      <c r="BD281" s="6" t="e">
        <f>VLOOKUP($I281 &amp; $J281,標準記録!$A$1:$D$25,4,FALSE)</f>
        <v>#N/A</v>
      </c>
      <c r="BE281" s="6" t="str">
        <f>IF(BF281="","",A280)</f>
        <v/>
      </c>
      <c r="BF281" s="6" t="str">
        <f>IF(OR(I281="201 十種競技",I281="202 七種競技"),#REF!,"")</f>
        <v/>
      </c>
      <c r="BG281" s="6" t="str">
        <f>IF(I281="107 ハーフマラソン",#REF!,"")</f>
        <v/>
      </c>
      <c r="BH281" s="6" t="str">
        <f>I281 &amp; K281</f>
        <v/>
      </c>
      <c r="BI281" s="6">
        <f>I281</f>
        <v>0</v>
      </c>
      <c r="BJ281" s="6">
        <f>COUNTIF($BI$5:$BI$401,I281)</f>
        <v>160</v>
      </c>
      <c r="BK281" s="6">
        <f>COUNTIF($BH$5:$BH$401,I281 &amp; "B標準")</f>
        <v>0</v>
      </c>
    </row>
    <row r="282" spans="1:64" ht="15" thickTop="1" thickBot="1" x14ac:dyDescent="0.2">
      <c r="A282" s="278"/>
      <c r="B282" s="319" t="s">
        <v>167</v>
      </c>
      <c r="C282" s="320"/>
      <c r="D282" s="320"/>
      <c r="E282" s="320"/>
      <c r="F282" s="320"/>
      <c r="G282" s="321"/>
      <c r="H282" s="190"/>
      <c r="I282" s="322"/>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4"/>
    </row>
    <row r="283" spans="1:64" ht="13.5" customHeight="1" x14ac:dyDescent="0.15">
      <c r="A283" s="301"/>
      <c r="B283" s="303" t="s">
        <v>0</v>
      </c>
      <c r="C283" s="305" t="s">
        <v>283</v>
      </c>
      <c r="D283" s="305" t="str">
        <f>IF(C285="○","整理番号","登録番号")</f>
        <v>登録番号</v>
      </c>
      <c r="E283" s="189" t="s">
        <v>1402</v>
      </c>
      <c r="F283" s="303" t="s">
        <v>322</v>
      </c>
      <c r="G283" s="169" t="s">
        <v>1</v>
      </c>
      <c r="H283" s="307" t="s">
        <v>1403</v>
      </c>
      <c r="I283" s="345" t="s">
        <v>2</v>
      </c>
      <c r="J283" s="307" t="s">
        <v>331</v>
      </c>
      <c r="K283" s="307" t="s">
        <v>3</v>
      </c>
      <c r="L283" s="179" t="s">
        <v>284</v>
      </c>
      <c r="M283" s="172" t="s">
        <v>16</v>
      </c>
      <c r="N283" s="287" t="s">
        <v>4</v>
      </c>
      <c r="O283" s="288"/>
      <c r="P283" s="288"/>
      <c r="Q283" s="288"/>
      <c r="R283" s="288"/>
      <c r="S283" s="288"/>
      <c r="T283" s="288"/>
      <c r="U283" s="288"/>
      <c r="V283" s="288"/>
      <c r="W283" s="288"/>
      <c r="X283" s="288"/>
      <c r="Y283" s="288"/>
      <c r="Z283" s="288"/>
      <c r="AA283" s="288"/>
      <c r="AB283" s="289"/>
      <c r="AC283" s="174" t="s">
        <v>16</v>
      </c>
      <c r="AD283" s="290" t="s">
        <v>470</v>
      </c>
      <c r="AE283" s="291"/>
      <c r="AF283" s="291"/>
      <c r="AG283" s="291"/>
      <c r="AH283" s="291"/>
      <c r="AI283" s="291"/>
      <c r="AJ283" s="291"/>
      <c r="AK283" s="292"/>
      <c r="AL283" s="172" t="s">
        <v>16</v>
      </c>
      <c r="AM283" s="287" t="s">
        <v>467</v>
      </c>
      <c r="AN283" s="288"/>
      <c r="AO283" s="288"/>
      <c r="AP283" s="288"/>
      <c r="AQ283" s="288"/>
      <c r="AR283" s="288"/>
      <c r="AS283" s="288"/>
      <c r="AT283" s="293"/>
    </row>
    <row r="284" spans="1:64" ht="14.25" thickBot="1" x14ac:dyDescent="0.2">
      <c r="A284" s="302"/>
      <c r="B284" s="304"/>
      <c r="C284" s="306"/>
      <c r="D284" s="306"/>
      <c r="E284" s="194" t="s">
        <v>6</v>
      </c>
      <c r="F284" s="304"/>
      <c r="G284" s="7" t="s">
        <v>7</v>
      </c>
      <c r="H284" s="304"/>
      <c r="I284" s="346"/>
      <c r="J284" s="310"/>
      <c r="K284" s="310"/>
      <c r="L284" s="180"/>
      <c r="M284" s="173"/>
      <c r="N284" s="294" t="s">
        <v>8</v>
      </c>
      <c r="O284" s="295"/>
      <c r="P284" s="295"/>
      <c r="Q284" s="295"/>
      <c r="R284" s="295"/>
      <c r="S284" s="295"/>
      <c r="T284" s="296"/>
      <c r="U284" s="194" t="s">
        <v>9</v>
      </c>
      <c r="V284" s="176" t="s">
        <v>10</v>
      </c>
      <c r="W284" s="177"/>
      <c r="X284" s="177"/>
      <c r="Y284" s="177"/>
      <c r="Z284" s="177"/>
      <c r="AA284" s="178"/>
      <c r="AB284" s="120" t="s">
        <v>11</v>
      </c>
      <c r="AC284" s="175"/>
      <c r="AD284" s="297" t="s">
        <v>8</v>
      </c>
      <c r="AE284" s="298"/>
      <c r="AF284" s="298"/>
      <c r="AG284" s="298"/>
      <c r="AH284" s="298"/>
      <c r="AI284" s="298"/>
      <c r="AJ284" s="299"/>
      <c r="AK284" s="126" t="s">
        <v>9</v>
      </c>
      <c r="AL284" s="173"/>
      <c r="AM284" s="294" t="s">
        <v>8</v>
      </c>
      <c r="AN284" s="295"/>
      <c r="AO284" s="295"/>
      <c r="AP284" s="295"/>
      <c r="AQ284" s="295"/>
      <c r="AR284" s="295"/>
      <c r="AS284" s="296"/>
      <c r="AT284" s="121" t="s">
        <v>9</v>
      </c>
    </row>
    <row r="285" spans="1:64" x14ac:dyDescent="0.15">
      <c r="A285" s="276">
        <v>57</v>
      </c>
      <c r="B285" s="279"/>
      <c r="C285" s="281"/>
      <c r="D285" s="279"/>
      <c r="E285" s="191" t="str">
        <f>IF(C285="○",IF($D285&lt;&gt;"",VLOOKUP($D285,新規学連登録者入力シート!$A$2:$U$101,8,FALSE),""),IF($D285&lt;&gt;"",IF(VLOOKUP(記入方法!$D285,登録者リスト!$A$1:$F$43729,4,FALSE)=基本情報!$D$6,VLOOKUP(記入方法!$D285,登録者リスト!$A$1:$F$43729,3,FALSE),""),""))</f>
        <v/>
      </c>
      <c r="F285" s="283" t="str">
        <f>IF(C285="○",IF($D285&lt;&gt;"",VLOOKUP($D285,新規学連登録者入力シート!$A$2:$U$101,9,FALSE),""),IF($D285&lt;&gt;"",IF(VLOOKUP(記入方法!$D285,登録者リスト!$A$1:$G$43729,4,FALSE)=基本情報!$D$6,VLOOKUP(記入方法!$D285,登録者リスト!$A$1:$G$43729,7,FALSE),""),""))</f>
        <v/>
      </c>
      <c r="G285" s="192" t="str">
        <f>IF(C285="○",IF($D285&lt;&gt;"",VLOOKUP($D285,新規学連登録者入力シート!$A$2:$U$101,14,FALSE),""),IF($D285&lt;&gt;"",IF(VLOOKUP(記入方法!$D285,登録者リスト!$A$1:$F$43729,4,FALSE)=基本情報!$D$6,VLOOKUP(記入方法!$D285,登録者リスト!$A$1:$F$43729,5,FALSE),""),""))</f>
        <v/>
      </c>
      <c r="H285" s="285" t="str">
        <f>IF(C285="○",IF($D285&lt;&gt;"",VLOOKUP($D285,新規学連登録者入力シート!$A$2:$U$101,19,FALSE),""),IF($D285&lt;&gt;"",IF(VLOOKUP(記入方法!$D285,登録者リスト!$A$1:$H$43729,4,FALSE)=基本情報!$D$6,VLOOKUP(記入方法!$D285,登録者リスト!$A$1:$H$43729,8,FALSE),""),""))</f>
        <v/>
      </c>
      <c r="I285" s="341"/>
      <c r="J285" s="341"/>
      <c r="K285" s="343" t="str">
        <f>IFERROR(IF(I285="","",IF(AND(I285&lt;&gt;"107 ハーフマラソン",I285&lt;&gt;"062 10000mW"),IF(BD285="T",IF(VALUE(M285)&lt;=BB285,"A標準",IF(VALUE(M285)&lt;=BC285,"B標準","未突破")),IF(VALUE(M285)&gt;=BB285,"A標準",IF(VALUE(M285)&gt;=BC285,"B標準","未突破"))),IF(VALUE(M285)&lt;=BC285,"","未突破"))),"")</f>
        <v/>
      </c>
      <c r="L285" s="170"/>
      <c r="M285" s="13" t="str">
        <f>IF(U285="",ASC(N285&amp;IF(P285&lt;&gt;"",TEXT(P285,"00"),"")&amp;IF(R285&lt;&gt;"",TEXT(R285,"00"),"")&amp;IF(T285&lt;&gt;"",TEXT(T285,"00"),"")),ASC(U285))</f>
        <v/>
      </c>
      <c r="N285" s="285"/>
      <c r="O285" s="329" t="s">
        <v>278</v>
      </c>
      <c r="P285" s="337"/>
      <c r="Q285" s="329" t="s">
        <v>279</v>
      </c>
      <c r="R285" s="337"/>
      <c r="S285" s="313" t="s">
        <v>280</v>
      </c>
      <c r="T285" s="339"/>
      <c r="U285" s="285"/>
      <c r="V285" s="8"/>
      <c r="W285" s="9" t="s">
        <v>23</v>
      </c>
      <c r="X285" s="8"/>
      <c r="Y285" s="9" t="s">
        <v>24</v>
      </c>
      <c r="Z285" s="8"/>
      <c r="AA285" s="9" t="s">
        <v>26</v>
      </c>
      <c r="AB285" s="283"/>
      <c r="AC285" s="127" t="str">
        <f>IF(AK285="",ASC(AD285&amp;IF(AF285&lt;&gt;"",TEXT(AF285,"00"),"")&amp;IF(AH285&lt;&gt;"",TEXT(AH285,"00"),"")&amp;IF(AJ285&lt;&gt;"",TEXT(AJ285,"00"),"")),ASC(AK285))</f>
        <v/>
      </c>
      <c r="AD285" s="327" t="str">
        <f>IF(I285="","",IF(I285="201 十種競技","",VLOOKUP(I285,#REF!,2,FALSE)))</f>
        <v/>
      </c>
      <c r="AE285" s="331" t="s">
        <v>278</v>
      </c>
      <c r="AF285" s="333" t="str">
        <f>IF(I285="","",IF(I285="201 十種競技","",VLOOKUP(I285,#REF!,4,FALSE)))</f>
        <v/>
      </c>
      <c r="AG285" s="331" t="s">
        <v>279</v>
      </c>
      <c r="AH285" s="333" t="str">
        <f>IF(I285="","",IF(I285="201 十種競技","",VLOOKUP(I285,#REF!,6,FALSE)))</f>
        <v/>
      </c>
      <c r="AI285" s="335" t="s">
        <v>280</v>
      </c>
      <c r="AJ285" s="325" t="str">
        <f>IF(I285="","",IF(I285="201 十種競技","",VLOOKUP(I285,#REF!,8,FALSE)))</f>
        <v/>
      </c>
      <c r="AK285" s="327" t="str">
        <f>IF(I285="","",IF(I285="201 十種競技",#REF!,""))</f>
        <v/>
      </c>
      <c r="AL285" s="13" t="str">
        <f>IF(AT285="",ASC(AM285&amp;IF(AO285&lt;&gt;"",TEXT(AO285,"00"),"")&amp;IF(AQ285&lt;&gt;"",TEXT(AQ285,"00"),"")&amp;IF(AS285&lt;&gt;"",TEXT(AS285,"00"),"")),ASC(AT285))</f>
        <v/>
      </c>
      <c r="AM285" s="279"/>
      <c r="AN285" s="329" t="s">
        <v>278</v>
      </c>
      <c r="AO285" s="311"/>
      <c r="AP285" s="329" t="s">
        <v>279</v>
      </c>
      <c r="AQ285" s="311"/>
      <c r="AR285" s="313" t="s">
        <v>280</v>
      </c>
      <c r="AS285" s="315"/>
      <c r="AT285" s="317"/>
      <c r="AV285" s="6" t="str">
        <f>IF(AND(I285&lt;&gt;"107 ハーフマラソン",I285&lt;&gt;"062 10000mW"),D285 &amp; "-" &amp; I285,D285 &amp; "-" &amp; I285 &amp; J285)</f>
        <v>-</v>
      </c>
      <c r="AW285" s="6" t="str">
        <f>IF(ISERROR(VLOOKUP(記入方法!$AV285,登録者リスト!#REF!,4,FALSE)),"○","")</f>
        <v>○</v>
      </c>
      <c r="AX285" s="6" t="e">
        <f>IF(AND(I285&lt;&gt;"107 ハーフマラソン",I285&lt;&gt;"062 10000mW"),#REF! &amp; "-" &amp; I285,#REF! &amp; "-" &amp; I285 &amp; J285)</f>
        <v>#REF!</v>
      </c>
      <c r="AY285" s="6" t="str">
        <f>IF(ISERROR(VLOOKUP(AX285,突破者リスト外資格記録入力シート!$D$7:$M$106,2,FALSE)),"○","")</f>
        <v>○</v>
      </c>
      <c r="AZ285" s="6" t="str">
        <f>IF(C285="○","整理番号","登録番号")</f>
        <v>登録番号</v>
      </c>
      <c r="BA285" s="6" t="str">
        <f>IF(I285="107 ハーフマラソン","H",IF(I285="062 10000mW","W",""))</f>
        <v/>
      </c>
      <c r="BB285" s="6" t="e">
        <f>VLOOKUP($I285 &amp; $J285,標準記録!$A$1:$D$25,2,FALSE)</f>
        <v>#N/A</v>
      </c>
      <c r="BC285" s="6" t="e">
        <f>VLOOKUP($I285 &amp; $J285,標準記録!$A$1:$D$25,3,FALSE)</f>
        <v>#N/A</v>
      </c>
      <c r="BD285" s="6" t="e">
        <f>VLOOKUP($I285 &amp; $J285,標準記録!$A$1:$D$25,4,FALSE)</f>
        <v>#N/A</v>
      </c>
      <c r="BE285" s="6" t="str">
        <f>IF(BF285="","",A285)</f>
        <v/>
      </c>
      <c r="BF285" s="6" t="str">
        <f>IF(OR(I285="201 十種競技",I285="202 七種競技"),#REF!,"")</f>
        <v/>
      </c>
      <c r="BG285" s="6" t="str">
        <f>IF(I285="107 ハーフマラソン",#REF!,"")</f>
        <v/>
      </c>
      <c r="BH285" s="6" t="str">
        <f>I285 &amp; K285</f>
        <v/>
      </c>
      <c r="BI285" s="6">
        <f>I285</f>
        <v>0</v>
      </c>
      <c r="BJ285" s="6">
        <f>COUNTIF($BI$5:$BI$401,I285)</f>
        <v>160</v>
      </c>
      <c r="BK285" s="6">
        <f>COUNTIF($BH$5:$BH$401,I285 &amp; "B標準")</f>
        <v>0</v>
      </c>
      <c r="BL285" s="6" t="str">
        <f>D283 &amp; D285</f>
        <v>登録番号</v>
      </c>
    </row>
    <row r="286" spans="1:64" ht="14.25" thickBot="1" x14ac:dyDescent="0.2">
      <c r="A286" s="277"/>
      <c r="B286" s="280"/>
      <c r="C286" s="282"/>
      <c r="D286" s="280"/>
      <c r="E286" s="193" t="str">
        <f>IF(C285="○",IF($D285&lt;&gt;"",VLOOKUP($D285,新規学連登録者入力シート!$A$2:$U$101,7,FALSE),""),IF($D285&lt;&gt;"",IF(VLOOKUP(記入方法!$D285,登録者リスト!$A$1:$F$43729,4,FALSE)=基本情報!$D$6,VLOOKUP(記入方法!$D285,登録者リスト!$A$1:$F$43729,2,FALSE),""),""))</f>
        <v/>
      </c>
      <c r="F286" s="284"/>
      <c r="G286" s="193" t="str">
        <f>IF(C285="○",IF($D285&lt;&gt;"",VLOOKUP($D285,新規学連登録者入力シート!$A$2:$U$101,19,FALSE),""),IF($D285&lt;&gt;"",IF(VLOOKUP(記入方法!$D285,登録者リスト!$A$1:$F$43729,4,FALSE)=基本情報!$D$6,VLOOKUP(記入方法!$D285,登録者リスト!$A$1:$F$43729,6,FALSE),""),""))</f>
        <v/>
      </c>
      <c r="H286" s="286"/>
      <c r="I286" s="342"/>
      <c r="J286" s="342"/>
      <c r="K286" s="344"/>
      <c r="L286" s="171"/>
      <c r="M286" s="15" t="str">
        <f>IF(U286="",ASC(N286&amp;IF(P286&lt;&gt;"",TEXT(P286,"00"),"")&amp;IF(R286&lt;&gt;"",TEXT(R286,"00"),"")&amp;IF(T286&lt;&gt;"",TEXT(T286,"00"),"")),ASC(U286))</f>
        <v/>
      </c>
      <c r="N286" s="286"/>
      <c r="O286" s="330"/>
      <c r="P286" s="338"/>
      <c r="Q286" s="330"/>
      <c r="R286" s="338"/>
      <c r="S286" s="314"/>
      <c r="T286" s="340"/>
      <c r="U286" s="286"/>
      <c r="V286" s="10"/>
      <c r="W286" s="11" t="s">
        <v>23</v>
      </c>
      <c r="X286" s="10"/>
      <c r="Y286" s="11" t="s">
        <v>25</v>
      </c>
      <c r="Z286" s="10"/>
      <c r="AA286" s="11" t="s">
        <v>26</v>
      </c>
      <c r="AB286" s="284"/>
      <c r="AC286" s="128" t="str">
        <f>IF(AK286="",ASC(AD285&amp;IF(AF286&lt;&gt;"",TEXT(AF286,"00"),"")&amp;IF(AH286&lt;&gt;"",TEXT(AH286,"00"),"")&amp;IF(AJ286&lt;&gt;"",TEXT(AJ286,"00"),"")),ASC(AK286))</f>
        <v/>
      </c>
      <c r="AD286" s="328"/>
      <c r="AE286" s="332"/>
      <c r="AF286" s="334"/>
      <c r="AG286" s="332"/>
      <c r="AH286" s="334"/>
      <c r="AI286" s="336"/>
      <c r="AJ286" s="326"/>
      <c r="AK286" s="328"/>
      <c r="AL286" s="15" t="str">
        <f>IF(AT286="",ASC(AM286&amp;IF(AO286&lt;&gt;"",TEXT(AO286,"00"),"")&amp;IF(AQ286&lt;&gt;"",TEXT(AQ286,"00"),"")&amp;IF(AS286&lt;&gt;"",TEXT(AS286,"00"),"")),ASC(AT286))</f>
        <v/>
      </c>
      <c r="AM286" s="280"/>
      <c r="AN286" s="330"/>
      <c r="AO286" s="312"/>
      <c r="AP286" s="330"/>
      <c r="AQ286" s="312"/>
      <c r="AR286" s="314"/>
      <c r="AS286" s="316"/>
      <c r="AT286" s="318"/>
      <c r="AV286" s="6" t="str">
        <f>IF(AND(I286&lt;&gt;"107 ハーフマラソン",I286&lt;&gt;"062 10000mW"),D285 &amp; "-" &amp; I286,D285 &amp; "-" &amp; I286 &amp; J286)</f>
        <v>-</v>
      </c>
      <c r="AW286" s="6" t="str">
        <f>IF(ISERROR(VLOOKUP(記入方法!$AV286,登録者リスト!#REF!,4,FALSE)),"○","")</f>
        <v>○</v>
      </c>
      <c r="AX286" s="6" t="e">
        <f>IF(AND(I286&lt;&gt;"107 ハーフマラソン",I286&lt;&gt;"062 10000mW"),#REF! &amp; "-" &amp; I286,#REF! &amp; "-" &amp; I286 &amp; J286)</f>
        <v>#REF!</v>
      </c>
      <c r="AY286" s="6" t="str">
        <f>IF(ISERROR(VLOOKUP(AX286,突破者リスト外資格記録入力シート!$D$7:$M$106,2,FALSE)),"○","")</f>
        <v>○</v>
      </c>
      <c r="BA286" s="6" t="str">
        <f>IF(I286="107 ハーフマラソン","H",IF(I286="062 10000mW","W",""))</f>
        <v/>
      </c>
      <c r="BB286" s="6" t="e">
        <f>VLOOKUP($I286 &amp; $J286,標準記録!$A$1:$D$25,2,FALSE)</f>
        <v>#N/A</v>
      </c>
      <c r="BC286" s="6" t="e">
        <f>VLOOKUP($I286 &amp; $J286,標準記録!$A$1:$D$25,3,FALSE)</f>
        <v>#N/A</v>
      </c>
      <c r="BD286" s="6" t="e">
        <f>VLOOKUP($I286 &amp; $J286,標準記録!$A$1:$D$25,4,FALSE)</f>
        <v>#N/A</v>
      </c>
      <c r="BE286" s="6" t="str">
        <f>IF(BF286="","",A285)</f>
        <v/>
      </c>
      <c r="BF286" s="6" t="str">
        <f>IF(OR(I286="201 十種競技",I286="202 七種競技"),#REF!,"")</f>
        <v/>
      </c>
      <c r="BG286" s="6" t="str">
        <f>IF(I286="107 ハーフマラソン",#REF!,"")</f>
        <v/>
      </c>
      <c r="BH286" s="6" t="str">
        <f>I286 &amp; K286</f>
        <v/>
      </c>
      <c r="BI286" s="6">
        <f>I286</f>
        <v>0</v>
      </c>
      <c r="BJ286" s="6">
        <f>COUNTIF($BI$5:$BI$401,I286)</f>
        <v>160</v>
      </c>
      <c r="BK286" s="6">
        <f>COUNTIF($BH$5:$BH$401,I286 &amp; "B標準")</f>
        <v>0</v>
      </c>
    </row>
    <row r="287" spans="1:64" ht="15" thickTop="1" thickBot="1" x14ac:dyDescent="0.2">
      <c r="A287" s="278"/>
      <c r="B287" s="319" t="s">
        <v>167</v>
      </c>
      <c r="C287" s="320"/>
      <c r="D287" s="320"/>
      <c r="E287" s="320"/>
      <c r="F287" s="320"/>
      <c r="G287" s="321"/>
      <c r="H287" s="190"/>
      <c r="I287" s="322"/>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4"/>
    </row>
    <row r="288" spans="1:64" ht="13.5" customHeight="1" x14ac:dyDescent="0.15">
      <c r="A288" s="301"/>
      <c r="B288" s="303" t="s">
        <v>0</v>
      </c>
      <c r="C288" s="305" t="s">
        <v>283</v>
      </c>
      <c r="D288" s="305" t="str">
        <f>IF(C290="○","整理番号","登録番号")</f>
        <v>登録番号</v>
      </c>
      <c r="E288" s="189" t="s">
        <v>1402</v>
      </c>
      <c r="F288" s="303" t="s">
        <v>322</v>
      </c>
      <c r="G288" s="169" t="s">
        <v>1</v>
      </c>
      <c r="H288" s="307" t="s">
        <v>1403</v>
      </c>
      <c r="I288" s="345" t="s">
        <v>2</v>
      </c>
      <c r="J288" s="307" t="s">
        <v>331</v>
      </c>
      <c r="K288" s="307" t="s">
        <v>3</v>
      </c>
      <c r="L288" s="179" t="s">
        <v>284</v>
      </c>
      <c r="M288" s="172" t="s">
        <v>16</v>
      </c>
      <c r="N288" s="287" t="s">
        <v>4</v>
      </c>
      <c r="O288" s="288"/>
      <c r="P288" s="288"/>
      <c r="Q288" s="288"/>
      <c r="R288" s="288"/>
      <c r="S288" s="288"/>
      <c r="T288" s="288"/>
      <c r="U288" s="288"/>
      <c r="V288" s="288"/>
      <c r="W288" s="288"/>
      <c r="X288" s="288"/>
      <c r="Y288" s="288"/>
      <c r="Z288" s="288"/>
      <c r="AA288" s="288"/>
      <c r="AB288" s="289"/>
      <c r="AC288" s="174" t="s">
        <v>16</v>
      </c>
      <c r="AD288" s="290" t="s">
        <v>470</v>
      </c>
      <c r="AE288" s="291"/>
      <c r="AF288" s="291"/>
      <c r="AG288" s="291"/>
      <c r="AH288" s="291"/>
      <c r="AI288" s="291"/>
      <c r="AJ288" s="291"/>
      <c r="AK288" s="292"/>
      <c r="AL288" s="172" t="s">
        <v>16</v>
      </c>
      <c r="AM288" s="287" t="s">
        <v>467</v>
      </c>
      <c r="AN288" s="288"/>
      <c r="AO288" s="288"/>
      <c r="AP288" s="288"/>
      <c r="AQ288" s="288"/>
      <c r="AR288" s="288"/>
      <c r="AS288" s="288"/>
      <c r="AT288" s="293"/>
    </row>
    <row r="289" spans="1:64" ht="14.25" thickBot="1" x14ac:dyDescent="0.2">
      <c r="A289" s="302"/>
      <c r="B289" s="304"/>
      <c r="C289" s="306"/>
      <c r="D289" s="306"/>
      <c r="E289" s="194" t="s">
        <v>6</v>
      </c>
      <c r="F289" s="304"/>
      <c r="G289" s="7" t="s">
        <v>7</v>
      </c>
      <c r="H289" s="304"/>
      <c r="I289" s="346"/>
      <c r="J289" s="310"/>
      <c r="K289" s="310"/>
      <c r="L289" s="180"/>
      <c r="M289" s="173"/>
      <c r="N289" s="294" t="s">
        <v>8</v>
      </c>
      <c r="O289" s="295"/>
      <c r="P289" s="295"/>
      <c r="Q289" s="295"/>
      <c r="R289" s="295"/>
      <c r="S289" s="295"/>
      <c r="T289" s="296"/>
      <c r="U289" s="194" t="s">
        <v>9</v>
      </c>
      <c r="V289" s="176" t="s">
        <v>10</v>
      </c>
      <c r="W289" s="177"/>
      <c r="X289" s="177"/>
      <c r="Y289" s="177"/>
      <c r="Z289" s="177"/>
      <c r="AA289" s="178"/>
      <c r="AB289" s="120" t="s">
        <v>11</v>
      </c>
      <c r="AC289" s="175"/>
      <c r="AD289" s="297" t="s">
        <v>8</v>
      </c>
      <c r="AE289" s="298"/>
      <c r="AF289" s="298"/>
      <c r="AG289" s="298"/>
      <c r="AH289" s="298"/>
      <c r="AI289" s="298"/>
      <c r="AJ289" s="299"/>
      <c r="AK289" s="126" t="s">
        <v>9</v>
      </c>
      <c r="AL289" s="173"/>
      <c r="AM289" s="294" t="s">
        <v>8</v>
      </c>
      <c r="AN289" s="295"/>
      <c r="AO289" s="295"/>
      <c r="AP289" s="295"/>
      <c r="AQ289" s="295"/>
      <c r="AR289" s="295"/>
      <c r="AS289" s="296"/>
      <c r="AT289" s="121" t="s">
        <v>9</v>
      </c>
    </row>
    <row r="290" spans="1:64" x14ac:dyDescent="0.15">
      <c r="A290" s="276">
        <v>58</v>
      </c>
      <c r="B290" s="279"/>
      <c r="C290" s="281"/>
      <c r="D290" s="279"/>
      <c r="E290" s="191" t="str">
        <f>IF(C290="○",IF($D290&lt;&gt;"",VLOOKUP($D290,新規学連登録者入力シート!$A$2:$U$101,8,FALSE),""),IF($D290&lt;&gt;"",IF(VLOOKUP(記入方法!$D290,登録者リスト!$A$1:$F$43729,4,FALSE)=基本情報!$D$6,VLOOKUP(記入方法!$D290,登録者リスト!$A$1:$F$43729,3,FALSE),""),""))</f>
        <v/>
      </c>
      <c r="F290" s="283" t="str">
        <f>IF(C290="○",IF($D290&lt;&gt;"",VLOOKUP($D290,新規学連登録者入力シート!$A$2:$U$101,9,FALSE),""),IF($D290&lt;&gt;"",IF(VLOOKUP(記入方法!$D290,登録者リスト!$A$1:$G$43729,4,FALSE)=基本情報!$D$6,VLOOKUP(記入方法!$D290,登録者リスト!$A$1:$G$43729,7,FALSE),""),""))</f>
        <v/>
      </c>
      <c r="G290" s="192" t="str">
        <f>IF(C290="○",IF($D290&lt;&gt;"",VLOOKUP($D290,新規学連登録者入力シート!$A$2:$U$101,14,FALSE),""),IF($D290&lt;&gt;"",IF(VLOOKUP(記入方法!$D290,登録者リスト!$A$1:$F$43729,4,FALSE)=基本情報!$D$6,VLOOKUP(記入方法!$D290,登録者リスト!$A$1:$F$43729,5,FALSE),""),""))</f>
        <v/>
      </c>
      <c r="H290" s="285" t="str">
        <f>IF(C290="○",IF($D290&lt;&gt;"",VLOOKUP($D290,新規学連登録者入力シート!$A$2:$U$101,19,FALSE),""),IF($D290&lt;&gt;"",IF(VLOOKUP(記入方法!$D290,登録者リスト!$A$1:$H$43729,4,FALSE)=基本情報!$D$6,VLOOKUP(記入方法!$D290,登録者リスト!$A$1:$H$43729,8,FALSE),""),""))</f>
        <v/>
      </c>
      <c r="I290" s="341"/>
      <c r="J290" s="341"/>
      <c r="K290" s="343" t="str">
        <f>IFERROR(IF(I290="","",IF(AND(I290&lt;&gt;"107 ハーフマラソン",I290&lt;&gt;"062 10000mW"),IF(BD290="T",IF(VALUE(M290)&lt;=BB290,"A標準",IF(VALUE(M290)&lt;=BC290,"B標準","未突破")),IF(VALUE(M290)&gt;=BB290,"A標準",IF(VALUE(M290)&gt;=BC290,"B標準","未突破"))),IF(VALUE(M290)&lt;=BC290,"","未突破"))),"")</f>
        <v/>
      </c>
      <c r="L290" s="170"/>
      <c r="M290" s="13" t="str">
        <f>IF(U290="",ASC(N290&amp;IF(P290&lt;&gt;"",TEXT(P290,"00"),"")&amp;IF(R290&lt;&gt;"",TEXT(R290,"00"),"")&amp;IF(T290&lt;&gt;"",TEXT(T290,"00"),"")),ASC(U290))</f>
        <v/>
      </c>
      <c r="N290" s="285"/>
      <c r="O290" s="329" t="s">
        <v>278</v>
      </c>
      <c r="P290" s="337"/>
      <c r="Q290" s="329" t="s">
        <v>279</v>
      </c>
      <c r="R290" s="337"/>
      <c r="S290" s="313" t="s">
        <v>280</v>
      </c>
      <c r="T290" s="339"/>
      <c r="U290" s="285"/>
      <c r="V290" s="8"/>
      <c r="W290" s="9" t="s">
        <v>23</v>
      </c>
      <c r="X290" s="8"/>
      <c r="Y290" s="9" t="s">
        <v>24</v>
      </c>
      <c r="Z290" s="8"/>
      <c r="AA290" s="9" t="s">
        <v>26</v>
      </c>
      <c r="AB290" s="283"/>
      <c r="AC290" s="127" t="str">
        <f>IF(AK290="",ASC(AD290&amp;IF(AF290&lt;&gt;"",TEXT(AF290,"00"),"")&amp;IF(AH290&lt;&gt;"",TEXT(AH290,"00"),"")&amp;IF(AJ290&lt;&gt;"",TEXT(AJ290,"00"),"")),ASC(AK290))</f>
        <v/>
      </c>
      <c r="AD290" s="327" t="str">
        <f>IF(I290="","",IF(I290="201 十種競技","",VLOOKUP(I290,#REF!,2,FALSE)))</f>
        <v/>
      </c>
      <c r="AE290" s="331" t="s">
        <v>278</v>
      </c>
      <c r="AF290" s="333" t="str">
        <f>IF(I290="","",IF(I290="201 十種競技","",VLOOKUP(I290,#REF!,4,FALSE)))</f>
        <v/>
      </c>
      <c r="AG290" s="331" t="s">
        <v>279</v>
      </c>
      <c r="AH290" s="333" t="str">
        <f>IF(I290="","",IF(I290="201 十種競技","",VLOOKUP(I290,#REF!,6,FALSE)))</f>
        <v/>
      </c>
      <c r="AI290" s="335" t="s">
        <v>280</v>
      </c>
      <c r="AJ290" s="325" t="str">
        <f>IF(I290="","",IF(I290="201 十種競技","",VLOOKUP(I290,#REF!,8,FALSE)))</f>
        <v/>
      </c>
      <c r="AK290" s="327" t="str">
        <f>IF(I290="","",IF(I290="201 十種競技",#REF!,""))</f>
        <v/>
      </c>
      <c r="AL290" s="13" t="str">
        <f>IF(AT290="",ASC(AM290&amp;IF(AO290&lt;&gt;"",TEXT(AO290,"00"),"")&amp;IF(AQ290&lt;&gt;"",TEXT(AQ290,"00"),"")&amp;IF(AS290&lt;&gt;"",TEXT(AS290,"00"),"")),ASC(AT290))</f>
        <v/>
      </c>
      <c r="AM290" s="279"/>
      <c r="AN290" s="329" t="s">
        <v>278</v>
      </c>
      <c r="AO290" s="311"/>
      <c r="AP290" s="329" t="s">
        <v>279</v>
      </c>
      <c r="AQ290" s="311"/>
      <c r="AR290" s="313" t="s">
        <v>280</v>
      </c>
      <c r="AS290" s="315"/>
      <c r="AT290" s="317"/>
      <c r="AV290" s="6" t="str">
        <f>IF(AND(I290&lt;&gt;"107 ハーフマラソン",I290&lt;&gt;"062 10000mW"),D290 &amp; "-" &amp; I290,D290 &amp; "-" &amp; I290 &amp; J290)</f>
        <v>-</v>
      </c>
      <c r="AW290" s="6" t="str">
        <f>IF(ISERROR(VLOOKUP(記入方法!$AV290,登録者リスト!#REF!,4,FALSE)),"○","")</f>
        <v>○</v>
      </c>
      <c r="AX290" s="6" t="e">
        <f>IF(AND(I290&lt;&gt;"107 ハーフマラソン",I290&lt;&gt;"062 10000mW"),#REF! &amp; "-" &amp; I290,#REF! &amp; "-" &amp; I290 &amp; J290)</f>
        <v>#REF!</v>
      </c>
      <c r="AY290" s="6" t="str">
        <f>IF(ISERROR(VLOOKUP(AX290,突破者リスト外資格記録入力シート!$D$7:$M$106,2,FALSE)),"○","")</f>
        <v>○</v>
      </c>
      <c r="AZ290" s="6" t="str">
        <f>IF(C290="○","整理番号","登録番号")</f>
        <v>登録番号</v>
      </c>
      <c r="BA290" s="6" t="str">
        <f>IF(I290="107 ハーフマラソン","H",IF(I290="062 10000mW","W",""))</f>
        <v/>
      </c>
      <c r="BB290" s="6" t="e">
        <f>VLOOKUP($I290 &amp; $J290,標準記録!$A$1:$D$25,2,FALSE)</f>
        <v>#N/A</v>
      </c>
      <c r="BC290" s="6" t="e">
        <f>VLOOKUP($I290 &amp; $J290,標準記録!$A$1:$D$25,3,FALSE)</f>
        <v>#N/A</v>
      </c>
      <c r="BD290" s="6" t="e">
        <f>VLOOKUP($I290 &amp; $J290,標準記録!$A$1:$D$25,4,FALSE)</f>
        <v>#N/A</v>
      </c>
      <c r="BE290" s="6" t="str">
        <f>IF(BF290="","",A290)</f>
        <v/>
      </c>
      <c r="BF290" s="6" t="str">
        <f>IF(OR(I290="201 十種競技",I290="202 七種競技"),#REF!,"")</f>
        <v/>
      </c>
      <c r="BG290" s="6" t="str">
        <f>IF(I290="107 ハーフマラソン",#REF!,"")</f>
        <v/>
      </c>
      <c r="BH290" s="6" t="str">
        <f>I290 &amp; K290</f>
        <v/>
      </c>
      <c r="BI290" s="6">
        <f>I290</f>
        <v>0</v>
      </c>
      <c r="BJ290" s="6">
        <f>COUNTIF($BI$5:$BI$401,I290)</f>
        <v>160</v>
      </c>
      <c r="BK290" s="6">
        <f>COUNTIF($BH$5:$BH$401,I290 &amp; "B標準")</f>
        <v>0</v>
      </c>
      <c r="BL290" s="6" t="str">
        <f>D288 &amp; D290</f>
        <v>登録番号</v>
      </c>
    </row>
    <row r="291" spans="1:64" ht="14.25" thickBot="1" x14ac:dyDescent="0.2">
      <c r="A291" s="277"/>
      <c r="B291" s="280"/>
      <c r="C291" s="282"/>
      <c r="D291" s="280"/>
      <c r="E291" s="193" t="str">
        <f>IF(C290="○",IF($D290&lt;&gt;"",VLOOKUP($D290,新規学連登録者入力シート!$A$2:$U$101,7,FALSE),""),IF($D290&lt;&gt;"",IF(VLOOKUP(記入方法!$D290,登録者リスト!$A$1:$F$43729,4,FALSE)=基本情報!$D$6,VLOOKUP(記入方法!$D290,登録者リスト!$A$1:$F$43729,2,FALSE),""),""))</f>
        <v/>
      </c>
      <c r="F291" s="284"/>
      <c r="G291" s="193" t="str">
        <f>IF(C290="○",IF($D290&lt;&gt;"",VLOOKUP($D290,新規学連登録者入力シート!$A$2:$U$101,19,FALSE),""),IF($D290&lt;&gt;"",IF(VLOOKUP(記入方法!$D290,登録者リスト!$A$1:$F$43729,4,FALSE)=基本情報!$D$6,VLOOKUP(記入方法!$D290,登録者リスト!$A$1:$F$43729,6,FALSE),""),""))</f>
        <v/>
      </c>
      <c r="H291" s="286"/>
      <c r="I291" s="342"/>
      <c r="J291" s="342"/>
      <c r="K291" s="344"/>
      <c r="L291" s="171"/>
      <c r="M291" s="15" t="str">
        <f>IF(U291="",ASC(N291&amp;IF(P291&lt;&gt;"",TEXT(P291,"00"),"")&amp;IF(R291&lt;&gt;"",TEXT(R291,"00"),"")&amp;IF(T291&lt;&gt;"",TEXT(T291,"00"),"")),ASC(U291))</f>
        <v/>
      </c>
      <c r="N291" s="286"/>
      <c r="O291" s="330"/>
      <c r="P291" s="338"/>
      <c r="Q291" s="330"/>
      <c r="R291" s="338"/>
      <c r="S291" s="314"/>
      <c r="T291" s="340"/>
      <c r="U291" s="286"/>
      <c r="V291" s="10"/>
      <c r="W291" s="11" t="s">
        <v>23</v>
      </c>
      <c r="X291" s="10"/>
      <c r="Y291" s="11" t="s">
        <v>25</v>
      </c>
      <c r="Z291" s="10"/>
      <c r="AA291" s="11" t="s">
        <v>26</v>
      </c>
      <c r="AB291" s="284"/>
      <c r="AC291" s="128" t="str">
        <f>IF(AK291="",ASC(AD290&amp;IF(AF291&lt;&gt;"",TEXT(AF291,"00"),"")&amp;IF(AH291&lt;&gt;"",TEXT(AH291,"00"),"")&amp;IF(AJ291&lt;&gt;"",TEXT(AJ291,"00"),"")),ASC(AK291))</f>
        <v/>
      </c>
      <c r="AD291" s="328"/>
      <c r="AE291" s="332"/>
      <c r="AF291" s="334"/>
      <c r="AG291" s="332"/>
      <c r="AH291" s="334"/>
      <c r="AI291" s="336"/>
      <c r="AJ291" s="326"/>
      <c r="AK291" s="328"/>
      <c r="AL291" s="15" t="str">
        <f>IF(AT291="",ASC(AM291&amp;IF(AO291&lt;&gt;"",TEXT(AO291,"00"),"")&amp;IF(AQ291&lt;&gt;"",TEXT(AQ291,"00"),"")&amp;IF(AS291&lt;&gt;"",TEXT(AS291,"00"),"")),ASC(AT291))</f>
        <v/>
      </c>
      <c r="AM291" s="280"/>
      <c r="AN291" s="330"/>
      <c r="AO291" s="312"/>
      <c r="AP291" s="330"/>
      <c r="AQ291" s="312"/>
      <c r="AR291" s="314"/>
      <c r="AS291" s="316"/>
      <c r="AT291" s="318"/>
      <c r="AV291" s="6" t="str">
        <f>IF(AND(I291&lt;&gt;"107 ハーフマラソン",I291&lt;&gt;"062 10000mW"),D290 &amp; "-" &amp; I291,D290 &amp; "-" &amp; I291 &amp; J291)</f>
        <v>-</v>
      </c>
      <c r="AW291" s="6" t="str">
        <f>IF(ISERROR(VLOOKUP(記入方法!$AV291,登録者リスト!#REF!,4,FALSE)),"○","")</f>
        <v>○</v>
      </c>
      <c r="AX291" s="6" t="e">
        <f>IF(AND(I291&lt;&gt;"107 ハーフマラソン",I291&lt;&gt;"062 10000mW"),#REF! &amp; "-" &amp; I291,#REF! &amp; "-" &amp; I291 &amp; J291)</f>
        <v>#REF!</v>
      </c>
      <c r="AY291" s="6" t="str">
        <f>IF(ISERROR(VLOOKUP(AX291,突破者リスト外資格記録入力シート!$D$7:$M$106,2,FALSE)),"○","")</f>
        <v>○</v>
      </c>
      <c r="BA291" s="6" t="str">
        <f>IF(I291="107 ハーフマラソン","H",IF(I291="062 10000mW","W",""))</f>
        <v/>
      </c>
      <c r="BB291" s="6" t="e">
        <f>VLOOKUP($I291 &amp; $J291,標準記録!$A$1:$D$25,2,FALSE)</f>
        <v>#N/A</v>
      </c>
      <c r="BC291" s="6" t="e">
        <f>VLOOKUP($I291 &amp; $J291,標準記録!$A$1:$D$25,3,FALSE)</f>
        <v>#N/A</v>
      </c>
      <c r="BD291" s="6" t="e">
        <f>VLOOKUP($I291 &amp; $J291,標準記録!$A$1:$D$25,4,FALSE)</f>
        <v>#N/A</v>
      </c>
      <c r="BE291" s="6" t="str">
        <f>IF(BF291="","",A290)</f>
        <v/>
      </c>
      <c r="BF291" s="6" t="str">
        <f>IF(OR(I291="201 十種競技",I291="202 七種競技"),#REF!,"")</f>
        <v/>
      </c>
      <c r="BG291" s="6" t="str">
        <f>IF(I291="107 ハーフマラソン",#REF!,"")</f>
        <v/>
      </c>
      <c r="BH291" s="6" t="str">
        <f>I291 &amp; K291</f>
        <v/>
      </c>
      <c r="BI291" s="6">
        <f>I291</f>
        <v>0</v>
      </c>
      <c r="BJ291" s="6">
        <f>COUNTIF($BI$5:$BI$401,I291)</f>
        <v>160</v>
      </c>
      <c r="BK291" s="6">
        <f>COUNTIF($BH$5:$BH$401,I291 &amp; "B標準")</f>
        <v>0</v>
      </c>
    </row>
    <row r="292" spans="1:64" ht="15" thickTop="1" thickBot="1" x14ac:dyDescent="0.2">
      <c r="A292" s="278"/>
      <c r="B292" s="319" t="s">
        <v>167</v>
      </c>
      <c r="C292" s="320"/>
      <c r="D292" s="320"/>
      <c r="E292" s="320"/>
      <c r="F292" s="320"/>
      <c r="G292" s="321"/>
      <c r="H292" s="190"/>
      <c r="I292" s="322"/>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4"/>
    </row>
    <row r="293" spans="1:64" ht="13.5" customHeight="1" x14ac:dyDescent="0.15">
      <c r="A293" s="301"/>
      <c r="B293" s="303" t="s">
        <v>0</v>
      </c>
      <c r="C293" s="305" t="s">
        <v>283</v>
      </c>
      <c r="D293" s="305" t="str">
        <f>IF(C295="○","整理番号","登録番号")</f>
        <v>登録番号</v>
      </c>
      <c r="E293" s="189" t="s">
        <v>1402</v>
      </c>
      <c r="F293" s="303" t="s">
        <v>322</v>
      </c>
      <c r="G293" s="169" t="s">
        <v>1</v>
      </c>
      <c r="H293" s="307" t="s">
        <v>1403</v>
      </c>
      <c r="I293" s="345" t="s">
        <v>2</v>
      </c>
      <c r="J293" s="307" t="s">
        <v>331</v>
      </c>
      <c r="K293" s="307" t="s">
        <v>3</v>
      </c>
      <c r="L293" s="179" t="s">
        <v>284</v>
      </c>
      <c r="M293" s="172" t="s">
        <v>16</v>
      </c>
      <c r="N293" s="287" t="s">
        <v>4</v>
      </c>
      <c r="O293" s="288"/>
      <c r="P293" s="288"/>
      <c r="Q293" s="288"/>
      <c r="R293" s="288"/>
      <c r="S293" s="288"/>
      <c r="T293" s="288"/>
      <c r="U293" s="288"/>
      <c r="V293" s="288"/>
      <c r="W293" s="288"/>
      <c r="X293" s="288"/>
      <c r="Y293" s="288"/>
      <c r="Z293" s="288"/>
      <c r="AA293" s="288"/>
      <c r="AB293" s="289"/>
      <c r="AC293" s="174" t="s">
        <v>16</v>
      </c>
      <c r="AD293" s="290" t="s">
        <v>470</v>
      </c>
      <c r="AE293" s="291"/>
      <c r="AF293" s="291"/>
      <c r="AG293" s="291"/>
      <c r="AH293" s="291"/>
      <c r="AI293" s="291"/>
      <c r="AJ293" s="291"/>
      <c r="AK293" s="292"/>
      <c r="AL293" s="172" t="s">
        <v>16</v>
      </c>
      <c r="AM293" s="287" t="s">
        <v>467</v>
      </c>
      <c r="AN293" s="288"/>
      <c r="AO293" s="288"/>
      <c r="AP293" s="288"/>
      <c r="AQ293" s="288"/>
      <c r="AR293" s="288"/>
      <c r="AS293" s="288"/>
      <c r="AT293" s="293"/>
    </row>
    <row r="294" spans="1:64" ht="14.25" thickBot="1" x14ac:dyDescent="0.2">
      <c r="A294" s="302"/>
      <c r="B294" s="304"/>
      <c r="C294" s="306"/>
      <c r="D294" s="306"/>
      <c r="E294" s="194" t="s">
        <v>6</v>
      </c>
      <c r="F294" s="304"/>
      <c r="G294" s="7" t="s">
        <v>7</v>
      </c>
      <c r="H294" s="304"/>
      <c r="I294" s="346"/>
      <c r="J294" s="310"/>
      <c r="K294" s="310"/>
      <c r="L294" s="180"/>
      <c r="M294" s="173"/>
      <c r="N294" s="294" t="s">
        <v>8</v>
      </c>
      <c r="O294" s="295"/>
      <c r="P294" s="295"/>
      <c r="Q294" s="295"/>
      <c r="R294" s="295"/>
      <c r="S294" s="295"/>
      <c r="T294" s="296"/>
      <c r="U294" s="194" t="s">
        <v>9</v>
      </c>
      <c r="V294" s="176" t="s">
        <v>10</v>
      </c>
      <c r="W294" s="177"/>
      <c r="X294" s="177"/>
      <c r="Y294" s="177"/>
      <c r="Z294" s="177"/>
      <c r="AA294" s="178"/>
      <c r="AB294" s="120" t="s">
        <v>11</v>
      </c>
      <c r="AC294" s="175"/>
      <c r="AD294" s="297" t="s">
        <v>8</v>
      </c>
      <c r="AE294" s="298"/>
      <c r="AF294" s="298"/>
      <c r="AG294" s="298"/>
      <c r="AH294" s="298"/>
      <c r="AI294" s="298"/>
      <c r="AJ294" s="299"/>
      <c r="AK294" s="126" t="s">
        <v>9</v>
      </c>
      <c r="AL294" s="173"/>
      <c r="AM294" s="294" t="s">
        <v>8</v>
      </c>
      <c r="AN294" s="295"/>
      <c r="AO294" s="295"/>
      <c r="AP294" s="295"/>
      <c r="AQ294" s="295"/>
      <c r="AR294" s="295"/>
      <c r="AS294" s="296"/>
      <c r="AT294" s="121" t="s">
        <v>9</v>
      </c>
    </row>
    <row r="295" spans="1:64" x14ac:dyDescent="0.15">
      <c r="A295" s="276">
        <v>59</v>
      </c>
      <c r="B295" s="279"/>
      <c r="C295" s="281"/>
      <c r="D295" s="279"/>
      <c r="E295" s="191" t="str">
        <f>IF(C295="○",IF($D295&lt;&gt;"",VLOOKUP($D295,新規学連登録者入力シート!$A$2:$U$101,8,FALSE),""),IF($D295&lt;&gt;"",IF(VLOOKUP(記入方法!$D295,登録者リスト!$A$1:$F$43729,4,FALSE)=基本情報!$D$6,VLOOKUP(記入方法!$D295,登録者リスト!$A$1:$F$43729,3,FALSE),""),""))</f>
        <v/>
      </c>
      <c r="F295" s="283" t="str">
        <f>IF(C295="○",IF($D295&lt;&gt;"",VLOOKUP($D295,新規学連登録者入力シート!$A$2:$U$101,9,FALSE),""),IF($D295&lt;&gt;"",IF(VLOOKUP(記入方法!$D295,登録者リスト!$A$1:$G$43729,4,FALSE)=基本情報!$D$6,VLOOKUP(記入方法!$D295,登録者リスト!$A$1:$G$43729,7,FALSE),""),""))</f>
        <v/>
      </c>
      <c r="G295" s="192" t="str">
        <f>IF(C295="○",IF($D295&lt;&gt;"",VLOOKUP($D295,新規学連登録者入力シート!$A$2:$U$101,14,FALSE),""),IF($D295&lt;&gt;"",IF(VLOOKUP(記入方法!$D295,登録者リスト!$A$1:$F$43729,4,FALSE)=基本情報!$D$6,VLOOKUP(記入方法!$D295,登録者リスト!$A$1:$F$43729,5,FALSE),""),""))</f>
        <v/>
      </c>
      <c r="H295" s="285" t="str">
        <f>IF(C295="○",IF($D295&lt;&gt;"",VLOOKUP($D295,新規学連登録者入力シート!$A$2:$U$101,19,FALSE),""),IF($D295&lt;&gt;"",IF(VLOOKUP(記入方法!$D295,登録者リスト!$A$1:$H$43729,4,FALSE)=基本情報!$D$6,VLOOKUP(記入方法!$D295,登録者リスト!$A$1:$H$43729,8,FALSE),""),""))</f>
        <v/>
      </c>
      <c r="I295" s="341"/>
      <c r="J295" s="341"/>
      <c r="K295" s="343" t="str">
        <f>IFERROR(IF(I295="","",IF(AND(I295&lt;&gt;"107 ハーフマラソン",I295&lt;&gt;"062 10000mW"),IF(BD295="T",IF(VALUE(M295)&lt;=BB295,"A標準",IF(VALUE(M295)&lt;=BC295,"B標準","未突破")),IF(VALUE(M295)&gt;=BB295,"A標準",IF(VALUE(M295)&gt;=BC295,"B標準","未突破"))),IF(VALUE(M295)&lt;=BC295,"","未突破"))),"")</f>
        <v/>
      </c>
      <c r="L295" s="170"/>
      <c r="M295" s="13" t="str">
        <f>IF(U295="",ASC(N295&amp;IF(P295&lt;&gt;"",TEXT(P295,"00"),"")&amp;IF(R295&lt;&gt;"",TEXT(R295,"00"),"")&amp;IF(T295&lt;&gt;"",TEXT(T295,"00"),"")),ASC(U295))</f>
        <v/>
      </c>
      <c r="N295" s="285"/>
      <c r="O295" s="329" t="s">
        <v>278</v>
      </c>
      <c r="P295" s="337"/>
      <c r="Q295" s="329" t="s">
        <v>279</v>
      </c>
      <c r="R295" s="337"/>
      <c r="S295" s="313" t="s">
        <v>280</v>
      </c>
      <c r="T295" s="339"/>
      <c r="U295" s="285"/>
      <c r="V295" s="8"/>
      <c r="W295" s="9" t="s">
        <v>23</v>
      </c>
      <c r="X295" s="8"/>
      <c r="Y295" s="9" t="s">
        <v>24</v>
      </c>
      <c r="Z295" s="8"/>
      <c r="AA295" s="9" t="s">
        <v>26</v>
      </c>
      <c r="AB295" s="283"/>
      <c r="AC295" s="127" t="str">
        <f>IF(AK295="",ASC(AD295&amp;IF(AF295&lt;&gt;"",TEXT(AF295,"00"),"")&amp;IF(AH295&lt;&gt;"",TEXT(AH295,"00"),"")&amp;IF(AJ295&lt;&gt;"",TEXT(AJ295,"00"),"")),ASC(AK295))</f>
        <v/>
      </c>
      <c r="AD295" s="327" t="str">
        <f>IF(I295="","",IF(I295="201 十種競技","",VLOOKUP(I295,#REF!,2,FALSE)))</f>
        <v/>
      </c>
      <c r="AE295" s="331" t="s">
        <v>278</v>
      </c>
      <c r="AF295" s="333" t="str">
        <f>IF(I295="","",IF(I295="201 十種競技","",VLOOKUP(I295,#REF!,4,FALSE)))</f>
        <v/>
      </c>
      <c r="AG295" s="331" t="s">
        <v>279</v>
      </c>
      <c r="AH295" s="333" t="str">
        <f>IF(I295="","",IF(I295="201 十種競技","",VLOOKUP(I295,#REF!,6,FALSE)))</f>
        <v/>
      </c>
      <c r="AI295" s="335" t="s">
        <v>280</v>
      </c>
      <c r="AJ295" s="325" t="str">
        <f>IF(I295="","",IF(I295="201 十種競技","",VLOOKUP(I295,#REF!,8,FALSE)))</f>
        <v/>
      </c>
      <c r="AK295" s="327" t="str">
        <f>IF(I295="","",IF(I295="201 十種競技",#REF!,""))</f>
        <v/>
      </c>
      <c r="AL295" s="13" t="str">
        <f>IF(AT295="",ASC(AM295&amp;IF(AO295&lt;&gt;"",TEXT(AO295,"00"),"")&amp;IF(AQ295&lt;&gt;"",TEXT(AQ295,"00"),"")&amp;IF(AS295&lt;&gt;"",TEXT(AS295,"00"),"")),ASC(AT295))</f>
        <v/>
      </c>
      <c r="AM295" s="279"/>
      <c r="AN295" s="329" t="s">
        <v>278</v>
      </c>
      <c r="AO295" s="311"/>
      <c r="AP295" s="329" t="s">
        <v>279</v>
      </c>
      <c r="AQ295" s="311"/>
      <c r="AR295" s="313" t="s">
        <v>280</v>
      </c>
      <c r="AS295" s="315"/>
      <c r="AT295" s="317"/>
      <c r="AV295" s="6" t="str">
        <f>IF(AND(I295&lt;&gt;"107 ハーフマラソン",I295&lt;&gt;"062 10000mW"),D295 &amp; "-" &amp; I295,D295 &amp; "-" &amp; I295 &amp; J295)</f>
        <v>-</v>
      </c>
      <c r="AW295" s="6" t="str">
        <f>IF(ISERROR(VLOOKUP(記入方法!$AV295,登録者リスト!#REF!,4,FALSE)),"○","")</f>
        <v>○</v>
      </c>
      <c r="AX295" s="6" t="e">
        <f>IF(AND(I295&lt;&gt;"107 ハーフマラソン",I295&lt;&gt;"062 10000mW"),#REF! &amp; "-" &amp; I295,#REF! &amp; "-" &amp; I295 &amp; J295)</f>
        <v>#REF!</v>
      </c>
      <c r="AY295" s="6" t="str">
        <f>IF(ISERROR(VLOOKUP(AX295,突破者リスト外資格記録入力シート!$D$7:$M$106,2,FALSE)),"○","")</f>
        <v>○</v>
      </c>
      <c r="AZ295" s="6" t="str">
        <f>IF(C295="○","整理番号","登録番号")</f>
        <v>登録番号</v>
      </c>
      <c r="BA295" s="6" t="str">
        <f>IF(I295="107 ハーフマラソン","H",IF(I295="062 10000mW","W",""))</f>
        <v/>
      </c>
      <c r="BB295" s="6" t="e">
        <f>VLOOKUP($I295 &amp; $J295,標準記録!$A$1:$D$25,2,FALSE)</f>
        <v>#N/A</v>
      </c>
      <c r="BC295" s="6" t="e">
        <f>VLOOKUP($I295 &amp; $J295,標準記録!$A$1:$D$25,3,FALSE)</f>
        <v>#N/A</v>
      </c>
      <c r="BD295" s="6" t="e">
        <f>VLOOKUP($I295 &amp; $J295,標準記録!$A$1:$D$25,4,FALSE)</f>
        <v>#N/A</v>
      </c>
      <c r="BE295" s="6" t="str">
        <f>IF(BF295="","",A295)</f>
        <v/>
      </c>
      <c r="BF295" s="6" t="str">
        <f>IF(OR(I295="201 十種競技",I295="202 七種競技"),#REF!,"")</f>
        <v/>
      </c>
      <c r="BG295" s="6" t="str">
        <f>IF(I295="107 ハーフマラソン",#REF!,"")</f>
        <v/>
      </c>
      <c r="BH295" s="6" t="str">
        <f>I295 &amp; K295</f>
        <v/>
      </c>
      <c r="BI295" s="6">
        <f>I295</f>
        <v>0</v>
      </c>
      <c r="BJ295" s="6">
        <f>COUNTIF($BI$5:$BI$401,I295)</f>
        <v>160</v>
      </c>
      <c r="BK295" s="6">
        <f>COUNTIF($BH$5:$BH$401,I295 &amp; "B標準")</f>
        <v>0</v>
      </c>
      <c r="BL295" s="6" t="str">
        <f>D293 &amp; D295</f>
        <v>登録番号</v>
      </c>
    </row>
    <row r="296" spans="1:64" ht="14.25" thickBot="1" x14ac:dyDescent="0.2">
      <c r="A296" s="277"/>
      <c r="B296" s="280"/>
      <c r="C296" s="282"/>
      <c r="D296" s="280"/>
      <c r="E296" s="193" t="str">
        <f>IF(C295="○",IF($D295&lt;&gt;"",VLOOKUP($D295,新規学連登録者入力シート!$A$2:$U$101,7,FALSE),""),IF($D295&lt;&gt;"",IF(VLOOKUP(記入方法!$D295,登録者リスト!$A$1:$F$43729,4,FALSE)=基本情報!$D$6,VLOOKUP(記入方法!$D295,登録者リスト!$A$1:$F$43729,2,FALSE),""),""))</f>
        <v/>
      </c>
      <c r="F296" s="284"/>
      <c r="G296" s="193" t="str">
        <f>IF(C295="○",IF($D295&lt;&gt;"",VLOOKUP($D295,新規学連登録者入力シート!$A$2:$U$101,19,FALSE),""),IF($D295&lt;&gt;"",IF(VLOOKUP(記入方法!$D295,登録者リスト!$A$1:$F$43729,4,FALSE)=基本情報!$D$6,VLOOKUP(記入方法!$D295,登録者リスト!$A$1:$F$43729,6,FALSE),""),""))</f>
        <v/>
      </c>
      <c r="H296" s="286"/>
      <c r="I296" s="342"/>
      <c r="J296" s="342"/>
      <c r="K296" s="344"/>
      <c r="L296" s="171"/>
      <c r="M296" s="15" t="str">
        <f>IF(U296="",ASC(N296&amp;IF(P296&lt;&gt;"",TEXT(P296,"00"),"")&amp;IF(R296&lt;&gt;"",TEXT(R296,"00"),"")&amp;IF(T296&lt;&gt;"",TEXT(T296,"00"),"")),ASC(U296))</f>
        <v/>
      </c>
      <c r="N296" s="286"/>
      <c r="O296" s="330"/>
      <c r="P296" s="338"/>
      <c r="Q296" s="330"/>
      <c r="R296" s="338"/>
      <c r="S296" s="314"/>
      <c r="T296" s="340"/>
      <c r="U296" s="286"/>
      <c r="V296" s="10"/>
      <c r="W296" s="11" t="s">
        <v>23</v>
      </c>
      <c r="X296" s="10"/>
      <c r="Y296" s="11" t="s">
        <v>25</v>
      </c>
      <c r="Z296" s="10"/>
      <c r="AA296" s="11" t="s">
        <v>26</v>
      </c>
      <c r="AB296" s="284"/>
      <c r="AC296" s="128" t="str">
        <f>IF(AK296="",ASC(AD295&amp;IF(AF296&lt;&gt;"",TEXT(AF296,"00"),"")&amp;IF(AH296&lt;&gt;"",TEXT(AH296,"00"),"")&amp;IF(AJ296&lt;&gt;"",TEXT(AJ296,"00"),"")),ASC(AK296))</f>
        <v/>
      </c>
      <c r="AD296" s="328"/>
      <c r="AE296" s="332"/>
      <c r="AF296" s="334"/>
      <c r="AG296" s="332"/>
      <c r="AH296" s="334"/>
      <c r="AI296" s="336"/>
      <c r="AJ296" s="326"/>
      <c r="AK296" s="328"/>
      <c r="AL296" s="15" t="str">
        <f>IF(AT296="",ASC(AM296&amp;IF(AO296&lt;&gt;"",TEXT(AO296,"00"),"")&amp;IF(AQ296&lt;&gt;"",TEXT(AQ296,"00"),"")&amp;IF(AS296&lt;&gt;"",TEXT(AS296,"00"),"")),ASC(AT296))</f>
        <v/>
      </c>
      <c r="AM296" s="280"/>
      <c r="AN296" s="330"/>
      <c r="AO296" s="312"/>
      <c r="AP296" s="330"/>
      <c r="AQ296" s="312"/>
      <c r="AR296" s="314"/>
      <c r="AS296" s="316"/>
      <c r="AT296" s="318"/>
      <c r="AV296" s="6" t="str">
        <f>IF(AND(I296&lt;&gt;"107 ハーフマラソン",I296&lt;&gt;"062 10000mW"),D295 &amp; "-" &amp; I296,D295 &amp; "-" &amp; I296 &amp; J296)</f>
        <v>-</v>
      </c>
      <c r="AW296" s="6" t="str">
        <f>IF(ISERROR(VLOOKUP(記入方法!$AV296,登録者リスト!#REF!,4,FALSE)),"○","")</f>
        <v>○</v>
      </c>
      <c r="AX296" s="6" t="e">
        <f>IF(AND(I296&lt;&gt;"107 ハーフマラソン",I296&lt;&gt;"062 10000mW"),#REF! &amp; "-" &amp; I296,#REF! &amp; "-" &amp; I296 &amp; J296)</f>
        <v>#REF!</v>
      </c>
      <c r="AY296" s="6" t="str">
        <f>IF(ISERROR(VLOOKUP(AX296,突破者リスト外資格記録入力シート!$D$7:$M$106,2,FALSE)),"○","")</f>
        <v>○</v>
      </c>
      <c r="BA296" s="6" t="str">
        <f>IF(I296="107 ハーフマラソン","H",IF(I296="062 10000mW","W",""))</f>
        <v/>
      </c>
      <c r="BB296" s="6" t="e">
        <f>VLOOKUP($I296 &amp; $J296,標準記録!$A$1:$D$25,2,FALSE)</f>
        <v>#N/A</v>
      </c>
      <c r="BC296" s="6" t="e">
        <f>VLOOKUP($I296 &amp; $J296,標準記録!$A$1:$D$25,3,FALSE)</f>
        <v>#N/A</v>
      </c>
      <c r="BD296" s="6" t="e">
        <f>VLOOKUP($I296 &amp; $J296,標準記録!$A$1:$D$25,4,FALSE)</f>
        <v>#N/A</v>
      </c>
      <c r="BE296" s="6" t="str">
        <f>IF(BF296="","",A295)</f>
        <v/>
      </c>
      <c r="BF296" s="6" t="str">
        <f>IF(OR(I296="201 十種競技",I296="202 七種競技"),#REF!,"")</f>
        <v/>
      </c>
      <c r="BG296" s="6" t="str">
        <f>IF(I296="107 ハーフマラソン",#REF!,"")</f>
        <v/>
      </c>
      <c r="BH296" s="6" t="str">
        <f>I296 &amp; K296</f>
        <v/>
      </c>
      <c r="BI296" s="6">
        <f>I296</f>
        <v>0</v>
      </c>
      <c r="BJ296" s="6">
        <f>COUNTIF($BI$5:$BI$401,I296)</f>
        <v>160</v>
      </c>
      <c r="BK296" s="6">
        <f>COUNTIF($BH$5:$BH$401,I296 &amp; "B標準")</f>
        <v>0</v>
      </c>
    </row>
    <row r="297" spans="1:64" ht="15" thickTop="1" thickBot="1" x14ac:dyDescent="0.2">
      <c r="A297" s="278"/>
      <c r="B297" s="319" t="s">
        <v>167</v>
      </c>
      <c r="C297" s="320"/>
      <c r="D297" s="320"/>
      <c r="E297" s="320"/>
      <c r="F297" s="320"/>
      <c r="G297" s="321"/>
      <c r="H297" s="190"/>
      <c r="I297" s="322"/>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4"/>
    </row>
    <row r="298" spans="1:64" ht="13.5" customHeight="1" x14ac:dyDescent="0.15">
      <c r="A298" s="301"/>
      <c r="B298" s="303" t="s">
        <v>0</v>
      </c>
      <c r="C298" s="305" t="s">
        <v>283</v>
      </c>
      <c r="D298" s="305" t="str">
        <f>IF(C300="○","整理番号","登録番号")</f>
        <v>登録番号</v>
      </c>
      <c r="E298" s="189" t="s">
        <v>1402</v>
      </c>
      <c r="F298" s="303" t="s">
        <v>322</v>
      </c>
      <c r="G298" s="169" t="s">
        <v>1</v>
      </c>
      <c r="H298" s="307" t="s">
        <v>1403</v>
      </c>
      <c r="I298" s="345" t="s">
        <v>2</v>
      </c>
      <c r="J298" s="307" t="s">
        <v>331</v>
      </c>
      <c r="K298" s="307" t="s">
        <v>3</v>
      </c>
      <c r="L298" s="179" t="s">
        <v>284</v>
      </c>
      <c r="M298" s="172" t="s">
        <v>16</v>
      </c>
      <c r="N298" s="287" t="s">
        <v>4</v>
      </c>
      <c r="O298" s="288"/>
      <c r="P298" s="288"/>
      <c r="Q298" s="288"/>
      <c r="R298" s="288"/>
      <c r="S298" s="288"/>
      <c r="T298" s="288"/>
      <c r="U298" s="288"/>
      <c r="V298" s="288"/>
      <c r="W298" s="288"/>
      <c r="X298" s="288"/>
      <c r="Y298" s="288"/>
      <c r="Z298" s="288"/>
      <c r="AA298" s="288"/>
      <c r="AB298" s="289"/>
      <c r="AC298" s="174" t="s">
        <v>16</v>
      </c>
      <c r="AD298" s="290" t="s">
        <v>470</v>
      </c>
      <c r="AE298" s="291"/>
      <c r="AF298" s="291"/>
      <c r="AG298" s="291"/>
      <c r="AH298" s="291"/>
      <c r="AI298" s="291"/>
      <c r="AJ298" s="291"/>
      <c r="AK298" s="292"/>
      <c r="AL298" s="172" t="s">
        <v>16</v>
      </c>
      <c r="AM298" s="287" t="s">
        <v>467</v>
      </c>
      <c r="AN298" s="288"/>
      <c r="AO298" s="288"/>
      <c r="AP298" s="288"/>
      <c r="AQ298" s="288"/>
      <c r="AR298" s="288"/>
      <c r="AS298" s="288"/>
      <c r="AT298" s="293"/>
    </row>
    <row r="299" spans="1:64" ht="14.25" thickBot="1" x14ac:dyDescent="0.2">
      <c r="A299" s="302"/>
      <c r="B299" s="304"/>
      <c r="C299" s="306"/>
      <c r="D299" s="306"/>
      <c r="E299" s="194" t="s">
        <v>6</v>
      </c>
      <c r="F299" s="304"/>
      <c r="G299" s="7" t="s">
        <v>7</v>
      </c>
      <c r="H299" s="304"/>
      <c r="I299" s="346"/>
      <c r="J299" s="310"/>
      <c r="K299" s="310"/>
      <c r="L299" s="180"/>
      <c r="M299" s="173"/>
      <c r="N299" s="294" t="s">
        <v>8</v>
      </c>
      <c r="O299" s="295"/>
      <c r="P299" s="295"/>
      <c r="Q299" s="295"/>
      <c r="R299" s="295"/>
      <c r="S299" s="295"/>
      <c r="T299" s="296"/>
      <c r="U299" s="194" t="s">
        <v>9</v>
      </c>
      <c r="V299" s="176" t="s">
        <v>10</v>
      </c>
      <c r="W299" s="177"/>
      <c r="X299" s="177"/>
      <c r="Y299" s="177"/>
      <c r="Z299" s="177"/>
      <c r="AA299" s="178"/>
      <c r="AB299" s="120" t="s">
        <v>11</v>
      </c>
      <c r="AC299" s="175"/>
      <c r="AD299" s="297" t="s">
        <v>8</v>
      </c>
      <c r="AE299" s="298"/>
      <c r="AF299" s="298"/>
      <c r="AG299" s="298"/>
      <c r="AH299" s="298"/>
      <c r="AI299" s="298"/>
      <c r="AJ299" s="299"/>
      <c r="AK299" s="126" t="s">
        <v>9</v>
      </c>
      <c r="AL299" s="173"/>
      <c r="AM299" s="294" t="s">
        <v>8</v>
      </c>
      <c r="AN299" s="295"/>
      <c r="AO299" s="295"/>
      <c r="AP299" s="295"/>
      <c r="AQ299" s="295"/>
      <c r="AR299" s="295"/>
      <c r="AS299" s="296"/>
      <c r="AT299" s="121" t="s">
        <v>9</v>
      </c>
    </row>
    <row r="300" spans="1:64" x14ac:dyDescent="0.15">
      <c r="A300" s="276">
        <v>60</v>
      </c>
      <c r="B300" s="279"/>
      <c r="C300" s="281"/>
      <c r="D300" s="279"/>
      <c r="E300" s="191" t="str">
        <f>IF(C300="○",IF($D300&lt;&gt;"",VLOOKUP($D300,新規学連登録者入力シート!$A$2:$U$101,8,FALSE),""),IF($D300&lt;&gt;"",IF(VLOOKUP(記入方法!$D300,登録者リスト!$A$1:$F$43729,4,FALSE)=基本情報!$D$6,VLOOKUP(記入方法!$D300,登録者リスト!$A$1:$F$43729,3,FALSE),""),""))</f>
        <v/>
      </c>
      <c r="F300" s="283" t="str">
        <f>IF(C300="○",IF($D300&lt;&gt;"",VLOOKUP($D300,新規学連登録者入力シート!$A$2:$U$101,9,FALSE),""),IF($D300&lt;&gt;"",IF(VLOOKUP(記入方法!$D300,登録者リスト!$A$1:$G$43729,4,FALSE)=基本情報!$D$6,VLOOKUP(記入方法!$D300,登録者リスト!$A$1:$G$43729,7,FALSE),""),""))</f>
        <v/>
      </c>
      <c r="G300" s="192" t="str">
        <f>IF(C300="○",IF($D300&lt;&gt;"",VLOOKUP($D300,新規学連登録者入力シート!$A$2:$U$101,14,FALSE),""),IF($D300&lt;&gt;"",IF(VLOOKUP(記入方法!$D300,登録者リスト!$A$1:$F$43729,4,FALSE)=基本情報!$D$6,VLOOKUP(記入方法!$D300,登録者リスト!$A$1:$F$43729,5,FALSE),""),""))</f>
        <v/>
      </c>
      <c r="H300" s="285" t="str">
        <f>IF(C300="○",IF($D300&lt;&gt;"",VLOOKUP($D300,新規学連登録者入力シート!$A$2:$U$101,19,FALSE),""),IF($D300&lt;&gt;"",IF(VLOOKUP(記入方法!$D300,登録者リスト!$A$1:$H$43729,4,FALSE)=基本情報!$D$6,VLOOKUP(記入方法!$D300,登録者リスト!$A$1:$H$43729,8,FALSE),""),""))</f>
        <v/>
      </c>
      <c r="I300" s="341"/>
      <c r="J300" s="341"/>
      <c r="K300" s="343" t="str">
        <f>IFERROR(IF(I300="","",IF(AND(I300&lt;&gt;"107 ハーフマラソン",I300&lt;&gt;"062 10000mW"),IF(BD300="T",IF(VALUE(M300)&lt;=BB300,"A標準",IF(VALUE(M300)&lt;=BC300,"B標準","未突破")),IF(VALUE(M300)&gt;=BB300,"A標準",IF(VALUE(M300)&gt;=BC300,"B標準","未突破"))),IF(VALUE(M300)&lt;=BC300,"","未突破"))),"")</f>
        <v/>
      </c>
      <c r="L300" s="170"/>
      <c r="M300" s="13" t="str">
        <f>IF(U300="",ASC(N300&amp;IF(P300&lt;&gt;"",TEXT(P300,"00"),"")&amp;IF(R300&lt;&gt;"",TEXT(R300,"00"),"")&amp;IF(T300&lt;&gt;"",TEXT(T300,"00"),"")),ASC(U300))</f>
        <v/>
      </c>
      <c r="N300" s="285"/>
      <c r="O300" s="329" t="s">
        <v>278</v>
      </c>
      <c r="P300" s="337"/>
      <c r="Q300" s="329" t="s">
        <v>279</v>
      </c>
      <c r="R300" s="337"/>
      <c r="S300" s="313" t="s">
        <v>280</v>
      </c>
      <c r="T300" s="339"/>
      <c r="U300" s="285"/>
      <c r="V300" s="8"/>
      <c r="W300" s="9" t="s">
        <v>23</v>
      </c>
      <c r="X300" s="8"/>
      <c r="Y300" s="9" t="s">
        <v>24</v>
      </c>
      <c r="Z300" s="8"/>
      <c r="AA300" s="9" t="s">
        <v>26</v>
      </c>
      <c r="AB300" s="283"/>
      <c r="AC300" s="127" t="str">
        <f>IF(AK300="",ASC(AD300&amp;IF(AF300&lt;&gt;"",TEXT(AF300,"00"),"")&amp;IF(AH300&lt;&gt;"",TEXT(AH300,"00"),"")&amp;IF(AJ300&lt;&gt;"",TEXT(AJ300,"00"),"")),ASC(AK300))</f>
        <v/>
      </c>
      <c r="AD300" s="327" t="str">
        <f>IF(I300="","",IF(I300="201 十種競技","",VLOOKUP(I300,#REF!,2,FALSE)))</f>
        <v/>
      </c>
      <c r="AE300" s="331" t="s">
        <v>278</v>
      </c>
      <c r="AF300" s="333" t="str">
        <f>IF(I300="","",IF(I300="201 十種競技","",VLOOKUP(I300,#REF!,4,FALSE)))</f>
        <v/>
      </c>
      <c r="AG300" s="331" t="s">
        <v>279</v>
      </c>
      <c r="AH300" s="333" t="str">
        <f>IF(I300="","",IF(I300="201 十種競技","",VLOOKUP(I300,#REF!,6,FALSE)))</f>
        <v/>
      </c>
      <c r="AI300" s="335" t="s">
        <v>280</v>
      </c>
      <c r="AJ300" s="325" t="str">
        <f>IF(I300="","",IF(I300="201 十種競技","",VLOOKUP(I300,#REF!,8,FALSE)))</f>
        <v/>
      </c>
      <c r="AK300" s="327" t="str">
        <f>IF(I300="","",IF(I300="201 十種競技",#REF!,""))</f>
        <v/>
      </c>
      <c r="AL300" s="13" t="str">
        <f>IF(AT300="",ASC(AM300&amp;IF(AO300&lt;&gt;"",TEXT(AO300,"00"),"")&amp;IF(AQ300&lt;&gt;"",TEXT(AQ300,"00"),"")&amp;IF(AS300&lt;&gt;"",TEXT(AS300,"00"),"")),ASC(AT300))</f>
        <v/>
      </c>
      <c r="AM300" s="279"/>
      <c r="AN300" s="329" t="s">
        <v>278</v>
      </c>
      <c r="AO300" s="311"/>
      <c r="AP300" s="329" t="s">
        <v>279</v>
      </c>
      <c r="AQ300" s="311"/>
      <c r="AR300" s="313" t="s">
        <v>280</v>
      </c>
      <c r="AS300" s="315"/>
      <c r="AT300" s="317"/>
      <c r="AV300" s="6" t="str">
        <f>IF(AND(I300&lt;&gt;"107 ハーフマラソン",I300&lt;&gt;"062 10000mW"),D300 &amp; "-" &amp; I300,D300 &amp; "-" &amp; I300 &amp; J300)</f>
        <v>-</v>
      </c>
      <c r="AW300" s="6" t="str">
        <f>IF(ISERROR(VLOOKUP(記入方法!$AV300,登録者リスト!#REF!,4,FALSE)),"○","")</f>
        <v>○</v>
      </c>
      <c r="AX300" s="6" t="e">
        <f>IF(AND(I300&lt;&gt;"107 ハーフマラソン",I300&lt;&gt;"062 10000mW"),#REF! &amp; "-" &amp; I300,#REF! &amp; "-" &amp; I300 &amp; J300)</f>
        <v>#REF!</v>
      </c>
      <c r="AY300" s="6" t="str">
        <f>IF(ISERROR(VLOOKUP(AX300,突破者リスト外資格記録入力シート!$D$7:$M$106,2,FALSE)),"○","")</f>
        <v>○</v>
      </c>
      <c r="AZ300" s="6" t="str">
        <f>IF(C300="○","整理番号","登録番号")</f>
        <v>登録番号</v>
      </c>
      <c r="BA300" s="6" t="str">
        <f>IF(I300="107 ハーフマラソン","H",IF(I300="062 10000mW","W",""))</f>
        <v/>
      </c>
      <c r="BB300" s="6" t="e">
        <f>VLOOKUP($I300 &amp; $J300,標準記録!$A$1:$D$25,2,FALSE)</f>
        <v>#N/A</v>
      </c>
      <c r="BC300" s="6" t="e">
        <f>VLOOKUP($I300 &amp; $J300,標準記録!$A$1:$D$25,3,FALSE)</f>
        <v>#N/A</v>
      </c>
      <c r="BD300" s="6" t="e">
        <f>VLOOKUP($I300 &amp; $J300,標準記録!$A$1:$D$25,4,FALSE)</f>
        <v>#N/A</v>
      </c>
      <c r="BE300" s="6" t="str">
        <f>IF(BF300="","",A300)</f>
        <v/>
      </c>
      <c r="BF300" s="6" t="str">
        <f>IF(OR(I300="201 十種競技",I300="202 七種競技"),#REF!,"")</f>
        <v/>
      </c>
      <c r="BG300" s="6" t="str">
        <f>IF(I300="107 ハーフマラソン",#REF!,"")</f>
        <v/>
      </c>
      <c r="BH300" s="6" t="str">
        <f>I300 &amp; K300</f>
        <v/>
      </c>
      <c r="BI300" s="6">
        <f>I300</f>
        <v>0</v>
      </c>
      <c r="BJ300" s="6">
        <f>COUNTIF($BI$5:$BI$401,I300)</f>
        <v>160</v>
      </c>
      <c r="BK300" s="6">
        <f>COUNTIF($BH$5:$BH$401,I300 &amp; "B標準")</f>
        <v>0</v>
      </c>
      <c r="BL300" s="6" t="str">
        <f>D298 &amp; D300</f>
        <v>登録番号</v>
      </c>
    </row>
    <row r="301" spans="1:64" ht="14.25" thickBot="1" x14ac:dyDescent="0.2">
      <c r="A301" s="277"/>
      <c r="B301" s="280"/>
      <c r="C301" s="282"/>
      <c r="D301" s="280"/>
      <c r="E301" s="193" t="str">
        <f>IF(C300="○",IF($D300&lt;&gt;"",VLOOKUP($D300,新規学連登録者入力シート!$A$2:$U$101,7,FALSE),""),IF($D300&lt;&gt;"",IF(VLOOKUP(記入方法!$D300,登録者リスト!$A$1:$F$43729,4,FALSE)=基本情報!$D$6,VLOOKUP(記入方法!$D300,登録者リスト!$A$1:$F$43729,2,FALSE),""),""))</f>
        <v/>
      </c>
      <c r="F301" s="284"/>
      <c r="G301" s="193" t="str">
        <f>IF(C300="○",IF($D300&lt;&gt;"",VLOOKUP($D300,新規学連登録者入力シート!$A$2:$U$101,19,FALSE),""),IF($D300&lt;&gt;"",IF(VLOOKUP(記入方法!$D300,登録者リスト!$A$1:$F$43729,4,FALSE)=基本情報!$D$6,VLOOKUP(記入方法!$D300,登録者リスト!$A$1:$F$43729,6,FALSE),""),""))</f>
        <v/>
      </c>
      <c r="H301" s="286"/>
      <c r="I301" s="342"/>
      <c r="J301" s="342"/>
      <c r="K301" s="344"/>
      <c r="L301" s="171"/>
      <c r="M301" s="15" t="str">
        <f>IF(U301="",ASC(N301&amp;IF(P301&lt;&gt;"",TEXT(P301,"00"),"")&amp;IF(R301&lt;&gt;"",TEXT(R301,"00"),"")&amp;IF(T301&lt;&gt;"",TEXT(T301,"00"),"")),ASC(U301))</f>
        <v/>
      </c>
      <c r="N301" s="286"/>
      <c r="O301" s="330"/>
      <c r="P301" s="338"/>
      <c r="Q301" s="330"/>
      <c r="R301" s="338"/>
      <c r="S301" s="314"/>
      <c r="T301" s="340"/>
      <c r="U301" s="286"/>
      <c r="V301" s="10"/>
      <c r="W301" s="11" t="s">
        <v>23</v>
      </c>
      <c r="X301" s="10"/>
      <c r="Y301" s="11" t="s">
        <v>25</v>
      </c>
      <c r="Z301" s="10"/>
      <c r="AA301" s="11" t="s">
        <v>26</v>
      </c>
      <c r="AB301" s="284"/>
      <c r="AC301" s="128" t="str">
        <f>IF(AK301="",ASC(AD300&amp;IF(AF301&lt;&gt;"",TEXT(AF301,"00"),"")&amp;IF(AH301&lt;&gt;"",TEXT(AH301,"00"),"")&amp;IF(AJ301&lt;&gt;"",TEXT(AJ301,"00"),"")),ASC(AK301))</f>
        <v/>
      </c>
      <c r="AD301" s="328"/>
      <c r="AE301" s="332"/>
      <c r="AF301" s="334"/>
      <c r="AG301" s="332"/>
      <c r="AH301" s="334"/>
      <c r="AI301" s="336"/>
      <c r="AJ301" s="326"/>
      <c r="AK301" s="328"/>
      <c r="AL301" s="15" t="str">
        <f>IF(AT301="",ASC(AM301&amp;IF(AO301&lt;&gt;"",TEXT(AO301,"00"),"")&amp;IF(AQ301&lt;&gt;"",TEXT(AQ301,"00"),"")&amp;IF(AS301&lt;&gt;"",TEXT(AS301,"00"),"")),ASC(AT301))</f>
        <v/>
      </c>
      <c r="AM301" s="280"/>
      <c r="AN301" s="330"/>
      <c r="AO301" s="312"/>
      <c r="AP301" s="330"/>
      <c r="AQ301" s="312"/>
      <c r="AR301" s="314"/>
      <c r="AS301" s="316"/>
      <c r="AT301" s="318"/>
      <c r="AV301" s="6" t="str">
        <f>IF(AND(I301&lt;&gt;"107 ハーフマラソン",I301&lt;&gt;"062 10000mW"),D300 &amp; "-" &amp; I301,D300 &amp; "-" &amp; I301 &amp; J301)</f>
        <v>-</v>
      </c>
      <c r="AW301" s="6" t="str">
        <f>IF(ISERROR(VLOOKUP(記入方法!$AV301,登録者リスト!#REF!,4,FALSE)),"○","")</f>
        <v>○</v>
      </c>
      <c r="AX301" s="6" t="e">
        <f>IF(AND(I301&lt;&gt;"107 ハーフマラソン",I301&lt;&gt;"062 10000mW"),#REF! &amp; "-" &amp; I301,#REF! &amp; "-" &amp; I301 &amp; J301)</f>
        <v>#REF!</v>
      </c>
      <c r="AY301" s="6" t="str">
        <f>IF(ISERROR(VLOOKUP(AX301,突破者リスト外資格記録入力シート!$D$7:$M$106,2,FALSE)),"○","")</f>
        <v>○</v>
      </c>
      <c r="BA301" s="6" t="str">
        <f>IF(I301="107 ハーフマラソン","H",IF(I301="062 10000mW","W",""))</f>
        <v/>
      </c>
      <c r="BB301" s="6" t="e">
        <f>VLOOKUP($I301 &amp; $J301,標準記録!$A$1:$D$25,2,FALSE)</f>
        <v>#N/A</v>
      </c>
      <c r="BC301" s="6" t="e">
        <f>VLOOKUP($I301 &amp; $J301,標準記録!$A$1:$D$25,3,FALSE)</f>
        <v>#N/A</v>
      </c>
      <c r="BD301" s="6" t="e">
        <f>VLOOKUP($I301 &amp; $J301,標準記録!$A$1:$D$25,4,FALSE)</f>
        <v>#N/A</v>
      </c>
      <c r="BE301" s="6" t="str">
        <f>IF(BF301="","",A300)</f>
        <v/>
      </c>
      <c r="BF301" s="6" t="str">
        <f>IF(OR(I301="201 十種競技",I301="202 七種競技"),#REF!,"")</f>
        <v/>
      </c>
      <c r="BG301" s="6" t="str">
        <f>IF(I301="107 ハーフマラソン",#REF!,"")</f>
        <v/>
      </c>
      <c r="BH301" s="6" t="str">
        <f>I301 &amp; K301</f>
        <v/>
      </c>
      <c r="BI301" s="6">
        <f>I301</f>
        <v>0</v>
      </c>
      <c r="BJ301" s="6">
        <f>COUNTIF($BI$5:$BI$401,I301)</f>
        <v>160</v>
      </c>
      <c r="BK301" s="6">
        <f>COUNTIF($BH$5:$BH$401,I301 &amp; "B標準")</f>
        <v>0</v>
      </c>
    </row>
    <row r="302" spans="1:64" ht="15" thickTop="1" thickBot="1" x14ac:dyDescent="0.2">
      <c r="A302" s="278"/>
      <c r="B302" s="319" t="s">
        <v>167</v>
      </c>
      <c r="C302" s="320"/>
      <c r="D302" s="320"/>
      <c r="E302" s="320"/>
      <c r="F302" s="320"/>
      <c r="G302" s="321"/>
      <c r="H302" s="190"/>
      <c r="I302" s="322"/>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4"/>
    </row>
    <row r="303" spans="1:64" ht="13.5" customHeight="1" x14ac:dyDescent="0.15">
      <c r="A303" s="301"/>
      <c r="B303" s="303" t="s">
        <v>0</v>
      </c>
      <c r="C303" s="305" t="s">
        <v>283</v>
      </c>
      <c r="D303" s="305" t="str">
        <f>IF(C305="○","整理番号","登録番号")</f>
        <v>登録番号</v>
      </c>
      <c r="E303" s="189" t="s">
        <v>1402</v>
      </c>
      <c r="F303" s="303" t="s">
        <v>322</v>
      </c>
      <c r="G303" s="169" t="s">
        <v>1</v>
      </c>
      <c r="H303" s="307" t="s">
        <v>1403</v>
      </c>
      <c r="I303" s="345" t="s">
        <v>2</v>
      </c>
      <c r="J303" s="307" t="s">
        <v>331</v>
      </c>
      <c r="K303" s="307" t="s">
        <v>3</v>
      </c>
      <c r="L303" s="179" t="s">
        <v>284</v>
      </c>
      <c r="M303" s="172" t="s">
        <v>16</v>
      </c>
      <c r="N303" s="287" t="s">
        <v>4</v>
      </c>
      <c r="O303" s="288"/>
      <c r="P303" s="288"/>
      <c r="Q303" s="288"/>
      <c r="R303" s="288"/>
      <c r="S303" s="288"/>
      <c r="T303" s="288"/>
      <c r="U303" s="288"/>
      <c r="V303" s="288"/>
      <c r="W303" s="288"/>
      <c r="X303" s="288"/>
      <c r="Y303" s="288"/>
      <c r="Z303" s="288"/>
      <c r="AA303" s="288"/>
      <c r="AB303" s="289"/>
      <c r="AC303" s="174" t="s">
        <v>16</v>
      </c>
      <c r="AD303" s="290" t="s">
        <v>470</v>
      </c>
      <c r="AE303" s="291"/>
      <c r="AF303" s="291"/>
      <c r="AG303" s="291"/>
      <c r="AH303" s="291"/>
      <c r="AI303" s="291"/>
      <c r="AJ303" s="291"/>
      <c r="AK303" s="292"/>
      <c r="AL303" s="172" t="s">
        <v>16</v>
      </c>
      <c r="AM303" s="287" t="s">
        <v>467</v>
      </c>
      <c r="AN303" s="288"/>
      <c r="AO303" s="288"/>
      <c r="AP303" s="288"/>
      <c r="AQ303" s="288"/>
      <c r="AR303" s="288"/>
      <c r="AS303" s="288"/>
      <c r="AT303" s="293"/>
    </row>
    <row r="304" spans="1:64" ht="14.25" thickBot="1" x14ac:dyDescent="0.2">
      <c r="A304" s="302"/>
      <c r="B304" s="304"/>
      <c r="C304" s="306"/>
      <c r="D304" s="306"/>
      <c r="E304" s="194" t="s">
        <v>6</v>
      </c>
      <c r="F304" s="304"/>
      <c r="G304" s="7" t="s">
        <v>7</v>
      </c>
      <c r="H304" s="304"/>
      <c r="I304" s="346"/>
      <c r="J304" s="310"/>
      <c r="K304" s="310"/>
      <c r="L304" s="180"/>
      <c r="M304" s="173"/>
      <c r="N304" s="294" t="s">
        <v>8</v>
      </c>
      <c r="O304" s="295"/>
      <c r="P304" s="295"/>
      <c r="Q304" s="295"/>
      <c r="R304" s="295"/>
      <c r="S304" s="295"/>
      <c r="T304" s="296"/>
      <c r="U304" s="194" t="s">
        <v>9</v>
      </c>
      <c r="V304" s="176" t="s">
        <v>10</v>
      </c>
      <c r="W304" s="177"/>
      <c r="X304" s="177"/>
      <c r="Y304" s="177"/>
      <c r="Z304" s="177"/>
      <c r="AA304" s="178"/>
      <c r="AB304" s="120" t="s">
        <v>11</v>
      </c>
      <c r="AC304" s="175"/>
      <c r="AD304" s="297" t="s">
        <v>8</v>
      </c>
      <c r="AE304" s="298"/>
      <c r="AF304" s="298"/>
      <c r="AG304" s="298"/>
      <c r="AH304" s="298"/>
      <c r="AI304" s="298"/>
      <c r="AJ304" s="299"/>
      <c r="AK304" s="126" t="s">
        <v>9</v>
      </c>
      <c r="AL304" s="173"/>
      <c r="AM304" s="294" t="s">
        <v>8</v>
      </c>
      <c r="AN304" s="295"/>
      <c r="AO304" s="295"/>
      <c r="AP304" s="295"/>
      <c r="AQ304" s="295"/>
      <c r="AR304" s="295"/>
      <c r="AS304" s="296"/>
      <c r="AT304" s="121" t="s">
        <v>9</v>
      </c>
    </row>
    <row r="305" spans="1:64" x14ac:dyDescent="0.15">
      <c r="A305" s="276">
        <v>61</v>
      </c>
      <c r="B305" s="279"/>
      <c r="C305" s="281"/>
      <c r="D305" s="279"/>
      <c r="E305" s="191" t="str">
        <f>IF(C305="○",IF($D305&lt;&gt;"",VLOOKUP($D305,新規学連登録者入力シート!$A$2:$U$101,8,FALSE),""),IF($D305&lt;&gt;"",IF(VLOOKUP(記入方法!$D305,登録者リスト!$A$1:$F$43729,4,FALSE)=基本情報!$D$6,VLOOKUP(記入方法!$D305,登録者リスト!$A$1:$F$43729,3,FALSE),""),""))</f>
        <v/>
      </c>
      <c r="F305" s="283" t="str">
        <f>IF(C305="○",IF($D305&lt;&gt;"",VLOOKUP($D305,新規学連登録者入力シート!$A$2:$U$101,9,FALSE),""),IF($D305&lt;&gt;"",IF(VLOOKUP(記入方法!$D305,登録者リスト!$A$1:$G$43729,4,FALSE)=基本情報!$D$6,VLOOKUP(記入方法!$D305,登録者リスト!$A$1:$G$43729,7,FALSE),""),""))</f>
        <v/>
      </c>
      <c r="G305" s="192" t="str">
        <f>IF(C305="○",IF($D305&lt;&gt;"",VLOOKUP($D305,新規学連登録者入力シート!$A$2:$U$101,14,FALSE),""),IF($D305&lt;&gt;"",IF(VLOOKUP(記入方法!$D305,登録者リスト!$A$1:$F$43729,4,FALSE)=基本情報!$D$6,VLOOKUP(記入方法!$D305,登録者リスト!$A$1:$F$43729,5,FALSE),""),""))</f>
        <v/>
      </c>
      <c r="H305" s="285" t="str">
        <f>IF(C305="○",IF($D305&lt;&gt;"",VLOOKUP($D305,新規学連登録者入力シート!$A$2:$U$101,19,FALSE),""),IF($D305&lt;&gt;"",IF(VLOOKUP(記入方法!$D305,登録者リスト!$A$1:$H$43729,4,FALSE)=基本情報!$D$6,VLOOKUP(記入方法!$D305,登録者リスト!$A$1:$H$43729,8,FALSE),""),""))</f>
        <v/>
      </c>
      <c r="I305" s="341"/>
      <c r="J305" s="341"/>
      <c r="K305" s="343" t="str">
        <f>IFERROR(IF(I305="","",IF(AND(I305&lt;&gt;"107 ハーフマラソン",I305&lt;&gt;"062 10000mW"),IF(BD305="T",IF(VALUE(M305)&lt;=BB305,"A標準",IF(VALUE(M305)&lt;=BC305,"B標準","未突破")),IF(VALUE(M305)&gt;=BB305,"A標準",IF(VALUE(M305)&gt;=BC305,"B標準","未突破"))),IF(VALUE(M305)&lt;=BC305,"","未突破"))),"")</f>
        <v/>
      </c>
      <c r="L305" s="170"/>
      <c r="M305" s="13" t="str">
        <f>IF(U305="",ASC(N305&amp;IF(P305&lt;&gt;"",TEXT(P305,"00"),"")&amp;IF(R305&lt;&gt;"",TEXT(R305,"00"),"")&amp;IF(T305&lt;&gt;"",TEXT(T305,"00"),"")),ASC(U305))</f>
        <v/>
      </c>
      <c r="N305" s="285"/>
      <c r="O305" s="329" t="s">
        <v>278</v>
      </c>
      <c r="P305" s="337"/>
      <c r="Q305" s="329" t="s">
        <v>279</v>
      </c>
      <c r="R305" s="337"/>
      <c r="S305" s="313" t="s">
        <v>280</v>
      </c>
      <c r="T305" s="339"/>
      <c r="U305" s="285"/>
      <c r="V305" s="8"/>
      <c r="W305" s="9" t="s">
        <v>23</v>
      </c>
      <c r="X305" s="8"/>
      <c r="Y305" s="9" t="s">
        <v>24</v>
      </c>
      <c r="Z305" s="8"/>
      <c r="AA305" s="9" t="s">
        <v>26</v>
      </c>
      <c r="AB305" s="283"/>
      <c r="AC305" s="127" t="str">
        <f>IF(AK305="",ASC(AD305&amp;IF(AF305&lt;&gt;"",TEXT(AF305,"00"),"")&amp;IF(AH305&lt;&gt;"",TEXT(AH305,"00"),"")&amp;IF(AJ305&lt;&gt;"",TEXT(AJ305,"00"),"")),ASC(AK305))</f>
        <v/>
      </c>
      <c r="AD305" s="327" t="str">
        <f>IF(I305="","",IF(I305="201 十種競技","",VLOOKUP(I305,#REF!,2,FALSE)))</f>
        <v/>
      </c>
      <c r="AE305" s="331" t="s">
        <v>278</v>
      </c>
      <c r="AF305" s="333" t="str">
        <f>IF(I305="","",IF(I305="201 十種競技","",VLOOKUP(I305,#REF!,4,FALSE)))</f>
        <v/>
      </c>
      <c r="AG305" s="331" t="s">
        <v>279</v>
      </c>
      <c r="AH305" s="333" t="str">
        <f>IF(I305="","",IF(I305="201 十種競技","",VLOOKUP(I305,#REF!,6,FALSE)))</f>
        <v/>
      </c>
      <c r="AI305" s="335" t="s">
        <v>280</v>
      </c>
      <c r="AJ305" s="325" t="str">
        <f>IF(I305="","",IF(I305="201 十種競技","",VLOOKUP(I305,#REF!,8,FALSE)))</f>
        <v/>
      </c>
      <c r="AK305" s="327" t="str">
        <f>IF(I305="","",IF(I305="201 十種競技",#REF!,""))</f>
        <v/>
      </c>
      <c r="AL305" s="13" t="str">
        <f>IF(AT305="",ASC(AM305&amp;IF(AO305&lt;&gt;"",TEXT(AO305,"00"),"")&amp;IF(AQ305&lt;&gt;"",TEXT(AQ305,"00"),"")&amp;IF(AS305&lt;&gt;"",TEXT(AS305,"00"),"")),ASC(AT305))</f>
        <v/>
      </c>
      <c r="AM305" s="279"/>
      <c r="AN305" s="329" t="s">
        <v>278</v>
      </c>
      <c r="AO305" s="311"/>
      <c r="AP305" s="329" t="s">
        <v>279</v>
      </c>
      <c r="AQ305" s="311"/>
      <c r="AR305" s="313" t="s">
        <v>280</v>
      </c>
      <c r="AS305" s="315"/>
      <c r="AT305" s="317"/>
      <c r="AV305" s="6" t="str">
        <f>IF(AND(I305&lt;&gt;"107 ハーフマラソン",I305&lt;&gt;"062 10000mW"),D305 &amp; "-" &amp; I305,D305 &amp; "-" &amp; I305 &amp; J305)</f>
        <v>-</v>
      </c>
      <c r="AW305" s="6" t="str">
        <f>IF(ISERROR(VLOOKUP(記入方法!$AV305,登録者リスト!#REF!,4,FALSE)),"○","")</f>
        <v>○</v>
      </c>
      <c r="AX305" s="6" t="e">
        <f>IF(AND(I305&lt;&gt;"107 ハーフマラソン",I305&lt;&gt;"062 10000mW"),#REF! &amp; "-" &amp; I305,#REF! &amp; "-" &amp; I305 &amp; J305)</f>
        <v>#REF!</v>
      </c>
      <c r="AY305" s="6" t="str">
        <f>IF(ISERROR(VLOOKUP(AX305,突破者リスト外資格記録入力シート!$D$7:$M$106,2,FALSE)),"○","")</f>
        <v>○</v>
      </c>
      <c r="AZ305" s="6" t="str">
        <f>IF(C305="○","整理番号","登録番号")</f>
        <v>登録番号</v>
      </c>
      <c r="BA305" s="6" t="str">
        <f>IF(I305="107 ハーフマラソン","H",IF(I305="062 10000mW","W",""))</f>
        <v/>
      </c>
      <c r="BB305" s="6" t="e">
        <f>VLOOKUP($I305 &amp; $J305,標準記録!$A$1:$D$25,2,FALSE)</f>
        <v>#N/A</v>
      </c>
      <c r="BC305" s="6" t="e">
        <f>VLOOKUP($I305 &amp; $J305,標準記録!$A$1:$D$25,3,FALSE)</f>
        <v>#N/A</v>
      </c>
      <c r="BD305" s="6" t="e">
        <f>VLOOKUP($I305 &amp; $J305,標準記録!$A$1:$D$25,4,FALSE)</f>
        <v>#N/A</v>
      </c>
      <c r="BE305" s="6" t="str">
        <f>IF(BF305="","",A305)</f>
        <v/>
      </c>
      <c r="BF305" s="6" t="str">
        <f>IF(OR(I305="201 十種競技",I305="202 七種競技"),#REF!,"")</f>
        <v/>
      </c>
      <c r="BG305" s="6" t="str">
        <f>IF(I305="107 ハーフマラソン",#REF!,"")</f>
        <v/>
      </c>
      <c r="BH305" s="6" t="str">
        <f>I305 &amp; K305</f>
        <v/>
      </c>
      <c r="BI305" s="6">
        <f>I305</f>
        <v>0</v>
      </c>
      <c r="BJ305" s="6">
        <f>COUNTIF($BI$5:$BI$401,I305)</f>
        <v>160</v>
      </c>
      <c r="BK305" s="6">
        <f>COUNTIF($BH$5:$BH$401,I305 &amp; "B標準")</f>
        <v>0</v>
      </c>
      <c r="BL305" s="6" t="str">
        <f>D303 &amp; D305</f>
        <v>登録番号</v>
      </c>
    </row>
    <row r="306" spans="1:64" ht="14.25" thickBot="1" x14ac:dyDescent="0.2">
      <c r="A306" s="277"/>
      <c r="B306" s="280"/>
      <c r="C306" s="282"/>
      <c r="D306" s="280"/>
      <c r="E306" s="193" t="str">
        <f>IF(C305="○",IF($D305&lt;&gt;"",VLOOKUP($D305,新規学連登録者入力シート!$A$2:$U$101,7,FALSE),""),IF($D305&lt;&gt;"",IF(VLOOKUP(記入方法!$D305,登録者リスト!$A$1:$F$43729,4,FALSE)=基本情報!$D$6,VLOOKUP(記入方法!$D305,登録者リスト!$A$1:$F$43729,2,FALSE),""),""))</f>
        <v/>
      </c>
      <c r="F306" s="284"/>
      <c r="G306" s="193" t="str">
        <f>IF(C305="○",IF($D305&lt;&gt;"",VLOOKUP($D305,新規学連登録者入力シート!$A$2:$U$101,19,FALSE),""),IF($D305&lt;&gt;"",IF(VLOOKUP(記入方法!$D305,登録者リスト!$A$1:$F$43729,4,FALSE)=基本情報!$D$6,VLOOKUP(記入方法!$D305,登録者リスト!$A$1:$F$43729,6,FALSE),""),""))</f>
        <v/>
      </c>
      <c r="H306" s="286"/>
      <c r="I306" s="342"/>
      <c r="J306" s="342"/>
      <c r="K306" s="344"/>
      <c r="L306" s="171"/>
      <c r="M306" s="15" t="str">
        <f>IF(U306="",ASC(N306&amp;IF(P306&lt;&gt;"",TEXT(P306,"00"),"")&amp;IF(R306&lt;&gt;"",TEXT(R306,"00"),"")&amp;IF(T306&lt;&gt;"",TEXT(T306,"00"),"")),ASC(U306))</f>
        <v/>
      </c>
      <c r="N306" s="286"/>
      <c r="O306" s="330"/>
      <c r="P306" s="338"/>
      <c r="Q306" s="330"/>
      <c r="R306" s="338"/>
      <c r="S306" s="314"/>
      <c r="T306" s="340"/>
      <c r="U306" s="286"/>
      <c r="V306" s="10"/>
      <c r="W306" s="11" t="s">
        <v>23</v>
      </c>
      <c r="X306" s="10"/>
      <c r="Y306" s="11" t="s">
        <v>25</v>
      </c>
      <c r="Z306" s="10"/>
      <c r="AA306" s="11" t="s">
        <v>26</v>
      </c>
      <c r="AB306" s="284"/>
      <c r="AC306" s="128" t="str">
        <f>IF(AK306="",ASC(AD305&amp;IF(AF306&lt;&gt;"",TEXT(AF306,"00"),"")&amp;IF(AH306&lt;&gt;"",TEXT(AH306,"00"),"")&amp;IF(AJ306&lt;&gt;"",TEXT(AJ306,"00"),"")),ASC(AK306))</f>
        <v/>
      </c>
      <c r="AD306" s="328"/>
      <c r="AE306" s="332"/>
      <c r="AF306" s="334"/>
      <c r="AG306" s="332"/>
      <c r="AH306" s="334"/>
      <c r="AI306" s="336"/>
      <c r="AJ306" s="326"/>
      <c r="AK306" s="328"/>
      <c r="AL306" s="15" t="str">
        <f>IF(AT306="",ASC(AM306&amp;IF(AO306&lt;&gt;"",TEXT(AO306,"00"),"")&amp;IF(AQ306&lt;&gt;"",TEXT(AQ306,"00"),"")&amp;IF(AS306&lt;&gt;"",TEXT(AS306,"00"),"")),ASC(AT306))</f>
        <v/>
      </c>
      <c r="AM306" s="280"/>
      <c r="AN306" s="330"/>
      <c r="AO306" s="312"/>
      <c r="AP306" s="330"/>
      <c r="AQ306" s="312"/>
      <c r="AR306" s="314"/>
      <c r="AS306" s="316"/>
      <c r="AT306" s="318"/>
      <c r="AV306" s="6" t="str">
        <f>IF(AND(I306&lt;&gt;"107 ハーフマラソン",I306&lt;&gt;"062 10000mW"),D305 &amp; "-" &amp; I306,D305 &amp; "-" &amp; I306 &amp; J306)</f>
        <v>-</v>
      </c>
      <c r="AW306" s="6" t="str">
        <f>IF(ISERROR(VLOOKUP(記入方法!$AV306,登録者リスト!#REF!,4,FALSE)),"○","")</f>
        <v>○</v>
      </c>
      <c r="AX306" s="6" t="e">
        <f>IF(AND(I306&lt;&gt;"107 ハーフマラソン",I306&lt;&gt;"062 10000mW"),#REF! &amp; "-" &amp; I306,#REF! &amp; "-" &amp; I306 &amp; J306)</f>
        <v>#REF!</v>
      </c>
      <c r="AY306" s="6" t="str">
        <f>IF(ISERROR(VLOOKUP(AX306,突破者リスト外資格記録入力シート!$D$7:$M$106,2,FALSE)),"○","")</f>
        <v>○</v>
      </c>
      <c r="BA306" s="6" t="str">
        <f>IF(I306="107 ハーフマラソン","H",IF(I306="062 10000mW","W",""))</f>
        <v/>
      </c>
      <c r="BB306" s="6" t="e">
        <f>VLOOKUP($I306 &amp; $J306,標準記録!$A$1:$D$25,2,FALSE)</f>
        <v>#N/A</v>
      </c>
      <c r="BC306" s="6" t="e">
        <f>VLOOKUP($I306 &amp; $J306,標準記録!$A$1:$D$25,3,FALSE)</f>
        <v>#N/A</v>
      </c>
      <c r="BD306" s="6" t="e">
        <f>VLOOKUP($I306 &amp; $J306,標準記録!$A$1:$D$25,4,FALSE)</f>
        <v>#N/A</v>
      </c>
      <c r="BE306" s="6" t="str">
        <f>IF(BF306="","",A305)</f>
        <v/>
      </c>
      <c r="BF306" s="6" t="str">
        <f>IF(OR(I306="201 十種競技",I306="202 七種競技"),#REF!,"")</f>
        <v/>
      </c>
      <c r="BG306" s="6" t="str">
        <f>IF(I306="107 ハーフマラソン",#REF!,"")</f>
        <v/>
      </c>
      <c r="BH306" s="6" t="str">
        <f>I306 &amp; K306</f>
        <v/>
      </c>
      <c r="BI306" s="6">
        <f>I306</f>
        <v>0</v>
      </c>
      <c r="BJ306" s="6">
        <f>COUNTIF($BI$5:$BI$401,I306)</f>
        <v>160</v>
      </c>
      <c r="BK306" s="6">
        <f>COUNTIF($BH$5:$BH$401,I306 &amp; "B標準")</f>
        <v>0</v>
      </c>
    </row>
    <row r="307" spans="1:64" ht="15" thickTop="1" thickBot="1" x14ac:dyDescent="0.2">
      <c r="A307" s="278"/>
      <c r="B307" s="319" t="s">
        <v>167</v>
      </c>
      <c r="C307" s="320"/>
      <c r="D307" s="320"/>
      <c r="E307" s="320"/>
      <c r="F307" s="320"/>
      <c r="G307" s="321"/>
      <c r="H307" s="190"/>
      <c r="I307" s="322"/>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4"/>
    </row>
    <row r="308" spans="1:64" ht="13.5" customHeight="1" x14ac:dyDescent="0.15">
      <c r="A308" s="301"/>
      <c r="B308" s="303" t="s">
        <v>0</v>
      </c>
      <c r="C308" s="305" t="s">
        <v>283</v>
      </c>
      <c r="D308" s="305" t="str">
        <f>IF(C310="○","整理番号","登録番号")</f>
        <v>登録番号</v>
      </c>
      <c r="E308" s="189" t="s">
        <v>1402</v>
      </c>
      <c r="F308" s="303" t="s">
        <v>322</v>
      </c>
      <c r="G308" s="169" t="s">
        <v>1</v>
      </c>
      <c r="H308" s="307" t="s">
        <v>1403</v>
      </c>
      <c r="I308" s="345" t="s">
        <v>2</v>
      </c>
      <c r="J308" s="307" t="s">
        <v>331</v>
      </c>
      <c r="K308" s="307" t="s">
        <v>3</v>
      </c>
      <c r="L308" s="179" t="s">
        <v>284</v>
      </c>
      <c r="M308" s="172" t="s">
        <v>16</v>
      </c>
      <c r="N308" s="287" t="s">
        <v>4</v>
      </c>
      <c r="O308" s="288"/>
      <c r="P308" s="288"/>
      <c r="Q308" s="288"/>
      <c r="R308" s="288"/>
      <c r="S308" s="288"/>
      <c r="T308" s="288"/>
      <c r="U308" s="288"/>
      <c r="V308" s="288"/>
      <c r="W308" s="288"/>
      <c r="X308" s="288"/>
      <c r="Y308" s="288"/>
      <c r="Z308" s="288"/>
      <c r="AA308" s="288"/>
      <c r="AB308" s="289"/>
      <c r="AC308" s="174" t="s">
        <v>16</v>
      </c>
      <c r="AD308" s="290" t="s">
        <v>470</v>
      </c>
      <c r="AE308" s="291"/>
      <c r="AF308" s="291"/>
      <c r="AG308" s="291"/>
      <c r="AH308" s="291"/>
      <c r="AI308" s="291"/>
      <c r="AJ308" s="291"/>
      <c r="AK308" s="292"/>
      <c r="AL308" s="172" t="s">
        <v>16</v>
      </c>
      <c r="AM308" s="287" t="s">
        <v>467</v>
      </c>
      <c r="AN308" s="288"/>
      <c r="AO308" s="288"/>
      <c r="AP308" s="288"/>
      <c r="AQ308" s="288"/>
      <c r="AR308" s="288"/>
      <c r="AS308" s="288"/>
      <c r="AT308" s="293"/>
    </row>
    <row r="309" spans="1:64" ht="14.25" thickBot="1" x14ac:dyDescent="0.2">
      <c r="A309" s="302"/>
      <c r="B309" s="304"/>
      <c r="C309" s="306"/>
      <c r="D309" s="306"/>
      <c r="E309" s="194" t="s">
        <v>6</v>
      </c>
      <c r="F309" s="304"/>
      <c r="G309" s="7" t="s">
        <v>7</v>
      </c>
      <c r="H309" s="304"/>
      <c r="I309" s="346"/>
      <c r="J309" s="310"/>
      <c r="K309" s="310"/>
      <c r="L309" s="180"/>
      <c r="M309" s="173"/>
      <c r="N309" s="294" t="s">
        <v>8</v>
      </c>
      <c r="O309" s="295"/>
      <c r="P309" s="295"/>
      <c r="Q309" s="295"/>
      <c r="R309" s="295"/>
      <c r="S309" s="295"/>
      <c r="T309" s="296"/>
      <c r="U309" s="194" t="s">
        <v>9</v>
      </c>
      <c r="V309" s="176" t="s">
        <v>10</v>
      </c>
      <c r="W309" s="177"/>
      <c r="X309" s="177"/>
      <c r="Y309" s="177"/>
      <c r="Z309" s="177"/>
      <c r="AA309" s="178"/>
      <c r="AB309" s="120" t="s">
        <v>11</v>
      </c>
      <c r="AC309" s="175"/>
      <c r="AD309" s="297" t="s">
        <v>8</v>
      </c>
      <c r="AE309" s="298"/>
      <c r="AF309" s="298"/>
      <c r="AG309" s="298"/>
      <c r="AH309" s="298"/>
      <c r="AI309" s="298"/>
      <c r="AJ309" s="299"/>
      <c r="AK309" s="126" t="s">
        <v>9</v>
      </c>
      <c r="AL309" s="173"/>
      <c r="AM309" s="294" t="s">
        <v>8</v>
      </c>
      <c r="AN309" s="295"/>
      <c r="AO309" s="295"/>
      <c r="AP309" s="295"/>
      <c r="AQ309" s="295"/>
      <c r="AR309" s="295"/>
      <c r="AS309" s="296"/>
      <c r="AT309" s="121" t="s">
        <v>9</v>
      </c>
    </row>
    <row r="310" spans="1:64" x14ac:dyDescent="0.15">
      <c r="A310" s="276">
        <v>62</v>
      </c>
      <c r="B310" s="279"/>
      <c r="C310" s="281"/>
      <c r="D310" s="279"/>
      <c r="E310" s="191" t="str">
        <f>IF(C310="○",IF($D310&lt;&gt;"",VLOOKUP($D310,新規学連登録者入力シート!$A$2:$U$101,8,FALSE),""),IF($D310&lt;&gt;"",IF(VLOOKUP(記入方法!$D310,登録者リスト!$A$1:$F$43729,4,FALSE)=基本情報!$D$6,VLOOKUP(記入方法!$D310,登録者リスト!$A$1:$F$43729,3,FALSE),""),""))</f>
        <v/>
      </c>
      <c r="F310" s="283" t="str">
        <f>IF(C310="○",IF($D310&lt;&gt;"",VLOOKUP($D310,新規学連登録者入力シート!$A$2:$U$101,9,FALSE),""),IF($D310&lt;&gt;"",IF(VLOOKUP(記入方法!$D310,登録者リスト!$A$1:$G$43729,4,FALSE)=基本情報!$D$6,VLOOKUP(記入方法!$D310,登録者リスト!$A$1:$G$43729,7,FALSE),""),""))</f>
        <v/>
      </c>
      <c r="G310" s="192" t="str">
        <f>IF(C310="○",IF($D310&lt;&gt;"",VLOOKUP($D310,新規学連登録者入力シート!$A$2:$U$101,14,FALSE),""),IF($D310&lt;&gt;"",IF(VLOOKUP(記入方法!$D310,登録者リスト!$A$1:$F$43729,4,FALSE)=基本情報!$D$6,VLOOKUP(記入方法!$D310,登録者リスト!$A$1:$F$43729,5,FALSE),""),""))</f>
        <v/>
      </c>
      <c r="H310" s="285" t="str">
        <f>IF(C310="○",IF($D310&lt;&gt;"",VLOOKUP($D310,新規学連登録者入力シート!$A$2:$U$101,19,FALSE),""),IF($D310&lt;&gt;"",IF(VLOOKUP(記入方法!$D310,登録者リスト!$A$1:$H$43729,4,FALSE)=基本情報!$D$6,VLOOKUP(記入方法!$D310,登録者リスト!$A$1:$H$43729,8,FALSE),""),""))</f>
        <v/>
      </c>
      <c r="I310" s="341"/>
      <c r="J310" s="341"/>
      <c r="K310" s="343" t="str">
        <f>IFERROR(IF(I310="","",IF(AND(I310&lt;&gt;"107 ハーフマラソン",I310&lt;&gt;"062 10000mW"),IF(BD310="T",IF(VALUE(M310)&lt;=BB310,"A標準",IF(VALUE(M310)&lt;=BC310,"B標準","未突破")),IF(VALUE(M310)&gt;=BB310,"A標準",IF(VALUE(M310)&gt;=BC310,"B標準","未突破"))),IF(VALUE(M310)&lt;=BC310,"","未突破"))),"")</f>
        <v/>
      </c>
      <c r="L310" s="170"/>
      <c r="M310" s="13" t="str">
        <f>IF(U310="",ASC(N310&amp;IF(P310&lt;&gt;"",TEXT(P310,"00"),"")&amp;IF(R310&lt;&gt;"",TEXT(R310,"00"),"")&amp;IF(T310&lt;&gt;"",TEXT(T310,"00"),"")),ASC(U310))</f>
        <v/>
      </c>
      <c r="N310" s="285"/>
      <c r="O310" s="329" t="s">
        <v>278</v>
      </c>
      <c r="P310" s="337"/>
      <c r="Q310" s="329" t="s">
        <v>279</v>
      </c>
      <c r="R310" s="337"/>
      <c r="S310" s="313" t="s">
        <v>280</v>
      </c>
      <c r="T310" s="339"/>
      <c r="U310" s="285"/>
      <c r="V310" s="8"/>
      <c r="W310" s="9" t="s">
        <v>23</v>
      </c>
      <c r="X310" s="8"/>
      <c r="Y310" s="9" t="s">
        <v>24</v>
      </c>
      <c r="Z310" s="8"/>
      <c r="AA310" s="9" t="s">
        <v>26</v>
      </c>
      <c r="AB310" s="283"/>
      <c r="AC310" s="127" t="str">
        <f>IF(AK310="",ASC(AD310&amp;IF(AF310&lt;&gt;"",TEXT(AF310,"00"),"")&amp;IF(AH310&lt;&gt;"",TEXT(AH310,"00"),"")&amp;IF(AJ310&lt;&gt;"",TEXT(AJ310,"00"),"")),ASC(AK310))</f>
        <v/>
      </c>
      <c r="AD310" s="327" t="str">
        <f>IF(I310="","",IF(I310="201 十種競技","",VLOOKUP(I310,#REF!,2,FALSE)))</f>
        <v/>
      </c>
      <c r="AE310" s="331" t="s">
        <v>278</v>
      </c>
      <c r="AF310" s="333" t="str">
        <f>IF(I310="","",IF(I310="201 十種競技","",VLOOKUP(I310,#REF!,4,FALSE)))</f>
        <v/>
      </c>
      <c r="AG310" s="331" t="s">
        <v>279</v>
      </c>
      <c r="AH310" s="333" t="str">
        <f>IF(I310="","",IF(I310="201 十種競技","",VLOOKUP(I310,#REF!,6,FALSE)))</f>
        <v/>
      </c>
      <c r="AI310" s="335" t="s">
        <v>280</v>
      </c>
      <c r="AJ310" s="325" t="str">
        <f>IF(I310="","",IF(I310="201 十種競技","",VLOOKUP(I310,#REF!,8,FALSE)))</f>
        <v/>
      </c>
      <c r="AK310" s="327" t="str">
        <f>IF(I310="","",IF(I310="201 十種競技",#REF!,""))</f>
        <v/>
      </c>
      <c r="AL310" s="13" t="str">
        <f>IF(AT310="",ASC(AM310&amp;IF(AO310&lt;&gt;"",TEXT(AO310,"00"),"")&amp;IF(AQ310&lt;&gt;"",TEXT(AQ310,"00"),"")&amp;IF(AS310&lt;&gt;"",TEXT(AS310,"00"),"")),ASC(AT310))</f>
        <v/>
      </c>
      <c r="AM310" s="279"/>
      <c r="AN310" s="329" t="s">
        <v>278</v>
      </c>
      <c r="AO310" s="311"/>
      <c r="AP310" s="329" t="s">
        <v>279</v>
      </c>
      <c r="AQ310" s="311"/>
      <c r="AR310" s="313" t="s">
        <v>280</v>
      </c>
      <c r="AS310" s="315"/>
      <c r="AT310" s="317"/>
      <c r="AV310" s="6" t="str">
        <f>IF(AND(I310&lt;&gt;"107 ハーフマラソン",I310&lt;&gt;"062 10000mW"),D310 &amp; "-" &amp; I310,D310 &amp; "-" &amp; I310 &amp; J310)</f>
        <v>-</v>
      </c>
      <c r="AW310" s="6" t="str">
        <f>IF(ISERROR(VLOOKUP(記入方法!$AV310,登録者リスト!#REF!,4,FALSE)),"○","")</f>
        <v>○</v>
      </c>
      <c r="AX310" s="6" t="e">
        <f>IF(AND(I310&lt;&gt;"107 ハーフマラソン",I310&lt;&gt;"062 10000mW"),#REF! &amp; "-" &amp; I310,#REF! &amp; "-" &amp; I310 &amp; J310)</f>
        <v>#REF!</v>
      </c>
      <c r="AY310" s="6" t="str">
        <f>IF(ISERROR(VLOOKUP(AX310,突破者リスト外資格記録入力シート!$D$7:$M$106,2,FALSE)),"○","")</f>
        <v>○</v>
      </c>
      <c r="AZ310" s="6" t="str">
        <f>IF(C310="○","整理番号","登録番号")</f>
        <v>登録番号</v>
      </c>
      <c r="BA310" s="6" t="str">
        <f>IF(I310="107 ハーフマラソン","H",IF(I310="062 10000mW","W",""))</f>
        <v/>
      </c>
      <c r="BB310" s="6" t="e">
        <f>VLOOKUP($I310 &amp; $J310,標準記録!$A$1:$D$25,2,FALSE)</f>
        <v>#N/A</v>
      </c>
      <c r="BC310" s="6" t="e">
        <f>VLOOKUP($I310 &amp; $J310,標準記録!$A$1:$D$25,3,FALSE)</f>
        <v>#N/A</v>
      </c>
      <c r="BD310" s="6" t="e">
        <f>VLOOKUP($I310 &amp; $J310,標準記録!$A$1:$D$25,4,FALSE)</f>
        <v>#N/A</v>
      </c>
      <c r="BE310" s="6" t="str">
        <f>IF(BF310="","",A310)</f>
        <v/>
      </c>
      <c r="BF310" s="6" t="str">
        <f>IF(OR(I310="201 十種競技",I310="202 七種競技"),#REF!,"")</f>
        <v/>
      </c>
      <c r="BG310" s="6" t="str">
        <f>IF(I310="107 ハーフマラソン",#REF!,"")</f>
        <v/>
      </c>
      <c r="BH310" s="6" t="str">
        <f>I310 &amp; K310</f>
        <v/>
      </c>
      <c r="BI310" s="6">
        <f>I310</f>
        <v>0</v>
      </c>
      <c r="BJ310" s="6">
        <f>COUNTIF($BI$5:$BI$401,I310)</f>
        <v>160</v>
      </c>
      <c r="BK310" s="6">
        <f>COUNTIF($BH$5:$BH$401,I310 &amp; "B標準")</f>
        <v>0</v>
      </c>
      <c r="BL310" s="6" t="str">
        <f>D308 &amp; D310</f>
        <v>登録番号</v>
      </c>
    </row>
    <row r="311" spans="1:64" ht="14.25" thickBot="1" x14ac:dyDescent="0.2">
      <c r="A311" s="277"/>
      <c r="B311" s="280"/>
      <c r="C311" s="282"/>
      <c r="D311" s="280"/>
      <c r="E311" s="193" t="str">
        <f>IF(C310="○",IF($D310&lt;&gt;"",VLOOKUP($D310,新規学連登録者入力シート!$A$2:$U$101,7,FALSE),""),IF($D310&lt;&gt;"",IF(VLOOKUP(記入方法!$D310,登録者リスト!$A$1:$F$43729,4,FALSE)=基本情報!$D$6,VLOOKUP(記入方法!$D310,登録者リスト!$A$1:$F$43729,2,FALSE),""),""))</f>
        <v/>
      </c>
      <c r="F311" s="284"/>
      <c r="G311" s="193" t="str">
        <f>IF(C310="○",IF($D310&lt;&gt;"",VLOOKUP($D310,新規学連登録者入力シート!$A$2:$U$101,19,FALSE),""),IF($D310&lt;&gt;"",IF(VLOOKUP(記入方法!$D310,登録者リスト!$A$1:$F$43729,4,FALSE)=基本情報!$D$6,VLOOKUP(記入方法!$D310,登録者リスト!$A$1:$F$43729,6,FALSE),""),""))</f>
        <v/>
      </c>
      <c r="H311" s="286"/>
      <c r="I311" s="342"/>
      <c r="J311" s="342"/>
      <c r="K311" s="344"/>
      <c r="L311" s="171"/>
      <c r="M311" s="15" t="str">
        <f>IF(U311="",ASC(N311&amp;IF(P311&lt;&gt;"",TEXT(P311,"00"),"")&amp;IF(R311&lt;&gt;"",TEXT(R311,"00"),"")&amp;IF(T311&lt;&gt;"",TEXT(T311,"00"),"")),ASC(U311))</f>
        <v/>
      </c>
      <c r="N311" s="286"/>
      <c r="O311" s="330"/>
      <c r="P311" s="338"/>
      <c r="Q311" s="330"/>
      <c r="R311" s="338"/>
      <c r="S311" s="314"/>
      <c r="T311" s="340"/>
      <c r="U311" s="286"/>
      <c r="V311" s="10"/>
      <c r="W311" s="11" t="s">
        <v>23</v>
      </c>
      <c r="X311" s="10"/>
      <c r="Y311" s="11" t="s">
        <v>25</v>
      </c>
      <c r="Z311" s="10"/>
      <c r="AA311" s="11" t="s">
        <v>26</v>
      </c>
      <c r="AB311" s="284"/>
      <c r="AC311" s="128" t="str">
        <f>IF(AK311="",ASC(AD310&amp;IF(AF311&lt;&gt;"",TEXT(AF311,"00"),"")&amp;IF(AH311&lt;&gt;"",TEXT(AH311,"00"),"")&amp;IF(AJ311&lt;&gt;"",TEXT(AJ311,"00"),"")),ASC(AK311))</f>
        <v/>
      </c>
      <c r="AD311" s="328"/>
      <c r="AE311" s="332"/>
      <c r="AF311" s="334"/>
      <c r="AG311" s="332"/>
      <c r="AH311" s="334"/>
      <c r="AI311" s="336"/>
      <c r="AJ311" s="326"/>
      <c r="AK311" s="328"/>
      <c r="AL311" s="15" t="str">
        <f>IF(AT311="",ASC(AM311&amp;IF(AO311&lt;&gt;"",TEXT(AO311,"00"),"")&amp;IF(AQ311&lt;&gt;"",TEXT(AQ311,"00"),"")&amp;IF(AS311&lt;&gt;"",TEXT(AS311,"00"),"")),ASC(AT311))</f>
        <v/>
      </c>
      <c r="AM311" s="280"/>
      <c r="AN311" s="330"/>
      <c r="AO311" s="312"/>
      <c r="AP311" s="330"/>
      <c r="AQ311" s="312"/>
      <c r="AR311" s="314"/>
      <c r="AS311" s="316"/>
      <c r="AT311" s="318"/>
      <c r="AV311" s="6" t="str">
        <f>IF(AND(I311&lt;&gt;"107 ハーフマラソン",I311&lt;&gt;"062 10000mW"),D310 &amp; "-" &amp; I311,D310 &amp; "-" &amp; I311 &amp; J311)</f>
        <v>-</v>
      </c>
      <c r="AW311" s="6" t="str">
        <f>IF(ISERROR(VLOOKUP(記入方法!$AV311,登録者リスト!#REF!,4,FALSE)),"○","")</f>
        <v>○</v>
      </c>
      <c r="AX311" s="6" t="e">
        <f>IF(AND(I311&lt;&gt;"107 ハーフマラソン",I311&lt;&gt;"062 10000mW"),#REF! &amp; "-" &amp; I311,#REF! &amp; "-" &amp; I311 &amp; J311)</f>
        <v>#REF!</v>
      </c>
      <c r="AY311" s="6" t="str">
        <f>IF(ISERROR(VLOOKUP(AX311,突破者リスト外資格記録入力シート!$D$7:$M$106,2,FALSE)),"○","")</f>
        <v>○</v>
      </c>
      <c r="BA311" s="6" t="str">
        <f>IF(I311="107 ハーフマラソン","H",IF(I311="062 10000mW","W",""))</f>
        <v/>
      </c>
      <c r="BB311" s="6" t="e">
        <f>VLOOKUP($I311 &amp; $J311,標準記録!$A$1:$D$25,2,FALSE)</f>
        <v>#N/A</v>
      </c>
      <c r="BC311" s="6" t="e">
        <f>VLOOKUP($I311 &amp; $J311,標準記録!$A$1:$D$25,3,FALSE)</f>
        <v>#N/A</v>
      </c>
      <c r="BD311" s="6" t="e">
        <f>VLOOKUP($I311 &amp; $J311,標準記録!$A$1:$D$25,4,FALSE)</f>
        <v>#N/A</v>
      </c>
      <c r="BE311" s="6" t="str">
        <f>IF(BF311="","",A310)</f>
        <v/>
      </c>
      <c r="BF311" s="6" t="str">
        <f>IF(OR(I311="201 十種競技",I311="202 七種競技"),#REF!,"")</f>
        <v/>
      </c>
      <c r="BG311" s="6" t="str">
        <f>IF(I311="107 ハーフマラソン",#REF!,"")</f>
        <v/>
      </c>
      <c r="BH311" s="6" t="str">
        <f>I311 &amp; K311</f>
        <v/>
      </c>
      <c r="BI311" s="6">
        <f>I311</f>
        <v>0</v>
      </c>
      <c r="BJ311" s="6">
        <f>COUNTIF($BI$5:$BI$401,I311)</f>
        <v>160</v>
      </c>
      <c r="BK311" s="6">
        <f>COUNTIF($BH$5:$BH$401,I311 &amp; "B標準")</f>
        <v>0</v>
      </c>
    </row>
    <row r="312" spans="1:64" ht="15" thickTop="1" thickBot="1" x14ac:dyDescent="0.2">
      <c r="A312" s="278"/>
      <c r="B312" s="319" t="s">
        <v>167</v>
      </c>
      <c r="C312" s="320"/>
      <c r="D312" s="320"/>
      <c r="E312" s="320"/>
      <c r="F312" s="320"/>
      <c r="G312" s="321"/>
      <c r="H312" s="190"/>
      <c r="I312" s="322"/>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4"/>
    </row>
    <row r="313" spans="1:64" ht="13.5" customHeight="1" x14ac:dyDescent="0.15">
      <c r="A313" s="301"/>
      <c r="B313" s="303" t="s">
        <v>0</v>
      </c>
      <c r="C313" s="305" t="s">
        <v>283</v>
      </c>
      <c r="D313" s="305" t="str">
        <f>IF(C315="○","整理番号","登録番号")</f>
        <v>登録番号</v>
      </c>
      <c r="E313" s="189" t="s">
        <v>1402</v>
      </c>
      <c r="F313" s="303" t="s">
        <v>322</v>
      </c>
      <c r="G313" s="169" t="s">
        <v>1</v>
      </c>
      <c r="H313" s="307" t="s">
        <v>1403</v>
      </c>
      <c r="I313" s="345" t="s">
        <v>2</v>
      </c>
      <c r="J313" s="307" t="s">
        <v>331</v>
      </c>
      <c r="K313" s="307" t="s">
        <v>3</v>
      </c>
      <c r="L313" s="179" t="s">
        <v>284</v>
      </c>
      <c r="M313" s="172" t="s">
        <v>16</v>
      </c>
      <c r="N313" s="287" t="s">
        <v>4</v>
      </c>
      <c r="O313" s="288"/>
      <c r="P313" s="288"/>
      <c r="Q313" s="288"/>
      <c r="R313" s="288"/>
      <c r="S313" s="288"/>
      <c r="T313" s="288"/>
      <c r="U313" s="288"/>
      <c r="V313" s="288"/>
      <c r="W313" s="288"/>
      <c r="X313" s="288"/>
      <c r="Y313" s="288"/>
      <c r="Z313" s="288"/>
      <c r="AA313" s="288"/>
      <c r="AB313" s="289"/>
      <c r="AC313" s="174" t="s">
        <v>16</v>
      </c>
      <c r="AD313" s="290" t="s">
        <v>470</v>
      </c>
      <c r="AE313" s="291"/>
      <c r="AF313" s="291"/>
      <c r="AG313" s="291"/>
      <c r="AH313" s="291"/>
      <c r="AI313" s="291"/>
      <c r="AJ313" s="291"/>
      <c r="AK313" s="292"/>
      <c r="AL313" s="172" t="s">
        <v>16</v>
      </c>
      <c r="AM313" s="287" t="s">
        <v>467</v>
      </c>
      <c r="AN313" s="288"/>
      <c r="AO313" s="288"/>
      <c r="AP313" s="288"/>
      <c r="AQ313" s="288"/>
      <c r="AR313" s="288"/>
      <c r="AS313" s="288"/>
      <c r="AT313" s="293"/>
    </row>
    <row r="314" spans="1:64" ht="14.25" thickBot="1" x14ac:dyDescent="0.2">
      <c r="A314" s="302"/>
      <c r="B314" s="304"/>
      <c r="C314" s="306"/>
      <c r="D314" s="306"/>
      <c r="E314" s="194" t="s">
        <v>6</v>
      </c>
      <c r="F314" s="304"/>
      <c r="G314" s="7" t="s">
        <v>7</v>
      </c>
      <c r="H314" s="304"/>
      <c r="I314" s="346"/>
      <c r="J314" s="310"/>
      <c r="K314" s="310"/>
      <c r="L314" s="180"/>
      <c r="M314" s="173"/>
      <c r="N314" s="294" t="s">
        <v>8</v>
      </c>
      <c r="O314" s="295"/>
      <c r="P314" s="295"/>
      <c r="Q314" s="295"/>
      <c r="R314" s="295"/>
      <c r="S314" s="295"/>
      <c r="T314" s="296"/>
      <c r="U314" s="194" t="s">
        <v>9</v>
      </c>
      <c r="V314" s="176" t="s">
        <v>10</v>
      </c>
      <c r="W314" s="177"/>
      <c r="X314" s="177"/>
      <c r="Y314" s="177"/>
      <c r="Z314" s="177"/>
      <c r="AA314" s="178"/>
      <c r="AB314" s="120" t="s">
        <v>11</v>
      </c>
      <c r="AC314" s="175"/>
      <c r="AD314" s="297" t="s">
        <v>8</v>
      </c>
      <c r="AE314" s="298"/>
      <c r="AF314" s="298"/>
      <c r="AG314" s="298"/>
      <c r="AH314" s="298"/>
      <c r="AI314" s="298"/>
      <c r="AJ314" s="299"/>
      <c r="AK314" s="126" t="s">
        <v>9</v>
      </c>
      <c r="AL314" s="173"/>
      <c r="AM314" s="294" t="s">
        <v>8</v>
      </c>
      <c r="AN314" s="295"/>
      <c r="AO314" s="295"/>
      <c r="AP314" s="295"/>
      <c r="AQ314" s="295"/>
      <c r="AR314" s="295"/>
      <c r="AS314" s="296"/>
      <c r="AT314" s="121" t="s">
        <v>9</v>
      </c>
    </row>
    <row r="315" spans="1:64" x14ac:dyDescent="0.15">
      <c r="A315" s="276">
        <v>63</v>
      </c>
      <c r="B315" s="279"/>
      <c r="C315" s="281"/>
      <c r="D315" s="279"/>
      <c r="E315" s="191" t="str">
        <f>IF(C315="○",IF($D315&lt;&gt;"",VLOOKUP($D315,新規学連登録者入力シート!$A$2:$U$101,8,FALSE),""),IF($D315&lt;&gt;"",IF(VLOOKUP(記入方法!$D315,登録者リスト!$A$1:$F$43729,4,FALSE)=基本情報!$D$6,VLOOKUP(記入方法!$D315,登録者リスト!$A$1:$F$43729,3,FALSE),""),""))</f>
        <v/>
      </c>
      <c r="F315" s="283" t="str">
        <f>IF(C315="○",IF($D315&lt;&gt;"",VLOOKUP($D315,新規学連登録者入力シート!$A$2:$U$101,9,FALSE),""),IF($D315&lt;&gt;"",IF(VLOOKUP(記入方法!$D315,登録者リスト!$A$1:$G$43729,4,FALSE)=基本情報!$D$6,VLOOKUP(記入方法!$D315,登録者リスト!$A$1:$G$43729,7,FALSE),""),""))</f>
        <v/>
      </c>
      <c r="G315" s="192" t="str">
        <f>IF(C315="○",IF($D315&lt;&gt;"",VLOOKUP($D315,新規学連登録者入力シート!$A$2:$U$101,14,FALSE),""),IF($D315&lt;&gt;"",IF(VLOOKUP(記入方法!$D315,登録者リスト!$A$1:$F$43729,4,FALSE)=基本情報!$D$6,VLOOKUP(記入方法!$D315,登録者リスト!$A$1:$F$43729,5,FALSE),""),""))</f>
        <v/>
      </c>
      <c r="H315" s="285" t="str">
        <f>IF(C315="○",IF($D315&lt;&gt;"",VLOOKUP($D315,新規学連登録者入力シート!$A$2:$U$101,19,FALSE),""),IF($D315&lt;&gt;"",IF(VLOOKUP(記入方法!$D315,登録者リスト!$A$1:$H$43729,4,FALSE)=基本情報!$D$6,VLOOKUP(記入方法!$D315,登録者リスト!$A$1:$H$43729,8,FALSE),""),""))</f>
        <v/>
      </c>
      <c r="I315" s="341"/>
      <c r="J315" s="341"/>
      <c r="K315" s="343" t="str">
        <f>IFERROR(IF(I315="","",IF(AND(I315&lt;&gt;"107 ハーフマラソン",I315&lt;&gt;"062 10000mW"),IF(BD315="T",IF(VALUE(M315)&lt;=BB315,"A標準",IF(VALUE(M315)&lt;=BC315,"B標準","未突破")),IF(VALUE(M315)&gt;=BB315,"A標準",IF(VALUE(M315)&gt;=BC315,"B標準","未突破"))),IF(VALUE(M315)&lt;=BC315,"","未突破"))),"")</f>
        <v/>
      </c>
      <c r="L315" s="170"/>
      <c r="M315" s="13" t="str">
        <f>IF(U315="",ASC(N315&amp;IF(P315&lt;&gt;"",TEXT(P315,"00"),"")&amp;IF(R315&lt;&gt;"",TEXT(R315,"00"),"")&amp;IF(T315&lt;&gt;"",TEXT(T315,"00"),"")),ASC(U315))</f>
        <v/>
      </c>
      <c r="N315" s="285"/>
      <c r="O315" s="329" t="s">
        <v>278</v>
      </c>
      <c r="P315" s="337"/>
      <c r="Q315" s="329" t="s">
        <v>279</v>
      </c>
      <c r="R315" s="337"/>
      <c r="S315" s="313" t="s">
        <v>280</v>
      </c>
      <c r="T315" s="339"/>
      <c r="U315" s="285"/>
      <c r="V315" s="8"/>
      <c r="W315" s="9" t="s">
        <v>23</v>
      </c>
      <c r="X315" s="8"/>
      <c r="Y315" s="9" t="s">
        <v>24</v>
      </c>
      <c r="Z315" s="8"/>
      <c r="AA315" s="9" t="s">
        <v>26</v>
      </c>
      <c r="AB315" s="283"/>
      <c r="AC315" s="127" t="str">
        <f>IF(AK315="",ASC(AD315&amp;IF(AF315&lt;&gt;"",TEXT(AF315,"00"),"")&amp;IF(AH315&lt;&gt;"",TEXT(AH315,"00"),"")&amp;IF(AJ315&lt;&gt;"",TEXT(AJ315,"00"),"")),ASC(AK315))</f>
        <v/>
      </c>
      <c r="AD315" s="327" t="str">
        <f>IF(I315="","",IF(I315="201 十種競技","",VLOOKUP(I315,#REF!,2,FALSE)))</f>
        <v/>
      </c>
      <c r="AE315" s="331" t="s">
        <v>278</v>
      </c>
      <c r="AF315" s="333" t="str">
        <f>IF(I315="","",IF(I315="201 十種競技","",VLOOKUP(I315,#REF!,4,FALSE)))</f>
        <v/>
      </c>
      <c r="AG315" s="331" t="s">
        <v>279</v>
      </c>
      <c r="AH315" s="333" t="str">
        <f>IF(I315="","",IF(I315="201 十種競技","",VLOOKUP(I315,#REF!,6,FALSE)))</f>
        <v/>
      </c>
      <c r="AI315" s="335" t="s">
        <v>280</v>
      </c>
      <c r="AJ315" s="325" t="str">
        <f>IF(I315="","",IF(I315="201 十種競技","",VLOOKUP(I315,#REF!,8,FALSE)))</f>
        <v/>
      </c>
      <c r="AK315" s="327" t="str">
        <f>IF(I315="","",IF(I315="201 十種競技",#REF!,""))</f>
        <v/>
      </c>
      <c r="AL315" s="13" t="str">
        <f>IF(AT315="",ASC(AM315&amp;IF(AO315&lt;&gt;"",TEXT(AO315,"00"),"")&amp;IF(AQ315&lt;&gt;"",TEXT(AQ315,"00"),"")&amp;IF(AS315&lt;&gt;"",TEXT(AS315,"00"),"")),ASC(AT315))</f>
        <v/>
      </c>
      <c r="AM315" s="279"/>
      <c r="AN315" s="329" t="s">
        <v>278</v>
      </c>
      <c r="AO315" s="311"/>
      <c r="AP315" s="329" t="s">
        <v>279</v>
      </c>
      <c r="AQ315" s="311"/>
      <c r="AR315" s="313" t="s">
        <v>280</v>
      </c>
      <c r="AS315" s="315"/>
      <c r="AT315" s="317"/>
      <c r="AV315" s="6" t="str">
        <f>IF(AND(I315&lt;&gt;"107 ハーフマラソン",I315&lt;&gt;"062 10000mW"),D315 &amp; "-" &amp; I315,D315 &amp; "-" &amp; I315 &amp; J315)</f>
        <v>-</v>
      </c>
      <c r="AW315" s="6" t="str">
        <f>IF(ISERROR(VLOOKUP(記入方法!$AV315,登録者リスト!#REF!,4,FALSE)),"○","")</f>
        <v>○</v>
      </c>
      <c r="AX315" s="6" t="e">
        <f>IF(AND(I315&lt;&gt;"107 ハーフマラソン",I315&lt;&gt;"062 10000mW"),#REF! &amp; "-" &amp; I315,#REF! &amp; "-" &amp; I315 &amp; J315)</f>
        <v>#REF!</v>
      </c>
      <c r="AY315" s="6" t="str">
        <f>IF(ISERROR(VLOOKUP(AX315,突破者リスト外資格記録入力シート!$D$7:$M$106,2,FALSE)),"○","")</f>
        <v>○</v>
      </c>
      <c r="AZ315" s="6" t="str">
        <f>IF(C315="○","整理番号","登録番号")</f>
        <v>登録番号</v>
      </c>
      <c r="BA315" s="6" t="str">
        <f>IF(I315="107 ハーフマラソン","H",IF(I315="062 10000mW","W",""))</f>
        <v/>
      </c>
      <c r="BB315" s="6" t="e">
        <f>VLOOKUP($I315 &amp; $J315,標準記録!$A$1:$D$25,2,FALSE)</f>
        <v>#N/A</v>
      </c>
      <c r="BC315" s="6" t="e">
        <f>VLOOKUP($I315 &amp; $J315,標準記録!$A$1:$D$25,3,FALSE)</f>
        <v>#N/A</v>
      </c>
      <c r="BD315" s="6" t="e">
        <f>VLOOKUP($I315 &amp; $J315,標準記録!$A$1:$D$25,4,FALSE)</f>
        <v>#N/A</v>
      </c>
      <c r="BE315" s="6" t="str">
        <f>IF(BF315="","",A315)</f>
        <v/>
      </c>
      <c r="BF315" s="6" t="str">
        <f>IF(OR(I315="201 十種競技",I315="202 七種競技"),#REF!,"")</f>
        <v/>
      </c>
      <c r="BG315" s="6" t="str">
        <f>IF(I315="107 ハーフマラソン",#REF!,"")</f>
        <v/>
      </c>
      <c r="BH315" s="6" t="str">
        <f>I315 &amp; K315</f>
        <v/>
      </c>
      <c r="BI315" s="6">
        <f>I315</f>
        <v>0</v>
      </c>
      <c r="BJ315" s="6">
        <f>COUNTIF($BI$5:$BI$401,I315)</f>
        <v>160</v>
      </c>
      <c r="BK315" s="6">
        <f>COUNTIF($BH$5:$BH$401,I315 &amp; "B標準")</f>
        <v>0</v>
      </c>
      <c r="BL315" s="6" t="str">
        <f>D313 &amp; D315</f>
        <v>登録番号</v>
      </c>
    </row>
    <row r="316" spans="1:64" ht="14.25" thickBot="1" x14ac:dyDescent="0.2">
      <c r="A316" s="277"/>
      <c r="B316" s="280"/>
      <c r="C316" s="282"/>
      <c r="D316" s="280"/>
      <c r="E316" s="193" t="str">
        <f>IF(C315="○",IF($D315&lt;&gt;"",VLOOKUP($D315,新規学連登録者入力シート!$A$2:$U$101,7,FALSE),""),IF($D315&lt;&gt;"",IF(VLOOKUP(記入方法!$D315,登録者リスト!$A$1:$F$43729,4,FALSE)=基本情報!$D$6,VLOOKUP(記入方法!$D315,登録者リスト!$A$1:$F$43729,2,FALSE),""),""))</f>
        <v/>
      </c>
      <c r="F316" s="284"/>
      <c r="G316" s="193" t="str">
        <f>IF(C315="○",IF($D315&lt;&gt;"",VLOOKUP($D315,新規学連登録者入力シート!$A$2:$U$101,19,FALSE),""),IF($D315&lt;&gt;"",IF(VLOOKUP(記入方法!$D315,登録者リスト!$A$1:$F$43729,4,FALSE)=基本情報!$D$6,VLOOKUP(記入方法!$D315,登録者リスト!$A$1:$F$43729,6,FALSE),""),""))</f>
        <v/>
      </c>
      <c r="H316" s="286"/>
      <c r="I316" s="342"/>
      <c r="J316" s="342"/>
      <c r="K316" s="344"/>
      <c r="L316" s="171"/>
      <c r="M316" s="15" t="str">
        <f>IF(U316="",ASC(N316&amp;IF(P316&lt;&gt;"",TEXT(P316,"00"),"")&amp;IF(R316&lt;&gt;"",TEXT(R316,"00"),"")&amp;IF(T316&lt;&gt;"",TEXT(T316,"00"),"")),ASC(U316))</f>
        <v/>
      </c>
      <c r="N316" s="286"/>
      <c r="O316" s="330"/>
      <c r="P316" s="338"/>
      <c r="Q316" s="330"/>
      <c r="R316" s="338"/>
      <c r="S316" s="314"/>
      <c r="T316" s="340"/>
      <c r="U316" s="286"/>
      <c r="V316" s="10"/>
      <c r="W316" s="11" t="s">
        <v>23</v>
      </c>
      <c r="X316" s="10"/>
      <c r="Y316" s="11" t="s">
        <v>25</v>
      </c>
      <c r="Z316" s="10"/>
      <c r="AA316" s="11" t="s">
        <v>26</v>
      </c>
      <c r="AB316" s="284"/>
      <c r="AC316" s="128" t="str">
        <f>IF(AK316="",ASC(AD315&amp;IF(AF316&lt;&gt;"",TEXT(AF316,"00"),"")&amp;IF(AH316&lt;&gt;"",TEXT(AH316,"00"),"")&amp;IF(AJ316&lt;&gt;"",TEXT(AJ316,"00"),"")),ASC(AK316))</f>
        <v/>
      </c>
      <c r="AD316" s="328"/>
      <c r="AE316" s="332"/>
      <c r="AF316" s="334"/>
      <c r="AG316" s="332"/>
      <c r="AH316" s="334"/>
      <c r="AI316" s="336"/>
      <c r="AJ316" s="326"/>
      <c r="AK316" s="328"/>
      <c r="AL316" s="15" t="str">
        <f>IF(AT316="",ASC(AM316&amp;IF(AO316&lt;&gt;"",TEXT(AO316,"00"),"")&amp;IF(AQ316&lt;&gt;"",TEXT(AQ316,"00"),"")&amp;IF(AS316&lt;&gt;"",TEXT(AS316,"00"),"")),ASC(AT316))</f>
        <v/>
      </c>
      <c r="AM316" s="280"/>
      <c r="AN316" s="330"/>
      <c r="AO316" s="312"/>
      <c r="AP316" s="330"/>
      <c r="AQ316" s="312"/>
      <c r="AR316" s="314"/>
      <c r="AS316" s="316"/>
      <c r="AT316" s="318"/>
      <c r="AV316" s="6" t="str">
        <f>IF(AND(I316&lt;&gt;"107 ハーフマラソン",I316&lt;&gt;"062 10000mW"),D315 &amp; "-" &amp; I316,D315 &amp; "-" &amp; I316 &amp; J316)</f>
        <v>-</v>
      </c>
      <c r="AW316" s="6" t="str">
        <f>IF(ISERROR(VLOOKUP(記入方法!$AV316,登録者リスト!#REF!,4,FALSE)),"○","")</f>
        <v>○</v>
      </c>
      <c r="AX316" s="6" t="e">
        <f>IF(AND(I316&lt;&gt;"107 ハーフマラソン",I316&lt;&gt;"062 10000mW"),#REF! &amp; "-" &amp; I316,#REF! &amp; "-" &amp; I316 &amp; J316)</f>
        <v>#REF!</v>
      </c>
      <c r="AY316" s="6" t="str">
        <f>IF(ISERROR(VLOOKUP(AX316,突破者リスト外資格記録入力シート!$D$7:$M$106,2,FALSE)),"○","")</f>
        <v>○</v>
      </c>
      <c r="BA316" s="6" t="str">
        <f>IF(I316="107 ハーフマラソン","H",IF(I316="062 10000mW","W",""))</f>
        <v/>
      </c>
      <c r="BB316" s="6" t="e">
        <f>VLOOKUP($I316 &amp; $J316,標準記録!$A$1:$D$25,2,FALSE)</f>
        <v>#N/A</v>
      </c>
      <c r="BC316" s="6" t="e">
        <f>VLOOKUP($I316 &amp; $J316,標準記録!$A$1:$D$25,3,FALSE)</f>
        <v>#N/A</v>
      </c>
      <c r="BD316" s="6" t="e">
        <f>VLOOKUP($I316 &amp; $J316,標準記録!$A$1:$D$25,4,FALSE)</f>
        <v>#N/A</v>
      </c>
      <c r="BE316" s="6" t="str">
        <f>IF(BF316="","",A315)</f>
        <v/>
      </c>
      <c r="BF316" s="6" t="str">
        <f>IF(OR(I316="201 十種競技",I316="202 七種競技"),#REF!,"")</f>
        <v/>
      </c>
      <c r="BG316" s="6" t="str">
        <f>IF(I316="107 ハーフマラソン",#REF!,"")</f>
        <v/>
      </c>
      <c r="BH316" s="6" t="str">
        <f>I316 &amp; K316</f>
        <v/>
      </c>
      <c r="BI316" s="6">
        <f>I316</f>
        <v>0</v>
      </c>
      <c r="BJ316" s="6">
        <f>COUNTIF($BI$5:$BI$401,I316)</f>
        <v>160</v>
      </c>
      <c r="BK316" s="6">
        <f>COUNTIF($BH$5:$BH$401,I316 &amp; "B標準")</f>
        <v>0</v>
      </c>
    </row>
    <row r="317" spans="1:64" ht="15" thickTop="1" thickBot="1" x14ac:dyDescent="0.2">
      <c r="A317" s="278"/>
      <c r="B317" s="319" t="s">
        <v>167</v>
      </c>
      <c r="C317" s="320"/>
      <c r="D317" s="320"/>
      <c r="E317" s="320"/>
      <c r="F317" s="320"/>
      <c r="G317" s="321"/>
      <c r="H317" s="190"/>
      <c r="I317" s="322"/>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4"/>
    </row>
    <row r="318" spans="1:64" ht="13.5" customHeight="1" x14ac:dyDescent="0.15">
      <c r="A318" s="301"/>
      <c r="B318" s="303" t="s">
        <v>0</v>
      </c>
      <c r="C318" s="305" t="s">
        <v>283</v>
      </c>
      <c r="D318" s="305" t="str">
        <f>IF(C320="○","整理番号","登録番号")</f>
        <v>登録番号</v>
      </c>
      <c r="E318" s="189" t="s">
        <v>1402</v>
      </c>
      <c r="F318" s="303" t="s">
        <v>322</v>
      </c>
      <c r="G318" s="169" t="s">
        <v>1</v>
      </c>
      <c r="H318" s="307" t="s">
        <v>1403</v>
      </c>
      <c r="I318" s="345" t="s">
        <v>2</v>
      </c>
      <c r="J318" s="307" t="s">
        <v>331</v>
      </c>
      <c r="K318" s="307" t="s">
        <v>3</v>
      </c>
      <c r="L318" s="179" t="s">
        <v>284</v>
      </c>
      <c r="M318" s="172" t="s">
        <v>16</v>
      </c>
      <c r="N318" s="287" t="s">
        <v>4</v>
      </c>
      <c r="O318" s="288"/>
      <c r="P318" s="288"/>
      <c r="Q318" s="288"/>
      <c r="R318" s="288"/>
      <c r="S318" s="288"/>
      <c r="T318" s="288"/>
      <c r="U318" s="288"/>
      <c r="V318" s="288"/>
      <c r="W318" s="288"/>
      <c r="X318" s="288"/>
      <c r="Y318" s="288"/>
      <c r="Z318" s="288"/>
      <c r="AA318" s="288"/>
      <c r="AB318" s="289"/>
      <c r="AC318" s="174" t="s">
        <v>16</v>
      </c>
      <c r="AD318" s="290" t="s">
        <v>470</v>
      </c>
      <c r="AE318" s="291"/>
      <c r="AF318" s="291"/>
      <c r="AG318" s="291"/>
      <c r="AH318" s="291"/>
      <c r="AI318" s="291"/>
      <c r="AJ318" s="291"/>
      <c r="AK318" s="292"/>
      <c r="AL318" s="172" t="s">
        <v>16</v>
      </c>
      <c r="AM318" s="287" t="s">
        <v>467</v>
      </c>
      <c r="AN318" s="288"/>
      <c r="AO318" s="288"/>
      <c r="AP318" s="288"/>
      <c r="AQ318" s="288"/>
      <c r="AR318" s="288"/>
      <c r="AS318" s="288"/>
      <c r="AT318" s="293"/>
    </row>
    <row r="319" spans="1:64" ht="14.25" thickBot="1" x14ac:dyDescent="0.2">
      <c r="A319" s="302"/>
      <c r="B319" s="304"/>
      <c r="C319" s="306"/>
      <c r="D319" s="306"/>
      <c r="E319" s="194" t="s">
        <v>6</v>
      </c>
      <c r="F319" s="304"/>
      <c r="G319" s="7" t="s">
        <v>7</v>
      </c>
      <c r="H319" s="304"/>
      <c r="I319" s="346"/>
      <c r="J319" s="310"/>
      <c r="K319" s="310"/>
      <c r="L319" s="180"/>
      <c r="M319" s="173"/>
      <c r="N319" s="294" t="s">
        <v>8</v>
      </c>
      <c r="O319" s="295"/>
      <c r="P319" s="295"/>
      <c r="Q319" s="295"/>
      <c r="R319" s="295"/>
      <c r="S319" s="295"/>
      <c r="T319" s="296"/>
      <c r="U319" s="194" t="s">
        <v>9</v>
      </c>
      <c r="V319" s="176" t="s">
        <v>10</v>
      </c>
      <c r="W319" s="177"/>
      <c r="X319" s="177"/>
      <c r="Y319" s="177"/>
      <c r="Z319" s="177"/>
      <c r="AA319" s="178"/>
      <c r="AB319" s="120" t="s">
        <v>11</v>
      </c>
      <c r="AC319" s="175"/>
      <c r="AD319" s="297" t="s">
        <v>8</v>
      </c>
      <c r="AE319" s="298"/>
      <c r="AF319" s="298"/>
      <c r="AG319" s="298"/>
      <c r="AH319" s="298"/>
      <c r="AI319" s="298"/>
      <c r="AJ319" s="299"/>
      <c r="AK319" s="126" t="s">
        <v>9</v>
      </c>
      <c r="AL319" s="173"/>
      <c r="AM319" s="294" t="s">
        <v>8</v>
      </c>
      <c r="AN319" s="295"/>
      <c r="AO319" s="295"/>
      <c r="AP319" s="295"/>
      <c r="AQ319" s="295"/>
      <c r="AR319" s="295"/>
      <c r="AS319" s="296"/>
      <c r="AT319" s="121" t="s">
        <v>9</v>
      </c>
    </row>
    <row r="320" spans="1:64" x14ac:dyDescent="0.15">
      <c r="A320" s="276">
        <v>64</v>
      </c>
      <c r="B320" s="279"/>
      <c r="C320" s="281"/>
      <c r="D320" s="279"/>
      <c r="E320" s="191" t="str">
        <f>IF(C320="○",IF($D320&lt;&gt;"",VLOOKUP($D320,新規学連登録者入力シート!$A$2:$U$101,8,FALSE),""),IF($D320&lt;&gt;"",IF(VLOOKUP(記入方法!$D320,登録者リスト!$A$1:$F$43729,4,FALSE)=基本情報!$D$6,VLOOKUP(記入方法!$D320,登録者リスト!$A$1:$F$43729,3,FALSE),""),""))</f>
        <v/>
      </c>
      <c r="F320" s="283" t="str">
        <f>IF(C320="○",IF($D320&lt;&gt;"",VLOOKUP($D320,新規学連登録者入力シート!$A$2:$U$101,9,FALSE),""),IF($D320&lt;&gt;"",IF(VLOOKUP(記入方法!$D320,登録者リスト!$A$1:$G$43729,4,FALSE)=基本情報!$D$6,VLOOKUP(記入方法!$D320,登録者リスト!$A$1:$G$43729,7,FALSE),""),""))</f>
        <v/>
      </c>
      <c r="G320" s="192" t="str">
        <f>IF(C320="○",IF($D320&lt;&gt;"",VLOOKUP($D320,新規学連登録者入力シート!$A$2:$U$101,14,FALSE),""),IF($D320&lt;&gt;"",IF(VLOOKUP(記入方法!$D320,登録者リスト!$A$1:$F$43729,4,FALSE)=基本情報!$D$6,VLOOKUP(記入方法!$D320,登録者リスト!$A$1:$F$43729,5,FALSE),""),""))</f>
        <v/>
      </c>
      <c r="H320" s="285" t="str">
        <f>IF(C320="○",IF($D320&lt;&gt;"",VLOOKUP($D320,新規学連登録者入力シート!$A$2:$U$101,19,FALSE),""),IF($D320&lt;&gt;"",IF(VLOOKUP(記入方法!$D320,登録者リスト!$A$1:$H$43729,4,FALSE)=基本情報!$D$6,VLOOKUP(記入方法!$D320,登録者リスト!$A$1:$H$43729,8,FALSE),""),""))</f>
        <v/>
      </c>
      <c r="I320" s="341"/>
      <c r="J320" s="341"/>
      <c r="K320" s="343" t="str">
        <f>IFERROR(IF(I320="","",IF(AND(I320&lt;&gt;"107 ハーフマラソン",I320&lt;&gt;"062 10000mW"),IF(BD320="T",IF(VALUE(M320)&lt;=BB320,"A標準",IF(VALUE(M320)&lt;=BC320,"B標準","未突破")),IF(VALUE(M320)&gt;=BB320,"A標準",IF(VALUE(M320)&gt;=BC320,"B標準","未突破"))),IF(VALUE(M320)&lt;=BC320,"","未突破"))),"")</f>
        <v/>
      </c>
      <c r="L320" s="170"/>
      <c r="M320" s="13" t="str">
        <f>IF(U320="",ASC(N320&amp;IF(P320&lt;&gt;"",TEXT(P320,"00"),"")&amp;IF(R320&lt;&gt;"",TEXT(R320,"00"),"")&amp;IF(T320&lt;&gt;"",TEXT(T320,"00"),"")),ASC(U320))</f>
        <v/>
      </c>
      <c r="N320" s="285"/>
      <c r="O320" s="329" t="s">
        <v>278</v>
      </c>
      <c r="P320" s="337"/>
      <c r="Q320" s="329" t="s">
        <v>279</v>
      </c>
      <c r="R320" s="337"/>
      <c r="S320" s="313" t="s">
        <v>280</v>
      </c>
      <c r="T320" s="339"/>
      <c r="U320" s="285"/>
      <c r="V320" s="8"/>
      <c r="W320" s="9" t="s">
        <v>23</v>
      </c>
      <c r="X320" s="8"/>
      <c r="Y320" s="9" t="s">
        <v>24</v>
      </c>
      <c r="Z320" s="8"/>
      <c r="AA320" s="9" t="s">
        <v>26</v>
      </c>
      <c r="AB320" s="283"/>
      <c r="AC320" s="127" t="str">
        <f>IF(AK320="",ASC(AD320&amp;IF(AF320&lt;&gt;"",TEXT(AF320,"00"),"")&amp;IF(AH320&lt;&gt;"",TEXT(AH320,"00"),"")&amp;IF(AJ320&lt;&gt;"",TEXT(AJ320,"00"),"")),ASC(AK320))</f>
        <v/>
      </c>
      <c r="AD320" s="327" t="str">
        <f>IF(I320="","",IF(I320="201 十種競技","",VLOOKUP(I320,#REF!,2,FALSE)))</f>
        <v/>
      </c>
      <c r="AE320" s="331" t="s">
        <v>278</v>
      </c>
      <c r="AF320" s="333" t="str">
        <f>IF(I320="","",IF(I320="201 十種競技","",VLOOKUP(I320,#REF!,4,FALSE)))</f>
        <v/>
      </c>
      <c r="AG320" s="331" t="s">
        <v>279</v>
      </c>
      <c r="AH320" s="333" t="str">
        <f>IF(I320="","",IF(I320="201 十種競技","",VLOOKUP(I320,#REF!,6,FALSE)))</f>
        <v/>
      </c>
      <c r="AI320" s="335" t="s">
        <v>280</v>
      </c>
      <c r="AJ320" s="325" t="str">
        <f>IF(I320="","",IF(I320="201 十種競技","",VLOOKUP(I320,#REF!,8,FALSE)))</f>
        <v/>
      </c>
      <c r="AK320" s="327" t="str">
        <f>IF(I320="","",IF(I320="201 十種競技",#REF!,""))</f>
        <v/>
      </c>
      <c r="AL320" s="13" t="str">
        <f>IF(AT320="",ASC(AM320&amp;IF(AO320&lt;&gt;"",TEXT(AO320,"00"),"")&amp;IF(AQ320&lt;&gt;"",TEXT(AQ320,"00"),"")&amp;IF(AS320&lt;&gt;"",TEXT(AS320,"00"),"")),ASC(AT320))</f>
        <v/>
      </c>
      <c r="AM320" s="279"/>
      <c r="AN320" s="329" t="s">
        <v>278</v>
      </c>
      <c r="AO320" s="311"/>
      <c r="AP320" s="329" t="s">
        <v>279</v>
      </c>
      <c r="AQ320" s="311"/>
      <c r="AR320" s="313" t="s">
        <v>280</v>
      </c>
      <c r="AS320" s="315"/>
      <c r="AT320" s="317"/>
      <c r="AV320" s="6" t="str">
        <f>IF(AND(I320&lt;&gt;"107 ハーフマラソン",I320&lt;&gt;"062 10000mW"),D320 &amp; "-" &amp; I320,D320 &amp; "-" &amp; I320 &amp; J320)</f>
        <v>-</v>
      </c>
      <c r="AW320" s="6" t="str">
        <f>IF(ISERROR(VLOOKUP(記入方法!$AV320,登録者リスト!#REF!,4,FALSE)),"○","")</f>
        <v>○</v>
      </c>
      <c r="AX320" s="6" t="e">
        <f>IF(AND(I320&lt;&gt;"107 ハーフマラソン",I320&lt;&gt;"062 10000mW"),#REF! &amp; "-" &amp; I320,#REF! &amp; "-" &amp; I320 &amp; J320)</f>
        <v>#REF!</v>
      </c>
      <c r="AY320" s="6" t="str">
        <f>IF(ISERROR(VLOOKUP(AX320,突破者リスト外資格記録入力シート!$D$7:$M$106,2,FALSE)),"○","")</f>
        <v>○</v>
      </c>
      <c r="AZ320" s="6" t="str">
        <f>IF(C320="○","整理番号","登録番号")</f>
        <v>登録番号</v>
      </c>
      <c r="BA320" s="6" t="str">
        <f>IF(I320="107 ハーフマラソン","H",IF(I320="062 10000mW","W",""))</f>
        <v/>
      </c>
      <c r="BB320" s="6" t="e">
        <f>VLOOKUP($I320 &amp; $J320,標準記録!$A$1:$D$25,2,FALSE)</f>
        <v>#N/A</v>
      </c>
      <c r="BC320" s="6" t="e">
        <f>VLOOKUP($I320 &amp; $J320,標準記録!$A$1:$D$25,3,FALSE)</f>
        <v>#N/A</v>
      </c>
      <c r="BD320" s="6" t="e">
        <f>VLOOKUP($I320 &amp; $J320,標準記録!$A$1:$D$25,4,FALSE)</f>
        <v>#N/A</v>
      </c>
      <c r="BE320" s="6" t="str">
        <f>IF(BF320="","",A320)</f>
        <v/>
      </c>
      <c r="BF320" s="6" t="str">
        <f>IF(OR(I320="201 十種競技",I320="202 七種競技"),#REF!,"")</f>
        <v/>
      </c>
      <c r="BG320" s="6" t="str">
        <f>IF(I320="107 ハーフマラソン",#REF!,"")</f>
        <v/>
      </c>
      <c r="BH320" s="6" t="str">
        <f>I320 &amp; K320</f>
        <v/>
      </c>
      <c r="BI320" s="6">
        <f>I320</f>
        <v>0</v>
      </c>
      <c r="BJ320" s="6">
        <f>COUNTIF($BI$5:$BI$401,I320)</f>
        <v>160</v>
      </c>
      <c r="BK320" s="6">
        <f>COUNTIF($BH$5:$BH$401,I320 &amp; "B標準")</f>
        <v>0</v>
      </c>
      <c r="BL320" s="6" t="str">
        <f>D318 &amp; D320</f>
        <v>登録番号</v>
      </c>
    </row>
    <row r="321" spans="1:64" ht="14.25" thickBot="1" x14ac:dyDescent="0.2">
      <c r="A321" s="277"/>
      <c r="B321" s="280"/>
      <c r="C321" s="282"/>
      <c r="D321" s="280"/>
      <c r="E321" s="193" t="str">
        <f>IF(C320="○",IF($D320&lt;&gt;"",VLOOKUP($D320,新規学連登録者入力シート!$A$2:$U$101,7,FALSE),""),IF($D320&lt;&gt;"",IF(VLOOKUP(記入方法!$D320,登録者リスト!$A$1:$F$43729,4,FALSE)=基本情報!$D$6,VLOOKUP(記入方法!$D320,登録者リスト!$A$1:$F$43729,2,FALSE),""),""))</f>
        <v/>
      </c>
      <c r="F321" s="284"/>
      <c r="G321" s="193" t="str">
        <f>IF(C320="○",IF($D320&lt;&gt;"",VLOOKUP($D320,新規学連登録者入力シート!$A$2:$U$101,19,FALSE),""),IF($D320&lt;&gt;"",IF(VLOOKUP(記入方法!$D320,登録者リスト!$A$1:$F$43729,4,FALSE)=基本情報!$D$6,VLOOKUP(記入方法!$D320,登録者リスト!$A$1:$F$43729,6,FALSE),""),""))</f>
        <v/>
      </c>
      <c r="H321" s="286"/>
      <c r="I321" s="342"/>
      <c r="J321" s="342"/>
      <c r="K321" s="344"/>
      <c r="L321" s="171"/>
      <c r="M321" s="15" t="str">
        <f>IF(U321="",ASC(N321&amp;IF(P321&lt;&gt;"",TEXT(P321,"00"),"")&amp;IF(R321&lt;&gt;"",TEXT(R321,"00"),"")&amp;IF(T321&lt;&gt;"",TEXT(T321,"00"),"")),ASC(U321))</f>
        <v/>
      </c>
      <c r="N321" s="286"/>
      <c r="O321" s="330"/>
      <c r="P321" s="338"/>
      <c r="Q321" s="330"/>
      <c r="R321" s="338"/>
      <c r="S321" s="314"/>
      <c r="T321" s="340"/>
      <c r="U321" s="286"/>
      <c r="V321" s="10"/>
      <c r="W321" s="11" t="s">
        <v>23</v>
      </c>
      <c r="X321" s="10"/>
      <c r="Y321" s="11" t="s">
        <v>25</v>
      </c>
      <c r="Z321" s="10"/>
      <c r="AA321" s="11" t="s">
        <v>26</v>
      </c>
      <c r="AB321" s="284"/>
      <c r="AC321" s="128" t="str">
        <f>IF(AK321="",ASC(AD320&amp;IF(AF321&lt;&gt;"",TEXT(AF321,"00"),"")&amp;IF(AH321&lt;&gt;"",TEXT(AH321,"00"),"")&amp;IF(AJ321&lt;&gt;"",TEXT(AJ321,"00"),"")),ASC(AK321))</f>
        <v/>
      </c>
      <c r="AD321" s="328"/>
      <c r="AE321" s="332"/>
      <c r="AF321" s="334"/>
      <c r="AG321" s="332"/>
      <c r="AH321" s="334"/>
      <c r="AI321" s="336"/>
      <c r="AJ321" s="326"/>
      <c r="AK321" s="328"/>
      <c r="AL321" s="15" t="str">
        <f>IF(AT321="",ASC(AM321&amp;IF(AO321&lt;&gt;"",TEXT(AO321,"00"),"")&amp;IF(AQ321&lt;&gt;"",TEXT(AQ321,"00"),"")&amp;IF(AS321&lt;&gt;"",TEXT(AS321,"00"),"")),ASC(AT321))</f>
        <v/>
      </c>
      <c r="AM321" s="280"/>
      <c r="AN321" s="330"/>
      <c r="AO321" s="312"/>
      <c r="AP321" s="330"/>
      <c r="AQ321" s="312"/>
      <c r="AR321" s="314"/>
      <c r="AS321" s="316"/>
      <c r="AT321" s="318"/>
      <c r="AV321" s="6" t="str">
        <f>IF(AND(I321&lt;&gt;"107 ハーフマラソン",I321&lt;&gt;"062 10000mW"),D320 &amp; "-" &amp; I321,D320 &amp; "-" &amp; I321 &amp; J321)</f>
        <v>-</v>
      </c>
      <c r="AW321" s="6" t="str">
        <f>IF(ISERROR(VLOOKUP(記入方法!$AV321,登録者リスト!#REF!,4,FALSE)),"○","")</f>
        <v>○</v>
      </c>
      <c r="AX321" s="6" t="e">
        <f>IF(AND(I321&lt;&gt;"107 ハーフマラソン",I321&lt;&gt;"062 10000mW"),#REF! &amp; "-" &amp; I321,#REF! &amp; "-" &amp; I321 &amp; J321)</f>
        <v>#REF!</v>
      </c>
      <c r="AY321" s="6" t="str">
        <f>IF(ISERROR(VLOOKUP(AX321,突破者リスト外資格記録入力シート!$D$7:$M$106,2,FALSE)),"○","")</f>
        <v>○</v>
      </c>
      <c r="BA321" s="6" t="str">
        <f>IF(I321="107 ハーフマラソン","H",IF(I321="062 10000mW","W",""))</f>
        <v/>
      </c>
      <c r="BB321" s="6" t="e">
        <f>VLOOKUP($I321 &amp; $J321,標準記録!$A$1:$D$25,2,FALSE)</f>
        <v>#N/A</v>
      </c>
      <c r="BC321" s="6" t="e">
        <f>VLOOKUP($I321 &amp; $J321,標準記録!$A$1:$D$25,3,FALSE)</f>
        <v>#N/A</v>
      </c>
      <c r="BD321" s="6" t="e">
        <f>VLOOKUP($I321 &amp; $J321,標準記録!$A$1:$D$25,4,FALSE)</f>
        <v>#N/A</v>
      </c>
      <c r="BE321" s="6" t="str">
        <f>IF(BF321="","",A320)</f>
        <v/>
      </c>
      <c r="BF321" s="6" t="str">
        <f>IF(OR(I321="201 十種競技",I321="202 七種競技"),#REF!,"")</f>
        <v/>
      </c>
      <c r="BG321" s="6" t="str">
        <f>IF(I321="107 ハーフマラソン",#REF!,"")</f>
        <v/>
      </c>
      <c r="BH321" s="6" t="str">
        <f>I321 &amp; K321</f>
        <v/>
      </c>
      <c r="BI321" s="6">
        <f>I321</f>
        <v>0</v>
      </c>
      <c r="BJ321" s="6">
        <f>COUNTIF($BI$5:$BI$401,I321)</f>
        <v>160</v>
      </c>
      <c r="BK321" s="6">
        <f>COUNTIF($BH$5:$BH$401,I321 &amp; "B標準")</f>
        <v>0</v>
      </c>
    </row>
    <row r="322" spans="1:64" ht="15" thickTop="1" thickBot="1" x14ac:dyDescent="0.2">
      <c r="A322" s="278"/>
      <c r="B322" s="319" t="s">
        <v>167</v>
      </c>
      <c r="C322" s="320"/>
      <c r="D322" s="320"/>
      <c r="E322" s="320"/>
      <c r="F322" s="320"/>
      <c r="G322" s="321"/>
      <c r="H322" s="190"/>
      <c r="I322" s="322"/>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4"/>
    </row>
    <row r="323" spans="1:64" ht="13.5" customHeight="1" x14ac:dyDescent="0.15">
      <c r="A323" s="301"/>
      <c r="B323" s="303" t="s">
        <v>0</v>
      </c>
      <c r="C323" s="305" t="s">
        <v>283</v>
      </c>
      <c r="D323" s="305" t="str">
        <f>IF(C325="○","整理番号","登録番号")</f>
        <v>登録番号</v>
      </c>
      <c r="E323" s="189" t="s">
        <v>1402</v>
      </c>
      <c r="F323" s="303" t="s">
        <v>322</v>
      </c>
      <c r="G323" s="169" t="s">
        <v>1</v>
      </c>
      <c r="H323" s="307" t="s">
        <v>1403</v>
      </c>
      <c r="I323" s="345" t="s">
        <v>2</v>
      </c>
      <c r="J323" s="307" t="s">
        <v>331</v>
      </c>
      <c r="K323" s="307" t="s">
        <v>3</v>
      </c>
      <c r="L323" s="179" t="s">
        <v>284</v>
      </c>
      <c r="M323" s="172" t="s">
        <v>16</v>
      </c>
      <c r="N323" s="287" t="s">
        <v>4</v>
      </c>
      <c r="O323" s="288"/>
      <c r="P323" s="288"/>
      <c r="Q323" s="288"/>
      <c r="R323" s="288"/>
      <c r="S323" s="288"/>
      <c r="T323" s="288"/>
      <c r="U323" s="288"/>
      <c r="V323" s="288"/>
      <c r="W323" s="288"/>
      <c r="X323" s="288"/>
      <c r="Y323" s="288"/>
      <c r="Z323" s="288"/>
      <c r="AA323" s="288"/>
      <c r="AB323" s="289"/>
      <c r="AC323" s="174" t="s">
        <v>16</v>
      </c>
      <c r="AD323" s="290" t="s">
        <v>470</v>
      </c>
      <c r="AE323" s="291"/>
      <c r="AF323" s="291"/>
      <c r="AG323" s="291"/>
      <c r="AH323" s="291"/>
      <c r="AI323" s="291"/>
      <c r="AJ323" s="291"/>
      <c r="AK323" s="292"/>
      <c r="AL323" s="172" t="s">
        <v>16</v>
      </c>
      <c r="AM323" s="287" t="s">
        <v>467</v>
      </c>
      <c r="AN323" s="288"/>
      <c r="AO323" s="288"/>
      <c r="AP323" s="288"/>
      <c r="AQ323" s="288"/>
      <c r="AR323" s="288"/>
      <c r="AS323" s="288"/>
      <c r="AT323" s="293"/>
    </row>
    <row r="324" spans="1:64" ht="14.25" thickBot="1" x14ac:dyDescent="0.2">
      <c r="A324" s="302"/>
      <c r="B324" s="304"/>
      <c r="C324" s="306"/>
      <c r="D324" s="306"/>
      <c r="E324" s="194" t="s">
        <v>6</v>
      </c>
      <c r="F324" s="304"/>
      <c r="G324" s="7" t="s">
        <v>7</v>
      </c>
      <c r="H324" s="304"/>
      <c r="I324" s="346"/>
      <c r="J324" s="310"/>
      <c r="K324" s="310"/>
      <c r="L324" s="180"/>
      <c r="M324" s="173"/>
      <c r="N324" s="294" t="s">
        <v>8</v>
      </c>
      <c r="O324" s="295"/>
      <c r="P324" s="295"/>
      <c r="Q324" s="295"/>
      <c r="R324" s="295"/>
      <c r="S324" s="295"/>
      <c r="T324" s="296"/>
      <c r="U324" s="194" t="s">
        <v>9</v>
      </c>
      <c r="V324" s="176" t="s">
        <v>10</v>
      </c>
      <c r="W324" s="177"/>
      <c r="X324" s="177"/>
      <c r="Y324" s="177"/>
      <c r="Z324" s="177"/>
      <c r="AA324" s="178"/>
      <c r="AB324" s="120" t="s">
        <v>11</v>
      </c>
      <c r="AC324" s="175"/>
      <c r="AD324" s="297" t="s">
        <v>8</v>
      </c>
      <c r="AE324" s="298"/>
      <c r="AF324" s="298"/>
      <c r="AG324" s="298"/>
      <c r="AH324" s="298"/>
      <c r="AI324" s="298"/>
      <c r="AJ324" s="299"/>
      <c r="AK324" s="126" t="s">
        <v>9</v>
      </c>
      <c r="AL324" s="173"/>
      <c r="AM324" s="294" t="s">
        <v>8</v>
      </c>
      <c r="AN324" s="295"/>
      <c r="AO324" s="295"/>
      <c r="AP324" s="295"/>
      <c r="AQ324" s="295"/>
      <c r="AR324" s="295"/>
      <c r="AS324" s="296"/>
      <c r="AT324" s="121" t="s">
        <v>9</v>
      </c>
    </row>
    <row r="325" spans="1:64" x14ac:dyDescent="0.15">
      <c r="A325" s="276">
        <v>65</v>
      </c>
      <c r="B325" s="279"/>
      <c r="C325" s="281"/>
      <c r="D325" s="279"/>
      <c r="E325" s="191" t="str">
        <f>IF(C325="○",IF($D325&lt;&gt;"",VLOOKUP($D325,新規学連登録者入力シート!$A$2:$U$101,8,FALSE),""),IF($D325&lt;&gt;"",IF(VLOOKUP(記入方法!$D325,登録者リスト!$A$1:$F$43729,4,FALSE)=基本情報!$D$6,VLOOKUP(記入方法!$D325,登録者リスト!$A$1:$F$43729,3,FALSE),""),""))</f>
        <v/>
      </c>
      <c r="F325" s="283" t="str">
        <f>IF(C325="○",IF($D325&lt;&gt;"",VLOOKUP($D325,新規学連登録者入力シート!$A$2:$U$101,9,FALSE),""),IF($D325&lt;&gt;"",IF(VLOOKUP(記入方法!$D325,登録者リスト!$A$1:$G$43729,4,FALSE)=基本情報!$D$6,VLOOKUP(記入方法!$D325,登録者リスト!$A$1:$G$43729,7,FALSE),""),""))</f>
        <v/>
      </c>
      <c r="G325" s="192" t="str">
        <f>IF(C325="○",IF($D325&lt;&gt;"",VLOOKUP($D325,新規学連登録者入力シート!$A$2:$U$101,14,FALSE),""),IF($D325&lt;&gt;"",IF(VLOOKUP(記入方法!$D325,登録者リスト!$A$1:$F$43729,4,FALSE)=基本情報!$D$6,VLOOKUP(記入方法!$D325,登録者リスト!$A$1:$F$43729,5,FALSE),""),""))</f>
        <v/>
      </c>
      <c r="H325" s="285" t="str">
        <f>IF(C325="○",IF($D325&lt;&gt;"",VLOOKUP($D325,新規学連登録者入力シート!$A$2:$U$101,19,FALSE),""),IF($D325&lt;&gt;"",IF(VLOOKUP(記入方法!$D325,登録者リスト!$A$1:$H$43729,4,FALSE)=基本情報!$D$6,VLOOKUP(記入方法!$D325,登録者リスト!$A$1:$H$43729,8,FALSE),""),""))</f>
        <v/>
      </c>
      <c r="I325" s="341"/>
      <c r="J325" s="341"/>
      <c r="K325" s="343" t="str">
        <f>IFERROR(IF(I325="","",IF(AND(I325&lt;&gt;"107 ハーフマラソン",I325&lt;&gt;"062 10000mW"),IF(BD325="T",IF(VALUE(M325)&lt;=BB325,"A標準",IF(VALUE(M325)&lt;=BC325,"B標準","未突破")),IF(VALUE(M325)&gt;=BB325,"A標準",IF(VALUE(M325)&gt;=BC325,"B標準","未突破"))),IF(VALUE(M325)&lt;=BC325,"","未突破"))),"")</f>
        <v/>
      </c>
      <c r="L325" s="170"/>
      <c r="M325" s="13" t="str">
        <f>IF(U325="",ASC(N325&amp;IF(P325&lt;&gt;"",TEXT(P325,"00"),"")&amp;IF(R325&lt;&gt;"",TEXT(R325,"00"),"")&amp;IF(T325&lt;&gt;"",TEXT(T325,"00"),"")),ASC(U325))</f>
        <v/>
      </c>
      <c r="N325" s="285"/>
      <c r="O325" s="329" t="s">
        <v>278</v>
      </c>
      <c r="P325" s="337"/>
      <c r="Q325" s="329" t="s">
        <v>279</v>
      </c>
      <c r="R325" s="337"/>
      <c r="S325" s="313" t="s">
        <v>280</v>
      </c>
      <c r="T325" s="339"/>
      <c r="U325" s="285"/>
      <c r="V325" s="8"/>
      <c r="W325" s="9" t="s">
        <v>23</v>
      </c>
      <c r="X325" s="8"/>
      <c r="Y325" s="9" t="s">
        <v>24</v>
      </c>
      <c r="Z325" s="8"/>
      <c r="AA325" s="9" t="s">
        <v>26</v>
      </c>
      <c r="AB325" s="283"/>
      <c r="AC325" s="127" t="str">
        <f>IF(AK325="",ASC(AD325&amp;IF(AF325&lt;&gt;"",TEXT(AF325,"00"),"")&amp;IF(AH325&lt;&gt;"",TEXT(AH325,"00"),"")&amp;IF(AJ325&lt;&gt;"",TEXT(AJ325,"00"),"")),ASC(AK325))</f>
        <v/>
      </c>
      <c r="AD325" s="327" t="str">
        <f>IF(I325="","",IF(I325="201 十種競技","",VLOOKUP(I325,#REF!,2,FALSE)))</f>
        <v/>
      </c>
      <c r="AE325" s="331" t="s">
        <v>278</v>
      </c>
      <c r="AF325" s="333" t="str">
        <f>IF(I325="","",IF(I325="201 十種競技","",VLOOKUP(I325,#REF!,4,FALSE)))</f>
        <v/>
      </c>
      <c r="AG325" s="331" t="s">
        <v>279</v>
      </c>
      <c r="AH325" s="333" t="str">
        <f>IF(I325="","",IF(I325="201 十種競技","",VLOOKUP(I325,#REF!,6,FALSE)))</f>
        <v/>
      </c>
      <c r="AI325" s="335" t="s">
        <v>280</v>
      </c>
      <c r="AJ325" s="325" t="str">
        <f>IF(I325="","",IF(I325="201 十種競技","",VLOOKUP(I325,#REF!,8,FALSE)))</f>
        <v/>
      </c>
      <c r="AK325" s="327" t="str">
        <f>IF(I325="","",IF(I325="201 十種競技",#REF!,""))</f>
        <v/>
      </c>
      <c r="AL325" s="13" t="str">
        <f>IF(AT325="",ASC(AM325&amp;IF(AO325&lt;&gt;"",TEXT(AO325,"00"),"")&amp;IF(AQ325&lt;&gt;"",TEXT(AQ325,"00"),"")&amp;IF(AS325&lt;&gt;"",TEXT(AS325,"00"),"")),ASC(AT325))</f>
        <v/>
      </c>
      <c r="AM325" s="279"/>
      <c r="AN325" s="329" t="s">
        <v>278</v>
      </c>
      <c r="AO325" s="311"/>
      <c r="AP325" s="329" t="s">
        <v>279</v>
      </c>
      <c r="AQ325" s="311"/>
      <c r="AR325" s="313" t="s">
        <v>280</v>
      </c>
      <c r="AS325" s="315"/>
      <c r="AT325" s="317"/>
      <c r="AV325" s="6" t="str">
        <f>IF(AND(I325&lt;&gt;"107 ハーフマラソン",I325&lt;&gt;"062 10000mW"),D325 &amp; "-" &amp; I325,D325 &amp; "-" &amp; I325 &amp; J325)</f>
        <v>-</v>
      </c>
      <c r="AW325" s="6" t="str">
        <f>IF(ISERROR(VLOOKUP(記入方法!$AV325,登録者リスト!#REF!,4,FALSE)),"○","")</f>
        <v>○</v>
      </c>
      <c r="AX325" s="6" t="e">
        <f>IF(AND(I325&lt;&gt;"107 ハーフマラソン",I325&lt;&gt;"062 10000mW"),#REF! &amp; "-" &amp; I325,#REF! &amp; "-" &amp; I325 &amp; J325)</f>
        <v>#REF!</v>
      </c>
      <c r="AY325" s="6" t="str">
        <f>IF(ISERROR(VLOOKUP(AX325,突破者リスト外資格記録入力シート!$D$7:$M$106,2,FALSE)),"○","")</f>
        <v>○</v>
      </c>
      <c r="AZ325" s="6" t="str">
        <f>IF(C325="○","整理番号","登録番号")</f>
        <v>登録番号</v>
      </c>
      <c r="BA325" s="6" t="str">
        <f>IF(I325="107 ハーフマラソン","H",IF(I325="062 10000mW","W",""))</f>
        <v/>
      </c>
      <c r="BB325" s="6" t="e">
        <f>VLOOKUP($I325 &amp; $J325,標準記録!$A$1:$D$25,2,FALSE)</f>
        <v>#N/A</v>
      </c>
      <c r="BC325" s="6" t="e">
        <f>VLOOKUP($I325 &amp; $J325,標準記録!$A$1:$D$25,3,FALSE)</f>
        <v>#N/A</v>
      </c>
      <c r="BD325" s="6" t="e">
        <f>VLOOKUP($I325 &amp; $J325,標準記録!$A$1:$D$25,4,FALSE)</f>
        <v>#N/A</v>
      </c>
      <c r="BE325" s="6" t="str">
        <f>IF(BF325="","",A325)</f>
        <v/>
      </c>
      <c r="BF325" s="6" t="str">
        <f>IF(OR(I325="201 十種競技",I325="202 七種競技"),#REF!,"")</f>
        <v/>
      </c>
      <c r="BG325" s="6" t="str">
        <f>IF(I325="107 ハーフマラソン",#REF!,"")</f>
        <v/>
      </c>
      <c r="BH325" s="6" t="str">
        <f>I325 &amp; K325</f>
        <v/>
      </c>
      <c r="BI325" s="6">
        <f>I325</f>
        <v>0</v>
      </c>
      <c r="BJ325" s="6">
        <f>COUNTIF($BI$5:$BI$401,I325)</f>
        <v>160</v>
      </c>
      <c r="BK325" s="6">
        <f>COUNTIF($BH$5:$BH$401,I325 &amp; "B標準")</f>
        <v>0</v>
      </c>
      <c r="BL325" s="6" t="str">
        <f>D323 &amp; D325</f>
        <v>登録番号</v>
      </c>
    </row>
    <row r="326" spans="1:64" ht="14.25" thickBot="1" x14ac:dyDescent="0.2">
      <c r="A326" s="277"/>
      <c r="B326" s="280"/>
      <c r="C326" s="282"/>
      <c r="D326" s="280"/>
      <c r="E326" s="193" t="str">
        <f>IF(C325="○",IF($D325&lt;&gt;"",VLOOKUP($D325,新規学連登録者入力シート!$A$2:$U$101,7,FALSE),""),IF($D325&lt;&gt;"",IF(VLOOKUP(記入方法!$D325,登録者リスト!$A$1:$F$43729,4,FALSE)=基本情報!$D$6,VLOOKUP(記入方法!$D325,登録者リスト!$A$1:$F$43729,2,FALSE),""),""))</f>
        <v/>
      </c>
      <c r="F326" s="284"/>
      <c r="G326" s="193" t="str">
        <f>IF(C325="○",IF($D325&lt;&gt;"",VLOOKUP($D325,新規学連登録者入力シート!$A$2:$U$101,19,FALSE),""),IF($D325&lt;&gt;"",IF(VLOOKUP(記入方法!$D325,登録者リスト!$A$1:$F$43729,4,FALSE)=基本情報!$D$6,VLOOKUP(記入方法!$D325,登録者リスト!$A$1:$F$43729,6,FALSE),""),""))</f>
        <v/>
      </c>
      <c r="H326" s="286"/>
      <c r="I326" s="342"/>
      <c r="J326" s="342"/>
      <c r="K326" s="344"/>
      <c r="L326" s="171"/>
      <c r="M326" s="15" t="str">
        <f>IF(U326="",ASC(N326&amp;IF(P326&lt;&gt;"",TEXT(P326,"00"),"")&amp;IF(R326&lt;&gt;"",TEXT(R326,"00"),"")&amp;IF(T326&lt;&gt;"",TEXT(T326,"00"),"")),ASC(U326))</f>
        <v/>
      </c>
      <c r="N326" s="286"/>
      <c r="O326" s="330"/>
      <c r="P326" s="338"/>
      <c r="Q326" s="330"/>
      <c r="R326" s="338"/>
      <c r="S326" s="314"/>
      <c r="T326" s="340"/>
      <c r="U326" s="286"/>
      <c r="V326" s="10"/>
      <c r="W326" s="11" t="s">
        <v>23</v>
      </c>
      <c r="X326" s="10"/>
      <c r="Y326" s="11" t="s">
        <v>25</v>
      </c>
      <c r="Z326" s="10"/>
      <c r="AA326" s="11" t="s">
        <v>26</v>
      </c>
      <c r="AB326" s="284"/>
      <c r="AC326" s="128" t="str">
        <f>IF(AK326="",ASC(AD325&amp;IF(AF326&lt;&gt;"",TEXT(AF326,"00"),"")&amp;IF(AH326&lt;&gt;"",TEXT(AH326,"00"),"")&amp;IF(AJ326&lt;&gt;"",TEXT(AJ326,"00"),"")),ASC(AK326))</f>
        <v/>
      </c>
      <c r="AD326" s="328"/>
      <c r="AE326" s="332"/>
      <c r="AF326" s="334"/>
      <c r="AG326" s="332"/>
      <c r="AH326" s="334"/>
      <c r="AI326" s="336"/>
      <c r="AJ326" s="326"/>
      <c r="AK326" s="328"/>
      <c r="AL326" s="15" t="str">
        <f>IF(AT326="",ASC(AM326&amp;IF(AO326&lt;&gt;"",TEXT(AO326,"00"),"")&amp;IF(AQ326&lt;&gt;"",TEXT(AQ326,"00"),"")&amp;IF(AS326&lt;&gt;"",TEXT(AS326,"00"),"")),ASC(AT326))</f>
        <v/>
      </c>
      <c r="AM326" s="280"/>
      <c r="AN326" s="330"/>
      <c r="AO326" s="312"/>
      <c r="AP326" s="330"/>
      <c r="AQ326" s="312"/>
      <c r="AR326" s="314"/>
      <c r="AS326" s="316"/>
      <c r="AT326" s="318"/>
      <c r="AV326" s="6" t="str">
        <f>IF(AND(I326&lt;&gt;"107 ハーフマラソン",I326&lt;&gt;"062 10000mW"),D325 &amp; "-" &amp; I326,D325 &amp; "-" &amp; I326 &amp; J326)</f>
        <v>-</v>
      </c>
      <c r="AW326" s="6" t="str">
        <f>IF(ISERROR(VLOOKUP(記入方法!$AV326,登録者リスト!#REF!,4,FALSE)),"○","")</f>
        <v>○</v>
      </c>
      <c r="AX326" s="6" t="e">
        <f>IF(AND(I326&lt;&gt;"107 ハーフマラソン",I326&lt;&gt;"062 10000mW"),#REF! &amp; "-" &amp; I326,#REF! &amp; "-" &amp; I326 &amp; J326)</f>
        <v>#REF!</v>
      </c>
      <c r="AY326" s="6" t="str">
        <f>IF(ISERROR(VLOOKUP(AX326,突破者リスト外資格記録入力シート!$D$7:$M$106,2,FALSE)),"○","")</f>
        <v>○</v>
      </c>
      <c r="BA326" s="6" t="str">
        <f>IF(I326="107 ハーフマラソン","H",IF(I326="062 10000mW","W",""))</f>
        <v/>
      </c>
      <c r="BB326" s="6" t="e">
        <f>VLOOKUP($I326 &amp; $J326,標準記録!$A$1:$D$25,2,FALSE)</f>
        <v>#N/A</v>
      </c>
      <c r="BC326" s="6" t="e">
        <f>VLOOKUP($I326 &amp; $J326,標準記録!$A$1:$D$25,3,FALSE)</f>
        <v>#N/A</v>
      </c>
      <c r="BD326" s="6" t="e">
        <f>VLOOKUP($I326 &amp; $J326,標準記録!$A$1:$D$25,4,FALSE)</f>
        <v>#N/A</v>
      </c>
      <c r="BE326" s="6" t="str">
        <f>IF(BF326="","",A325)</f>
        <v/>
      </c>
      <c r="BF326" s="6" t="str">
        <f>IF(OR(I326="201 十種競技",I326="202 七種競技"),#REF!,"")</f>
        <v/>
      </c>
      <c r="BG326" s="6" t="str">
        <f>IF(I326="107 ハーフマラソン",#REF!,"")</f>
        <v/>
      </c>
      <c r="BH326" s="6" t="str">
        <f>I326 &amp; K326</f>
        <v/>
      </c>
      <c r="BI326" s="6">
        <f>I326</f>
        <v>0</v>
      </c>
      <c r="BJ326" s="6">
        <f>COUNTIF($BI$5:$BI$401,I326)</f>
        <v>160</v>
      </c>
      <c r="BK326" s="6">
        <f>COUNTIF($BH$5:$BH$401,I326 &amp; "B標準")</f>
        <v>0</v>
      </c>
    </row>
    <row r="327" spans="1:64" ht="15" thickTop="1" thickBot="1" x14ac:dyDescent="0.2">
      <c r="A327" s="278"/>
      <c r="B327" s="319" t="s">
        <v>167</v>
      </c>
      <c r="C327" s="320"/>
      <c r="D327" s="320"/>
      <c r="E327" s="320"/>
      <c r="F327" s="320"/>
      <c r="G327" s="321"/>
      <c r="H327" s="190"/>
      <c r="I327" s="322"/>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4"/>
    </row>
    <row r="328" spans="1:64" ht="13.5" customHeight="1" x14ac:dyDescent="0.15">
      <c r="A328" s="301"/>
      <c r="B328" s="303" t="s">
        <v>0</v>
      </c>
      <c r="C328" s="305" t="s">
        <v>283</v>
      </c>
      <c r="D328" s="305" t="str">
        <f>IF(C330="○","整理番号","登録番号")</f>
        <v>登録番号</v>
      </c>
      <c r="E328" s="189" t="s">
        <v>1402</v>
      </c>
      <c r="F328" s="303" t="s">
        <v>322</v>
      </c>
      <c r="G328" s="169" t="s">
        <v>1</v>
      </c>
      <c r="H328" s="307" t="s">
        <v>1403</v>
      </c>
      <c r="I328" s="345" t="s">
        <v>2</v>
      </c>
      <c r="J328" s="307" t="s">
        <v>331</v>
      </c>
      <c r="K328" s="307" t="s">
        <v>3</v>
      </c>
      <c r="L328" s="179" t="s">
        <v>284</v>
      </c>
      <c r="M328" s="172" t="s">
        <v>16</v>
      </c>
      <c r="N328" s="287" t="s">
        <v>4</v>
      </c>
      <c r="O328" s="288"/>
      <c r="P328" s="288"/>
      <c r="Q328" s="288"/>
      <c r="R328" s="288"/>
      <c r="S328" s="288"/>
      <c r="T328" s="288"/>
      <c r="U328" s="288"/>
      <c r="V328" s="288"/>
      <c r="W328" s="288"/>
      <c r="X328" s="288"/>
      <c r="Y328" s="288"/>
      <c r="Z328" s="288"/>
      <c r="AA328" s="288"/>
      <c r="AB328" s="289"/>
      <c r="AC328" s="174" t="s">
        <v>16</v>
      </c>
      <c r="AD328" s="290" t="s">
        <v>470</v>
      </c>
      <c r="AE328" s="291"/>
      <c r="AF328" s="291"/>
      <c r="AG328" s="291"/>
      <c r="AH328" s="291"/>
      <c r="AI328" s="291"/>
      <c r="AJ328" s="291"/>
      <c r="AK328" s="292"/>
      <c r="AL328" s="172" t="s">
        <v>16</v>
      </c>
      <c r="AM328" s="287" t="s">
        <v>467</v>
      </c>
      <c r="AN328" s="288"/>
      <c r="AO328" s="288"/>
      <c r="AP328" s="288"/>
      <c r="AQ328" s="288"/>
      <c r="AR328" s="288"/>
      <c r="AS328" s="288"/>
      <c r="AT328" s="293"/>
    </row>
    <row r="329" spans="1:64" ht="14.25" thickBot="1" x14ac:dyDescent="0.2">
      <c r="A329" s="302"/>
      <c r="B329" s="304"/>
      <c r="C329" s="306"/>
      <c r="D329" s="306"/>
      <c r="E329" s="194" t="s">
        <v>6</v>
      </c>
      <c r="F329" s="304"/>
      <c r="G329" s="7" t="s">
        <v>7</v>
      </c>
      <c r="H329" s="304"/>
      <c r="I329" s="346"/>
      <c r="J329" s="310"/>
      <c r="K329" s="310"/>
      <c r="L329" s="180"/>
      <c r="M329" s="173"/>
      <c r="N329" s="294" t="s">
        <v>8</v>
      </c>
      <c r="O329" s="295"/>
      <c r="P329" s="295"/>
      <c r="Q329" s="295"/>
      <c r="R329" s="295"/>
      <c r="S329" s="295"/>
      <c r="T329" s="296"/>
      <c r="U329" s="194" t="s">
        <v>9</v>
      </c>
      <c r="V329" s="176" t="s">
        <v>10</v>
      </c>
      <c r="W329" s="177"/>
      <c r="X329" s="177"/>
      <c r="Y329" s="177"/>
      <c r="Z329" s="177"/>
      <c r="AA329" s="178"/>
      <c r="AB329" s="120" t="s">
        <v>11</v>
      </c>
      <c r="AC329" s="175"/>
      <c r="AD329" s="297" t="s">
        <v>8</v>
      </c>
      <c r="AE329" s="298"/>
      <c r="AF329" s="298"/>
      <c r="AG329" s="298"/>
      <c r="AH329" s="298"/>
      <c r="AI329" s="298"/>
      <c r="AJ329" s="299"/>
      <c r="AK329" s="126" t="s">
        <v>9</v>
      </c>
      <c r="AL329" s="173"/>
      <c r="AM329" s="294" t="s">
        <v>8</v>
      </c>
      <c r="AN329" s="295"/>
      <c r="AO329" s="295"/>
      <c r="AP329" s="295"/>
      <c r="AQ329" s="295"/>
      <c r="AR329" s="295"/>
      <c r="AS329" s="296"/>
      <c r="AT329" s="121" t="s">
        <v>9</v>
      </c>
    </row>
    <row r="330" spans="1:64" x14ac:dyDescent="0.15">
      <c r="A330" s="276">
        <v>66</v>
      </c>
      <c r="B330" s="279"/>
      <c r="C330" s="281"/>
      <c r="D330" s="279"/>
      <c r="E330" s="191" t="str">
        <f>IF(C330="○",IF($D330&lt;&gt;"",VLOOKUP($D330,新規学連登録者入力シート!$A$2:$U$101,8,FALSE),""),IF($D330&lt;&gt;"",IF(VLOOKUP(記入方法!$D330,登録者リスト!$A$1:$F$43729,4,FALSE)=基本情報!$D$6,VLOOKUP(記入方法!$D330,登録者リスト!$A$1:$F$43729,3,FALSE),""),""))</f>
        <v/>
      </c>
      <c r="F330" s="283" t="str">
        <f>IF(C330="○",IF($D330&lt;&gt;"",VLOOKUP($D330,新規学連登録者入力シート!$A$2:$U$101,9,FALSE),""),IF($D330&lt;&gt;"",IF(VLOOKUP(記入方法!$D330,登録者リスト!$A$1:$G$43729,4,FALSE)=基本情報!$D$6,VLOOKUP(記入方法!$D330,登録者リスト!$A$1:$G$43729,7,FALSE),""),""))</f>
        <v/>
      </c>
      <c r="G330" s="192" t="str">
        <f>IF(C330="○",IF($D330&lt;&gt;"",VLOOKUP($D330,新規学連登録者入力シート!$A$2:$U$101,14,FALSE),""),IF($D330&lt;&gt;"",IF(VLOOKUP(記入方法!$D330,登録者リスト!$A$1:$F$43729,4,FALSE)=基本情報!$D$6,VLOOKUP(記入方法!$D330,登録者リスト!$A$1:$F$43729,5,FALSE),""),""))</f>
        <v/>
      </c>
      <c r="H330" s="285" t="str">
        <f>IF(C330="○",IF($D330&lt;&gt;"",VLOOKUP($D330,新規学連登録者入力シート!$A$2:$U$101,19,FALSE),""),IF($D330&lt;&gt;"",IF(VLOOKUP(記入方法!$D330,登録者リスト!$A$1:$H$43729,4,FALSE)=基本情報!$D$6,VLOOKUP(記入方法!$D330,登録者リスト!$A$1:$H$43729,8,FALSE),""),""))</f>
        <v/>
      </c>
      <c r="I330" s="341"/>
      <c r="J330" s="341"/>
      <c r="K330" s="343" t="str">
        <f>IFERROR(IF(I330="","",IF(AND(I330&lt;&gt;"107 ハーフマラソン",I330&lt;&gt;"062 10000mW"),IF(BD330="T",IF(VALUE(M330)&lt;=BB330,"A標準",IF(VALUE(M330)&lt;=BC330,"B標準","未突破")),IF(VALUE(M330)&gt;=BB330,"A標準",IF(VALUE(M330)&gt;=BC330,"B標準","未突破"))),IF(VALUE(M330)&lt;=BC330,"","未突破"))),"")</f>
        <v/>
      </c>
      <c r="L330" s="170"/>
      <c r="M330" s="13" t="str">
        <f>IF(U330="",ASC(N330&amp;IF(P330&lt;&gt;"",TEXT(P330,"00"),"")&amp;IF(R330&lt;&gt;"",TEXT(R330,"00"),"")&amp;IF(T330&lt;&gt;"",TEXT(T330,"00"),"")),ASC(U330))</f>
        <v/>
      </c>
      <c r="N330" s="285"/>
      <c r="O330" s="329" t="s">
        <v>278</v>
      </c>
      <c r="P330" s="337"/>
      <c r="Q330" s="329" t="s">
        <v>279</v>
      </c>
      <c r="R330" s="337"/>
      <c r="S330" s="313" t="s">
        <v>280</v>
      </c>
      <c r="T330" s="339"/>
      <c r="U330" s="285"/>
      <c r="V330" s="8"/>
      <c r="W330" s="9" t="s">
        <v>23</v>
      </c>
      <c r="X330" s="8"/>
      <c r="Y330" s="9" t="s">
        <v>24</v>
      </c>
      <c r="Z330" s="8"/>
      <c r="AA330" s="9" t="s">
        <v>26</v>
      </c>
      <c r="AB330" s="283"/>
      <c r="AC330" s="127" t="str">
        <f>IF(AK330="",ASC(AD330&amp;IF(AF330&lt;&gt;"",TEXT(AF330,"00"),"")&amp;IF(AH330&lt;&gt;"",TEXT(AH330,"00"),"")&amp;IF(AJ330&lt;&gt;"",TEXT(AJ330,"00"),"")),ASC(AK330))</f>
        <v/>
      </c>
      <c r="AD330" s="327" t="str">
        <f>IF(I330="","",IF(I330="201 十種競技","",VLOOKUP(I330,#REF!,2,FALSE)))</f>
        <v/>
      </c>
      <c r="AE330" s="331" t="s">
        <v>278</v>
      </c>
      <c r="AF330" s="333" t="str">
        <f>IF(I330="","",IF(I330="201 十種競技","",VLOOKUP(I330,#REF!,4,FALSE)))</f>
        <v/>
      </c>
      <c r="AG330" s="331" t="s">
        <v>279</v>
      </c>
      <c r="AH330" s="333" t="str">
        <f>IF(I330="","",IF(I330="201 十種競技","",VLOOKUP(I330,#REF!,6,FALSE)))</f>
        <v/>
      </c>
      <c r="AI330" s="335" t="s">
        <v>280</v>
      </c>
      <c r="AJ330" s="325" t="str">
        <f>IF(I330="","",IF(I330="201 十種競技","",VLOOKUP(I330,#REF!,8,FALSE)))</f>
        <v/>
      </c>
      <c r="AK330" s="327" t="str">
        <f>IF(I330="","",IF(I330="201 十種競技",#REF!,""))</f>
        <v/>
      </c>
      <c r="AL330" s="13" t="str">
        <f>IF(AT330="",ASC(AM330&amp;IF(AO330&lt;&gt;"",TEXT(AO330,"00"),"")&amp;IF(AQ330&lt;&gt;"",TEXT(AQ330,"00"),"")&amp;IF(AS330&lt;&gt;"",TEXT(AS330,"00"),"")),ASC(AT330))</f>
        <v/>
      </c>
      <c r="AM330" s="279"/>
      <c r="AN330" s="329" t="s">
        <v>278</v>
      </c>
      <c r="AO330" s="311"/>
      <c r="AP330" s="329" t="s">
        <v>279</v>
      </c>
      <c r="AQ330" s="311"/>
      <c r="AR330" s="313" t="s">
        <v>280</v>
      </c>
      <c r="AS330" s="315"/>
      <c r="AT330" s="317"/>
      <c r="AV330" s="6" t="str">
        <f>IF(AND(I330&lt;&gt;"107 ハーフマラソン",I330&lt;&gt;"062 10000mW"),D330 &amp; "-" &amp; I330,D330 &amp; "-" &amp; I330 &amp; J330)</f>
        <v>-</v>
      </c>
      <c r="AW330" s="6" t="str">
        <f>IF(ISERROR(VLOOKUP(記入方法!$AV330,登録者リスト!#REF!,4,FALSE)),"○","")</f>
        <v>○</v>
      </c>
      <c r="AX330" s="6" t="e">
        <f>IF(AND(I330&lt;&gt;"107 ハーフマラソン",I330&lt;&gt;"062 10000mW"),#REF! &amp; "-" &amp; I330,#REF! &amp; "-" &amp; I330 &amp; J330)</f>
        <v>#REF!</v>
      </c>
      <c r="AY330" s="6" t="str">
        <f>IF(ISERROR(VLOOKUP(AX330,突破者リスト外資格記録入力シート!$D$7:$M$106,2,FALSE)),"○","")</f>
        <v>○</v>
      </c>
      <c r="AZ330" s="6" t="str">
        <f>IF(C330="○","整理番号","登録番号")</f>
        <v>登録番号</v>
      </c>
      <c r="BA330" s="6" t="str">
        <f>IF(I330="107 ハーフマラソン","H",IF(I330="062 10000mW","W",""))</f>
        <v/>
      </c>
      <c r="BB330" s="6" t="e">
        <f>VLOOKUP($I330 &amp; $J330,標準記録!$A$1:$D$25,2,FALSE)</f>
        <v>#N/A</v>
      </c>
      <c r="BC330" s="6" t="e">
        <f>VLOOKUP($I330 &amp; $J330,標準記録!$A$1:$D$25,3,FALSE)</f>
        <v>#N/A</v>
      </c>
      <c r="BD330" s="6" t="e">
        <f>VLOOKUP($I330 &amp; $J330,標準記録!$A$1:$D$25,4,FALSE)</f>
        <v>#N/A</v>
      </c>
      <c r="BE330" s="6" t="str">
        <f>IF(BF330="","",A330)</f>
        <v/>
      </c>
      <c r="BF330" s="6" t="str">
        <f>IF(OR(I330="201 十種競技",I330="202 七種競技"),#REF!,"")</f>
        <v/>
      </c>
      <c r="BG330" s="6" t="str">
        <f>IF(I330="107 ハーフマラソン",#REF!,"")</f>
        <v/>
      </c>
      <c r="BH330" s="6" t="str">
        <f>I330 &amp; K330</f>
        <v/>
      </c>
      <c r="BI330" s="6">
        <f>I330</f>
        <v>0</v>
      </c>
      <c r="BJ330" s="6">
        <f>COUNTIF($BI$5:$BI$401,I330)</f>
        <v>160</v>
      </c>
      <c r="BK330" s="6">
        <f>COUNTIF($BH$5:$BH$401,I330 &amp; "B標準")</f>
        <v>0</v>
      </c>
      <c r="BL330" s="6" t="str">
        <f>D328 &amp; D330</f>
        <v>登録番号</v>
      </c>
    </row>
    <row r="331" spans="1:64" ht="14.25" thickBot="1" x14ac:dyDescent="0.2">
      <c r="A331" s="277"/>
      <c r="B331" s="280"/>
      <c r="C331" s="282"/>
      <c r="D331" s="280"/>
      <c r="E331" s="193" t="str">
        <f>IF(C330="○",IF($D330&lt;&gt;"",VLOOKUP($D330,新規学連登録者入力シート!$A$2:$U$101,7,FALSE),""),IF($D330&lt;&gt;"",IF(VLOOKUP(記入方法!$D330,登録者リスト!$A$1:$F$43729,4,FALSE)=基本情報!$D$6,VLOOKUP(記入方法!$D330,登録者リスト!$A$1:$F$43729,2,FALSE),""),""))</f>
        <v/>
      </c>
      <c r="F331" s="284"/>
      <c r="G331" s="193" t="str">
        <f>IF(C330="○",IF($D330&lt;&gt;"",VLOOKUP($D330,新規学連登録者入力シート!$A$2:$U$101,19,FALSE),""),IF($D330&lt;&gt;"",IF(VLOOKUP(記入方法!$D330,登録者リスト!$A$1:$F$43729,4,FALSE)=基本情報!$D$6,VLOOKUP(記入方法!$D330,登録者リスト!$A$1:$F$43729,6,FALSE),""),""))</f>
        <v/>
      </c>
      <c r="H331" s="286"/>
      <c r="I331" s="342"/>
      <c r="J331" s="342"/>
      <c r="K331" s="344"/>
      <c r="L331" s="171"/>
      <c r="M331" s="15" t="str">
        <f>IF(U331="",ASC(N331&amp;IF(P331&lt;&gt;"",TEXT(P331,"00"),"")&amp;IF(R331&lt;&gt;"",TEXT(R331,"00"),"")&amp;IF(T331&lt;&gt;"",TEXT(T331,"00"),"")),ASC(U331))</f>
        <v/>
      </c>
      <c r="N331" s="286"/>
      <c r="O331" s="330"/>
      <c r="P331" s="338"/>
      <c r="Q331" s="330"/>
      <c r="R331" s="338"/>
      <c r="S331" s="314"/>
      <c r="T331" s="340"/>
      <c r="U331" s="286"/>
      <c r="V331" s="10"/>
      <c r="W331" s="11" t="s">
        <v>23</v>
      </c>
      <c r="X331" s="10"/>
      <c r="Y331" s="11" t="s">
        <v>25</v>
      </c>
      <c r="Z331" s="10"/>
      <c r="AA331" s="11" t="s">
        <v>26</v>
      </c>
      <c r="AB331" s="284"/>
      <c r="AC331" s="128" t="str">
        <f>IF(AK331="",ASC(AD330&amp;IF(AF331&lt;&gt;"",TEXT(AF331,"00"),"")&amp;IF(AH331&lt;&gt;"",TEXT(AH331,"00"),"")&amp;IF(AJ331&lt;&gt;"",TEXT(AJ331,"00"),"")),ASC(AK331))</f>
        <v/>
      </c>
      <c r="AD331" s="328"/>
      <c r="AE331" s="332"/>
      <c r="AF331" s="334"/>
      <c r="AG331" s="332"/>
      <c r="AH331" s="334"/>
      <c r="AI331" s="336"/>
      <c r="AJ331" s="326"/>
      <c r="AK331" s="328"/>
      <c r="AL331" s="15" t="str">
        <f>IF(AT331="",ASC(AM331&amp;IF(AO331&lt;&gt;"",TEXT(AO331,"00"),"")&amp;IF(AQ331&lt;&gt;"",TEXT(AQ331,"00"),"")&amp;IF(AS331&lt;&gt;"",TEXT(AS331,"00"),"")),ASC(AT331))</f>
        <v/>
      </c>
      <c r="AM331" s="280"/>
      <c r="AN331" s="330"/>
      <c r="AO331" s="312"/>
      <c r="AP331" s="330"/>
      <c r="AQ331" s="312"/>
      <c r="AR331" s="314"/>
      <c r="AS331" s="316"/>
      <c r="AT331" s="318"/>
      <c r="AV331" s="6" t="str">
        <f>IF(AND(I331&lt;&gt;"107 ハーフマラソン",I331&lt;&gt;"062 10000mW"),D330 &amp; "-" &amp; I331,D330 &amp; "-" &amp; I331 &amp; J331)</f>
        <v>-</v>
      </c>
      <c r="AW331" s="6" t="str">
        <f>IF(ISERROR(VLOOKUP(記入方法!$AV331,登録者リスト!#REF!,4,FALSE)),"○","")</f>
        <v>○</v>
      </c>
      <c r="AX331" s="6" t="e">
        <f>IF(AND(I331&lt;&gt;"107 ハーフマラソン",I331&lt;&gt;"062 10000mW"),#REF! &amp; "-" &amp; I331,#REF! &amp; "-" &amp; I331 &amp; J331)</f>
        <v>#REF!</v>
      </c>
      <c r="AY331" s="6" t="str">
        <f>IF(ISERROR(VLOOKUP(AX331,突破者リスト外資格記録入力シート!$D$7:$M$106,2,FALSE)),"○","")</f>
        <v>○</v>
      </c>
      <c r="BA331" s="6" t="str">
        <f>IF(I331="107 ハーフマラソン","H",IF(I331="062 10000mW","W",""))</f>
        <v/>
      </c>
      <c r="BB331" s="6" t="e">
        <f>VLOOKUP($I331 &amp; $J331,標準記録!$A$1:$D$25,2,FALSE)</f>
        <v>#N/A</v>
      </c>
      <c r="BC331" s="6" t="e">
        <f>VLOOKUP($I331 &amp; $J331,標準記録!$A$1:$D$25,3,FALSE)</f>
        <v>#N/A</v>
      </c>
      <c r="BD331" s="6" t="e">
        <f>VLOOKUP($I331 &amp; $J331,標準記録!$A$1:$D$25,4,FALSE)</f>
        <v>#N/A</v>
      </c>
      <c r="BE331" s="6" t="str">
        <f>IF(BF331="","",A330)</f>
        <v/>
      </c>
      <c r="BF331" s="6" t="str">
        <f>IF(OR(I331="201 十種競技",I331="202 七種競技"),#REF!,"")</f>
        <v/>
      </c>
      <c r="BG331" s="6" t="str">
        <f>IF(I331="107 ハーフマラソン",#REF!,"")</f>
        <v/>
      </c>
      <c r="BH331" s="6" t="str">
        <f>I331 &amp; K331</f>
        <v/>
      </c>
      <c r="BI331" s="6">
        <f>I331</f>
        <v>0</v>
      </c>
      <c r="BJ331" s="6">
        <f>COUNTIF($BI$5:$BI$401,I331)</f>
        <v>160</v>
      </c>
      <c r="BK331" s="6">
        <f>COUNTIF($BH$5:$BH$401,I331 &amp; "B標準")</f>
        <v>0</v>
      </c>
    </row>
    <row r="332" spans="1:64" ht="15" thickTop="1" thickBot="1" x14ac:dyDescent="0.2">
      <c r="A332" s="278"/>
      <c r="B332" s="319" t="s">
        <v>167</v>
      </c>
      <c r="C332" s="320"/>
      <c r="D332" s="320"/>
      <c r="E332" s="320"/>
      <c r="F332" s="320"/>
      <c r="G332" s="321"/>
      <c r="H332" s="190"/>
      <c r="I332" s="322"/>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4"/>
    </row>
    <row r="333" spans="1:64" ht="13.5" customHeight="1" x14ac:dyDescent="0.15">
      <c r="A333" s="301"/>
      <c r="B333" s="303" t="s">
        <v>0</v>
      </c>
      <c r="C333" s="305" t="s">
        <v>283</v>
      </c>
      <c r="D333" s="305" t="str">
        <f>IF(C335="○","整理番号","登録番号")</f>
        <v>登録番号</v>
      </c>
      <c r="E333" s="189" t="s">
        <v>1402</v>
      </c>
      <c r="F333" s="303" t="s">
        <v>322</v>
      </c>
      <c r="G333" s="169" t="s">
        <v>1</v>
      </c>
      <c r="H333" s="307" t="s">
        <v>1403</v>
      </c>
      <c r="I333" s="345" t="s">
        <v>2</v>
      </c>
      <c r="J333" s="307" t="s">
        <v>331</v>
      </c>
      <c r="K333" s="307" t="s">
        <v>3</v>
      </c>
      <c r="L333" s="179" t="s">
        <v>284</v>
      </c>
      <c r="M333" s="172" t="s">
        <v>16</v>
      </c>
      <c r="N333" s="287" t="s">
        <v>4</v>
      </c>
      <c r="O333" s="288"/>
      <c r="P333" s="288"/>
      <c r="Q333" s="288"/>
      <c r="R333" s="288"/>
      <c r="S333" s="288"/>
      <c r="T333" s="288"/>
      <c r="U333" s="288"/>
      <c r="V333" s="288"/>
      <c r="W333" s="288"/>
      <c r="X333" s="288"/>
      <c r="Y333" s="288"/>
      <c r="Z333" s="288"/>
      <c r="AA333" s="288"/>
      <c r="AB333" s="289"/>
      <c r="AC333" s="174" t="s">
        <v>16</v>
      </c>
      <c r="AD333" s="290" t="s">
        <v>470</v>
      </c>
      <c r="AE333" s="291"/>
      <c r="AF333" s="291"/>
      <c r="AG333" s="291"/>
      <c r="AH333" s="291"/>
      <c r="AI333" s="291"/>
      <c r="AJ333" s="291"/>
      <c r="AK333" s="292"/>
      <c r="AL333" s="172" t="s">
        <v>16</v>
      </c>
      <c r="AM333" s="287" t="s">
        <v>467</v>
      </c>
      <c r="AN333" s="288"/>
      <c r="AO333" s="288"/>
      <c r="AP333" s="288"/>
      <c r="AQ333" s="288"/>
      <c r="AR333" s="288"/>
      <c r="AS333" s="288"/>
      <c r="AT333" s="293"/>
    </row>
    <row r="334" spans="1:64" ht="14.25" thickBot="1" x14ac:dyDescent="0.2">
      <c r="A334" s="302"/>
      <c r="B334" s="304"/>
      <c r="C334" s="306"/>
      <c r="D334" s="306"/>
      <c r="E334" s="194" t="s">
        <v>6</v>
      </c>
      <c r="F334" s="304"/>
      <c r="G334" s="7" t="s">
        <v>7</v>
      </c>
      <c r="H334" s="304"/>
      <c r="I334" s="346"/>
      <c r="J334" s="310"/>
      <c r="K334" s="310"/>
      <c r="L334" s="180"/>
      <c r="M334" s="173"/>
      <c r="N334" s="294" t="s">
        <v>8</v>
      </c>
      <c r="O334" s="295"/>
      <c r="P334" s="295"/>
      <c r="Q334" s="295"/>
      <c r="R334" s="295"/>
      <c r="S334" s="295"/>
      <c r="T334" s="296"/>
      <c r="U334" s="194" t="s">
        <v>9</v>
      </c>
      <c r="V334" s="176" t="s">
        <v>10</v>
      </c>
      <c r="W334" s="177"/>
      <c r="X334" s="177"/>
      <c r="Y334" s="177"/>
      <c r="Z334" s="177"/>
      <c r="AA334" s="178"/>
      <c r="AB334" s="120" t="s">
        <v>11</v>
      </c>
      <c r="AC334" s="175"/>
      <c r="AD334" s="297" t="s">
        <v>8</v>
      </c>
      <c r="AE334" s="298"/>
      <c r="AF334" s="298"/>
      <c r="AG334" s="298"/>
      <c r="AH334" s="298"/>
      <c r="AI334" s="298"/>
      <c r="AJ334" s="299"/>
      <c r="AK334" s="126" t="s">
        <v>9</v>
      </c>
      <c r="AL334" s="173"/>
      <c r="AM334" s="294" t="s">
        <v>8</v>
      </c>
      <c r="AN334" s="295"/>
      <c r="AO334" s="295"/>
      <c r="AP334" s="295"/>
      <c r="AQ334" s="295"/>
      <c r="AR334" s="295"/>
      <c r="AS334" s="296"/>
      <c r="AT334" s="121" t="s">
        <v>9</v>
      </c>
    </row>
    <row r="335" spans="1:64" x14ac:dyDescent="0.15">
      <c r="A335" s="276">
        <v>67</v>
      </c>
      <c r="B335" s="279"/>
      <c r="C335" s="281"/>
      <c r="D335" s="279"/>
      <c r="E335" s="191" t="str">
        <f>IF(C335="○",IF($D335&lt;&gt;"",VLOOKUP($D335,新規学連登録者入力シート!$A$2:$U$101,8,FALSE),""),IF($D335&lt;&gt;"",IF(VLOOKUP(記入方法!$D335,登録者リスト!$A$1:$F$43729,4,FALSE)=基本情報!$D$6,VLOOKUP(記入方法!$D335,登録者リスト!$A$1:$F$43729,3,FALSE),""),""))</f>
        <v/>
      </c>
      <c r="F335" s="283" t="str">
        <f>IF(C335="○",IF($D335&lt;&gt;"",VLOOKUP($D335,新規学連登録者入力シート!$A$2:$U$101,9,FALSE),""),IF($D335&lt;&gt;"",IF(VLOOKUP(記入方法!$D335,登録者リスト!$A$1:$G$43729,4,FALSE)=基本情報!$D$6,VLOOKUP(記入方法!$D335,登録者リスト!$A$1:$G$43729,7,FALSE),""),""))</f>
        <v/>
      </c>
      <c r="G335" s="192" t="str">
        <f>IF(C335="○",IF($D335&lt;&gt;"",VLOOKUP($D335,新規学連登録者入力シート!$A$2:$U$101,14,FALSE),""),IF($D335&lt;&gt;"",IF(VLOOKUP(記入方法!$D335,登録者リスト!$A$1:$F$43729,4,FALSE)=基本情報!$D$6,VLOOKUP(記入方法!$D335,登録者リスト!$A$1:$F$43729,5,FALSE),""),""))</f>
        <v/>
      </c>
      <c r="H335" s="285" t="str">
        <f>IF(C335="○",IF($D335&lt;&gt;"",VLOOKUP($D335,新規学連登録者入力シート!$A$2:$U$101,19,FALSE),""),IF($D335&lt;&gt;"",IF(VLOOKUP(記入方法!$D335,登録者リスト!$A$1:$H$43729,4,FALSE)=基本情報!$D$6,VLOOKUP(記入方法!$D335,登録者リスト!$A$1:$H$43729,8,FALSE),""),""))</f>
        <v/>
      </c>
      <c r="I335" s="341"/>
      <c r="J335" s="341"/>
      <c r="K335" s="343" t="str">
        <f>IFERROR(IF(I335="","",IF(AND(I335&lt;&gt;"107 ハーフマラソン",I335&lt;&gt;"062 10000mW"),IF(BD335="T",IF(VALUE(M335)&lt;=BB335,"A標準",IF(VALUE(M335)&lt;=BC335,"B標準","未突破")),IF(VALUE(M335)&gt;=BB335,"A標準",IF(VALUE(M335)&gt;=BC335,"B標準","未突破"))),IF(VALUE(M335)&lt;=BC335,"","未突破"))),"")</f>
        <v/>
      </c>
      <c r="L335" s="170"/>
      <c r="M335" s="13" t="str">
        <f>IF(U335="",ASC(N335&amp;IF(P335&lt;&gt;"",TEXT(P335,"00"),"")&amp;IF(R335&lt;&gt;"",TEXT(R335,"00"),"")&amp;IF(T335&lt;&gt;"",TEXT(T335,"00"),"")),ASC(U335))</f>
        <v/>
      </c>
      <c r="N335" s="285"/>
      <c r="O335" s="329" t="s">
        <v>278</v>
      </c>
      <c r="P335" s="337"/>
      <c r="Q335" s="329" t="s">
        <v>279</v>
      </c>
      <c r="R335" s="337"/>
      <c r="S335" s="313" t="s">
        <v>280</v>
      </c>
      <c r="T335" s="339"/>
      <c r="U335" s="285"/>
      <c r="V335" s="8"/>
      <c r="W335" s="9" t="s">
        <v>23</v>
      </c>
      <c r="X335" s="8"/>
      <c r="Y335" s="9" t="s">
        <v>24</v>
      </c>
      <c r="Z335" s="8"/>
      <c r="AA335" s="9" t="s">
        <v>26</v>
      </c>
      <c r="AB335" s="283"/>
      <c r="AC335" s="127" t="str">
        <f>IF(AK335="",ASC(AD335&amp;IF(AF335&lt;&gt;"",TEXT(AF335,"00"),"")&amp;IF(AH335&lt;&gt;"",TEXT(AH335,"00"),"")&amp;IF(AJ335&lt;&gt;"",TEXT(AJ335,"00"),"")),ASC(AK335))</f>
        <v/>
      </c>
      <c r="AD335" s="327" t="str">
        <f>IF(I335="","",IF(I335="201 十種競技","",VLOOKUP(I335,#REF!,2,FALSE)))</f>
        <v/>
      </c>
      <c r="AE335" s="331" t="s">
        <v>278</v>
      </c>
      <c r="AF335" s="333" t="str">
        <f>IF(I335="","",IF(I335="201 十種競技","",VLOOKUP(I335,#REF!,4,FALSE)))</f>
        <v/>
      </c>
      <c r="AG335" s="331" t="s">
        <v>279</v>
      </c>
      <c r="AH335" s="333" t="str">
        <f>IF(I335="","",IF(I335="201 十種競技","",VLOOKUP(I335,#REF!,6,FALSE)))</f>
        <v/>
      </c>
      <c r="AI335" s="335" t="s">
        <v>280</v>
      </c>
      <c r="AJ335" s="325" t="str">
        <f>IF(I335="","",IF(I335="201 十種競技","",VLOOKUP(I335,#REF!,8,FALSE)))</f>
        <v/>
      </c>
      <c r="AK335" s="327" t="str">
        <f>IF(I335="","",IF(I335="201 十種競技",#REF!,""))</f>
        <v/>
      </c>
      <c r="AL335" s="13" t="str">
        <f>IF(AT335="",ASC(AM335&amp;IF(AO335&lt;&gt;"",TEXT(AO335,"00"),"")&amp;IF(AQ335&lt;&gt;"",TEXT(AQ335,"00"),"")&amp;IF(AS335&lt;&gt;"",TEXT(AS335,"00"),"")),ASC(AT335))</f>
        <v/>
      </c>
      <c r="AM335" s="279"/>
      <c r="AN335" s="329" t="s">
        <v>278</v>
      </c>
      <c r="AO335" s="311"/>
      <c r="AP335" s="329" t="s">
        <v>279</v>
      </c>
      <c r="AQ335" s="311"/>
      <c r="AR335" s="313" t="s">
        <v>280</v>
      </c>
      <c r="AS335" s="315"/>
      <c r="AT335" s="317"/>
      <c r="AV335" s="6" t="str">
        <f>IF(AND(I335&lt;&gt;"107 ハーフマラソン",I335&lt;&gt;"062 10000mW"),D335 &amp; "-" &amp; I335,D335 &amp; "-" &amp; I335 &amp; J335)</f>
        <v>-</v>
      </c>
      <c r="AW335" s="6" t="str">
        <f>IF(ISERROR(VLOOKUP(記入方法!$AV335,登録者リスト!#REF!,4,FALSE)),"○","")</f>
        <v>○</v>
      </c>
      <c r="AX335" s="6" t="e">
        <f>IF(AND(I335&lt;&gt;"107 ハーフマラソン",I335&lt;&gt;"062 10000mW"),#REF! &amp; "-" &amp; I335,#REF! &amp; "-" &amp; I335 &amp; J335)</f>
        <v>#REF!</v>
      </c>
      <c r="AY335" s="6" t="str">
        <f>IF(ISERROR(VLOOKUP(AX335,突破者リスト外資格記録入力シート!$D$7:$M$106,2,FALSE)),"○","")</f>
        <v>○</v>
      </c>
      <c r="AZ335" s="6" t="str">
        <f>IF(C335="○","整理番号","登録番号")</f>
        <v>登録番号</v>
      </c>
      <c r="BA335" s="6" t="str">
        <f>IF(I335="107 ハーフマラソン","H",IF(I335="062 10000mW","W",""))</f>
        <v/>
      </c>
      <c r="BB335" s="6" t="e">
        <f>VLOOKUP($I335 &amp; $J335,標準記録!$A$1:$D$25,2,FALSE)</f>
        <v>#N/A</v>
      </c>
      <c r="BC335" s="6" t="e">
        <f>VLOOKUP($I335 &amp; $J335,標準記録!$A$1:$D$25,3,FALSE)</f>
        <v>#N/A</v>
      </c>
      <c r="BD335" s="6" t="e">
        <f>VLOOKUP($I335 &amp; $J335,標準記録!$A$1:$D$25,4,FALSE)</f>
        <v>#N/A</v>
      </c>
      <c r="BE335" s="6" t="str">
        <f>IF(BF335="","",A335)</f>
        <v/>
      </c>
      <c r="BF335" s="6" t="str">
        <f>IF(OR(I335="201 十種競技",I335="202 七種競技"),#REF!,"")</f>
        <v/>
      </c>
      <c r="BG335" s="6" t="str">
        <f>IF(I335="107 ハーフマラソン",#REF!,"")</f>
        <v/>
      </c>
      <c r="BH335" s="6" t="str">
        <f>I335 &amp; K335</f>
        <v/>
      </c>
      <c r="BI335" s="6">
        <f>I335</f>
        <v>0</v>
      </c>
      <c r="BJ335" s="6">
        <f>COUNTIF($BI$5:$BI$401,I335)</f>
        <v>160</v>
      </c>
      <c r="BK335" s="6">
        <f>COUNTIF($BH$5:$BH$401,I335 &amp; "B標準")</f>
        <v>0</v>
      </c>
      <c r="BL335" s="6" t="str">
        <f>D333 &amp; D335</f>
        <v>登録番号</v>
      </c>
    </row>
    <row r="336" spans="1:64" ht="14.25" thickBot="1" x14ac:dyDescent="0.2">
      <c r="A336" s="277"/>
      <c r="B336" s="280"/>
      <c r="C336" s="282"/>
      <c r="D336" s="280"/>
      <c r="E336" s="193" t="str">
        <f>IF(C335="○",IF($D335&lt;&gt;"",VLOOKUP($D335,新規学連登録者入力シート!$A$2:$U$101,7,FALSE),""),IF($D335&lt;&gt;"",IF(VLOOKUP(記入方法!$D335,登録者リスト!$A$1:$F$43729,4,FALSE)=基本情報!$D$6,VLOOKUP(記入方法!$D335,登録者リスト!$A$1:$F$43729,2,FALSE),""),""))</f>
        <v/>
      </c>
      <c r="F336" s="284"/>
      <c r="G336" s="193" t="str">
        <f>IF(C335="○",IF($D335&lt;&gt;"",VLOOKUP($D335,新規学連登録者入力シート!$A$2:$U$101,19,FALSE),""),IF($D335&lt;&gt;"",IF(VLOOKUP(記入方法!$D335,登録者リスト!$A$1:$F$43729,4,FALSE)=基本情報!$D$6,VLOOKUP(記入方法!$D335,登録者リスト!$A$1:$F$43729,6,FALSE),""),""))</f>
        <v/>
      </c>
      <c r="H336" s="286"/>
      <c r="I336" s="342"/>
      <c r="J336" s="342"/>
      <c r="K336" s="344"/>
      <c r="L336" s="171"/>
      <c r="M336" s="15" t="str">
        <f>IF(U336="",ASC(N336&amp;IF(P336&lt;&gt;"",TEXT(P336,"00"),"")&amp;IF(R336&lt;&gt;"",TEXT(R336,"00"),"")&amp;IF(T336&lt;&gt;"",TEXT(T336,"00"),"")),ASC(U336))</f>
        <v/>
      </c>
      <c r="N336" s="286"/>
      <c r="O336" s="330"/>
      <c r="P336" s="338"/>
      <c r="Q336" s="330"/>
      <c r="R336" s="338"/>
      <c r="S336" s="314"/>
      <c r="T336" s="340"/>
      <c r="U336" s="286"/>
      <c r="V336" s="10"/>
      <c r="W336" s="11" t="s">
        <v>23</v>
      </c>
      <c r="X336" s="10"/>
      <c r="Y336" s="11" t="s">
        <v>25</v>
      </c>
      <c r="Z336" s="10"/>
      <c r="AA336" s="11" t="s">
        <v>26</v>
      </c>
      <c r="AB336" s="284"/>
      <c r="AC336" s="128" t="str">
        <f>IF(AK336="",ASC(AD335&amp;IF(AF336&lt;&gt;"",TEXT(AF336,"00"),"")&amp;IF(AH336&lt;&gt;"",TEXT(AH336,"00"),"")&amp;IF(AJ336&lt;&gt;"",TEXT(AJ336,"00"),"")),ASC(AK336))</f>
        <v/>
      </c>
      <c r="AD336" s="328"/>
      <c r="AE336" s="332"/>
      <c r="AF336" s="334"/>
      <c r="AG336" s="332"/>
      <c r="AH336" s="334"/>
      <c r="AI336" s="336"/>
      <c r="AJ336" s="326"/>
      <c r="AK336" s="328"/>
      <c r="AL336" s="15" t="str">
        <f>IF(AT336="",ASC(AM336&amp;IF(AO336&lt;&gt;"",TEXT(AO336,"00"),"")&amp;IF(AQ336&lt;&gt;"",TEXT(AQ336,"00"),"")&amp;IF(AS336&lt;&gt;"",TEXT(AS336,"00"),"")),ASC(AT336))</f>
        <v/>
      </c>
      <c r="AM336" s="280"/>
      <c r="AN336" s="330"/>
      <c r="AO336" s="312"/>
      <c r="AP336" s="330"/>
      <c r="AQ336" s="312"/>
      <c r="AR336" s="314"/>
      <c r="AS336" s="316"/>
      <c r="AT336" s="318"/>
      <c r="AV336" s="6" t="str">
        <f>IF(AND(I336&lt;&gt;"107 ハーフマラソン",I336&lt;&gt;"062 10000mW"),D335 &amp; "-" &amp; I336,D335 &amp; "-" &amp; I336 &amp; J336)</f>
        <v>-</v>
      </c>
      <c r="AW336" s="6" t="str">
        <f>IF(ISERROR(VLOOKUP(記入方法!$AV336,登録者リスト!#REF!,4,FALSE)),"○","")</f>
        <v>○</v>
      </c>
      <c r="AX336" s="6" t="e">
        <f>IF(AND(I336&lt;&gt;"107 ハーフマラソン",I336&lt;&gt;"062 10000mW"),#REF! &amp; "-" &amp; I336,#REF! &amp; "-" &amp; I336 &amp; J336)</f>
        <v>#REF!</v>
      </c>
      <c r="AY336" s="6" t="str">
        <f>IF(ISERROR(VLOOKUP(AX336,突破者リスト外資格記録入力シート!$D$7:$M$106,2,FALSE)),"○","")</f>
        <v>○</v>
      </c>
      <c r="BA336" s="6" t="str">
        <f>IF(I336="107 ハーフマラソン","H",IF(I336="062 10000mW","W",""))</f>
        <v/>
      </c>
      <c r="BB336" s="6" t="e">
        <f>VLOOKUP($I336 &amp; $J336,標準記録!$A$1:$D$25,2,FALSE)</f>
        <v>#N/A</v>
      </c>
      <c r="BC336" s="6" t="e">
        <f>VLOOKUP($I336 &amp; $J336,標準記録!$A$1:$D$25,3,FALSE)</f>
        <v>#N/A</v>
      </c>
      <c r="BD336" s="6" t="e">
        <f>VLOOKUP($I336 &amp; $J336,標準記録!$A$1:$D$25,4,FALSE)</f>
        <v>#N/A</v>
      </c>
      <c r="BE336" s="6" t="str">
        <f>IF(BF336="","",A335)</f>
        <v/>
      </c>
      <c r="BF336" s="6" t="str">
        <f>IF(OR(I336="201 十種競技",I336="202 七種競技"),#REF!,"")</f>
        <v/>
      </c>
      <c r="BG336" s="6" t="str">
        <f>IF(I336="107 ハーフマラソン",#REF!,"")</f>
        <v/>
      </c>
      <c r="BH336" s="6" t="str">
        <f>I336 &amp; K336</f>
        <v/>
      </c>
      <c r="BI336" s="6">
        <f>I336</f>
        <v>0</v>
      </c>
      <c r="BJ336" s="6">
        <f>COUNTIF($BI$5:$BI$401,I336)</f>
        <v>160</v>
      </c>
      <c r="BK336" s="6">
        <f>COUNTIF($BH$5:$BH$401,I336 &amp; "B標準")</f>
        <v>0</v>
      </c>
    </row>
    <row r="337" spans="1:64" ht="15" thickTop="1" thickBot="1" x14ac:dyDescent="0.2">
      <c r="A337" s="278"/>
      <c r="B337" s="319" t="s">
        <v>167</v>
      </c>
      <c r="C337" s="320"/>
      <c r="D337" s="320"/>
      <c r="E337" s="320"/>
      <c r="F337" s="320"/>
      <c r="G337" s="321"/>
      <c r="H337" s="190"/>
      <c r="I337" s="322"/>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4"/>
    </row>
    <row r="338" spans="1:64" ht="13.5" customHeight="1" x14ac:dyDescent="0.15">
      <c r="A338" s="301"/>
      <c r="B338" s="303" t="s">
        <v>0</v>
      </c>
      <c r="C338" s="305" t="s">
        <v>283</v>
      </c>
      <c r="D338" s="305" t="str">
        <f>IF(C340="○","整理番号","登録番号")</f>
        <v>登録番号</v>
      </c>
      <c r="E338" s="189" t="s">
        <v>1402</v>
      </c>
      <c r="F338" s="303" t="s">
        <v>322</v>
      </c>
      <c r="G338" s="169" t="s">
        <v>1</v>
      </c>
      <c r="H338" s="307" t="s">
        <v>1403</v>
      </c>
      <c r="I338" s="345" t="s">
        <v>2</v>
      </c>
      <c r="J338" s="307" t="s">
        <v>331</v>
      </c>
      <c r="K338" s="307" t="s">
        <v>3</v>
      </c>
      <c r="L338" s="179" t="s">
        <v>284</v>
      </c>
      <c r="M338" s="172" t="s">
        <v>16</v>
      </c>
      <c r="N338" s="287" t="s">
        <v>4</v>
      </c>
      <c r="O338" s="288"/>
      <c r="P338" s="288"/>
      <c r="Q338" s="288"/>
      <c r="R338" s="288"/>
      <c r="S338" s="288"/>
      <c r="T338" s="288"/>
      <c r="U338" s="288"/>
      <c r="V338" s="288"/>
      <c r="W338" s="288"/>
      <c r="X338" s="288"/>
      <c r="Y338" s="288"/>
      <c r="Z338" s="288"/>
      <c r="AA338" s="288"/>
      <c r="AB338" s="289"/>
      <c r="AC338" s="174" t="s">
        <v>16</v>
      </c>
      <c r="AD338" s="290" t="s">
        <v>470</v>
      </c>
      <c r="AE338" s="291"/>
      <c r="AF338" s="291"/>
      <c r="AG338" s="291"/>
      <c r="AH338" s="291"/>
      <c r="AI338" s="291"/>
      <c r="AJ338" s="291"/>
      <c r="AK338" s="292"/>
      <c r="AL338" s="172" t="s">
        <v>16</v>
      </c>
      <c r="AM338" s="287" t="s">
        <v>467</v>
      </c>
      <c r="AN338" s="288"/>
      <c r="AO338" s="288"/>
      <c r="AP338" s="288"/>
      <c r="AQ338" s="288"/>
      <c r="AR338" s="288"/>
      <c r="AS338" s="288"/>
      <c r="AT338" s="293"/>
    </row>
    <row r="339" spans="1:64" ht="14.25" thickBot="1" x14ac:dyDescent="0.2">
      <c r="A339" s="302"/>
      <c r="B339" s="304"/>
      <c r="C339" s="306"/>
      <c r="D339" s="306"/>
      <c r="E339" s="194" t="s">
        <v>6</v>
      </c>
      <c r="F339" s="304"/>
      <c r="G339" s="7" t="s">
        <v>7</v>
      </c>
      <c r="H339" s="304"/>
      <c r="I339" s="346"/>
      <c r="J339" s="310"/>
      <c r="K339" s="310"/>
      <c r="L339" s="180"/>
      <c r="M339" s="173"/>
      <c r="N339" s="294" t="s">
        <v>8</v>
      </c>
      <c r="O339" s="295"/>
      <c r="P339" s="295"/>
      <c r="Q339" s="295"/>
      <c r="R339" s="295"/>
      <c r="S339" s="295"/>
      <c r="T339" s="296"/>
      <c r="U339" s="194" t="s">
        <v>9</v>
      </c>
      <c r="V339" s="176" t="s">
        <v>10</v>
      </c>
      <c r="W339" s="177"/>
      <c r="X339" s="177"/>
      <c r="Y339" s="177"/>
      <c r="Z339" s="177"/>
      <c r="AA339" s="178"/>
      <c r="AB339" s="120" t="s">
        <v>11</v>
      </c>
      <c r="AC339" s="175"/>
      <c r="AD339" s="297" t="s">
        <v>8</v>
      </c>
      <c r="AE339" s="298"/>
      <c r="AF339" s="298"/>
      <c r="AG339" s="298"/>
      <c r="AH339" s="298"/>
      <c r="AI339" s="298"/>
      <c r="AJ339" s="299"/>
      <c r="AK339" s="126" t="s">
        <v>9</v>
      </c>
      <c r="AL339" s="173"/>
      <c r="AM339" s="294" t="s">
        <v>8</v>
      </c>
      <c r="AN339" s="295"/>
      <c r="AO339" s="295"/>
      <c r="AP339" s="295"/>
      <c r="AQ339" s="295"/>
      <c r="AR339" s="295"/>
      <c r="AS339" s="296"/>
      <c r="AT339" s="121" t="s">
        <v>9</v>
      </c>
    </row>
    <row r="340" spans="1:64" x14ac:dyDescent="0.15">
      <c r="A340" s="276">
        <v>68</v>
      </c>
      <c r="B340" s="279"/>
      <c r="C340" s="281"/>
      <c r="D340" s="279"/>
      <c r="E340" s="191" t="str">
        <f>IF(C340="○",IF($D340&lt;&gt;"",VLOOKUP($D340,新規学連登録者入力シート!$A$2:$U$101,8,FALSE),""),IF($D340&lt;&gt;"",IF(VLOOKUP(記入方法!$D340,登録者リスト!$A$1:$F$43729,4,FALSE)=基本情報!$D$6,VLOOKUP(記入方法!$D340,登録者リスト!$A$1:$F$43729,3,FALSE),""),""))</f>
        <v/>
      </c>
      <c r="F340" s="283" t="str">
        <f>IF(C340="○",IF($D340&lt;&gt;"",VLOOKUP($D340,新規学連登録者入力シート!$A$2:$U$101,9,FALSE),""),IF($D340&lt;&gt;"",IF(VLOOKUP(記入方法!$D340,登録者リスト!$A$1:$G$43729,4,FALSE)=基本情報!$D$6,VLOOKUP(記入方法!$D340,登録者リスト!$A$1:$G$43729,7,FALSE),""),""))</f>
        <v/>
      </c>
      <c r="G340" s="192" t="str">
        <f>IF(C340="○",IF($D340&lt;&gt;"",VLOOKUP($D340,新規学連登録者入力シート!$A$2:$U$101,14,FALSE),""),IF($D340&lt;&gt;"",IF(VLOOKUP(記入方法!$D340,登録者リスト!$A$1:$F$43729,4,FALSE)=基本情報!$D$6,VLOOKUP(記入方法!$D340,登録者リスト!$A$1:$F$43729,5,FALSE),""),""))</f>
        <v/>
      </c>
      <c r="H340" s="285" t="str">
        <f>IF(C340="○",IF($D340&lt;&gt;"",VLOOKUP($D340,新規学連登録者入力シート!$A$2:$U$101,19,FALSE),""),IF($D340&lt;&gt;"",IF(VLOOKUP(記入方法!$D340,登録者リスト!$A$1:$H$43729,4,FALSE)=基本情報!$D$6,VLOOKUP(記入方法!$D340,登録者リスト!$A$1:$H$43729,8,FALSE),""),""))</f>
        <v/>
      </c>
      <c r="I340" s="341"/>
      <c r="J340" s="341"/>
      <c r="K340" s="343" t="str">
        <f>IFERROR(IF(I340="","",IF(AND(I340&lt;&gt;"107 ハーフマラソン",I340&lt;&gt;"062 10000mW"),IF(BD340="T",IF(VALUE(M340)&lt;=BB340,"A標準",IF(VALUE(M340)&lt;=BC340,"B標準","未突破")),IF(VALUE(M340)&gt;=BB340,"A標準",IF(VALUE(M340)&gt;=BC340,"B標準","未突破"))),IF(VALUE(M340)&lt;=BC340,"","未突破"))),"")</f>
        <v/>
      </c>
      <c r="L340" s="170"/>
      <c r="M340" s="13" t="str">
        <f>IF(U340="",ASC(N340&amp;IF(P340&lt;&gt;"",TEXT(P340,"00"),"")&amp;IF(R340&lt;&gt;"",TEXT(R340,"00"),"")&amp;IF(T340&lt;&gt;"",TEXT(T340,"00"),"")),ASC(U340))</f>
        <v/>
      </c>
      <c r="N340" s="285"/>
      <c r="O340" s="329" t="s">
        <v>278</v>
      </c>
      <c r="P340" s="337"/>
      <c r="Q340" s="329" t="s">
        <v>279</v>
      </c>
      <c r="R340" s="337"/>
      <c r="S340" s="313" t="s">
        <v>280</v>
      </c>
      <c r="T340" s="339"/>
      <c r="U340" s="285"/>
      <c r="V340" s="8"/>
      <c r="W340" s="9" t="s">
        <v>23</v>
      </c>
      <c r="X340" s="8"/>
      <c r="Y340" s="9" t="s">
        <v>24</v>
      </c>
      <c r="Z340" s="8"/>
      <c r="AA340" s="9" t="s">
        <v>26</v>
      </c>
      <c r="AB340" s="283"/>
      <c r="AC340" s="127" t="str">
        <f>IF(AK340="",ASC(AD340&amp;IF(AF340&lt;&gt;"",TEXT(AF340,"00"),"")&amp;IF(AH340&lt;&gt;"",TEXT(AH340,"00"),"")&amp;IF(AJ340&lt;&gt;"",TEXT(AJ340,"00"),"")),ASC(AK340))</f>
        <v/>
      </c>
      <c r="AD340" s="327" t="str">
        <f>IF(I340="","",IF(I340="201 十種競技","",VLOOKUP(I340,#REF!,2,FALSE)))</f>
        <v/>
      </c>
      <c r="AE340" s="331" t="s">
        <v>278</v>
      </c>
      <c r="AF340" s="333" t="str">
        <f>IF(I340="","",IF(I340="201 十種競技","",VLOOKUP(I340,#REF!,4,FALSE)))</f>
        <v/>
      </c>
      <c r="AG340" s="331" t="s">
        <v>279</v>
      </c>
      <c r="AH340" s="333" t="str">
        <f>IF(I340="","",IF(I340="201 十種競技","",VLOOKUP(I340,#REF!,6,FALSE)))</f>
        <v/>
      </c>
      <c r="AI340" s="335" t="s">
        <v>280</v>
      </c>
      <c r="AJ340" s="325" t="str">
        <f>IF(I340="","",IF(I340="201 十種競技","",VLOOKUP(I340,#REF!,8,FALSE)))</f>
        <v/>
      </c>
      <c r="AK340" s="327" t="str">
        <f>IF(I340="","",IF(I340="201 十種競技",#REF!,""))</f>
        <v/>
      </c>
      <c r="AL340" s="13" t="str">
        <f>IF(AT340="",ASC(AM340&amp;IF(AO340&lt;&gt;"",TEXT(AO340,"00"),"")&amp;IF(AQ340&lt;&gt;"",TEXT(AQ340,"00"),"")&amp;IF(AS340&lt;&gt;"",TEXT(AS340,"00"),"")),ASC(AT340))</f>
        <v/>
      </c>
      <c r="AM340" s="279"/>
      <c r="AN340" s="329" t="s">
        <v>278</v>
      </c>
      <c r="AO340" s="311"/>
      <c r="AP340" s="329" t="s">
        <v>279</v>
      </c>
      <c r="AQ340" s="311"/>
      <c r="AR340" s="313" t="s">
        <v>280</v>
      </c>
      <c r="AS340" s="315"/>
      <c r="AT340" s="317"/>
      <c r="AV340" s="6" t="str">
        <f>IF(AND(I340&lt;&gt;"107 ハーフマラソン",I340&lt;&gt;"062 10000mW"),D340 &amp; "-" &amp; I340,D340 &amp; "-" &amp; I340 &amp; J340)</f>
        <v>-</v>
      </c>
      <c r="AW340" s="6" t="str">
        <f>IF(ISERROR(VLOOKUP(記入方法!$AV340,登録者リスト!#REF!,4,FALSE)),"○","")</f>
        <v>○</v>
      </c>
      <c r="AX340" s="6" t="e">
        <f>IF(AND(I340&lt;&gt;"107 ハーフマラソン",I340&lt;&gt;"062 10000mW"),#REF! &amp; "-" &amp; I340,#REF! &amp; "-" &amp; I340 &amp; J340)</f>
        <v>#REF!</v>
      </c>
      <c r="AY340" s="6" t="str">
        <f>IF(ISERROR(VLOOKUP(AX340,突破者リスト外資格記録入力シート!$D$7:$M$106,2,FALSE)),"○","")</f>
        <v>○</v>
      </c>
      <c r="AZ340" s="6" t="str">
        <f>IF(C340="○","整理番号","登録番号")</f>
        <v>登録番号</v>
      </c>
      <c r="BA340" s="6" t="str">
        <f>IF(I340="107 ハーフマラソン","H",IF(I340="062 10000mW","W",""))</f>
        <v/>
      </c>
      <c r="BB340" s="6" t="e">
        <f>VLOOKUP($I340 &amp; $J340,標準記録!$A$1:$D$25,2,FALSE)</f>
        <v>#N/A</v>
      </c>
      <c r="BC340" s="6" t="e">
        <f>VLOOKUP($I340 &amp; $J340,標準記録!$A$1:$D$25,3,FALSE)</f>
        <v>#N/A</v>
      </c>
      <c r="BD340" s="6" t="e">
        <f>VLOOKUP($I340 &amp; $J340,標準記録!$A$1:$D$25,4,FALSE)</f>
        <v>#N/A</v>
      </c>
      <c r="BE340" s="6" t="str">
        <f>IF(BF340="","",A340)</f>
        <v/>
      </c>
      <c r="BF340" s="6" t="str">
        <f>IF(OR(I340="201 十種競技",I340="202 七種競技"),#REF!,"")</f>
        <v/>
      </c>
      <c r="BG340" s="6" t="str">
        <f>IF(I340="107 ハーフマラソン",#REF!,"")</f>
        <v/>
      </c>
      <c r="BH340" s="6" t="str">
        <f>I340 &amp; K340</f>
        <v/>
      </c>
      <c r="BI340" s="6">
        <f>I340</f>
        <v>0</v>
      </c>
      <c r="BJ340" s="6">
        <f>COUNTIF($BI$5:$BI$401,I340)</f>
        <v>160</v>
      </c>
      <c r="BK340" s="6">
        <f>COUNTIF($BH$5:$BH$401,I340 &amp; "B標準")</f>
        <v>0</v>
      </c>
      <c r="BL340" s="6" t="str">
        <f>D338 &amp; D340</f>
        <v>登録番号</v>
      </c>
    </row>
    <row r="341" spans="1:64" ht="14.25" thickBot="1" x14ac:dyDescent="0.2">
      <c r="A341" s="277"/>
      <c r="B341" s="280"/>
      <c r="C341" s="282"/>
      <c r="D341" s="280"/>
      <c r="E341" s="193" t="str">
        <f>IF(C340="○",IF($D340&lt;&gt;"",VLOOKUP($D340,新規学連登録者入力シート!$A$2:$U$101,7,FALSE),""),IF($D340&lt;&gt;"",IF(VLOOKUP(記入方法!$D340,登録者リスト!$A$1:$F$43729,4,FALSE)=基本情報!$D$6,VLOOKUP(記入方法!$D340,登録者リスト!$A$1:$F$43729,2,FALSE),""),""))</f>
        <v/>
      </c>
      <c r="F341" s="284"/>
      <c r="G341" s="193" t="str">
        <f>IF(C340="○",IF($D340&lt;&gt;"",VLOOKUP($D340,新規学連登録者入力シート!$A$2:$U$101,19,FALSE),""),IF($D340&lt;&gt;"",IF(VLOOKUP(記入方法!$D340,登録者リスト!$A$1:$F$43729,4,FALSE)=基本情報!$D$6,VLOOKUP(記入方法!$D340,登録者リスト!$A$1:$F$43729,6,FALSE),""),""))</f>
        <v/>
      </c>
      <c r="H341" s="286"/>
      <c r="I341" s="342"/>
      <c r="J341" s="342"/>
      <c r="K341" s="344"/>
      <c r="L341" s="171"/>
      <c r="M341" s="15" t="str">
        <f>IF(U341="",ASC(N341&amp;IF(P341&lt;&gt;"",TEXT(P341,"00"),"")&amp;IF(R341&lt;&gt;"",TEXT(R341,"00"),"")&amp;IF(T341&lt;&gt;"",TEXT(T341,"00"),"")),ASC(U341))</f>
        <v/>
      </c>
      <c r="N341" s="286"/>
      <c r="O341" s="330"/>
      <c r="P341" s="338"/>
      <c r="Q341" s="330"/>
      <c r="R341" s="338"/>
      <c r="S341" s="314"/>
      <c r="T341" s="340"/>
      <c r="U341" s="286"/>
      <c r="V341" s="10"/>
      <c r="W341" s="11" t="s">
        <v>23</v>
      </c>
      <c r="X341" s="10"/>
      <c r="Y341" s="11" t="s">
        <v>25</v>
      </c>
      <c r="Z341" s="10"/>
      <c r="AA341" s="11" t="s">
        <v>26</v>
      </c>
      <c r="AB341" s="284"/>
      <c r="AC341" s="128" t="str">
        <f>IF(AK341="",ASC(AD340&amp;IF(AF341&lt;&gt;"",TEXT(AF341,"00"),"")&amp;IF(AH341&lt;&gt;"",TEXT(AH341,"00"),"")&amp;IF(AJ341&lt;&gt;"",TEXT(AJ341,"00"),"")),ASC(AK341))</f>
        <v/>
      </c>
      <c r="AD341" s="328"/>
      <c r="AE341" s="332"/>
      <c r="AF341" s="334"/>
      <c r="AG341" s="332"/>
      <c r="AH341" s="334"/>
      <c r="AI341" s="336"/>
      <c r="AJ341" s="326"/>
      <c r="AK341" s="328"/>
      <c r="AL341" s="15" t="str">
        <f>IF(AT341="",ASC(AM341&amp;IF(AO341&lt;&gt;"",TEXT(AO341,"00"),"")&amp;IF(AQ341&lt;&gt;"",TEXT(AQ341,"00"),"")&amp;IF(AS341&lt;&gt;"",TEXT(AS341,"00"),"")),ASC(AT341))</f>
        <v/>
      </c>
      <c r="AM341" s="280"/>
      <c r="AN341" s="330"/>
      <c r="AO341" s="312"/>
      <c r="AP341" s="330"/>
      <c r="AQ341" s="312"/>
      <c r="AR341" s="314"/>
      <c r="AS341" s="316"/>
      <c r="AT341" s="318"/>
      <c r="AV341" s="6" t="str">
        <f>IF(AND(I341&lt;&gt;"107 ハーフマラソン",I341&lt;&gt;"062 10000mW"),D340 &amp; "-" &amp; I341,D340 &amp; "-" &amp; I341 &amp; J341)</f>
        <v>-</v>
      </c>
      <c r="AW341" s="6" t="str">
        <f>IF(ISERROR(VLOOKUP(記入方法!$AV341,登録者リスト!#REF!,4,FALSE)),"○","")</f>
        <v>○</v>
      </c>
      <c r="AX341" s="6" t="e">
        <f>IF(AND(I341&lt;&gt;"107 ハーフマラソン",I341&lt;&gt;"062 10000mW"),#REF! &amp; "-" &amp; I341,#REF! &amp; "-" &amp; I341 &amp; J341)</f>
        <v>#REF!</v>
      </c>
      <c r="AY341" s="6" t="str">
        <f>IF(ISERROR(VLOOKUP(AX341,突破者リスト外資格記録入力シート!$D$7:$M$106,2,FALSE)),"○","")</f>
        <v>○</v>
      </c>
      <c r="BA341" s="6" t="str">
        <f>IF(I341="107 ハーフマラソン","H",IF(I341="062 10000mW","W",""))</f>
        <v/>
      </c>
      <c r="BB341" s="6" t="e">
        <f>VLOOKUP($I341 &amp; $J341,標準記録!$A$1:$D$25,2,FALSE)</f>
        <v>#N/A</v>
      </c>
      <c r="BC341" s="6" t="e">
        <f>VLOOKUP($I341 &amp; $J341,標準記録!$A$1:$D$25,3,FALSE)</f>
        <v>#N/A</v>
      </c>
      <c r="BD341" s="6" t="e">
        <f>VLOOKUP($I341 &amp; $J341,標準記録!$A$1:$D$25,4,FALSE)</f>
        <v>#N/A</v>
      </c>
      <c r="BE341" s="6" t="str">
        <f>IF(BF341="","",A340)</f>
        <v/>
      </c>
      <c r="BF341" s="6" t="str">
        <f>IF(OR(I341="201 十種競技",I341="202 七種競技"),#REF!,"")</f>
        <v/>
      </c>
      <c r="BG341" s="6" t="str">
        <f>IF(I341="107 ハーフマラソン",#REF!,"")</f>
        <v/>
      </c>
      <c r="BH341" s="6" t="str">
        <f>I341 &amp; K341</f>
        <v/>
      </c>
      <c r="BI341" s="6">
        <f>I341</f>
        <v>0</v>
      </c>
      <c r="BJ341" s="6">
        <f>COUNTIF($BI$5:$BI$401,I341)</f>
        <v>160</v>
      </c>
      <c r="BK341" s="6">
        <f>COUNTIF($BH$5:$BH$401,I341 &amp; "B標準")</f>
        <v>0</v>
      </c>
    </row>
    <row r="342" spans="1:64" ht="15" thickTop="1" thickBot="1" x14ac:dyDescent="0.2">
      <c r="A342" s="278"/>
      <c r="B342" s="319" t="s">
        <v>167</v>
      </c>
      <c r="C342" s="320"/>
      <c r="D342" s="320"/>
      <c r="E342" s="320"/>
      <c r="F342" s="320"/>
      <c r="G342" s="321"/>
      <c r="H342" s="190"/>
      <c r="I342" s="322"/>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4"/>
    </row>
    <row r="343" spans="1:64" ht="13.5" customHeight="1" x14ac:dyDescent="0.15">
      <c r="A343" s="301"/>
      <c r="B343" s="303" t="s">
        <v>0</v>
      </c>
      <c r="C343" s="305" t="s">
        <v>283</v>
      </c>
      <c r="D343" s="305" t="str">
        <f>IF(C345="○","整理番号","登録番号")</f>
        <v>登録番号</v>
      </c>
      <c r="E343" s="189" t="s">
        <v>1402</v>
      </c>
      <c r="F343" s="303" t="s">
        <v>322</v>
      </c>
      <c r="G343" s="169" t="s">
        <v>1</v>
      </c>
      <c r="H343" s="307" t="s">
        <v>1403</v>
      </c>
      <c r="I343" s="345" t="s">
        <v>2</v>
      </c>
      <c r="J343" s="307" t="s">
        <v>331</v>
      </c>
      <c r="K343" s="307" t="s">
        <v>3</v>
      </c>
      <c r="L343" s="179" t="s">
        <v>284</v>
      </c>
      <c r="M343" s="172" t="s">
        <v>16</v>
      </c>
      <c r="N343" s="287" t="s">
        <v>4</v>
      </c>
      <c r="O343" s="288"/>
      <c r="P343" s="288"/>
      <c r="Q343" s="288"/>
      <c r="R343" s="288"/>
      <c r="S343" s="288"/>
      <c r="T343" s="288"/>
      <c r="U343" s="288"/>
      <c r="V343" s="288"/>
      <c r="W343" s="288"/>
      <c r="X343" s="288"/>
      <c r="Y343" s="288"/>
      <c r="Z343" s="288"/>
      <c r="AA343" s="288"/>
      <c r="AB343" s="289"/>
      <c r="AC343" s="174" t="s">
        <v>16</v>
      </c>
      <c r="AD343" s="290" t="s">
        <v>470</v>
      </c>
      <c r="AE343" s="291"/>
      <c r="AF343" s="291"/>
      <c r="AG343" s="291"/>
      <c r="AH343" s="291"/>
      <c r="AI343" s="291"/>
      <c r="AJ343" s="291"/>
      <c r="AK343" s="292"/>
      <c r="AL343" s="172" t="s">
        <v>16</v>
      </c>
      <c r="AM343" s="287" t="s">
        <v>467</v>
      </c>
      <c r="AN343" s="288"/>
      <c r="AO343" s="288"/>
      <c r="AP343" s="288"/>
      <c r="AQ343" s="288"/>
      <c r="AR343" s="288"/>
      <c r="AS343" s="288"/>
      <c r="AT343" s="293"/>
    </row>
    <row r="344" spans="1:64" ht="14.25" thickBot="1" x14ac:dyDescent="0.2">
      <c r="A344" s="302"/>
      <c r="B344" s="304"/>
      <c r="C344" s="306"/>
      <c r="D344" s="306"/>
      <c r="E344" s="194" t="s">
        <v>6</v>
      </c>
      <c r="F344" s="304"/>
      <c r="G344" s="7" t="s">
        <v>7</v>
      </c>
      <c r="H344" s="304"/>
      <c r="I344" s="346"/>
      <c r="J344" s="310"/>
      <c r="K344" s="310"/>
      <c r="L344" s="180"/>
      <c r="M344" s="173"/>
      <c r="N344" s="294" t="s">
        <v>8</v>
      </c>
      <c r="O344" s="295"/>
      <c r="P344" s="295"/>
      <c r="Q344" s="295"/>
      <c r="R344" s="295"/>
      <c r="S344" s="295"/>
      <c r="T344" s="296"/>
      <c r="U344" s="194" t="s">
        <v>9</v>
      </c>
      <c r="V344" s="176" t="s">
        <v>10</v>
      </c>
      <c r="W344" s="177"/>
      <c r="X344" s="177"/>
      <c r="Y344" s="177"/>
      <c r="Z344" s="177"/>
      <c r="AA344" s="178"/>
      <c r="AB344" s="120" t="s">
        <v>11</v>
      </c>
      <c r="AC344" s="175"/>
      <c r="AD344" s="297" t="s">
        <v>8</v>
      </c>
      <c r="AE344" s="298"/>
      <c r="AF344" s="298"/>
      <c r="AG344" s="298"/>
      <c r="AH344" s="298"/>
      <c r="AI344" s="298"/>
      <c r="AJ344" s="299"/>
      <c r="AK344" s="126" t="s">
        <v>9</v>
      </c>
      <c r="AL344" s="173"/>
      <c r="AM344" s="294" t="s">
        <v>8</v>
      </c>
      <c r="AN344" s="295"/>
      <c r="AO344" s="295"/>
      <c r="AP344" s="295"/>
      <c r="AQ344" s="295"/>
      <c r="AR344" s="295"/>
      <c r="AS344" s="296"/>
      <c r="AT344" s="121" t="s">
        <v>9</v>
      </c>
    </row>
    <row r="345" spans="1:64" x14ac:dyDescent="0.15">
      <c r="A345" s="276">
        <v>69</v>
      </c>
      <c r="B345" s="279"/>
      <c r="C345" s="281"/>
      <c r="D345" s="279"/>
      <c r="E345" s="191" t="str">
        <f>IF(C345="○",IF($D345&lt;&gt;"",VLOOKUP($D345,新規学連登録者入力シート!$A$2:$U$101,8,FALSE),""),IF($D345&lt;&gt;"",IF(VLOOKUP(記入方法!$D345,登録者リスト!$A$1:$F$43729,4,FALSE)=基本情報!$D$6,VLOOKUP(記入方法!$D345,登録者リスト!$A$1:$F$43729,3,FALSE),""),""))</f>
        <v/>
      </c>
      <c r="F345" s="283" t="str">
        <f>IF(C345="○",IF($D345&lt;&gt;"",VLOOKUP($D345,新規学連登録者入力シート!$A$2:$U$101,9,FALSE),""),IF($D345&lt;&gt;"",IF(VLOOKUP(記入方法!$D345,登録者リスト!$A$1:$G$43729,4,FALSE)=基本情報!$D$6,VLOOKUP(記入方法!$D345,登録者リスト!$A$1:$G$43729,7,FALSE),""),""))</f>
        <v/>
      </c>
      <c r="G345" s="192" t="str">
        <f>IF(C345="○",IF($D345&lt;&gt;"",VLOOKUP($D345,新規学連登録者入力シート!$A$2:$U$101,14,FALSE),""),IF($D345&lt;&gt;"",IF(VLOOKUP(記入方法!$D345,登録者リスト!$A$1:$F$43729,4,FALSE)=基本情報!$D$6,VLOOKUP(記入方法!$D345,登録者リスト!$A$1:$F$43729,5,FALSE),""),""))</f>
        <v/>
      </c>
      <c r="H345" s="285" t="str">
        <f>IF(C345="○",IF($D345&lt;&gt;"",VLOOKUP($D345,新規学連登録者入力シート!$A$2:$U$101,19,FALSE),""),IF($D345&lt;&gt;"",IF(VLOOKUP(記入方法!$D345,登録者リスト!$A$1:$H$43729,4,FALSE)=基本情報!$D$6,VLOOKUP(記入方法!$D345,登録者リスト!$A$1:$H$43729,8,FALSE),""),""))</f>
        <v/>
      </c>
      <c r="I345" s="341"/>
      <c r="J345" s="341"/>
      <c r="K345" s="343" t="str">
        <f>IFERROR(IF(I345="","",IF(AND(I345&lt;&gt;"107 ハーフマラソン",I345&lt;&gt;"062 10000mW"),IF(BD345="T",IF(VALUE(M345)&lt;=BB345,"A標準",IF(VALUE(M345)&lt;=BC345,"B標準","未突破")),IF(VALUE(M345)&gt;=BB345,"A標準",IF(VALUE(M345)&gt;=BC345,"B標準","未突破"))),IF(VALUE(M345)&lt;=BC345,"","未突破"))),"")</f>
        <v/>
      </c>
      <c r="L345" s="170"/>
      <c r="M345" s="13" t="str">
        <f>IF(U345="",ASC(N345&amp;IF(P345&lt;&gt;"",TEXT(P345,"00"),"")&amp;IF(R345&lt;&gt;"",TEXT(R345,"00"),"")&amp;IF(T345&lt;&gt;"",TEXT(T345,"00"),"")),ASC(U345))</f>
        <v/>
      </c>
      <c r="N345" s="285"/>
      <c r="O345" s="329" t="s">
        <v>278</v>
      </c>
      <c r="P345" s="337"/>
      <c r="Q345" s="329" t="s">
        <v>279</v>
      </c>
      <c r="R345" s="337"/>
      <c r="S345" s="313" t="s">
        <v>280</v>
      </c>
      <c r="T345" s="339"/>
      <c r="U345" s="285"/>
      <c r="V345" s="8"/>
      <c r="W345" s="9" t="s">
        <v>23</v>
      </c>
      <c r="X345" s="8"/>
      <c r="Y345" s="9" t="s">
        <v>24</v>
      </c>
      <c r="Z345" s="8"/>
      <c r="AA345" s="9" t="s">
        <v>26</v>
      </c>
      <c r="AB345" s="283"/>
      <c r="AC345" s="127" t="str">
        <f>IF(AK345="",ASC(AD345&amp;IF(AF345&lt;&gt;"",TEXT(AF345,"00"),"")&amp;IF(AH345&lt;&gt;"",TEXT(AH345,"00"),"")&amp;IF(AJ345&lt;&gt;"",TEXT(AJ345,"00"),"")),ASC(AK345))</f>
        <v/>
      </c>
      <c r="AD345" s="327" t="str">
        <f>IF(I345="","",IF(I345="201 十種競技","",VLOOKUP(I345,#REF!,2,FALSE)))</f>
        <v/>
      </c>
      <c r="AE345" s="331" t="s">
        <v>278</v>
      </c>
      <c r="AF345" s="333" t="str">
        <f>IF(I345="","",IF(I345="201 十種競技","",VLOOKUP(I345,#REF!,4,FALSE)))</f>
        <v/>
      </c>
      <c r="AG345" s="331" t="s">
        <v>279</v>
      </c>
      <c r="AH345" s="333" t="str">
        <f>IF(I345="","",IF(I345="201 十種競技","",VLOOKUP(I345,#REF!,6,FALSE)))</f>
        <v/>
      </c>
      <c r="AI345" s="335" t="s">
        <v>280</v>
      </c>
      <c r="AJ345" s="325" t="str">
        <f>IF(I345="","",IF(I345="201 十種競技","",VLOOKUP(I345,#REF!,8,FALSE)))</f>
        <v/>
      </c>
      <c r="AK345" s="327" t="str">
        <f>IF(I345="","",IF(I345="201 十種競技",#REF!,""))</f>
        <v/>
      </c>
      <c r="AL345" s="13" t="str">
        <f>IF(AT345="",ASC(AM345&amp;IF(AO345&lt;&gt;"",TEXT(AO345,"00"),"")&amp;IF(AQ345&lt;&gt;"",TEXT(AQ345,"00"),"")&amp;IF(AS345&lt;&gt;"",TEXT(AS345,"00"),"")),ASC(AT345))</f>
        <v/>
      </c>
      <c r="AM345" s="279"/>
      <c r="AN345" s="329" t="s">
        <v>278</v>
      </c>
      <c r="AO345" s="311"/>
      <c r="AP345" s="329" t="s">
        <v>279</v>
      </c>
      <c r="AQ345" s="311"/>
      <c r="AR345" s="313" t="s">
        <v>280</v>
      </c>
      <c r="AS345" s="315"/>
      <c r="AT345" s="317"/>
      <c r="AV345" s="6" t="str">
        <f>IF(AND(I345&lt;&gt;"107 ハーフマラソン",I345&lt;&gt;"062 10000mW"),D345 &amp; "-" &amp; I345,D345 &amp; "-" &amp; I345 &amp; J345)</f>
        <v>-</v>
      </c>
      <c r="AW345" s="6" t="str">
        <f>IF(ISERROR(VLOOKUP(記入方法!$AV345,登録者リスト!#REF!,4,FALSE)),"○","")</f>
        <v>○</v>
      </c>
      <c r="AX345" s="6" t="e">
        <f>IF(AND(I345&lt;&gt;"107 ハーフマラソン",I345&lt;&gt;"062 10000mW"),#REF! &amp; "-" &amp; I345,#REF! &amp; "-" &amp; I345 &amp; J345)</f>
        <v>#REF!</v>
      </c>
      <c r="AY345" s="6" t="str">
        <f>IF(ISERROR(VLOOKUP(AX345,突破者リスト外資格記録入力シート!$D$7:$M$106,2,FALSE)),"○","")</f>
        <v>○</v>
      </c>
      <c r="AZ345" s="6" t="str">
        <f>IF(C345="○","整理番号","登録番号")</f>
        <v>登録番号</v>
      </c>
      <c r="BA345" s="6" t="str">
        <f>IF(I345="107 ハーフマラソン","H",IF(I345="062 10000mW","W",""))</f>
        <v/>
      </c>
      <c r="BB345" s="6" t="e">
        <f>VLOOKUP($I345 &amp; $J345,標準記録!$A$1:$D$25,2,FALSE)</f>
        <v>#N/A</v>
      </c>
      <c r="BC345" s="6" t="e">
        <f>VLOOKUP($I345 &amp; $J345,標準記録!$A$1:$D$25,3,FALSE)</f>
        <v>#N/A</v>
      </c>
      <c r="BD345" s="6" t="e">
        <f>VLOOKUP($I345 &amp; $J345,標準記録!$A$1:$D$25,4,FALSE)</f>
        <v>#N/A</v>
      </c>
      <c r="BE345" s="6" t="str">
        <f>IF(BF345="","",A345)</f>
        <v/>
      </c>
      <c r="BF345" s="6" t="str">
        <f>IF(OR(I345="201 十種競技",I345="202 七種競技"),#REF!,"")</f>
        <v/>
      </c>
      <c r="BG345" s="6" t="str">
        <f>IF(I345="107 ハーフマラソン",#REF!,"")</f>
        <v/>
      </c>
      <c r="BH345" s="6" t="str">
        <f>I345 &amp; K345</f>
        <v/>
      </c>
      <c r="BI345" s="6">
        <f>I345</f>
        <v>0</v>
      </c>
      <c r="BJ345" s="6">
        <f>COUNTIF($BI$5:$BI$401,I345)</f>
        <v>160</v>
      </c>
      <c r="BK345" s="6">
        <f>COUNTIF($BH$5:$BH$401,I345 &amp; "B標準")</f>
        <v>0</v>
      </c>
      <c r="BL345" s="6" t="str">
        <f>D343 &amp; D345</f>
        <v>登録番号</v>
      </c>
    </row>
    <row r="346" spans="1:64" ht="14.25" thickBot="1" x14ac:dyDescent="0.2">
      <c r="A346" s="277"/>
      <c r="B346" s="280"/>
      <c r="C346" s="282"/>
      <c r="D346" s="280"/>
      <c r="E346" s="193" t="str">
        <f>IF(C345="○",IF($D345&lt;&gt;"",VLOOKUP($D345,新規学連登録者入力シート!$A$2:$U$101,7,FALSE),""),IF($D345&lt;&gt;"",IF(VLOOKUP(記入方法!$D345,登録者リスト!$A$1:$F$43729,4,FALSE)=基本情報!$D$6,VLOOKUP(記入方法!$D345,登録者リスト!$A$1:$F$43729,2,FALSE),""),""))</f>
        <v/>
      </c>
      <c r="F346" s="284"/>
      <c r="G346" s="193" t="str">
        <f>IF(C345="○",IF($D345&lt;&gt;"",VLOOKUP($D345,新規学連登録者入力シート!$A$2:$U$101,19,FALSE),""),IF($D345&lt;&gt;"",IF(VLOOKUP(記入方法!$D345,登録者リスト!$A$1:$F$43729,4,FALSE)=基本情報!$D$6,VLOOKUP(記入方法!$D345,登録者リスト!$A$1:$F$43729,6,FALSE),""),""))</f>
        <v/>
      </c>
      <c r="H346" s="286"/>
      <c r="I346" s="342"/>
      <c r="J346" s="342"/>
      <c r="K346" s="344"/>
      <c r="L346" s="171"/>
      <c r="M346" s="15" t="str">
        <f>IF(U346="",ASC(N346&amp;IF(P346&lt;&gt;"",TEXT(P346,"00"),"")&amp;IF(R346&lt;&gt;"",TEXT(R346,"00"),"")&amp;IF(T346&lt;&gt;"",TEXT(T346,"00"),"")),ASC(U346))</f>
        <v/>
      </c>
      <c r="N346" s="286"/>
      <c r="O346" s="330"/>
      <c r="P346" s="338"/>
      <c r="Q346" s="330"/>
      <c r="R346" s="338"/>
      <c r="S346" s="314"/>
      <c r="T346" s="340"/>
      <c r="U346" s="286"/>
      <c r="V346" s="10"/>
      <c r="W346" s="11" t="s">
        <v>23</v>
      </c>
      <c r="X346" s="10"/>
      <c r="Y346" s="11" t="s">
        <v>25</v>
      </c>
      <c r="Z346" s="10"/>
      <c r="AA346" s="11" t="s">
        <v>26</v>
      </c>
      <c r="AB346" s="284"/>
      <c r="AC346" s="128" t="str">
        <f>IF(AK346="",ASC(AD345&amp;IF(AF346&lt;&gt;"",TEXT(AF346,"00"),"")&amp;IF(AH346&lt;&gt;"",TEXT(AH346,"00"),"")&amp;IF(AJ346&lt;&gt;"",TEXT(AJ346,"00"),"")),ASC(AK346))</f>
        <v/>
      </c>
      <c r="AD346" s="328"/>
      <c r="AE346" s="332"/>
      <c r="AF346" s="334"/>
      <c r="AG346" s="332"/>
      <c r="AH346" s="334"/>
      <c r="AI346" s="336"/>
      <c r="AJ346" s="326"/>
      <c r="AK346" s="328"/>
      <c r="AL346" s="15" t="str">
        <f>IF(AT346="",ASC(AM346&amp;IF(AO346&lt;&gt;"",TEXT(AO346,"00"),"")&amp;IF(AQ346&lt;&gt;"",TEXT(AQ346,"00"),"")&amp;IF(AS346&lt;&gt;"",TEXT(AS346,"00"),"")),ASC(AT346))</f>
        <v/>
      </c>
      <c r="AM346" s="280"/>
      <c r="AN346" s="330"/>
      <c r="AO346" s="312"/>
      <c r="AP346" s="330"/>
      <c r="AQ346" s="312"/>
      <c r="AR346" s="314"/>
      <c r="AS346" s="316"/>
      <c r="AT346" s="318"/>
      <c r="AV346" s="6" t="str">
        <f>IF(AND(I346&lt;&gt;"107 ハーフマラソン",I346&lt;&gt;"062 10000mW"),D345 &amp; "-" &amp; I346,D345 &amp; "-" &amp; I346 &amp; J346)</f>
        <v>-</v>
      </c>
      <c r="AW346" s="6" t="str">
        <f>IF(ISERROR(VLOOKUP(記入方法!$AV346,登録者リスト!#REF!,4,FALSE)),"○","")</f>
        <v>○</v>
      </c>
      <c r="AX346" s="6" t="e">
        <f>IF(AND(I346&lt;&gt;"107 ハーフマラソン",I346&lt;&gt;"062 10000mW"),#REF! &amp; "-" &amp; I346,#REF! &amp; "-" &amp; I346 &amp; J346)</f>
        <v>#REF!</v>
      </c>
      <c r="AY346" s="6" t="str">
        <f>IF(ISERROR(VLOOKUP(AX346,突破者リスト外資格記録入力シート!$D$7:$M$106,2,FALSE)),"○","")</f>
        <v>○</v>
      </c>
      <c r="BA346" s="6" t="str">
        <f>IF(I346="107 ハーフマラソン","H",IF(I346="062 10000mW","W",""))</f>
        <v/>
      </c>
      <c r="BB346" s="6" t="e">
        <f>VLOOKUP($I346 &amp; $J346,標準記録!$A$1:$D$25,2,FALSE)</f>
        <v>#N/A</v>
      </c>
      <c r="BC346" s="6" t="e">
        <f>VLOOKUP($I346 &amp; $J346,標準記録!$A$1:$D$25,3,FALSE)</f>
        <v>#N/A</v>
      </c>
      <c r="BD346" s="6" t="e">
        <f>VLOOKUP($I346 &amp; $J346,標準記録!$A$1:$D$25,4,FALSE)</f>
        <v>#N/A</v>
      </c>
      <c r="BE346" s="6" t="str">
        <f>IF(BF346="","",A345)</f>
        <v/>
      </c>
      <c r="BF346" s="6" t="str">
        <f>IF(OR(I346="201 十種競技",I346="202 七種競技"),#REF!,"")</f>
        <v/>
      </c>
      <c r="BG346" s="6" t="str">
        <f>IF(I346="107 ハーフマラソン",#REF!,"")</f>
        <v/>
      </c>
      <c r="BH346" s="6" t="str">
        <f>I346 &amp; K346</f>
        <v/>
      </c>
      <c r="BI346" s="6">
        <f>I346</f>
        <v>0</v>
      </c>
      <c r="BJ346" s="6">
        <f>COUNTIF($BI$5:$BI$401,I346)</f>
        <v>160</v>
      </c>
      <c r="BK346" s="6">
        <f>COUNTIF($BH$5:$BH$401,I346 &amp; "B標準")</f>
        <v>0</v>
      </c>
    </row>
    <row r="347" spans="1:64" ht="15" thickTop="1" thickBot="1" x14ac:dyDescent="0.2">
      <c r="A347" s="278"/>
      <c r="B347" s="319" t="s">
        <v>167</v>
      </c>
      <c r="C347" s="320"/>
      <c r="D347" s="320"/>
      <c r="E347" s="320"/>
      <c r="F347" s="320"/>
      <c r="G347" s="321"/>
      <c r="H347" s="190"/>
      <c r="I347" s="322"/>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4"/>
    </row>
    <row r="348" spans="1:64" ht="13.5" customHeight="1" x14ac:dyDescent="0.15">
      <c r="A348" s="301"/>
      <c r="B348" s="303" t="s">
        <v>0</v>
      </c>
      <c r="C348" s="305" t="s">
        <v>283</v>
      </c>
      <c r="D348" s="305" t="str">
        <f>IF(C350="○","整理番号","登録番号")</f>
        <v>登録番号</v>
      </c>
      <c r="E348" s="189" t="s">
        <v>1402</v>
      </c>
      <c r="F348" s="303" t="s">
        <v>322</v>
      </c>
      <c r="G348" s="169" t="s">
        <v>1</v>
      </c>
      <c r="H348" s="307" t="s">
        <v>1403</v>
      </c>
      <c r="I348" s="345" t="s">
        <v>2</v>
      </c>
      <c r="J348" s="307" t="s">
        <v>331</v>
      </c>
      <c r="K348" s="307" t="s">
        <v>3</v>
      </c>
      <c r="L348" s="179" t="s">
        <v>284</v>
      </c>
      <c r="M348" s="172" t="s">
        <v>16</v>
      </c>
      <c r="N348" s="287" t="s">
        <v>4</v>
      </c>
      <c r="O348" s="288"/>
      <c r="P348" s="288"/>
      <c r="Q348" s="288"/>
      <c r="R348" s="288"/>
      <c r="S348" s="288"/>
      <c r="T348" s="288"/>
      <c r="U348" s="288"/>
      <c r="V348" s="288"/>
      <c r="W348" s="288"/>
      <c r="X348" s="288"/>
      <c r="Y348" s="288"/>
      <c r="Z348" s="288"/>
      <c r="AA348" s="288"/>
      <c r="AB348" s="289"/>
      <c r="AC348" s="174" t="s">
        <v>16</v>
      </c>
      <c r="AD348" s="290" t="s">
        <v>470</v>
      </c>
      <c r="AE348" s="291"/>
      <c r="AF348" s="291"/>
      <c r="AG348" s="291"/>
      <c r="AH348" s="291"/>
      <c r="AI348" s="291"/>
      <c r="AJ348" s="291"/>
      <c r="AK348" s="292"/>
      <c r="AL348" s="172" t="s">
        <v>16</v>
      </c>
      <c r="AM348" s="287" t="s">
        <v>467</v>
      </c>
      <c r="AN348" s="288"/>
      <c r="AO348" s="288"/>
      <c r="AP348" s="288"/>
      <c r="AQ348" s="288"/>
      <c r="AR348" s="288"/>
      <c r="AS348" s="288"/>
      <c r="AT348" s="293"/>
    </row>
    <row r="349" spans="1:64" ht="14.25" thickBot="1" x14ac:dyDescent="0.2">
      <c r="A349" s="302"/>
      <c r="B349" s="304"/>
      <c r="C349" s="306"/>
      <c r="D349" s="306"/>
      <c r="E349" s="194" t="s">
        <v>6</v>
      </c>
      <c r="F349" s="304"/>
      <c r="G349" s="7" t="s">
        <v>7</v>
      </c>
      <c r="H349" s="304"/>
      <c r="I349" s="346"/>
      <c r="J349" s="310"/>
      <c r="K349" s="310"/>
      <c r="L349" s="180"/>
      <c r="M349" s="173"/>
      <c r="N349" s="294" t="s">
        <v>8</v>
      </c>
      <c r="O349" s="295"/>
      <c r="P349" s="295"/>
      <c r="Q349" s="295"/>
      <c r="R349" s="295"/>
      <c r="S349" s="295"/>
      <c r="T349" s="296"/>
      <c r="U349" s="194" t="s">
        <v>9</v>
      </c>
      <c r="V349" s="176" t="s">
        <v>10</v>
      </c>
      <c r="W349" s="177"/>
      <c r="X349" s="177"/>
      <c r="Y349" s="177"/>
      <c r="Z349" s="177"/>
      <c r="AA349" s="178"/>
      <c r="AB349" s="120" t="s">
        <v>11</v>
      </c>
      <c r="AC349" s="175"/>
      <c r="AD349" s="297" t="s">
        <v>8</v>
      </c>
      <c r="AE349" s="298"/>
      <c r="AF349" s="298"/>
      <c r="AG349" s="298"/>
      <c r="AH349" s="298"/>
      <c r="AI349" s="298"/>
      <c r="AJ349" s="299"/>
      <c r="AK349" s="126" t="s">
        <v>9</v>
      </c>
      <c r="AL349" s="173"/>
      <c r="AM349" s="294" t="s">
        <v>8</v>
      </c>
      <c r="AN349" s="295"/>
      <c r="AO349" s="295"/>
      <c r="AP349" s="295"/>
      <c r="AQ349" s="295"/>
      <c r="AR349" s="295"/>
      <c r="AS349" s="296"/>
      <c r="AT349" s="121" t="s">
        <v>9</v>
      </c>
    </row>
    <row r="350" spans="1:64" x14ac:dyDescent="0.15">
      <c r="A350" s="276">
        <v>70</v>
      </c>
      <c r="B350" s="279"/>
      <c r="C350" s="281"/>
      <c r="D350" s="279"/>
      <c r="E350" s="191" t="str">
        <f>IF(C350="○",IF($D350&lt;&gt;"",VLOOKUP($D350,新規学連登録者入力シート!$A$2:$U$101,8,FALSE),""),IF($D350&lt;&gt;"",IF(VLOOKUP(記入方法!$D350,登録者リスト!$A$1:$F$43729,4,FALSE)=基本情報!$D$6,VLOOKUP(記入方法!$D350,登録者リスト!$A$1:$F$43729,3,FALSE),""),""))</f>
        <v/>
      </c>
      <c r="F350" s="283" t="str">
        <f>IF(C350="○",IF($D350&lt;&gt;"",VLOOKUP($D350,新規学連登録者入力シート!$A$2:$U$101,9,FALSE),""),IF($D350&lt;&gt;"",IF(VLOOKUP(記入方法!$D350,登録者リスト!$A$1:$G$43729,4,FALSE)=基本情報!$D$6,VLOOKUP(記入方法!$D350,登録者リスト!$A$1:$G$43729,7,FALSE),""),""))</f>
        <v/>
      </c>
      <c r="G350" s="192" t="str">
        <f>IF(C350="○",IF($D350&lt;&gt;"",VLOOKUP($D350,新規学連登録者入力シート!$A$2:$U$101,14,FALSE),""),IF($D350&lt;&gt;"",IF(VLOOKUP(記入方法!$D350,登録者リスト!$A$1:$F$43729,4,FALSE)=基本情報!$D$6,VLOOKUP(記入方法!$D350,登録者リスト!$A$1:$F$43729,5,FALSE),""),""))</f>
        <v/>
      </c>
      <c r="H350" s="285" t="str">
        <f>IF(C350="○",IF($D350&lt;&gt;"",VLOOKUP($D350,新規学連登録者入力シート!$A$2:$U$101,19,FALSE),""),IF($D350&lt;&gt;"",IF(VLOOKUP(記入方法!$D350,登録者リスト!$A$1:$H$43729,4,FALSE)=基本情報!$D$6,VLOOKUP(記入方法!$D350,登録者リスト!$A$1:$H$43729,8,FALSE),""),""))</f>
        <v/>
      </c>
      <c r="I350" s="341"/>
      <c r="J350" s="341"/>
      <c r="K350" s="343" t="str">
        <f>IFERROR(IF(I350="","",IF(AND(I350&lt;&gt;"107 ハーフマラソン",I350&lt;&gt;"062 10000mW"),IF(BD350="T",IF(VALUE(M350)&lt;=BB350,"A標準",IF(VALUE(M350)&lt;=BC350,"B標準","未突破")),IF(VALUE(M350)&gt;=BB350,"A標準",IF(VALUE(M350)&gt;=BC350,"B標準","未突破"))),IF(VALUE(M350)&lt;=BC350,"","未突破"))),"")</f>
        <v/>
      </c>
      <c r="L350" s="170"/>
      <c r="M350" s="13" t="str">
        <f>IF(U350="",ASC(N350&amp;IF(P350&lt;&gt;"",TEXT(P350,"00"),"")&amp;IF(R350&lt;&gt;"",TEXT(R350,"00"),"")&amp;IF(T350&lt;&gt;"",TEXT(T350,"00"),"")),ASC(U350))</f>
        <v/>
      </c>
      <c r="N350" s="285"/>
      <c r="O350" s="329" t="s">
        <v>278</v>
      </c>
      <c r="P350" s="337"/>
      <c r="Q350" s="329" t="s">
        <v>279</v>
      </c>
      <c r="R350" s="337"/>
      <c r="S350" s="313" t="s">
        <v>280</v>
      </c>
      <c r="T350" s="339"/>
      <c r="U350" s="285"/>
      <c r="V350" s="8"/>
      <c r="W350" s="9" t="s">
        <v>23</v>
      </c>
      <c r="X350" s="8"/>
      <c r="Y350" s="9" t="s">
        <v>24</v>
      </c>
      <c r="Z350" s="8"/>
      <c r="AA350" s="9" t="s">
        <v>26</v>
      </c>
      <c r="AB350" s="283"/>
      <c r="AC350" s="127" t="str">
        <f>IF(AK350="",ASC(AD350&amp;IF(AF350&lt;&gt;"",TEXT(AF350,"00"),"")&amp;IF(AH350&lt;&gt;"",TEXT(AH350,"00"),"")&amp;IF(AJ350&lt;&gt;"",TEXT(AJ350,"00"),"")),ASC(AK350))</f>
        <v/>
      </c>
      <c r="AD350" s="327" t="str">
        <f>IF(I350="","",IF(I350="201 十種競技","",VLOOKUP(I350,#REF!,2,FALSE)))</f>
        <v/>
      </c>
      <c r="AE350" s="331" t="s">
        <v>278</v>
      </c>
      <c r="AF350" s="333" t="str">
        <f>IF(I350="","",IF(I350="201 十種競技","",VLOOKUP(I350,#REF!,4,FALSE)))</f>
        <v/>
      </c>
      <c r="AG350" s="331" t="s">
        <v>279</v>
      </c>
      <c r="AH350" s="333" t="str">
        <f>IF(I350="","",IF(I350="201 十種競技","",VLOOKUP(I350,#REF!,6,FALSE)))</f>
        <v/>
      </c>
      <c r="AI350" s="335" t="s">
        <v>280</v>
      </c>
      <c r="AJ350" s="325" t="str">
        <f>IF(I350="","",IF(I350="201 十種競技","",VLOOKUP(I350,#REF!,8,FALSE)))</f>
        <v/>
      </c>
      <c r="AK350" s="327" t="str">
        <f>IF(I350="","",IF(I350="201 十種競技",#REF!,""))</f>
        <v/>
      </c>
      <c r="AL350" s="13" t="str">
        <f>IF(AT350="",ASC(AM350&amp;IF(AO350&lt;&gt;"",TEXT(AO350,"00"),"")&amp;IF(AQ350&lt;&gt;"",TEXT(AQ350,"00"),"")&amp;IF(AS350&lt;&gt;"",TEXT(AS350,"00"),"")),ASC(AT350))</f>
        <v/>
      </c>
      <c r="AM350" s="279"/>
      <c r="AN350" s="329" t="s">
        <v>278</v>
      </c>
      <c r="AO350" s="311"/>
      <c r="AP350" s="329" t="s">
        <v>279</v>
      </c>
      <c r="AQ350" s="311"/>
      <c r="AR350" s="313" t="s">
        <v>280</v>
      </c>
      <c r="AS350" s="315"/>
      <c r="AT350" s="317"/>
      <c r="AV350" s="6" t="str">
        <f>IF(AND(I350&lt;&gt;"107 ハーフマラソン",I350&lt;&gt;"062 10000mW"),D350 &amp; "-" &amp; I350,D350 &amp; "-" &amp; I350 &amp; J350)</f>
        <v>-</v>
      </c>
      <c r="AW350" s="6" t="str">
        <f>IF(ISERROR(VLOOKUP(記入方法!$AV350,登録者リスト!#REF!,4,FALSE)),"○","")</f>
        <v>○</v>
      </c>
      <c r="AX350" s="6" t="e">
        <f>IF(AND(I350&lt;&gt;"107 ハーフマラソン",I350&lt;&gt;"062 10000mW"),#REF! &amp; "-" &amp; I350,#REF! &amp; "-" &amp; I350 &amp; J350)</f>
        <v>#REF!</v>
      </c>
      <c r="AY350" s="6" t="str">
        <f>IF(ISERROR(VLOOKUP(AX350,突破者リスト外資格記録入力シート!$D$7:$M$106,2,FALSE)),"○","")</f>
        <v>○</v>
      </c>
      <c r="AZ350" s="6" t="str">
        <f>IF(C350="○","整理番号","登録番号")</f>
        <v>登録番号</v>
      </c>
      <c r="BA350" s="6" t="str">
        <f>IF(I350="107 ハーフマラソン","H",IF(I350="062 10000mW","W",""))</f>
        <v/>
      </c>
      <c r="BB350" s="6" t="e">
        <f>VLOOKUP($I350 &amp; $J350,標準記録!$A$1:$D$25,2,FALSE)</f>
        <v>#N/A</v>
      </c>
      <c r="BC350" s="6" t="e">
        <f>VLOOKUP($I350 &amp; $J350,標準記録!$A$1:$D$25,3,FALSE)</f>
        <v>#N/A</v>
      </c>
      <c r="BD350" s="6" t="e">
        <f>VLOOKUP($I350 &amp; $J350,標準記録!$A$1:$D$25,4,FALSE)</f>
        <v>#N/A</v>
      </c>
      <c r="BE350" s="6" t="str">
        <f>IF(BF350="","",A350)</f>
        <v/>
      </c>
      <c r="BF350" s="6" t="str">
        <f>IF(OR(I350="201 十種競技",I350="202 七種競技"),#REF!,"")</f>
        <v/>
      </c>
      <c r="BG350" s="6" t="str">
        <f>IF(I350="107 ハーフマラソン",#REF!,"")</f>
        <v/>
      </c>
      <c r="BH350" s="6" t="str">
        <f>I350 &amp; K350</f>
        <v/>
      </c>
      <c r="BI350" s="6">
        <f>I350</f>
        <v>0</v>
      </c>
      <c r="BJ350" s="6">
        <f>COUNTIF($BI$5:$BI$401,I350)</f>
        <v>160</v>
      </c>
      <c r="BK350" s="6">
        <f>COUNTIF($BH$5:$BH$401,I350 &amp; "B標準")</f>
        <v>0</v>
      </c>
      <c r="BL350" s="6" t="str">
        <f>D348 &amp; D350</f>
        <v>登録番号</v>
      </c>
    </row>
    <row r="351" spans="1:64" ht="14.25" thickBot="1" x14ac:dyDescent="0.2">
      <c r="A351" s="277"/>
      <c r="B351" s="280"/>
      <c r="C351" s="282"/>
      <c r="D351" s="280"/>
      <c r="E351" s="193" t="str">
        <f>IF(C350="○",IF($D350&lt;&gt;"",VLOOKUP($D350,新規学連登録者入力シート!$A$2:$U$101,7,FALSE),""),IF($D350&lt;&gt;"",IF(VLOOKUP(記入方法!$D350,登録者リスト!$A$1:$F$43729,4,FALSE)=基本情報!$D$6,VLOOKUP(記入方法!$D350,登録者リスト!$A$1:$F$43729,2,FALSE),""),""))</f>
        <v/>
      </c>
      <c r="F351" s="284"/>
      <c r="G351" s="193" t="str">
        <f>IF(C350="○",IF($D350&lt;&gt;"",VLOOKUP($D350,新規学連登録者入力シート!$A$2:$U$101,19,FALSE),""),IF($D350&lt;&gt;"",IF(VLOOKUP(記入方法!$D350,登録者リスト!$A$1:$F$43729,4,FALSE)=基本情報!$D$6,VLOOKUP(記入方法!$D350,登録者リスト!$A$1:$F$43729,6,FALSE),""),""))</f>
        <v/>
      </c>
      <c r="H351" s="286"/>
      <c r="I351" s="342"/>
      <c r="J351" s="342"/>
      <c r="K351" s="344"/>
      <c r="L351" s="171"/>
      <c r="M351" s="15" t="str">
        <f>IF(U351="",ASC(N351&amp;IF(P351&lt;&gt;"",TEXT(P351,"00"),"")&amp;IF(R351&lt;&gt;"",TEXT(R351,"00"),"")&amp;IF(T351&lt;&gt;"",TEXT(T351,"00"),"")),ASC(U351))</f>
        <v/>
      </c>
      <c r="N351" s="286"/>
      <c r="O351" s="330"/>
      <c r="P351" s="338"/>
      <c r="Q351" s="330"/>
      <c r="R351" s="338"/>
      <c r="S351" s="314"/>
      <c r="T351" s="340"/>
      <c r="U351" s="286"/>
      <c r="V351" s="10"/>
      <c r="W351" s="11" t="s">
        <v>23</v>
      </c>
      <c r="X351" s="10"/>
      <c r="Y351" s="11" t="s">
        <v>25</v>
      </c>
      <c r="Z351" s="10"/>
      <c r="AA351" s="11" t="s">
        <v>26</v>
      </c>
      <c r="AB351" s="284"/>
      <c r="AC351" s="128" t="str">
        <f>IF(AK351="",ASC(AD350&amp;IF(AF351&lt;&gt;"",TEXT(AF351,"00"),"")&amp;IF(AH351&lt;&gt;"",TEXT(AH351,"00"),"")&amp;IF(AJ351&lt;&gt;"",TEXT(AJ351,"00"),"")),ASC(AK351))</f>
        <v/>
      </c>
      <c r="AD351" s="328"/>
      <c r="AE351" s="332"/>
      <c r="AF351" s="334"/>
      <c r="AG351" s="332"/>
      <c r="AH351" s="334"/>
      <c r="AI351" s="336"/>
      <c r="AJ351" s="326"/>
      <c r="AK351" s="328"/>
      <c r="AL351" s="15" t="str">
        <f>IF(AT351="",ASC(AM351&amp;IF(AO351&lt;&gt;"",TEXT(AO351,"00"),"")&amp;IF(AQ351&lt;&gt;"",TEXT(AQ351,"00"),"")&amp;IF(AS351&lt;&gt;"",TEXT(AS351,"00"),"")),ASC(AT351))</f>
        <v/>
      </c>
      <c r="AM351" s="280"/>
      <c r="AN351" s="330"/>
      <c r="AO351" s="312"/>
      <c r="AP351" s="330"/>
      <c r="AQ351" s="312"/>
      <c r="AR351" s="314"/>
      <c r="AS351" s="316"/>
      <c r="AT351" s="318"/>
      <c r="AV351" s="6" t="str">
        <f>IF(AND(I351&lt;&gt;"107 ハーフマラソン",I351&lt;&gt;"062 10000mW"),D350 &amp; "-" &amp; I351,D350 &amp; "-" &amp; I351 &amp; J351)</f>
        <v>-</v>
      </c>
      <c r="AW351" s="6" t="str">
        <f>IF(ISERROR(VLOOKUP(記入方法!$AV351,登録者リスト!#REF!,4,FALSE)),"○","")</f>
        <v>○</v>
      </c>
      <c r="AX351" s="6" t="e">
        <f>IF(AND(I351&lt;&gt;"107 ハーフマラソン",I351&lt;&gt;"062 10000mW"),#REF! &amp; "-" &amp; I351,#REF! &amp; "-" &amp; I351 &amp; J351)</f>
        <v>#REF!</v>
      </c>
      <c r="AY351" s="6" t="str">
        <f>IF(ISERROR(VLOOKUP(AX351,突破者リスト外資格記録入力シート!$D$7:$M$106,2,FALSE)),"○","")</f>
        <v>○</v>
      </c>
      <c r="BA351" s="6" t="str">
        <f>IF(I351="107 ハーフマラソン","H",IF(I351="062 10000mW","W",""))</f>
        <v/>
      </c>
      <c r="BB351" s="6" t="e">
        <f>VLOOKUP($I351 &amp; $J351,標準記録!$A$1:$D$25,2,FALSE)</f>
        <v>#N/A</v>
      </c>
      <c r="BC351" s="6" t="e">
        <f>VLOOKUP($I351 &amp; $J351,標準記録!$A$1:$D$25,3,FALSE)</f>
        <v>#N/A</v>
      </c>
      <c r="BD351" s="6" t="e">
        <f>VLOOKUP($I351 &amp; $J351,標準記録!$A$1:$D$25,4,FALSE)</f>
        <v>#N/A</v>
      </c>
      <c r="BE351" s="6" t="str">
        <f>IF(BF351="","",A350)</f>
        <v/>
      </c>
      <c r="BF351" s="6" t="str">
        <f>IF(OR(I351="201 十種競技",I351="202 七種競技"),#REF!,"")</f>
        <v/>
      </c>
      <c r="BG351" s="6" t="str">
        <f>IF(I351="107 ハーフマラソン",#REF!,"")</f>
        <v/>
      </c>
      <c r="BH351" s="6" t="str">
        <f>I351 &amp; K351</f>
        <v/>
      </c>
      <c r="BI351" s="6">
        <f>I351</f>
        <v>0</v>
      </c>
      <c r="BJ351" s="6">
        <f>COUNTIF($BI$5:$BI$401,I351)</f>
        <v>160</v>
      </c>
      <c r="BK351" s="6">
        <f>COUNTIF($BH$5:$BH$401,I351 &amp; "B標準")</f>
        <v>0</v>
      </c>
    </row>
    <row r="352" spans="1:64" ht="15" thickTop="1" thickBot="1" x14ac:dyDescent="0.2">
      <c r="A352" s="278"/>
      <c r="B352" s="319" t="s">
        <v>167</v>
      </c>
      <c r="C352" s="320"/>
      <c r="D352" s="320"/>
      <c r="E352" s="320"/>
      <c r="F352" s="320"/>
      <c r="G352" s="321"/>
      <c r="H352" s="190"/>
      <c r="I352" s="322"/>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4"/>
    </row>
    <row r="353" spans="1:64" ht="13.5" customHeight="1" x14ac:dyDescent="0.15">
      <c r="A353" s="301"/>
      <c r="B353" s="303" t="s">
        <v>0</v>
      </c>
      <c r="C353" s="305" t="s">
        <v>283</v>
      </c>
      <c r="D353" s="305" t="str">
        <f>IF(C355="○","整理番号","登録番号")</f>
        <v>登録番号</v>
      </c>
      <c r="E353" s="189" t="s">
        <v>1402</v>
      </c>
      <c r="F353" s="303" t="s">
        <v>322</v>
      </c>
      <c r="G353" s="169" t="s">
        <v>1</v>
      </c>
      <c r="H353" s="307" t="s">
        <v>1403</v>
      </c>
      <c r="I353" s="345" t="s">
        <v>2</v>
      </c>
      <c r="J353" s="307" t="s">
        <v>331</v>
      </c>
      <c r="K353" s="307" t="s">
        <v>3</v>
      </c>
      <c r="L353" s="179" t="s">
        <v>284</v>
      </c>
      <c r="M353" s="172" t="s">
        <v>16</v>
      </c>
      <c r="N353" s="287" t="s">
        <v>4</v>
      </c>
      <c r="O353" s="288"/>
      <c r="P353" s="288"/>
      <c r="Q353" s="288"/>
      <c r="R353" s="288"/>
      <c r="S353" s="288"/>
      <c r="T353" s="288"/>
      <c r="U353" s="288"/>
      <c r="V353" s="288"/>
      <c r="W353" s="288"/>
      <c r="X353" s="288"/>
      <c r="Y353" s="288"/>
      <c r="Z353" s="288"/>
      <c r="AA353" s="288"/>
      <c r="AB353" s="289"/>
      <c r="AC353" s="174" t="s">
        <v>16</v>
      </c>
      <c r="AD353" s="290" t="s">
        <v>470</v>
      </c>
      <c r="AE353" s="291"/>
      <c r="AF353" s="291"/>
      <c r="AG353" s="291"/>
      <c r="AH353" s="291"/>
      <c r="AI353" s="291"/>
      <c r="AJ353" s="291"/>
      <c r="AK353" s="292"/>
      <c r="AL353" s="172" t="s">
        <v>16</v>
      </c>
      <c r="AM353" s="287" t="s">
        <v>467</v>
      </c>
      <c r="AN353" s="288"/>
      <c r="AO353" s="288"/>
      <c r="AP353" s="288"/>
      <c r="AQ353" s="288"/>
      <c r="AR353" s="288"/>
      <c r="AS353" s="288"/>
      <c r="AT353" s="293"/>
    </row>
    <row r="354" spans="1:64" ht="14.25" thickBot="1" x14ac:dyDescent="0.2">
      <c r="A354" s="302"/>
      <c r="B354" s="304"/>
      <c r="C354" s="306"/>
      <c r="D354" s="306"/>
      <c r="E354" s="194" t="s">
        <v>6</v>
      </c>
      <c r="F354" s="304"/>
      <c r="G354" s="7" t="s">
        <v>7</v>
      </c>
      <c r="H354" s="304"/>
      <c r="I354" s="346"/>
      <c r="J354" s="310"/>
      <c r="K354" s="310"/>
      <c r="L354" s="180"/>
      <c r="M354" s="173"/>
      <c r="N354" s="294" t="s">
        <v>8</v>
      </c>
      <c r="O354" s="295"/>
      <c r="P354" s="295"/>
      <c r="Q354" s="295"/>
      <c r="R354" s="295"/>
      <c r="S354" s="295"/>
      <c r="T354" s="296"/>
      <c r="U354" s="194" t="s">
        <v>9</v>
      </c>
      <c r="V354" s="176" t="s">
        <v>10</v>
      </c>
      <c r="W354" s="177"/>
      <c r="X354" s="177"/>
      <c r="Y354" s="177"/>
      <c r="Z354" s="177"/>
      <c r="AA354" s="178"/>
      <c r="AB354" s="120" t="s">
        <v>11</v>
      </c>
      <c r="AC354" s="175"/>
      <c r="AD354" s="297" t="s">
        <v>8</v>
      </c>
      <c r="AE354" s="298"/>
      <c r="AF354" s="298"/>
      <c r="AG354" s="298"/>
      <c r="AH354" s="298"/>
      <c r="AI354" s="298"/>
      <c r="AJ354" s="299"/>
      <c r="AK354" s="126" t="s">
        <v>9</v>
      </c>
      <c r="AL354" s="173"/>
      <c r="AM354" s="294" t="s">
        <v>8</v>
      </c>
      <c r="AN354" s="295"/>
      <c r="AO354" s="295"/>
      <c r="AP354" s="295"/>
      <c r="AQ354" s="295"/>
      <c r="AR354" s="295"/>
      <c r="AS354" s="296"/>
      <c r="AT354" s="121" t="s">
        <v>9</v>
      </c>
    </row>
    <row r="355" spans="1:64" x14ac:dyDescent="0.15">
      <c r="A355" s="276">
        <v>71</v>
      </c>
      <c r="B355" s="279"/>
      <c r="C355" s="281"/>
      <c r="D355" s="279"/>
      <c r="E355" s="191" t="str">
        <f>IF(C355="○",IF($D355&lt;&gt;"",VLOOKUP($D355,新規学連登録者入力シート!$A$2:$U$101,8,FALSE),""),IF($D355&lt;&gt;"",IF(VLOOKUP(記入方法!$D355,登録者リスト!$A$1:$F$43729,4,FALSE)=基本情報!$D$6,VLOOKUP(記入方法!$D355,登録者リスト!$A$1:$F$43729,3,FALSE),""),""))</f>
        <v/>
      </c>
      <c r="F355" s="283" t="str">
        <f>IF(C355="○",IF($D355&lt;&gt;"",VLOOKUP($D355,新規学連登録者入力シート!$A$2:$U$101,9,FALSE),""),IF($D355&lt;&gt;"",IF(VLOOKUP(記入方法!$D355,登録者リスト!$A$1:$G$43729,4,FALSE)=基本情報!$D$6,VLOOKUP(記入方法!$D355,登録者リスト!$A$1:$G$43729,7,FALSE),""),""))</f>
        <v/>
      </c>
      <c r="G355" s="192" t="str">
        <f>IF(C355="○",IF($D355&lt;&gt;"",VLOOKUP($D355,新規学連登録者入力シート!$A$2:$U$101,14,FALSE),""),IF($D355&lt;&gt;"",IF(VLOOKUP(記入方法!$D355,登録者リスト!$A$1:$F$43729,4,FALSE)=基本情報!$D$6,VLOOKUP(記入方法!$D355,登録者リスト!$A$1:$F$43729,5,FALSE),""),""))</f>
        <v/>
      </c>
      <c r="H355" s="285" t="str">
        <f>IF(C355="○",IF($D355&lt;&gt;"",VLOOKUP($D355,新規学連登録者入力シート!$A$2:$U$101,19,FALSE),""),IF($D355&lt;&gt;"",IF(VLOOKUP(記入方法!$D355,登録者リスト!$A$1:$H$43729,4,FALSE)=基本情報!$D$6,VLOOKUP(記入方法!$D355,登録者リスト!$A$1:$H$43729,8,FALSE),""),""))</f>
        <v/>
      </c>
      <c r="I355" s="341"/>
      <c r="J355" s="341"/>
      <c r="K355" s="343" t="str">
        <f>IFERROR(IF(I355="","",IF(AND(I355&lt;&gt;"107 ハーフマラソン",I355&lt;&gt;"062 10000mW"),IF(BD355="T",IF(VALUE(M355)&lt;=BB355,"A標準",IF(VALUE(M355)&lt;=BC355,"B標準","未突破")),IF(VALUE(M355)&gt;=BB355,"A標準",IF(VALUE(M355)&gt;=BC355,"B標準","未突破"))),IF(VALUE(M355)&lt;=BC355,"","未突破"))),"")</f>
        <v/>
      </c>
      <c r="L355" s="170"/>
      <c r="M355" s="13" t="str">
        <f>IF(U355="",ASC(N355&amp;IF(P355&lt;&gt;"",TEXT(P355,"00"),"")&amp;IF(R355&lt;&gt;"",TEXT(R355,"00"),"")&amp;IF(T355&lt;&gt;"",TEXT(T355,"00"),"")),ASC(U355))</f>
        <v/>
      </c>
      <c r="N355" s="285"/>
      <c r="O355" s="329" t="s">
        <v>278</v>
      </c>
      <c r="P355" s="337"/>
      <c r="Q355" s="329" t="s">
        <v>279</v>
      </c>
      <c r="R355" s="337"/>
      <c r="S355" s="313" t="s">
        <v>280</v>
      </c>
      <c r="T355" s="339"/>
      <c r="U355" s="285"/>
      <c r="V355" s="8"/>
      <c r="W355" s="9" t="s">
        <v>23</v>
      </c>
      <c r="X355" s="8"/>
      <c r="Y355" s="9" t="s">
        <v>24</v>
      </c>
      <c r="Z355" s="8"/>
      <c r="AA355" s="9" t="s">
        <v>26</v>
      </c>
      <c r="AB355" s="283"/>
      <c r="AC355" s="127" t="str">
        <f>IF(AK355="",ASC(AD355&amp;IF(AF355&lt;&gt;"",TEXT(AF355,"00"),"")&amp;IF(AH355&lt;&gt;"",TEXT(AH355,"00"),"")&amp;IF(AJ355&lt;&gt;"",TEXT(AJ355,"00"),"")),ASC(AK355))</f>
        <v/>
      </c>
      <c r="AD355" s="327" t="str">
        <f>IF(I355="","",IF(I355="201 十種競技","",VLOOKUP(I355,#REF!,2,FALSE)))</f>
        <v/>
      </c>
      <c r="AE355" s="331" t="s">
        <v>278</v>
      </c>
      <c r="AF355" s="333" t="str">
        <f>IF(I355="","",IF(I355="201 十種競技","",VLOOKUP(I355,#REF!,4,FALSE)))</f>
        <v/>
      </c>
      <c r="AG355" s="331" t="s">
        <v>279</v>
      </c>
      <c r="AH355" s="333" t="str">
        <f>IF(I355="","",IF(I355="201 十種競技","",VLOOKUP(I355,#REF!,6,FALSE)))</f>
        <v/>
      </c>
      <c r="AI355" s="335" t="s">
        <v>280</v>
      </c>
      <c r="AJ355" s="325" t="str">
        <f>IF(I355="","",IF(I355="201 十種競技","",VLOOKUP(I355,#REF!,8,FALSE)))</f>
        <v/>
      </c>
      <c r="AK355" s="327" t="str">
        <f>IF(I355="","",IF(I355="201 十種競技",#REF!,""))</f>
        <v/>
      </c>
      <c r="AL355" s="13" t="str">
        <f>IF(AT355="",ASC(AM355&amp;IF(AO355&lt;&gt;"",TEXT(AO355,"00"),"")&amp;IF(AQ355&lt;&gt;"",TEXT(AQ355,"00"),"")&amp;IF(AS355&lt;&gt;"",TEXT(AS355,"00"),"")),ASC(AT355))</f>
        <v/>
      </c>
      <c r="AM355" s="279"/>
      <c r="AN355" s="329" t="s">
        <v>278</v>
      </c>
      <c r="AO355" s="311"/>
      <c r="AP355" s="329" t="s">
        <v>279</v>
      </c>
      <c r="AQ355" s="311"/>
      <c r="AR355" s="313" t="s">
        <v>280</v>
      </c>
      <c r="AS355" s="315"/>
      <c r="AT355" s="317"/>
      <c r="AV355" s="6" t="str">
        <f>IF(AND(I355&lt;&gt;"107 ハーフマラソン",I355&lt;&gt;"062 10000mW"),D355 &amp; "-" &amp; I355,D355 &amp; "-" &amp; I355 &amp; J355)</f>
        <v>-</v>
      </c>
      <c r="AW355" s="6" t="str">
        <f>IF(ISERROR(VLOOKUP(記入方法!$AV355,登録者リスト!#REF!,4,FALSE)),"○","")</f>
        <v>○</v>
      </c>
      <c r="AX355" s="6" t="e">
        <f>IF(AND(I355&lt;&gt;"107 ハーフマラソン",I355&lt;&gt;"062 10000mW"),#REF! &amp; "-" &amp; I355,#REF! &amp; "-" &amp; I355 &amp; J355)</f>
        <v>#REF!</v>
      </c>
      <c r="AY355" s="6" t="str">
        <f>IF(ISERROR(VLOOKUP(AX355,突破者リスト外資格記録入力シート!$D$7:$M$106,2,FALSE)),"○","")</f>
        <v>○</v>
      </c>
      <c r="AZ355" s="6" t="str">
        <f>IF(C355="○","整理番号","登録番号")</f>
        <v>登録番号</v>
      </c>
      <c r="BA355" s="6" t="str">
        <f>IF(I355="107 ハーフマラソン","H",IF(I355="062 10000mW","W",""))</f>
        <v/>
      </c>
      <c r="BB355" s="6" t="e">
        <f>VLOOKUP($I355 &amp; $J355,標準記録!$A$1:$D$25,2,FALSE)</f>
        <v>#N/A</v>
      </c>
      <c r="BC355" s="6" t="e">
        <f>VLOOKUP($I355 &amp; $J355,標準記録!$A$1:$D$25,3,FALSE)</f>
        <v>#N/A</v>
      </c>
      <c r="BD355" s="6" t="e">
        <f>VLOOKUP($I355 &amp; $J355,標準記録!$A$1:$D$25,4,FALSE)</f>
        <v>#N/A</v>
      </c>
      <c r="BE355" s="6" t="str">
        <f>IF(BF355="","",A355)</f>
        <v/>
      </c>
      <c r="BF355" s="6" t="str">
        <f>IF(OR(I355="201 十種競技",I355="202 七種競技"),#REF!,"")</f>
        <v/>
      </c>
      <c r="BG355" s="6" t="str">
        <f>IF(I355="107 ハーフマラソン",#REF!,"")</f>
        <v/>
      </c>
      <c r="BH355" s="6" t="str">
        <f>I355 &amp; K355</f>
        <v/>
      </c>
      <c r="BI355" s="6">
        <f>I355</f>
        <v>0</v>
      </c>
      <c r="BJ355" s="6">
        <f>COUNTIF($BI$5:$BI$401,I355)</f>
        <v>160</v>
      </c>
      <c r="BK355" s="6">
        <f>COUNTIF($BH$5:$BH$401,I355 &amp; "B標準")</f>
        <v>0</v>
      </c>
      <c r="BL355" s="6" t="str">
        <f>D353 &amp; D355</f>
        <v>登録番号</v>
      </c>
    </row>
    <row r="356" spans="1:64" ht="14.25" thickBot="1" x14ac:dyDescent="0.2">
      <c r="A356" s="277"/>
      <c r="B356" s="280"/>
      <c r="C356" s="282"/>
      <c r="D356" s="280"/>
      <c r="E356" s="193" t="str">
        <f>IF(C355="○",IF($D355&lt;&gt;"",VLOOKUP($D355,新規学連登録者入力シート!$A$2:$U$101,7,FALSE),""),IF($D355&lt;&gt;"",IF(VLOOKUP(記入方法!$D355,登録者リスト!$A$1:$F$43729,4,FALSE)=基本情報!$D$6,VLOOKUP(記入方法!$D355,登録者リスト!$A$1:$F$43729,2,FALSE),""),""))</f>
        <v/>
      </c>
      <c r="F356" s="284"/>
      <c r="G356" s="193" t="str">
        <f>IF(C355="○",IF($D355&lt;&gt;"",VLOOKUP($D355,新規学連登録者入力シート!$A$2:$U$101,19,FALSE),""),IF($D355&lt;&gt;"",IF(VLOOKUP(記入方法!$D355,登録者リスト!$A$1:$F$43729,4,FALSE)=基本情報!$D$6,VLOOKUP(記入方法!$D355,登録者リスト!$A$1:$F$43729,6,FALSE),""),""))</f>
        <v/>
      </c>
      <c r="H356" s="286"/>
      <c r="I356" s="342"/>
      <c r="J356" s="342"/>
      <c r="K356" s="344"/>
      <c r="L356" s="171"/>
      <c r="M356" s="15" t="str">
        <f>IF(U356="",ASC(N356&amp;IF(P356&lt;&gt;"",TEXT(P356,"00"),"")&amp;IF(R356&lt;&gt;"",TEXT(R356,"00"),"")&amp;IF(T356&lt;&gt;"",TEXT(T356,"00"),"")),ASC(U356))</f>
        <v/>
      </c>
      <c r="N356" s="286"/>
      <c r="O356" s="330"/>
      <c r="P356" s="338"/>
      <c r="Q356" s="330"/>
      <c r="R356" s="338"/>
      <c r="S356" s="314"/>
      <c r="T356" s="340"/>
      <c r="U356" s="286"/>
      <c r="V356" s="10"/>
      <c r="W356" s="11" t="s">
        <v>23</v>
      </c>
      <c r="X356" s="10"/>
      <c r="Y356" s="11" t="s">
        <v>25</v>
      </c>
      <c r="Z356" s="10"/>
      <c r="AA356" s="11" t="s">
        <v>26</v>
      </c>
      <c r="AB356" s="284"/>
      <c r="AC356" s="128" t="str">
        <f>IF(AK356="",ASC(AD355&amp;IF(AF356&lt;&gt;"",TEXT(AF356,"00"),"")&amp;IF(AH356&lt;&gt;"",TEXT(AH356,"00"),"")&amp;IF(AJ356&lt;&gt;"",TEXT(AJ356,"00"),"")),ASC(AK356))</f>
        <v/>
      </c>
      <c r="AD356" s="328"/>
      <c r="AE356" s="332"/>
      <c r="AF356" s="334"/>
      <c r="AG356" s="332"/>
      <c r="AH356" s="334"/>
      <c r="AI356" s="336"/>
      <c r="AJ356" s="326"/>
      <c r="AK356" s="328"/>
      <c r="AL356" s="15" t="str">
        <f>IF(AT356="",ASC(AM356&amp;IF(AO356&lt;&gt;"",TEXT(AO356,"00"),"")&amp;IF(AQ356&lt;&gt;"",TEXT(AQ356,"00"),"")&amp;IF(AS356&lt;&gt;"",TEXT(AS356,"00"),"")),ASC(AT356))</f>
        <v/>
      </c>
      <c r="AM356" s="280"/>
      <c r="AN356" s="330"/>
      <c r="AO356" s="312"/>
      <c r="AP356" s="330"/>
      <c r="AQ356" s="312"/>
      <c r="AR356" s="314"/>
      <c r="AS356" s="316"/>
      <c r="AT356" s="318"/>
      <c r="AV356" s="6" t="str">
        <f>IF(AND(I356&lt;&gt;"107 ハーフマラソン",I356&lt;&gt;"062 10000mW"),D355 &amp; "-" &amp; I356,D355 &amp; "-" &amp; I356 &amp; J356)</f>
        <v>-</v>
      </c>
      <c r="AW356" s="6" t="str">
        <f>IF(ISERROR(VLOOKUP(記入方法!$AV356,登録者リスト!#REF!,4,FALSE)),"○","")</f>
        <v>○</v>
      </c>
      <c r="AX356" s="6" t="e">
        <f>IF(AND(I356&lt;&gt;"107 ハーフマラソン",I356&lt;&gt;"062 10000mW"),#REF! &amp; "-" &amp; I356,#REF! &amp; "-" &amp; I356 &amp; J356)</f>
        <v>#REF!</v>
      </c>
      <c r="AY356" s="6" t="str">
        <f>IF(ISERROR(VLOOKUP(AX356,突破者リスト外資格記録入力シート!$D$7:$M$106,2,FALSE)),"○","")</f>
        <v>○</v>
      </c>
      <c r="BA356" s="6" t="str">
        <f>IF(I356="107 ハーフマラソン","H",IF(I356="062 10000mW","W",""))</f>
        <v/>
      </c>
      <c r="BB356" s="6" t="e">
        <f>VLOOKUP($I356 &amp; $J356,標準記録!$A$1:$D$25,2,FALSE)</f>
        <v>#N/A</v>
      </c>
      <c r="BC356" s="6" t="e">
        <f>VLOOKUP($I356 &amp; $J356,標準記録!$A$1:$D$25,3,FALSE)</f>
        <v>#N/A</v>
      </c>
      <c r="BD356" s="6" t="e">
        <f>VLOOKUP($I356 &amp; $J356,標準記録!$A$1:$D$25,4,FALSE)</f>
        <v>#N/A</v>
      </c>
      <c r="BE356" s="6" t="str">
        <f>IF(BF356="","",A355)</f>
        <v/>
      </c>
      <c r="BF356" s="6" t="str">
        <f>IF(OR(I356="201 十種競技",I356="202 七種競技"),#REF!,"")</f>
        <v/>
      </c>
      <c r="BG356" s="6" t="str">
        <f>IF(I356="107 ハーフマラソン",#REF!,"")</f>
        <v/>
      </c>
      <c r="BH356" s="6" t="str">
        <f>I356 &amp; K356</f>
        <v/>
      </c>
      <c r="BI356" s="6">
        <f>I356</f>
        <v>0</v>
      </c>
      <c r="BJ356" s="6">
        <f>COUNTIF($BI$5:$BI$401,I356)</f>
        <v>160</v>
      </c>
      <c r="BK356" s="6">
        <f>COUNTIF($BH$5:$BH$401,I356 &amp; "B標準")</f>
        <v>0</v>
      </c>
    </row>
    <row r="357" spans="1:64" ht="15" thickTop="1" thickBot="1" x14ac:dyDescent="0.2">
      <c r="A357" s="278"/>
      <c r="B357" s="319" t="s">
        <v>167</v>
      </c>
      <c r="C357" s="320"/>
      <c r="D357" s="320"/>
      <c r="E357" s="320"/>
      <c r="F357" s="320"/>
      <c r="G357" s="321"/>
      <c r="H357" s="190"/>
      <c r="I357" s="322"/>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4"/>
    </row>
    <row r="358" spans="1:64" ht="13.5" customHeight="1" x14ac:dyDescent="0.15">
      <c r="A358" s="301"/>
      <c r="B358" s="303" t="s">
        <v>0</v>
      </c>
      <c r="C358" s="305" t="s">
        <v>283</v>
      </c>
      <c r="D358" s="305" t="str">
        <f>IF(C360="○","整理番号","登録番号")</f>
        <v>登録番号</v>
      </c>
      <c r="E358" s="189" t="s">
        <v>1402</v>
      </c>
      <c r="F358" s="303" t="s">
        <v>322</v>
      </c>
      <c r="G358" s="169" t="s">
        <v>1</v>
      </c>
      <c r="H358" s="307" t="s">
        <v>1403</v>
      </c>
      <c r="I358" s="345" t="s">
        <v>2</v>
      </c>
      <c r="J358" s="307" t="s">
        <v>331</v>
      </c>
      <c r="K358" s="307" t="s">
        <v>3</v>
      </c>
      <c r="L358" s="179" t="s">
        <v>284</v>
      </c>
      <c r="M358" s="172" t="s">
        <v>16</v>
      </c>
      <c r="N358" s="287" t="s">
        <v>4</v>
      </c>
      <c r="O358" s="288"/>
      <c r="P358" s="288"/>
      <c r="Q358" s="288"/>
      <c r="R358" s="288"/>
      <c r="S358" s="288"/>
      <c r="T358" s="288"/>
      <c r="U358" s="288"/>
      <c r="V358" s="288"/>
      <c r="W358" s="288"/>
      <c r="X358" s="288"/>
      <c r="Y358" s="288"/>
      <c r="Z358" s="288"/>
      <c r="AA358" s="288"/>
      <c r="AB358" s="289"/>
      <c r="AC358" s="174" t="s">
        <v>16</v>
      </c>
      <c r="AD358" s="290" t="s">
        <v>470</v>
      </c>
      <c r="AE358" s="291"/>
      <c r="AF358" s="291"/>
      <c r="AG358" s="291"/>
      <c r="AH358" s="291"/>
      <c r="AI358" s="291"/>
      <c r="AJ358" s="291"/>
      <c r="AK358" s="292"/>
      <c r="AL358" s="172" t="s">
        <v>16</v>
      </c>
      <c r="AM358" s="287" t="s">
        <v>467</v>
      </c>
      <c r="AN358" s="288"/>
      <c r="AO358" s="288"/>
      <c r="AP358" s="288"/>
      <c r="AQ358" s="288"/>
      <c r="AR358" s="288"/>
      <c r="AS358" s="288"/>
      <c r="AT358" s="293"/>
    </row>
    <row r="359" spans="1:64" ht="14.25" thickBot="1" x14ac:dyDescent="0.2">
      <c r="A359" s="302"/>
      <c r="B359" s="304"/>
      <c r="C359" s="306"/>
      <c r="D359" s="306"/>
      <c r="E359" s="194" t="s">
        <v>6</v>
      </c>
      <c r="F359" s="304"/>
      <c r="G359" s="7" t="s">
        <v>7</v>
      </c>
      <c r="H359" s="304"/>
      <c r="I359" s="346"/>
      <c r="J359" s="310"/>
      <c r="K359" s="310"/>
      <c r="L359" s="180"/>
      <c r="M359" s="173"/>
      <c r="N359" s="294" t="s">
        <v>8</v>
      </c>
      <c r="O359" s="295"/>
      <c r="P359" s="295"/>
      <c r="Q359" s="295"/>
      <c r="R359" s="295"/>
      <c r="S359" s="295"/>
      <c r="T359" s="296"/>
      <c r="U359" s="194" t="s">
        <v>9</v>
      </c>
      <c r="V359" s="176" t="s">
        <v>10</v>
      </c>
      <c r="W359" s="177"/>
      <c r="X359" s="177"/>
      <c r="Y359" s="177"/>
      <c r="Z359" s="177"/>
      <c r="AA359" s="178"/>
      <c r="AB359" s="120" t="s">
        <v>11</v>
      </c>
      <c r="AC359" s="175"/>
      <c r="AD359" s="297" t="s">
        <v>8</v>
      </c>
      <c r="AE359" s="298"/>
      <c r="AF359" s="298"/>
      <c r="AG359" s="298"/>
      <c r="AH359" s="298"/>
      <c r="AI359" s="298"/>
      <c r="AJ359" s="299"/>
      <c r="AK359" s="126" t="s">
        <v>9</v>
      </c>
      <c r="AL359" s="173"/>
      <c r="AM359" s="294" t="s">
        <v>8</v>
      </c>
      <c r="AN359" s="295"/>
      <c r="AO359" s="295"/>
      <c r="AP359" s="295"/>
      <c r="AQ359" s="295"/>
      <c r="AR359" s="295"/>
      <c r="AS359" s="296"/>
      <c r="AT359" s="121" t="s">
        <v>9</v>
      </c>
    </row>
    <row r="360" spans="1:64" x14ac:dyDescent="0.15">
      <c r="A360" s="276">
        <v>72</v>
      </c>
      <c r="B360" s="279"/>
      <c r="C360" s="281"/>
      <c r="D360" s="279"/>
      <c r="E360" s="191" t="str">
        <f>IF(C360="○",IF($D360&lt;&gt;"",VLOOKUP($D360,新規学連登録者入力シート!$A$2:$U$101,8,FALSE),""),IF($D360&lt;&gt;"",IF(VLOOKUP(記入方法!$D360,登録者リスト!$A$1:$F$43729,4,FALSE)=基本情報!$D$6,VLOOKUP(記入方法!$D360,登録者リスト!$A$1:$F$43729,3,FALSE),""),""))</f>
        <v/>
      </c>
      <c r="F360" s="283" t="str">
        <f>IF(C360="○",IF($D360&lt;&gt;"",VLOOKUP($D360,新規学連登録者入力シート!$A$2:$U$101,9,FALSE),""),IF($D360&lt;&gt;"",IF(VLOOKUP(記入方法!$D360,登録者リスト!$A$1:$G$43729,4,FALSE)=基本情報!$D$6,VLOOKUP(記入方法!$D360,登録者リスト!$A$1:$G$43729,7,FALSE),""),""))</f>
        <v/>
      </c>
      <c r="G360" s="192" t="str">
        <f>IF(C360="○",IF($D360&lt;&gt;"",VLOOKUP($D360,新規学連登録者入力シート!$A$2:$U$101,14,FALSE),""),IF($D360&lt;&gt;"",IF(VLOOKUP(記入方法!$D360,登録者リスト!$A$1:$F$43729,4,FALSE)=基本情報!$D$6,VLOOKUP(記入方法!$D360,登録者リスト!$A$1:$F$43729,5,FALSE),""),""))</f>
        <v/>
      </c>
      <c r="H360" s="285" t="str">
        <f>IF(C360="○",IF($D360&lt;&gt;"",VLOOKUP($D360,新規学連登録者入力シート!$A$2:$U$101,19,FALSE),""),IF($D360&lt;&gt;"",IF(VLOOKUP(記入方法!$D360,登録者リスト!$A$1:$H$43729,4,FALSE)=基本情報!$D$6,VLOOKUP(記入方法!$D360,登録者リスト!$A$1:$H$43729,8,FALSE),""),""))</f>
        <v/>
      </c>
      <c r="I360" s="341"/>
      <c r="J360" s="341"/>
      <c r="K360" s="343" t="str">
        <f>IFERROR(IF(I360="","",IF(AND(I360&lt;&gt;"107 ハーフマラソン",I360&lt;&gt;"062 10000mW"),IF(BD360="T",IF(VALUE(M360)&lt;=BB360,"A標準",IF(VALUE(M360)&lt;=BC360,"B標準","未突破")),IF(VALUE(M360)&gt;=BB360,"A標準",IF(VALUE(M360)&gt;=BC360,"B標準","未突破"))),IF(VALUE(M360)&lt;=BC360,"","未突破"))),"")</f>
        <v/>
      </c>
      <c r="L360" s="170"/>
      <c r="M360" s="13" t="str">
        <f>IF(U360="",ASC(N360&amp;IF(P360&lt;&gt;"",TEXT(P360,"00"),"")&amp;IF(R360&lt;&gt;"",TEXT(R360,"00"),"")&amp;IF(T360&lt;&gt;"",TEXT(T360,"00"),"")),ASC(U360))</f>
        <v/>
      </c>
      <c r="N360" s="285"/>
      <c r="O360" s="329" t="s">
        <v>278</v>
      </c>
      <c r="P360" s="337"/>
      <c r="Q360" s="329" t="s">
        <v>279</v>
      </c>
      <c r="R360" s="337"/>
      <c r="S360" s="313" t="s">
        <v>280</v>
      </c>
      <c r="T360" s="339"/>
      <c r="U360" s="285"/>
      <c r="V360" s="8"/>
      <c r="W360" s="9" t="s">
        <v>23</v>
      </c>
      <c r="X360" s="8"/>
      <c r="Y360" s="9" t="s">
        <v>24</v>
      </c>
      <c r="Z360" s="8"/>
      <c r="AA360" s="9" t="s">
        <v>26</v>
      </c>
      <c r="AB360" s="283"/>
      <c r="AC360" s="127" t="str">
        <f>IF(AK360="",ASC(AD360&amp;IF(AF360&lt;&gt;"",TEXT(AF360,"00"),"")&amp;IF(AH360&lt;&gt;"",TEXT(AH360,"00"),"")&amp;IF(AJ360&lt;&gt;"",TEXT(AJ360,"00"),"")),ASC(AK360))</f>
        <v/>
      </c>
      <c r="AD360" s="327" t="str">
        <f>IF(I360="","",IF(I360="201 十種競技","",VLOOKUP(I360,#REF!,2,FALSE)))</f>
        <v/>
      </c>
      <c r="AE360" s="331" t="s">
        <v>278</v>
      </c>
      <c r="AF360" s="333" t="str">
        <f>IF(I360="","",IF(I360="201 十種競技","",VLOOKUP(I360,#REF!,4,FALSE)))</f>
        <v/>
      </c>
      <c r="AG360" s="331" t="s">
        <v>279</v>
      </c>
      <c r="AH360" s="333" t="str">
        <f>IF(I360="","",IF(I360="201 十種競技","",VLOOKUP(I360,#REF!,6,FALSE)))</f>
        <v/>
      </c>
      <c r="AI360" s="335" t="s">
        <v>280</v>
      </c>
      <c r="AJ360" s="325" t="str">
        <f>IF(I360="","",IF(I360="201 十種競技","",VLOOKUP(I360,#REF!,8,FALSE)))</f>
        <v/>
      </c>
      <c r="AK360" s="327" t="str">
        <f>IF(I360="","",IF(I360="201 十種競技",#REF!,""))</f>
        <v/>
      </c>
      <c r="AL360" s="13" t="str">
        <f>IF(AT360="",ASC(AM360&amp;IF(AO360&lt;&gt;"",TEXT(AO360,"00"),"")&amp;IF(AQ360&lt;&gt;"",TEXT(AQ360,"00"),"")&amp;IF(AS360&lt;&gt;"",TEXT(AS360,"00"),"")),ASC(AT360))</f>
        <v/>
      </c>
      <c r="AM360" s="279"/>
      <c r="AN360" s="329" t="s">
        <v>278</v>
      </c>
      <c r="AO360" s="311"/>
      <c r="AP360" s="329" t="s">
        <v>279</v>
      </c>
      <c r="AQ360" s="311"/>
      <c r="AR360" s="313" t="s">
        <v>280</v>
      </c>
      <c r="AS360" s="315"/>
      <c r="AT360" s="317"/>
      <c r="AV360" s="6" t="str">
        <f>IF(AND(I360&lt;&gt;"107 ハーフマラソン",I360&lt;&gt;"062 10000mW"),D360 &amp; "-" &amp; I360,D360 &amp; "-" &amp; I360 &amp; J360)</f>
        <v>-</v>
      </c>
      <c r="AW360" s="6" t="str">
        <f>IF(ISERROR(VLOOKUP(記入方法!$AV360,登録者リスト!#REF!,4,FALSE)),"○","")</f>
        <v>○</v>
      </c>
      <c r="AX360" s="6" t="e">
        <f>IF(AND(I360&lt;&gt;"107 ハーフマラソン",I360&lt;&gt;"062 10000mW"),#REF! &amp; "-" &amp; I360,#REF! &amp; "-" &amp; I360 &amp; J360)</f>
        <v>#REF!</v>
      </c>
      <c r="AY360" s="6" t="str">
        <f>IF(ISERROR(VLOOKUP(AX360,突破者リスト外資格記録入力シート!$D$7:$M$106,2,FALSE)),"○","")</f>
        <v>○</v>
      </c>
      <c r="AZ360" s="6" t="str">
        <f>IF(C360="○","整理番号","登録番号")</f>
        <v>登録番号</v>
      </c>
      <c r="BA360" s="6" t="str">
        <f>IF(I360="107 ハーフマラソン","H",IF(I360="062 10000mW","W",""))</f>
        <v/>
      </c>
      <c r="BB360" s="6" t="e">
        <f>VLOOKUP($I360 &amp; $J360,標準記録!$A$1:$D$25,2,FALSE)</f>
        <v>#N/A</v>
      </c>
      <c r="BC360" s="6" t="e">
        <f>VLOOKUP($I360 &amp; $J360,標準記録!$A$1:$D$25,3,FALSE)</f>
        <v>#N/A</v>
      </c>
      <c r="BD360" s="6" t="e">
        <f>VLOOKUP($I360 &amp; $J360,標準記録!$A$1:$D$25,4,FALSE)</f>
        <v>#N/A</v>
      </c>
      <c r="BE360" s="6" t="str">
        <f>IF(BF360="","",A360)</f>
        <v/>
      </c>
      <c r="BF360" s="6" t="str">
        <f>IF(OR(I360="201 十種競技",I360="202 七種競技"),#REF!,"")</f>
        <v/>
      </c>
      <c r="BG360" s="6" t="str">
        <f>IF(I360="107 ハーフマラソン",#REF!,"")</f>
        <v/>
      </c>
      <c r="BH360" s="6" t="str">
        <f>I360 &amp; K360</f>
        <v/>
      </c>
      <c r="BI360" s="6">
        <f>I360</f>
        <v>0</v>
      </c>
      <c r="BJ360" s="6">
        <f>COUNTIF($BI$5:$BI$401,I360)</f>
        <v>160</v>
      </c>
      <c r="BK360" s="6">
        <f>COUNTIF($BH$5:$BH$401,I360 &amp; "B標準")</f>
        <v>0</v>
      </c>
      <c r="BL360" s="6" t="str">
        <f>D358 &amp; D360</f>
        <v>登録番号</v>
      </c>
    </row>
    <row r="361" spans="1:64" ht="14.25" thickBot="1" x14ac:dyDescent="0.2">
      <c r="A361" s="277"/>
      <c r="B361" s="280"/>
      <c r="C361" s="282"/>
      <c r="D361" s="280"/>
      <c r="E361" s="193" t="str">
        <f>IF(C360="○",IF($D360&lt;&gt;"",VLOOKUP($D360,新規学連登録者入力シート!$A$2:$U$101,7,FALSE),""),IF($D360&lt;&gt;"",IF(VLOOKUP(記入方法!$D360,登録者リスト!$A$1:$F$43729,4,FALSE)=基本情報!$D$6,VLOOKUP(記入方法!$D360,登録者リスト!$A$1:$F$43729,2,FALSE),""),""))</f>
        <v/>
      </c>
      <c r="F361" s="284"/>
      <c r="G361" s="193" t="str">
        <f>IF(C360="○",IF($D360&lt;&gt;"",VLOOKUP($D360,新規学連登録者入力シート!$A$2:$U$101,19,FALSE),""),IF($D360&lt;&gt;"",IF(VLOOKUP(記入方法!$D360,登録者リスト!$A$1:$F$43729,4,FALSE)=基本情報!$D$6,VLOOKUP(記入方法!$D360,登録者リスト!$A$1:$F$43729,6,FALSE),""),""))</f>
        <v/>
      </c>
      <c r="H361" s="286"/>
      <c r="I361" s="342"/>
      <c r="J361" s="342"/>
      <c r="K361" s="344"/>
      <c r="L361" s="171"/>
      <c r="M361" s="15" t="str">
        <f>IF(U361="",ASC(N361&amp;IF(P361&lt;&gt;"",TEXT(P361,"00"),"")&amp;IF(R361&lt;&gt;"",TEXT(R361,"00"),"")&amp;IF(T361&lt;&gt;"",TEXT(T361,"00"),"")),ASC(U361))</f>
        <v/>
      </c>
      <c r="N361" s="286"/>
      <c r="O361" s="330"/>
      <c r="P361" s="338"/>
      <c r="Q361" s="330"/>
      <c r="R361" s="338"/>
      <c r="S361" s="314"/>
      <c r="T361" s="340"/>
      <c r="U361" s="286"/>
      <c r="V361" s="10"/>
      <c r="W361" s="11" t="s">
        <v>23</v>
      </c>
      <c r="X361" s="10"/>
      <c r="Y361" s="11" t="s">
        <v>25</v>
      </c>
      <c r="Z361" s="10"/>
      <c r="AA361" s="11" t="s">
        <v>26</v>
      </c>
      <c r="AB361" s="284"/>
      <c r="AC361" s="128" t="str">
        <f>IF(AK361="",ASC(AD360&amp;IF(AF361&lt;&gt;"",TEXT(AF361,"00"),"")&amp;IF(AH361&lt;&gt;"",TEXT(AH361,"00"),"")&amp;IF(AJ361&lt;&gt;"",TEXT(AJ361,"00"),"")),ASC(AK361))</f>
        <v/>
      </c>
      <c r="AD361" s="328"/>
      <c r="AE361" s="332"/>
      <c r="AF361" s="334"/>
      <c r="AG361" s="332"/>
      <c r="AH361" s="334"/>
      <c r="AI361" s="336"/>
      <c r="AJ361" s="326"/>
      <c r="AK361" s="328"/>
      <c r="AL361" s="15" t="str">
        <f>IF(AT361="",ASC(AM361&amp;IF(AO361&lt;&gt;"",TEXT(AO361,"00"),"")&amp;IF(AQ361&lt;&gt;"",TEXT(AQ361,"00"),"")&amp;IF(AS361&lt;&gt;"",TEXT(AS361,"00"),"")),ASC(AT361))</f>
        <v/>
      </c>
      <c r="AM361" s="280"/>
      <c r="AN361" s="330"/>
      <c r="AO361" s="312"/>
      <c r="AP361" s="330"/>
      <c r="AQ361" s="312"/>
      <c r="AR361" s="314"/>
      <c r="AS361" s="316"/>
      <c r="AT361" s="318"/>
      <c r="AV361" s="6" t="str">
        <f>IF(AND(I361&lt;&gt;"107 ハーフマラソン",I361&lt;&gt;"062 10000mW"),D360 &amp; "-" &amp; I361,D360 &amp; "-" &amp; I361 &amp; J361)</f>
        <v>-</v>
      </c>
      <c r="AW361" s="6" t="str">
        <f>IF(ISERROR(VLOOKUP(記入方法!$AV361,登録者リスト!#REF!,4,FALSE)),"○","")</f>
        <v>○</v>
      </c>
      <c r="AX361" s="6" t="e">
        <f>IF(AND(I361&lt;&gt;"107 ハーフマラソン",I361&lt;&gt;"062 10000mW"),#REF! &amp; "-" &amp; I361,#REF! &amp; "-" &amp; I361 &amp; J361)</f>
        <v>#REF!</v>
      </c>
      <c r="AY361" s="6" t="str">
        <f>IF(ISERROR(VLOOKUP(AX361,突破者リスト外資格記録入力シート!$D$7:$M$106,2,FALSE)),"○","")</f>
        <v>○</v>
      </c>
      <c r="BA361" s="6" t="str">
        <f>IF(I361="107 ハーフマラソン","H",IF(I361="062 10000mW","W",""))</f>
        <v/>
      </c>
      <c r="BB361" s="6" t="e">
        <f>VLOOKUP($I361 &amp; $J361,標準記録!$A$1:$D$25,2,FALSE)</f>
        <v>#N/A</v>
      </c>
      <c r="BC361" s="6" t="e">
        <f>VLOOKUP($I361 &amp; $J361,標準記録!$A$1:$D$25,3,FALSE)</f>
        <v>#N/A</v>
      </c>
      <c r="BD361" s="6" t="e">
        <f>VLOOKUP($I361 &amp; $J361,標準記録!$A$1:$D$25,4,FALSE)</f>
        <v>#N/A</v>
      </c>
      <c r="BE361" s="6" t="str">
        <f>IF(BF361="","",A360)</f>
        <v/>
      </c>
      <c r="BF361" s="6" t="str">
        <f>IF(OR(I361="201 十種競技",I361="202 七種競技"),#REF!,"")</f>
        <v/>
      </c>
      <c r="BG361" s="6" t="str">
        <f>IF(I361="107 ハーフマラソン",#REF!,"")</f>
        <v/>
      </c>
      <c r="BH361" s="6" t="str">
        <f>I361 &amp; K361</f>
        <v/>
      </c>
      <c r="BI361" s="6">
        <f>I361</f>
        <v>0</v>
      </c>
      <c r="BJ361" s="6">
        <f>COUNTIF($BI$5:$BI$401,I361)</f>
        <v>160</v>
      </c>
      <c r="BK361" s="6">
        <f>COUNTIF($BH$5:$BH$401,I361 &amp; "B標準")</f>
        <v>0</v>
      </c>
    </row>
    <row r="362" spans="1:64" ht="15" thickTop="1" thickBot="1" x14ac:dyDescent="0.2">
      <c r="A362" s="278"/>
      <c r="B362" s="319" t="s">
        <v>167</v>
      </c>
      <c r="C362" s="320"/>
      <c r="D362" s="320"/>
      <c r="E362" s="320"/>
      <c r="F362" s="320"/>
      <c r="G362" s="321"/>
      <c r="H362" s="190"/>
      <c r="I362" s="322"/>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4"/>
    </row>
    <row r="363" spans="1:64" ht="13.5" customHeight="1" x14ac:dyDescent="0.15">
      <c r="A363" s="301"/>
      <c r="B363" s="303" t="s">
        <v>0</v>
      </c>
      <c r="C363" s="305" t="s">
        <v>283</v>
      </c>
      <c r="D363" s="305" t="str">
        <f>IF(C365="○","整理番号","登録番号")</f>
        <v>登録番号</v>
      </c>
      <c r="E363" s="189" t="s">
        <v>1402</v>
      </c>
      <c r="F363" s="303" t="s">
        <v>322</v>
      </c>
      <c r="G363" s="169" t="s">
        <v>1</v>
      </c>
      <c r="H363" s="307" t="s">
        <v>1403</v>
      </c>
      <c r="I363" s="345" t="s">
        <v>2</v>
      </c>
      <c r="J363" s="307" t="s">
        <v>331</v>
      </c>
      <c r="K363" s="307" t="s">
        <v>3</v>
      </c>
      <c r="L363" s="179" t="s">
        <v>284</v>
      </c>
      <c r="M363" s="172" t="s">
        <v>16</v>
      </c>
      <c r="N363" s="287" t="s">
        <v>4</v>
      </c>
      <c r="O363" s="288"/>
      <c r="P363" s="288"/>
      <c r="Q363" s="288"/>
      <c r="R363" s="288"/>
      <c r="S363" s="288"/>
      <c r="T363" s="288"/>
      <c r="U363" s="288"/>
      <c r="V363" s="288"/>
      <c r="W363" s="288"/>
      <c r="X363" s="288"/>
      <c r="Y363" s="288"/>
      <c r="Z363" s="288"/>
      <c r="AA363" s="288"/>
      <c r="AB363" s="289"/>
      <c r="AC363" s="174" t="s">
        <v>16</v>
      </c>
      <c r="AD363" s="290" t="s">
        <v>470</v>
      </c>
      <c r="AE363" s="291"/>
      <c r="AF363" s="291"/>
      <c r="AG363" s="291"/>
      <c r="AH363" s="291"/>
      <c r="AI363" s="291"/>
      <c r="AJ363" s="291"/>
      <c r="AK363" s="292"/>
      <c r="AL363" s="172" t="s">
        <v>16</v>
      </c>
      <c r="AM363" s="287" t="s">
        <v>467</v>
      </c>
      <c r="AN363" s="288"/>
      <c r="AO363" s="288"/>
      <c r="AP363" s="288"/>
      <c r="AQ363" s="288"/>
      <c r="AR363" s="288"/>
      <c r="AS363" s="288"/>
      <c r="AT363" s="293"/>
    </row>
    <row r="364" spans="1:64" ht="14.25" thickBot="1" x14ac:dyDescent="0.2">
      <c r="A364" s="302"/>
      <c r="B364" s="304"/>
      <c r="C364" s="306"/>
      <c r="D364" s="306"/>
      <c r="E364" s="194" t="s">
        <v>6</v>
      </c>
      <c r="F364" s="304"/>
      <c r="G364" s="7" t="s">
        <v>7</v>
      </c>
      <c r="H364" s="304"/>
      <c r="I364" s="346"/>
      <c r="J364" s="310"/>
      <c r="K364" s="310"/>
      <c r="L364" s="180"/>
      <c r="M364" s="173"/>
      <c r="N364" s="294" t="s">
        <v>8</v>
      </c>
      <c r="O364" s="295"/>
      <c r="P364" s="295"/>
      <c r="Q364" s="295"/>
      <c r="R364" s="295"/>
      <c r="S364" s="295"/>
      <c r="T364" s="296"/>
      <c r="U364" s="194" t="s">
        <v>9</v>
      </c>
      <c r="V364" s="176" t="s">
        <v>10</v>
      </c>
      <c r="W364" s="177"/>
      <c r="X364" s="177"/>
      <c r="Y364" s="177"/>
      <c r="Z364" s="177"/>
      <c r="AA364" s="178"/>
      <c r="AB364" s="120" t="s">
        <v>11</v>
      </c>
      <c r="AC364" s="175"/>
      <c r="AD364" s="297" t="s">
        <v>8</v>
      </c>
      <c r="AE364" s="298"/>
      <c r="AF364" s="298"/>
      <c r="AG364" s="298"/>
      <c r="AH364" s="298"/>
      <c r="AI364" s="298"/>
      <c r="AJ364" s="299"/>
      <c r="AK364" s="126" t="s">
        <v>9</v>
      </c>
      <c r="AL364" s="173"/>
      <c r="AM364" s="294" t="s">
        <v>8</v>
      </c>
      <c r="AN364" s="295"/>
      <c r="AO364" s="295"/>
      <c r="AP364" s="295"/>
      <c r="AQ364" s="295"/>
      <c r="AR364" s="295"/>
      <c r="AS364" s="296"/>
      <c r="AT364" s="121" t="s">
        <v>9</v>
      </c>
    </row>
    <row r="365" spans="1:64" x14ac:dyDescent="0.15">
      <c r="A365" s="276">
        <v>73</v>
      </c>
      <c r="B365" s="279"/>
      <c r="C365" s="281"/>
      <c r="D365" s="279"/>
      <c r="E365" s="191" t="str">
        <f>IF(C365="○",IF($D365&lt;&gt;"",VLOOKUP($D365,新規学連登録者入力シート!$A$2:$U$101,8,FALSE),""),IF($D365&lt;&gt;"",IF(VLOOKUP(記入方法!$D365,登録者リスト!$A$1:$F$43729,4,FALSE)=基本情報!$D$6,VLOOKUP(記入方法!$D365,登録者リスト!$A$1:$F$43729,3,FALSE),""),""))</f>
        <v/>
      </c>
      <c r="F365" s="283" t="str">
        <f>IF(C365="○",IF($D365&lt;&gt;"",VLOOKUP($D365,新規学連登録者入力シート!$A$2:$U$101,9,FALSE),""),IF($D365&lt;&gt;"",IF(VLOOKUP(記入方法!$D365,登録者リスト!$A$1:$G$43729,4,FALSE)=基本情報!$D$6,VLOOKUP(記入方法!$D365,登録者リスト!$A$1:$G$43729,7,FALSE),""),""))</f>
        <v/>
      </c>
      <c r="G365" s="192" t="str">
        <f>IF(C365="○",IF($D365&lt;&gt;"",VLOOKUP($D365,新規学連登録者入力シート!$A$2:$U$101,14,FALSE),""),IF($D365&lt;&gt;"",IF(VLOOKUP(記入方法!$D365,登録者リスト!$A$1:$F$43729,4,FALSE)=基本情報!$D$6,VLOOKUP(記入方法!$D365,登録者リスト!$A$1:$F$43729,5,FALSE),""),""))</f>
        <v/>
      </c>
      <c r="H365" s="285" t="str">
        <f>IF(C365="○",IF($D365&lt;&gt;"",VLOOKUP($D365,新規学連登録者入力シート!$A$2:$U$101,19,FALSE),""),IF($D365&lt;&gt;"",IF(VLOOKUP(記入方法!$D365,登録者リスト!$A$1:$H$43729,4,FALSE)=基本情報!$D$6,VLOOKUP(記入方法!$D365,登録者リスト!$A$1:$H$43729,8,FALSE),""),""))</f>
        <v/>
      </c>
      <c r="I365" s="341"/>
      <c r="J365" s="341"/>
      <c r="K365" s="343" t="str">
        <f>IFERROR(IF(I365="","",IF(AND(I365&lt;&gt;"107 ハーフマラソン",I365&lt;&gt;"062 10000mW"),IF(BD365="T",IF(VALUE(M365)&lt;=BB365,"A標準",IF(VALUE(M365)&lt;=BC365,"B標準","未突破")),IF(VALUE(M365)&gt;=BB365,"A標準",IF(VALUE(M365)&gt;=BC365,"B標準","未突破"))),IF(VALUE(M365)&lt;=BC365,"","未突破"))),"")</f>
        <v/>
      </c>
      <c r="L365" s="170"/>
      <c r="M365" s="13" t="str">
        <f>IF(U365="",ASC(N365&amp;IF(P365&lt;&gt;"",TEXT(P365,"00"),"")&amp;IF(R365&lt;&gt;"",TEXT(R365,"00"),"")&amp;IF(T365&lt;&gt;"",TEXT(T365,"00"),"")),ASC(U365))</f>
        <v/>
      </c>
      <c r="N365" s="285"/>
      <c r="O365" s="329" t="s">
        <v>278</v>
      </c>
      <c r="P365" s="337"/>
      <c r="Q365" s="329" t="s">
        <v>279</v>
      </c>
      <c r="R365" s="337"/>
      <c r="S365" s="313" t="s">
        <v>280</v>
      </c>
      <c r="T365" s="339"/>
      <c r="U365" s="285"/>
      <c r="V365" s="8"/>
      <c r="W365" s="9" t="s">
        <v>23</v>
      </c>
      <c r="X365" s="8"/>
      <c r="Y365" s="9" t="s">
        <v>24</v>
      </c>
      <c r="Z365" s="8"/>
      <c r="AA365" s="9" t="s">
        <v>26</v>
      </c>
      <c r="AB365" s="283"/>
      <c r="AC365" s="127" t="str">
        <f>IF(AK365="",ASC(AD365&amp;IF(AF365&lt;&gt;"",TEXT(AF365,"00"),"")&amp;IF(AH365&lt;&gt;"",TEXT(AH365,"00"),"")&amp;IF(AJ365&lt;&gt;"",TEXT(AJ365,"00"),"")),ASC(AK365))</f>
        <v/>
      </c>
      <c r="AD365" s="327" t="str">
        <f>IF(I365="","",IF(I365="201 十種競技","",VLOOKUP(I365,#REF!,2,FALSE)))</f>
        <v/>
      </c>
      <c r="AE365" s="331" t="s">
        <v>278</v>
      </c>
      <c r="AF365" s="333" t="str">
        <f>IF(I365="","",IF(I365="201 十種競技","",VLOOKUP(I365,#REF!,4,FALSE)))</f>
        <v/>
      </c>
      <c r="AG365" s="331" t="s">
        <v>279</v>
      </c>
      <c r="AH365" s="333" t="str">
        <f>IF(I365="","",IF(I365="201 十種競技","",VLOOKUP(I365,#REF!,6,FALSE)))</f>
        <v/>
      </c>
      <c r="AI365" s="335" t="s">
        <v>280</v>
      </c>
      <c r="AJ365" s="325" t="str">
        <f>IF(I365="","",IF(I365="201 十種競技","",VLOOKUP(I365,#REF!,8,FALSE)))</f>
        <v/>
      </c>
      <c r="AK365" s="327" t="str">
        <f>IF(I365="","",IF(I365="201 十種競技",#REF!,""))</f>
        <v/>
      </c>
      <c r="AL365" s="13" t="str">
        <f>IF(AT365="",ASC(AM365&amp;IF(AO365&lt;&gt;"",TEXT(AO365,"00"),"")&amp;IF(AQ365&lt;&gt;"",TEXT(AQ365,"00"),"")&amp;IF(AS365&lt;&gt;"",TEXT(AS365,"00"),"")),ASC(AT365))</f>
        <v/>
      </c>
      <c r="AM365" s="279"/>
      <c r="AN365" s="329" t="s">
        <v>278</v>
      </c>
      <c r="AO365" s="311"/>
      <c r="AP365" s="329" t="s">
        <v>279</v>
      </c>
      <c r="AQ365" s="311"/>
      <c r="AR365" s="313" t="s">
        <v>280</v>
      </c>
      <c r="AS365" s="315"/>
      <c r="AT365" s="317"/>
      <c r="AV365" s="6" t="str">
        <f>IF(AND(I365&lt;&gt;"107 ハーフマラソン",I365&lt;&gt;"062 10000mW"),D365 &amp; "-" &amp; I365,D365 &amp; "-" &amp; I365 &amp; J365)</f>
        <v>-</v>
      </c>
      <c r="AW365" s="6" t="str">
        <f>IF(ISERROR(VLOOKUP(記入方法!$AV365,登録者リスト!#REF!,4,FALSE)),"○","")</f>
        <v>○</v>
      </c>
      <c r="AX365" s="6" t="e">
        <f>IF(AND(I365&lt;&gt;"107 ハーフマラソン",I365&lt;&gt;"062 10000mW"),#REF! &amp; "-" &amp; I365,#REF! &amp; "-" &amp; I365 &amp; J365)</f>
        <v>#REF!</v>
      </c>
      <c r="AY365" s="6" t="str">
        <f>IF(ISERROR(VLOOKUP(AX365,突破者リスト外資格記録入力シート!$D$7:$M$106,2,FALSE)),"○","")</f>
        <v>○</v>
      </c>
      <c r="AZ365" s="6" t="str">
        <f>IF(C365="○","整理番号","登録番号")</f>
        <v>登録番号</v>
      </c>
      <c r="BA365" s="6" t="str">
        <f>IF(I365="107 ハーフマラソン","H",IF(I365="062 10000mW","W",""))</f>
        <v/>
      </c>
      <c r="BB365" s="6" t="e">
        <f>VLOOKUP($I365 &amp; $J365,標準記録!$A$1:$D$25,2,FALSE)</f>
        <v>#N/A</v>
      </c>
      <c r="BC365" s="6" t="e">
        <f>VLOOKUP($I365 &amp; $J365,標準記録!$A$1:$D$25,3,FALSE)</f>
        <v>#N/A</v>
      </c>
      <c r="BD365" s="6" t="e">
        <f>VLOOKUP($I365 &amp; $J365,標準記録!$A$1:$D$25,4,FALSE)</f>
        <v>#N/A</v>
      </c>
      <c r="BE365" s="6" t="str">
        <f>IF(BF365="","",A365)</f>
        <v/>
      </c>
      <c r="BF365" s="6" t="str">
        <f>IF(OR(I365="201 十種競技",I365="202 七種競技"),#REF!,"")</f>
        <v/>
      </c>
      <c r="BG365" s="6" t="str">
        <f>IF(I365="107 ハーフマラソン",#REF!,"")</f>
        <v/>
      </c>
      <c r="BH365" s="6" t="str">
        <f>I365 &amp; K365</f>
        <v/>
      </c>
      <c r="BI365" s="6">
        <f>I365</f>
        <v>0</v>
      </c>
      <c r="BJ365" s="6">
        <f>COUNTIF($BI$5:$BI$401,I365)</f>
        <v>160</v>
      </c>
      <c r="BK365" s="6">
        <f>COUNTIF($BH$5:$BH$401,I365 &amp; "B標準")</f>
        <v>0</v>
      </c>
      <c r="BL365" s="6" t="str">
        <f>D363 &amp; D365</f>
        <v>登録番号</v>
      </c>
    </row>
    <row r="366" spans="1:64" ht="14.25" thickBot="1" x14ac:dyDescent="0.2">
      <c r="A366" s="277"/>
      <c r="B366" s="280"/>
      <c r="C366" s="282"/>
      <c r="D366" s="280"/>
      <c r="E366" s="193" t="str">
        <f>IF(C365="○",IF($D365&lt;&gt;"",VLOOKUP($D365,新規学連登録者入力シート!$A$2:$U$101,7,FALSE),""),IF($D365&lt;&gt;"",IF(VLOOKUP(記入方法!$D365,登録者リスト!$A$1:$F$43729,4,FALSE)=基本情報!$D$6,VLOOKUP(記入方法!$D365,登録者リスト!$A$1:$F$43729,2,FALSE),""),""))</f>
        <v/>
      </c>
      <c r="F366" s="284"/>
      <c r="G366" s="193" t="str">
        <f>IF(C365="○",IF($D365&lt;&gt;"",VLOOKUP($D365,新規学連登録者入力シート!$A$2:$U$101,19,FALSE),""),IF($D365&lt;&gt;"",IF(VLOOKUP(記入方法!$D365,登録者リスト!$A$1:$F$43729,4,FALSE)=基本情報!$D$6,VLOOKUP(記入方法!$D365,登録者リスト!$A$1:$F$43729,6,FALSE),""),""))</f>
        <v/>
      </c>
      <c r="H366" s="286"/>
      <c r="I366" s="342"/>
      <c r="J366" s="342"/>
      <c r="K366" s="344"/>
      <c r="L366" s="171"/>
      <c r="M366" s="15" t="str">
        <f>IF(U366="",ASC(N366&amp;IF(P366&lt;&gt;"",TEXT(P366,"00"),"")&amp;IF(R366&lt;&gt;"",TEXT(R366,"00"),"")&amp;IF(T366&lt;&gt;"",TEXT(T366,"00"),"")),ASC(U366))</f>
        <v/>
      </c>
      <c r="N366" s="286"/>
      <c r="O366" s="330"/>
      <c r="P366" s="338"/>
      <c r="Q366" s="330"/>
      <c r="R366" s="338"/>
      <c r="S366" s="314"/>
      <c r="T366" s="340"/>
      <c r="U366" s="286"/>
      <c r="V366" s="10"/>
      <c r="W366" s="11" t="s">
        <v>23</v>
      </c>
      <c r="X366" s="10"/>
      <c r="Y366" s="11" t="s">
        <v>25</v>
      </c>
      <c r="Z366" s="10"/>
      <c r="AA366" s="11" t="s">
        <v>26</v>
      </c>
      <c r="AB366" s="284"/>
      <c r="AC366" s="128" t="str">
        <f>IF(AK366="",ASC(AD365&amp;IF(AF366&lt;&gt;"",TEXT(AF366,"00"),"")&amp;IF(AH366&lt;&gt;"",TEXT(AH366,"00"),"")&amp;IF(AJ366&lt;&gt;"",TEXT(AJ366,"00"),"")),ASC(AK366))</f>
        <v/>
      </c>
      <c r="AD366" s="328"/>
      <c r="AE366" s="332"/>
      <c r="AF366" s="334"/>
      <c r="AG366" s="332"/>
      <c r="AH366" s="334"/>
      <c r="AI366" s="336"/>
      <c r="AJ366" s="326"/>
      <c r="AK366" s="328"/>
      <c r="AL366" s="15" t="str">
        <f>IF(AT366="",ASC(AM366&amp;IF(AO366&lt;&gt;"",TEXT(AO366,"00"),"")&amp;IF(AQ366&lt;&gt;"",TEXT(AQ366,"00"),"")&amp;IF(AS366&lt;&gt;"",TEXT(AS366,"00"),"")),ASC(AT366))</f>
        <v/>
      </c>
      <c r="AM366" s="280"/>
      <c r="AN366" s="330"/>
      <c r="AO366" s="312"/>
      <c r="AP366" s="330"/>
      <c r="AQ366" s="312"/>
      <c r="AR366" s="314"/>
      <c r="AS366" s="316"/>
      <c r="AT366" s="318"/>
      <c r="AV366" s="6" t="str">
        <f>IF(AND(I366&lt;&gt;"107 ハーフマラソン",I366&lt;&gt;"062 10000mW"),D365 &amp; "-" &amp; I366,D365 &amp; "-" &amp; I366 &amp; J366)</f>
        <v>-</v>
      </c>
      <c r="AW366" s="6" t="str">
        <f>IF(ISERROR(VLOOKUP(記入方法!$AV366,登録者リスト!#REF!,4,FALSE)),"○","")</f>
        <v>○</v>
      </c>
      <c r="AX366" s="6" t="e">
        <f>IF(AND(I366&lt;&gt;"107 ハーフマラソン",I366&lt;&gt;"062 10000mW"),#REF! &amp; "-" &amp; I366,#REF! &amp; "-" &amp; I366 &amp; J366)</f>
        <v>#REF!</v>
      </c>
      <c r="AY366" s="6" t="str">
        <f>IF(ISERROR(VLOOKUP(AX366,突破者リスト外資格記録入力シート!$D$7:$M$106,2,FALSE)),"○","")</f>
        <v>○</v>
      </c>
      <c r="BA366" s="6" t="str">
        <f>IF(I366="107 ハーフマラソン","H",IF(I366="062 10000mW","W",""))</f>
        <v/>
      </c>
      <c r="BB366" s="6" t="e">
        <f>VLOOKUP($I366 &amp; $J366,標準記録!$A$1:$D$25,2,FALSE)</f>
        <v>#N/A</v>
      </c>
      <c r="BC366" s="6" t="e">
        <f>VLOOKUP($I366 &amp; $J366,標準記録!$A$1:$D$25,3,FALSE)</f>
        <v>#N/A</v>
      </c>
      <c r="BD366" s="6" t="e">
        <f>VLOOKUP($I366 &amp; $J366,標準記録!$A$1:$D$25,4,FALSE)</f>
        <v>#N/A</v>
      </c>
      <c r="BE366" s="6" t="str">
        <f>IF(BF366="","",A365)</f>
        <v/>
      </c>
      <c r="BF366" s="6" t="str">
        <f>IF(OR(I366="201 十種競技",I366="202 七種競技"),#REF!,"")</f>
        <v/>
      </c>
      <c r="BG366" s="6" t="str">
        <f>IF(I366="107 ハーフマラソン",#REF!,"")</f>
        <v/>
      </c>
      <c r="BH366" s="6" t="str">
        <f>I366 &amp; K366</f>
        <v/>
      </c>
      <c r="BI366" s="6">
        <f>I366</f>
        <v>0</v>
      </c>
      <c r="BJ366" s="6">
        <f>COUNTIF($BI$5:$BI$401,I366)</f>
        <v>160</v>
      </c>
      <c r="BK366" s="6">
        <f>COUNTIF($BH$5:$BH$401,I366 &amp; "B標準")</f>
        <v>0</v>
      </c>
    </row>
    <row r="367" spans="1:64" ht="15" thickTop="1" thickBot="1" x14ac:dyDescent="0.2">
      <c r="A367" s="278"/>
      <c r="B367" s="319" t="s">
        <v>167</v>
      </c>
      <c r="C367" s="320"/>
      <c r="D367" s="320"/>
      <c r="E367" s="320"/>
      <c r="F367" s="320"/>
      <c r="G367" s="321"/>
      <c r="H367" s="190"/>
      <c r="I367" s="322"/>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4"/>
    </row>
    <row r="368" spans="1:64" ht="13.5" customHeight="1" x14ac:dyDescent="0.15">
      <c r="A368" s="301"/>
      <c r="B368" s="303" t="s">
        <v>0</v>
      </c>
      <c r="C368" s="305" t="s">
        <v>283</v>
      </c>
      <c r="D368" s="305" t="str">
        <f>IF(C370="○","整理番号","登録番号")</f>
        <v>登録番号</v>
      </c>
      <c r="E368" s="189" t="s">
        <v>1402</v>
      </c>
      <c r="F368" s="303" t="s">
        <v>322</v>
      </c>
      <c r="G368" s="169" t="s">
        <v>1</v>
      </c>
      <c r="H368" s="307" t="s">
        <v>1403</v>
      </c>
      <c r="I368" s="345" t="s">
        <v>2</v>
      </c>
      <c r="J368" s="307" t="s">
        <v>331</v>
      </c>
      <c r="K368" s="307" t="s">
        <v>3</v>
      </c>
      <c r="L368" s="179" t="s">
        <v>284</v>
      </c>
      <c r="M368" s="172" t="s">
        <v>16</v>
      </c>
      <c r="N368" s="287" t="s">
        <v>4</v>
      </c>
      <c r="O368" s="288"/>
      <c r="P368" s="288"/>
      <c r="Q368" s="288"/>
      <c r="R368" s="288"/>
      <c r="S368" s="288"/>
      <c r="T368" s="288"/>
      <c r="U368" s="288"/>
      <c r="V368" s="288"/>
      <c r="W368" s="288"/>
      <c r="X368" s="288"/>
      <c r="Y368" s="288"/>
      <c r="Z368" s="288"/>
      <c r="AA368" s="288"/>
      <c r="AB368" s="289"/>
      <c r="AC368" s="174" t="s">
        <v>16</v>
      </c>
      <c r="AD368" s="290" t="s">
        <v>470</v>
      </c>
      <c r="AE368" s="291"/>
      <c r="AF368" s="291"/>
      <c r="AG368" s="291"/>
      <c r="AH368" s="291"/>
      <c r="AI368" s="291"/>
      <c r="AJ368" s="291"/>
      <c r="AK368" s="292"/>
      <c r="AL368" s="172" t="s">
        <v>16</v>
      </c>
      <c r="AM368" s="287" t="s">
        <v>467</v>
      </c>
      <c r="AN368" s="288"/>
      <c r="AO368" s="288"/>
      <c r="AP368" s="288"/>
      <c r="AQ368" s="288"/>
      <c r="AR368" s="288"/>
      <c r="AS368" s="288"/>
      <c r="AT368" s="293"/>
    </row>
    <row r="369" spans="1:64" ht="14.25" thickBot="1" x14ac:dyDescent="0.2">
      <c r="A369" s="302"/>
      <c r="B369" s="304"/>
      <c r="C369" s="306"/>
      <c r="D369" s="306"/>
      <c r="E369" s="194" t="s">
        <v>6</v>
      </c>
      <c r="F369" s="304"/>
      <c r="G369" s="7" t="s">
        <v>7</v>
      </c>
      <c r="H369" s="304"/>
      <c r="I369" s="346"/>
      <c r="J369" s="310"/>
      <c r="K369" s="310"/>
      <c r="L369" s="180"/>
      <c r="M369" s="173"/>
      <c r="N369" s="294" t="s">
        <v>8</v>
      </c>
      <c r="O369" s="295"/>
      <c r="P369" s="295"/>
      <c r="Q369" s="295"/>
      <c r="R369" s="295"/>
      <c r="S369" s="295"/>
      <c r="T369" s="296"/>
      <c r="U369" s="194" t="s">
        <v>9</v>
      </c>
      <c r="V369" s="176" t="s">
        <v>10</v>
      </c>
      <c r="W369" s="177"/>
      <c r="X369" s="177"/>
      <c r="Y369" s="177"/>
      <c r="Z369" s="177"/>
      <c r="AA369" s="178"/>
      <c r="AB369" s="120" t="s">
        <v>11</v>
      </c>
      <c r="AC369" s="175"/>
      <c r="AD369" s="297" t="s">
        <v>8</v>
      </c>
      <c r="AE369" s="298"/>
      <c r="AF369" s="298"/>
      <c r="AG369" s="298"/>
      <c r="AH369" s="298"/>
      <c r="AI369" s="298"/>
      <c r="AJ369" s="299"/>
      <c r="AK369" s="126" t="s">
        <v>9</v>
      </c>
      <c r="AL369" s="173"/>
      <c r="AM369" s="294" t="s">
        <v>8</v>
      </c>
      <c r="AN369" s="295"/>
      <c r="AO369" s="295"/>
      <c r="AP369" s="295"/>
      <c r="AQ369" s="295"/>
      <c r="AR369" s="295"/>
      <c r="AS369" s="296"/>
      <c r="AT369" s="121" t="s">
        <v>9</v>
      </c>
    </row>
    <row r="370" spans="1:64" x14ac:dyDescent="0.15">
      <c r="A370" s="276">
        <v>74</v>
      </c>
      <c r="B370" s="279"/>
      <c r="C370" s="281"/>
      <c r="D370" s="279"/>
      <c r="E370" s="191" t="str">
        <f>IF(C370="○",IF($D370&lt;&gt;"",VLOOKUP($D370,新規学連登録者入力シート!$A$2:$U$101,8,FALSE),""),IF($D370&lt;&gt;"",IF(VLOOKUP(記入方法!$D370,登録者リスト!$A$1:$F$43729,4,FALSE)=基本情報!$D$6,VLOOKUP(記入方法!$D370,登録者リスト!$A$1:$F$43729,3,FALSE),""),""))</f>
        <v/>
      </c>
      <c r="F370" s="283" t="str">
        <f>IF(C370="○",IF($D370&lt;&gt;"",VLOOKUP($D370,新規学連登録者入力シート!$A$2:$U$101,9,FALSE),""),IF($D370&lt;&gt;"",IF(VLOOKUP(記入方法!$D370,登録者リスト!$A$1:$G$43729,4,FALSE)=基本情報!$D$6,VLOOKUP(記入方法!$D370,登録者リスト!$A$1:$G$43729,7,FALSE),""),""))</f>
        <v/>
      </c>
      <c r="G370" s="192" t="str">
        <f>IF(C370="○",IF($D370&lt;&gt;"",VLOOKUP($D370,新規学連登録者入力シート!$A$2:$U$101,14,FALSE),""),IF($D370&lt;&gt;"",IF(VLOOKUP(記入方法!$D370,登録者リスト!$A$1:$F$43729,4,FALSE)=基本情報!$D$6,VLOOKUP(記入方法!$D370,登録者リスト!$A$1:$F$43729,5,FALSE),""),""))</f>
        <v/>
      </c>
      <c r="H370" s="285" t="str">
        <f>IF(C370="○",IF($D370&lt;&gt;"",VLOOKUP($D370,新規学連登録者入力シート!$A$2:$U$101,19,FALSE),""),IF($D370&lt;&gt;"",IF(VLOOKUP(記入方法!$D370,登録者リスト!$A$1:$H$43729,4,FALSE)=基本情報!$D$6,VLOOKUP(記入方法!$D370,登録者リスト!$A$1:$H$43729,8,FALSE),""),""))</f>
        <v/>
      </c>
      <c r="I370" s="341"/>
      <c r="J370" s="341"/>
      <c r="K370" s="343" t="str">
        <f>IFERROR(IF(I370="","",IF(AND(I370&lt;&gt;"107 ハーフマラソン",I370&lt;&gt;"062 10000mW"),IF(BD370="T",IF(VALUE(M370)&lt;=BB370,"A標準",IF(VALUE(M370)&lt;=BC370,"B標準","未突破")),IF(VALUE(M370)&gt;=BB370,"A標準",IF(VALUE(M370)&gt;=BC370,"B標準","未突破"))),IF(VALUE(M370)&lt;=BC370,"","未突破"))),"")</f>
        <v/>
      </c>
      <c r="L370" s="170"/>
      <c r="M370" s="13" t="str">
        <f>IF(U370="",ASC(N370&amp;IF(P370&lt;&gt;"",TEXT(P370,"00"),"")&amp;IF(R370&lt;&gt;"",TEXT(R370,"00"),"")&amp;IF(T370&lt;&gt;"",TEXT(T370,"00"),"")),ASC(U370))</f>
        <v/>
      </c>
      <c r="N370" s="285"/>
      <c r="O370" s="329" t="s">
        <v>278</v>
      </c>
      <c r="P370" s="337"/>
      <c r="Q370" s="329" t="s">
        <v>279</v>
      </c>
      <c r="R370" s="337"/>
      <c r="S370" s="313" t="s">
        <v>280</v>
      </c>
      <c r="T370" s="339"/>
      <c r="U370" s="285"/>
      <c r="V370" s="8"/>
      <c r="W370" s="9" t="s">
        <v>23</v>
      </c>
      <c r="X370" s="8"/>
      <c r="Y370" s="9" t="s">
        <v>24</v>
      </c>
      <c r="Z370" s="8"/>
      <c r="AA370" s="9" t="s">
        <v>26</v>
      </c>
      <c r="AB370" s="283"/>
      <c r="AC370" s="127" t="str">
        <f>IF(AK370="",ASC(AD370&amp;IF(AF370&lt;&gt;"",TEXT(AF370,"00"),"")&amp;IF(AH370&lt;&gt;"",TEXT(AH370,"00"),"")&amp;IF(AJ370&lt;&gt;"",TEXT(AJ370,"00"),"")),ASC(AK370))</f>
        <v/>
      </c>
      <c r="AD370" s="327" t="str">
        <f>IF(I370="","",IF(I370="201 十種競技","",VLOOKUP(I370,#REF!,2,FALSE)))</f>
        <v/>
      </c>
      <c r="AE370" s="331" t="s">
        <v>278</v>
      </c>
      <c r="AF370" s="333" t="str">
        <f>IF(I370="","",IF(I370="201 十種競技","",VLOOKUP(I370,#REF!,4,FALSE)))</f>
        <v/>
      </c>
      <c r="AG370" s="331" t="s">
        <v>279</v>
      </c>
      <c r="AH370" s="333" t="str">
        <f>IF(I370="","",IF(I370="201 十種競技","",VLOOKUP(I370,#REF!,6,FALSE)))</f>
        <v/>
      </c>
      <c r="AI370" s="335" t="s">
        <v>280</v>
      </c>
      <c r="AJ370" s="325" t="str">
        <f>IF(I370="","",IF(I370="201 十種競技","",VLOOKUP(I370,#REF!,8,FALSE)))</f>
        <v/>
      </c>
      <c r="AK370" s="327" t="str">
        <f>IF(I370="","",IF(I370="201 十種競技",#REF!,""))</f>
        <v/>
      </c>
      <c r="AL370" s="13" t="str">
        <f>IF(AT370="",ASC(AM370&amp;IF(AO370&lt;&gt;"",TEXT(AO370,"00"),"")&amp;IF(AQ370&lt;&gt;"",TEXT(AQ370,"00"),"")&amp;IF(AS370&lt;&gt;"",TEXT(AS370,"00"),"")),ASC(AT370))</f>
        <v/>
      </c>
      <c r="AM370" s="279"/>
      <c r="AN370" s="329" t="s">
        <v>278</v>
      </c>
      <c r="AO370" s="311"/>
      <c r="AP370" s="329" t="s">
        <v>279</v>
      </c>
      <c r="AQ370" s="311"/>
      <c r="AR370" s="313" t="s">
        <v>280</v>
      </c>
      <c r="AS370" s="315"/>
      <c r="AT370" s="317"/>
      <c r="AV370" s="6" t="str">
        <f>IF(AND(I370&lt;&gt;"107 ハーフマラソン",I370&lt;&gt;"062 10000mW"),D370 &amp; "-" &amp; I370,D370 &amp; "-" &amp; I370 &amp; J370)</f>
        <v>-</v>
      </c>
      <c r="AW370" s="6" t="str">
        <f>IF(ISERROR(VLOOKUP(記入方法!$AV370,登録者リスト!#REF!,4,FALSE)),"○","")</f>
        <v>○</v>
      </c>
      <c r="AX370" s="6" t="e">
        <f>IF(AND(I370&lt;&gt;"107 ハーフマラソン",I370&lt;&gt;"062 10000mW"),#REF! &amp; "-" &amp; I370,#REF! &amp; "-" &amp; I370 &amp; J370)</f>
        <v>#REF!</v>
      </c>
      <c r="AY370" s="6" t="str">
        <f>IF(ISERROR(VLOOKUP(AX370,突破者リスト外資格記録入力シート!$D$7:$M$106,2,FALSE)),"○","")</f>
        <v>○</v>
      </c>
      <c r="AZ370" s="6" t="str">
        <f>IF(C370="○","整理番号","登録番号")</f>
        <v>登録番号</v>
      </c>
      <c r="BA370" s="6" t="str">
        <f>IF(I370="107 ハーフマラソン","H",IF(I370="062 10000mW","W",""))</f>
        <v/>
      </c>
      <c r="BB370" s="6" t="e">
        <f>VLOOKUP($I370 &amp; $J370,標準記録!$A$1:$D$25,2,FALSE)</f>
        <v>#N/A</v>
      </c>
      <c r="BC370" s="6" t="e">
        <f>VLOOKUP($I370 &amp; $J370,標準記録!$A$1:$D$25,3,FALSE)</f>
        <v>#N/A</v>
      </c>
      <c r="BD370" s="6" t="e">
        <f>VLOOKUP($I370 &amp; $J370,標準記録!$A$1:$D$25,4,FALSE)</f>
        <v>#N/A</v>
      </c>
      <c r="BE370" s="6" t="str">
        <f>IF(BF370="","",A370)</f>
        <v/>
      </c>
      <c r="BF370" s="6" t="str">
        <f>IF(OR(I370="201 十種競技",I370="202 七種競技"),#REF!,"")</f>
        <v/>
      </c>
      <c r="BG370" s="6" t="str">
        <f>IF(I370="107 ハーフマラソン",#REF!,"")</f>
        <v/>
      </c>
      <c r="BH370" s="6" t="str">
        <f>I370 &amp; K370</f>
        <v/>
      </c>
      <c r="BI370" s="6">
        <f>I370</f>
        <v>0</v>
      </c>
      <c r="BJ370" s="6">
        <f>COUNTIF($BI$5:$BI$401,I370)</f>
        <v>160</v>
      </c>
      <c r="BK370" s="6">
        <f>COUNTIF($BH$5:$BH$401,I370 &amp; "B標準")</f>
        <v>0</v>
      </c>
      <c r="BL370" s="6" t="str">
        <f>D368 &amp; D370</f>
        <v>登録番号</v>
      </c>
    </row>
    <row r="371" spans="1:64" ht="14.25" thickBot="1" x14ac:dyDescent="0.2">
      <c r="A371" s="277"/>
      <c r="B371" s="280"/>
      <c r="C371" s="282"/>
      <c r="D371" s="280"/>
      <c r="E371" s="193" t="str">
        <f>IF(C370="○",IF($D370&lt;&gt;"",VLOOKUP($D370,新規学連登録者入力シート!$A$2:$U$101,7,FALSE),""),IF($D370&lt;&gt;"",IF(VLOOKUP(記入方法!$D370,登録者リスト!$A$1:$F$43729,4,FALSE)=基本情報!$D$6,VLOOKUP(記入方法!$D370,登録者リスト!$A$1:$F$43729,2,FALSE),""),""))</f>
        <v/>
      </c>
      <c r="F371" s="284"/>
      <c r="G371" s="193" t="str">
        <f>IF(C370="○",IF($D370&lt;&gt;"",VLOOKUP($D370,新規学連登録者入力シート!$A$2:$U$101,19,FALSE),""),IF($D370&lt;&gt;"",IF(VLOOKUP(記入方法!$D370,登録者リスト!$A$1:$F$43729,4,FALSE)=基本情報!$D$6,VLOOKUP(記入方法!$D370,登録者リスト!$A$1:$F$43729,6,FALSE),""),""))</f>
        <v/>
      </c>
      <c r="H371" s="286"/>
      <c r="I371" s="342"/>
      <c r="J371" s="342"/>
      <c r="K371" s="344"/>
      <c r="L371" s="171"/>
      <c r="M371" s="15" t="str">
        <f>IF(U371="",ASC(N371&amp;IF(P371&lt;&gt;"",TEXT(P371,"00"),"")&amp;IF(R371&lt;&gt;"",TEXT(R371,"00"),"")&amp;IF(T371&lt;&gt;"",TEXT(T371,"00"),"")),ASC(U371))</f>
        <v/>
      </c>
      <c r="N371" s="286"/>
      <c r="O371" s="330"/>
      <c r="P371" s="338"/>
      <c r="Q371" s="330"/>
      <c r="R371" s="338"/>
      <c r="S371" s="314"/>
      <c r="T371" s="340"/>
      <c r="U371" s="286"/>
      <c r="V371" s="10"/>
      <c r="W371" s="11" t="s">
        <v>23</v>
      </c>
      <c r="X371" s="10"/>
      <c r="Y371" s="11" t="s">
        <v>25</v>
      </c>
      <c r="Z371" s="10"/>
      <c r="AA371" s="11" t="s">
        <v>26</v>
      </c>
      <c r="AB371" s="284"/>
      <c r="AC371" s="128" t="str">
        <f>IF(AK371="",ASC(AD370&amp;IF(AF371&lt;&gt;"",TEXT(AF371,"00"),"")&amp;IF(AH371&lt;&gt;"",TEXT(AH371,"00"),"")&amp;IF(AJ371&lt;&gt;"",TEXT(AJ371,"00"),"")),ASC(AK371))</f>
        <v/>
      </c>
      <c r="AD371" s="328"/>
      <c r="AE371" s="332"/>
      <c r="AF371" s="334"/>
      <c r="AG371" s="332"/>
      <c r="AH371" s="334"/>
      <c r="AI371" s="336"/>
      <c r="AJ371" s="326"/>
      <c r="AK371" s="328"/>
      <c r="AL371" s="15" t="str">
        <f>IF(AT371="",ASC(AM371&amp;IF(AO371&lt;&gt;"",TEXT(AO371,"00"),"")&amp;IF(AQ371&lt;&gt;"",TEXT(AQ371,"00"),"")&amp;IF(AS371&lt;&gt;"",TEXT(AS371,"00"),"")),ASC(AT371))</f>
        <v/>
      </c>
      <c r="AM371" s="280"/>
      <c r="AN371" s="330"/>
      <c r="AO371" s="312"/>
      <c r="AP371" s="330"/>
      <c r="AQ371" s="312"/>
      <c r="AR371" s="314"/>
      <c r="AS371" s="316"/>
      <c r="AT371" s="318"/>
      <c r="AV371" s="6" t="str">
        <f>IF(AND(I371&lt;&gt;"107 ハーフマラソン",I371&lt;&gt;"062 10000mW"),D370 &amp; "-" &amp; I371,D370 &amp; "-" &amp; I371 &amp; J371)</f>
        <v>-</v>
      </c>
      <c r="AW371" s="6" t="str">
        <f>IF(ISERROR(VLOOKUP(記入方法!$AV371,登録者リスト!#REF!,4,FALSE)),"○","")</f>
        <v>○</v>
      </c>
      <c r="AX371" s="6" t="e">
        <f>IF(AND(I371&lt;&gt;"107 ハーフマラソン",I371&lt;&gt;"062 10000mW"),#REF! &amp; "-" &amp; I371,#REF! &amp; "-" &amp; I371 &amp; J371)</f>
        <v>#REF!</v>
      </c>
      <c r="AY371" s="6" t="str">
        <f>IF(ISERROR(VLOOKUP(AX371,突破者リスト外資格記録入力シート!$D$7:$M$106,2,FALSE)),"○","")</f>
        <v>○</v>
      </c>
      <c r="BA371" s="6" t="str">
        <f>IF(I371="107 ハーフマラソン","H",IF(I371="062 10000mW","W",""))</f>
        <v/>
      </c>
      <c r="BB371" s="6" t="e">
        <f>VLOOKUP($I371 &amp; $J371,標準記録!$A$1:$D$25,2,FALSE)</f>
        <v>#N/A</v>
      </c>
      <c r="BC371" s="6" t="e">
        <f>VLOOKUP($I371 &amp; $J371,標準記録!$A$1:$D$25,3,FALSE)</f>
        <v>#N/A</v>
      </c>
      <c r="BD371" s="6" t="e">
        <f>VLOOKUP($I371 &amp; $J371,標準記録!$A$1:$D$25,4,FALSE)</f>
        <v>#N/A</v>
      </c>
      <c r="BE371" s="6" t="str">
        <f>IF(BF371="","",A370)</f>
        <v/>
      </c>
      <c r="BF371" s="6" t="str">
        <f>IF(OR(I371="201 十種競技",I371="202 七種競技"),#REF!,"")</f>
        <v/>
      </c>
      <c r="BG371" s="6" t="str">
        <f>IF(I371="107 ハーフマラソン",#REF!,"")</f>
        <v/>
      </c>
      <c r="BH371" s="6" t="str">
        <f>I371 &amp; K371</f>
        <v/>
      </c>
      <c r="BI371" s="6">
        <f>I371</f>
        <v>0</v>
      </c>
      <c r="BJ371" s="6">
        <f>COUNTIF($BI$5:$BI$401,I371)</f>
        <v>160</v>
      </c>
      <c r="BK371" s="6">
        <f>COUNTIF($BH$5:$BH$401,I371 &amp; "B標準")</f>
        <v>0</v>
      </c>
    </row>
    <row r="372" spans="1:64" ht="15" thickTop="1" thickBot="1" x14ac:dyDescent="0.2">
      <c r="A372" s="278"/>
      <c r="B372" s="319" t="s">
        <v>167</v>
      </c>
      <c r="C372" s="320"/>
      <c r="D372" s="320"/>
      <c r="E372" s="320"/>
      <c r="F372" s="320"/>
      <c r="G372" s="321"/>
      <c r="H372" s="190"/>
      <c r="I372" s="322"/>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4"/>
    </row>
    <row r="373" spans="1:64" ht="13.5" customHeight="1" x14ac:dyDescent="0.15">
      <c r="A373" s="301"/>
      <c r="B373" s="303" t="s">
        <v>0</v>
      </c>
      <c r="C373" s="305" t="s">
        <v>283</v>
      </c>
      <c r="D373" s="305" t="str">
        <f>IF(C375="○","整理番号","登録番号")</f>
        <v>登録番号</v>
      </c>
      <c r="E373" s="189" t="s">
        <v>1402</v>
      </c>
      <c r="F373" s="303" t="s">
        <v>322</v>
      </c>
      <c r="G373" s="169" t="s">
        <v>1</v>
      </c>
      <c r="H373" s="307" t="s">
        <v>1403</v>
      </c>
      <c r="I373" s="345" t="s">
        <v>2</v>
      </c>
      <c r="J373" s="307" t="s">
        <v>331</v>
      </c>
      <c r="K373" s="307" t="s">
        <v>3</v>
      </c>
      <c r="L373" s="179" t="s">
        <v>284</v>
      </c>
      <c r="M373" s="172" t="s">
        <v>16</v>
      </c>
      <c r="N373" s="287" t="s">
        <v>4</v>
      </c>
      <c r="O373" s="288"/>
      <c r="P373" s="288"/>
      <c r="Q373" s="288"/>
      <c r="R373" s="288"/>
      <c r="S373" s="288"/>
      <c r="T373" s="288"/>
      <c r="U373" s="288"/>
      <c r="V373" s="288"/>
      <c r="W373" s="288"/>
      <c r="X373" s="288"/>
      <c r="Y373" s="288"/>
      <c r="Z373" s="288"/>
      <c r="AA373" s="288"/>
      <c r="AB373" s="289"/>
      <c r="AC373" s="174" t="s">
        <v>16</v>
      </c>
      <c r="AD373" s="290" t="s">
        <v>470</v>
      </c>
      <c r="AE373" s="291"/>
      <c r="AF373" s="291"/>
      <c r="AG373" s="291"/>
      <c r="AH373" s="291"/>
      <c r="AI373" s="291"/>
      <c r="AJ373" s="291"/>
      <c r="AK373" s="292"/>
      <c r="AL373" s="172" t="s">
        <v>16</v>
      </c>
      <c r="AM373" s="287" t="s">
        <v>467</v>
      </c>
      <c r="AN373" s="288"/>
      <c r="AO373" s="288"/>
      <c r="AP373" s="288"/>
      <c r="AQ373" s="288"/>
      <c r="AR373" s="288"/>
      <c r="AS373" s="288"/>
      <c r="AT373" s="293"/>
    </row>
    <row r="374" spans="1:64" ht="14.25" thickBot="1" x14ac:dyDescent="0.2">
      <c r="A374" s="302"/>
      <c r="B374" s="304"/>
      <c r="C374" s="306"/>
      <c r="D374" s="306"/>
      <c r="E374" s="194" t="s">
        <v>6</v>
      </c>
      <c r="F374" s="304"/>
      <c r="G374" s="7" t="s">
        <v>7</v>
      </c>
      <c r="H374" s="304"/>
      <c r="I374" s="346"/>
      <c r="J374" s="310"/>
      <c r="K374" s="310"/>
      <c r="L374" s="180"/>
      <c r="M374" s="173"/>
      <c r="N374" s="294" t="s">
        <v>8</v>
      </c>
      <c r="O374" s="295"/>
      <c r="P374" s="295"/>
      <c r="Q374" s="295"/>
      <c r="R374" s="295"/>
      <c r="S374" s="295"/>
      <c r="T374" s="296"/>
      <c r="U374" s="194" t="s">
        <v>9</v>
      </c>
      <c r="V374" s="176" t="s">
        <v>10</v>
      </c>
      <c r="W374" s="177"/>
      <c r="X374" s="177"/>
      <c r="Y374" s="177"/>
      <c r="Z374" s="177"/>
      <c r="AA374" s="178"/>
      <c r="AB374" s="120" t="s">
        <v>11</v>
      </c>
      <c r="AC374" s="175"/>
      <c r="AD374" s="297" t="s">
        <v>8</v>
      </c>
      <c r="AE374" s="298"/>
      <c r="AF374" s="298"/>
      <c r="AG374" s="298"/>
      <c r="AH374" s="298"/>
      <c r="AI374" s="298"/>
      <c r="AJ374" s="299"/>
      <c r="AK374" s="126" t="s">
        <v>9</v>
      </c>
      <c r="AL374" s="173"/>
      <c r="AM374" s="294" t="s">
        <v>8</v>
      </c>
      <c r="AN374" s="295"/>
      <c r="AO374" s="295"/>
      <c r="AP374" s="295"/>
      <c r="AQ374" s="295"/>
      <c r="AR374" s="295"/>
      <c r="AS374" s="296"/>
      <c r="AT374" s="121" t="s">
        <v>9</v>
      </c>
    </row>
    <row r="375" spans="1:64" x14ac:dyDescent="0.15">
      <c r="A375" s="276">
        <v>75</v>
      </c>
      <c r="B375" s="279"/>
      <c r="C375" s="281"/>
      <c r="D375" s="279"/>
      <c r="E375" s="191" t="str">
        <f>IF(C375="○",IF($D375&lt;&gt;"",VLOOKUP($D375,新規学連登録者入力シート!$A$2:$U$101,8,FALSE),""),IF($D375&lt;&gt;"",IF(VLOOKUP(記入方法!$D375,登録者リスト!$A$1:$F$43729,4,FALSE)=基本情報!$D$6,VLOOKUP(記入方法!$D375,登録者リスト!$A$1:$F$43729,3,FALSE),""),""))</f>
        <v/>
      </c>
      <c r="F375" s="283" t="str">
        <f>IF(C375="○",IF($D375&lt;&gt;"",VLOOKUP($D375,新規学連登録者入力シート!$A$2:$U$101,9,FALSE),""),IF($D375&lt;&gt;"",IF(VLOOKUP(記入方法!$D375,登録者リスト!$A$1:$G$43729,4,FALSE)=基本情報!$D$6,VLOOKUP(記入方法!$D375,登録者リスト!$A$1:$G$43729,7,FALSE),""),""))</f>
        <v/>
      </c>
      <c r="G375" s="192" t="str">
        <f>IF(C375="○",IF($D375&lt;&gt;"",VLOOKUP($D375,新規学連登録者入力シート!$A$2:$U$101,14,FALSE),""),IF($D375&lt;&gt;"",IF(VLOOKUP(記入方法!$D375,登録者リスト!$A$1:$F$43729,4,FALSE)=基本情報!$D$6,VLOOKUP(記入方法!$D375,登録者リスト!$A$1:$F$43729,5,FALSE),""),""))</f>
        <v/>
      </c>
      <c r="H375" s="285" t="str">
        <f>IF(C375="○",IF($D375&lt;&gt;"",VLOOKUP($D375,新規学連登録者入力シート!$A$2:$U$101,19,FALSE),""),IF($D375&lt;&gt;"",IF(VLOOKUP(記入方法!$D375,登録者リスト!$A$1:$H$43729,4,FALSE)=基本情報!$D$6,VLOOKUP(記入方法!$D375,登録者リスト!$A$1:$H$43729,8,FALSE),""),""))</f>
        <v/>
      </c>
      <c r="I375" s="341"/>
      <c r="J375" s="341"/>
      <c r="K375" s="343" t="str">
        <f>IFERROR(IF(I375="","",IF(AND(I375&lt;&gt;"107 ハーフマラソン",I375&lt;&gt;"062 10000mW"),IF(BD375="T",IF(VALUE(M375)&lt;=BB375,"A標準",IF(VALUE(M375)&lt;=BC375,"B標準","未突破")),IF(VALUE(M375)&gt;=BB375,"A標準",IF(VALUE(M375)&gt;=BC375,"B標準","未突破"))),IF(VALUE(M375)&lt;=BC375,"","未突破"))),"")</f>
        <v/>
      </c>
      <c r="L375" s="170"/>
      <c r="M375" s="13" t="str">
        <f>IF(U375="",ASC(N375&amp;IF(P375&lt;&gt;"",TEXT(P375,"00"),"")&amp;IF(R375&lt;&gt;"",TEXT(R375,"00"),"")&amp;IF(T375&lt;&gt;"",TEXT(T375,"00"),"")),ASC(U375))</f>
        <v/>
      </c>
      <c r="N375" s="285"/>
      <c r="O375" s="329" t="s">
        <v>278</v>
      </c>
      <c r="P375" s="337"/>
      <c r="Q375" s="329" t="s">
        <v>279</v>
      </c>
      <c r="R375" s="337"/>
      <c r="S375" s="313" t="s">
        <v>280</v>
      </c>
      <c r="T375" s="339"/>
      <c r="U375" s="285"/>
      <c r="V375" s="8"/>
      <c r="W375" s="9" t="s">
        <v>23</v>
      </c>
      <c r="X375" s="8"/>
      <c r="Y375" s="9" t="s">
        <v>24</v>
      </c>
      <c r="Z375" s="8"/>
      <c r="AA375" s="9" t="s">
        <v>26</v>
      </c>
      <c r="AB375" s="283"/>
      <c r="AC375" s="127" t="str">
        <f>IF(AK375="",ASC(AD375&amp;IF(AF375&lt;&gt;"",TEXT(AF375,"00"),"")&amp;IF(AH375&lt;&gt;"",TEXT(AH375,"00"),"")&amp;IF(AJ375&lt;&gt;"",TEXT(AJ375,"00"),"")),ASC(AK375))</f>
        <v/>
      </c>
      <c r="AD375" s="327" t="str">
        <f>IF(I375="","",IF(I375="201 十種競技","",VLOOKUP(I375,#REF!,2,FALSE)))</f>
        <v/>
      </c>
      <c r="AE375" s="331" t="s">
        <v>278</v>
      </c>
      <c r="AF375" s="333" t="str">
        <f>IF(I375="","",IF(I375="201 十種競技","",VLOOKUP(I375,#REF!,4,FALSE)))</f>
        <v/>
      </c>
      <c r="AG375" s="331" t="s">
        <v>279</v>
      </c>
      <c r="AH375" s="333" t="str">
        <f>IF(I375="","",IF(I375="201 十種競技","",VLOOKUP(I375,#REF!,6,FALSE)))</f>
        <v/>
      </c>
      <c r="AI375" s="335" t="s">
        <v>280</v>
      </c>
      <c r="AJ375" s="325" t="str">
        <f>IF(I375="","",IF(I375="201 十種競技","",VLOOKUP(I375,#REF!,8,FALSE)))</f>
        <v/>
      </c>
      <c r="AK375" s="327" t="str">
        <f>IF(I375="","",IF(I375="201 十種競技",#REF!,""))</f>
        <v/>
      </c>
      <c r="AL375" s="13" t="str">
        <f>IF(AT375="",ASC(AM375&amp;IF(AO375&lt;&gt;"",TEXT(AO375,"00"),"")&amp;IF(AQ375&lt;&gt;"",TEXT(AQ375,"00"),"")&amp;IF(AS375&lt;&gt;"",TEXT(AS375,"00"),"")),ASC(AT375))</f>
        <v/>
      </c>
      <c r="AM375" s="279"/>
      <c r="AN375" s="329" t="s">
        <v>278</v>
      </c>
      <c r="AO375" s="311"/>
      <c r="AP375" s="329" t="s">
        <v>279</v>
      </c>
      <c r="AQ375" s="311"/>
      <c r="AR375" s="313" t="s">
        <v>280</v>
      </c>
      <c r="AS375" s="315"/>
      <c r="AT375" s="317"/>
      <c r="AV375" s="6" t="str">
        <f>IF(AND(I375&lt;&gt;"107 ハーフマラソン",I375&lt;&gt;"062 10000mW"),D375 &amp; "-" &amp; I375,D375 &amp; "-" &amp; I375 &amp; J375)</f>
        <v>-</v>
      </c>
      <c r="AW375" s="6" t="str">
        <f>IF(ISERROR(VLOOKUP(記入方法!$AV375,登録者リスト!#REF!,4,FALSE)),"○","")</f>
        <v>○</v>
      </c>
      <c r="AX375" s="6" t="e">
        <f>IF(AND(I375&lt;&gt;"107 ハーフマラソン",I375&lt;&gt;"062 10000mW"),#REF! &amp; "-" &amp; I375,#REF! &amp; "-" &amp; I375 &amp; J375)</f>
        <v>#REF!</v>
      </c>
      <c r="AY375" s="6" t="str">
        <f>IF(ISERROR(VLOOKUP(AX375,突破者リスト外資格記録入力シート!$D$7:$M$106,2,FALSE)),"○","")</f>
        <v>○</v>
      </c>
      <c r="AZ375" s="6" t="str">
        <f>IF(C375="○","整理番号","登録番号")</f>
        <v>登録番号</v>
      </c>
      <c r="BA375" s="6" t="str">
        <f>IF(I375="107 ハーフマラソン","H",IF(I375="062 10000mW","W",""))</f>
        <v/>
      </c>
      <c r="BB375" s="6" t="e">
        <f>VLOOKUP($I375 &amp; $J375,標準記録!$A$1:$D$25,2,FALSE)</f>
        <v>#N/A</v>
      </c>
      <c r="BC375" s="6" t="e">
        <f>VLOOKUP($I375 &amp; $J375,標準記録!$A$1:$D$25,3,FALSE)</f>
        <v>#N/A</v>
      </c>
      <c r="BD375" s="6" t="e">
        <f>VLOOKUP($I375 &amp; $J375,標準記録!$A$1:$D$25,4,FALSE)</f>
        <v>#N/A</v>
      </c>
      <c r="BE375" s="6" t="str">
        <f>IF(BF375="","",A375)</f>
        <v/>
      </c>
      <c r="BF375" s="6" t="str">
        <f>IF(OR(I375="201 十種競技",I375="202 七種競技"),#REF!,"")</f>
        <v/>
      </c>
      <c r="BG375" s="6" t="str">
        <f>IF(I375="107 ハーフマラソン",#REF!,"")</f>
        <v/>
      </c>
      <c r="BH375" s="6" t="str">
        <f>I375 &amp; K375</f>
        <v/>
      </c>
      <c r="BI375" s="6">
        <f>I375</f>
        <v>0</v>
      </c>
      <c r="BJ375" s="6">
        <f>COUNTIF($BI$5:$BI$401,I375)</f>
        <v>160</v>
      </c>
      <c r="BK375" s="6">
        <f>COUNTIF($BH$5:$BH$401,I375 &amp; "B標準")</f>
        <v>0</v>
      </c>
      <c r="BL375" s="6" t="str">
        <f>D373 &amp; D375</f>
        <v>登録番号</v>
      </c>
    </row>
    <row r="376" spans="1:64" ht="14.25" thickBot="1" x14ac:dyDescent="0.2">
      <c r="A376" s="277"/>
      <c r="B376" s="280"/>
      <c r="C376" s="282"/>
      <c r="D376" s="280"/>
      <c r="E376" s="193" t="str">
        <f>IF(C375="○",IF($D375&lt;&gt;"",VLOOKUP($D375,新規学連登録者入力シート!$A$2:$U$101,7,FALSE),""),IF($D375&lt;&gt;"",IF(VLOOKUP(記入方法!$D375,登録者リスト!$A$1:$F$43729,4,FALSE)=基本情報!$D$6,VLOOKUP(記入方法!$D375,登録者リスト!$A$1:$F$43729,2,FALSE),""),""))</f>
        <v/>
      </c>
      <c r="F376" s="284"/>
      <c r="G376" s="193" t="str">
        <f>IF(C375="○",IF($D375&lt;&gt;"",VLOOKUP($D375,新規学連登録者入力シート!$A$2:$U$101,19,FALSE),""),IF($D375&lt;&gt;"",IF(VLOOKUP(記入方法!$D375,登録者リスト!$A$1:$F$43729,4,FALSE)=基本情報!$D$6,VLOOKUP(記入方法!$D375,登録者リスト!$A$1:$F$43729,6,FALSE),""),""))</f>
        <v/>
      </c>
      <c r="H376" s="286"/>
      <c r="I376" s="342"/>
      <c r="J376" s="342"/>
      <c r="K376" s="344"/>
      <c r="L376" s="171"/>
      <c r="M376" s="15" t="str">
        <f>IF(U376="",ASC(N376&amp;IF(P376&lt;&gt;"",TEXT(P376,"00"),"")&amp;IF(R376&lt;&gt;"",TEXT(R376,"00"),"")&amp;IF(T376&lt;&gt;"",TEXT(T376,"00"),"")),ASC(U376))</f>
        <v/>
      </c>
      <c r="N376" s="286"/>
      <c r="O376" s="330"/>
      <c r="P376" s="338"/>
      <c r="Q376" s="330"/>
      <c r="R376" s="338"/>
      <c r="S376" s="314"/>
      <c r="T376" s="340"/>
      <c r="U376" s="286"/>
      <c r="V376" s="10"/>
      <c r="W376" s="11" t="s">
        <v>23</v>
      </c>
      <c r="X376" s="10"/>
      <c r="Y376" s="11" t="s">
        <v>25</v>
      </c>
      <c r="Z376" s="10"/>
      <c r="AA376" s="11" t="s">
        <v>26</v>
      </c>
      <c r="AB376" s="284"/>
      <c r="AC376" s="128" t="str">
        <f>IF(AK376="",ASC(AD375&amp;IF(AF376&lt;&gt;"",TEXT(AF376,"00"),"")&amp;IF(AH376&lt;&gt;"",TEXT(AH376,"00"),"")&amp;IF(AJ376&lt;&gt;"",TEXT(AJ376,"00"),"")),ASC(AK376))</f>
        <v/>
      </c>
      <c r="AD376" s="328"/>
      <c r="AE376" s="332"/>
      <c r="AF376" s="334"/>
      <c r="AG376" s="332"/>
      <c r="AH376" s="334"/>
      <c r="AI376" s="336"/>
      <c r="AJ376" s="326"/>
      <c r="AK376" s="328"/>
      <c r="AL376" s="15" t="str">
        <f>IF(AT376="",ASC(AM376&amp;IF(AO376&lt;&gt;"",TEXT(AO376,"00"),"")&amp;IF(AQ376&lt;&gt;"",TEXT(AQ376,"00"),"")&amp;IF(AS376&lt;&gt;"",TEXT(AS376,"00"),"")),ASC(AT376))</f>
        <v/>
      </c>
      <c r="AM376" s="280"/>
      <c r="AN376" s="330"/>
      <c r="AO376" s="312"/>
      <c r="AP376" s="330"/>
      <c r="AQ376" s="312"/>
      <c r="AR376" s="314"/>
      <c r="AS376" s="316"/>
      <c r="AT376" s="318"/>
      <c r="AV376" s="6" t="str">
        <f>IF(AND(I376&lt;&gt;"107 ハーフマラソン",I376&lt;&gt;"062 10000mW"),D375 &amp; "-" &amp; I376,D375 &amp; "-" &amp; I376 &amp; J376)</f>
        <v>-</v>
      </c>
      <c r="AW376" s="6" t="str">
        <f>IF(ISERROR(VLOOKUP(記入方法!$AV376,登録者リスト!#REF!,4,FALSE)),"○","")</f>
        <v>○</v>
      </c>
      <c r="AX376" s="6" t="e">
        <f>IF(AND(I376&lt;&gt;"107 ハーフマラソン",I376&lt;&gt;"062 10000mW"),#REF! &amp; "-" &amp; I376,#REF! &amp; "-" &amp; I376 &amp; J376)</f>
        <v>#REF!</v>
      </c>
      <c r="AY376" s="6" t="str">
        <f>IF(ISERROR(VLOOKUP(AX376,突破者リスト外資格記録入力シート!$D$7:$M$106,2,FALSE)),"○","")</f>
        <v>○</v>
      </c>
      <c r="BA376" s="6" t="str">
        <f>IF(I376="107 ハーフマラソン","H",IF(I376="062 10000mW","W",""))</f>
        <v/>
      </c>
      <c r="BB376" s="6" t="e">
        <f>VLOOKUP($I376 &amp; $J376,標準記録!$A$1:$D$25,2,FALSE)</f>
        <v>#N/A</v>
      </c>
      <c r="BC376" s="6" t="e">
        <f>VLOOKUP($I376 &amp; $J376,標準記録!$A$1:$D$25,3,FALSE)</f>
        <v>#N/A</v>
      </c>
      <c r="BD376" s="6" t="e">
        <f>VLOOKUP($I376 &amp; $J376,標準記録!$A$1:$D$25,4,FALSE)</f>
        <v>#N/A</v>
      </c>
      <c r="BE376" s="6" t="str">
        <f>IF(BF376="","",A375)</f>
        <v/>
      </c>
      <c r="BF376" s="6" t="str">
        <f>IF(OR(I376="201 十種競技",I376="202 七種競技"),#REF!,"")</f>
        <v/>
      </c>
      <c r="BG376" s="6" t="str">
        <f>IF(I376="107 ハーフマラソン",#REF!,"")</f>
        <v/>
      </c>
      <c r="BH376" s="6" t="str">
        <f>I376 &amp; K376</f>
        <v/>
      </c>
      <c r="BI376" s="6">
        <f>I376</f>
        <v>0</v>
      </c>
      <c r="BJ376" s="6">
        <f>COUNTIF($BI$5:$BI$401,I376)</f>
        <v>160</v>
      </c>
      <c r="BK376" s="6">
        <f>COUNTIF($BH$5:$BH$401,I376 &amp; "B標準")</f>
        <v>0</v>
      </c>
    </row>
    <row r="377" spans="1:64" ht="15" thickTop="1" thickBot="1" x14ac:dyDescent="0.2">
      <c r="A377" s="278"/>
      <c r="B377" s="319" t="s">
        <v>167</v>
      </c>
      <c r="C377" s="320"/>
      <c r="D377" s="320"/>
      <c r="E377" s="320"/>
      <c r="F377" s="320"/>
      <c r="G377" s="321"/>
      <c r="H377" s="190"/>
      <c r="I377" s="322"/>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4"/>
    </row>
    <row r="378" spans="1:64" ht="13.5" customHeight="1" x14ac:dyDescent="0.15">
      <c r="A378" s="301"/>
      <c r="B378" s="303" t="s">
        <v>0</v>
      </c>
      <c r="C378" s="305" t="s">
        <v>283</v>
      </c>
      <c r="D378" s="305" t="str">
        <f>IF(C380="○","整理番号","登録番号")</f>
        <v>登録番号</v>
      </c>
      <c r="E378" s="189" t="s">
        <v>1402</v>
      </c>
      <c r="F378" s="303" t="s">
        <v>322</v>
      </c>
      <c r="G378" s="169" t="s">
        <v>1</v>
      </c>
      <c r="H378" s="307" t="s">
        <v>1403</v>
      </c>
      <c r="I378" s="345" t="s">
        <v>2</v>
      </c>
      <c r="J378" s="307" t="s">
        <v>331</v>
      </c>
      <c r="K378" s="307" t="s">
        <v>3</v>
      </c>
      <c r="L378" s="179" t="s">
        <v>284</v>
      </c>
      <c r="M378" s="172" t="s">
        <v>16</v>
      </c>
      <c r="N378" s="287" t="s">
        <v>4</v>
      </c>
      <c r="O378" s="288"/>
      <c r="P378" s="288"/>
      <c r="Q378" s="288"/>
      <c r="R378" s="288"/>
      <c r="S378" s="288"/>
      <c r="T378" s="288"/>
      <c r="U378" s="288"/>
      <c r="V378" s="288"/>
      <c r="W378" s="288"/>
      <c r="X378" s="288"/>
      <c r="Y378" s="288"/>
      <c r="Z378" s="288"/>
      <c r="AA378" s="288"/>
      <c r="AB378" s="289"/>
      <c r="AC378" s="174" t="s">
        <v>16</v>
      </c>
      <c r="AD378" s="290" t="s">
        <v>470</v>
      </c>
      <c r="AE378" s="291"/>
      <c r="AF378" s="291"/>
      <c r="AG378" s="291"/>
      <c r="AH378" s="291"/>
      <c r="AI378" s="291"/>
      <c r="AJ378" s="291"/>
      <c r="AK378" s="292"/>
      <c r="AL378" s="172" t="s">
        <v>16</v>
      </c>
      <c r="AM378" s="287" t="s">
        <v>467</v>
      </c>
      <c r="AN378" s="288"/>
      <c r="AO378" s="288"/>
      <c r="AP378" s="288"/>
      <c r="AQ378" s="288"/>
      <c r="AR378" s="288"/>
      <c r="AS378" s="288"/>
      <c r="AT378" s="293"/>
    </row>
    <row r="379" spans="1:64" ht="14.25" thickBot="1" x14ac:dyDescent="0.2">
      <c r="A379" s="302"/>
      <c r="B379" s="304"/>
      <c r="C379" s="306"/>
      <c r="D379" s="306"/>
      <c r="E379" s="194" t="s">
        <v>6</v>
      </c>
      <c r="F379" s="304"/>
      <c r="G379" s="7" t="s">
        <v>7</v>
      </c>
      <c r="H379" s="304"/>
      <c r="I379" s="346"/>
      <c r="J379" s="310"/>
      <c r="K379" s="310"/>
      <c r="L379" s="180"/>
      <c r="M379" s="173"/>
      <c r="N379" s="294" t="s">
        <v>8</v>
      </c>
      <c r="O379" s="295"/>
      <c r="P379" s="295"/>
      <c r="Q379" s="295"/>
      <c r="R379" s="295"/>
      <c r="S379" s="295"/>
      <c r="T379" s="296"/>
      <c r="U379" s="194" t="s">
        <v>9</v>
      </c>
      <c r="V379" s="176" t="s">
        <v>10</v>
      </c>
      <c r="W379" s="177"/>
      <c r="X379" s="177"/>
      <c r="Y379" s="177"/>
      <c r="Z379" s="177"/>
      <c r="AA379" s="178"/>
      <c r="AB379" s="120" t="s">
        <v>11</v>
      </c>
      <c r="AC379" s="175"/>
      <c r="AD379" s="297" t="s">
        <v>8</v>
      </c>
      <c r="AE379" s="298"/>
      <c r="AF379" s="298"/>
      <c r="AG379" s="298"/>
      <c r="AH379" s="298"/>
      <c r="AI379" s="298"/>
      <c r="AJ379" s="299"/>
      <c r="AK379" s="126" t="s">
        <v>9</v>
      </c>
      <c r="AL379" s="173"/>
      <c r="AM379" s="294" t="s">
        <v>8</v>
      </c>
      <c r="AN379" s="295"/>
      <c r="AO379" s="295"/>
      <c r="AP379" s="295"/>
      <c r="AQ379" s="295"/>
      <c r="AR379" s="295"/>
      <c r="AS379" s="296"/>
      <c r="AT379" s="121" t="s">
        <v>9</v>
      </c>
    </row>
    <row r="380" spans="1:64" x14ac:dyDescent="0.15">
      <c r="A380" s="276">
        <v>76</v>
      </c>
      <c r="B380" s="279"/>
      <c r="C380" s="281"/>
      <c r="D380" s="279"/>
      <c r="E380" s="191" t="str">
        <f>IF(C380="○",IF($D380&lt;&gt;"",VLOOKUP($D380,新規学連登録者入力シート!$A$2:$U$101,8,FALSE),""),IF($D380&lt;&gt;"",IF(VLOOKUP(記入方法!$D380,登録者リスト!$A$1:$F$43729,4,FALSE)=基本情報!$D$6,VLOOKUP(記入方法!$D380,登録者リスト!$A$1:$F$43729,3,FALSE),""),""))</f>
        <v/>
      </c>
      <c r="F380" s="283" t="str">
        <f>IF(C380="○",IF($D380&lt;&gt;"",VLOOKUP($D380,新規学連登録者入力シート!$A$2:$U$101,9,FALSE),""),IF($D380&lt;&gt;"",IF(VLOOKUP(記入方法!$D380,登録者リスト!$A$1:$G$43729,4,FALSE)=基本情報!$D$6,VLOOKUP(記入方法!$D380,登録者リスト!$A$1:$G$43729,7,FALSE),""),""))</f>
        <v/>
      </c>
      <c r="G380" s="192" t="str">
        <f>IF(C380="○",IF($D380&lt;&gt;"",VLOOKUP($D380,新規学連登録者入力シート!$A$2:$U$101,14,FALSE),""),IF($D380&lt;&gt;"",IF(VLOOKUP(記入方法!$D380,登録者リスト!$A$1:$F$43729,4,FALSE)=基本情報!$D$6,VLOOKUP(記入方法!$D380,登録者リスト!$A$1:$F$43729,5,FALSE),""),""))</f>
        <v/>
      </c>
      <c r="H380" s="285" t="str">
        <f>IF(C380="○",IF($D380&lt;&gt;"",VLOOKUP($D380,新規学連登録者入力シート!$A$2:$U$101,19,FALSE),""),IF($D380&lt;&gt;"",IF(VLOOKUP(記入方法!$D380,登録者リスト!$A$1:$H$43729,4,FALSE)=基本情報!$D$6,VLOOKUP(記入方法!$D380,登録者リスト!$A$1:$H$43729,8,FALSE),""),""))</f>
        <v/>
      </c>
      <c r="I380" s="341"/>
      <c r="J380" s="341"/>
      <c r="K380" s="343" t="str">
        <f>IFERROR(IF(I380="","",IF(AND(I380&lt;&gt;"107 ハーフマラソン",I380&lt;&gt;"062 10000mW"),IF(BD380="T",IF(VALUE(M380)&lt;=BB380,"A標準",IF(VALUE(M380)&lt;=BC380,"B標準","未突破")),IF(VALUE(M380)&gt;=BB380,"A標準",IF(VALUE(M380)&gt;=BC380,"B標準","未突破"))),IF(VALUE(M380)&lt;=BC380,"","未突破"))),"")</f>
        <v/>
      </c>
      <c r="L380" s="170"/>
      <c r="M380" s="13" t="str">
        <f>IF(U380="",ASC(N380&amp;IF(P380&lt;&gt;"",TEXT(P380,"00"),"")&amp;IF(R380&lt;&gt;"",TEXT(R380,"00"),"")&amp;IF(T380&lt;&gt;"",TEXT(T380,"00"),"")),ASC(U380))</f>
        <v/>
      </c>
      <c r="N380" s="285"/>
      <c r="O380" s="329" t="s">
        <v>278</v>
      </c>
      <c r="P380" s="337"/>
      <c r="Q380" s="329" t="s">
        <v>279</v>
      </c>
      <c r="R380" s="337"/>
      <c r="S380" s="313" t="s">
        <v>280</v>
      </c>
      <c r="T380" s="339"/>
      <c r="U380" s="285"/>
      <c r="V380" s="8"/>
      <c r="W380" s="9" t="s">
        <v>23</v>
      </c>
      <c r="X380" s="8"/>
      <c r="Y380" s="9" t="s">
        <v>24</v>
      </c>
      <c r="Z380" s="8"/>
      <c r="AA380" s="9" t="s">
        <v>26</v>
      </c>
      <c r="AB380" s="283"/>
      <c r="AC380" s="127" t="str">
        <f>IF(AK380="",ASC(AD380&amp;IF(AF380&lt;&gt;"",TEXT(AF380,"00"),"")&amp;IF(AH380&lt;&gt;"",TEXT(AH380,"00"),"")&amp;IF(AJ380&lt;&gt;"",TEXT(AJ380,"00"),"")),ASC(AK380))</f>
        <v/>
      </c>
      <c r="AD380" s="327" t="str">
        <f>IF(I380="","",IF(I380="201 十種競技","",VLOOKUP(I380,#REF!,2,FALSE)))</f>
        <v/>
      </c>
      <c r="AE380" s="331" t="s">
        <v>278</v>
      </c>
      <c r="AF380" s="333" t="str">
        <f>IF(I380="","",IF(I380="201 十種競技","",VLOOKUP(I380,#REF!,4,FALSE)))</f>
        <v/>
      </c>
      <c r="AG380" s="331" t="s">
        <v>279</v>
      </c>
      <c r="AH380" s="333" t="str">
        <f>IF(I380="","",IF(I380="201 十種競技","",VLOOKUP(I380,#REF!,6,FALSE)))</f>
        <v/>
      </c>
      <c r="AI380" s="335" t="s">
        <v>280</v>
      </c>
      <c r="AJ380" s="325" t="str">
        <f>IF(I380="","",IF(I380="201 十種競技","",VLOOKUP(I380,#REF!,8,FALSE)))</f>
        <v/>
      </c>
      <c r="AK380" s="327" t="str">
        <f>IF(I380="","",IF(I380="201 十種競技",#REF!,""))</f>
        <v/>
      </c>
      <c r="AL380" s="13" t="str">
        <f>IF(AT380="",ASC(AM380&amp;IF(AO380&lt;&gt;"",TEXT(AO380,"00"),"")&amp;IF(AQ380&lt;&gt;"",TEXT(AQ380,"00"),"")&amp;IF(AS380&lt;&gt;"",TEXT(AS380,"00"),"")),ASC(AT380))</f>
        <v/>
      </c>
      <c r="AM380" s="279"/>
      <c r="AN380" s="329" t="s">
        <v>278</v>
      </c>
      <c r="AO380" s="311"/>
      <c r="AP380" s="329" t="s">
        <v>279</v>
      </c>
      <c r="AQ380" s="311"/>
      <c r="AR380" s="313" t="s">
        <v>280</v>
      </c>
      <c r="AS380" s="315"/>
      <c r="AT380" s="317"/>
      <c r="AV380" s="6" t="str">
        <f>IF(AND(I380&lt;&gt;"107 ハーフマラソン",I380&lt;&gt;"062 10000mW"),D380 &amp; "-" &amp; I380,D380 &amp; "-" &amp; I380 &amp; J380)</f>
        <v>-</v>
      </c>
      <c r="AW380" s="6" t="str">
        <f>IF(ISERROR(VLOOKUP(記入方法!$AV380,登録者リスト!#REF!,4,FALSE)),"○","")</f>
        <v>○</v>
      </c>
      <c r="AX380" s="6" t="e">
        <f>IF(AND(I380&lt;&gt;"107 ハーフマラソン",I380&lt;&gt;"062 10000mW"),#REF! &amp; "-" &amp; I380,#REF! &amp; "-" &amp; I380 &amp; J380)</f>
        <v>#REF!</v>
      </c>
      <c r="AY380" s="6" t="str">
        <f>IF(ISERROR(VLOOKUP(AX380,突破者リスト外資格記録入力シート!$D$7:$M$106,2,FALSE)),"○","")</f>
        <v>○</v>
      </c>
      <c r="AZ380" s="6" t="str">
        <f>IF(C380="○","整理番号","登録番号")</f>
        <v>登録番号</v>
      </c>
      <c r="BA380" s="6" t="str">
        <f>IF(I380="107 ハーフマラソン","H",IF(I380="062 10000mW","W",""))</f>
        <v/>
      </c>
      <c r="BB380" s="6" t="e">
        <f>VLOOKUP($I380 &amp; $J380,標準記録!$A$1:$D$25,2,FALSE)</f>
        <v>#N/A</v>
      </c>
      <c r="BC380" s="6" t="e">
        <f>VLOOKUP($I380 &amp; $J380,標準記録!$A$1:$D$25,3,FALSE)</f>
        <v>#N/A</v>
      </c>
      <c r="BD380" s="6" t="e">
        <f>VLOOKUP($I380 &amp; $J380,標準記録!$A$1:$D$25,4,FALSE)</f>
        <v>#N/A</v>
      </c>
      <c r="BE380" s="6" t="str">
        <f>IF(BF380="","",A380)</f>
        <v/>
      </c>
      <c r="BF380" s="6" t="str">
        <f>IF(OR(I380="201 十種競技",I380="202 七種競技"),#REF!,"")</f>
        <v/>
      </c>
      <c r="BG380" s="6" t="str">
        <f>IF(I380="107 ハーフマラソン",#REF!,"")</f>
        <v/>
      </c>
      <c r="BH380" s="6" t="str">
        <f>I380 &amp; K380</f>
        <v/>
      </c>
      <c r="BI380" s="6">
        <f>I380</f>
        <v>0</v>
      </c>
      <c r="BJ380" s="6">
        <f>COUNTIF($BI$5:$BI$401,I380)</f>
        <v>160</v>
      </c>
      <c r="BK380" s="6">
        <f>COUNTIF($BH$5:$BH$401,I380 &amp; "B標準")</f>
        <v>0</v>
      </c>
      <c r="BL380" s="6" t="str">
        <f>D378 &amp; D380</f>
        <v>登録番号</v>
      </c>
    </row>
    <row r="381" spans="1:64" ht="14.25" thickBot="1" x14ac:dyDescent="0.2">
      <c r="A381" s="277"/>
      <c r="B381" s="280"/>
      <c r="C381" s="282"/>
      <c r="D381" s="280"/>
      <c r="E381" s="193" t="str">
        <f>IF(C380="○",IF($D380&lt;&gt;"",VLOOKUP($D380,新規学連登録者入力シート!$A$2:$U$101,7,FALSE),""),IF($D380&lt;&gt;"",IF(VLOOKUP(記入方法!$D380,登録者リスト!$A$1:$F$43729,4,FALSE)=基本情報!$D$6,VLOOKUP(記入方法!$D380,登録者リスト!$A$1:$F$43729,2,FALSE),""),""))</f>
        <v/>
      </c>
      <c r="F381" s="284"/>
      <c r="G381" s="193" t="str">
        <f>IF(C380="○",IF($D380&lt;&gt;"",VLOOKUP($D380,新規学連登録者入力シート!$A$2:$U$101,19,FALSE),""),IF($D380&lt;&gt;"",IF(VLOOKUP(記入方法!$D380,登録者リスト!$A$1:$F$43729,4,FALSE)=基本情報!$D$6,VLOOKUP(記入方法!$D380,登録者リスト!$A$1:$F$43729,6,FALSE),""),""))</f>
        <v/>
      </c>
      <c r="H381" s="286"/>
      <c r="I381" s="342"/>
      <c r="J381" s="342"/>
      <c r="K381" s="344"/>
      <c r="L381" s="171"/>
      <c r="M381" s="15" t="str">
        <f>IF(U381="",ASC(N381&amp;IF(P381&lt;&gt;"",TEXT(P381,"00"),"")&amp;IF(R381&lt;&gt;"",TEXT(R381,"00"),"")&amp;IF(T381&lt;&gt;"",TEXT(T381,"00"),"")),ASC(U381))</f>
        <v/>
      </c>
      <c r="N381" s="286"/>
      <c r="O381" s="330"/>
      <c r="P381" s="338"/>
      <c r="Q381" s="330"/>
      <c r="R381" s="338"/>
      <c r="S381" s="314"/>
      <c r="T381" s="340"/>
      <c r="U381" s="286"/>
      <c r="V381" s="10"/>
      <c r="W381" s="11" t="s">
        <v>23</v>
      </c>
      <c r="X381" s="10"/>
      <c r="Y381" s="11" t="s">
        <v>25</v>
      </c>
      <c r="Z381" s="10"/>
      <c r="AA381" s="11" t="s">
        <v>26</v>
      </c>
      <c r="AB381" s="284"/>
      <c r="AC381" s="128" t="str">
        <f>IF(AK381="",ASC(AD380&amp;IF(AF381&lt;&gt;"",TEXT(AF381,"00"),"")&amp;IF(AH381&lt;&gt;"",TEXT(AH381,"00"),"")&amp;IF(AJ381&lt;&gt;"",TEXT(AJ381,"00"),"")),ASC(AK381))</f>
        <v/>
      </c>
      <c r="AD381" s="328"/>
      <c r="AE381" s="332"/>
      <c r="AF381" s="334"/>
      <c r="AG381" s="332"/>
      <c r="AH381" s="334"/>
      <c r="AI381" s="336"/>
      <c r="AJ381" s="326"/>
      <c r="AK381" s="328"/>
      <c r="AL381" s="15" t="str">
        <f>IF(AT381="",ASC(AM381&amp;IF(AO381&lt;&gt;"",TEXT(AO381,"00"),"")&amp;IF(AQ381&lt;&gt;"",TEXT(AQ381,"00"),"")&amp;IF(AS381&lt;&gt;"",TEXT(AS381,"00"),"")),ASC(AT381))</f>
        <v/>
      </c>
      <c r="AM381" s="280"/>
      <c r="AN381" s="330"/>
      <c r="AO381" s="312"/>
      <c r="AP381" s="330"/>
      <c r="AQ381" s="312"/>
      <c r="AR381" s="314"/>
      <c r="AS381" s="316"/>
      <c r="AT381" s="318"/>
      <c r="AV381" s="6" t="str">
        <f>IF(AND(I381&lt;&gt;"107 ハーフマラソン",I381&lt;&gt;"062 10000mW"),D380 &amp; "-" &amp; I381,D380 &amp; "-" &amp; I381 &amp; J381)</f>
        <v>-</v>
      </c>
      <c r="AW381" s="6" t="str">
        <f>IF(ISERROR(VLOOKUP(記入方法!$AV381,登録者リスト!#REF!,4,FALSE)),"○","")</f>
        <v>○</v>
      </c>
      <c r="AX381" s="6" t="e">
        <f>IF(AND(I381&lt;&gt;"107 ハーフマラソン",I381&lt;&gt;"062 10000mW"),#REF! &amp; "-" &amp; I381,#REF! &amp; "-" &amp; I381 &amp; J381)</f>
        <v>#REF!</v>
      </c>
      <c r="AY381" s="6" t="str">
        <f>IF(ISERROR(VLOOKUP(AX381,突破者リスト外資格記録入力シート!$D$7:$M$106,2,FALSE)),"○","")</f>
        <v>○</v>
      </c>
      <c r="BA381" s="6" t="str">
        <f>IF(I381="107 ハーフマラソン","H",IF(I381="062 10000mW","W",""))</f>
        <v/>
      </c>
      <c r="BB381" s="6" t="e">
        <f>VLOOKUP($I381 &amp; $J381,標準記録!$A$1:$D$25,2,FALSE)</f>
        <v>#N/A</v>
      </c>
      <c r="BC381" s="6" t="e">
        <f>VLOOKUP($I381 &amp; $J381,標準記録!$A$1:$D$25,3,FALSE)</f>
        <v>#N/A</v>
      </c>
      <c r="BD381" s="6" t="e">
        <f>VLOOKUP($I381 &amp; $J381,標準記録!$A$1:$D$25,4,FALSE)</f>
        <v>#N/A</v>
      </c>
      <c r="BE381" s="6" t="str">
        <f>IF(BF381="","",A380)</f>
        <v/>
      </c>
      <c r="BF381" s="6" t="str">
        <f>IF(OR(I381="201 十種競技",I381="202 七種競技"),#REF!,"")</f>
        <v/>
      </c>
      <c r="BG381" s="6" t="str">
        <f>IF(I381="107 ハーフマラソン",#REF!,"")</f>
        <v/>
      </c>
      <c r="BH381" s="6" t="str">
        <f>I381 &amp; K381</f>
        <v/>
      </c>
      <c r="BI381" s="6">
        <f>I381</f>
        <v>0</v>
      </c>
      <c r="BJ381" s="6">
        <f>COUNTIF($BI$5:$BI$401,I381)</f>
        <v>160</v>
      </c>
      <c r="BK381" s="6">
        <f>COUNTIF($BH$5:$BH$401,I381 &amp; "B標準")</f>
        <v>0</v>
      </c>
    </row>
    <row r="382" spans="1:64" ht="15" thickTop="1" thickBot="1" x14ac:dyDescent="0.2">
      <c r="A382" s="278"/>
      <c r="B382" s="319" t="s">
        <v>167</v>
      </c>
      <c r="C382" s="320"/>
      <c r="D382" s="320"/>
      <c r="E382" s="320"/>
      <c r="F382" s="320"/>
      <c r="G382" s="321"/>
      <c r="H382" s="190"/>
      <c r="I382" s="322"/>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4"/>
    </row>
    <row r="383" spans="1:64" ht="13.5" customHeight="1" x14ac:dyDescent="0.15">
      <c r="A383" s="301"/>
      <c r="B383" s="303" t="s">
        <v>0</v>
      </c>
      <c r="C383" s="305" t="s">
        <v>283</v>
      </c>
      <c r="D383" s="305" t="str">
        <f>IF(C385="○","整理番号","登録番号")</f>
        <v>登録番号</v>
      </c>
      <c r="E383" s="189" t="s">
        <v>1402</v>
      </c>
      <c r="F383" s="303" t="s">
        <v>322</v>
      </c>
      <c r="G383" s="169" t="s">
        <v>1</v>
      </c>
      <c r="H383" s="307" t="s">
        <v>1403</v>
      </c>
      <c r="I383" s="345" t="s">
        <v>2</v>
      </c>
      <c r="J383" s="307" t="s">
        <v>331</v>
      </c>
      <c r="K383" s="307" t="s">
        <v>3</v>
      </c>
      <c r="L383" s="179" t="s">
        <v>284</v>
      </c>
      <c r="M383" s="172" t="s">
        <v>16</v>
      </c>
      <c r="N383" s="287" t="s">
        <v>4</v>
      </c>
      <c r="O383" s="288"/>
      <c r="P383" s="288"/>
      <c r="Q383" s="288"/>
      <c r="R383" s="288"/>
      <c r="S383" s="288"/>
      <c r="T383" s="288"/>
      <c r="U383" s="288"/>
      <c r="V383" s="288"/>
      <c r="W383" s="288"/>
      <c r="X383" s="288"/>
      <c r="Y383" s="288"/>
      <c r="Z383" s="288"/>
      <c r="AA383" s="288"/>
      <c r="AB383" s="289"/>
      <c r="AC383" s="174" t="s">
        <v>16</v>
      </c>
      <c r="AD383" s="290" t="s">
        <v>470</v>
      </c>
      <c r="AE383" s="291"/>
      <c r="AF383" s="291"/>
      <c r="AG383" s="291"/>
      <c r="AH383" s="291"/>
      <c r="AI383" s="291"/>
      <c r="AJ383" s="291"/>
      <c r="AK383" s="292"/>
      <c r="AL383" s="172" t="s">
        <v>16</v>
      </c>
      <c r="AM383" s="287" t="s">
        <v>467</v>
      </c>
      <c r="AN383" s="288"/>
      <c r="AO383" s="288"/>
      <c r="AP383" s="288"/>
      <c r="AQ383" s="288"/>
      <c r="AR383" s="288"/>
      <c r="AS383" s="288"/>
      <c r="AT383" s="293"/>
    </row>
    <row r="384" spans="1:64" ht="14.25" thickBot="1" x14ac:dyDescent="0.2">
      <c r="A384" s="302"/>
      <c r="B384" s="304"/>
      <c r="C384" s="306"/>
      <c r="D384" s="306"/>
      <c r="E384" s="194" t="s">
        <v>6</v>
      </c>
      <c r="F384" s="304"/>
      <c r="G384" s="7" t="s">
        <v>7</v>
      </c>
      <c r="H384" s="304"/>
      <c r="I384" s="346"/>
      <c r="J384" s="310"/>
      <c r="K384" s="310"/>
      <c r="L384" s="180"/>
      <c r="M384" s="173"/>
      <c r="N384" s="294" t="s">
        <v>8</v>
      </c>
      <c r="O384" s="295"/>
      <c r="P384" s="295"/>
      <c r="Q384" s="295"/>
      <c r="R384" s="295"/>
      <c r="S384" s="295"/>
      <c r="T384" s="296"/>
      <c r="U384" s="194" t="s">
        <v>9</v>
      </c>
      <c r="V384" s="176" t="s">
        <v>10</v>
      </c>
      <c r="W384" s="177"/>
      <c r="X384" s="177"/>
      <c r="Y384" s="177"/>
      <c r="Z384" s="177"/>
      <c r="AA384" s="178"/>
      <c r="AB384" s="120" t="s">
        <v>11</v>
      </c>
      <c r="AC384" s="175"/>
      <c r="AD384" s="297" t="s">
        <v>8</v>
      </c>
      <c r="AE384" s="298"/>
      <c r="AF384" s="298"/>
      <c r="AG384" s="298"/>
      <c r="AH384" s="298"/>
      <c r="AI384" s="298"/>
      <c r="AJ384" s="299"/>
      <c r="AK384" s="126" t="s">
        <v>9</v>
      </c>
      <c r="AL384" s="173"/>
      <c r="AM384" s="294" t="s">
        <v>8</v>
      </c>
      <c r="AN384" s="295"/>
      <c r="AO384" s="295"/>
      <c r="AP384" s="295"/>
      <c r="AQ384" s="295"/>
      <c r="AR384" s="295"/>
      <c r="AS384" s="296"/>
      <c r="AT384" s="121" t="s">
        <v>9</v>
      </c>
    </row>
    <row r="385" spans="1:64" x14ac:dyDescent="0.15">
      <c r="A385" s="276">
        <v>77</v>
      </c>
      <c r="B385" s="279"/>
      <c r="C385" s="281"/>
      <c r="D385" s="279"/>
      <c r="E385" s="191" t="str">
        <f>IF(C385="○",IF($D385&lt;&gt;"",VLOOKUP($D385,新規学連登録者入力シート!$A$2:$U$101,8,FALSE),""),IF($D385&lt;&gt;"",IF(VLOOKUP(記入方法!$D385,登録者リスト!$A$1:$F$43729,4,FALSE)=基本情報!$D$6,VLOOKUP(記入方法!$D385,登録者リスト!$A$1:$F$43729,3,FALSE),""),""))</f>
        <v/>
      </c>
      <c r="F385" s="283" t="str">
        <f>IF(C385="○",IF($D385&lt;&gt;"",VLOOKUP($D385,新規学連登録者入力シート!$A$2:$U$101,9,FALSE),""),IF($D385&lt;&gt;"",IF(VLOOKUP(記入方法!$D385,登録者リスト!$A$1:$G$43729,4,FALSE)=基本情報!$D$6,VLOOKUP(記入方法!$D385,登録者リスト!$A$1:$G$43729,7,FALSE),""),""))</f>
        <v/>
      </c>
      <c r="G385" s="192" t="str">
        <f>IF(C385="○",IF($D385&lt;&gt;"",VLOOKUP($D385,新規学連登録者入力シート!$A$2:$U$101,14,FALSE),""),IF($D385&lt;&gt;"",IF(VLOOKUP(記入方法!$D385,登録者リスト!$A$1:$F$43729,4,FALSE)=基本情報!$D$6,VLOOKUP(記入方法!$D385,登録者リスト!$A$1:$F$43729,5,FALSE),""),""))</f>
        <v/>
      </c>
      <c r="H385" s="285" t="str">
        <f>IF(C385="○",IF($D385&lt;&gt;"",VLOOKUP($D385,新規学連登録者入力シート!$A$2:$U$101,19,FALSE),""),IF($D385&lt;&gt;"",IF(VLOOKUP(記入方法!$D385,登録者リスト!$A$1:$H$43729,4,FALSE)=基本情報!$D$6,VLOOKUP(記入方法!$D385,登録者リスト!$A$1:$H$43729,8,FALSE),""),""))</f>
        <v/>
      </c>
      <c r="I385" s="341"/>
      <c r="J385" s="341"/>
      <c r="K385" s="343" t="str">
        <f>IFERROR(IF(I385="","",IF(AND(I385&lt;&gt;"107 ハーフマラソン",I385&lt;&gt;"062 10000mW"),IF(BD385="T",IF(VALUE(M385)&lt;=BB385,"A標準",IF(VALUE(M385)&lt;=BC385,"B標準","未突破")),IF(VALUE(M385)&gt;=BB385,"A標準",IF(VALUE(M385)&gt;=BC385,"B標準","未突破"))),IF(VALUE(M385)&lt;=BC385,"","未突破"))),"")</f>
        <v/>
      </c>
      <c r="L385" s="170"/>
      <c r="M385" s="13" t="str">
        <f>IF(U385="",ASC(N385&amp;IF(P385&lt;&gt;"",TEXT(P385,"00"),"")&amp;IF(R385&lt;&gt;"",TEXT(R385,"00"),"")&amp;IF(T385&lt;&gt;"",TEXT(T385,"00"),"")),ASC(U385))</f>
        <v/>
      </c>
      <c r="N385" s="285"/>
      <c r="O385" s="329" t="s">
        <v>278</v>
      </c>
      <c r="P385" s="337"/>
      <c r="Q385" s="329" t="s">
        <v>279</v>
      </c>
      <c r="R385" s="337"/>
      <c r="S385" s="313" t="s">
        <v>280</v>
      </c>
      <c r="T385" s="339"/>
      <c r="U385" s="285"/>
      <c r="V385" s="8"/>
      <c r="W385" s="9" t="s">
        <v>23</v>
      </c>
      <c r="X385" s="8"/>
      <c r="Y385" s="9" t="s">
        <v>24</v>
      </c>
      <c r="Z385" s="8"/>
      <c r="AA385" s="9" t="s">
        <v>26</v>
      </c>
      <c r="AB385" s="283"/>
      <c r="AC385" s="127" t="str">
        <f>IF(AK385="",ASC(AD385&amp;IF(AF385&lt;&gt;"",TEXT(AF385,"00"),"")&amp;IF(AH385&lt;&gt;"",TEXT(AH385,"00"),"")&amp;IF(AJ385&lt;&gt;"",TEXT(AJ385,"00"),"")),ASC(AK385))</f>
        <v/>
      </c>
      <c r="AD385" s="327" t="str">
        <f>IF(I385="","",IF(I385="201 十種競技","",VLOOKUP(I385,#REF!,2,FALSE)))</f>
        <v/>
      </c>
      <c r="AE385" s="331" t="s">
        <v>278</v>
      </c>
      <c r="AF385" s="333" t="str">
        <f>IF(I385="","",IF(I385="201 十種競技","",VLOOKUP(I385,#REF!,4,FALSE)))</f>
        <v/>
      </c>
      <c r="AG385" s="331" t="s">
        <v>279</v>
      </c>
      <c r="AH385" s="333" t="str">
        <f>IF(I385="","",IF(I385="201 十種競技","",VLOOKUP(I385,#REF!,6,FALSE)))</f>
        <v/>
      </c>
      <c r="AI385" s="335" t="s">
        <v>280</v>
      </c>
      <c r="AJ385" s="325" t="str">
        <f>IF(I385="","",IF(I385="201 十種競技","",VLOOKUP(I385,#REF!,8,FALSE)))</f>
        <v/>
      </c>
      <c r="AK385" s="327" t="str">
        <f>IF(I385="","",IF(I385="201 十種競技",#REF!,""))</f>
        <v/>
      </c>
      <c r="AL385" s="13" t="str">
        <f>IF(AT385="",ASC(AM385&amp;IF(AO385&lt;&gt;"",TEXT(AO385,"00"),"")&amp;IF(AQ385&lt;&gt;"",TEXT(AQ385,"00"),"")&amp;IF(AS385&lt;&gt;"",TEXT(AS385,"00"),"")),ASC(AT385))</f>
        <v/>
      </c>
      <c r="AM385" s="279"/>
      <c r="AN385" s="329" t="s">
        <v>278</v>
      </c>
      <c r="AO385" s="311"/>
      <c r="AP385" s="329" t="s">
        <v>279</v>
      </c>
      <c r="AQ385" s="311"/>
      <c r="AR385" s="313" t="s">
        <v>280</v>
      </c>
      <c r="AS385" s="315"/>
      <c r="AT385" s="317"/>
      <c r="AV385" s="6" t="str">
        <f>IF(AND(I385&lt;&gt;"107 ハーフマラソン",I385&lt;&gt;"062 10000mW"),D385 &amp; "-" &amp; I385,D385 &amp; "-" &amp; I385 &amp; J385)</f>
        <v>-</v>
      </c>
      <c r="AW385" s="6" t="str">
        <f>IF(ISERROR(VLOOKUP(記入方法!$AV385,登録者リスト!#REF!,4,FALSE)),"○","")</f>
        <v>○</v>
      </c>
      <c r="AX385" s="6" t="e">
        <f>IF(AND(I385&lt;&gt;"107 ハーフマラソン",I385&lt;&gt;"062 10000mW"),#REF! &amp; "-" &amp; I385,#REF! &amp; "-" &amp; I385 &amp; J385)</f>
        <v>#REF!</v>
      </c>
      <c r="AY385" s="6" t="str">
        <f>IF(ISERROR(VLOOKUP(AX385,突破者リスト外資格記録入力シート!$D$7:$M$106,2,FALSE)),"○","")</f>
        <v>○</v>
      </c>
      <c r="AZ385" s="6" t="str">
        <f>IF(C385="○","整理番号","登録番号")</f>
        <v>登録番号</v>
      </c>
      <c r="BA385" s="6" t="str">
        <f>IF(I385="107 ハーフマラソン","H",IF(I385="062 10000mW","W",""))</f>
        <v/>
      </c>
      <c r="BB385" s="6" t="e">
        <f>VLOOKUP($I385 &amp; $J385,標準記録!$A$1:$D$25,2,FALSE)</f>
        <v>#N/A</v>
      </c>
      <c r="BC385" s="6" t="e">
        <f>VLOOKUP($I385 &amp; $J385,標準記録!$A$1:$D$25,3,FALSE)</f>
        <v>#N/A</v>
      </c>
      <c r="BD385" s="6" t="e">
        <f>VLOOKUP($I385 &amp; $J385,標準記録!$A$1:$D$25,4,FALSE)</f>
        <v>#N/A</v>
      </c>
      <c r="BE385" s="6" t="str">
        <f>IF(BF385="","",A385)</f>
        <v/>
      </c>
      <c r="BF385" s="6" t="str">
        <f>IF(OR(I385="201 十種競技",I385="202 七種競技"),#REF!,"")</f>
        <v/>
      </c>
      <c r="BG385" s="6" t="str">
        <f>IF(I385="107 ハーフマラソン",#REF!,"")</f>
        <v/>
      </c>
      <c r="BH385" s="6" t="str">
        <f>I385 &amp; K385</f>
        <v/>
      </c>
      <c r="BI385" s="6">
        <f>I385</f>
        <v>0</v>
      </c>
      <c r="BJ385" s="6">
        <f>COUNTIF($BI$5:$BI$401,I385)</f>
        <v>160</v>
      </c>
      <c r="BK385" s="6">
        <f>COUNTIF($BH$5:$BH$401,I385 &amp; "B標準")</f>
        <v>0</v>
      </c>
      <c r="BL385" s="6" t="str">
        <f>D383 &amp; D385</f>
        <v>登録番号</v>
      </c>
    </row>
    <row r="386" spans="1:64" ht="14.25" thickBot="1" x14ac:dyDescent="0.2">
      <c r="A386" s="277"/>
      <c r="B386" s="280"/>
      <c r="C386" s="282"/>
      <c r="D386" s="280"/>
      <c r="E386" s="193" t="str">
        <f>IF(C385="○",IF($D385&lt;&gt;"",VLOOKUP($D385,新規学連登録者入力シート!$A$2:$U$101,7,FALSE),""),IF($D385&lt;&gt;"",IF(VLOOKUP(記入方法!$D385,登録者リスト!$A$1:$F$43729,4,FALSE)=基本情報!$D$6,VLOOKUP(記入方法!$D385,登録者リスト!$A$1:$F$43729,2,FALSE),""),""))</f>
        <v/>
      </c>
      <c r="F386" s="284"/>
      <c r="G386" s="193" t="str">
        <f>IF(C385="○",IF($D385&lt;&gt;"",VLOOKUP($D385,新規学連登録者入力シート!$A$2:$U$101,19,FALSE),""),IF($D385&lt;&gt;"",IF(VLOOKUP(記入方法!$D385,登録者リスト!$A$1:$F$43729,4,FALSE)=基本情報!$D$6,VLOOKUP(記入方法!$D385,登録者リスト!$A$1:$F$43729,6,FALSE),""),""))</f>
        <v/>
      </c>
      <c r="H386" s="286"/>
      <c r="I386" s="342"/>
      <c r="J386" s="342"/>
      <c r="K386" s="344"/>
      <c r="L386" s="171"/>
      <c r="M386" s="15" t="str">
        <f>IF(U386="",ASC(N386&amp;IF(P386&lt;&gt;"",TEXT(P386,"00"),"")&amp;IF(R386&lt;&gt;"",TEXT(R386,"00"),"")&amp;IF(T386&lt;&gt;"",TEXT(T386,"00"),"")),ASC(U386))</f>
        <v/>
      </c>
      <c r="N386" s="286"/>
      <c r="O386" s="330"/>
      <c r="P386" s="338"/>
      <c r="Q386" s="330"/>
      <c r="R386" s="338"/>
      <c r="S386" s="314"/>
      <c r="T386" s="340"/>
      <c r="U386" s="286"/>
      <c r="V386" s="10"/>
      <c r="W386" s="11" t="s">
        <v>23</v>
      </c>
      <c r="X386" s="10"/>
      <c r="Y386" s="11" t="s">
        <v>25</v>
      </c>
      <c r="Z386" s="10"/>
      <c r="AA386" s="11" t="s">
        <v>26</v>
      </c>
      <c r="AB386" s="284"/>
      <c r="AC386" s="128" t="str">
        <f>IF(AK386="",ASC(AD385&amp;IF(AF386&lt;&gt;"",TEXT(AF386,"00"),"")&amp;IF(AH386&lt;&gt;"",TEXT(AH386,"00"),"")&amp;IF(AJ386&lt;&gt;"",TEXT(AJ386,"00"),"")),ASC(AK386))</f>
        <v/>
      </c>
      <c r="AD386" s="328"/>
      <c r="AE386" s="332"/>
      <c r="AF386" s="334"/>
      <c r="AG386" s="332"/>
      <c r="AH386" s="334"/>
      <c r="AI386" s="336"/>
      <c r="AJ386" s="326"/>
      <c r="AK386" s="328"/>
      <c r="AL386" s="15" t="str">
        <f>IF(AT386="",ASC(AM386&amp;IF(AO386&lt;&gt;"",TEXT(AO386,"00"),"")&amp;IF(AQ386&lt;&gt;"",TEXT(AQ386,"00"),"")&amp;IF(AS386&lt;&gt;"",TEXT(AS386,"00"),"")),ASC(AT386))</f>
        <v/>
      </c>
      <c r="AM386" s="280"/>
      <c r="AN386" s="330"/>
      <c r="AO386" s="312"/>
      <c r="AP386" s="330"/>
      <c r="AQ386" s="312"/>
      <c r="AR386" s="314"/>
      <c r="AS386" s="316"/>
      <c r="AT386" s="318"/>
      <c r="AV386" s="6" t="str">
        <f>IF(AND(I386&lt;&gt;"107 ハーフマラソン",I386&lt;&gt;"062 10000mW"),D385 &amp; "-" &amp; I386,D385 &amp; "-" &amp; I386 &amp; J386)</f>
        <v>-</v>
      </c>
      <c r="AW386" s="6" t="str">
        <f>IF(ISERROR(VLOOKUP(記入方法!$AV386,登録者リスト!#REF!,4,FALSE)),"○","")</f>
        <v>○</v>
      </c>
      <c r="AX386" s="6" t="e">
        <f>IF(AND(I386&lt;&gt;"107 ハーフマラソン",I386&lt;&gt;"062 10000mW"),#REF! &amp; "-" &amp; I386,#REF! &amp; "-" &amp; I386 &amp; J386)</f>
        <v>#REF!</v>
      </c>
      <c r="AY386" s="6" t="str">
        <f>IF(ISERROR(VLOOKUP(AX386,突破者リスト外資格記録入力シート!$D$7:$M$106,2,FALSE)),"○","")</f>
        <v>○</v>
      </c>
      <c r="BA386" s="6" t="str">
        <f>IF(I386="107 ハーフマラソン","H",IF(I386="062 10000mW","W",""))</f>
        <v/>
      </c>
      <c r="BB386" s="6" t="e">
        <f>VLOOKUP($I386 &amp; $J386,標準記録!$A$1:$D$25,2,FALSE)</f>
        <v>#N/A</v>
      </c>
      <c r="BC386" s="6" t="e">
        <f>VLOOKUP($I386 &amp; $J386,標準記録!$A$1:$D$25,3,FALSE)</f>
        <v>#N/A</v>
      </c>
      <c r="BD386" s="6" t="e">
        <f>VLOOKUP($I386 &amp; $J386,標準記録!$A$1:$D$25,4,FALSE)</f>
        <v>#N/A</v>
      </c>
      <c r="BE386" s="6" t="str">
        <f>IF(BF386="","",A385)</f>
        <v/>
      </c>
      <c r="BF386" s="6" t="str">
        <f>IF(OR(I386="201 十種競技",I386="202 七種競技"),#REF!,"")</f>
        <v/>
      </c>
      <c r="BG386" s="6" t="str">
        <f>IF(I386="107 ハーフマラソン",#REF!,"")</f>
        <v/>
      </c>
      <c r="BH386" s="6" t="str">
        <f>I386 &amp; K386</f>
        <v/>
      </c>
      <c r="BI386" s="6">
        <f>I386</f>
        <v>0</v>
      </c>
      <c r="BJ386" s="6">
        <f>COUNTIF($BI$5:$BI$401,I386)</f>
        <v>160</v>
      </c>
      <c r="BK386" s="6">
        <f>COUNTIF($BH$5:$BH$401,I386 &amp; "B標準")</f>
        <v>0</v>
      </c>
    </row>
    <row r="387" spans="1:64" ht="15" thickTop="1" thickBot="1" x14ac:dyDescent="0.2">
      <c r="A387" s="278"/>
      <c r="B387" s="319" t="s">
        <v>167</v>
      </c>
      <c r="C387" s="320"/>
      <c r="D387" s="320"/>
      <c r="E387" s="320"/>
      <c r="F387" s="320"/>
      <c r="G387" s="321"/>
      <c r="H387" s="190"/>
      <c r="I387" s="322"/>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4"/>
    </row>
    <row r="388" spans="1:64" ht="13.5" customHeight="1" x14ac:dyDescent="0.15">
      <c r="A388" s="301"/>
      <c r="B388" s="303" t="s">
        <v>0</v>
      </c>
      <c r="C388" s="305" t="s">
        <v>283</v>
      </c>
      <c r="D388" s="305" t="str">
        <f>IF(C390="○","整理番号","登録番号")</f>
        <v>登録番号</v>
      </c>
      <c r="E388" s="189" t="s">
        <v>1402</v>
      </c>
      <c r="F388" s="303" t="s">
        <v>322</v>
      </c>
      <c r="G388" s="169" t="s">
        <v>1</v>
      </c>
      <c r="H388" s="307" t="s">
        <v>1403</v>
      </c>
      <c r="I388" s="345" t="s">
        <v>2</v>
      </c>
      <c r="J388" s="307" t="s">
        <v>331</v>
      </c>
      <c r="K388" s="307" t="s">
        <v>3</v>
      </c>
      <c r="L388" s="179" t="s">
        <v>284</v>
      </c>
      <c r="M388" s="172" t="s">
        <v>16</v>
      </c>
      <c r="N388" s="287" t="s">
        <v>4</v>
      </c>
      <c r="O388" s="288"/>
      <c r="P388" s="288"/>
      <c r="Q388" s="288"/>
      <c r="R388" s="288"/>
      <c r="S388" s="288"/>
      <c r="T388" s="288"/>
      <c r="U388" s="288"/>
      <c r="V388" s="288"/>
      <c r="W388" s="288"/>
      <c r="X388" s="288"/>
      <c r="Y388" s="288"/>
      <c r="Z388" s="288"/>
      <c r="AA388" s="288"/>
      <c r="AB388" s="289"/>
      <c r="AC388" s="174" t="s">
        <v>16</v>
      </c>
      <c r="AD388" s="290" t="s">
        <v>470</v>
      </c>
      <c r="AE388" s="291"/>
      <c r="AF388" s="291"/>
      <c r="AG388" s="291"/>
      <c r="AH388" s="291"/>
      <c r="AI388" s="291"/>
      <c r="AJ388" s="291"/>
      <c r="AK388" s="292"/>
      <c r="AL388" s="172" t="s">
        <v>16</v>
      </c>
      <c r="AM388" s="287" t="s">
        <v>467</v>
      </c>
      <c r="AN388" s="288"/>
      <c r="AO388" s="288"/>
      <c r="AP388" s="288"/>
      <c r="AQ388" s="288"/>
      <c r="AR388" s="288"/>
      <c r="AS388" s="288"/>
      <c r="AT388" s="293"/>
    </row>
    <row r="389" spans="1:64" ht="14.25" thickBot="1" x14ac:dyDescent="0.2">
      <c r="A389" s="302"/>
      <c r="B389" s="304"/>
      <c r="C389" s="306"/>
      <c r="D389" s="306"/>
      <c r="E389" s="194" t="s">
        <v>6</v>
      </c>
      <c r="F389" s="304"/>
      <c r="G389" s="7" t="s">
        <v>7</v>
      </c>
      <c r="H389" s="304"/>
      <c r="I389" s="346"/>
      <c r="J389" s="310"/>
      <c r="K389" s="310"/>
      <c r="L389" s="180"/>
      <c r="M389" s="173"/>
      <c r="N389" s="294" t="s">
        <v>8</v>
      </c>
      <c r="O389" s="295"/>
      <c r="P389" s="295"/>
      <c r="Q389" s="295"/>
      <c r="R389" s="295"/>
      <c r="S389" s="295"/>
      <c r="T389" s="296"/>
      <c r="U389" s="194" t="s">
        <v>9</v>
      </c>
      <c r="V389" s="176" t="s">
        <v>10</v>
      </c>
      <c r="W389" s="177"/>
      <c r="X389" s="177"/>
      <c r="Y389" s="177"/>
      <c r="Z389" s="177"/>
      <c r="AA389" s="178"/>
      <c r="AB389" s="120" t="s">
        <v>11</v>
      </c>
      <c r="AC389" s="175"/>
      <c r="AD389" s="297" t="s">
        <v>8</v>
      </c>
      <c r="AE389" s="298"/>
      <c r="AF389" s="298"/>
      <c r="AG389" s="298"/>
      <c r="AH389" s="298"/>
      <c r="AI389" s="298"/>
      <c r="AJ389" s="299"/>
      <c r="AK389" s="126" t="s">
        <v>9</v>
      </c>
      <c r="AL389" s="173"/>
      <c r="AM389" s="294" t="s">
        <v>8</v>
      </c>
      <c r="AN389" s="295"/>
      <c r="AO389" s="295"/>
      <c r="AP389" s="295"/>
      <c r="AQ389" s="295"/>
      <c r="AR389" s="295"/>
      <c r="AS389" s="296"/>
      <c r="AT389" s="121" t="s">
        <v>9</v>
      </c>
    </row>
    <row r="390" spans="1:64" x14ac:dyDescent="0.15">
      <c r="A390" s="276">
        <v>78</v>
      </c>
      <c r="B390" s="279"/>
      <c r="C390" s="281"/>
      <c r="D390" s="279"/>
      <c r="E390" s="191" t="str">
        <f>IF(C390="○",IF($D390&lt;&gt;"",VLOOKUP($D390,新規学連登録者入力シート!$A$2:$U$101,8,FALSE),""),IF($D390&lt;&gt;"",IF(VLOOKUP(記入方法!$D390,登録者リスト!$A$1:$F$43729,4,FALSE)=基本情報!$D$6,VLOOKUP(記入方法!$D390,登録者リスト!$A$1:$F$43729,3,FALSE),""),""))</f>
        <v/>
      </c>
      <c r="F390" s="283" t="str">
        <f>IF(C390="○",IF($D390&lt;&gt;"",VLOOKUP($D390,新規学連登録者入力シート!$A$2:$U$101,9,FALSE),""),IF($D390&lt;&gt;"",IF(VLOOKUP(記入方法!$D390,登録者リスト!$A$1:$G$43729,4,FALSE)=基本情報!$D$6,VLOOKUP(記入方法!$D390,登録者リスト!$A$1:$G$43729,7,FALSE),""),""))</f>
        <v/>
      </c>
      <c r="G390" s="192" t="str">
        <f>IF(C390="○",IF($D390&lt;&gt;"",VLOOKUP($D390,新規学連登録者入力シート!$A$2:$U$101,14,FALSE),""),IF($D390&lt;&gt;"",IF(VLOOKUP(記入方法!$D390,登録者リスト!$A$1:$F$43729,4,FALSE)=基本情報!$D$6,VLOOKUP(記入方法!$D390,登録者リスト!$A$1:$F$43729,5,FALSE),""),""))</f>
        <v/>
      </c>
      <c r="H390" s="285" t="str">
        <f>IF(C390="○",IF($D390&lt;&gt;"",VLOOKUP($D390,新規学連登録者入力シート!$A$2:$U$101,19,FALSE),""),IF($D390&lt;&gt;"",IF(VLOOKUP(記入方法!$D390,登録者リスト!$A$1:$H$43729,4,FALSE)=基本情報!$D$6,VLOOKUP(記入方法!$D390,登録者リスト!$A$1:$H$43729,8,FALSE),""),""))</f>
        <v/>
      </c>
      <c r="I390" s="341"/>
      <c r="J390" s="341"/>
      <c r="K390" s="343" t="str">
        <f>IFERROR(IF(I390="","",IF(AND(I390&lt;&gt;"107 ハーフマラソン",I390&lt;&gt;"062 10000mW"),IF(BD390="T",IF(VALUE(M390)&lt;=BB390,"A標準",IF(VALUE(M390)&lt;=BC390,"B標準","未突破")),IF(VALUE(M390)&gt;=BB390,"A標準",IF(VALUE(M390)&gt;=BC390,"B標準","未突破"))),IF(VALUE(M390)&lt;=BC390,"","未突破"))),"")</f>
        <v/>
      </c>
      <c r="L390" s="170"/>
      <c r="M390" s="13" t="str">
        <f>IF(U390="",ASC(N390&amp;IF(P390&lt;&gt;"",TEXT(P390,"00"),"")&amp;IF(R390&lt;&gt;"",TEXT(R390,"00"),"")&amp;IF(T390&lt;&gt;"",TEXT(T390,"00"),"")),ASC(U390))</f>
        <v/>
      </c>
      <c r="N390" s="285"/>
      <c r="O390" s="329" t="s">
        <v>278</v>
      </c>
      <c r="P390" s="337"/>
      <c r="Q390" s="329" t="s">
        <v>279</v>
      </c>
      <c r="R390" s="337"/>
      <c r="S390" s="313" t="s">
        <v>280</v>
      </c>
      <c r="T390" s="339"/>
      <c r="U390" s="285"/>
      <c r="V390" s="8"/>
      <c r="W390" s="9" t="s">
        <v>23</v>
      </c>
      <c r="X390" s="8"/>
      <c r="Y390" s="9" t="s">
        <v>24</v>
      </c>
      <c r="Z390" s="8"/>
      <c r="AA390" s="9" t="s">
        <v>26</v>
      </c>
      <c r="AB390" s="283"/>
      <c r="AC390" s="127" t="str">
        <f>IF(AK390="",ASC(AD390&amp;IF(AF390&lt;&gt;"",TEXT(AF390,"00"),"")&amp;IF(AH390&lt;&gt;"",TEXT(AH390,"00"),"")&amp;IF(AJ390&lt;&gt;"",TEXT(AJ390,"00"),"")),ASC(AK390))</f>
        <v/>
      </c>
      <c r="AD390" s="327" t="str">
        <f>IF(I390="","",IF(I390="201 十種競技","",VLOOKUP(I390,#REF!,2,FALSE)))</f>
        <v/>
      </c>
      <c r="AE390" s="331" t="s">
        <v>278</v>
      </c>
      <c r="AF390" s="333" t="str">
        <f>IF(I390="","",IF(I390="201 十種競技","",VLOOKUP(I390,#REF!,4,FALSE)))</f>
        <v/>
      </c>
      <c r="AG390" s="331" t="s">
        <v>279</v>
      </c>
      <c r="AH390" s="333" t="str">
        <f>IF(I390="","",IF(I390="201 十種競技","",VLOOKUP(I390,#REF!,6,FALSE)))</f>
        <v/>
      </c>
      <c r="AI390" s="335" t="s">
        <v>280</v>
      </c>
      <c r="AJ390" s="325" t="str">
        <f>IF(I390="","",IF(I390="201 十種競技","",VLOOKUP(I390,#REF!,8,FALSE)))</f>
        <v/>
      </c>
      <c r="AK390" s="327" t="str">
        <f>IF(I390="","",IF(I390="201 十種競技",#REF!,""))</f>
        <v/>
      </c>
      <c r="AL390" s="13" t="str">
        <f>IF(AT390="",ASC(AM390&amp;IF(AO390&lt;&gt;"",TEXT(AO390,"00"),"")&amp;IF(AQ390&lt;&gt;"",TEXT(AQ390,"00"),"")&amp;IF(AS390&lt;&gt;"",TEXT(AS390,"00"),"")),ASC(AT390))</f>
        <v/>
      </c>
      <c r="AM390" s="279"/>
      <c r="AN390" s="329" t="s">
        <v>278</v>
      </c>
      <c r="AO390" s="311"/>
      <c r="AP390" s="329" t="s">
        <v>279</v>
      </c>
      <c r="AQ390" s="311"/>
      <c r="AR390" s="313" t="s">
        <v>280</v>
      </c>
      <c r="AS390" s="315"/>
      <c r="AT390" s="317"/>
      <c r="AV390" s="6" t="str">
        <f>IF(AND(I390&lt;&gt;"107 ハーフマラソン",I390&lt;&gt;"062 10000mW"),D390 &amp; "-" &amp; I390,D390 &amp; "-" &amp; I390 &amp; J390)</f>
        <v>-</v>
      </c>
      <c r="AW390" s="6" t="str">
        <f>IF(ISERROR(VLOOKUP(記入方法!$AV390,登録者リスト!#REF!,4,FALSE)),"○","")</f>
        <v>○</v>
      </c>
      <c r="AX390" s="6" t="e">
        <f>IF(AND(I390&lt;&gt;"107 ハーフマラソン",I390&lt;&gt;"062 10000mW"),#REF! &amp; "-" &amp; I390,#REF! &amp; "-" &amp; I390 &amp; J390)</f>
        <v>#REF!</v>
      </c>
      <c r="AY390" s="6" t="str">
        <f>IF(ISERROR(VLOOKUP(AX390,突破者リスト外資格記録入力シート!$D$7:$M$106,2,FALSE)),"○","")</f>
        <v>○</v>
      </c>
      <c r="AZ390" s="6" t="str">
        <f>IF(C390="○","整理番号","登録番号")</f>
        <v>登録番号</v>
      </c>
      <c r="BA390" s="6" t="str">
        <f>IF(I390="107 ハーフマラソン","H",IF(I390="062 10000mW","W",""))</f>
        <v/>
      </c>
      <c r="BB390" s="6" t="e">
        <f>VLOOKUP($I390 &amp; $J390,標準記録!$A$1:$D$25,2,FALSE)</f>
        <v>#N/A</v>
      </c>
      <c r="BC390" s="6" t="e">
        <f>VLOOKUP($I390 &amp; $J390,標準記録!$A$1:$D$25,3,FALSE)</f>
        <v>#N/A</v>
      </c>
      <c r="BD390" s="6" t="e">
        <f>VLOOKUP($I390 &amp; $J390,標準記録!$A$1:$D$25,4,FALSE)</f>
        <v>#N/A</v>
      </c>
      <c r="BE390" s="6" t="str">
        <f>IF(BF390="","",A390)</f>
        <v/>
      </c>
      <c r="BF390" s="6" t="str">
        <f>IF(OR(I390="201 十種競技",I390="202 七種競技"),#REF!,"")</f>
        <v/>
      </c>
      <c r="BG390" s="6" t="str">
        <f>IF(I390="107 ハーフマラソン",#REF!,"")</f>
        <v/>
      </c>
      <c r="BH390" s="6" t="str">
        <f>I390 &amp; K390</f>
        <v/>
      </c>
      <c r="BI390" s="6">
        <f>I390</f>
        <v>0</v>
      </c>
      <c r="BJ390" s="6">
        <f>COUNTIF($BI$5:$BI$401,I390)</f>
        <v>160</v>
      </c>
      <c r="BK390" s="6">
        <f>COUNTIF($BH$5:$BH$401,I390 &amp; "B標準")</f>
        <v>0</v>
      </c>
      <c r="BL390" s="6" t="str">
        <f>D388 &amp; D390</f>
        <v>登録番号</v>
      </c>
    </row>
    <row r="391" spans="1:64" ht="14.25" thickBot="1" x14ac:dyDescent="0.2">
      <c r="A391" s="277"/>
      <c r="B391" s="280"/>
      <c r="C391" s="282"/>
      <c r="D391" s="280"/>
      <c r="E391" s="193" t="str">
        <f>IF(C390="○",IF($D390&lt;&gt;"",VLOOKUP($D390,新規学連登録者入力シート!$A$2:$U$101,7,FALSE),""),IF($D390&lt;&gt;"",IF(VLOOKUP(記入方法!$D390,登録者リスト!$A$1:$F$43729,4,FALSE)=基本情報!$D$6,VLOOKUP(記入方法!$D390,登録者リスト!$A$1:$F$43729,2,FALSE),""),""))</f>
        <v/>
      </c>
      <c r="F391" s="284"/>
      <c r="G391" s="193" t="str">
        <f>IF(C390="○",IF($D390&lt;&gt;"",VLOOKUP($D390,新規学連登録者入力シート!$A$2:$U$101,19,FALSE),""),IF($D390&lt;&gt;"",IF(VLOOKUP(記入方法!$D390,登録者リスト!$A$1:$F$43729,4,FALSE)=基本情報!$D$6,VLOOKUP(記入方法!$D390,登録者リスト!$A$1:$F$43729,6,FALSE),""),""))</f>
        <v/>
      </c>
      <c r="H391" s="286"/>
      <c r="I391" s="342"/>
      <c r="J391" s="342"/>
      <c r="K391" s="344"/>
      <c r="L391" s="171"/>
      <c r="M391" s="15" t="str">
        <f>IF(U391="",ASC(N391&amp;IF(P391&lt;&gt;"",TEXT(P391,"00"),"")&amp;IF(R391&lt;&gt;"",TEXT(R391,"00"),"")&amp;IF(T391&lt;&gt;"",TEXT(T391,"00"),"")),ASC(U391))</f>
        <v/>
      </c>
      <c r="N391" s="286"/>
      <c r="O391" s="330"/>
      <c r="P391" s="338"/>
      <c r="Q391" s="330"/>
      <c r="R391" s="338"/>
      <c r="S391" s="314"/>
      <c r="T391" s="340"/>
      <c r="U391" s="286"/>
      <c r="V391" s="10"/>
      <c r="W391" s="11" t="s">
        <v>23</v>
      </c>
      <c r="X391" s="10"/>
      <c r="Y391" s="11" t="s">
        <v>25</v>
      </c>
      <c r="Z391" s="10"/>
      <c r="AA391" s="11" t="s">
        <v>26</v>
      </c>
      <c r="AB391" s="284"/>
      <c r="AC391" s="128" t="str">
        <f>IF(AK391="",ASC(AD390&amp;IF(AF391&lt;&gt;"",TEXT(AF391,"00"),"")&amp;IF(AH391&lt;&gt;"",TEXT(AH391,"00"),"")&amp;IF(AJ391&lt;&gt;"",TEXT(AJ391,"00"),"")),ASC(AK391))</f>
        <v/>
      </c>
      <c r="AD391" s="328"/>
      <c r="AE391" s="332"/>
      <c r="AF391" s="334"/>
      <c r="AG391" s="332"/>
      <c r="AH391" s="334"/>
      <c r="AI391" s="336"/>
      <c r="AJ391" s="326"/>
      <c r="AK391" s="328"/>
      <c r="AL391" s="15" t="str">
        <f>IF(AT391="",ASC(AM391&amp;IF(AO391&lt;&gt;"",TEXT(AO391,"00"),"")&amp;IF(AQ391&lt;&gt;"",TEXT(AQ391,"00"),"")&amp;IF(AS391&lt;&gt;"",TEXT(AS391,"00"),"")),ASC(AT391))</f>
        <v/>
      </c>
      <c r="AM391" s="280"/>
      <c r="AN391" s="330"/>
      <c r="AO391" s="312"/>
      <c r="AP391" s="330"/>
      <c r="AQ391" s="312"/>
      <c r="AR391" s="314"/>
      <c r="AS391" s="316"/>
      <c r="AT391" s="318"/>
      <c r="AV391" s="6" t="str">
        <f>IF(AND(I391&lt;&gt;"107 ハーフマラソン",I391&lt;&gt;"062 10000mW"),D390 &amp; "-" &amp; I391,D390 &amp; "-" &amp; I391 &amp; J391)</f>
        <v>-</v>
      </c>
      <c r="AW391" s="6" t="str">
        <f>IF(ISERROR(VLOOKUP(記入方法!$AV391,登録者リスト!#REF!,4,FALSE)),"○","")</f>
        <v>○</v>
      </c>
      <c r="AX391" s="6" t="e">
        <f>IF(AND(I391&lt;&gt;"107 ハーフマラソン",I391&lt;&gt;"062 10000mW"),#REF! &amp; "-" &amp; I391,#REF! &amp; "-" &amp; I391 &amp; J391)</f>
        <v>#REF!</v>
      </c>
      <c r="AY391" s="6" t="str">
        <f>IF(ISERROR(VLOOKUP(AX391,突破者リスト外資格記録入力シート!$D$7:$M$106,2,FALSE)),"○","")</f>
        <v>○</v>
      </c>
      <c r="BA391" s="6" t="str">
        <f>IF(I391="107 ハーフマラソン","H",IF(I391="062 10000mW","W",""))</f>
        <v/>
      </c>
      <c r="BB391" s="6" t="e">
        <f>VLOOKUP($I391 &amp; $J391,標準記録!$A$1:$D$25,2,FALSE)</f>
        <v>#N/A</v>
      </c>
      <c r="BC391" s="6" t="e">
        <f>VLOOKUP($I391 &amp; $J391,標準記録!$A$1:$D$25,3,FALSE)</f>
        <v>#N/A</v>
      </c>
      <c r="BD391" s="6" t="e">
        <f>VLOOKUP($I391 &amp; $J391,標準記録!$A$1:$D$25,4,FALSE)</f>
        <v>#N/A</v>
      </c>
      <c r="BE391" s="6" t="str">
        <f>IF(BF391="","",A390)</f>
        <v/>
      </c>
      <c r="BF391" s="6" t="str">
        <f>IF(OR(I391="201 十種競技",I391="202 七種競技"),#REF!,"")</f>
        <v/>
      </c>
      <c r="BG391" s="6" t="str">
        <f>IF(I391="107 ハーフマラソン",#REF!,"")</f>
        <v/>
      </c>
      <c r="BH391" s="6" t="str">
        <f>I391 &amp; K391</f>
        <v/>
      </c>
      <c r="BI391" s="6">
        <f>I391</f>
        <v>0</v>
      </c>
      <c r="BJ391" s="6">
        <f>COUNTIF($BI$5:$BI$401,I391)</f>
        <v>160</v>
      </c>
      <c r="BK391" s="6">
        <f>COUNTIF($BH$5:$BH$401,I391 &amp; "B標準")</f>
        <v>0</v>
      </c>
    </row>
    <row r="392" spans="1:64" ht="15" thickTop="1" thickBot="1" x14ac:dyDescent="0.2">
      <c r="A392" s="278"/>
      <c r="B392" s="319" t="s">
        <v>167</v>
      </c>
      <c r="C392" s="320"/>
      <c r="D392" s="320"/>
      <c r="E392" s="320"/>
      <c r="F392" s="320"/>
      <c r="G392" s="321"/>
      <c r="H392" s="190"/>
      <c r="I392" s="322"/>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4"/>
    </row>
    <row r="393" spans="1:64" ht="13.5" customHeight="1" x14ac:dyDescent="0.15">
      <c r="A393" s="301"/>
      <c r="B393" s="303" t="s">
        <v>0</v>
      </c>
      <c r="C393" s="305" t="s">
        <v>283</v>
      </c>
      <c r="D393" s="305" t="str">
        <f>IF(C395="○","整理番号","登録番号")</f>
        <v>登録番号</v>
      </c>
      <c r="E393" s="189" t="s">
        <v>1402</v>
      </c>
      <c r="F393" s="303" t="s">
        <v>322</v>
      </c>
      <c r="G393" s="169" t="s">
        <v>1</v>
      </c>
      <c r="H393" s="307" t="s">
        <v>1403</v>
      </c>
      <c r="I393" s="345" t="s">
        <v>2</v>
      </c>
      <c r="J393" s="307" t="s">
        <v>331</v>
      </c>
      <c r="K393" s="307" t="s">
        <v>3</v>
      </c>
      <c r="L393" s="179" t="s">
        <v>284</v>
      </c>
      <c r="M393" s="172" t="s">
        <v>16</v>
      </c>
      <c r="N393" s="287" t="s">
        <v>4</v>
      </c>
      <c r="O393" s="288"/>
      <c r="P393" s="288"/>
      <c r="Q393" s="288"/>
      <c r="R393" s="288"/>
      <c r="S393" s="288"/>
      <c r="T393" s="288"/>
      <c r="U393" s="288"/>
      <c r="V393" s="288"/>
      <c r="W393" s="288"/>
      <c r="X393" s="288"/>
      <c r="Y393" s="288"/>
      <c r="Z393" s="288"/>
      <c r="AA393" s="288"/>
      <c r="AB393" s="289"/>
      <c r="AC393" s="174" t="s">
        <v>16</v>
      </c>
      <c r="AD393" s="290" t="s">
        <v>470</v>
      </c>
      <c r="AE393" s="291"/>
      <c r="AF393" s="291"/>
      <c r="AG393" s="291"/>
      <c r="AH393" s="291"/>
      <c r="AI393" s="291"/>
      <c r="AJ393" s="291"/>
      <c r="AK393" s="292"/>
      <c r="AL393" s="172" t="s">
        <v>16</v>
      </c>
      <c r="AM393" s="287" t="s">
        <v>467</v>
      </c>
      <c r="AN393" s="288"/>
      <c r="AO393" s="288"/>
      <c r="AP393" s="288"/>
      <c r="AQ393" s="288"/>
      <c r="AR393" s="288"/>
      <c r="AS393" s="288"/>
      <c r="AT393" s="293"/>
    </row>
    <row r="394" spans="1:64" ht="14.25" thickBot="1" x14ac:dyDescent="0.2">
      <c r="A394" s="302"/>
      <c r="B394" s="304"/>
      <c r="C394" s="306"/>
      <c r="D394" s="306"/>
      <c r="E394" s="194" t="s">
        <v>6</v>
      </c>
      <c r="F394" s="304"/>
      <c r="G394" s="7" t="s">
        <v>7</v>
      </c>
      <c r="H394" s="304"/>
      <c r="I394" s="346"/>
      <c r="J394" s="310"/>
      <c r="K394" s="310"/>
      <c r="L394" s="180"/>
      <c r="M394" s="173"/>
      <c r="N394" s="294" t="s">
        <v>8</v>
      </c>
      <c r="O394" s="295"/>
      <c r="P394" s="295"/>
      <c r="Q394" s="295"/>
      <c r="R394" s="295"/>
      <c r="S394" s="295"/>
      <c r="T394" s="296"/>
      <c r="U394" s="194" t="s">
        <v>9</v>
      </c>
      <c r="V394" s="176" t="s">
        <v>10</v>
      </c>
      <c r="W394" s="177"/>
      <c r="X394" s="177"/>
      <c r="Y394" s="177"/>
      <c r="Z394" s="177"/>
      <c r="AA394" s="178"/>
      <c r="AB394" s="120" t="s">
        <v>11</v>
      </c>
      <c r="AC394" s="175"/>
      <c r="AD394" s="297" t="s">
        <v>8</v>
      </c>
      <c r="AE394" s="298"/>
      <c r="AF394" s="298"/>
      <c r="AG394" s="298"/>
      <c r="AH394" s="298"/>
      <c r="AI394" s="298"/>
      <c r="AJ394" s="299"/>
      <c r="AK394" s="126" t="s">
        <v>9</v>
      </c>
      <c r="AL394" s="173"/>
      <c r="AM394" s="294" t="s">
        <v>8</v>
      </c>
      <c r="AN394" s="295"/>
      <c r="AO394" s="295"/>
      <c r="AP394" s="295"/>
      <c r="AQ394" s="295"/>
      <c r="AR394" s="295"/>
      <c r="AS394" s="296"/>
      <c r="AT394" s="121" t="s">
        <v>9</v>
      </c>
    </row>
    <row r="395" spans="1:64" x14ac:dyDescent="0.15">
      <c r="A395" s="276">
        <v>79</v>
      </c>
      <c r="B395" s="279"/>
      <c r="C395" s="281"/>
      <c r="D395" s="279"/>
      <c r="E395" s="191" t="str">
        <f>IF(C395="○",IF($D395&lt;&gt;"",VLOOKUP($D395,新規学連登録者入力シート!$A$2:$U$101,8,FALSE),""),IF($D395&lt;&gt;"",IF(VLOOKUP(記入方法!$D395,登録者リスト!$A$1:$F$43729,4,FALSE)=基本情報!$D$6,VLOOKUP(記入方法!$D395,登録者リスト!$A$1:$F$43729,3,FALSE),""),""))</f>
        <v/>
      </c>
      <c r="F395" s="283" t="str">
        <f>IF(C395="○",IF($D395&lt;&gt;"",VLOOKUP($D395,新規学連登録者入力シート!$A$2:$U$101,9,FALSE),""),IF($D395&lt;&gt;"",IF(VLOOKUP(記入方法!$D395,登録者リスト!$A$1:$G$43729,4,FALSE)=基本情報!$D$6,VLOOKUP(記入方法!$D395,登録者リスト!$A$1:$G$43729,7,FALSE),""),""))</f>
        <v/>
      </c>
      <c r="G395" s="192" t="str">
        <f>IF(C395="○",IF($D395&lt;&gt;"",VLOOKUP($D395,新規学連登録者入力シート!$A$2:$U$101,14,FALSE),""),IF($D395&lt;&gt;"",IF(VLOOKUP(記入方法!$D395,登録者リスト!$A$1:$F$43729,4,FALSE)=基本情報!$D$6,VLOOKUP(記入方法!$D395,登録者リスト!$A$1:$F$43729,5,FALSE),""),""))</f>
        <v/>
      </c>
      <c r="H395" s="285" t="str">
        <f>IF(C395="○",IF($D395&lt;&gt;"",VLOOKUP($D395,新規学連登録者入力シート!$A$2:$U$101,19,FALSE),""),IF($D395&lt;&gt;"",IF(VLOOKUP(記入方法!$D395,登録者リスト!$A$1:$H$43729,4,FALSE)=基本情報!$D$6,VLOOKUP(記入方法!$D395,登録者リスト!$A$1:$H$43729,8,FALSE),""),""))</f>
        <v/>
      </c>
      <c r="I395" s="341"/>
      <c r="J395" s="341"/>
      <c r="K395" s="343" t="str">
        <f>IFERROR(IF(I395="","",IF(AND(I395&lt;&gt;"107 ハーフマラソン",I395&lt;&gt;"062 10000mW"),IF(BD395="T",IF(VALUE(M395)&lt;=BB395,"A標準",IF(VALUE(M395)&lt;=BC395,"B標準","未突破")),IF(VALUE(M395)&gt;=BB395,"A標準",IF(VALUE(M395)&gt;=BC395,"B標準","未突破"))),IF(VALUE(M395)&lt;=BC395,"","未突破"))),"")</f>
        <v/>
      </c>
      <c r="L395" s="170"/>
      <c r="M395" s="13" t="str">
        <f>IF(U395="",ASC(N395&amp;IF(P395&lt;&gt;"",TEXT(P395,"00"),"")&amp;IF(R395&lt;&gt;"",TEXT(R395,"00"),"")&amp;IF(T395&lt;&gt;"",TEXT(T395,"00"),"")),ASC(U395))</f>
        <v/>
      </c>
      <c r="N395" s="285"/>
      <c r="O395" s="329" t="s">
        <v>278</v>
      </c>
      <c r="P395" s="337"/>
      <c r="Q395" s="329" t="s">
        <v>279</v>
      </c>
      <c r="R395" s="337"/>
      <c r="S395" s="313" t="s">
        <v>280</v>
      </c>
      <c r="T395" s="339"/>
      <c r="U395" s="285"/>
      <c r="V395" s="8"/>
      <c r="W395" s="9" t="s">
        <v>23</v>
      </c>
      <c r="X395" s="8"/>
      <c r="Y395" s="9" t="s">
        <v>24</v>
      </c>
      <c r="Z395" s="8"/>
      <c r="AA395" s="9" t="s">
        <v>26</v>
      </c>
      <c r="AB395" s="283"/>
      <c r="AC395" s="127" t="str">
        <f>IF(AK395="",ASC(AD395&amp;IF(AF395&lt;&gt;"",TEXT(AF395,"00"),"")&amp;IF(AH395&lt;&gt;"",TEXT(AH395,"00"),"")&amp;IF(AJ395&lt;&gt;"",TEXT(AJ395,"00"),"")),ASC(AK395))</f>
        <v/>
      </c>
      <c r="AD395" s="327" t="str">
        <f>IF(I395="","",IF(I395="201 十種競技","",VLOOKUP(I395,#REF!,2,FALSE)))</f>
        <v/>
      </c>
      <c r="AE395" s="331" t="s">
        <v>278</v>
      </c>
      <c r="AF395" s="333" t="str">
        <f>IF(I395="","",IF(I395="201 十種競技","",VLOOKUP(I395,#REF!,4,FALSE)))</f>
        <v/>
      </c>
      <c r="AG395" s="331" t="s">
        <v>279</v>
      </c>
      <c r="AH395" s="333" t="str">
        <f>IF(I395="","",IF(I395="201 十種競技","",VLOOKUP(I395,#REF!,6,FALSE)))</f>
        <v/>
      </c>
      <c r="AI395" s="335" t="s">
        <v>280</v>
      </c>
      <c r="AJ395" s="325" t="str">
        <f>IF(I395="","",IF(I395="201 十種競技","",VLOOKUP(I395,#REF!,8,FALSE)))</f>
        <v/>
      </c>
      <c r="AK395" s="327" t="str">
        <f>IF(I395="","",IF(I395="201 十種競技",#REF!,""))</f>
        <v/>
      </c>
      <c r="AL395" s="13" t="str">
        <f>IF(AT395="",ASC(AM395&amp;IF(AO395&lt;&gt;"",TEXT(AO395,"00"),"")&amp;IF(AQ395&lt;&gt;"",TEXT(AQ395,"00"),"")&amp;IF(AS395&lt;&gt;"",TEXT(AS395,"00"),"")),ASC(AT395))</f>
        <v/>
      </c>
      <c r="AM395" s="279"/>
      <c r="AN395" s="329" t="s">
        <v>278</v>
      </c>
      <c r="AO395" s="311"/>
      <c r="AP395" s="329" t="s">
        <v>279</v>
      </c>
      <c r="AQ395" s="311"/>
      <c r="AR395" s="313" t="s">
        <v>280</v>
      </c>
      <c r="AS395" s="315"/>
      <c r="AT395" s="317"/>
      <c r="AV395" s="6" t="str">
        <f>IF(AND(I395&lt;&gt;"107 ハーフマラソン",I395&lt;&gt;"062 10000mW"),D395 &amp; "-" &amp; I395,D395 &amp; "-" &amp; I395 &amp; J395)</f>
        <v>-</v>
      </c>
      <c r="AW395" s="6" t="str">
        <f>IF(ISERROR(VLOOKUP(記入方法!$AV395,登録者リスト!#REF!,4,FALSE)),"○","")</f>
        <v>○</v>
      </c>
      <c r="AX395" s="6" t="e">
        <f>IF(AND(I395&lt;&gt;"107 ハーフマラソン",I395&lt;&gt;"062 10000mW"),#REF! &amp; "-" &amp; I395,#REF! &amp; "-" &amp; I395 &amp; J395)</f>
        <v>#REF!</v>
      </c>
      <c r="AY395" s="6" t="str">
        <f>IF(ISERROR(VLOOKUP(AX395,突破者リスト外資格記録入力シート!$D$7:$M$106,2,FALSE)),"○","")</f>
        <v>○</v>
      </c>
      <c r="AZ395" s="6" t="str">
        <f>IF(C395="○","整理番号","登録番号")</f>
        <v>登録番号</v>
      </c>
      <c r="BA395" s="6" t="str">
        <f>IF(I395="107 ハーフマラソン","H",IF(I395="062 10000mW","W",""))</f>
        <v/>
      </c>
      <c r="BB395" s="6" t="e">
        <f>VLOOKUP($I395 &amp; $J395,標準記録!$A$1:$D$25,2,FALSE)</f>
        <v>#N/A</v>
      </c>
      <c r="BC395" s="6" t="e">
        <f>VLOOKUP($I395 &amp; $J395,標準記録!$A$1:$D$25,3,FALSE)</f>
        <v>#N/A</v>
      </c>
      <c r="BD395" s="6" t="e">
        <f>VLOOKUP($I395 &amp; $J395,標準記録!$A$1:$D$25,4,FALSE)</f>
        <v>#N/A</v>
      </c>
      <c r="BE395" s="6" t="str">
        <f>IF(BF395="","",A395)</f>
        <v/>
      </c>
      <c r="BF395" s="6" t="str">
        <f>IF(OR(I395="201 十種競技",I395="202 七種競技"),#REF!,"")</f>
        <v/>
      </c>
      <c r="BG395" s="6" t="str">
        <f>IF(I395="107 ハーフマラソン",#REF!,"")</f>
        <v/>
      </c>
      <c r="BH395" s="6" t="str">
        <f>I395 &amp; K395</f>
        <v/>
      </c>
      <c r="BI395" s="6">
        <f>I395</f>
        <v>0</v>
      </c>
      <c r="BJ395" s="6">
        <f>COUNTIF($BI$5:$BI$401,I395)</f>
        <v>160</v>
      </c>
      <c r="BK395" s="6">
        <f>COUNTIF($BH$5:$BH$401,I395 &amp; "B標準")</f>
        <v>0</v>
      </c>
      <c r="BL395" s="6" t="str">
        <f>D393 &amp; D395</f>
        <v>登録番号</v>
      </c>
    </row>
    <row r="396" spans="1:64" ht="14.25" thickBot="1" x14ac:dyDescent="0.2">
      <c r="A396" s="277"/>
      <c r="B396" s="280"/>
      <c r="C396" s="282"/>
      <c r="D396" s="280"/>
      <c r="E396" s="193" t="str">
        <f>IF(C395="○",IF($D395&lt;&gt;"",VLOOKUP($D395,新規学連登録者入力シート!$A$2:$U$101,7,FALSE),""),IF($D395&lt;&gt;"",IF(VLOOKUP(記入方法!$D395,登録者リスト!$A$1:$F$43729,4,FALSE)=基本情報!$D$6,VLOOKUP(記入方法!$D395,登録者リスト!$A$1:$F$43729,2,FALSE),""),""))</f>
        <v/>
      </c>
      <c r="F396" s="284"/>
      <c r="G396" s="193" t="str">
        <f>IF(C395="○",IF($D395&lt;&gt;"",VLOOKUP($D395,新規学連登録者入力シート!$A$2:$U$101,19,FALSE),""),IF($D395&lt;&gt;"",IF(VLOOKUP(記入方法!$D395,登録者リスト!$A$1:$F$43729,4,FALSE)=基本情報!$D$6,VLOOKUP(記入方法!$D395,登録者リスト!$A$1:$F$43729,6,FALSE),""),""))</f>
        <v/>
      </c>
      <c r="H396" s="286"/>
      <c r="I396" s="342"/>
      <c r="J396" s="342"/>
      <c r="K396" s="344"/>
      <c r="L396" s="171"/>
      <c r="M396" s="15" t="str">
        <f>IF(U396="",ASC(N396&amp;IF(P396&lt;&gt;"",TEXT(P396,"00"),"")&amp;IF(R396&lt;&gt;"",TEXT(R396,"00"),"")&amp;IF(T396&lt;&gt;"",TEXT(T396,"00"),"")),ASC(U396))</f>
        <v/>
      </c>
      <c r="N396" s="286"/>
      <c r="O396" s="330"/>
      <c r="P396" s="338"/>
      <c r="Q396" s="330"/>
      <c r="R396" s="338"/>
      <c r="S396" s="314"/>
      <c r="T396" s="340"/>
      <c r="U396" s="286"/>
      <c r="V396" s="10"/>
      <c r="W396" s="11" t="s">
        <v>23</v>
      </c>
      <c r="X396" s="10"/>
      <c r="Y396" s="11" t="s">
        <v>25</v>
      </c>
      <c r="Z396" s="10"/>
      <c r="AA396" s="11" t="s">
        <v>26</v>
      </c>
      <c r="AB396" s="284"/>
      <c r="AC396" s="128" t="str">
        <f>IF(AK396="",ASC(AD395&amp;IF(AF396&lt;&gt;"",TEXT(AF396,"00"),"")&amp;IF(AH396&lt;&gt;"",TEXT(AH396,"00"),"")&amp;IF(AJ396&lt;&gt;"",TEXT(AJ396,"00"),"")),ASC(AK396))</f>
        <v/>
      </c>
      <c r="AD396" s="328"/>
      <c r="AE396" s="332"/>
      <c r="AF396" s="334"/>
      <c r="AG396" s="332"/>
      <c r="AH396" s="334"/>
      <c r="AI396" s="336"/>
      <c r="AJ396" s="326"/>
      <c r="AK396" s="328"/>
      <c r="AL396" s="15" t="str">
        <f>IF(AT396="",ASC(AM396&amp;IF(AO396&lt;&gt;"",TEXT(AO396,"00"),"")&amp;IF(AQ396&lt;&gt;"",TEXT(AQ396,"00"),"")&amp;IF(AS396&lt;&gt;"",TEXT(AS396,"00"),"")),ASC(AT396))</f>
        <v/>
      </c>
      <c r="AM396" s="280"/>
      <c r="AN396" s="330"/>
      <c r="AO396" s="312"/>
      <c r="AP396" s="330"/>
      <c r="AQ396" s="312"/>
      <c r="AR396" s="314"/>
      <c r="AS396" s="316"/>
      <c r="AT396" s="318"/>
      <c r="AV396" s="6" t="str">
        <f>IF(AND(I396&lt;&gt;"107 ハーフマラソン",I396&lt;&gt;"062 10000mW"),D395 &amp; "-" &amp; I396,D395 &amp; "-" &amp; I396 &amp; J396)</f>
        <v>-</v>
      </c>
      <c r="AW396" s="6" t="str">
        <f>IF(ISERROR(VLOOKUP(記入方法!$AV396,登録者リスト!#REF!,4,FALSE)),"○","")</f>
        <v>○</v>
      </c>
      <c r="AX396" s="6" t="e">
        <f>IF(AND(I396&lt;&gt;"107 ハーフマラソン",I396&lt;&gt;"062 10000mW"),#REF! &amp; "-" &amp; I396,#REF! &amp; "-" &amp; I396 &amp; J396)</f>
        <v>#REF!</v>
      </c>
      <c r="AY396" s="6" t="str">
        <f>IF(ISERROR(VLOOKUP(AX396,突破者リスト外資格記録入力シート!$D$7:$M$106,2,FALSE)),"○","")</f>
        <v>○</v>
      </c>
      <c r="BA396" s="6" t="str">
        <f>IF(I396="107 ハーフマラソン","H",IF(I396="062 10000mW","W",""))</f>
        <v/>
      </c>
      <c r="BB396" s="6" t="e">
        <f>VLOOKUP($I396 &amp; $J396,標準記録!$A$1:$D$25,2,FALSE)</f>
        <v>#N/A</v>
      </c>
      <c r="BC396" s="6" t="e">
        <f>VLOOKUP($I396 &amp; $J396,標準記録!$A$1:$D$25,3,FALSE)</f>
        <v>#N/A</v>
      </c>
      <c r="BD396" s="6" t="e">
        <f>VLOOKUP($I396 &amp; $J396,標準記録!$A$1:$D$25,4,FALSE)</f>
        <v>#N/A</v>
      </c>
      <c r="BE396" s="6" t="str">
        <f>IF(BF396="","",A395)</f>
        <v/>
      </c>
      <c r="BF396" s="6" t="str">
        <f>IF(OR(I396="201 十種競技",I396="202 七種競技"),#REF!,"")</f>
        <v/>
      </c>
      <c r="BG396" s="6" t="str">
        <f>IF(I396="107 ハーフマラソン",#REF!,"")</f>
        <v/>
      </c>
      <c r="BH396" s="6" t="str">
        <f>I396 &amp; K396</f>
        <v/>
      </c>
      <c r="BI396" s="6">
        <f>I396</f>
        <v>0</v>
      </c>
      <c r="BJ396" s="6">
        <f>COUNTIF($BI$5:$BI$401,I396)</f>
        <v>160</v>
      </c>
      <c r="BK396" s="6">
        <f>COUNTIF($BH$5:$BH$401,I396 &amp; "B標準")</f>
        <v>0</v>
      </c>
    </row>
    <row r="397" spans="1:64" ht="15" thickTop="1" thickBot="1" x14ac:dyDescent="0.2">
      <c r="A397" s="278"/>
      <c r="B397" s="319" t="s">
        <v>167</v>
      </c>
      <c r="C397" s="320"/>
      <c r="D397" s="320"/>
      <c r="E397" s="320"/>
      <c r="F397" s="320"/>
      <c r="G397" s="321"/>
      <c r="H397" s="190"/>
      <c r="I397" s="322"/>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4"/>
    </row>
    <row r="398" spans="1:64" ht="13.5" customHeight="1" x14ac:dyDescent="0.15">
      <c r="A398" s="301"/>
      <c r="B398" s="303" t="s">
        <v>0</v>
      </c>
      <c r="C398" s="305" t="s">
        <v>283</v>
      </c>
      <c r="D398" s="305" t="str">
        <f>IF(C400="○","整理番号","登録番号")</f>
        <v>登録番号</v>
      </c>
      <c r="E398" s="189" t="s">
        <v>1402</v>
      </c>
      <c r="F398" s="303" t="s">
        <v>322</v>
      </c>
      <c r="G398" s="169" t="s">
        <v>1</v>
      </c>
      <c r="H398" s="307" t="s">
        <v>1403</v>
      </c>
      <c r="I398" s="345" t="s">
        <v>2</v>
      </c>
      <c r="J398" s="307" t="s">
        <v>331</v>
      </c>
      <c r="K398" s="307" t="s">
        <v>3</v>
      </c>
      <c r="L398" s="179" t="s">
        <v>284</v>
      </c>
      <c r="M398" s="172" t="s">
        <v>16</v>
      </c>
      <c r="N398" s="287" t="s">
        <v>4</v>
      </c>
      <c r="O398" s="288"/>
      <c r="P398" s="288"/>
      <c r="Q398" s="288"/>
      <c r="R398" s="288"/>
      <c r="S398" s="288"/>
      <c r="T398" s="288"/>
      <c r="U398" s="288"/>
      <c r="V398" s="288"/>
      <c r="W398" s="288"/>
      <c r="X398" s="288"/>
      <c r="Y398" s="288"/>
      <c r="Z398" s="288"/>
      <c r="AA398" s="288"/>
      <c r="AB398" s="289"/>
      <c r="AC398" s="174" t="s">
        <v>16</v>
      </c>
      <c r="AD398" s="290" t="s">
        <v>470</v>
      </c>
      <c r="AE398" s="291"/>
      <c r="AF398" s="291"/>
      <c r="AG398" s="291"/>
      <c r="AH398" s="291"/>
      <c r="AI398" s="291"/>
      <c r="AJ398" s="291"/>
      <c r="AK398" s="292"/>
      <c r="AL398" s="172" t="s">
        <v>16</v>
      </c>
      <c r="AM398" s="287" t="s">
        <v>467</v>
      </c>
      <c r="AN398" s="288"/>
      <c r="AO398" s="288"/>
      <c r="AP398" s="288"/>
      <c r="AQ398" s="288"/>
      <c r="AR398" s="288"/>
      <c r="AS398" s="288"/>
      <c r="AT398" s="293"/>
    </row>
    <row r="399" spans="1:64" ht="14.25" thickBot="1" x14ac:dyDescent="0.2">
      <c r="A399" s="302"/>
      <c r="B399" s="304"/>
      <c r="C399" s="306"/>
      <c r="D399" s="306"/>
      <c r="E399" s="194" t="s">
        <v>6</v>
      </c>
      <c r="F399" s="304"/>
      <c r="G399" s="7" t="s">
        <v>7</v>
      </c>
      <c r="H399" s="304"/>
      <c r="I399" s="346"/>
      <c r="J399" s="310"/>
      <c r="K399" s="310"/>
      <c r="L399" s="180"/>
      <c r="M399" s="173"/>
      <c r="N399" s="294" t="s">
        <v>8</v>
      </c>
      <c r="O399" s="295"/>
      <c r="P399" s="295"/>
      <c r="Q399" s="295"/>
      <c r="R399" s="295"/>
      <c r="S399" s="295"/>
      <c r="T399" s="296"/>
      <c r="U399" s="194" t="s">
        <v>9</v>
      </c>
      <c r="V399" s="176" t="s">
        <v>10</v>
      </c>
      <c r="W399" s="177"/>
      <c r="X399" s="177"/>
      <c r="Y399" s="177"/>
      <c r="Z399" s="177"/>
      <c r="AA399" s="178"/>
      <c r="AB399" s="120" t="s">
        <v>11</v>
      </c>
      <c r="AC399" s="175"/>
      <c r="AD399" s="297" t="s">
        <v>8</v>
      </c>
      <c r="AE399" s="298"/>
      <c r="AF399" s="298"/>
      <c r="AG399" s="298"/>
      <c r="AH399" s="298"/>
      <c r="AI399" s="298"/>
      <c r="AJ399" s="299"/>
      <c r="AK399" s="126" t="s">
        <v>9</v>
      </c>
      <c r="AL399" s="173"/>
      <c r="AM399" s="294" t="s">
        <v>8</v>
      </c>
      <c r="AN399" s="295"/>
      <c r="AO399" s="295"/>
      <c r="AP399" s="295"/>
      <c r="AQ399" s="295"/>
      <c r="AR399" s="295"/>
      <c r="AS399" s="296"/>
      <c r="AT399" s="121" t="s">
        <v>9</v>
      </c>
    </row>
    <row r="400" spans="1:64" x14ac:dyDescent="0.15">
      <c r="A400" s="276">
        <v>80</v>
      </c>
      <c r="B400" s="279"/>
      <c r="C400" s="281"/>
      <c r="D400" s="279"/>
      <c r="E400" s="191" t="str">
        <f>IF(C400="○",IF($D400&lt;&gt;"",VLOOKUP($D400,新規学連登録者入力シート!$A$2:$U$101,8,FALSE),""),IF($D400&lt;&gt;"",IF(VLOOKUP(記入方法!$D400,登録者リスト!$A$1:$F$43729,4,FALSE)=基本情報!$D$6,VLOOKUP(記入方法!$D400,登録者リスト!$A$1:$F$43729,3,FALSE),""),""))</f>
        <v/>
      </c>
      <c r="F400" s="283" t="str">
        <f>IF(C400="○",IF($D400&lt;&gt;"",VLOOKUP($D400,新規学連登録者入力シート!$A$2:$U$101,9,FALSE),""),IF($D400&lt;&gt;"",IF(VLOOKUP(記入方法!$D400,登録者リスト!$A$1:$G$43729,4,FALSE)=基本情報!$D$6,VLOOKUP(記入方法!$D400,登録者リスト!$A$1:$G$43729,7,FALSE),""),""))</f>
        <v/>
      </c>
      <c r="G400" s="192" t="str">
        <f>IF(C400="○",IF($D400&lt;&gt;"",VLOOKUP($D400,新規学連登録者入力シート!$A$2:$U$101,14,FALSE),""),IF($D400&lt;&gt;"",IF(VLOOKUP(記入方法!$D400,登録者リスト!$A$1:$F$43729,4,FALSE)=基本情報!$D$6,VLOOKUP(記入方法!$D400,登録者リスト!$A$1:$F$43729,5,FALSE),""),""))</f>
        <v/>
      </c>
      <c r="H400" s="285" t="str">
        <f>IF(C400="○",IF($D400&lt;&gt;"",VLOOKUP($D400,新規学連登録者入力シート!$A$2:$U$101,19,FALSE),""),IF($D400&lt;&gt;"",IF(VLOOKUP(記入方法!$D400,登録者リスト!$A$1:$H$43729,4,FALSE)=基本情報!$D$6,VLOOKUP(記入方法!$D400,登録者リスト!$A$1:$H$43729,8,FALSE),""),""))</f>
        <v/>
      </c>
      <c r="I400" s="341"/>
      <c r="J400" s="341"/>
      <c r="K400" s="343" t="str">
        <f>IFERROR(IF(I400="","",IF(AND(I400&lt;&gt;"107 ハーフマラソン",I400&lt;&gt;"062 10000mW"),IF(BD400="T",IF(VALUE(M400)&lt;=BB400,"A標準",IF(VALUE(M400)&lt;=BC400,"B標準","未突破")),IF(VALUE(M400)&gt;=BB400,"A標準",IF(VALUE(M400)&gt;=BC400,"B標準","未突破"))),IF(VALUE(M400)&lt;=BC400,"","未突破"))),"")</f>
        <v/>
      </c>
      <c r="L400" s="170"/>
      <c r="M400" s="13" t="str">
        <f>IF(U400="",ASC(N400&amp;IF(P400&lt;&gt;"",TEXT(P400,"00"),"")&amp;IF(R400&lt;&gt;"",TEXT(R400,"00"),"")&amp;IF(T400&lt;&gt;"",TEXT(T400,"00"),"")),ASC(U400))</f>
        <v/>
      </c>
      <c r="N400" s="285"/>
      <c r="O400" s="329" t="s">
        <v>278</v>
      </c>
      <c r="P400" s="337"/>
      <c r="Q400" s="329" t="s">
        <v>279</v>
      </c>
      <c r="R400" s="337"/>
      <c r="S400" s="313" t="s">
        <v>280</v>
      </c>
      <c r="T400" s="339"/>
      <c r="U400" s="285"/>
      <c r="V400" s="8"/>
      <c r="W400" s="9" t="s">
        <v>23</v>
      </c>
      <c r="X400" s="8"/>
      <c r="Y400" s="9" t="s">
        <v>24</v>
      </c>
      <c r="Z400" s="8"/>
      <c r="AA400" s="9" t="s">
        <v>26</v>
      </c>
      <c r="AB400" s="283"/>
      <c r="AC400" s="127" t="str">
        <f>IF(AK400="",ASC(AD400&amp;IF(AF400&lt;&gt;"",TEXT(AF400,"00"),"")&amp;IF(AH400&lt;&gt;"",TEXT(AH400,"00"),"")&amp;IF(AJ400&lt;&gt;"",TEXT(AJ400,"00"),"")),ASC(AK400))</f>
        <v/>
      </c>
      <c r="AD400" s="327" t="str">
        <f>IF(I400="","",IF(I400="201 十種競技","",VLOOKUP(I400,#REF!,2,FALSE)))</f>
        <v/>
      </c>
      <c r="AE400" s="331" t="s">
        <v>278</v>
      </c>
      <c r="AF400" s="333" t="str">
        <f>IF(I400="","",IF(I400="201 十種競技","",VLOOKUP(I400,#REF!,4,FALSE)))</f>
        <v/>
      </c>
      <c r="AG400" s="331" t="s">
        <v>279</v>
      </c>
      <c r="AH400" s="333" t="str">
        <f>IF(I400="","",IF(I400="201 十種競技","",VLOOKUP(I400,#REF!,6,FALSE)))</f>
        <v/>
      </c>
      <c r="AI400" s="335" t="s">
        <v>280</v>
      </c>
      <c r="AJ400" s="325" t="str">
        <f>IF(I400="","",IF(I400="201 十種競技","",VLOOKUP(I400,#REF!,8,FALSE)))</f>
        <v/>
      </c>
      <c r="AK400" s="327" t="str">
        <f>IF(I400="","",IF(I400="201 十種競技",#REF!,""))</f>
        <v/>
      </c>
      <c r="AL400" s="13" t="str">
        <f>IF(AT400="",ASC(AM400&amp;IF(AO400&lt;&gt;"",TEXT(AO400,"00"),"")&amp;IF(AQ400&lt;&gt;"",TEXT(AQ400,"00"),"")&amp;IF(AS400&lt;&gt;"",TEXT(AS400,"00"),"")),ASC(AT400))</f>
        <v/>
      </c>
      <c r="AM400" s="279"/>
      <c r="AN400" s="329" t="s">
        <v>278</v>
      </c>
      <c r="AO400" s="311"/>
      <c r="AP400" s="329" t="s">
        <v>279</v>
      </c>
      <c r="AQ400" s="311"/>
      <c r="AR400" s="313" t="s">
        <v>280</v>
      </c>
      <c r="AS400" s="315"/>
      <c r="AT400" s="317"/>
      <c r="AV400" s="6" t="str">
        <f>IF(AND(I400&lt;&gt;"107 ハーフマラソン",I400&lt;&gt;"062 10000mW"),D400 &amp; "-" &amp; I400,D400 &amp; "-" &amp; I400 &amp; J400)</f>
        <v>-</v>
      </c>
      <c r="AW400" s="6" t="str">
        <f>IF(ISERROR(VLOOKUP(記入方法!$AV400,登録者リスト!#REF!,4,FALSE)),"○","")</f>
        <v>○</v>
      </c>
      <c r="AX400" s="6" t="e">
        <f>IF(AND(I400&lt;&gt;"107 ハーフマラソン",I400&lt;&gt;"062 10000mW"),#REF! &amp; "-" &amp; I400,#REF! &amp; "-" &amp; I400 &amp; J400)</f>
        <v>#REF!</v>
      </c>
      <c r="AY400" s="6" t="str">
        <f>IF(ISERROR(VLOOKUP(AX400,突破者リスト外資格記録入力シート!$D$7:$M$106,2,FALSE)),"○","")</f>
        <v>○</v>
      </c>
      <c r="AZ400" s="6" t="str">
        <f>IF(C400="○","整理番号","登録番号")</f>
        <v>登録番号</v>
      </c>
      <c r="BA400" s="6" t="str">
        <f>IF(I400="107 ハーフマラソン","H",IF(I400="062 10000mW","W",""))</f>
        <v/>
      </c>
      <c r="BB400" s="6" t="e">
        <f>VLOOKUP($I400 &amp; $J400,標準記録!$A$1:$D$25,2,FALSE)</f>
        <v>#N/A</v>
      </c>
      <c r="BC400" s="6" t="e">
        <f>VLOOKUP($I400 &amp; $J400,標準記録!$A$1:$D$25,3,FALSE)</f>
        <v>#N/A</v>
      </c>
      <c r="BD400" s="6" t="e">
        <f>VLOOKUP($I400 &amp; $J400,標準記録!$A$1:$D$25,4,FALSE)</f>
        <v>#N/A</v>
      </c>
      <c r="BE400" s="6" t="str">
        <f>IF(BF400="","",A400)</f>
        <v/>
      </c>
      <c r="BF400" s="6" t="str">
        <f>IF(OR(I400="201 十種競技",I400="202 七種競技"),#REF!,"")</f>
        <v/>
      </c>
      <c r="BG400" s="6" t="str">
        <f>IF(I400="107 ハーフマラソン",#REF!,"")</f>
        <v/>
      </c>
      <c r="BH400" s="6" t="str">
        <f>I400 &amp; K400</f>
        <v/>
      </c>
      <c r="BI400" s="6">
        <f>I400</f>
        <v>0</v>
      </c>
      <c r="BJ400" s="6">
        <f>COUNTIF($BI$5:$BI$401,I400)</f>
        <v>160</v>
      </c>
      <c r="BK400" s="6">
        <f>COUNTIF($BH$5:$BH$401,I400 &amp; "B標準")</f>
        <v>0</v>
      </c>
      <c r="BL400" s="6" t="str">
        <f>D398 &amp; D400</f>
        <v>登録番号</v>
      </c>
    </row>
    <row r="401" spans="1:63" ht="14.25" thickBot="1" x14ac:dyDescent="0.2">
      <c r="A401" s="277"/>
      <c r="B401" s="280"/>
      <c r="C401" s="282"/>
      <c r="D401" s="280"/>
      <c r="E401" s="193" t="str">
        <f>IF(C400="○",IF($D400&lt;&gt;"",VLOOKUP($D400,新規学連登録者入力シート!$A$2:$U$101,7,FALSE),""),IF($D400&lt;&gt;"",IF(VLOOKUP(記入方法!$D400,登録者リスト!$A$1:$F$43729,4,FALSE)=基本情報!$D$6,VLOOKUP(記入方法!$D400,登録者リスト!$A$1:$F$43729,2,FALSE),""),""))</f>
        <v/>
      </c>
      <c r="F401" s="284"/>
      <c r="G401" s="193" t="str">
        <f>IF(C400="○",IF($D400&lt;&gt;"",VLOOKUP($D400,新規学連登録者入力シート!$A$2:$U$101,19,FALSE),""),IF($D400&lt;&gt;"",IF(VLOOKUP(記入方法!$D400,登録者リスト!$A$1:$F$43729,4,FALSE)=基本情報!$D$6,VLOOKUP(記入方法!$D400,登録者リスト!$A$1:$F$43729,6,FALSE),""),""))</f>
        <v/>
      </c>
      <c r="H401" s="286"/>
      <c r="I401" s="342"/>
      <c r="J401" s="342"/>
      <c r="K401" s="344"/>
      <c r="L401" s="171"/>
      <c r="M401" s="15" t="str">
        <f>IF(U401="",ASC(N401&amp;IF(P401&lt;&gt;"",TEXT(P401,"00"),"")&amp;IF(R401&lt;&gt;"",TEXT(R401,"00"),"")&amp;IF(T401&lt;&gt;"",TEXT(T401,"00"),"")),ASC(U401))</f>
        <v/>
      </c>
      <c r="N401" s="286"/>
      <c r="O401" s="330"/>
      <c r="P401" s="338"/>
      <c r="Q401" s="330"/>
      <c r="R401" s="338"/>
      <c r="S401" s="314"/>
      <c r="T401" s="340"/>
      <c r="U401" s="286"/>
      <c r="V401" s="10"/>
      <c r="W401" s="11" t="s">
        <v>23</v>
      </c>
      <c r="X401" s="10"/>
      <c r="Y401" s="11" t="s">
        <v>25</v>
      </c>
      <c r="Z401" s="10"/>
      <c r="AA401" s="11" t="s">
        <v>26</v>
      </c>
      <c r="AB401" s="284"/>
      <c r="AC401" s="128" t="str">
        <f>IF(AK401="",ASC(AD400&amp;IF(AF401&lt;&gt;"",TEXT(AF401,"00"),"")&amp;IF(AH401&lt;&gt;"",TEXT(AH401,"00"),"")&amp;IF(AJ401&lt;&gt;"",TEXT(AJ401,"00"),"")),ASC(AK401))</f>
        <v/>
      </c>
      <c r="AD401" s="328"/>
      <c r="AE401" s="332"/>
      <c r="AF401" s="334"/>
      <c r="AG401" s="332"/>
      <c r="AH401" s="334"/>
      <c r="AI401" s="336"/>
      <c r="AJ401" s="326"/>
      <c r="AK401" s="328"/>
      <c r="AL401" s="15" t="str">
        <f>IF(AT401="",ASC(AM401&amp;IF(AO401&lt;&gt;"",TEXT(AO401,"00"),"")&amp;IF(AQ401&lt;&gt;"",TEXT(AQ401,"00"),"")&amp;IF(AS401&lt;&gt;"",TEXT(AS401,"00"),"")),ASC(AT401))</f>
        <v/>
      </c>
      <c r="AM401" s="280"/>
      <c r="AN401" s="330"/>
      <c r="AO401" s="312"/>
      <c r="AP401" s="330"/>
      <c r="AQ401" s="312"/>
      <c r="AR401" s="314"/>
      <c r="AS401" s="316"/>
      <c r="AT401" s="318"/>
      <c r="AV401" s="6" t="str">
        <f>IF(AND(I401&lt;&gt;"107 ハーフマラソン",I401&lt;&gt;"062 10000mW"),D400 &amp; "-" &amp; I401,D400 &amp; "-" &amp; I401 &amp; J401)</f>
        <v>-</v>
      </c>
      <c r="AW401" s="6" t="str">
        <f>IF(ISERROR(VLOOKUP(記入方法!$AV401,登録者リスト!#REF!,4,FALSE)),"○","")</f>
        <v>○</v>
      </c>
      <c r="AX401" s="6" t="e">
        <f>IF(AND(I401&lt;&gt;"107 ハーフマラソン",I401&lt;&gt;"062 10000mW"),#REF! &amp; "-" &amp; I401,#REF! &amp; "-" &amp; I401 &amp; J401)</f>
        <v>#REF!</v>
      </c>
      <c r="AY401" s="6" t="str">
        <f>IF(ISERROR(VLOOKUP(AX401,突破者リスト外資格記録入力シート!$D$7:$M$106,2,FALSE)),"○","")</f>
        <v>○</v>
      </c>
      <c r="BA401" s="6" t="str">
        <f t="shared" ref="BA401" si="0">IF(I401="107 ハーフマラソン","H",IF(I401="062 10000mW","W",""))</f>
        <v/>
      </c>
      <c r="BB401" s="6" t="e">
        <f>VLOOKUP($I401 &amp; $J401,標準記録!$A$1:$D$25,2,FALSE)</f>
        <v>#N/A</v>
      </c>
      <c r="BC401" s="6" t="e">
        <f>VLOOKUP($I401 &amp; $J401,標準記録!$A$1:$D$25,3,FALSE)</f>
        <v>#N/A</v>
      </c>
      <c r="BD401" s="6" t="e">
        <f>VLOOKUP($I401 &amp; $J401,標準記録!$A$1:$D$25,4,FALSE)</f>
        <v>#N/A</v>
      </c>
      <c r="BE401" s="6" t="str">
        <f>IF(BF401="","",A400)</f>
        <v/>
      </c>
      <c r="BF401" s="6" t="str">
        <f>IF(OR(I401="201 十種競技",I401="202 七種競技"),#REF!,"")</f>
        <v/>
      </c>
      <c r="BG401" s="6" t="str">
        <f>IF(I401="107 ハーフマラソン",#REF!,"")</f>
        <v/>
      </c>
      <c r="BH401" s="6" t="str">
        <f t="shared" ref="BH401" si="1">I401 &amp; K401</f>
        <v/>
      </c>
      <c r="BI401" s="6">
        <f t="shared" ref="BI401" si="2">I401</f>
        <v>0</v>
      </c>
      <c r="BJ401" s="6">
        <f>COUNTIF($BI$5:$BI$401,I401)</f>
        <v>160</v>
      </c>
      <c r="BK401" s="6">
        <f>COUNTIF($BH$5:$BH$401,I401 &amp; "B標準")</f>
        <v>0</v>
      </c>
    </row>
    <row r="402" spans="1:63" ht="15" thickTop="1" thickBot="1" x14ac:dyDescent="0.2">
      <c r="A402" s="278"/>
      <c r="B402" s="319" t="s">
        <v>167</v>
      </c>
      <c r="C402" s="320"/>
      <c r="D402" s="320"/>
      <c r="E402" s="320"/>
      <c r="F402" s="320"/>
      <c r="G402" s="321"/>
      <c r="H402" s="190"/>
      <c r="I402" s="322"/>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4"/>
    </row>
    <row r="404" spans="1:63" x14ac:dyDescent="0.15">
      <c r="E404" s="181"/>
      <c r="G404" s="181"/>
    </row>
    <row r="405" spans="1:63" x14ac:dyDescent="0.15">
      <c r="E405" s="181"/>
      <c r="G405" s="181"/>
    </row>
    <row r="411" spans="1:63" x14ac:dyDescent="0.15">
      <c r="E411" s="181"/>
      <c r="G411" s="181"/>
    </row>
    <row r="412" spans="1:63" x14ac:dyDescent="0.15">
      <c r="E412" s="181"/>
      <c r="G412" s="181"/>
    </row>
    <row r="418" spans="5:7" ht="13.5" customHeight="1" x14ac:dyDescent="0.15">
      <c r="E418" s="181"/>
      <c r="G418" s="181"/>
    </row>
    <row r="419" spans="5:7" x14ac:dyDescent="0.15">
      <c r="E419" s="181"/>
      <c r="G419" s="181"/>
    </row>
    <row r="425" spans="5:7" x14ac:dyDescent="0.15">
      <c r="E425" s="181"/>
      <c r="G425" s="181"/>
    </row>
    <row r="426" spans="5:7" x14ac:dyDescent="0.15">
      <c r="E426" s="181"/>
      <c r="G426" s="181"/>
    </row>
    <row r="432" spans="5:7" x14ac:dyDescent="0.15">
      <c r="E432" s="181"/>
      <c r="G432" s="181"/>
    </row>
    <row r="433" spans="5:7" ht="13.5" customHeight="1" x14ac:dyDescent="0.15">
      <c r="E433" s="181"/>
      <c r="G433" s="181"/>
    </row>
    <row r="439" spans="5:7" x14ac:dyDescent="0.15">
      <c r="E439" s="181"/>
      <c r="G439" s="181"/>
    </row>
    <row r="440" spans="5:7" x14ac:dyDescent="0.15">
      <c r="E440" s="181"/>
      <c r="G440" s="181"/>
    </row>
    <row r="446" spans="5:7" x14ac:dyDescent="0.15">
      <c r="E446" s="181"/>
      <c r="G446" s="181"/>
    </row>
    <row r="447" spans="5:7" x14ac:dyDescent="0.15">
      <c r="E447" s="181"/>
      <c r="G447" s="181"/>
    </row>
    <row r="451" spans="5:7" x14ac:dyDescent="0.15">
      <c r="E451" s="181"/>
      <c r="G451" s="181"/>
    </row>
    <row r="452" spans="5:7" x14ac:dyDescent="0.15">
      <c r="E452" s="181"/>
      <c r="G452" s="181"/>
    </row>
    <row r="453" spans="5:7" ht="13.5" customHeight="1" x14ac:dyDescent="0.15">
      <c r="E453" s="181"/>
      <c r="G453" s="181"/>
    </row>
    <row r="454" spans="5:7" x14ac:dyDescent="0.15">
      <c r="E454" s="181"/>
      <c r="G454" s="181"/>
    </row>
    <row r="460" spans="5:7" x14ac:dyDescent="0.15">
      <c r="E460" s="181"/>
      <c r="G460" s="181"/>
    </row>
    <row r="461" spans="5:7" x14ac:dyDescent="0.15">
      <c r="E461" s="181"/>
      <c r="G461" s="181"/>
    </row>
  </sheetData>
  <sheetProtection algorithmName="SHA-512" hashValue="skJRL1X9GYUX18PZqqDMYjGqR+Aw/uEw6cBGuLRIQyX9VpbhxSekGqD2WRx/8RpgBIXYwndQ+KRIDYpeabUO1Q==" saltValue="K822EUHNzwtaAhrrmuOMJA==" spinCount="100000" sheet="1" objects="1" scenarios="1" selectLockedCells="1" selectUnlockedCells="1"/>
  <mergeCells count="4081">
    <mergeCell ref="AP400:AP401"/>
    <mergeCell ref="AD400:AD401"/>
    <mergeCell ref="AE400:AE401"/>
    <mergeCell ref="AF400:AF401"/>
    <mergeCell ref="AG400:AG401"/>
    <mergeCell ref="AH400:AH401"/>
    <mergeCell ref="AI400:AI401"/>
    <mergeCell ref="Q400:Q401"/>
    <mergeCell ref="R400:R401"/>
    <mergeCell ref="S400:S401"/>
    <mergeCell ref="T400:T401"/>
    <mergeCell ref="U400:U401"/>
    <mergeCell ref="AB400:AB401"/>
    <mergeCell ref="I400:I401"/>
    <mergeCell ref="J400:J401"/>
    <mergeCell ref="K400:K401"/>
    <mergeCell ref="N400:N401"/>
    <mergeCell ref="O400:O401"/>
    <mergeCell ref="P400:P401"/>
    <mergeCell ref="A400:A402"/>
    <mergeCell ref="B400:B401"/>
    <mergeCell ref="C400:C401"/>
    <mergeCell ref="D400:D401"/>
    <mergeCell ref="F400:F401"/>
    <mergeCell ref="H400:H401"/>
    <mergeCell ref="I398:I399"/>
    <mergeCell ref="J398:J399"/>
    <mergeCell ref="K398:K399"/>
    <mergeCell ref="N398:AB398"/>
    <mergeCell ref="AD398:AK398"/>
    <mergeCell ref="AM398:AT398"/>
    <mergeCell ref="N399:T399"/>
    <mergeCell ref="AD399:AJ399"/>
    <mergeCell ref="AM399:AS399"/>
    <mergeCell ref="A398:A399"/>
    <mergeCell ref="B398:B399"/>
    <mergeCell ref="C398:C399"/>
    <mergeCell ref="D398:D399"/>
    <mergeCell ref="F398:F399"/>
    <mergeCell ref="H398:H399"/>
    <mergeCell ref="AQ400:AQ401"/>
    <mergeCell ref="AR400:AR401"/>
    <mergeCell ref="AS400:AS401"/>
    <mergeCell ref="AT400:AT401"/>
    <mergeCell ref="B402:G402"/>
    <mergeCell ref="I402:AT402"/>
    <mergeCell ref="AJ400:AJ401"/>
    <mergeCell ref="AK400:AK401"/>
    <mergeCell ref="AM400:AM401"/>
    <mergeCell ref="AN400:AN401"/>
    <mergeCell ref="AO400:AO401"/>
    <mergeCell ref="AP395:AP396"/>
    <mergeCell ref="AD395:AD396"/>
    <mergeCell ref="AE395:AE396"/>
    <mergeCell ref="AF395:AF396"/>
    <mergeCell ref="AG395:AG396"/>
    <mergeCell ref="AH395:AH396"/>
    <mergeCell ref="AI395:AI396"/>
    <mergeCell ref="Q395:Q396"/>
    <mergeCell ref="R395:R396"/>
    <mergeCell ref="S395:S396"/>
    <mergeCell ref="T395:T396"/>
    <mergeCell ref="U395:U396"/>
    <mergeCell ref="AB395:AB396"/>
    <mergeCell ref="I395:I396"/>
    <mergeCell ref="J395:J396"/>
    <mergeCell ref="K395:K396"/>
    <mergeCell ref="N395:N396"/>
    <mergeCell ref="O395:O396"/>
    <mergeCell ref="P395:P396"/>
    <mergeCell ref="A395:A397"/>
    <mergeCell ref="B395:B396"/>
    <mergeCell ref="C395:C396"/>
    <mergeCell ref="D395:D396"/>
    <mergeCell ref="F395:F396"/>
    <mergeCell ref="H395:H396"/>
    <mergeCell ref="I393:I394"/>
    <mergeCell ref="J393:J394"/>
    <mergeCell ref="K393:K394"/>
    <mergeCell ref="N393:AB393"/>
    <mergeCell ref="AD393:AK393"/>
    <mergeCell ref="AM393:AT393"/>
    <mergeCell ref="N394:T394"/>
    <mergeCell ref="AD394:AJ394"/>
    <mergeCell ref="AM394:AS394"/>
    <mergeCell ref="A393:A394"/>
    <mergeCell ref="B393:B394"/>
    <mergeCell ref="C393:C394"/>
    <mergeCell ref="D393:D394"/>
    <mergeCell ref="F393:F394"/>
    <mergeCell ref="H393:H394"/>
    <mergeCell ref="AQ395:AQ396"/>
    <mergeCell ref="AR395:AR396"/>
    <mergeCell ref="AS395:AS396"/>
    <mergeCell ref="AT395:AT396"/>
    <mergeCell ref="B397:G397"/>
    <mergeCell ref="I397:AT397"/>
    <mergeCell ref="AJ395:AJ396"/>
    <mergeCell ref="AK395:AK396"/>
    <mergeCell ref="AM395:AM396"/>
    <mergeCell ref="AN395:AN396"/>
    <mergeCell ref="AO395:AO396"/>
    <mergeCell ref="AP390:AP391"/>
    <mergeCell ref="AD390:AD391"/>
    <mergeCell ref="AE390:AE391"/>
    <mergeCell ref="AF390:AF391"/>
    <mergeCell ref="AG390:AG391"/>
    <mergeCell ref="AH390:AH391"/>
    <mergeCell ref="AI390:AI391"/>
    <mergeCell ref="Q390:Q391"/>
    <mergeCell ref="R390:R391"/>
    <mergeCell ref="S390:S391"/>
    <mergeCell ref="T390:T391"/>
    <mergeCell ref="U390:U391"/>
    <mergeCell ref="AB390:AB391"/>
    <mergeCell ref="I390:I391"/>
    <mergeCell ref="J390:J391"/>
    <mergeCell ref="K390:K391"/>
    <mergeCell ref="N390:N391"/>
    <mergeCell ref="O390:O391"/>
    <mergeCell ref="P390:P391"/>
    <mergeCell ref="A390:A392"/>
    <mergeCell ref="B390:B391"/>
    <mergeCell ref="C390:C391"/>
    <mergeCell ref="D390:D391"/>
    <mergeCell ref="F390:F391"/>
    <mergeCell ref="H390:H391"/>
    <mergeCell ref="I388:I389"/>
    <mergeCell ref="J388:J389"/>
    <mergeCell ref="K388:K389"/>
    <mergeCell ref="N388:AB388"/>
    <mergeCell ref="AD388:AK388"/>
    <mergeCell ref="AM388:AT388"/>
    <mergeCell ref="N389:T389"/>
    <mergeCell ref="AD389:AJ389"/>
    <mergeCell ref="AM389:AS389"/>
    <mergeCell ref="A388:A389"/>
    <mergeCell ref="B388:B389"/>
    <mergeCell ref="C388:C389"/>
    <mergeCell ref="D388:D389"/>
    <mergeCell ref="F388:F389"/>
    <mergeCell ref="H388:H389"/>
    <mergeCell ref="AQ390:AQ391"/>
    <mergeCell ref="AR390:AR391"/>
    <mergeCell ref="AS390:AS391"/>
    <mergeCell ref="AT390:AT391"/>
    <mergeCell ref="B392:G392"/>
    <mergeCell ref="I392:AT392"/>
    <mergeCell ref="AJ390:AJ391"/>
    <mergeCell ref="AK390:AK391"/>
    <mergeCell ref="AM390:AM391"/>
    <mergeCell ref="AN390:AN391"/>
    <mergeCell ref="AO390:AO391"/>
    <mergeCell ref="AP385:AP386"/>
    <mergeCell ref="AD385:AD386"/>
    <mergeCell ref="AE385:AE386"/>
    <mergeCell ref="AF385:AF386"/>
    <mergeCell ref="AG385:AG386"/>
    <mergeCell ref="AH385:AH386"/>
    <mergeCell ref="AI385:AI386"/>
    <mergeCell ref="Q385:Q386"/>
    <mergeCell ref="R385:R386"/>
    <mergeCell ref="S385:S386"/>
    <mergeCell ref="T385:T386"/>
    <mergeCell ref="U385:U386"/>
    <mergeCell ref="AB385:AB386"/>
    <mergeCell ref="I385:I386"/>
    <mergeCell ref="J385:J386"/>
    <mergeCell ref="K385:K386"/>
    <mergeCell ref="N385:N386"/>
    <mergeCell ref="O385:O386"/>
    <mergeCell ref="P385:P386"/>
    <mergeCell ref="A385:A387"/>
    <mergeCell ref="B385:B386"/>
    <mergeCell ref="C385:C386"/>
    <mergeCell ref="D385:D386"/>
    <mergeCell ref="F385:F386"/>
    <mergeCell ref="H385:H386"/>
    <mergeCell ref="I383:I384"/>
    <mergeCell ref="J383:J384"/>
    <mergeCell ref="K383:K384"/>
    <mergeCell ref="N383:AB383"/>
    <mergeCell ref="AD383:AK383"/>
    <mergeCell ref="AM383:AT383"/>
    <mergeCell ref="N384:T384"/>
    <mergeCell ref="AD384:AJ384"/>
    <mergeCell ref="AM384:AS384"/>
    <mergeCell ref="A383:A384"/>
    <mergeCell ref="B383:B384"/>
    <mergeCell ref="C383:C384"/>
    <mergeCell ref="D383:D384"/>
    <mergeCell ref="F383:F384"/>
    <mergeCell ref="H383:H384"/>
    <mergeCell ref="AQ385:AQ386"/>
    <mergeCell ref="AR385:AR386"/>
    <mergeCell ref="AS385:AS386"/>
    <mergeCell ref="AT385:AT386"/>
    <mergeCell ref="B387:G387"/>
    <mergeCell ref="I387:AT387"/>
    <mergeCell ref="AJ385:AJ386"/>
    <mergeCell ref="AK385:AK386"/>
    <mergeCell ref="AM385:AM386"/>
    <mergeCell ref="AN385:AN386"/>
    <mergeCell ref="AO385:AO386"/>
    <mergeCell ref="AP380:AP381"/>
    <mergeCell ref="AD380:AD381"/>
    <mergeCell ref="AE380:AE381"/>
    <mergeCell ref="AF380:AF381"/>
    <mergeCell ref="AG380:AG381"/>
    <mergeCell ref="AH380:AH381"/>
    <mergeCell ref="AI380:AI381"/>
    <mergeCell ref="Q380:Q381"/>
    <mergeCell ref="R380:R381"/>
    <mergeCell ref="S380:S381"/>
    <mergeCell ref="T380:T381"/>
    <mergeCell ref="U380:U381"/>
    <mergeCell ref="AB380:AB381"/>
    <mergeCell ref="I380:I381"/>
    <mergeCell ref="J380:J381"/>
    <mergeCell ref="K380:K381"/>
    <mergeCell ref="N380:N381"/>
    <mergeCell ref="O380:O381"/>
    <mergeCell ref="P380:P381"/>
    <mergeCell ref="A380:A382"/>
    <mergeCell ref="B380:B381"/>
    <mergeCell ref="C380:C381"/>
    <mergeCell ref="D380:D381"/>
    <mergeCell ref="F380:F381"/>
    <mergeCell ref="H380:H381"/>
    <mergeCell ref="I378:I379"/>
    <mergeCell ref="J378:J379"/>
    <mergeCell ref="K378:K379"/>
    <mergeCell ref="N378:AB378"/>
    <mergeCell ref="AD378:AK378"/>
    <mergeCell ref="AM378:AT378"/>
    <mergeCell ref="N379:T379"/>
    <mergeCell ref="AD379:AJ379"/>
    <mergeCell ref="AM379:AS379"/>
    <mergeCell ref="A378:A379"/>
    <mergeCell ref="B378:B379"/>
    <mergeCell ref="C378:C379"/>
    <mergeCell ref="D378:D379"/>
    <mergeCell ref="F378:F379"/>
    <mergeCell ref="H378:H379"/>
    <mergeCell ref="AQ380:AQ381"/>
    <mergeCell ref="AR380:AR381"/>
    <mergeCell ref="AS380:AS381"/>
    <mergeCell ref="AT380:AT381"/>
    <mergeCell ref="B382:G382"/>
    <mergeCell ref="I382:AT382"/>
    <mergeCell ref="AJ380:AJ381"/>
    <mergeCell ref="AK380:AK381"/>
    <mergeCell ref="AM380:AM381"/>
    <mergeCell ref="AN380:AN381"/>
    <mergeCell ref="AO380:AO381"/>
    <mergeCell ref="AP375:AP376"/>
    <mergeCell ref="AD375:AD376"/>
    <mergeCell ref="AE375:AE376"/>
    <mergeCell ref="AF375:AF376"/>
    <mergeCell ref="AG375:AG376"/>
    <mergeCell ref="AH375:AH376"/>
    <mergeCell ref="AI375:AI376"/>
    <mergeCell ref="Q375:Q376"/>
    <mergeCell ref="R375:R376"/>
    <mergeCell ref="S375:S376"/>
    <mergeCell ref="T375:T376"/>
    <mergeCell ref="U375:U376"/>
    <mergeCell ref="AB375:AB376"/>
    <mergeCell ref="I375:I376"/>
    <mergeCell ref="J375:J376"/>
    <mergeCell ref="K375:K376"/>
    <mergeCell ref="N375:N376"/>
    <mergeCell ref="O375:O376"/>
    <mergeCell ref="P375:P376"/>
    <mergeCell ref="A375:A377"/>
    <mergeCell ref="B375:B376"/>
    <mergeCell ref="C375:C376"/>
    <mergeCell ref="D375:D376"/>
    <mergeCell ref="F375:F376"/>
    <mergeCell ref="H375:H376"/>
    <mergeCell ref="I373:I374"/>
    <mergeCell ref="J373:J374"/>
    <mergeCell ref="K373:K374"/>
    <mergeCell ref="N373:AB373"/>
    <mergeCell ref="AD373:AK373"/>
    <mergeCell ref="AM373:AT373"/>
    <mergeCell ref="N374:T374"/>
    <mergeCell ref="AD374:AJ374"/>
    <mergeCell ref="AM374:AS374"/>
    <mergeCell ref="A373:A374"/>
    <mergeCell ref="B373:B374"/>
    <mergeCell ref="C373:C374"/>
    <mergeCell ref="D373:D374"/>
    <mergeCell ref="F373:F374"/>
    <mergeCell ref="H373:H374"/>
    <mergeCell ref="AQ375:AQ376"/>
    <mergeCell ref="AR375:AR376"/>
    <mergeCell ref="AS375:AS376"/>
    <mergeCell ref="AT375:AT376"/>
    <mergeCell ref="B377:G377"/>
    <mergeCell ref="I377:AT377"/>
    <mergeCell ref="AJ375:AJ376"/>
    <mergeCell ref="AK375:AK376"/>
    <mergeCell ref="AM375:AM376"/>
    <mergeCell ref="AN375:AN376"/>
    <mergeCell ref="AO375:AO376"/>
    <mergeCell ref="AP370:AP371"/>
    <mergeCell ref="AD370:AD371"/>
    <mergeCell ref="AE370:AE371"/>
    <mergeCell ref="AF370:AF371"/>
    <mergeCell ref="AG370:AG371"/>
    <mergeCell ref="AH370:AH371"/>
    <mergeCell ref="AI370:AI371"/>
    <mergeCell ref="Q370:Q371"/>
    <mergeCell ref="R370:R371"/>
    <mergeCell ref="S370:S371"/>
    <mergeCell ref="T370:T371"/>
    <mergeCell ref="U370:U371"/>
    <mergeCell ref="AB370:AB371"/>
    <mergeCell ref="I370:I371"/>
    <mergeCell ref="J370:J371"/>
    <mergeCell ref="K370:K371"/>
    <mergeCell ref="N370:N371"/>
    <mergeCell ref="O370:O371"/>
    <mergeCell ref="P370:P371"/>
    <mergeCell ref="A370:A372"/>
    <mergeCell ref="B370:B371"/>
    <mergeCell ref="C370:C371"/>
    <mergeCell ref="D370:D371"/>
    <mergeCell ref="F370:F371"/>
    <mergeCell ref="H370:H371"/>
    <mergeCell ref="I368:I369"/>
    <mergeCell ref="J368:J369"/>
    <mergeCell ref="K368:K369"/>
    <mergeCell ref="N368:AB368"/>
    <mergeCell ref="AD368:AK368"/>
    <mergeCell ref="AM368:AT368"/>
    <mergeCell ref="N369:T369"/>
    <mergeCell ref="AD369:AJ369"/>
    <mergeCell ref="AM369:AS369"/>
    <mergeCell ref="A368:A369"/>
    <mergeCell ref="B368:B369"/>
    <mergeCell ref="C368:C369"/>
    <mergeCell ref="D368:D369"/>
    <mergeCell ref="F368:F369"/>
    <mergeCell ref="H368:H369"/>
    <mergeCell ref="AQ370:AQ371"/>
    <mergeCell ref="AR370:AR371"/>
    <mergeCell ref="AS370:AS371"/>
    <mergeCell ref="AT370:AT371"/>
    <mergeCell ref="B372:G372"/>
    <mergeCell ref="I372:AT372"/>
    <mergeCell ref="AJ370:AJ371"/>
    <mergeCell ref="AK370:AK371"/>
    <mergeCell ref="AM370:AM371"/>
    <mergeCell ref="AN370:AN371"/>
    <mergeCell ref="AO370:AO371"/>
    <mergeCell ref="AP365:AP366"/>
    <mergeCell ref="AD365:AD366"/>
    <mergeCell ref="AE365:AE366"/>
    <mergeCell ref="AF365:AF366"/>
    <mergeCell ref="AG365:AG366"/>
    <mergeCell ref="AH365:AH366"/>
    <mergeCell ref="AI365:AI366"/>
    <mergeCell ref="Q365:Q366"/>
    <mergeCell ref="R365:R366"/>
    <mergeCell ref="S365:S366"/>
    <mergeCell ref="T365:T366"/>
    <mergeCell ref="U365:U366"/>
    <mergeCell ref="AB365:AB366"/>
    <mergeCell ref="I365:I366"/>
    <mergeCell ref="J365:J366"/>
    <mergeCell ref="K365:K366"/>
    <mergeCell ref="N365:N366"/>
    <mergeCell ref="O365:O366"/>
    <mergeCell ref="P365:P366"/>
    <mergeCell ref="A365:A367"/>
    <mergeCell ref="B365:B366"/>
    <mergeCell ref="C365:C366"/>
    <mergeCell ref="D365:D366"/>
    <mergeCell ref="F365:F366"/>
    <mergeCell ref="H365:H366"/>
    <mergeCell ref="I363:I364"/>
    <mergeCell ref="J363:J364"/>
    <mergeCell ref="K363:K364"/>
    <mergeCell ref="N363:AB363"/>
    <mergeCell ref="AD363:AK363"/>
    <mergeCell ref="AM363:AT363"/>
    <mergeCell ref="N364:T364"/>
    <mergeCell ref="AD364:AJ364"/>
    <mergeCell ref="AM364:AS364"/>
    <mergeCell ref="A363:A364"/>
    <mergeCell ref="B363:B364"/>
    <mergeCell ref="C363:C364"/>
    <mergeCell ref="D363:D364"/>
    <mergeCell ref="F363:F364"/>
    <mergeCell ref="H363:H364"/>
    <mergeCell ref="AQ365:AQ366"/>
    <mergeCell ref="AR365:AR366"/>
    <mergeCell ref="AS365:AS366"/>
    <mergeCell ref="AT365:AT366"/>
    <mergeCell ref="B367:G367"/>
    <mergeCell ref="I367:AT367"/>
    <mergeCell ref="AJ365:AJ366"/>
    <mergeCell ref="AK365:AK366"/>
    <mergeCell ref="AM365:AM366"/>
    <mergeCell ref="AN365:AN366"/>
    <mergeCell ref="AO365:AO366"/>
    <mergeCell ref="AP360:AP361"/>
    <mergeCell ref="AD360:AD361"/>
    <mergeCell ref="AE360:AE361"/>
    <mergeCell ref="AF360:AF361"/>
    <mergeCell ref="AG360:AG361"/>
    <mergeCell ref="AH360:AH361"/>
    <mergeCell ref="AI360:AI361"/>
    <mergeCell ref="Q360:Q361"/>
    <mergeCell ref="R360:R361"/>
    <mergeCell ref="S360:S361"/>
    <mergeCell ref="T360:T361"/>
    <mergeCell ref="U360:U361"/>
    <mergeCell ref="AB360:AB361"/>
    <mergeCell ref="I360:I361"/>
    <mergeCell ref="J360:J361"/>
    <mergeCell ref="K360:K361"/>
    <mergeCell ref="N360:N361"/>
    <mergeCell ref="O360:O361"/>
    <mergeCell ref="P360:P361"/>
    <mergeCell ref="A360:A362"/>
    <mergeCell ref="B360:B361"/>
    <mergeCell ref="C360:C361"/>
    <mergeCell ref="D360:D361"/>
    <mergeCell ref="F360:F361"/>
    <mergeCell ref="H360:H361"/>
    <mergeCell ref="I358:I359"/>
    <mergeCell ref="J358:J359"/>
    <mergeCell ref="K358:K359"/>
    <mergeCell ref="N358:AB358"/>
    <mergeCell ref="AD358:AK358"/>
    <mergeCell ref="AM358:AT358"/>
    <mergeCell ref="N359:T359"/>
    <mergeCell ref="AD359:AJ359"/>
    <mergeCell ref="AM359:AS359"/>
    <mergeCell ref="A358:A359"/>
    <mergeCell ref="B358:B359"/>
    <mergeCell ref="C358:C359"/>
    <mergeCell ref="D358:D359"/>
    <mergeCell ref="F358:F359"/>
    <mergeCell ref="H358:H359"/>
    <mergeCell ref="AQ360:AQ361"/>
    <mergeCell ref="AR360:AR361"/>
    <mergeCell ref="AS360:AS361"/>
    <mergeCell ref="AT360:AT361"/>
    <mergeCell ref="B362:G362"/>
    <mergeCell ref="I362:AT362"/>
    <mergeCell ref="AJ360:AJ361"/>
    <mergeCell ref="AK360:AK361"/>
    <mergeCell ref="AM360:AM361"/>
    <mergeCell ref="AN360:AN361"/>
    <mergeCell ref="AO360:AO361"/>
    <mergeCell ref="AP355:AP356"/>
    <mergeCell ref="AD355:AD356"/>
    <mergeCell ref="AE355:AE356"/>
    <mergeCell ref="AF355:AF356"/>
    <mergeCell ref="AG355:AG356"/>
    <mergeCell ref="AH355:AH356"/>
    <mergeCell ref="AI355:AI356"/>
    <mergeCell ref="Q355:Q356"/>
    <mergeCell ref="R355:R356"/>
    <mergeCell ref="S355:S356"/>
    <mergeCell ref="T355:T356"/>
    <mergeCell ref="U355:U356"/>
    <mergeCell ref="AB355:AB356"/>
    <mergeCell ref="I355:I356"/>
    <mergeCell ref="J355:J356"/>
    <mergeCell ref="K355:K356"/>
    <mergeCell ref="N355:N356"/>
    <mergeCell ref="O355:O356"/>
    <mergeCell ref="P355:P356"/>
    <mergeCell ref="A355:A357"/>
    <mergeCell ref="B355:B356"/>
    <mergeCell ref="C355:C356"/>
    <mergeCell ref="D355:D356"/>
    <mergeCell ref="F355:F356"/>
    <mergeCell ref="H355:H356"/>
    <mergeCell ref="I353:I354"/>
    <mergeCell ref="J353:J354"/>
    <mergeCell ref="K353:K354"/>
    <mergeCell ref="N353:AB353"/>
    <mergeCell ref="AD353:AK353"/>
    <mergeCell ref="AM353:AT353"/>
    <mergeCell ref="N354:T354"/>
    <mergeCell ref="AD354:AJ354"/>
    <mergeCell ref="AM354:AS354"/>
    <mergeCell ref="A353:A354"/>
    <mergeCell ref="B353:B354"/>
    <mergeCell ref="C353:C354"/>
    <mergeCell ref="D353:D354"/>
    <mergeCell ref="F353:F354"/>
    <mergeCell ref="H353:H354"/>
    <mergeCell ref="AQ355:AQ356"/>
    <mergeCell ref="AR355:AR356"/>
    <mergeCell ref="AS355:AS356"/>
    <mergeCell ref="AT355:AT356"/>
    <mergeCell ref="B357:G357"/>
    <mergeCell ref="I357:AT357"/>
    <mergeCell ref="AJ355:AJ356"/>
    <mergeCell ref="AK355:AK356"/>
    <mergeCell ref="AM355:AM356"/>
    <mergeCell ref="AN355:AN356"/>
    <mergeCell ref="AO355:AO356"/>
    <mergeCell ref="AP350:AP351"/>
    <mergeCell ref="AD350:AD351"/>
    <mergeCell ref="AE350:AE351"/>
    <mergeCell ref="AF350:AF351"/>
    <mergeCell ref="AG350:AG351"/>
    <mergeCell ref="AH350:AH351"/>
    <mergeCell ref="AI350:AI351"/>
    <mergeCell ref="Q350:Q351"/>
    <mergeCell ref="R350:R351"/>
    <mergeCell ref="S350:S351"/>
    <mergeCell ref="T350:T351"/>
    <mergeCell ref="U350:U351"/>
    <mergeCell ref="AB350:AB351"/>
    <mergeCell ref="I350:I351"/>
    <mergeCell ref="J350:J351"/>
    <mergeCell ref="K350:K351"/>
    <mergeCell ref="N350:N351"/>
    <mergeCell ref="O350:O351"/>
    <mergeCell ref="P350:P351"/>
    <mergeCell ref="A350:A352"/>
    <mergeCell ref="B350:B351"/>
    <mergeCell ref="C350:C351"/>
    <mergeCell ref="D350:D351"/>
    <mergeCell ref="F350:F351"/>
    <mergeCell ref="H350:H351"/>
    <mergeCell ref="I348:I349"/>
    <mergeCell ref="J348:J349"/>
    <mergeCell ref="K348:K349"/>
    <mergeCell ref="N348:AB348"/>
    <mergeCell ref="AD348:AK348"/>
    <mergeCell ref="AM348:AT348"/>
    <mergeCell ref="N349:T349"/>
    <mergeCell ref="AD349:AJ349"/>
    <mergeCell ref="AM349:AS349"/>
    <mergeCell ref="A348:A349"/>
    <mergeCell ref="B348:B349"/>
    <mergeCell ref="C348:C349"/>
    <mergeCell ref="D348:D349"/>
    <mergeCell ref="F348:F349"/>
    <mergeCell ref="H348:H349"/>
    <mergeCell ref="AQ350:AQ351"/>
    <mergeCell ref="AR350:AR351"/>
    <mergeCell ref="AS350:AS351"/>
    <mergeCell ref="AT350:AT351"/>
    <mergeCell ref="B352:G352"/>
    <mergeCell ref="I352:AT352"/>
    <mergeCell ref="AJ350:AJ351"/>
    <mergeCell ref="AK350:AK351"/>
    <mergeCell ref="AM350:AM351"/>
    <mergeCell ref="AN350:AN351"/>
    <mergeCell ref="AO350:AO351"/>
    <mergeCell ref="AP345:AP346"/>
    <mergeCell ref="AD345:AD346"/>
    <mergeCell ref="AE345:AE346"/>
    <mergeCell ref="AF345:AF346"/>
    <mergeCell ref="AG345:AG346"/>
    <mergeCell ref="AH345:AH346"/>
    <mergeCell ref="AI345:AI346"/>
    <mergeCell ref="Q345:Q346"/>
    <mergeCell ref="R345:R346"/>
    <mergeCell ref="S345:S346"/>
    <mergeCell ref="T345:T346"/>
    <mergeCell ref="U345:U346"/>
    <mergeCell ref="AB345:AB346"/>
    <mergeCell ref="I345:I346"/>
    <mergeCell ref="J345:J346"/>
    <mergeCell ref="K345:K346"/>
    <mergeCell ref="N345:N346"/>
    <mergeCell ref="O345:O346"/>
    <mergeCell ref="P345:P346"/>
    <mergeCell ref="A345:A347"/>
    <mergeCell ref="B345:B346"/>
    <mergeCell ref="C345:C346"/>
    <mergeCell ref="D345:D346"/>
    <mergeCell ref="F345:F346"/>
    <mergeCell ref="H345:H346"/>
    <mergeCell ref="I343:I344"/>
    <mergeCell ref="J343:J344"/>
    <mergeCell ref="K343:K344"/>
    <mergeCell ref="N343:AB343"/>
    <mergeCell ref="AD343:AK343"/>
    <mergeCell ref="AM343:AT343"/>
    <mergeCell ref="N344:T344"/>
    <mergeCell ref="AD344:AJ344"/>
    <mergeCell ref="AM344:AS344"/>
    <mergeCell ref="A343:A344"/>
    <mergeCell ref="B343:B344"/>
    <mergeCell ref="C343:C344"/>
    <mergeCell ref="D343:D344"/>
    <mergeCell ref="F343:F344"/>
    <mergeCell ref="H343:H344"/>
    <mergeCell ref="AQ345:AQ346"/>
    <mergeCell ref="AR345:AR346"/>
    <mergeCell ref="AS345:AS346"/>
    <mergeCell ref="AT345:AT346"/>
    <mergeCell ref="B347:G347"/>
    <mergeCell ref="I347:AT347"/>
    <mergeCell ref="AJ345:AJ346"/>
    <mergeCell ref="AK345:AK346"/>
    <mergeCell ref="AM345:AM346"/>
    <mergeCell ref="AN345:AN346"/>
    <mergeCell ref="AO345:AO346"/>
    <mergeCell ref="AP340:AP341"/>
    <mergeCell ref="AD340:AD341"/>
    <mergeCell ref="AE340:AE341"/>
    <mergeCell ref="AF340:AF341"/>
    <mergeCell ref="AG340:AG341"/>
    <mergeCell ref="AH340:AH341"/>
    <mergeCell ref="AI340:AI341"/>
    <mergeCell ref="Q340:Q341"/>
    <mergeCell ref="R340:R341"/>
    <mergeCell ref="S340:S341"/>
    <mergeCell ref="T340:T341"/>
    <mergeCell ref="U340:U341"/>
    <mergeCell ref="AB340:AB341"/>
    <mergeCell ref="I340:I341"/>
    <mergeCell ref="J340:J341"/>
    <mergeCell ref="K340:K341"/>
    <mergeCell ref="N340:N341"/>
    <mergeCell ref="O340:O341"/>
    <mergeCell ref="P340:P341"/>
    <mergeCell ref="A340:A342"/>
    <mergeCell ref="B340:B341"/>
    <mergeCell ref="C340:C341"/>
    <mergeCell ref="D340:D341"/>
    <mergeCell ref="F340:F341"/>
    <mergeCell ref="H340:H341"/>
    <mergeCell ref="I338:I339"/>
    <mergeCell ref="J338:J339"/>
    <mergeCell ref="K338:K339"/>
    <mergeCell ref="N338:AB338"/>
    <mergeCell ref="AD338:AK338"/>
    <mergeCell ref="AM338:AT338"/>
    <mergeCell ref="N339:T339"/>
    <mergeCell ref="AD339:AJ339"/>
    <mergeCell ref="AM339:AS339"/>
    <mergeCell ref="A338:A339"/>
    <mergeCell ref="B338:B339"/>
    <mergeCell ref="C338:C339"/>
    <mergeCell ref="D338:D339"/>
    <mergeCell ref="F338:F339"/>
    <mergeCell ref="H338:H339"/>
    <mergeCell ref="AQ340:AQ341"/>
    <mergeCell ref="AR340:AR341"/>
    <mergeCell ref="AS340:AS341"/>
    <mergeCell ref="AT340:AT341"/>
    <mergeCell ref="B342:G342"/>
    <mergeCell ref="I342:AT342"/>
    <mergeCell ref="AJ340:AJ341"/>
    <mergeCell ref="AK340:AK341"/>
    <mergeCell ref="AM340:AM341"/>
    <mergeCell ref="AN340:AN341"/>
    <mergeCell ref="AO340:AO341"/>
    <mergeCell ref="AP335:AP336"/>
    <mergeCell ref="AD335:AD336"/>
    <mergeCell ref="AE335:AE336"/>
    <mergeCell ref="AF335:AF336"/>
    <mergeCell ref="AG335:AG336"/>
    <mergeCell ref="AH335:AH336"/>
    <mergeCell ref="AI335:AI336"/>
    <mergeCell ref="Q335:Q336"/>
    <mergeCell ref="R335:R336"/>
    <mergeCell ref="S335:S336"/>
    <mergeCell ref="T335:T336"/>
    <mergeCell ref="U335:U336"/>
    <mergeCell ref="AB335:AB336"/>
    <mergeCell ref="I335:I336"/>
    <mergeCell ref="J335:J336"/>
    <mergeCell ref="K335:K336"/>
    <mergeCell ref="N335:N336"/>
    <mergeCell ref="O335:O336"/>
    <mergeCell ref="P335:P336"/>
    <mergeCell ref="A335:A337"/>
    <mergeCell ref="B335:B336"/>
    <mergeCell ref="C335:C336"/>
    <mergeCell ref="D335:D336"/>
    <mergeCell ref="F335:F336"/>
    <mergeCell ref="H335:H336"/>
    <mergeCell ref="I333:I334"/>
    <mergeCell ref="J333:J334"/>
    <mergeCell ref="K333:K334"/>
    <mergeCell ref="N333:AB333"/>
    <mergeCell ref="AD333:AK333"/>
    <mergeCell ref="AM333:AT333"/>
    <mergeCell ref="N334:T334"/>
    <mergeCell ref="AD334:AJ334"/>
    <mergeCell ref="AM334:AS334"/>
    <mergeCell ref="A333:A334"/>
    <mergeCell ref="B333:B334"/>
    <mergeCell ref="C333:C334"/>
    <mergeCell ref="D333:D334"/>
    <mergeCell ref="F333:F334"/>
    <mergeCell ref="H333:H334"/>
    <mergeCell ref="AQ335:AQ336"/>
    <mergeCell ref="AR335:AR336"/>
    <mergeCell ref="AS335:AS336"/>
    <mergeCell ref="AT335:AT336"/>
    <mergeCell ref="B337:G337"/>
    <mergeCell ref="I337:AT337"/>
    <mergeCell ref="AJ335:AJ336"/>
    <mergeCell ref="AK335:AK336"/>
    <mergeCell ref="AM335:AM336"/>
    <mergeCell ref="AN335:AN336"/>
    <mergeCell ref="AO335:AO336"/>
    <mergeCell ref="AP330:AP331"/>
    <mergeCell ref="AD330:AD331"/>
    <mergeCell ref="AE330:AE331"/>
    <mergeCell ref="AF330:AF331"/>
    <mergeCell ref="AG330:AG331"/>
    <mergeCell ref="AH330:AH331"/>
    <mergeCell ref="AI330:AI331"/>
    <mergeCell ref="Q330:Q331"/>
    <mergeCell ref="R330:R331"/>
    <mergeCell ref="S330:S331"/>
    <mergeCell ref="T330:T331"/>
    <mergeCell ref="U330:U331"/>
    <mergeCell ref="AB330:AB331"/>
    <mergeCell ref="I330:I331"/>
    <mergeCell ref="J330:J331"/>
    <mergeCell ref="K330:K331"/>
    <mergeCell ref="N330:N331"/>
    <mergeCell ref="O330:O331"/>
    <mergeCell ref="P330:P331"/>
    <mergeCell ref="A330:A332"/>
    <mergeCell ref="B330:B331"/>
    <mergeCell ref="C330:C331"/>
    <mergeCell ref="D330:D331"/>
    <mergeCell ref="F330:F331"/>
    <mergeCell ref="H330:H331"/>
    <mergeCell ref="I328:I329"/>
    <mergeCell ref="J328:J329"/>
    <mergeCell ref="K328:K329"/>
    <mergeCell ref="N328:AB328"/>
    <mergeCell ref="AD328:AK328"/>
    <mergeCell ref="AM328:AT328"/>
    <mergeCell ref="N329:T329"/>
    <mergeCell ref="AD329:AJ329"/>
    <mergeCell ref="AM329:AS329"/>
    <mergeCell ref="A328:A329"/>
    <mergeCell ref="B328:B329"/>
    <mergeCell ref="C328:C329"/>
    <mergeCell ref="D328:D329"/>
    <mergeCell ref="F328:F329"/>
    <mergeCell ref="H328:H329"/>
    <mergeCell ref="AQ330:AQ331"/>
    <mergeCell ref="AR330:AR331"/>
    <mergeCell ref="AS330:AS331"/>
    <mergeCell ref="AT330:AT331"/>
    <mergeCell ref="B332:G332"/>
    <mergeCell ref="I332:AT332"/>
    <mergeCell ref="AJ330:AJ331"/>
    <mergeCell ref="AK330:AK331"/>
    <mergeCell ref="AM330:AM331"/>
    <mergeCell ref="AN330:AN331"/>
    <mergeCell ref="AO330:AO331"/>
    <mergeCell ref="AP325:AP326"/>
    <mergeCell ref="AD325:AD326"/>
    <mergeCell ref="AE325:AE326"/>
    <mergeCell ref="AF325:AF326"/>
    <mergeCell ref="AG325:AG326"/>
    <mergeCell ref="AH325:AH326"/>
    <mergeCell ref="AI325:AI326"/>
    <mergeCell ref="Q325:Q326"/>
    <mergeCell ref="R325:R326"/>
    <mergeCell ref="S325:S326"/>
    <mergeCell ref="T325:T326"/>
    <mergeCell ref="U325:U326"/>
    <mergeCell ref="AB325:AB326"/>
    <mergeCell ref="I325:I326"/>
    <mergeCell ref="J325:J326"/>
    <mergeCell ref="K325:K326"/>
    <mergeCell ref="N325:N326"/>
    <mergeCell ref="O325:O326"/>
    <mergeCell ref="P325:P326"/>
    <mergeCell ref="A325:A327"/>
    <mergeCell ref="B325:B326"/>
    <mergeCell ref="C325:C326"/>
    <mergeCell ref="D325:D326"/>
    <mergeCell ref="F325:F326"/>
    <mergeCell ref="H325:H326"/>
    <mergeCell ref="I323:I324"/>
    <mergeCell ref="J323:J324"/>
    <mergeCell ref="K323:K324"/>
    <mergeCell ref="N323:AB323"/>
    <mergeCell ref="AD323:AK323"/>
    <mergeCell ref="AM323:AT323"/>
    <mergeCell ref="N324:T324"/>
    <mergeCell ref="AD324:AJ324"/>
    <mergeCell ref="AM324:AS324"/>
    <mergeCell ref="A323:A324"/>
    <mergeCell ref="B323:B324"/>
    <mergeCell ref="C323:C324"/>
    <mergeCell ref="D323:D324"/>
    <mergeCell ref="F323:F324"/>
    <mergeCell ref="H323:H324"/>
    <mergeCell ref="AQ325:AQ326"/>
    <mergeCell ref="AR325:AR326"/>
    <mergeCell ref="AS325:AS326"/>
    <mergeCell ref="AT325:AT326"/>
    <mergeCell ref="B327:G327"/>
    <mergeCell ref="I327:AT327"/>
    <mergeCell ref="AJ325:AJ326"/>
    <mergeCell ref="AK325:AK326"/>
    <mergeCell ref="AM325:AM326"/>
    <mergeCell ref="AN325:AN326"/>
    <mergeCell ref="AO325:AO326"/>
    <mergeCell ref="AP320:AP321"/>
    <mergeCell ref="AD320:AD321"/>
    <mergeCell ref="AE320:AE321"/>
    <mergeCell ref="AF320:AF321"/>
    <mergeCell ref="AG320:AG321"/>
    <mergeCell ref="AH320:AH321"/>
    <mergeCell ref="AI320:AI321"/>
    <mergeCell ref="Q320:Q321"/>
    <mergeCell ref="R320:R321"/>
    <mergeCell ref="S320:S321"/>
    <mergeCell ref="T320:T321"/>
    <mergeCell ref="U320:U321"/>
    <mergeCell ref="AB320:AB321"/>
    <mergeCell ref="I320:I321"/>
    <mergeCell ref="J320:J321"/>
    <mergeCell ref="K320:K321"/>
    <mergeCell ref="N320:N321"/>
    <mergeCell ref="O320:O321"/>
    <mergeCell ref="P320:P321"/>
    <mergeCell ref="A320:A322"/>
    <mergeCell ref="B320:B321"/>
    <mergeCell ref="C320:C321"/>
    <mergeCell ref="D320:D321"/>
    <mergeCell ref="F320:F321"/>
    <mergeCell ref="H320:H321"/>
    <mergeCell ref="I318:I319"/>
    <mergeCell ref="J318:J319"/>
    <mergeCell ref="K318:K319"/>
    <mergeCell ref="N318:AB318"/>
    <mergeCell ref="AD318:AK318"/>
    <mergeCell ref="AM318:AT318"/>
    <mergeCell ref="N319:T319"/>
    <mergeCell ref="AD319:AJ319"/>
    <mergeCell ref="AM319:AS319"/>
    <mergeCell ref="A318:A319"/>
    <mergeCell ref="B318:B319"/>
    <mergeCell ref="C318:C319"/>
    <mergeCell ref="D318:D319"/>
    <mergeCell ref="F318:F319"/>
    <mergeCell ref="H318:H319"/>
    <mergeCell ref="AQ320:AQ321"/>
    <mergeCell ref="AR320:AR321"/>
    <mergeCell ref="AS320:AS321"/>
    <mergeCell ref="AT320:AT321"/>
    <mergeCell ref="B322:G322"/>
    <mergeCell ref="I322:AT322"/>
    <mergeCell ref="AJ320:AJ321"/>
    <mergeCell ref="AK320:AK321"/>
    <mergeCell ref="AM320:AM321"/>
    <mergeCell ref="AN320:AN321"/>
    <mergeCell ref="AO320:AO321"/>
    <mergeCell ref="AP315:AP316"/>
    <mergeCell ref="AD315:AD316"/>
    <mergeCell ref="AE315:AE316"/>
    <mergeCell ref="AF315:AF316"/>
    <mergeCell ref="AG315:AG316"/>
    <mergeCell ref="AH315:AH316"/>
    <mergeCell ref="AI315:AI316"/>
    <mergeCell ref="Q315:Q316"/>
    <mergeCell ref="R315:R316"/>
    <mergeCell ref="S315:S316"/>
    <mergeCell ref="T315:T316"/>
    <mergeCell ref="U315:U316"/>
    <mergeCell ref="AB315:AB316"/>
    <mergeCell ref="I315:I316"/>
    <mergeCell ref="J315:J316"/>
    <mergeCell ref="K315:K316"/>
    <mergeCell ref="N315:N316"/>
    <mergeCell ref="O315:O316"/>
    <mergeCell ref="P315:P316"/>
    <mergeCell ref="A315:A317"/>
    <mergeCell ref="B315:B316"/>
    <mergeCell ref="C315:C316"/>
    <mergeCell ref="D315:D316"/>
    <mergeCell ref="F315:F316"/>
    <mergeCell ref="H315:H316"/>
    <mergeCell ref="I313:I314"/>
    <mergeCell ref="J313:J314"/>
    <mergeCell ref="K313:K314"/>
    <mergeCell ref="N313:AB313"/>
    <mergeCell ref="AD313:AK313"/>
    <mergeCell ref="AM313:AT313"/>
    <mergeCell ref="N314:T314"/>
    <mergeCell ref="AD314:AJ314"/>
    <mergeCell ref="AM314:AS314"/>
    <mergeCell ref="A313:A314"/>
    <mergeCell ref="B313:B314"/>
    <mergeCell ref="C313:C314"/>
    <mergeCell ref="D313:D314"/>
    <mergeCell ref="F313:F314"/>
    <mergeCell ref="H313:H314"/>
    <mergeCell ref="AQ315:AQ316"/>
    <mergeCell ref="AR315:AR316"/>
    <mergeCell ref="AS315:AS316"/>
    <mergeCell ref="AT315:AT316"/>
    <mergeCell ref="B317:G317"/>
    <mergeCell ref="I317:AT317"/>
    <mergeCell ref="AJ315:AJ316"/>
    <mergeCell ref="AK315:AK316"/>
    <mergeCell ref="AM315:AM316"/>
    <mergeCell ref="AN315:AN316"/>
    <mergeCell ref="AO315:AO316"/>
    <mergeCell ref="AP310:AP311"/>
    <mergeCell ref="AD310:AD311"/>
    <mergeCell ref="AE310:AE311"/>
    <mergeCell ref="AF310:AF311"/>
    <mergeCell ref="AG310:AG311"/>
    <mergeCell ref="AH310:AH311"/>
    <mergeCell ref="AI310:AI311"/>
    <mergeCell ref="Q310:Q311"/>
    <mergeCell ref="R310:R311"/>
    <mergeCell ref="S310:S311"/>
    <mergeCell ref="T310:T311"/>
    <mergeCell ref="U310:U311"/>
    <mergeCell ref="AB310:AB311"/>
    <mergeCell ref="I310:I311"/>
    <mergeCell ref="J310:J311"/>
    <mergeCell ref="K310:K311"/>
    <mergeCell ref="N310:N311"/>
    <mergeCell ref="O310:O311"/>
    <mergeCell ref="P310:P311"/>
    <mergeCell ref="A310:A312"/>
    <mergeCell ref="B310:B311"/>
    <mergeCell ref="C310:C311"/>
    <mergeCell ref="D310:D311"/>
    <mergeCell ref="F310:F311"/>
    <mergeCell ref="H310:H311"/>
    <mergeCell ref="I308:I309"/>
    <mergeCell ref="J308:J309"/>
    <mergeCell ref="K308:K309"/>
    <mergeCell ref="N308:AB308"/>
    <mergeCell ref="AD308:AK308"/>
    <mergeCell ref="AM308:AT308"/>
    <mergeCell ref="N309:T309"/>
    <mergeCell ref="AD309:AJ309"/>
    <mergeCell ref="AM309:AS309"/>
    <mergeCell ref="A308:A309"/>
    <mergeCell ref="B308:B309"/>
    <mergeCell ref="C308:C309"/>
    <mergeCell ref="D308:D309"/>
    <mergeCell ref="F308:F309"/>
    <mergeCell ref="H308:H309"/>
    <mergeCell ref="AQ310:AQ311"/>
    <mergeCell ref="AR310:AR311"/>
    <mergeCell ref="AS310:AS311"/>
    <mergeCell ref="AT310:AT311"/>
    <mergeCell ref="B312:G312"/>
    <mergeCell ref="I312:AT312"/>
    <mergeCell ref="AJ310:AJ311"/>
    <mergeCell ref="AK310:AK311"/>
    <mergeCell ref="AM310:AM311"/>
    <mergeCell ref="AN310:AN311"/>
    <mergeCell ref="AO310:AO311"/>
    <mergeCell ref="AP305:AP306"/>
    <mergeCell ref="AD305:AD306"/>
    <mergeCell ref="AE305:AE306"/>
    <mergeCell ref="AF305:AF306"/>
    <mergeCell ref="AG305:AG306"/>
    <mergeCell ref="AH305:AH306"/>
    <mergeCell ref="AI305:AI306"/>
    <mergeCell ref="Q305:Q306"/>
    <mergeCell ref="R305:R306"/>
    <mergeCell ref="S305:S306"/>
    <mergeCell ref="T305:T306"/>
    <mergeCell ref="U305:U306"/>
    <mergeCell ref="AB305:AB306"/>
    <mergeCell ref="I305:I306"/>
    <mergeCell ref="J305:J306"/>
    <mergeCell ref="K305:K306"/>
    <mergeCell ref="N305:N306"/>
    <mergeCell ref="O305:O306"/>
    <mergeCell ref="P305:P306"/>
    <mergeCell ref="A305:A307"/>
    <mergeCell ref="B305:B306"/>
    <mergeCell ref="C305:C306"/>
    <mergeCell ref="D305:D306"/>
    <mergeCell ref="F305:F306"/>
    <mergeCell ref="H305:H306"/>
    <mergeCell ref="I303:I304"/>
    <mergeCell ref="J303:J304"/>
    <mergeCell ref="K303:K304"/>
    <mergeCell ref="N303:AB303"/>
    <mergeCell ref="AD303:AK303"/>
    <mergeCell ref="AM303:AT303"/>
    <mergeCell ref="N304:T304"/>
    <mergeCell ref="AD304:AJ304"/>
    <mergeCell ref="AM304:AS304"/>
    <mergeCell ref="A303:A304"/>
    <mergeCell ref="B303:B304"/>
    <mergeCell ref="C303:C304"/>
    <mergeCell ref="D303:D304"/>
    <mergeCell ref="F303:F304"/>
    <mergeCell ref="H303:H304"/>
    <mergeCell ref="AQ305:AQ306"/>
    <mergeCell ref="AR305:AR306"/>
    <mergeCell ref="AS305:AS306"/>
    <mergeCell ref="AT305:AT306"/>
    <mergeCell ref="B307:G307"/>
    <mergeCell ref="I307:AT307"/>
    <mergeCell ref="AJ305:AJ306"/>
    <mergeCell ref="AK305:AK306"/>
    <mergeCell ref="AM305:AM306"/>
    <mergeCell ref="AN305:AN306"/>
    <mergeCell ref="AO305:AO306"/>
    <mergeCell ref="AP300:AP301"/>
    <mergeCell ref="AD300:AD301"/>
    <mergeCell ref="AE300:AE301"/>
    <mergeCell ref="AF300:AF301"/>
    <mergeCell ref="AG300:AG301"/>
    <mergeCell ref="AH300:AH301"/>
    <mergeCell ref="AI300:AI301"/>
    <mergeCell ref="Q300:Q301"/>
    <mergeCell ref="R300:R301"/>
    <mergeCell ref="S300:S301"/>
    <mergeCell ref="T300:T301"/>
    <mergeCell ref="U300:U301"/>
    <mergeCell ref="AB300:AB301"/>
    <mergeCell ref="I300:I301"/>
    <mergeCell ref="J300:J301"/>
    <mergeCell ref="K300:K301"/>
    <mergeCell ref="N300:N301"/>
    <mergeCell ref="O300:O301"/>
    <mergeCell ref="P300:P301"/>
    <mergeCell ref="A300:A302"/>
    <mergeCell ref="B300:B301"/>
    <mergeCell ref="C300:C301"/>
    <mergeCell ref="D300:D301"/>
    <mergeCell ref="F300:F301"/>
    <mergeCell ref="H300:H301"/>
    <mergeCell ref="I298:I299"/>
    <mergeCell ref="J298:J299"/>
    <mergeCell ref="K298:K299"/>
    <mergeCell ref="N298:AB298"/>
    <mergeCell ref="AD298:AK298"/>
    <mergeCell ref="AM298:AT298"/>
    <mergeCell ref="N299:T299"/>
    <mergeCell ref="AD299:AJ299"/>
    <mergeCell ref="AM299:AS299"/>
    <mergeCell ref="A298:A299"/>
    <mergeCell ref="B298:B299"/>
    <mergeCell ref="C298:C299"/>
    <mergeCell ref="D298:D299"/>
    <mergeCell ref="F298:F299"/>
    <mergeCell ref="H298:H299"/>
    <mergeCell ref="AQ300:AQ301"/>
    <mergeCell ref="AR300:AR301"/>
    <mergeCell ref="AS300:AS301"/>
    <mergeCell ref="AT300:AT301"/>
    <mergeCell ref="B302:G302"/>
    <mergeCell ref="I302:AT302"/>
    <mergeCell ref="AJ300:AJ301"/>
    <mergeCell ref="AK300:AK301"/>
    <mergeCell ref="AM300:AM301"/>
    <mergeCell ref="AN300:AN301"/>
    <mergeCell ref="AO300:AO301"/>
    <mergeCell ref="AP295:AP296"/>
    <mergeCell ref="AD295:AD296"/>
    <mergeCell ref="AE295:AE296"/>
    <mergeCell ref="AF295:AF296"/>
    <mergeCell ref="AG295:AG296"/>
    <mergeCell ref="AH295:AH296"/>
    <mergeCell ref="AI295:AI296"/>
    <mergeCell ref="Q295:Q296"/>
    <mergeCell ref="R295:R296"/>
    <mergeCell ref="S295:S296"/>
    <mergeCell ref="T295:T296"/>
    <mergeCell ref="U295:U296"/>
    <mergeCell ref="AB295:AB296"/>
    <mergeCell ref="I295:I296"/>
    <mergeCell ref="J295:J296"/>
    <mergeCell ref="K295:K296"/>
    <mergeCell ref="N295:N296"/>
    <mergeCell ref="O295:O296"/>
    <mergeCell ref="P295:P296"/>
    <mergeCell ref="A295:A297"/>
    <mergeCell ref="B295:B296"/>
    <mergeCell ref="C295:C296"/>
    <mergeCell ref="D295:D296"/>
    <mergeCell ref="F295:F296"/>
    <mergeCell ref="H295:H296"/>
    <mergeCell ref="I293:I294"/>
    <mergeCell ref="J293:J294"/>
    <mergeCell ref="K293:K294"/>
    <mergeCell ref="N293:AB293"/>
    <mergeCell ref="AD293:AK293"/>
    <mergeCell ref="AM293:AT293"/>
    <mergeCell ref="N294:T294"/>
    <mergeCell ref="AD294:AJ294"/>
    <mergeCell ref="AM294:AS294"/>
    <mergeCell ref="A293:A294"/>
    <mergeCell ref="B293:B294"/>
    <mergeCell ref="C293:C294"/>
    <mergeCell ref="D293:D294"/>
    <mergeCell ref="F293:F294"/>
    <mergeCell ref="H293:H294"/>
    <mergeCell ref="AQ295:AQ296"/>
    <mergeCell ref="AR295:AR296"/>
    <mergeCell ref="AS295:AS296"/>
    <mergeCell ref="AT295:AT296"/>
    <mergeCell ref="B297:G297"/>
    <mergeCell ref="I297:AT297"/>
    <mergeCell ref="AJ295:AJ296"/>
    <mergeCell ref="AK295:AK296"/>
    <mergeCell ref="AM295:AM296"/>
    <mergeCell ref="AN295:AN296"/>
    <mergeCell ref="AO295:AO296"/>
    <mergeCell ref="AP290:AP291"/>
    <mergeCell ref="AD290:AD291"/>
    <mergeCell ref="AE290:AE291"/>
    <mergeCell ref="AF290:AF291"/>
    <mergeCell ref="AG290:AG291"/>
    <mergeCell ref="AH290:AH291"/>
    <mergeCell ref="AI290:AI291"/>
    <mergeCell ref="Q290:Q291"/>
    <mergeCell ref="R290:R291"/>
    <mergeCell ref="S290:S291"/>
    <mergeCell ref="T290:T291"/>
    <mergeCell ref="U290:U291"/>
    <mergeCell ref="AB290:AB291"/>
    <mergeCell ref="I290:I291"/>
    <mergeCell ref="J290:J291"/>
    <mergeCell ref="K290:K291"/>
    <mergeCell ref="N290:N291"/>
    <mergeCell ref="O290:O291"/>
    <mergeCell ref="P290:P291"/>
    <mergeCell ref="A290:A292"/>
    <mergeCell ref="B290:B291"/>
    <mergeCell ref="C290:C291"/>
    <mergeCell ref="D290:D291"/>
    <mergeCell ref="F290:F291"/>
    <mergeCell ref="H290:H291"/>
    <mergeCell ref="I288:I289"/>
    <mergeCell ref="J288:J289"/>
    <mergeCell ref="K288:K289"/>
    <mergeCell ref="N288:AB288"/>
    <mergeCell ref="AD288:AK288"/>
    <mergeCell ref="AM288:AT288"/>
    <mergeCell ref="N289:T289"/>
    <mergeCell ref="AD289:AJ289"/>
    <mergeCell ref="AM289:AS289"/>
    <mergeCell ref="A288:A289"/>
    <mergeCell ref="B288:B289"/>
    <mergeCell ref="C288:C289"/>
    <mergeCell ref="D288:D289"/>
    <mergeCell ref="F288:F289"/>
    <mergeCell ref="H288:H289"/>
    <mergeCell ref="AQ290:AQ291"/>
    <mergeCell ref="AR290:AR291"/>
    <mergeCell ref="AS290:AS291"/>
    <mergeCell ref="AT290:AT291"/>
    <mergeCell ref="B292:G292"/>
    <mergeCell ref="I292:AT292"/>
    <mergeCell ref="AJ290:AJ291"/>
    <mergeCell ref="AK290:AK291"/>
    <mergeCell ref="AM290:AM291"/>
    <mergeCell ref="AN290:AN291"/>
    <mergeCell ref="AO290:AO291"/>
    <mergeCell ref="AP285:AP286"/>
    <mergeCell ref="AD285:AD286"/>
    <mergeCell ref="AE285:AE286"/>
    <mergeCell ref="AF285:AF286"/>
    <mergeCell ref="AG285:AG286"/>
    <mergeCell ref="AH285:AH286"/>
    <mergeCell ref="AI285:AI286"/>
    <mergeCell ref="Q285:Q286"/>
    <mergeCell ref="R285:R286"/>
    <mergeCell ref="S285:S286"/>
    <mergeCell ref="T285:T286"/>
    <mergeCell ref="U285:U286"/>
    <mergeCell ref="AB285:AB286"/>
    <mergeCell ref="I285:I286"/>
    <mergeCell ref="J285:J286"/>
    <mergeCell ref="K285:K286"/>
    <mergeCell ref="N285:N286"/>
    <mergeCell ref="O285:O286"/>
    <mergeCell ref="P285:P286"/>
    <mergeCell ref="A285:A287"/>
    <mergeCell ref="B285:B286"/>
    <mergeCell ref="C285:C286"/>
    <mergeCell ref="D285:D286"/>
    <mergeCell ref="F285:F286"/>
    <mergeCell ref="H285:H286"/>
    <mergeCell ref="I283:I284"/>
    <mergeCell ref="J283:J284"/>
    <mergeCell ref="K283:K284"/>
    <mergeCell ref="N283:AB283"/>
    <mergeCell ref="AD283:AK283"/>
    <mergeCell ref="AM283:AT283"/>
    <mergeCell ref="N284:T284"/>
    <mergeCell ref="AD284:AJ284"/>
    <mergeCell ref="AM284:AS284"/>
    <mergeCell ref="A283:A284"/>
    <mergeCell ref="B283:B284"/>
    <mergeCell ref="C283:C284"/>
    <mergeCell ref="D283:D284"/>
    <mergeCell ref="F283:F284"/>
    <mergeCell ref="H283:H284"/>
    <mergeCell ref="AQ285:AQ286"/>
    <mergeCell ref="AR285:AR286"/>
    <mergeCell ref="AS285:AS286"/>
    <mergeCell ref="AT285:AT286"/>
    <mergeCell ref="B287:G287"/>
    <mergeCell ref="I287:AT287"/>
    <mergeCell ref="AJ285:AJ286"/>
    <mergeCell ref="AK285:AK286"/>
    <mergeCell ref="AM285:AM286"/>
    <mergeCell ref="AN285:AN286"/>
    <mergeCell ref="AO285:AO286"/>
    <mergeCell ref="AP280:AP281"/>
    <mergeCell ref="AD280:AD281"/>
    <mergeCell ref="AE280:AE281"/>
    <mergeCell ref="AF280:AF281"/>
    <mergeCell ref="AG280:AG281"/>
    <mergeCell ref="AH280:AH281"/>
    <mergeCell ref="AI280:AI281"/>
    <mergeCell ref="Q280:Q281"/>
    <mergeCell ref="R280:R281"/>
    <mergeCell ref="S280:S281"/>
    <mergeCell ref="T280:T281"/>
    <mergeCell ref="U280:U281"/>
    <mergeCell ref="AB280:AB281"/>
    <mergeCell ref="I280:I281"/>
    <mergeCell ref="J280:J281"/>
    <mergeCell ref="K280:K281"/>
    <mergeCell ref="N280:N281"/>
    <mergeCell ref="O280:O281"/>
    <mergeCell ref="P280:P281"/>
    <mergeCell ref="A280:A282"/>
    <mergeCell ref="B280:B281"/>
    <mergeCell ref="C280:C281"/>
    <mergeCell ref="D280:D281"/>
    <mergeCell ref="F280:F281"/>
    <mergeCell ref="H280:H281"/>
    <mergeCell ref="I278:I279"/>
    <mergeCell ref="J278:J279"/>
    <mergeCell ref="K278:K279"/>
    <mergeCell ref="N278:AB278"/>
    <mergeCell ref="AD278:AK278"/>
    <mergeCell ref="AM278:AT278"/>
    <mergeCell ref="N279:T279"/>
    <mergeCell ref="AD279:AJ279"/>
    <mergeCell ref="AM279:AS279"/>
    <mergeCell ref="A278:A279"/>
    <mergeCell ref="B278:B279"/>
    <mergeCell ref="C278:C279"/>
    <mergeCell ref="D278:D279"/>
    <mergeCell ref="F278:F279"/>
    <mergeCell ref="H278:H279"/>
    <mergeCell ref="AQ280:AQ281"/>
    <mergeCell ref="AR280:AR281"/>
    <mergeCell ref="AS280:AS281"/>
    <mergeCell ref="AT280:AT281"/>
    <mergeCell ref="B282:G282"/>
    <mergeCell ref="I282:AT282"/>
    <mergeCell ref="AJ280:AJ281"/>
    <mergeCell ref="AK280:AK281"/>
    <mergeCell ref="AM280:AM281"/>
    <mergeCell ref="AN280:AN281"/>
    <mergeCell ref="AO280:AO281"/>
    <mergeCell ref="AP275:AP276"/>
    <mergeCell ref="AD275:AD276"/>
    <mergeCell ref="AE275:AE276"/>
    <mergeCell ref="AF275:AF276"/>
    <mergeCell ref="AG275:AG276"/>
    <mergeCell ref="AH275:AH276"/>
    <mergeCell ref="AI275:AI276"/>
    <mergeCell ref="Q275:Q276"/>
    <mergeCell ref="R275:R276"/>
    <mergeCell ref="S275:S276"/>
    <mergeCell ref="T275:T276"/>
    <mergeCell ref="U275:U276"/>
    <mergeCell ref="AB275:AB276"/>
    <mergeCell ref="I275:I276"/>
    <mergeCell ref="J275:J276"/>
    <mergeCell ref="K275:K276"/>
    <mergeCell ref="N275:N276"/>
    <mergeCell ref="O275:O276"/>
    <mergeCell ref="P275:P276"/>
    <mergeCell ref="A275:A277"/>
    <mergeCell ref="B275:B276"/>
    <mergeCell ref="C275:C276"/>
    <mergeCell ref="D275:D276"/>
    <mergeCell ref="F275:F276"/>
    <mergeCell ref="H275:H276"/>
    <mergeCell ref="I273:I274"/>
    <mergeCell ref="J273:J274"/>
    <mergeCell ref="K273:K274"/>
    <mergeCell ref="N273:AB273"/>
    <mergeCell ref="AD273:AK273"/>
    <mergeCell ref="AM273:AT273"/>
    <mergeCell ref="N274:T274"/>
    <mergeCell ref="AD274:AJ274"/>
    <mergeCell ref="AM274:AS274"/>
    <mergeCell ref="A273:A274"/>
    <mergeCell ref="B273:B274"/>
    <mergeCell ref="C273:C274"/>
    <mergeCell ref="D273:D274"/>
    <mergeCell ref="F273:F274"/>
    <mergeCell ref="H273:H274"/>
    <mergeCell ref="AQ275:AQ276"/>
    <mergeCell ref="AR275:AR276"/>
    <mergeCell ref="AS275:AS276"/>
    <mergeCell ref="AT275:AT276"/>
    <mergeCell ref="B277:G277"/>
    <mergeCell ref="I277:AT277"/>
    <mergeCell ref="AJ275:AJ276"/>
    <mergeCell ref="AK275:AK276"/>
    <mergeCell ref="AM275:AM276"/>
    <mergeCell ref="AN275:AN276"/>
    <mergeCell ref="AO275:AO276"/>
    <mergeCell ref="AP270:AP271"/>
    <mergeCell ref="AD270:AD271"/>
    <mergeCell ref="AE270:AE271"/>
    <mergeCell ref="AF270:AF271"/>
    <mergeCell ref="AG270:AG271"/>
    <mergeCell ref="AH270:AH271"/>
    <mergeCell ref="AI270:AI271"/>
    <mergeCell ref="Q270:Q271"/>
    <mergeCell ref="R270:R271"/>
    <mergeCell ref="S270:S271"/>
    <mergeCell ref="T270:T271"/>
    <mergeCell ref="U270:U271"/>
    <mergeCell ref="AB270:AB271"/>
    <mergeCell ref="I270:I271"/>
    <mergeCell ref="J270:J271"/>
    <mergeCell ref="K270:K271"/>
    <mergeCell ref="N270:N271"/>
    <mergeCell ref="O270:O271"/>
    <mergeCell ref="P270:P271"/>
    <mergeCell ref="A270:A272"/>
    <mergeCell ref="B270:B271"/>
    <mergeCell ref="C270:C271"/>
    <mergeCell ref="D270:D271"/>
    <mergeCell ref="F270:F271"/>
    <mergeCell ref="H270:H271"/>
    <mergeCell ref="I268:I269"/>
    <mergeCell ref="J268:J269"/>
    <mergeCell ref="K268:K269"/>
    <mergeCell ref="N268:AB268"/>
    <mergeCell ref="AD268:AK268"/>
    <mergeCell ref="AM268:AT268"/>
    <mergeCell ref="N269:T269"/>
    <mergeCell ref="AD269:AJ269"/>
    <mergeCell ref="AM269:AS269"/>
    <mergeCell ref="A268:A269"/>
    <mergeCell ref="B268:B269"/>
    <mergeCell ref="C268:C269"/>
    <mergeCell ref="D268:D269"/>
    <mergeCell ref="F268:F269"/>
    <mergeCell ref="H268:H269"/>
    <mergeCell ref="AQ270:AQ271"/>
    <mergeCell ref="AR270:AR271"/>
    <mergeCell ref="AS270:AS271"/>
    <mergeCell ref="AT270:AT271"/>
    <mergeCell ref="B272:G272"/>
    <mergeCell ref="I272:AT272"/>
    <mergeCell ref="AJ270:AJ271"/>
    <mergeCell ref="AK270:AK271"/>
    <mergeCell ref="AM270:AM271"/>
    <mergeCell ref="AN270:AN271"/>
    <mergeCell ref="AO270:AO271"/>
    <mergeCell ref="AP265:AP266"/>
    <mergeCell ref="AD265:AD266"/>
    <mergeCell ref="AE265:AE266"/>
    <mergeCell ref="AF265:AF266"/>
    <mergeCell ref="AG265:AG266"/>
    <mergeCell ref="AH265:AH266"/>
    <mergeCell ref="AI265:AI266"/>
    <mergeCell ref="Q265:Q266"/>
    <mergeCell ref="R265:R266"/>
    <mergeCell ref="S265:S266"/>
    <mergeCell ref="T265:T266"/>
    <mergeCell ref="U265:U266"/>
    <mergeCell ref="AB265:AB266"/>
    <mergeCell ref="I265:I266"/>
    <mergeCell ref="J265:J266"/>
    <mergeCell ref="K265:K266"/>
    <mergeCell ref="N265:N266"/>
    <mergeCell ref="O265:O266"/>
    <mergeCell ref="P265:P266"/>
    <mergeCell ref="A265:A267"/>
    <mergeCell ref="B265:B266"/>
    <mergeCell ref="C265:C266"/>
    <mergeCell ref="D265:D266"/>
    <mergeCell ref="F265:F266"/>
    <mergeCell ref="H265:H266"/>
    <mergeCell ref="I263:I264"/>
    <mergeCell ref="J263:J264"/>
    <mergeCell ref="K263:K264"/>
    <mergeCell ref="N263:AB263"/>
    <mergeCell ref="AD263:AK263"/>
    <mergeCell ref="AM263:AT263"/>
    <mergeCell ref="N264:T264"/>
    <mergeCell ref="AD264:AJ264"/>
    <mergeCell ref="AM264:AS264"/>
    <mergeCell ref="A263:A264"/>
    <mergeCell ref="B263:B264"/>
    <mergeCell ref="C263:C264"/>
    <mergeCell ref="D263:D264"/>
    <mergeCell ref="F263:F264"/>
    <mergeCell ref="H263:H264"/>
    <mergeCell ref="AQ265:AQ266"/>
    <mergeCell ref="AR265:AR266"/>
    <mergeCell ref="AS265:AS266"/>
    <mergeCell ref="AT265:AT266"/>
    <mergeCell ref="B267:G267"/>
    <mergeCell ref="I267:AT267"/>
    <mergeCell ref="AJ265:AJ266"/>
    <mergeCell ref="AK265:AK266"/>
    <mergeCell ref="AM265:AM266"/>
    <mergeCell ref="AN265:AN266"/>
    <mergeCell ref="AO265:AO266"/>
    <mergeCell ref="AP260:AP261"/>
    <mergeCell ref="AD260:AD261"/>
    <mergeCell ref="AE260:AE261"/>
    <mergeCell ref="AF260:AF261"/>
    <mergeCell ref="AG260:AG261"/>
    <mergeCell ref="AH260:AH261"/>
    <mergeCell ref="AI260:AI261"/>
    <mergeCell ref="Q260:Q261"/>
    <mergeCell ref="R260:R261"/>
    <mergeCell ref="S260:S261"/>
    <mergeCell ref="T260:T261"/>
    <mergeCell ref="U260:U261"/>
    <mergeCell ref="AB260:AB261"/>
    <mergeCell ref="I260:I261"/>
    <mergeCell ref="J260:J261"/>
    <mergeCell ref="K260:K261"/>
    <mergeCell ref="N260:N261"/>
    <mergeCell ref="O260:O261"/>
    <mergeCell ref="P260:P261"/>
    <mergeCell ref="A260:A262"/>
    <mergeCell ref="B260:B261"/>
    <mergeCell ref="C260:C261"/>
    <mergeCell ref="D260:D261"/>
    <mergeCell ref="F260:F261"/>
    <mergeCell ref="H260:H261"/>
    <mergeCell ref="I258:I259"/>
    <mergeCell ref="J258:J259"/>
    <mergeCell ref="K258:K259"/>
    <mergeCell ref="N258:AB258"/>
    <mergeCell ref="AD258:AK258"/>
    <mergeCell ref="AM258:AT258"/>
    <mergeCell ref="N259:T259"/>
    <mergeCell ref="AD259:AJ259"/>
    <mergeCell ref="AM259:AS259"/>
    <mergeCell ref="A258:A259"/>
    <mergeCell ref="B258:B259"/>
    <mergeCell ref="C258:C259"/>
    <mergeCell ref="D258:D259"/>
    <mergeCell ref="F258:F259"/>
    <mergeCell ref="H258:H259"/>
    <mergeCell ref="AQ260:AQ261"/>
    <mergeCell ref="AR260:AR261"/>
    <mergeCell ref="AS260:AS261"/>
    <mergeCell ref="AT260:AT261"/>
    <mergeCell ref="B262:G262"/>
    <mergeCell ref="I262:AT262"/>
    <mergeCell ref="AJ260:AJ261"/>
    <mergeCell ref="AK260:AK261"/>
    <mergeCell ref="AM260:AM261"/>
    <mergeCell ref="AN260:AN261"/>
    <mergeCell ref="AO260:AO261"/>
    <mergeCell ref="AP255:AP256"/>
    <mergeCell ref="AD255:AD256"/>
    <mergeCell ref="AE255:AE256"/>
    <mergeCell ref="AF255:AF256"/>
    <mergeCell ref="AG255:AG256"/>
    <mergeCell ref="AH255:AH256"/>
    <mergeCell ref="AI255:AI256"/>
    <mergeCell ref="Q255:Q256"/>
    <mergeCell ref="R255:R256"/>
    <mergeCell ref="S255:S256"/>
    <mergeCell ref="T255:T256"/>
    <mergeCell ref="U255:U256"/>
    <mergeCell ref="AB255:AB256"/>
    <mergeCell ref="I255:I256"/>
    <mergeCell ref="J255:J256"/>
    <mergeCell ref="K255:K256"/>
    <mergeCell ref="N255:N256"/>
    <mergeCell ref="O255:O256"/>
    <mergeCell ref="P255:P256"/>
    <mergeCell ref="A255:A257"/>
    <mergeCell ref="B255:B256"/>
    <mergeCell ref="C255:C256"/>
    <mergeCell ref="D255:D256"/>
    <mergeCell ref="F255:F256"/>
    <mergeCell ref="H255:H256"/>
    <mergeCell ref="I253:I254"/>
    <mergeCell ref="J253:J254"/>
    <mergeCell ref="K253:K254"/>
    <mergeCell ref="N253:AB253"/>
    <mergeCell ref="AD253:AK253"/>
    <mergeCell ref="AM253:AT253"/>
    <mergeCell ref="N254:T254"/>
    <mergeCell ref="AD254:AJ254"/>
    <mergeCell ref="AM254:AS254"/>
    <mergeCell ref="A253:A254"/>
    <mergeCell ref="B253:B254"/>
    <mergeCell ref="C253:C254"/>
    <mergeCell ref="D253:D254"/>
    <mergeCell ref="F253:F254"/>
    <mergeCell ref="H253:H254"/>
    <mergeCell ref="AQ255:AQ256"/>
    <mergeCell ref="AR255:AR256"/>
    <mergeCell ref="AS255:AS256"/>
    <mergeCell ref="AT255:AT256"/>
    <mergeCell ref="B257:G257"/>
    <mergeCell ref="I257:AT257"/>
    <mergeCell ref="AJ255:AJ256"/>
    <mergeCell ref="AK255:AK256"/>
    <mergeCell ref="AM255:AM256"/>
    <mergeCell ref="AN255:AN256"/>
    <mergeCell ref="AO255:AO256"/>
    <mergeCell ref="AP250:AP251"/>
    <mergeCell ref="AD250:AD251"/>
    <mergeCell ref="AE250:AE251"/>
    <mergeCell ref="AF250:AF251"/>
    <mergeCell ref="AG250:AG251"/>
    <mergeCell ref="AH250:AH251"/>
    <mergeCell ref="AI250:AI251"/>
    <mergeCell ref="Q250:Q251"/>
    <mergeCell ref="R250:R251"/>
    <mergeCell ref="S250:S251"/>
    <mergeCell ref="T250:T251"/>
    <mergeCell ref="U250:U251"/>
    <mergeCell ref="AB250:AB251"/>
    <mergeCell ref="I250:I251"/>
    <mergeCell ref="J250:J251"/>
    <mergeCell ref="K250:K251"/>
    <mergeCell ref="N250:N251"/>
    <mergeCell ref="O250:O251"/>
    <mergeCell ref="P250:P251"/>
    <mergeCell ref="A250:A252"/>
    <mergeCell ref="B250:B251"/>
    <mergeCell ref="C250:C251"/>
    <mergeCell ref="D250:D251"/>
    <mergeCell ref="F250:F251"/>
    <mergeCell ref="H250:H251"/>
    <mergeCell ref="I248:I249"/>
    <mergeCell ref="J248:J249"/>
    <mergeCell ref="K248:K249"/>
    <mergeCell ref="N248:AB248"/>
    <mergeCell ref="AD248:AK248"/>
    <mergeCell ref="AM248:AT248"/>
    <mergeCell ref="N249:T249"/>
    <mergeCell ref="AD249:AJ249"/>
    <mergeCell ref="AM249:AS249"/>
    <mergeCell ref="A248:A249"/>
    <mergeCell ref="B248:B249"/>
    <mergeCell ref="C248:C249"/>
    <mergeCell ref="D248:D249"/>
    <mergeCell ref="F248:F249"/>
    <mergeCell ref="H248:H249"/>
    <mergeCell ref="AQ250:AQ251"/>
    <mergeCell ref="AR250:AR251"/>
    <mergeCell ref="AS250:AS251"/>
    <mergeCell ref="AT250:AT251"/>
    <mergeCell ref="B252:G252"/>
    <mergeCell ref="I252:AT252"/>
    <mergeCell ref="AJ250:AJ251"/>
    <mergeCell ref="AK250:AK251"/>
    <mergeCell ref="AM250:AM251"/>
    <mergeCell ref="AN250:AN251"/>
    <mergeCell ref="AO250:AO251"/>
    <mergeCell ref="AP245:AP246"/>
    <mergeCell ref="AD245:AD246"/>
    <mergeCell ref="AE245:AE246"/>
    <mergeCell ref="AF245:AF246"/>
    <mergeCell ref="AG245:AG246"/>
    <mergeCell ref="AH245:AH246"/>
    <mergeCell ref="AI245:AI246"/>
    <mergeCell ref="Q245:Q246"/>
    <mergeCell ref="R245:R246"/>
    <mergeCell ref="S245:S246"/>
    <mergeCell ref="T245:T246"/>
    <mergeCell ref="U245:U246"/>
    <mergeCell ref="AB245:AB246"/>
    <mergeCell ref="I245:I246"/>
    <mergeCell ref="J245:J246"/>
    <mergeCell ref="K245:K246"/>
    <mergeCell ref="N245:N246"/>
    <mergeCell ref="O245:O246"/>
    <mergeCell ref="P245:P246"/>
    <mergeCell ref="A245:A247"/>
    <mergeCell ref="B245:B246"/>
    <mergeCell ref="C245:C246"/>
    <mergeCell ref="D245:D246"/>
    <mergeCell ref="F245:F246"/>
    <mergeCell ref="H245:H246"/>
    <mergeCell ref="I243:I244"/>
    <mergeCell ref="J243:J244"/>
    <mergeCell ref="K243:K244"/>
    <mergeCell ref="N243:AB243"/>
    <mergeCell ref="AD243:AK243"/>
    <mergeCell ref="AM243:AT243"/>
    <mergeCell ref="N244:T244"/>
    <mergeCell ref="AD244:AJ244"/>
    <mergeCell ref="AM244:AS244"/>
    <mergeCell ref="A243:A244"/>
    <mergeCell ref="B243:B244"/>
    <mergeCell ref="C243:C244"/>
    <mergeCell ref="D243:D244"/>
    <mergeCell ref="F243:F244"/>
    <mergeCell ref="H243:H244"/>
    <mergeCell ref="AQ245:AQ246"/>
    <mergeCell ref="AR245:AR246"/>
    <mergeCell ref="AS245:AS246"/>
    <mergeCell ref="AT245:AT246"/>
    <mergeCell ref="B247:G247"/>
    <mergeCell ref="I247:AT247"/>
    <mergeCell ref="AJ245:AJ246"/>
    <mergeCell ref="AK245:AK246"/>
    <mergeCell ref="AM245:AM246"/>
    <mergeCell ref="AN245:AN246"/>
    <mergeCell ref="AO245:AO246"/>
    <mergeCell ref="AP240:AP241"/>
    <mergeCell ref="AD240:AD241"/>
    <mergeCell ref="AE240:AE241"/>
    <mergeCell ref="AF240:AF241"/>
    <mergeCell ref="AG240:AG241"/>
    <mergeCell ref="AH240:AH241"/>
    <mergeCell ref="AI240:AI241"/>
    <mergeCell ref="Q240:Q241"/>
    <mergeCell ref="R240:R241"/>
    <mergeCell ref="S240:S241"/>
    <mergeCell ref="T240:T241"/>
    <mergeCell ref="U240:U241"/>
    <mergeCell ref="AB240:AB241"/>
    <mergeCell ref="I240:I241"/>
    <mergeCell ref="J240:J241"/>
    <mergeCell ref="K240:K241"/>
    <mergeCell ref="N240:N241"/>
    <mergeCell ref="O240:O241"/>
    <mergeCell ref="P240:P241"/>
    <mergeCell ref="A240:A242"/>
    <mergeCell ref="B240:B241"/>
    <mergeCell ref="C240:C241"/>
    <mergeCell ref="D240:D241"/>
    <mergeCell ref="F240:F241"/>
    <mergeCell ref="H240:H241"/>
    <mergeCell ref="I238:I239"/>
    <mergeCell ref="J238:J239"/>
    <mergeCell ref="K238:K239"/>
    <mergeCell ref="N238:AB238"/>
    <mergeCell ref="AD238:AK238"/>
    <mergeCell ref="AM238:AT238"/>
    <mergeCell ref="N239:T239"/>
    <mergeCell ref="AD239:AJ239"/>
    <mergeCell ref="AM239:AS239"/>
    <mergeCell ref="A238:A239"/>
    <mergeCell ref="B238:B239"/>
    <mergeCell ref="C238:C239"/>
    <mergeCell ref="D238:D239"/>
    <mergeCell ref="F238:F239"/>
    <mergeCell ref="H238:H239"/>
    <mergeCell ref="AQ240:AQ241"/>
    <mergeCell ref="AR240:AR241"/>
    <mergeCell ref="AS240:AS241"/>
    <mergeCell ref="AT240:AT241"/>
    <mergeCell ref="B242:G242"/>
    <mergeCell ref="I242:AT242"/>
    <mergeCell ref="AJ240:AJ241"/>
    <mergeCell ref="AK240:AK241"/>
    <mergeCell ref="AM240:AM241"/>
    <mergeCell ref="AN240:AN241"/>
    <mergeCell ref="AO240:AO241"/>
    <mergeCell ref="AP235:AP236"/>
    <mergeCell ref="AD235:AD236"/>
    <mergeCell ref="AE235:AE236"/>
    <mergeCell ref="AF235:AF236"/>
    <mergeCell ref="AG235:AG236"/>
    <mergeCell ref="AH235:AH236"/>
    <mergeCell ref="AI235:AI236"/>
    <mergeCell ref="Q235:Q236"/>
    <mergeCell ref="R235:R236"/>
    <mergeCell ref="S235:S236"/>
    <mergeCell ref="T235:T236"/>
    <mergeCell ref="U235:U236"/>
    <mergeCell ref="AB235:AB236"/>
    <mergeCell ref="I235:I236"/>
    <mergeCell ref="J235:J236"/>
    <mergeCell ref="K235:K236"/>
    <mergeCell ref="N235:N236"/>
    <mergeCell ref="O235:O236"/>
    <mergeCell ref="P235:P236"/>
    <mergeCell ref="A235:A237"/>
    <mergeCell ref="B235:B236"/>
    <mergeCell ref="C235:C236"/>
    <mergeCell ref="D235:D236"/>
    <mergeCell ref="F235:F236"/>
    <mergeCell ref="H235:H236"/>
    <mergeCell ref="I233:I234"/>
    <mergeCell ref="J233:J234"/>
    <mergeCell ref="K233:K234"/>
    <mergeCell ref="N233:AB233"/>
    <mergeCell ref="AD233:AK233"/>
    <mergeCell ref="AM233:AT233"/>
    <mergeCell ref="N234:T234"/>
    <mergeCell ref="AD234:AJ234"/>
    <mergeCell ref="AM234:AS234"/>
    <mergeCell ref="A233:A234"/>
    <mergeCell ref="B233:B234"/>
    <mergeCell ref="C233:C234"/>
    <mergeCell ref="D233:D234"/>
    <mergeCell ref="F233:F234"/>
    <mergeCell ref="H233:H234"/>
    <mergeCell ref="AQ235:AQ236"/>
    <mergeCell ref="AR235:AR236"/>
    <mergeCell ref="AS235:AS236"/>
    <mergeCell ref="AT235:AT236"/>
    <mergeCell ref="B237:G237"/>
    <mergeCell ref="I237:AT237"/>
    <mergeCell ref="AJ235:AJ236"/>
    <mergeCell ref="AK235:AK236"/>
    <mergeCell ref="AM235:AM236"/>
    <mergeCell ref="AN235:AN236"/>
    <mergeCell ref="AO235:AO236"/>
    <mergeCell ref="AP230:AP231"/>
    <mergeCell ref="AD230:AD231"/>
    <mergeCell ref="AE230:AE231"/>
    <mergeCell ref="AF230:AF231"/>
    <mergeCell ref="AG230:AG231"/>
    <mergeCell ref="AH230:AH231"/>
    <mergeCell ref="AI230:AI231"/>
    <mergeCell ref="Q230:Q231"/>
    <mergeCell ref="R230:R231"/>
    <mergeCell ref="S230:S231"/>
    <mergeCell ref="T230:T231"/>
    <mergeCell ref="U230:U231"/>
    <mergeCell ref="AB230:AB231"/>
    <mergeCell ref="I230:I231"/>
    <mergeCell ref="J230:J231"/>
    <mergeCell ref="K230:K231"/>
    <mergeCell ref="N230:N231"/>
    <mergeCell ref="O230:O231"/>
    <mergeCell ref="P230:P231"/>
    <mergeCell ref="A230:A232"/>
    <mergeCell ref="B230:B231"/>
    <mergeCell ref="C230:C231"/>
    <mergeCell ref="D230:D231"/>
    <mergeCell ref="F230:F231"/>
    <mergeCell ref="H230:H231"/>
    <mergeCell ref="I228:I229"/>
    <mergeCell ref="J228:J229"/>
    <mergeCell ref="K228:K229"/>
    <mergeCell ref="N228:AB228"/>
    <mergeCell ref="AD228:AK228"/>
    <mergeCell ref="AM228:AT228"/>
    <mergeCell ref="N229:T229"/>
    <mergeCell ref="AD229:AJ229"/>
    <mergeCell ref="AM229:AS229"/>
    <mergeCell ref="A228:A229"/>
    <mergeCell ref="B228:B229"/>
    <mergeCell ref="C228:C229"/>
    <mergeCell ref="D228:D229"/>
    <mergeCell ref="F228:F229"/>
    <mergeCell ref="H228:H229"/>
    <mergeCell ref="AQ230:AQ231"/>
    <mergeCell ref="AR230:AR231"/>
    <mergeCell ref="AS230:AS231"/>
    <mergeCell ref="AT230:AT231"/>
    <mergeCell ref="B232:G232"/>
    <mergeCell ref="I232:AT232"/>
    <mergeCell ref="AJ230:AJ231"/>
    <mergeCell ref="AK230:AK231"/>
    <mergeCell ref="AM230:AM231"/>
    <mergeCell ref="AN230:AN231"/>
    <mergeCell ref="AO230:AO231"/>
    <mergeCell ref="AP225:AP226"/>
    <mergeCell ref="AD225:AD226"/>
    <mergeCell ref="AE225:AE226"/>
    <mergeCell ref="AF225:AF226"/>
    <mergeCell ref="AG225:AG226"/>
    <mergeCell ref="AH225:AH226"/>
    <mergeCell ref="AI225:AI226"/>
    <mergeCell ref="Q225:Q226"/>
    <mergeCell ref="R225:R226"/>
    <mergeCell ref="S225:S226"/>
    <mergeCell ref="T225:T226"/>
    <mergeCell ref="U225:U226"/>
    <mergeCell ref="AB225:AB226"/>
    <mergeCell ref="I225:I226"/>
    <mergeCell ref="J225:J226"/>
    <mergeCell ref="K225:K226"/>
    <mergeCell ref="N225:N226"/>
    <mergeCell ref="O225:O226"/>
    <mergeCell ref="P225:P226"/>
    <mergeCell ref="A225:A227"/>
    <mergeCell ref="B225:B226"/>
    <mergeCell ref="C225:C226"/>
    <mergeCell ref="D225:D226"/>
    <mergeCell ref="F225:F226"/>
    <mergeCell ref="H225:H226"/>
    <mergeCell ref="I223:I224"/>
    <mergeCell ref="J223:J224"/>
    <mergeCell ref="K223:K224"/>
    <mergeCell ref="N223:AB223"/>
    <mergeCell ref="AD223:AK223"/>
    <mergeCell ref="AM223:AT223"/>
    <mergeCell ref="N224:T224"/>
    <mergeCell ref="AD224:AJ224"/>
    <mergeCell ref="AM224:AS224"/>
    <mergeCell ref="A223:A224"/>
    <mergeCell ref="B223:B224"/>
    <mergeCell ref="C223:C224"/>
    <mergeCell ref="D223:D224"/>
    <mergeCell ref="F223:F224"/>
    <mergeCell ref="H223:H224"/>
    <mergeCell ref="AQ225:AQ226"/>
    <mergeCell ref="AR225:AR226"/>
    <mergeCell ref="AS225:AS226"/>
    <mergeCell ref="AT225:AT226"/>
    <mergeCell ref="B227:G227"/>
    <mergeCell ref="I227:AT227"/>
    <mergeCell ref="AJ225:AJ226"/>
    <mergeCell ref="AK225:AK226"/>
    <mergeCell ref="AM225:AM226"/>
    <mergeCell ref="AN225:AN226"/>
    <mergeCell ref="AO225:AO226"/>
    <mergeCell ref="AP220:AP221"/>
    <mergeCell ref="AD220:AD221"/>
    <mergeCell ref="AE220:AE221"/>
    <mergeCell ref="AF220:AF221"/>
    <mergeCell ref="AG220:AG221"/>
    <mergeCell ref="AH220:AH221"/>
    <mergeCell ref="AI220:AI221"/>
    <mergeCell ref="Q220:Q221"/>
    <mergeCell ref="R220:R221"/>
    <mergeCell ref="S220:S221"/>
    <mergeCell ref="T220:T221"/>
    <mergeCell ref="U220:U221"/>
    <mergeCell ref="AB220:AB221"/>
    <mergeCell ref="I220:I221"/>
    <mergeCell ref="J220:J221"/>
    <mergeCell ref="K220:K221"/>
    <mergeCell ref="N220:N221"/>
    <mergeCell ref="O220:O221"/>
    <mergeCell ref="P220:P221"/>
    <mergeCell ref="A220:A222"/>
    <mergeCell ref="B220:B221"/>
    <mergeCell ref="C220:C221"/>
    <mergeCell ref="D220:D221"/>
    <mergeCell ref="F220:F221"/>
    <mergeCell ref="H220:H221"/>
    <mergeCell ref="I218:I219"/>
    <mergeCell ref="J218:J219"/>
    <mergeCell ref="K218:K219"/>
    <mergeCell ref="N218:AB218"/>
    <mergeCell ref="AD218:AK218"/>
    <mergeCell ref="AM218:AT218"/>
    <mergeCell ref="N219:T219"/>
    <mergeCell ref="AD219:AJ219"/>
    <mergeCell ref="AM219:AS219"/>
    <mergeCell ref="A218:A219"/>
    <mergeCell ref="B218:B219"/>
    <mergeCell ref="C218:C219"/>
    <mergeCell ref="D218:D219"/>
    <mergeCell ref="F218:F219"/>
    <mergeCell ref="H218:H219"/>
    <mergeCell ref="AQ220:AQ221"/>
    <mergeCell ref="AR220:AR221"/>
    <mergeCell ref="AS220:AS221"/>
    <mergeCell ref="AT220:AT221"/>
    <mergeCell ref="B222:G222"/>
    <mergeCell ref="I222:AT222"/>
    <mergeCell ref="AJ220:AJ221"/>
    <mergeCell ref="AK220:AK221"/>
    <mergeCell ref="AM220:AM221"/>
    <mergeCell ref="AN220:AN221"/>
    <mergeCell ref="AO220:AO221"/>
    <mergeCell ref="AP215:AP216"/>
    <mergeCell ref="AD215:AD216"/>
    <mergeCell ref="AE215:AE216"/>
    <mergeCell ref="AF215:AF216"/>
    <mergeCell ref="AG215:AG216"/>
    <mergeCell ref="AH215:AH216"/>
    <mergeCell ref="AI215:AI216"/>
    <mergeCell ref="Q215:Q216"/>
    <mergeCell ref="R215:R216"/>
    <mergeCell ref="S215:S216"/>
    <mergeCell ref="T215:T216"/>
    <mergeCell ref="U215:U216"/>
    <mergeCell ref="AB215:AB216"/>
    <mergeCell ref="I215:I216"/>
    <mergeCell ref="J215:J216"/>
    <mergeCell ref="K215:K216"/>
    <mergeCell ref="N215:N216"/>
    <mergeCell ref="O215:O216"/>
    <mergeCell ref="P215:P216"/>
    <mergeCell ref="A215:A217"/>
    <mergeCell ref="B215:B216"/>
    <mergeCell ref="C215:C216"/>
    <mergeCell ref="D215:D216"/>
    <mergeCell ref="F215:F216"/>
    <mergeCell ref="H215:H216"/>
    <mergeCell ref="I213:I214"/>
    <mergeCell ref="J213:J214"/>
    <mergeCell ref="K213:K214"/>
    <mergeCell ref="N213:AB213"/>
    <mergeCell ref="AD213:AK213"/>
    <mergeCell ref="AM213:AT213"/>
    <mergeCell ref="N214:T214"/>
    <mergeCell ref="AD214:AJ214"/>
    <mergeCell ref="AM214:AS214"/>
    <mergeCell ref="A213:A214"/>
    <mergeCell ref="B213:B214"/>
    <mergeCell ref="C213:C214"/>
    <mergeCell ref="D213:D214"/>
    <mergeCell ref="F213:F214"/>
    <mergeCell ref="H213:H214"/>
    <mergeCell ref="AQ215:AQ216"/>
    <mergeCell ref="AR215:AR216"/>
    <mergeCell ref="AS215:AS216"/>
    <mergeCell ref="AT215:AT216"/>
    <mergeCell ref="B217:G217"/>
    <mergeCell ref="I217:AT217"/>
    <mergeCell ref="AJ215:AJ216"/>
    <mergeCell ref="AK215:AK216"/>
    <mergeCell ref="AM215:AM216"/>
    <mergeCell ref="AN215:AN216"/>
    <mergeCell ref="AO215:AO216"/>
    <mergeCell ref="AP210:AP211"/>
    <mergeCell ref="AD210:AD211"/>
    <mergeCell ref="AE210:AE211"/>
    <mergeCell ref="AF210:AF211"/>
    <mergeCell ref="AG210:AG211"/>
    <mergeCell ref="AH210:AH211"/>
    <mergeCell ref="AI210:AI211"/>
    <mergeCell ref="Q210:Q211"/>
    <mergeCell ref="R210:R211"/>
    <mergeCell ref="S210:S211"/>
    <mergeCell ref="T210:T211"/>
    <mergeCell ref="U210:U211"/>
    <mergeCell ref="AB210:AB211"/>
    <mergeCell ref="I210:I211"/>
    <mergeCell ref="J210:J211"/>
    <mergeCell ref="K210:K211"/>
    <mergeCell ref="N210:N211"/>
    <mergeCell ref="O210:O211"/>
    <mergeCell ref="P210:P211"/>
    <mergeCell ref="A210:A212"/>
    <mergeCell ref="B210:B211"/>
    <mergeCell ref="C210:C211"/>
    <mergeCell ref="D210:D211"/>
    <mergeCell ref="F210:F211"/>
    <mergeCell ref="H210:H211"/>
    <mergeCell ref="I208:I209"/>
    <mergeCell ref="J208:J209"/>
    <mergeCell ref="K208:K209"/>
    <mergeCell ref="N208:AB208"/>
    <mergeCell ref="AD208:AK208"/>
    <mergeCell ref="AM208:AT208"/>
    <mergeCell ref="N209:T209"/>
    <mergeCell ref="AD209:AJ209"/>
    <mergeCell ref="AM209:AS209"/>
    <mergeCell ref="A208:A209"/>
    <mergeCell ref="B208:B209"/>
    <mergeCell ref="C208:C209"/>
    <mergeCell ref="D208:D209"/>
    <mergeCell ref="F208:F209"/>
    <mergeCell ref="H208:H209"/>
    <mergeCell ref="AQ210:AQ211"/>
    <mergeCell ref="AR210:AR211"/>
    <mergeCell ref="AS210:AS211"/>
    <mergeCell ref="AT210:AT211"/>
    <mergeCell ref="B212:G212"/>
    <mergeCell ref="I212:AT212"/>
    <mergeCell ref="AJ210:AJ211"/>
    <mergeCell ref="AK210:AK211"/>
    <mergeCell ref="AM210:AM211"/>
    <mergeCell ref="AN210:AN211"/>
    <mergeCell ref="AO210:AO211"/>
    <mergeCell ref="AP205:AP206"/>
    <mergeCell ref="AD205:AD206"/>
    <mergeCell ref="AE205:AE206"/>
    <mergeCell ref="AF205:AF206"/>
    <mergeCell ref="AG205:AG206"/>
    <mergeCell ref="AH205:AH206"/>
    <mergeCell ref="AI205:AI206"/>
    <mergeCell ref="Q205:Q206"/>
    <mergeCell ref="R205:R206"/>
    <mergeCell ref="S205:S206"/>
    <mergeCell ref="T205:T206"/>
    <mergeCell ref="U205:U206"/>
    <mergeCell ref="AB205:AB206"/>
    <mergeCell ref="I205:I206"/>
    <mergeCell ref="J205:J206"/>
    <mergeCell ref="K205:K206"/>
    <mergeCell ref="N205:N206"/>
    <mergeCell ref="O205:O206"/>
    <mergeCell ref="P205:P206"/>
    <mergeCell ref="A205:A207"/>
    <mergeCell ref="B205:B206"/>
    <mergeCell ref="C205:C206"/>
    <mergeCell ref="D205:D206"/>
    <mergeCell ref="F205:F206"/>
    <mergeCell ref="H205:H206"/>
    <mergeCell ref="I203:I204"/>
    <mergeCell ref="J203:J204"/>
    <mergeCell ref="K203:K204"/>
    <mergeCell ref="N203:AB203"/>
    <mergeCell ref="AD203:AK203"/>
    <mergeCell ref="AM203:AT203"/>
    <mergeCell ref="N204:T204"/>
    <mergeCell ref="AD204:AJ204"/>
    <mergeCell ref="AM204:AS204"/>
    <mergeCell ref="A203:A204"/>
    <mergeCell ref="B203:B204"/>
    <mergeCell ref="C203:C204"/>
    <mergeCell ref="D203:D204"/>
    <mergeCell ref="F203:F204"/>
    <mergeCell ref="H203:H204"/>
    <mergeCell ref="AQ205:AQ206"/>
    <mergeCell ref="AR205:AR206"/>
    <mergeCell ref="AS205:AS206"/>
    <mergeCell ref="AT205:AT206"/>
    <mergeCell ref="B207:G207"/>
    <mergeCell ref="I207:AT207"/>
    <mergeCell ref="AJ205:AJ206"/>
    <mergeCell ref="AK205:AK206"/>
    <mergeCell ref="AM205:AM206"/>
    <mergeCell ref="AN205:AN206"/>
    <mergeCell ref="AO205:AO206"/>
    <mergeCell ref="AP200:AP201"/>
    <mergeCell ref="AD200:AD201"/>
    <mergeCell ref="AE200:AE201"/>
    <mergeCell ref="AF200:AF201"/>
    <mergeCell ref="AG200:AG201"/>
    <mergeCell ref="AH200:AH201"/>
    <mergeCell ref="AI200:AI201"/>
    <mergeCell ref="Q200:Q201"/>
    <mergeCell ref="R200:R201"/>
    <mergeCell ref="S200:S201"/>
    <mergeCell ref="T200:T201"/>
    <mergeCell ref="U200:U201"/>
    <mergeCell ref="AB200:AB201"/>
    <mergeCell ref="I200:I201"/>
    <mergeCell ref="J200:J201"/>
    <mergeCell ref="K200:K201"/>
    <mergeCell ref="N200:N201"/>
    <mergeCell ref="O200:O201"/>
    <mergeCell ref="P200:P201"/>
    <mergeCell ref="A200:A202"/>
    <mergeCell ref="B200:B201"/>
    <mergeCell ref="C200:C201"/>
    <mergeCell ref="D200:D201"/>
    <mergeCell ref="F200:F201"/>
    <mergeCell ref="H200:H201"/>
    <mergeCell ref="I198:I199"/>
    <mergeCell ref="J198:J199"/>
    <mergeCell ref="K198:K199"/>
    <mergeCell ref="N198:AB198"/>
    <mergeCell ref="AD198:AK198"/>
    <mergeCell ref="AM198:AT198"/>
    <mergeCell ref="N199:T199"/>
    <mergeCell ref="AD199:AJ199"/>
    <mergeCell ref="AM199:AS199"/>
    <mergeCell ref="A198:A199"/>
    <mergeCell ref="B198:B199"/>
    <mergeCell ref="C198:C199"/>
    <mergeCell ref="D198:D199"/>
    <mergeCell ref="F198:F199"/>
    <mergeCell ref="H198:H199"/>
    <mergeCell ref="AQ200:AQ201"/>
    <mergeCell ref="AR200:AR201"/>
    <mergeCell ref="AS200:AS201"/>
    <mergeCell ref="AT200:AT201"/>
    <mergeCell ref="B202:G202"/>
    <mergeCell ref="I202:AT202"/>
    <mergeCell ref="AJ200:AJ201"/>
    <mergeCell ref="AK200:AK201"/>
    <mergeCell ref="AM200:AM201"/>
    <mergeCell ref="AN200:AN201"/>
    <mergeCell ref="AO200:AO201"/>
    <mergeCell ref="AP195:AP196"/>
    <mergeCell ref="AD195:AD196"/>
    <mergeCell ref="AE195:AE196"/>
    <mergeCell ref="AF195:AF196"/>
    <mergeCell ref="AG195:AG196"/>
    <mergeCell ref="AH195:AH196"/>
    <mergeCell ref="AI195:AI196"/>
    <mergeCell ref="Q195:Q196"/>
    <mergeCell ref="R195:R196"/>
    <mergeCell ref="S195:S196"/>
    <mergeCell ref="T195:T196"/>
    <mergeCell ref="U195:U196"/>
    <mergeCell ref="AB195:AB196"/>
    <mergeCell ref="I195:I196"/>
    <mergeCell ref="J195:J196"/>
    <mergeCell ref="K195:K196"/>
    <mergeCell ref="N195:N196"/>
    <mergeCell ref="O195:O196"/>
    <mergeCell ref="P195:P196"/>
    <mergeCell ref="A195:A197"/>
    <mergeCell ref="B195:B196"/>
    <mergeCell ref="C195:C196"/>
    <mergeCell ref="D195:D196"/>
    <mergeCell ref="F195:F196"/>
    <mergeCell ref="H195:H196"/>
    <mergeCell ref="I193:I194"/>
    <mergeCell ref="J193:J194"/>
    <mergeCell ref="K193:K194"/>
    <mergeCell ref="N193:AB193"/>
    <mergeCell ref="AD193:AK193"/>
    <mergeCell ref="AM193:AT193"/>
    <mergeCell ref="N194:T194"/>
    <mergeCell ref="AD194:AJ194"/>
    <mergeCell ref="AM194:AS194"/>
    <mergeCell ref="A193:A194"/>
    <mergeCell ref="B193:B194"/>
    <mergeCell ref="C193:C194"/>
    <mergeCell ref="D193:D194"/>
    <mergeCell ref="F193:F194"/>
    <mergeCell ref="H193:H194"/>
    <mergeCell ref="AQ195:AQ196"/>
    <mergeCell ref="AR195:AR196"/>
    <mergeCell ref="AS195:AS196"/>
    <mergeCell ref="AT195:AT196"/>
    <mergeCell ref="B197:G197"/>
    <mergeCell ref="I197:AT197"/>
    <mergeCell ref="AJ195:AJ196"/>
    <mergeCell ref="AK195:AK196"/>
    <mergeCell ref="AM195:AM196"/>
    <mergeCell ref="AN195:AN196"/>
    <mergeCell ref="AO195:AO196"/>
    <mergeCell ref="AP190:AP191"/>
    <mergeCell ref="AD190:AD191"/>
    <mergeCell ref="AE190:AE191"/>
    <mergeCell ref="AF190:AF191"/>
    <mergeCell ref="AG190:AG191"/>
    <mergeCell ref="AH190:AH191"/>
    <mergeCell ref="AI190:AI191"/>
    <mergeCell ref="Q190:Q191"/>
    <mergeCell ref="R190:R191"/>
    <mergeCell ref="S190:S191"/>
    <mergeCell ref="T190:T191"/>
    <mergeCell ref="U190:U191"/>
    <mergeCell ref="AB190:AB191"/>
    <mergeCell ref="I190:I191"/>
    <mergeCell ref="J190:J191"/>
    <mergeCell ref="K190:K191"/>
    <mergeCell ref="N190:N191"/>
    <mergeCell ref="O190:O191"/>
    <mergeCell ref="P190:P191"/>
    <mergeCell ref="A190:A192"/>
    <mergeCell ref="B190:B191"/>
    <mergeCell ref="C190:C191"/>
    <mergeCell ref="D190:D191"/>
    <mergeCell ref="F190:F191"/>
    <mergeCell ref="H190:H191"/>
    <mergeCell ref="I188:I189"/>
    <mergeCell ref="J188:J189"/>
    <mergeCell ref="K188:K189"/>
    <mergeCell ref="N188:AB188"/>
    <mergeCell ref="AD188:AK188"/>
    <mergeCell ref="AM188:AT188"/>
    <mergeCell ref="N189:T189"/>
    <mergeCell ref="AD189:AJ189"/>
    <mergeCell ref="AM189:AS189"/>
    <mergeCell ref="A188:A189"/>
    <mergeCell ref="B188:B189"/>
    <mergeCell ref="C188:C189"/>
    <mergeCell ref="D188:D189"/>
    <mergeCell ref="F188:F189"/>
    <mergeCell ref="H188:H189"/>
    <mergeCell ref="AQ190:AQ191"/>
    <mergeCell ref="AR190:AR191"/>
    <mergeCell ref="AS190:AS191"/>
    <mergeCell ref="AT190:AT191"/>
    <mergeCell ref="B192:G192"/>
    <mergeCell ref="I192:AT192"/>
    <mergeCell ref="AJ190:AJ191"/>
    <mergeCell ref="AK190:AK191"/>
    <mergeCell ref="AM190:AM191"/>
    <mergeCell ref="AN190:AN191"/>
    <mergeCell ref="AO190:AO191"/>
    <mergeCell ref="AP185:AP186"/>
    <mergeCell ref="AD185:AD186"/>
    <mergeCell ref="AE185:AE186"/>
    <mergeCell ref="AF185:AF186"/>
    <mergeCell ref="AG185:AG186"/>
    <mergeCell ref="AH185:AH186"/>
    <mergeCell ref="AI185:AI186"/>
    <mergeCell ref="Q185:Q186"/>
    <mergeCell ref="R185:R186"/>
    <mergeCell ref="S185:S186"/>
    <mergeCell ref="T185:T186"/>
    <mergeCell ref="U185:U186"/>
    <mergeCell ref="AB185:AB186"/>
    <mergeCell ref="I185:I186"/>
    <mergeCell ref="J185:J186"/>
    <mergeCell ref="K185:K186"/>
    <mergeCell ref="N185:N186"/>
    <mergeCell ref="O185:O186"/>
    <mergeCell ref="P185:P186"/>
    <mergeCell ref="A185:A187"/>
    <mergeCell ref="B185:B186"/>
    <mergeCell ref="C185:C186"/>
    <mergeCell ref="D185:D186"/>
    <mergeCell ref="F185:F186"/>
    <mergeCell ref="H185:H186"/>
    <mergeCell ref="I183:I184"/>
    <mergeCell ref="J183:J184"/>
    <mergeCell ref="K183:K184"/>
    <mergeCell ref="N183:AB183"/>
    <mergeCell ref="AD183:AK183"/>
    <mergeCell ref="AM183:AT183"/>
    <mergeCell ref="N184:T184"/>
    <mergeCell ref="AD184:AJ184"/>
    <mergeCell ref="AM184:AS184"/>
    <mergeCell ref="A183:A184"/>
    <mergeCell ref="B183:B184"/>
    <mergeCell ref="C183:C184"/>
    <mergeCell ref="D183:D184"/>
    <mergeCell ref="F183:F184"/>
    <mergeCell ref="H183:H184"/>
    <mergeCell ref="AQ185:AQ186"/>
    <mergeCell ref="AR185:AR186"/>
    <mergeCell ref="AS185:AS186"/>
    <mergeCell ref="AT185:AT186"/>
    <mergeCell ref="B187:G187"/>
    <mergeCell ref="I187:AT187"/>
    <mergeCell ref="AJ185:AJ186"/>
    <mergeCell ref="AK185:AK186"/>
    <mergeCell ref="AM185:AM186"/>
    <mergeCell ref="AN185:AN186"/>
    <mergeCell ref="AO185:AO186"/>
    <mergeCell ref="AP180:AP181"/>
    <mergeCell ref="AD180:AD181"/>
    <mergeCell ref="AE180:AE181"/>
    <mergeCell ref="AF180:AF181"/>
    <mergeCell ref="AG180:AG181"/>
    <mergeCell ref="AH180:AH181"/>
    <mergeCell ref="AI180:AI181"/>
    <mergeCell ref="Q180:Q181"/>
    <mergeCell ref="R180:R181"/>
    <mergeCell ref="S180:S181"/>
    <mergeCell ref="T180:T181"/>
    <mergeCell ref="U180:U181"/>
    <mergeCell ref="AB180:AB181"/>
    <mergeCell ref="I180:I181"/>
    <mergeCell ref="J180:J181"/>
    <mergeCell ref="K180:K181"/>
    <mergeCell ref="N180:N181"/>
    <mergeCell ref="O180:O181"/>
    <mergeCell ref="P180:P181"/>
    <mergeCell ref="A180:A182"/>
    <mergeCell ref="B180:B181"/>
    <mergeCell ref="C180:C181"/>
    <mergeCell ref="D180:D181"/>
    <mergeCell ref="F180:F181"/>
    <mergeCell ref="H180:H181"/>
    <mergeCell ref="I178:I179"/>
    <mergeCell ref="J178:J179"/>
    <mergeCell ref="K178:K179"/>
    <mergeCell ref="N178:AB178"/>
    <mergeCell ref="AD178:AK178"/>
    <mergeCell ref="AM178:AT178"/>
    <mergeCell ref="N179:T179"/>
    <mergeCell ref="AD179:AJ179"/>
    <mergeCell ref="AM179:AS179"/>
    <mergeCell ref="A178:A179"/>
    <mergeCell ref="B178:B179"/>
    <mergeCell ref="C178:C179"/>
    <mergeCell ref="D178:D179"/>
    <mergeCell ref="F178:F179"/>
    <mergeCell ref="H178:H179"/>
    <mergeCell ref="AQ180:AQ181"/>
    <mergeCell ref="AR180:AR181"/>
    <mergeCell ref="AS180:AS181"/>
    <mergeCell ref="AT180:AT181"/>
    <mergeCell ref="B182:G182"/>
    <mergeCell ref="I182:AT182"/>
    <mergeCell ref="AJ180:AJ181"/>
    <mergeCell ref="AK180:AK181"/>
    <mergeCell ref="AM180:AM181"/>
    <mergeCell ref="AN180:AN181"/>
    <mergeCell ref="AO180:AO181"/>
    <mergeCell ref="AP175:AP176"/>
    <mergeCell ref="AD175:AD176"/>
    <mergeCell ref="AE175:AE176"/>
    <mergeCell ref="AF175:AF176"/>
    <mergeCell ref="AG175:AG176"/>
    <mergeCell ref="AH175:AH176"/>
    <mergeCell ref="AI175:AI176"/>
    <mergeCell ref="Q175:Q176"/>
    <mergeCell ref="R175:R176"/>
    <mergeCell ref="S175:S176"/>
    <mergeCell ref="T175:T176"/>
    <mergeCell ref="U175:U176"/>
    <mergeCell ref="AB175:AB176"/>
    <mergeCell ref="I175:I176"/>
    <mergeCell ref="J175:J176"/>
    <mergeCell ref="K175:K176"/>
    <mergeCell ref="N175:N176"/>
    <mergeCell ref="O175:O176"/>
    <mergeCell ref="P175:P176"/>
    <mergeCell ref="A175:A177"/>
    <mergeCell ref="B175:B176"/>
    <mergeCell ref="C175:C176"/>
    <mergeCell ref="D175:D176"/>
    <mergeCell ref="F175:F176"/>
    <mergeCell ref="H175:H176"/>
    <mergeCell ref="I173:I174"/>
    <mergeCell ref="J173:J174"/>
    <mergeCell ref="K173:K174"/>
    <mergeCell ref="N173:AB173"/>
    <mergeCell ref="AD173:AK173"/>
    <mergeCell ref="AM173:AT173"/>
    <mergeCell ref="N174:T174"/>
    <mergeCell ref="AD174:AJ174"/>
    <mergeCell ref="AM174:AS174"/>
    <mergeCell ref="A173:A174"/>
    <mergeCell ref="B173:B174"/>
    <mergeCell ref="C173:C174"/>
    <mergeCell ref="D173:D174"/>
    <mergeCell ref="F173:F174"/>
    <mergeCell ref="H173:H174"/>
    <mergeCell ref="AQ175:AQ176"/>
    <mergeCell ref="AR175:AR176"/>
    <mergeCell ref="AS175:AS176"/>
    <mergeCell ref="AT175:AT176"/>
    <mergeCell ref="B177:G177"/>
    <mergeCell ref="I177:AT177"/>
    <mergeCell ref="AJ175:AJ176"/>
    <mergeCell ref="AK175:AK176"/>
    <mergeCell ref="AM175:AM176"/>
    <mergeCell ref="AN175:AN176"/>
    <mergeCell ref="AO175:AO176"/>
    <mergeCell ref="AP170:AP171"/>
    <mergeCell ref="AD170:AD171"/>
    <mergeCell ref="AE170:AE171"/>
    <mergeCell ref="AF170:AF171"/>
    <mergeCell ref="AG170:AG171"/>
    <mergeCell ref="AH170:AH171"/>
    <mergeCell ref="AI170:AI171"/>
    <mergeCell ref="Q170:Q171"/>
    <mergeCell ref="R170:R171"/>
    <mergeCell ref="S170:S171"/>
    <mergeCell ref="T170:T171"/>
    <mergeCell ref="U170:U171"/>
    <mergeCell ref="AB170:AB171"/>
    <mergeCell ref="I170:I171"/>
    <mergeCell ref="J170:J171"/>
    <mergeCell ref="K170:K171"/>
    <mergeCell ref="N170:N171"/>
    <mergeCell ref="O170:O171"/>
    <mergeCell ref="P170:P171"/>
    <mergeCell ref="A170:A172"/>
    <mergeCell ref="B170:B171"/>
    <mergeCell ref="C170:C171"/>
    <mergeCell ref="D170:D171"/>
    <mergeCell ref="F170:F171"/>
    <mergeCell ref="H170:H171"/>
    <mergeCell ref="I168:I169"/>
    <mergeCell ref="J168:J169"/>
    <mergeCell ref="K168:K169"/>
    <mergeCell ref="N168:AB168"/>
    <mergeCell ref="AD168:AK168"/>
    <mergeCell ref="AM168:AT168"/>
    <mergeCell ref="N169:T169"/>
    <mergeCell ref="AD169:AJ169"/>
    <mergeCell ref="AM169:AS169"/>
    <mergeCell ref="A168:A169"/>
    <mergeCell ref="B168:B169"/>
    <mergeCell ref="C168:C169"/>
    <mergeCell ref="D168:D169"/>
    <mergeCell ref="F168:F169"/>
    <mergeCell ref="H168:H169"/>
    <mergeCell ref="AQ170:AQ171"/>
    <mergeCell ref="AR170:AR171"/>
    <mergeCell ref="AS170:AS171"/>
    <mergeCell ref="AT170:AT171"/>
    <mergeCell ref="B172:G172"/>
    <mergeCell ref="I172:AT172"/>
    <mergeCell ref="AJ170:AJ171"/>
    <mergeCell ref="AK170:AK171"/>
    <mergeCell ref="AM170:AM171"/>
    <mergeCell ref="AN170:AN171"/>
    <mergeCell ref="AO170:AO171"/>
    <mergeCell ref="AP165:AP166"/>
    <mergeCell ref="AD165:AD166"/>
    <mergeCell ref="AE165:AE166"/>
    <mergeCell ref="AF165:AF166"/>
    <mergeCell ref="AG165:AG166"/>
    <mergeCell ref="AH165:AH166"/>
    <mergeCell ref="AI165:AI166"/>
    <mergeCell ref="Q165:Q166"/>
    <mergeCell ref="R165:R166"/>
    <mergeCell ref="S165:S166"/>
    <mergeCell ref="T165:T166"/>
    <mergeCell ref="U165:U166"/>
    <mergeCell ref="AB165:AB166"/>
    <mergeCell ref="I165:I166"/>
    <mergeCell ref="J165:J166"/>
    <mergeCell ref="K165:K166"/>
    <mergeCell ref="N165:N166"/>
    <mergeCell ref="O165:O166"/>
    <mergeCell ref="P165:P166"/>
    <mergeCell ref="A165:A167"/>
    <mergeCell ref="B165:B166"/>
    <mergeCell ref="C165:C166"/>
    <mergeCell ref="D165:D166"/>
    <mergeCell ref="F165:F166"/>
    <mergeCell ref="H165:H166"/>
    <mergeCell ref="I163:I164"/>
    <mergeCell ref="J163:J164"/>
    <mergeCell ref="K163:K164"/>
    <mergeCell ref="N163:AB163"/>
    <mergeCell ref="AD163:AK163"/>
    <mergeCell ref="AM163:AT163"/>
    <mergeCell ref="N164:T164"/>
    <mergeCell ref="AD164:AJ164"/>
    <mergeCell ref="AM164:AS164"/>
    <mergeCell ref="A163:A164"/>
    <mergeCell ref="B163:B164"/>
    <mergeCell ref="C163:C164"/>
    <mergeCell ref="D163:D164"/>
    <mergeCell ref="F163:F164"/>
    <mergeCell ref="H163:H164"/>
    <mergeCell ref="AQ165:AQ166"/>
    <mergeCell ref="AR165:AR166"/>
    <mergeCell ref="AS165:AS166"/>
    <mergeCell ref="AT165:AT166"/>
    <mergeCell ref="B167:G167"/>
    <mergeCell ref="I167:AT167"/>
    <mergeCell ref="AJ165:AJ166"/>
    <mergeCell ref="AK165:AK166"/>
    <mergeCell ref="AM165:AM166"/>
    <mergeCell ref="AN165:AN166"/>
    <mergeCell ref="AO165:AO166"/>
    <mergeCell ref="AP160:AP161"/>
    <mergeCell ref="AD160:AD161"/>
    <mergeCell ref="AE160:AE161"/>
    <mergeCell ref="AF160:AF161"/>
    <mergeCell ref="AG160:AG161"/>
    <mergeCell ref="AH160:AH161"/>
    <mergeCell ref="AI160:AI161"/>
    <mergeCell ref="Q160:Q161"/>
    <mergeCell ref="R160:R161"/>
    <mergeCell ref="S160:S161"/>
    <mergeCell ref="T160:T161"/>
    <mergeCell ref="U160:U161"/>
    <mergeCell ref="AB160:AB161"/>
    <mergeCell ref="I160:I161"/>
    <mergeCell ref="J160:J161"/>
    <mergeCell ref="K160:K161"/>
    <mergeCell ref="N160:N161"/>
    <mergeCell ref="O160:O161"/>
    <mergeCell ref="P160:P161"/>
    <mergeCell ref="A160:A162"/>
    <mergeCell ref="B160:B161"/>
    <mergeCell ref="C160:C161"/>
    <mergeCell ref="D160:D161"/>
    <mergeCell ref="F160:F161"/>
    <mergeCell ref="H160:H161"/>
    <mergeCell ref="I158:I159"/>
    <mergeCell ref="J158:J159"/>
    <mergeCell ref="K158:K159"/>
    <mergeCell ref="N158:AB158"/>
    <mergeCell ref="AD158:AK158"/>
    <mergeCell ref="AM158:AT158"/>
    <mergeCell ref="N159:T159"/>
    <mergeCell ref="AD159:AJ159"/>
    <mergeCell ref="AM159:AS159"/>
    <mergeCell ref="A158:A159"/>
    <mergeCell ref="B158:B159"/>
    <mergeCell ref="C158:C159"/>
    <mergeCell ref="D158:D159"/>
    <mergeCell ref="F158:F159"/>
    <mergeCell ref="H158:H159"/>
    <mergeCell ref="AQ160:AQ161"/>
    <mergeCell ref="AR160:AR161"/>
    <mergeCell ref="AS160:AS161"/>
    <mergeCell ref="AT160:AT161"/>
    <mergeCell ref="B162:G162"/>
    <mergeCell ref="I162:AT162"/>
    <mergeCell ref="AJ160:AJ161"/>
    <mergeCell ref="AK160:AK161"/>
    <mergeCell ref="AM160:AM161"/>
    <mergeCell ref="AN160:AN161"/>
    <mergeCell ref="AO160:AO161"/>
    <mergeCell ref="AP155:AP156"/>
    <mergeCell ref="AD155:AD156"/>
    <mergeCell ref="AE155:AE156"/>
    <mergeCell ref="AF155:AF156"/>
    <mergeCell ref="AG155:AG156"/>
    <mergeCell ref="AH155:AH156"/>
    <mergeCell ref="AI155:AI156"/>
    <mergeCell ref="Q155:Q156"/>
    <mergeCell ref="R155:R156"/>
    <mergeCell ref="S155:S156"/>
    <mergeCell ref="T155:T156"/>
    <mergeCell ref="U155:U156"/>
    <mergeCell ref="AB155:AB156"/>
    <mergeCell ref="I155:I156"/>
    <mergeCell ref="J155:J156"/>
    <mergeCell ref="K155:K156"/>
    <mergeCell ref="N155:N156"/>
    <mergeCell ref="O155:O156"/>
    <mergeCell ref="P155:P156"/>
    <mergeCell ref="A155:A157"/>
    <mergeCell ref="B155:B156"/>
    <mergeCell ref="C155:C156"/>
    <mergeCell ref="D155:D156"/>
    <mergeCell ref="F155:F156"/>
    <mergeCell ref="H155:H156"/>
    <mergeCell ref="I153:I154"/>
    <mergeCell ref="J153:J154"/>
    <mergeCell ref="K153:K154"/>
    <mergeCell ref="N153:AB153"/>
    <mergeCell ref="AD153:AK153"/>
    <mergeCell ref="AM153:AT153"/>
    <mergeCell ref="N154:T154"/>
    <mergeCell ref="AD154:AJ154"/>
    <mergeCell ref="AM154:AS154"/>
    <mergeCell ref="A153:A154"/>
    <mergeCell ref="B153:B154"/>
    <mergeCell ref="C153:C154"/>
    <mergeCell ref="D153:D154"/>
    <mergeCell ref="F153:F154"/>
    <mergeCell ref="H153:H154"/>
    <mergeCell ref="AQ155:AQ156"/>
    <mergeCell ref="AR155:AR156"/>
    <mergeCell ref="AS155:AS156"/>
    <mergeCell ref="AT155:AT156"/>
    <mergeCell ref="B157:G157"/>
    <mergeCell ref="I157:AT157"/>
    <mergeCell ref="AJ155:AJ156"/>
    <mergeCell ref="AK155:AK156"/>
    <mergeCell ref="AM155:AM156"/>
    <mergeCell ref="AN155:AN156"/>
    <mergeCell ref="AO155:AO156"/>
    <mergeCell ref="AP150:AP151"/>
    <mergeCell ref="AD150:AD151"/>
    <mergeCell ref="AE150:AE151"/>
    <mergeCell ref="AF150:AF151"/>
    <mergeCell ref="AG150:AG151"/>
    <mergeCell ref="AH150:AH151"/>
    <mergeCell ref="AI150:AI151"/>
    <mergeCell ref="Q150:Q151"/>
    <mergeCell ref="R150:R151"/>
    <mergeCell ref="S150:S151"/>
    <mergeCell ref="T150:T151"/>
    <mergeCell ref="U150:U151"/>
    <mergeCell ref="AB150:AB151"/>
    <mergeCell ref="I150:I151"/>
    <mergeCell ref="J150:J151"/>
    <mergeCell ref="K150:K151"/>
    <mergeCell ref="N150:N151"/>
    <mergeCell ref="O150:O151"/>
    <mergeCell ref="P150:P151"/>
    <mergeCell ref="A150:A152"/>
    <mergeCell ref="B150:B151"/>
    <mergeCell ref="C150:C151"/>
    <mergeCell ref="D150:D151"/>
    <mergeCell ref="F150:F151"/>
    <mergeCell ref="H150:H151"/>
    <mergeCell ref="I148:I149"/>
    <mergeCell ref="J148:J149"/>
    <mergeCell ref="K148:K149"/>
    <mergeCell ref="N148:AB148"/>
    <mergeCell ref="AD148:AK148"/>
    <mergeCell ref="AM148:AT148"/>
    <mergeCell ref="N149:T149"/>
    <mergeCell ref="AD149:AJ149"/>
    <mergeCell ref="AM149:AS149"/>
    <mergeCell ref="A148:A149"/>
    <mergeCell ref="B148:B149"/>
    <mergeCell ref="C148:C149"/>
    <mergeCell ref="D148:D149"/>
    <mergeCell ref="F148:F149"/>
    <mergeCell ref="H148:H149"/>
    <mergeCell ref="AQ150:AQ151"/>
    <mergeCell ref="AR150:AR151"/>
    <mergeCell ref="AS150:AS151"/>
    <mergeCell ref="AT150:AT151"/>
    <mergeCell ref="B152:G152"/>
    <mergeCell ref="I152:AT152"/>
    <mergeCell ref="AJ150:AJ151"/>
    <mergeCell ref="AK150:AK151"/>
    <mergeCell ref="AM150:AM151"/>
    <mergeCell ref="AN150:AN151"/>
    <mergeCell ref="AO150:AO151"/>
    <mergeCell ref="AP145:AP146"/>
    <mergeCell ref="AD145:AD146"/>
    <mergeCell ref="AE145:AE146"/>
    <mergeCell ref="AF145:AF146"/>
    <mergeCell ref="AG145:AG146"/>
    <mergeCell ref="AH145:AH146"/>
    <mergeCell ref="AI145:AI146"/>
    <mergeCell ref="Q145:Q146"/>
    <mergeCell ref="R145:R146"/>
    <mergeCell ref="S145:S146"/>
    <mergeCell ref="T145:T146"/>
    <mergeCell ref="U145:U146"/>
    <mergeCell ref="AB145:AB146"/>
    <mergeCell ref="I145:I146"/>
    <mergeCell ref="J145:J146"/>
    <mergeCell ref="K145:K146"/>
    <mergeCell ref="N145:N146"/>
    <mergeCell ref="O145:O146"/>
    <mergeCell ref="P145:P146"/>
    <mergeCell ref="A145:A147"/>
    <mergeCell ref="B145:B146"/>
    <mergeCell ref="C145:C146"/>
    <mergeCell ref="D145:D146"/>
    <mergeCell ref="F145:F146"/>
    <mergeCell ref="H145:H146"/>
    <mergeCell ref="I143:I144"/>
    <mergeCell ref="J143:J144"/>
    <mergeCell ref="K143:K144"/>
    <mergeCell ref="N143:AB143"/>
    <mergeCell ref="AD143:AK143"/>
    <mergeCell ref="AM143:AT143"/>
    <mergeCell ref="N144:T144"/>
    <mergeCell ref="AD144:AJ144"/>
    <mergeCell ref="AM144:AS144"/>
    <mergeCell ref="A143:A144"/>
    <mergeCell ref="B143:B144"/>
    <mergeCell ref="C143:C144"/>
    <mergeCell ref="D143:D144"/>
    <mergeCell ref="F143:F144"/>
    <mergeCell ref="H143:H144"/>
    <mergeCell ref="AQ145:AQ146"/>
    <mergeCell ref="AR145:AR146"/>
    <mergeCell ref="AS145:AS146"/>
    <mergeCell ref="AT145:AT146"/>
    <mergeCell ref="B147:G147"/>
    <mergeCell ref="I147:AT147"/>
    <mergeCell ref="AJ145:AJ146"/>
    <mergeCell ref="AK145:AK146"/>
    <mergeCell ref="AM145:AM146"/>
    <mergeCell ref="AN145:AN146"/>
    <mergeCell ref="AO145:AO146"/>
    <mergeCell ref="AP140:AP141"/>
    <mergeCell ref="AD140:AD141"/>
    <mergeCell ref="AE140:AE141"/>
    <mergeCell ref="AF140:AF141"/>
    <mergeCell ref="AG140:AG141"/>
    <mergeCell ref="AH140:AH141"/>
    <mergeCell ref="AI140:AI141"/>
    <mergeCell ref="Q140:Q141"/>
    <mergeCell ref="R140:R141"/>
    <mergeCell ref="S140:S141"/>
    <mergeCell ref="T140:T141"/>
    <mergeCell ref="U140:U141"/>
    <mergeCell ref="AB140:AB141"/>
    <mergeCell ref="I140:I141"/>
    <mergeCell ref="J140:J141"/>
    <mergeCell ref="K140:K141"/>
    <mergeCell ref="N140:N141"/>
    <mergeCell ref="O140:O141"/>
    <mergeCell ref="P140:P141"/>
    <mergeCell ref="A140:A142"/>
    <mergeCell ref="B140:B141"/>
    <mergeCell ref="C140:C141"/>
    <mergeCell ref="D140:D141"/>
    <mergeCell ref="F140:F141"/>
    <mergeCell ref="H140:H141"/>
    <mergeCell ref="I138:I139"/>
    <mergeCell ref="J138:J139"/>
    <mergeCell ref="K138:K139"/>
    <mergeCell ref="N138:AB138"/>
    <mergeCell ref="AD138:AK138"/>
    <mergeCell ref="AM138:AT138"/>
    <mergeCell ref="N139:T139"/>
    <mergeCell ref="AD139:AJ139"/>
    <mergeCell ref="AM139:AS139"/>
    <mergeCell ref="A138:A139"/>
    <mergeCell ref="B138:B139"/>
    <mergeCell ref="C138:C139"/>
    <mergeCell ref="D138:D139"/>
    <mergeCell ref="F138:F139"/>
    <mergeCell ref="H138:H139"/>
    <mergeCell ref="AQ140:AQ141"/>
    <mergeCell ref="AR140:AR141"/>
    <mergeCell ref="AS140:AS141"/>
    <mergeCell ref="AT140:AT141"/>
    <mergeCell ref="B142:G142"/>
    <mergeCell ref="I142:AT142"/>
    <mergeCell ref="AJ140:AJ141"/>
    <mergeCell ref="AK140:AK141"/>
    <mergeCell ref="AM140:AM141"/>
    <mergeCell ref="AN140:AN141"/>
    <mergeCell ref="AO140:AO141"/>
    <mergeCell ref="AP135:AP136"/>
    <mergeCell ref="AD135:AD136"/>
    <mergeCell ref="AE135:AE136"/>
    <mergeCell ref="AF135:AF136"/>
    <mergeCell ref="AG135:AG136"/>
    <mergeCell ref="AH135:AH136"/>
    <mergeCell ref="AI135:AI136"/>
    <mergeCell ref="Q135:Q136"/>
    <mergeCell ref="R135:R136"/>
    <mergeCell ref="S135:S136"/>
    <mergeCell ref="T135:T136"/>
    <mergeCell ref="U135:U136"/>
    <mergeCell ref="AB135:AB136"/>
    <mergeCell ref="I135:I136"/>
    <mergeCell ref="J135:J136"/>
    <mergeCell ref="K135:K136"/>
    <mergeCell ref="N135:N136"/>
    <mergeCell ref="O135:O136"/>
    <mergeCell ref="P135:P136"/>
    <mergeCell ref="A135:A137"/>
    <mergeCell ref="B135:B136"/>
    <mergeCell ref="C135:C136"/>
    <mergeCell ref="D135:D136"/>
    <mergeCell ref="F135:F136"/>
    <mergeCell ref="H135:H136"/>
    <mergeCell ref="I133:I134"/>
    <mergeCell ref="J133:J134"/>
    <mergeCell ref="K133:K134"/>
    <mergeCell ref="N133:AB133"/>
    <mergeCell ref="AD133:AK133"/>
    <mergeCell ref="AM133:AT133"/>
    <mergeCell ref="N134:T134"/>
    <mergeCell ref="AD134:AJ134"/>
    <mergeCell ref="AM134:AS134"/>
    <mergeCell ref="A133:A134"/>
    <mergeCell ref="B133:B134"/>
    <mergeCell ref="C133:C134"/>
    <mergeCell ref="D133:D134"/>
    <mergeCell ref="F133:F134"/>
    <mergeCell ref="H133:H134"/>
    <mergeCell ref="AQ135:AQ136"/>
    <mergeCell ref="AR135:AR136"/>
    <mergeCell ref="AS135:AS136"/>
    <mergeCell ref="AT135:AT136"/>
    <mergeCell ref="B137:G137"/>
    <mergeCell ref="I137:AT137"/>
    <mergeCell ref="AJ135:AJ136"/>
    <mergeCell ref="AK135:AK136"/>
    <mergeCell ref="AM135:AM136"/>
    <mergeCell ref="AN135:AN136"/>
    <mergeCell ref="AO135:AO136"/>
    <mergeCell ref="AP130:AP131"/>
    <mergeCell ref="AD130:AD131"/>
    <mergeCell ref="AE130:AE131"/>
    <mergeCell ref="AF130:AF131"/>
    <mergeCell ref="AG130:AG131"/>
    <mergeCell ref="AH130:AH131"/>
    <mergeCell ref="AI130:AI131"/>
    <mergeCell ref="Q130:Q131"/>
    <mergeCell ref="R130:R131"/>
    <mergeCell ref="S130:S131"/>
    <mergeCell ref="T130:T131"/>
    <mergeCell ref="U130:U131"/>
    <mergeCell ref="AB130:AB131"/>
    <mergeCell ref="I130:I131"/>
    <mergeCell ref="J130:J131"/>
    <mergeCell ref="K130:K131"/>
    <mergeCell ref="N130:N131"/>
    <mergeCell ref="O130:O131"/>
    <mergeCell ref="P130:P131"/>
    <mergeCell ref="A130:A132"/>
    <mergeCell ref="B130:B131"/>
    <mergeCell ref="C130:C131"/>
    <mergeCell ref="D130:D131"/>
    <mergeCell ref="F130:F131"/>
    <mergeCell ref="H130:H131"/>
    <mergeCell ref="I128:I129"/>
    <mergeCell ref="J128:J129"/>
    <mergeCell ref="K128:K129"/>
    <mergeCell ref="N128:AB128"/>
    <mergeCell ref="AD128:AK128"/>
    <mergeCell ref="AM128:AT128"/>
    <mergeCell ref="N129:T129"/>
    <mergeCell ref="AD129:AJ129"/>
    <mergeCell ref="AM129:AS129"/>
    <mergeCell ref="A128:A129"/>
    <mergeCell ref="B128:B129"/>
    <mergeCell ref="C128:C129"/>
    <mergeCell ref="D128:D129"/>
    <mergeCell ref="F128:F129"/>
    <mergeCell ref="H128:H129"/>
    <mergeCell ref="AQ130:AQ131"/>
    <mergeCell ref="AR130:AR131"/>
    <mergeCell ref="AS130:AS131"/>
    <mergeCell ref="AT130:AT131"/>
    <mergeCell ref="B132:G132"/>
    <mergeCell ref="I132:AT132"/>
    <mergeCell ref="AJ130:AJ131"/>
    <mergeCell ref="AK130:AK131"/>
    <mergeCell ref="AM130:AM131"/>
    <mergeCell ref="AN130:AN131"/>
    <mergeCell ref="AO130:AO131"/>
    <mergeCell ref="AP125:AP126"/>
    <mergeCell ref="AD125:AD126"/>
    <mergeCell ref="AE125:AE126"/>
    <mergeCell ref="AF125:AF126"/>
    <mergeCell ref="AG125:AG126"/>
    <mergeCell ref="AH125:AH126"/>
    <mergeCell ref="AI125:AI126"/>
    <mergeCell ref="Q125:Q126"/>
    <mergeCell ref="R125:R126"/>
    <mergeCell ref="S125:S126"/>
    <mergeCell ref="T125:T126"/>
    <mergeCell ref="U125:U126"/>
    <mergeCell ref="AB125:AB126"/>
    <mergeCell ref="I125:I126"/>
    <mergeCell ref="J125:J126"/>
    <mergeCell ref="K125:K126"/>
    <mergeCell ref="N125:N126"/>
    <mergeCell ref="O125:O126"/>
    <mergeCell ref="P125:P126"/>
    <mergeCell ref="A125:A127"/>
    <mergeCell ref="B125:B126"/>
    <mergeCell ref="C125:C126"/>
    <mergeCell ref="D125:D126"/>
    <mergeCell ref="F125:F126"/>
    <mergeCell ref="H125:H126"/>
    <mergeCell ref="I123:I124"/>
    <mergeCell ref="J123:J124"/>
    <mergeCell ref="K123:K124"/>
    <mergeCell ref="N123:AB123"/>
    <mergeCell ref="AD123:AK123"/>
    <mergeCell ref="AM123:AT123"/>
    <mergeCell ref="N124:T124"/>
    <mergeCell ref="AD124:AJ124"/>
    <mergeCell ref="AM124:AS124"/>
    <mergeCell ref="A123:A124"/>
    <mergeCell ref="B123:B124"/>
    <mergeCell ref="C123:C124"/>
    <mergeCell ref="D123:D124"/>
    <mergeCell ref="F123:F124"/>
    <mergeCell ref="H123:H124"/>
    <mergeCell ref="AQ125:AQ126"/>
    <mergeCell ref="AR125:AR126"/>
    <mergeCell ref="AS125:AS126"/>
    <mergeCell ref="AT125:AT126"/>
    <mergeCell ref="B127:G127"/>
    <mergeCell ref="I127:AT127"/>
    <mergeCell ref="AJ125:AJ126"/>
    <mergeCell ref="AK125:AK126"/>
    <mergeCell ref="AM125:AM126"/>
    <mergeCell ref="AN125:AN126"/>
    <mergeCell ref="AO125:AO126"/>
    <mergeCell ref="AP120:AP121"/>
    <mergeCell ref="AD120:AD121"/>
    <mergeCell ref="AE120:AE121"/>
    <mergeCell ref="AF120:AF121"/>
    <mergeCell ref="AG120:AG121"/>
    <mergeCell ref="AH120:AH121"/>
    <mergeCell ref="AI120:AI121"/>
    <mergeCell ref="Q120:Q121"/>
    <mergeCell ref="R120:R121"/>
    <mergeCell ref="S120:S121"/>
    <mergeCell ref="T120:T121"/>
    <mergeCell ref="U120:U121"/>
    <mergeCell ref="AB120:AB121"/>
    <mergeCell ref="I120:I121"/>
    <mergeCell ref="J120:J121"/>
    <mergeCell ref="K120:K121"/>
    <mergeCell ref="N120:N121"/>
    <mergeCell ref="O120:O121"/>
    <mergeCell ref="P120:P121"/>
    <mergeCell ref="A120:A122"/>
    <mergeCell ref="B120:B121"/>
    <mergeCell ref="C120:C121"/>
    <mergeCell ref="D120:D121"/>
    <mergeCell ref="F120:F121"/>
    <mergeCell ref="H120:H121"/>
    <mergeCell ref="I118:I119"/>
    <mergeCell ref="J118:J119"/>
    <mergeCell ref="K118:K119"/>
    <mergeCell ref="N118:AB118"/>
    <mergeCell ref="AD118:AK118"/>
    <mergeCell ref="AM118:AT118"/>
    <mergeCell ref="N119:T119"/>
    <mergeCell ref="AD119:AJ119"/>
    <mergeCell ref="AM119:AS119"/>
    <mergeCell ref="A118:A119"/>
    <mergeCell ref="B118:B119"/>
    <mergeCell ref="C118:C119"/>
    <mergeCell ref="D118:D119"/>
    <mergeCell ref="F118:F119"/>
    <mergeCell ref="H118:H119"/>
    <mergeCell ref="AQ120:AQ121"/>
    <mergeCell ref="AR120:AR121"/>
    <mergeCell ref="AS120:AS121"/>
    <mergeCell ref="AT120:AT121"/>
    <mergeCell ref="B122:G122"/>
    <mergeCell ref="I122:AT122"/>
    <mergeCell ref="AJ120:AJ121"/>
    <mergeCell ref="AK120:AK121"/>
    <mergeCell ref="AM120:AM121"/>
    <mergeCell ref="AN120:AN121"/>
    <mergeCell ref="AO120:AO121"/>
    <mergeCell ref="AP115:AP116"/>
    <mergeCell ref="AD115:AD116"/>
    <mergeCell ref="AE115:AE116"/>
    <mergeCell ref="AF115:AF116"/>
    <mergeCell ref="AG115:AG116"/>
    <mergeCell ref="AH115:AH116"/>
    <mergeCell ref="AI115:AI116"/>
    <mergeCell ref="Q115:Q116"/>
    <mergeCell ref="R115:R116"/>
    <mergeCell ref="S115:S116"/>
    <mergeCell ref="T115:T116"/>
    <mergeCell ref="U115:U116"/>
    <mergeCell ref="AB115:AB116"/>
    <mergeCell ref="I115:I116"/>
    <mergeCell ref="J115:J116"/>
    <mergeCell ref="K115:K116"/>
    <mergeCell ref="N115:N116"/>
    <mergeCell ref="O115:O116"/>
    <mergeCell ref="P115:P116"/>
    <mergeCell ref="A115:A117"/>
    <mergeCell ref="B115:B116"/>
    <mergeCell ref="C115:C116"/>
    <mergeCell ref="D115:D116"/>
    <mergeCell ref="F115:F116"/>
    <mergeCell ref="H115:H116"/>
    <mergeCell ref="I113:I114"/>
    <mergeCell ref="J113:J114"/>
    <mergeCell ref="K113:K114"/>
    <mergeCell ref="N113:AB113"/>
    <mergeCell ref="AD113:AK113"/>
    <mergeCell ref="AM113:AT113"/>
    <mergeCell ref="N114:T114"/>
    <mergeCell ref="AD114:AJ114"/>
    <mergeCell ref="AM114:AS114"/>
    <mergeCell ref="A113:A114"/>
    <mergeCell ref="B113:B114"/>
    <mergeCell ref="C113:C114"/>
    <mergeCell ref="D113:D114"/>
    <mergeCell ref="F113:F114"/>
    <mergeCell ref="H113:H114"/>
    <mergeCell ref="AQ115:AQ116"/>
    <mergeCell ref="AR115:AR116"/>
    <mergeCell ref="AS115:AS116"/>
    <mergeCell ref="AT115:AT116"/>
    <mergeCell ref="B117:G117"/>
    <mergeCell ref="I117:AT117"/>
    <mergeCell ref="AJ115:AJ116"/>
    <mergeCell ref="AK115:AK116"/>
    <mergeCell ref="AM115:AM116"/>
    <mergeCell ref="AN115:AN116"/>
    <mergeCell ref="AO115:AO116"/>
    <mergeCell ref="AP110:AP111"/>
    <mergeCell ref="AD110:AD111"/>
    <mergeCell ref="AE110:AE111"/>
    <mergeCell ref="AF110:AF111"/>
    <mergeCell ref="AG110:AG111"/>
    <mergeCell ref="AH110:AH111"/>
    <mergeCell ref="AI110:AI111"/>
    <mergeCell ref="Q110:Q111"/>
    <mergeCell ref="R110:R111"/>
    <mergeCell ref="S110:S111"/>
    <mergeCell ref="T110:T111"/>
    <mergeCell ref="U110:U111"/>
    <mergeCell ref="AB110:AB111"/>
    <mergeCell ref="I110:I111"/>
    <mergeCell ref="J110:J111"/>
    <mergeCell ref="K110:K111"/>
    <mergeCell ref="N110:N111"/>
    <mergeCell ref="O110:O111"/>
    <mergeCell ref="P110:P111"/>
    <mergeCell ref="A110:A112"/>
    <mergeCell ref="B110:B111"/>
    <mergeCell ref="C110:C111"/>
    <mergeCell ref="D110:D111"/>
    <mergeCell ref="F110:F111"/>
    <mergeCell ref="H110:H111"/>
    <mergeCell ref="I108:I109"/>
    <mergeCell ref="J108:J109"/>
    <mergeCell ref="K108:K109"/>
    <mergeCell ref="N108:AB108"/>
    <mergeCell ref="AD108:AK108"/>
    <mergeCell ref="AM108:AT108"/>
    <mergeCell ref="N109:T109"/>
    <mergeCell ref="AD109:AJ109"/>
    <mergeCell ref="AM109:AS109"/>
    <mergeCell ref="A108:A109"/>
    <mergeCell ref="B108:B109"/>
    <mergeCell ref="C108:C109"/>
    <mergeCell ref="D108:D109"/>
    <mergeCell ref="F108:F109"/>
    <mergeCell ref="H108:H109"/>
    <mergeCell ref="AQ110:AQ111"/>
    <mergeCell ref="AR110:AR111"/>
    <mergeCell ref="AS110:AS111"/>
    <mergeCell ref="AT110:AT111"/>
    <mergeCell ref="B112:G112"/>
    <mergeCell ref="I112:AT112"/>
    <mergeCell ref="AJ110:AJ111"/>
    <mergeCell ref="AK110:AK111"/>
    <mergeCell ref="AM110:AM111"/>
    <mergeCell ref="AN110:AN111"/>
    <mergeCell ref="AO110:AO111"/>
    <mergeCell ref="AP105:AP106"/>
    <mergeCell ref="AD105:AD106"/>
    <mergeCell ref="AE105:AE106"/>
    <mergeCell ref="AF105:AF106"/>
    <mergeCell ref="AG105:AG106"/>
    <mergeCell ref="AH105:AH106"/>
    <mergeCell ref="AI105:AI106"/>
    <mergeCell ref="Q105:Q106"/>
    <mergeCell ref="R105:R106"/>
    <mergeCell ref="S105:S106"/>
    <mergeCell ref="T105:T106"/>
    <mergeCell ref="U105:U106"/>
    <mergeCell ref="AB105:AB106"/>
    <mergeCell ref="I105:I106"/>
    <mergeCell ref="J105:J106"/>
    <mergeCell ref="K105:K106"/>
    <mergeCell ref="N105:N106"/>
    <mergeCell ref="O105:O106"/>
    <mergeCell ref="P105:P106"/>
    <mergeCell ref="A105:A107"/>
    <mergeCell ref="B105:B106"/>
    <mergeCell ref="C105:C106"/>
    <mergeCell ref="D105:D106"/>
    <mergeCell ref="F105:F106"/>
    <mergeCell ref="H105:H106"/>
    <mergeCell ref="I103:I104"/>
    <mergeCell ref="J103:J104"/>
    <mergeCell ref="K103:K104"/>
    <mergeCell ref="N103:AB103"/>
    <mergeCell ref="AD103:AK103"/>
    <mergeCell ref="AM103:AT103"/>
    <mergeCell ref="N104:T104"/>
    <mergeCell ref="AD104:AJ104"/>
    <mergeCell ref="AM104:AS104"/>
    <mergeCell ref="A103:A104"/>
    <mergeCell ref="B103:B104"/>
    <mergeCell ref="C103:C104"/>
    <mergeCell ref="D103:D104"/>
    <mergeCell ref="F103:F104"/>
    <mergeCell ref="H103:H104"/>
    <mergeCell ref="AQ105:AQ106"/>
    <mergeCell ref="AR105:AR106"/>
    <mergeCell ref="AS105:AS106"/>
    <mergeCell ref="AT105:AT106"/>
    <mergeCell ref="B107:G107"/>
    <mergeCell ref="I107:AT107"/>
    <mergeCell ref="AJ105:AJ106"/>
    <mergeCell ref="AK105:AK106"/>
    <mergeCell ref="AM105:AM106"/>
    <mergeCell ref="AN105:AN106"/>
    <mergeCell ref="AO105:AO106"/>
    <mergeCell ref="AP100:AP101"/>
    <mergeCell ref="AD100:AD101"/>
    <mergeCell ref="AE100:AE101"/>
    <mergeCell ref="AF100:AF101"/>
    <mergeCell ref="AG100:AG101"/>
    <mergeCell ref="AH100:AH101"/>
    <mergeCell ref="AI100:AI101"/>
    <mergeCell ref="Q100:Q101"/>
    <mergeCell ref="R100:R101"/>
    <mergeCell ref="S100:S101"/>
    <mergeCell ref="T100:T101"/>
    <mergeCell ref="U100:U101"/>
    <mergeCell ref="AB100:AB101"/>
    <mergeCell ref="I100:I101"/>
    <mergeCell ref="J100:J101"/>
    <mergeCell ref="K100:K101"/>
    <mergeCell ref="N100:N101"/>
    <mergeCell ref="O100:O101"/>
    <mergeCell ref="P100:P101"/>
    <mergeCell ref="A100:A102"/>
    <mergeCell ref="B100:B101"/>
    <mergeCell ref="C100:C101"/>
    <mergeCell ref="D100:D101"/>
    <mergeCell ref="F100:F101"/>
    <mergeCell ref="H100:H101"/>
    <mergeCell ref="I98:I99"/>
    <mergeCell ref="J98:J99"/>
    <mergeCell ref="K98:K99"/>
    <mergeCell ref="N98:AB98"/>
    <mergeCell ref="AD98:AK98"/>
    <mergeCell ref="AM98:AT98"/>
    <mergeCell ref="N99:T99"/>
    <mergeCell ref="AD99:AJ99"/>
    <mergeCell ref="AM99:AS99"/>
    <mergeCell ref="A98:A99"/>
    <mergeCell ref="B98:B99"/>
    <mergeCell ref="C98:C99"/>
    <mergeCell ref="D98:D99"/>
    <mergeCell ref="F98:F99"/>
    <mergeCell ref="H98:H99"/>
    <mergeCell ref="AQ100:AQ101"/>
    <mergeCell ref="AR100:AR101"/>
    <mergeCell ref="AS100:AS101"/>
    <mergeCell ref="AT100:AT101"/>
    <mergeCell ref="B102:G102"/>
    <mergeCell ref="I102:AT102"/>
    <mergeCell ref="AJ100:AJ101"/>
    <mergeCell ref="AK100:AK101"/>
    <mergeCell ref="AM100:AM101"/>
    <mergeCell ref="AN100:AN101"/>
    <mergeCell ref="AO100:AO101"/>
    <mergeCell ref="AP95:AP96"/>
    <mergeCell ref="AD95:AD96"/>
    <mergeCell ref="AE95:AE96"/>
    <mergeCell ref="AF95:AF96"/>
    <mergeCell ref="AG95:AG96"/>
    <mergeCell ref="AH95:AH96"/>
    <mergeCell ref="AI95:AI96"/>
    <mergeCell ref="Q95:Q96"/>
    <mergeCell ref="R95:R96"/>
    <mergeCell ref="S95:S96"/>
    <mergeCell ref="T95:T96"/>
    <mergeCell ref="U95:U96"/>
    <mergeCell ref="AB95:AB96"/>
    <mergeCell ref="I95:I96"/>
    <mergeCell ref="J95:J96"/>
    <mergeCell ref="K95:K96"/>
    <mergeCell ref="N95:N96"/>
    <mergeCell ref="O95:O96"/>
    <mergeCell ref="P95:P96"/>
    <mergeCell ref="A95:A97"/>
    <mergeCell ref="B95:B96"/>
    <mergeCell ref="C95:C96"/>
    <mergeCell ref="D95:D96"/>
    <mergeCell ref="F95:F96"/>
    <mergeCell ref="H95:H96"/>
    <mergeCell ref="I93:I94"/>
    <mergeCell ref="J93:J94"/>
    <mergeCell ref="K93:K94"/>
    <mergeCell ref="N93:AB93"/>
    <mergeCell ref="AD93:AK93"/>
    <mergeCell ref="AM93:AT93"/>
    <mergeCell ref="N94:T94"/>
    <mergeCell ref="AD94:AJ94"/>
    <mergeCell ref="AM94:AS94"/>
    <mergeCell ref="A93:A94"/>
    <mergeCell ref="B93:B94"/>
    <mergeCell ref="C93:C94"/>
    <mergeCell ref="D93:D94"/>
    <mergeCell ref="F93:F94"/>
    <mergeCell ref="H93:H94"/>
    <mergeCell ref="AQ95:AQ96"/>
    <mergeCell ref="AR95:AR96"/>
    <mergeCell ref="AS95:AS96"/>
    <mergeCell ref="AT95:AT96"/>
    <mergeCell ref="B97:G97"/>
    <mergeCell ref="I97:AT97"/>
    <mergeCell ref="AJ95:AJ96"/>
    <mergeCell ref="AK95:AK96"/>
    <mergeCell ref="AM95:AM96"/>
    <mergeCell ref="AN95:AN96"/>
    <mergeCell ref="AO95:AO96"/>
    <mergeCell ref="AP90:AP91"/>
    <mergeCell ref="AD90:AD91"/>
    <mergeCell ref="AE90:AE91"/>
    <mergeCell ref="AF90:AF91"/>
    <mergeCell ref="AG90:AG91"/>
    <mergeCell ref="AH90:AH91"/>
    <mergeCell ref="AI90:AI91"/>
    <mergeCell ref="Q90:Q91"/>
    <mergeCell ref="R90:R91"/>
    <mergeCell ref="S90:S91"/>
    <mergeCell ref="T90:T91"/>
    <mergeCell ref="U90:U91"/>
    <mergeCell ref="AB90:AB91"/>
    <mergeCell ref="I90:I91"/>
    <mergeCell ref="J90:J91"/>
    <mergeCell ref="K90:K91"/>
    <mergeCell ref="N90:N91"/>
    <mergeCell ref="O90:O91"/>
    <mergeCell ref="P90:P91"/>
    <mergeCell ref="A90:A92"/>
    <mergeCell ref="B90:B91"/>
    <mergeCell ref="C90:C91"/>
    <mergeCell ref="D90:D91"/>
    <mergeCell ref="F90:F91"/>
    <mergeCell ref="H90:H91"/>
    <mergeCell ref="I88:I89"/>
    <mergeCell ref="J88:J89"/>
    <mergeCell ref="K88:K89"/>
    <mergeCell ref="N88:AB88"/>
    <mergeCell ref="AD88:AK88"/>
    <mergeCell ref="AM88:AT88"/>
    <mergeCell ref="N89:T89"/>
    <mergeCell ref="AD89:AJ89"/>
    <mergeCell ref="AM89:AS89"/>
    <mergeCell ref="A88:A89"/>
    <mergeCell ref="B88:B89"/>
    <mergeCell ref="C88:C89"/>
    <mergeCell ref="D88:D89"/>
    <mergeCell ref="F88:F89"/>
    <mergeCell ref="H88:H89"/>
    <mergeCell ref="AQ90:AQ91"/>
    <mergeCell ref="AR90:AR91"/>
    <mergeCell ref="AS90:AS91"/>
    <mergeCell ref="AT90:AT91"/>
    <mergeCell ref="B92:G92"/>
    <mergeCell ref="I92:AT92"/>
    <mergeCell ref="AJ90:AJ91"/>
    <mergeCell ref="AK90:AK91"/>
    <mergeCell ref="AM90:AM91"/>
    <mergeCell ref="AN90:AN91"/>
    <mergeCell ref="AO90:AO91"/>
    <mergeCell ref="AP85:AP86"/>
    <mergeCell ref="AD85:AD86"/>
    <mergeCell ref="AE85:AE86"/>
    <mergeCell ref="AF85:AF86"/>
    <mergeCell ref="AG85:AG86"/>
    <mergeCell ref="AH85:AH86"/>
    <mergeCell ref="AI85:AI86"/>
    <mergeCell ref="Q85:Q86"/>
    <mergeCell ref="R85:R86"/>
    <mergeCell ref="S85:S86"/>
    <mergeCell ref="T85:T86"/>
    <mergeCell ref="U85:U86"/>
    <mergeCell ref="AB85:AB86"/>
    <mergeCell ref="I85:I86"/>
    <mergeCell ref="J85:J86"/>
    <mergeCell ref="K85:K86"/>
    <mergeCell ref="N85:N86"/>
    <mergeCell ref="O85:O86"/>
    <mergeCell ref="P85:P86"/>
    <mergeCell ref="A85:A87"/>
    <mergeCell ref="B85:B86"/>
    <mergeCell ref="C85:C86"/>
    <mergeCell ref="D85:D86"/>
    <mergeCell ref="F85:F86"/>
    <mergeCell ref="H85:H86"/>
    <mergeCell ref="I83:I84"/>
    <mergeCell ref="J83:J84"/>
    <mergeCell ref="K83:K84"/>
    <mergeCell ref="N83:AB83"/>
    <mergeCell ref="AD83:AK83"/>
    <mergeCell ref="AM83:AT83"/>
    <mergeCell ref="N84:T84"/>
    <mergeCell ref="AD84:AJ84"/>
    <mergeCell ref="AM84:AS84"/>
    <mergeCell ref="A83:A84"/>
    <mergeCell ref="B83:B84"/>
    <mergeCell ref="C83:C84"/>
    <mergeCell ref="D83:D84"/>
    <mergeCell ref="F83:F84"/>
    <mergeCell ref="H83:H84"/>
    <mergeCell ref="AQ85:AQ86"/>
    <mergeCell ref="AR85:AR86"/>
    <mergeCell ref="AS85:AS86"/>
    <mergeCell ref="AT85:AT86"/>
    <mergeCell ref="B87:G87"/>
    <mergeCell ref="I87:AT87"/>
    <mergeCell ref="AJ85:AJ86"/>
    <mergeCell ref="AK85:AK86"/>
    <mergeCell ref="AM85:AM86"/>
    <mergeCell ref="AN85:AN86"/>
    <mergeCell ref="AO85:AO86"/>
    <mergeCell ref="AP80:AP81"/>
    <mergeCell ref="AD80:AD81"/>
    <mergeCell ref="AE80:AE81"/>
    <mergeCell ref="AF80:AF81"/>
    <mergeCell ref="AG80:AG81"/>
    <mergeCell ref="AH80:AH81"/>
    <mergeCell ref="AI80:AI81"/>
    <mergeCell ref="Q80:Q81"/>
    <mergeCell ref="R80:R81"/>
    <mergeCell ref="S80:S81"/>
    <mergeCell ref="T80:T81"/>
    <mergeCell ref="U80:U81"/>
    <mergeCell ref="AB80:AB81"/>
    <mergeCell ref="I80:I81"/>
    <mergeCell ref="J80:J81"/>
    <mergeCell ref="K80:K81"/>
    <mergeCell ref="N80:N81"/>
    <mergeCell ref="O80:O81"/>
    <mergeCell ref="P80:P81"/>
    <mergeCell ref="A80:A82"/>
    <mergeCell ref="B80:B81"/>
    <mergeCell ref="C80:C81"/>
    <mergeCell ref="D80:D81"/>
    <mergeCell ref="F80:F81"/>
    <mergeCell ref="H80:H81"/>
    <mergeCell ref="I78:I79"/>
    <mergeCell ref="J78:J79"/>
    <mergeCell ref="K78:K79"/>
    <mergeCell ref="N78:AB78"/>
    <mergeCell ref="AD78:AK78"/>
    <mergeCell ref="AM78:AT78"/>
    <mergeCell ref="N79:T79"/>
    <mergeCell ref="AD79:AJ79"/>
    <mergeCell ref="AM79:AS79"/>
    <mergeCell ref="A78:A79"/>
    <mergeCell ref="B78:B79"/>
    <mergeCell ref="C78:C79"/>
    <mergeCell ref="D78:D79"/>
    <mergeCell ref="F78:F79"/>
    <mergeCell ref="H78:H79"/>
    <mergeCell ref="AQ80:AQ81"/>
    <mergeCell ref="AR80:AR81"/>
    <mergeCell ref="AS80:AS81"/>
    <mergeCell ref="AT80:AT81"/>
    <mergeCell ref="B82:G82"/>
    <mergeCell ref="I82:AT82"/>
    <mergeCell ref="AJ80:AJ81"/>
    <mergeCell ref="AK80:AK81"/>
    <mergeCell ref="AM80:AM81"/>
    <mergeCell ref="AN80:AN81"/>
    <mergeCell ref="AO80:AO81"/>
    <mergeCell ref="AP75:AP76"/>
    <mergeCell ref="AD75:AD76"/>
    <mergeCell ref="AE75:AE76"/>
    <mergeCell ref="AF75:AF76"/>
    <mergeCell ref="AG75:AG76"/>
    <mergeCell ref="AH75:AH76"/>
    <mergeCell ref="AI75:AI76"/>
    <mergeCell ref="Q75:Q76"/>
    <mergeCell ref="R75:R76"/>
    <mergeCell ref="S75:S76"/>
    <mergeCell ref="T75:T76"/>
    <mergeCell ref="U75:U76"/>
    <mergeCell ref="AB75:AB76"/>
    <mergeCell ref="I75:I76"/>
    <mergeCell ref="J75:J76"/>
    <mergeCell ref="K75:K76"/>
    <mergeCell ref="N75:N76"/>
    <mergeCell ref="O75:O76"/>
    <mergeCell ref="P75:P76"/>
    <mergeCell ref="A75:A77"/>
    <mergeCell ref="B75:B76"/>
    <mergeCell ref="C75:C76"/>
    <mergeCell ref="D75:D76"/>
    <mergeCell ref="F75:F76"/>
    <mergeCell ref="H75:H76"/>
    <mergeCell ref="I73:I74"/>
    <mergeCell ref="J73:J74"/>
    <mergeCell ref="K73:K74"/>
    <mergeCell ref="N73:AB73"/>
    <mergeCell ref="AD73:AK73"/>
    <mergeCell ref="AM73:AT73"/>
    <mergeCell ref="N74:T74"/>
    <mergeCell ref="AD74:AJ74"/>
    <mergeCell ref="AM74:AS74"/>
    <mergeCell ref="A73:A74"/>
    <mergeCell ref="B73:B74"/>
    <mergeCell ref="C73:C74"/>
    <mergeCell ref="D73:D74"/>
    <mergeCell ref="F73:F74"/>
    <mergeCell ref="H73:H74"/>
    <mergeCell ref="AQ75:AQ76"/>
    <mergeCell ref="AR75:AR76"/>
    <mergeCell ref="AS75:AS76"/>
    <mergeCell ref="AT75:AT76"/>
    <mergeCell ref="B77:G77"/>
    <mergeCell ref="I77:AT77"/>
    <mergeCell ref="AJ75:AJ76"/>
    <mergeCell ref="AK75:AK76"/>
    <mergeCell ref="AM75:AM76"/>
    <mergeCell ref="AN75:AN76"/>
    <mergeCell ref="AO75:AO76"/>
    <mergeCell ref="AP70:AP71"/>
    <mergeCell ref="AD70:AD71"/>
    <mergeCell ref="AE70:AE71"/>
    <mergeCell ref="AF70:AF71"/>
    <mergeCell ref="AG70:AG71"/>
    <mergeCell ref="AH70:AH71"/>
    <mergeCell ref="AI70:AI71"/>
    <mergeCell ref="Q70:Q71"/>
    <mergeCell ref="R70:R71"/>
    <mergeCell ref="S70:S71"/>
    <mergeCell ref="T70:T71"/>
    <mergeCell ref="U70:U71"/>
    <mergeCell ref="AB70:AB71"/>
    <mergeCell ref="I70:I71"/>
    <mergeCell ref="J70:J71"/>
    <mergeCell ref="K70:K71"/>
    <mergeCell ref="N70:N71"/>
    <mergeCell ref="O70:O71"/>
    <mergeCell ref="P70:P71"/>
    <mergeCell ref="A70:A72"/>
    <mergeCell ref="B70:B71"/>
    <mergeCell ref="C70:C71"/>
    <mergeCell ref="D70:D71"/>
    <mergeCell ref="F70:F71"/>
    <mergeCell ref="H70:H71"/>
    <mergeCell ref="I68:I69"/>
    <mergeCell ref="J68:J69"/>
    <mergeCell ref="K68:K69"/>
    <mergeCell ref="N68:AB68"/>
    <mergeCell ref="AD68:AK68"/>
    <mergeCell ref="AM68:AT68"/>
    <mergeCell ref="N69:T69"/>
    <mergeCell ref="AD69:AJ69"/>
    <mergeCell ref="AM69:AS69"/>
    <mergeCell ref="A68:A69"/>
    <mergeCell ref="B68:B69"/>
    <mergeCell ref="C68:C69"/>
    <mergeCell ref="D68:D69"/>
    <mergeCell ref="F68:F69"/>
    <mergeCell ref="H68:H69"/>
    <mergeCell ref="AQ70:AQ71"/>
    <mergeCell ref="AR70:AR71"/>
    <mergeCell ref="AS70:AS71"/>
    <mergeCell ref="AT70:AT71"/>
    <mergeCell ref="B72:G72"/>
    <mergeCell ref="I72:AT72"/>
    <mergeCell ref="AJ70:AJ71"/>
    <mergeCell ref="AK70:AK71"/>
    <mergeCell ref="AM70:AM71"/>
    <mergeCell ref="AN70:AN71"/>
    <mergeCell ref="AO70:AO71"/>
    <mergeCell ref="AP65:AP66"/>
    <mergeCell ref="AD65:AD66"/>
    <mergeCell ref="AE65:AE66"/>
    <mergeCell ref="AF65:AF66"/>
    <mergeCell ref="AG65:AG66"/>
    <mergeCell ref="AH65:AH66"/>
    <mergeCell ref="AI65:AI66"/>
    <mergeCell ref="Q65:Q66"/>
    <mergeCell ref="R65:R66"/>
    <mergeCell ref="S65:S66"/>
    <mergeCell ref="T65:T66"/>
    <mergeCell ref="U65:U66"/>
    <mergeCell ref="AB65:AB66"/>
    <mergeCell ref="I65:I66"/>
    <mergeCell ref="J65:J66"/>
    <mergeCell ref="K65:K66"/>
    <mergeCell ref="N65:N66"/>
    <mergeCell ref="O65:O66"/>
    <mergeCell ref="P65:P66"/>
    <mergeCell ref="A65:A67"/>
    <mergeCell ref="B65:B66"/>
    <mergeCell ref="C65:C66"/>
    <mergeCell ref="D65:D66"/>
    <mergeCell ref="F65:F66"/>
    <mergeCell ref="H65:H66"/>
    <mergeCell ref="I63:I64"/>
    <mergeCell ref="J63:J64"/>
    <mergeCell ref="K63:K64"/>
    <mergeCell ref="N63:AB63"/>
    <mergeCell ref="AD63:AK63"/>
    <mergeCell ref="AM63:AT63"/>
    <mergeCell ref="N64:T64"/>
    <mergeCell ref="AD64:AJ64"/>
    <mergeCell ref="AM64:AS64"/>
    <mergeCell ref="A63:A64"/>
    <mergeCell ref="B63:B64"/>
    <mergeCell ref="C63:C64"/>
    <mergeCell ref="D63:D64"/>
    <mergeCell ref="F63:F64"/>
    <mergeCell ref="H63:H64"/>
    <mergeCell ref="AQ65:AQ66"/>
    <mergeCell ref="AR65:AR66"/>
    <mergeCell ref="AS65:AS66"/>
    <mergeCell ref="AT65:AT66"/>
    <mergeCell ref="B67:G67"/>
    <mergeCell ref="I67:AT67"/>
    <mergeCell ref="AJ65:AJ66"/>
    <mergeCell ref="AK65:AK66"/>
    <mergeCell ref="AM65:AM66"/>
    <mergeCell ref="AN65:AN66"/>
    <mergeCell ref="AO65:AO66"/>
    <mergeCell ref="AP60:AP61"/>
    <mergeCell ref="AD60:AD61"/>
    <mergeCell ref="AE60:AE61"/>
    <mergeCell ref="AF60:AF61"/>
    <mergeCell ref="AG60:AG61"/>
    <mergeCell ref="AH60:AH61"/>
    <mergeCell ref="AI60:AI61"/>
    <mergeCell ref="Q60:Q61"/>
    <mergeCell ref="R60:R61"/>
    <mergeCell ref="S60:S61"/>
    <mergeCell ref="T60:T61"/>
    <mergeCell ref="U60:U61"/>
    <mergeCell ref="AB60:AB61"/>
    <mergeCell ref="I60:I61"/>
    <mergeCell ref="J60:J61"/>
    <mergeCell ref="K60:K61"/>
    <mergeCell ref="N60:N61"/>
    <mergeCell ref="O60:O61"/>
    <mergeCell ref="P60:P61"/>
    <mergeCell ref="A60:A62"/>
    <mergeCell ref="B60:B61"/>
    <mergeCell ref="C60:C61"/>
    <mergeCell ref="D60:D61"/>
    <mergeCell ref="F60:F61"/>
    <mergeCell ref="H60:H61"/>
    <mergeCell ref="I58:I59"/>
    <mergeCell ref="J58:J59"/>
    <mergeCell ref="K58:K59"/>
    <mergeCell ref="N58:AB58"/>
    <mergeCell ref="AD58:AK58"/>
    <mergeCell ref="AM58:AT58"/>
    <mergeCell ref="N59:T59"/>
    <mergeCell ref="AD59:AJ59"/>
    <mergeCell ref="AM59:AS59"/>
    <mergeCell ref="A58:A59"/>
    <mergeCell ref="B58:B59"/>
    <mergeCell ref="C58:C59"/>
    <mergeCell ref="D58:D59"/>
    <mergeCell ref="F58:F59"/>
    <mergeCell ref="H58:H59"/>
    <mergeCell ref="AQ60:AQ61"/>
    <mergeCell ref="AR60:AR61"/>
    <mergeCell ref="AS60:AS61"/>
    <mergeCell ref="AT60:AT61"/>
    <mergeCell ref="B62:G62"/>
    <mergeCell ref="I62:AT62"/>
    <mergeCell ref="AJ60:AJ61"/>
    <mergeCell ref="AK60:AK61"/>
    <mergeCell ref="AM60:AM61"/>
    <mergeCell ref="AN60:AN61"/>
    <mergeCell ref="AO60:AO61"/>
    <mergeCell ref="AP55:AP56"/>
    <mergeCell ref="AD55:AD56"/>
    <mergeCell ref="AE55:AE56"/>
    <mergeCell ref="AF55:AF56"/>
    <mergeCell ref="AG55:AG56"/>
    <mergeCell ref="AH55:AH56"/>
    <mergeCell ref="AI55:AI56"/>
    <mergeCell ref="Q55:Q56"/>
    <mergeCell ref="R55:R56"/>
    <mergeCell ref="S55:S56"/>
    <mergeCell ref="T55:T56"/>
    <mergeCell ref="U55:U56"/>
    <mergeCell ref="AB55:AB56"/>
    <mergeCell ref="I55:I56"/>
    <mergeCell ref="J55:J56"/>
    <mergeCell ref="K55:K56"/>
    <mergeCell ref="N55:N56"/>
    <mergeCell ref="O55:O56"/>
    <mergeCell ref="P55:P56"/>
    <mergeCell ref="A55:A57"/>
    <mergeCell ref="B55:B56"/>
    <mergeCell ref="C55:C56"/>
    <mergeCell ref="D55:D56"/>
    <mergeCell ref="F55:F56"/>
    <mergeCell ref="H55:H56"/>
    <mergeCell ref="I53:I54"/>
    <mergeCell ref="J53:J54"/>
    <mergeCell ref="K53:K54"/>
    <mergeCell ref="N53:AB53"/>
    <mergeCell ref="AD53:AK53"/>
    <mergeCell ref="AM53:AT53"/>
    <mergeCell ref="N54:T54"/>
    <mergeCell ref="AD54:AJ54"/>
    <mergeCell ref="AM54:AS54"/>
    <mergeCell ref="A53:A54"/>
    <mergeCell ref="B53:B54"/>
    <mergeCell ref="C53:C54"/>
    <mergeCell ref="D53:D54"/>
    <mergeCell ref="F53:F54"/>
    <mergeCell ref="H53:H54"/>
    <mergeCell ref="AQ55:AQ56"/>
    <mergeCell ref="AR55:AR56"/>
    <mergeCell ref="AS55:AS56"/>
    <mergeCell ref="AT55:AT56"/>
    <mergeCell ref="B57:G57"/>
    <mergeCell ref="I57:AT57"/>
    <mergeCell ref="AJ55:AJ56"/>
    <mergeCell ref="AK55:AK56"/>
    <mergeCell ref="AM55:AM56"/>
    <mergeCell ref="AN55:AN56"/>
    <mergeCell ref="AO55:AO56"/>
    <mergeCell ref="AP50:AP51"/>
    <mergeCell ref="AD50:AD51"/>
    <mergeCell ref="AE50:AE51"/>
    <mergeCell ref="AF50:AF51"/>
    <mergeCell ref="AG50:AG51"/>
    <mergeCell ref="AH50:AH51"/>
    <mergeCell ref="AI50:AI51"/>
    <mergeCell ref="Q50:Q51"/>
    <mergeCell ref="R50:R51"/>
    <mergeCell ref="S50:S51"/>
    <mergeCell ref="T50:T51"/>
    <mergeCell ref="U50:U51"/>
    <mergeCell ref="AB50:AB51"/>
    <mergeCell ref="I50:I51"/>
    <mergeCell ref="J50:J51"/>
    <mergeCell ref="K50:K51"/>
    <mergeCell ref="N50:N51"/>
    <mergeCell ref="O50:O51"/>
    <mergeCell ref="P50:P51"/>
    <mergeCell ref="A50:A52"/>
    <mergeCell ref="B50:B51"/>
    <mergeCell ref="C50:C51"/>
    <mergeCell ref="D50:D51"/>
    <mergeCell ref="F50:F51"/>
    <mergeCell ref="H50:H51"/>
    <mergeCell ref="I48:I49"/>
    <mergeCell ref="J48:J49"/>
    <mergeCell ref="K48:K49"/>
    <mergeCell ref="N48:AB48"/>
    <mergeCell ref="AD48:AK48"/>
    <mergeCell ref="AM48:AT48"/>
    <mergeCell ref="N49:T49"/>
    <mergeCell ref="AD49:AJ49"/>
    <mergeCell ref="AM49:AS49"/>
    <mergeCell ref="A48:A49"/>
    <mergeCell ref="B48:B49"/>
    <mergeCell ref="C48:C49"/>
    <mergeCell ref="D48:D49"/>
    <mergeCell ref="F48:F49"/>
    <mergeCell ref="H48:H49"/>
    <mergeCell ref="AQ50:AQ51"/>
    <mergeCell ref="AR50:AR51"/>
    <mergeCell ref="AS50:AS51"/>
    <mergeCell ref="AT50:AT51"/>
    <mergeCell ref="B52:G52"/>
    <mergeCell ref="I52:AT52"/>
    <mergeCell ref="AJ50:AJ51"/>
    <mergeCell ref="AK50:AK51"/>
    <mergeCell ref="AM50:AM51"/>
    <mergeCell ref="AN50:AN51"/>
    <mergeCell ref="AO50:AO51"/>
    <mergeCell ref="AP45:AP46"/>
    <mergeCell ref="AD45:AD46"/>
    <mergeCell ref="AE45:AE46"/>
    <mergeCell ref="AF45:AF46"/>
    <mergeCell ref="AG45:AG46"/>
    <mergeCell ref="AH45:AH46"/>
    <mergeCell ref="AI45:AI46"/>
    <mergeCell ref="Q45:Q46"/>
    <mergeCell ref="R45:R46"/>
    <mergeCell ref="S45:S46"/>
    <mergeCell ref="T45:T46"/>
    <mergeCell ref="U45:U46"/>
    <mergeCell ref="AB45:AB46"/>
    <mergeCell ref="I45:I46"/>
    <mergeCell ref="J45:J46"/>
    <mergeCell ref="K45:K46"/>
    <mergeCell ref="N45:N46"/>
    <mergeCell ref="O45:O46"/>
    <mergeCell ref="P45:P46"/>
    <mergeCell ref="A45:A47"/>
    <mergeCell ref="B45:B46"/>
    <mergeCell ref="C45:C46"/>
    <mergeCell ref="D45:D46"/>
    <mergeCell ref="F45:F46"/>
    <mergeCell ref="H45:H46"/>
    <mergeCell ref="I43:I44"/>
    <mergeCell ref="J43:J44"/>
    <mergeCell ref="K43:K44"/>
    <mergeCell ref="N43:AB43"/>
    <mergeCell ref="AD43:AK43"/>
    <mergeCell ref="AM43:AT43"/>
    <mergeCell ref="N44:T44"/>
    <mergeCell ref="AD44:AJ44"/>
    <mergeCell ref="AM44:AS44"/>
    <mergeCell ref="A43:A44"/>
    <mergeCell ref="B43:B44"/>
    <mergeCell ref="C43:C44"/>
    <mergeCell ref="D43:D44"/>
    <mergeCell ref="F43:F44"/>
    <mergeCell ref="H43:H44"/>
    <mergeCell ref="AQ45:AQ46"/>
    <mergeCell ref="AR45:AR46"/>
    <mergeCell ref="AS45:AS46"/>
    <mergeCell ref="AT45:AT46"/>
    <mergeCell ref="B47:G47"/>
    <mergeCell ref="I47:AT47"/>
    <mergeCell ref="AJ45:AJ46"/>
    <mergeCell ref="AK45:AK46"/>
    <mergeCell ref="AM45:AM46"/>
    <mergeCell ref="AN45:AN46"/>
    <mergeCell ref="AO45:AO46"/>
    <mergeCell ref="AP40:AP41"/>
    <mergeCell ref="AD40:AD41"/>
    <mergeCell ref="AE40:AE41"/>
    <mergeCell ref="AF40:AF41"/>
    <mergeCell ref="AG40:AG41"/>
    <mergeCell ref="AH40:AH41"/>
    <mergeCell ref="AI40:AI41"/>
    <mergeCell ref="Q40:Q41"/>
    <mergeCell ref="R40:R41"/>
    <mergeCell ref="S40:S41"/>
    <mergeCell ref="T40:T41"/>
    <mergeCell ref="U40:U41"/>
    <mergeCell ref="AB40:AB41"/>
    <mergeCell ref="I40:I41"/>
    <mergeCell ref="J40:J41"/>
    <mergeCell ref="K40:K41"/>
    <mergeCell ref="N40:N41"/>
    <mergeCell ref="O40:O41"/>
    <mergeCell ref="P40:P41"/>
    <mergeCell ref="A40:A42"/>
    <mergeCell ref="B40:B41"/>
    <mergeCell ref="C40:C41"/>
    <mergeCell ref="D40:D41"/>
    <mergeCell ref="F40:F41"/>
    <mergeCell ref="H40:H41"/>
    <mergeCell ref="I38:I39"/>
    <mergeCell ref="J38:J39"/>
    <mergeCell ref="K38:K39"/>
    <mergeCell ref="N38:AB38"/>
    <mergeCell ref="AD38:AK38"/>
    <mergeCell ref="AM38:AT38"/>
    <mergeCell ref="N39:T39"/>
    <mergeCell ref="AD39:AJ39"/>
    <mergeCell ref="AM39:AS39"/>
    <mergeCell ref="A38:A39"/>
    <mergeCell ref="B38:B39"/>
    <mergeCell ref="C38:C39"/>
    <mergeCell ref="D38:D39"/>
    <mergeCell ref="F38:F39"/>
    <mergeCell ref="H38:H39"/>
    <mergeCell ref="AQ40:AQ41"/>
    <mergeCell ref="AR40:AR41"/>
    <mergeCell ref="AS40:AS41"/>
    <mergeCell ref="AT40:AT41"/>
    <mergeCell ref="B42:G42"/>
    <mergeCell ref="I42:AT42"/>
    <mergeCell ref="AJ40:AJ41"/>
    <mergeCell ref="AK40:AK41"/>
    <mergeCell ref="AM40:AM41"/>
    <mergeCell ref="AN40:AN41"/>
    <mergeCell ref="AO40:AO41"/>
    <mergeCell ref="AP35:AP36"/>
    <mergeCell ref="AD35:AD36"/>
    <mergeCell ref="AE35:AE36"/>
    <mergeCell ref="AF35:AF36"/>
    <mergeCell ref="AG35:AG36"/>
    <mergeCell ref="AH35:AH36"/>
    <mergeCell ref="AI35:AI36"/>
    <mergeCell ref="Q35:Q36"/>
    <mergeCell ref="R35:R36"/>
    <mergeCell ref="S35:S36"/>
    <mergeCell ref="T35:T36"/>
    <mergeCell ref="U35:U36"/>
    <mergeCell ref="AB35:AB36"/>
    <mergeCell ref="I35:I36"/>
    <mergeCell ref="J35:J36"/>
    <mergeCell ref="K35:K36"/>
    <mergeCell ref="N35:N36"/>
    <mergeCell ref="O35:O36"/>
    <mergeCell ref="P35:P36"/>
    <mergeCell ref="A35:A37"/>
    <mergeCell ref="B35:B36"/>
    <mergeCell ref="C35:C36"/>
    <mergeCell ref="D35:D36"/>
    <mergeCell ref="F35:F36"/>
    <mergeCell ref="H35:H36"/>
    <mergeCell ref="I33:I34"/>
    <mergeCell ref="J33:J34"/>
    <mergeCell ref="K33:K34"/>
    <mergeCell ref="N33:AB33"/>
    <mergeCell ref="AD33:AK33"/>
    <mergeCell ref="AM33:AT33"/>
    <mergeCell ref="N34:T34"/>
    <mergeCell ref="AD34:AJ34"/>
    <mergeCell ref="AM34:AS34"/>
    <mergeCell ref="A33:A34"/>
    <mergeCell ref="B33:B34"/>
    <mergeCell ref="C33:C34"/>
    <mergeCell ref="D33:D34"/>
    <mergeCell ref="F33:F34"/>
    <mergeCell ref="H33:H34"/>
    <mergeCell ref="AQ35:AQ36"/>
    <mergeCell ref="AR35:AR36"/>
    <mergeCell ref="AS35:AS36"/>
    <mergeCell ref="AT35:AT36"/>
    <mergeCell ref="B37:G37"/>
    <mergeCell ref="I37:AT37"/>
    <mergeCell ref="AJ35:AJ36"/>
    <mergeCell ref="AK35:AK36"/>
    <mergeCell ref="AM35:AM36"/>
    <mergeCell ref="AN35:AN36"/>
    <mergeCell ref="AO35:AO36"/>
    <mergeCell ref="AP30:AP31"/>
    <mergeCell ref="AD30:AD31"/>
    <mergeCell ref="AE30:AE31"/>
    <mergeCell ref="AF30:AF31"/>
    <mergeCell ref="AG30:AG31"/>
    <mergeCell ref="AH30:AH31"/>
    <mergeCell ref="AI30:AI31"/>
    <mergeCell ref="Q30:Q31"/>
    <mergeCell ref="R30:R31"/>
    <mergeCell ref="S30:S31"/>
    <mergeCell ref="T30:T31"/>
    <mergeCell ref="U30:U31"/>
    <mergeCell ref="AB30:AB31"/>
    <mergeCell ref="I30:I31"/>
    <mergeCell ref="J30:J31"/>
    <mergeCell ref="K30:K31"/>
    <mergeCell ref="N30:N31"/>
    <mergeCell ref="O30:O31"/>
    <mergeCell ref="P30:P31"/>
    <mergeCell ref="A30:A32"/>
    <mergeCell ref="B30:B31"/>
    <mergeCell ref="C30:C31"/>
    <mergeCell ref="D30:D31"/>
    <mergeCell ref="F30:F31"/>
    <mergeCell ref="H30:H31"/>
    <mergeCell ref="I28:I29"/>
    <mergeCell ref="J28:J29"/>
    <mergeCell ref="K28:K29"/>
    <mergeCell ref="N28:AB28"/>
    <mergeCell ref="AD28:AK28"/>
    <mergeCell ref="AM28:AT28"/>
    <mergeCell ref="N29:T29"/>
    <mergeCell ref="AD29:AJ29"/>
    <mergeCell ref="AM29:AS29"/>
    <mergeCell ref="A28:A29"/>
    <mergeCell ref="B28:B29"/>
    <mergeCell ref="C28:C29"/>
    <mergeCell ref="D28:D29"/>
    <mergeCell ref="F28:F29"/>
    <mergeCell ref="H28:H29"/>
    <mergeCell ref="AQ30:AQ31"/>
    <mergeCell ref="AR30:AR31"/>
    <mergeCell ref="AS30:AS31"/>
    <mergeCell ref="AT30:AT31"/>
    <mergeCell ref="B32:G32"/>
    <mergeCell ref="I32:AT32"/>
    <mergeCell ref="AJ30:AJ31"/>
    <mergeCell ref="AK30:AK31"/>
    <mergeCell ref="AM30:AM31"/>
    <mergeCell ref="AN30:AN31"/>
    <mergeCell ref="AO30:AO31"/>
    <mergeCell ref="AP25:AP26"/>
    <mergeCell ref="AD25:AD26"/>
    <mergeCell ref="AE25:AE26"/>
    <mergeCell ref="AF25:AF26"/>
    <mergeCell ref="AG25:AG26"/>
    <mergeCell ref="AH25:AH26"/>
    <mergeCell ref="AI25:AI26"/>
    <mergeCell ref="Q25:Q26"/>
    <mergeCell ref="R25:R26"/>
    <mergeCell ref="S25:S26"/>
    <mergeCell ref="T25:T26"/>
    <mergeCell ref="U25:U26"/>
    <mergeCell ref="AB25:AB26"/>
    <mergeCell ref="I25:I26"/>
    <mergeCell ref="J25:J26"/>
    <mergeCell ref="K25:K26"/>
    <mergeCell ref="N25:N26"/>
    <mergeCell ref="O25:O26"/>
    <mergeCell ref="P25:P26"/>
    <mergeCell ref="A25:A27"/>
    <mergeCell ref="B25:B26"/>
    <mergeCell ref="C25:C26"/>
    <mergeCell ref="D25:D26"/>
    <mergeCell ref="F25:F26"/>
    <mergeCell ref="H25:H26"/>
    <mergeCell ref="I23:I24"/>
    <mergeCell ref="J23:J24"/>
    <mergeCell ref="K23:K24"/>
    <mergeCell ref="N23:AB23"/>
    <mergeCell ref="AD23:AK23"/>
    <mergeCell ref="AM23:AT23"/>
    <mergeCell ref="N24:T24"/>
    <mergeCell ref="AD24:AJ24"/>
    <mergeCell ref="AM24:AS24"/>
    <mergeCell ref="A23:A24"/>
    <mergeCell ref="B23:B24"/>
    <mergeCell ref="C23:C24"/>
    <mergeCell ref="D23:D24"/>
    <mergeCell ref="F23:F24"/>
    <mergeCell ref="H23:H24"/>
    <mergeCell ref="AQ25:AQ26"/>
    <mergeCell ref="AR25:AR26"/>
    <mergeCell ref="AS25:AS26"/>
    <mergeCell ref="AT25:AT26"/>
    <mergeCell ref="B27:G27"/>
    <mergeCell ref="I27:AT27"/>
    <mergeCell ref="AJ25:AJ26"/>
    <mergeCell ref="AK25:AK26"/>
    <mergeCell ref="AM25:AM26"/>
    <mergeCell ref="AN25:AN26"/>
    <mergeCell ref="AO25:AO26"/>
    <mergeCell ref="AP20:AP21"/>
    <mergeCell ref="AD20:AD21"/>
    <mergeCell ref="AE20:AE21"/>
    <mergeCell ref="AF20:AF21"/>
    <mergeCell ref="AG20:AG21"/>
    <mergeCell ref="AH20:AH21"/>
    <mergeCell ref="AI20:AI21"/>
    <mergeCell ref="Q20:Q21"/>
    <mergeCell ref="R20:R21"/>
    <mergeCell ref="S20:S21"/>
    <mergeCell ref="T20:T21"/>
    <mergeCell ref="U20:U21"/>
    <mergeCell ref="AB20:AB21"/>
    <mergeCell ref="I20:I21"/>
    <mergeCell ref="J20:J21"/>
    <mergeCell ref="K20:K21"/>
    <mergeCell ref="N20:N21"/>
    <mergeCell ref="O20:O21"/>
    <mergeCell ref="P20:P21"/>
    <mergeCell ref="A20:A22"/>
    <mergeCell ref="B20:B21"/>
    <mergeCell ref="C20:C21"/>
    <mergeCell ref="D20:D21"/>
    <mergeCell ref="F20:F21"/>
    <mergeCell ref="H20:H21"/>
    <mergeCell ref="I18:I19"/>
    <mergeCell ref="J18:J19"/>
    <mergeCell ref="K18:K19"/>
    <mergeCell ref="N18:AB18"/>
    <mergeCell ref="AD18:AK18"/>
    <mergeCell ref="AM18:AT18"/>
    <mergeCell ref="N19:T19"/>
    <mergeCell ref="AD19:AJ19"/>
    <mergeCell ref="AM19:AS19"/>
    <mergeCell ref="A18:A19"/>
    <mergeCell ref="B18:B19"/>
    <mergeCell ref="C18:C19"/>
    <mergeCell ref="D18:D19"/>
    <mergeCell ref="F18:F19"/>
    <mergeCell ref="H18:H19"/>
    <mergeCell ref="AQ20:AQ21"/>
    <mergeCell ref="AR20:AR21"/>
    <mergeCell ref="AS20:AS21"/>
    <mergeCell ref="AT20:AT21"/>
    <mergeCell ref="B22:G22"/>
    <mergeCell ref="I22:AT22"/>
    <mergeCell ref="AJ20:AJ21"/>
    <mergeCell ref="AK20:AK21"/>
    <mergeCell ref="AM20:AM21"/>
    <mergeCell ref="AN20:AN21"/>
    <mergeCell ref="AO20:AO21"/>
    <mergeCell ref="AP15:AP16"/>
    <mergeCell ref="AD15:AD16"/>
    <mergeCell ref="AE15:AE16"/>
    <mergeCell ref="AF15:AF16"/>
    <mergeCell ref="AG15:AG16"/>
    <mergeCell ref="AH15:AH16"/>
    <mergeCell ref="AI15:AI16"/>
    <mergeCell ref="Q15:Q16"/>
    <mergeCell ref="R15:R16"/>
    <mergeCell ref="S15:S16"/>
    <mergeCell ref="T15:T16"/>
    <mergeCell ref="U15:U16"/>
    <mergeCell ref="AB15:AB16"/>
    <mergeCell ref="I15:I16"/>
    <mergeCell ref="J15:J16"/>
    <mergeCell ref="K15:K16"/>
    <mergeCell ref="N15:N16"/>
    <mergeCell ref="O15:O16"/>
    <mergeCell ref="P15:P16"/>
    <mergeCell ref="A15:A17"/>
    <mergeCell ref="B15:B16"/>
    <mergeCell ref="C15:C16"/>
    <mergeCell ref="D15:D16"/>
    <mergeCell ref="F15:F16"/>
    <mergeCell ref="H15:H16"/>
    <mergeCell ref="I13:I14"/>
    <mergeCell ref="J13:J14"/>
    <mergeCell ref="K13:K14"/>
    <mergeCell ref="N13:AB13"/>
    <mergeCell ref="AD13:AK13"/>
    <mergeCell ref="AM13:AT13"/>
    <mergeCell ref="N14:T14"/>
    <mergeCell ref="AD14:AJ14"/>
    <mergeCell ref="AM14:AS14"/>
    <mergeCell ref="A13:A14"/>
    <mergeCell ref="B13:B14"/>
    <mergeCell ref="C13:C14"/>
    <mergeCell ref="D13:D14"/>
    <mergeCell ref="F13:F14"/>
    <mergeCell ref="H13:H14"/>
    <mergeCell ref="AQ15:AQ16"/>
    <mergeCell ref="AR15:AR16"/>
    <mergeCell ref="AS15:AS16"/>
    <mergeCell ref="AT15:AT16"/>
    <mergeCell ref="B17:G17"/>
    <mergeCell ref="I17:AT17"/>
    <mergeCell ref="AJ15:AJ16"/>
    <mergeCell ref="AK15:AK16"/>
    <mergeCell ref="AM15:AM16"/>
    <mergeCell ref="AN15:AN16"/>
    <mergeCell ref="AO15:AO16"/>
    <mergeCell ref="AP10:AP11"/>
    <mergeCell ref="AD10:AD11"/>
    <mergeCell ref="AE10:AE11"/>
    <mergeCell ref="AF10:AF11"/>
    <mergeCell ref="AG10:AG11"/>
    <mergeCell ref="AH10:AH11"/>
    <mergeCell ref="AI10:AI11"/>
    <mergeCell ref="Q10:Q11"/>
    <mergeCell ref="R10:R11"/>
    <mergeCell ref="S10:S11"/>
    <mergeCell ref="T10:T11"/>
    <mergeCell ref="U10:U11"/>
    <mergeCell ref="AB10:AB11"/>
    <mergeCell ref="I10:I11"/>
    <mergeCell ref="J10:J11"/>
    <mergeCell ref="K10:K11"/>
    <mergeCell ref="N10:N11"/>
    <mergeCell ref="O10:O11"/>
    <mergeCell ref="P10:P11"/>
    <mergeCell ref="A10:A12"/>
    <mergeCell ref="B10:B11"/>
    <mergeCell ref="C10:C11"/>
    <mergeCell ref="D10:D11"/>
    <mergeCell ref="F10:F11"/>
    <mergeCell ref="H10:H11"/>
    <mergeCell ref="I8:I9"/>
    <mergeCell ref="J8:J9"/>
    <mergeCell ref="K8:K9"/>
    <mergeCell ref="N8:AB8"/>
    <mergeCell ref="AD8:AK8"/>
    <mergeCell ref="AM8:AT8"/>
    <mergeCell ref="N9:T9"/>
    <mergeCell ref="AD9:AJ9"/>
    <mergeCell ref="AM9:AS9"/>
    <mergeCell ref="A8:A9"/>
    <mergeCell ref="B8:B9"/>
    <mergeCell ref="C8:C9"/>
    <mergeCell ref="D8:D9"/>
    <mergeCell ref="F8:F9"/>
    <mergeCell ref="H8:H9"/>
    <mergeCell ref="AQ10:AQ11"/>
    <mergeCell ref="AR10:AR11"/>
    <mergeCell ref="AS10:AS11"/>
    <mergeCell ref="AT10:AT11"/>
    <mergeCell ref="B12:G12"/>
    <mergeCell ref="I12:AT12"/>
    <mergeCell ref="AJ10:AJ11"/>
    <mergeCell ref="AK10:AK11"/>
    <mergeCell ref="AM10:AM11"/>
    <mergeCell ref="AN10:AN11"/>
    <mergeCell ref="AO10:AO11"/>
    <mergeCell ref="AO5:AO6"/>
    <mergeCell ref="AP5:AP6"/>
    <mergeCell ref="AD5:AD6"/>
    <mergeCell ref="AE5:AE6"/>
    <mergeCell ref="AF5:AF6"/>
    <mergeCell ref="AG5:AG6"/>
    <mergeCell ref="AH5:AH6"/>
    <mergeCell ref="AI5:AI6"/>
    <mergeCell ref="Q5:Q6"/>
    <mergeCell ref="R5:R6"/>
    <mergeCell ref="S5:S6"/>
    <mergeCell ref="T5:T6"/>
    <mergeCell ref="U5:U6"/>
    <mergeCell ref="AB5:AB6"/>
    <mergeCell ref="I5:I6"/>
    <mergeCell ref="J5:J6"/>
    <mergeCell ref="K5:K6"/>
    <mergeCell ref="N5:N6"/>
    <mergeCell ref="O5:O6"/>
    <mergeCell ref="P5:P6"/>
    <mergeCell ref="A5:A7"/>
    <mergeCell ref="B5:B6"/>
    <mergeCell ref="C5:C6"/>
    <mergeCell ref="D5:D6"/>
    <mergeCell ref="F5:F6"/>
    <mergeCell ref="H5:H6"/>
    <mergeCell ref="N3:AB3"/>
    <mergeCell ref="AD3:AK3"/>
    <mergeCell ref="AM3:AT3"/>
    <mergeCell ref="N4:T4"/>
    <mergeCell ref="AD4:AJ4"/>
    <mergeCell ref="AM4:AS4"/>
    <mergeCell ref="A1:AT1"/>
    <mergeCell ref="A3:A4"/>
    <mergeCell ref="B3:B4"/>
    <mergeCell ref="C3:C4"/>
    <mergeCell ref="D3:D4"/>
    <mergeCell ref="F3:F4"/>
    <mergeCell ref="H3:H4"/>
    <mergeCell ref="I3:I4"/>
    <mergeCell ref="J3:J4"/>
    <mergeCell ref="K3:K4"/>
    <mergeCell ref="AQ5:AQ6"/>
    <mergeCell ref="AR5:AR6"/>
    <mergeCell ref="AS5:AS6"/>
    <mergeCell ref="AT5:AT6"/>
    <mergeCell ref="B7:G7"/>
    <mergeCell ref="I7:AT7"/>
    <mergeCell ref="AJ5:AJ6"/>
    <mergeCell ref="AK5:AK6"/>
    <mergeCell ref="AM5:AM6"/>
    <mergeCell ref="AN5:AN6"/>
  </mergeCells>
  <phoneticPr fontId="19"/>
  <conditionalFormatting sqref="J5">
    <cfRule type="expression" dxfId="485" priority="478">
      <formula>AND($I5&lt;&gt;"107 ハーフマラソン",$I5&lt;&gt;"062 10000mW")</formula>
    </cfRule>
  </conditionalFormatting>
  <conditionalFormatting sqref="K5">
    <cfRule type="containsText" dxfId="484" priority="475" operator="containsText" text="B標準">
      <formula>NOT(ISERROR(SEARCH("B標準",K5)))</formula>
    </cfRule>
    <cfRule type="containsText" dxfId="483" priority="476" operator="containsText" text="A標準">
      <formula>NOT(ISERROR(SEARCH("A標準",K5)))</formula>
    </cfRule>
    <cfRule type="containsText" dxfId="482" priority="477" operator="containsText" text="未突破">
      <formula>NOT(ISERROR(SEARCH("未突破",K5)))</formula>
    </cfRule>
  </conditionalFormatting>
  <conditionalFormatting sqref="I5">
    <cfRule type="expression" dxfId="481" priority="479">
      <formula>AND($I5&lt;&gt;"",OR($BJ5&gt;=4,$BK5&gt;=2))</formula>
    </cfRule>
  </conditionalFormatting>
  <conditionalFormatting sqref="I5:J5">
    <cfRule type="expression" dxfId="480" priority="480" stopIfTrue="1">
      <formula>AND($I5&lt;&gt;"",OR($I5=#REF!,$I5=$I6,$I5=#REF!))</formula>
    </cfRule>
  </conditionalFormatting>
  <conditionalFormatting sqref="K10">
    <cfRule type="containsText" dxfId="479" priority="469" operator="containsText" text="B標準">
      <formula>NOT(ISERROR(SEARCH("B標準",K10)))</formula>
    </cfRule>
    <cfRule type="containsText" dxfId="478" priority="470" operator="containsText" text="A標準">
      <formula>NOT(ISERROR(SEARCH("A標準",K10)))</formula>
    </cfRule>
    <cfRule type="containsText" dxfId="477" priority="471" operator="containsText" text="未突破">
      <formula>NOT(ISERROR(SEARCH("未突破",K10)))</formula>
    </cfRule>
  </conditionalFormatting>
  <conditionalFormatting sqref="K400">
    <cfRule type="containsText" dxfId="476" priority="1" operator="containsText" text="B標準">
      <formula>NOT(ISERROR(SEARCH("B標準",K400)))</formula>
    </cfRule>
    <cfRule type="containsText" dxfId="475" priority="2" operator="containsText" text="A標準">
      <formula>NOT(ISERROR(SEARCH("A標準",K400)))</formula>
    </cfRule>
    <cfRule type="containsText" dxfId="474" priority="3" operator="containsText" text="未突破">
      <formula>NOT(ISERROR(SEARCH("未突破",K400)))</formula>
    </cfRule>
  </conditionalFormatting>
  <conditionalFormatting sqref="J10">
    <cfRule type="expression" dxfId="473" priority="472">
      <formula>AND($I10&lt;&gt;"107 ハーフマラソン",$I10&lt;&gt;"062 10000mW")</formula>
    </cfRule>
  </conditionalFormatting>
  <conditionalFormatting sqref="I10">
    <cfRule type="expression" dxfId="472" priority="473">
      <formula>AND($I10&lt;&gt;"",OR($BJ10&gt;=4,$BK10&gt;=2))</formula>
    </cfRule>
  </conditionalFormatting>
  <conditionalFormatting sqref="I10:J10">
    <cfRule type="expression" dxfId="471" priority="474" stopIfTrue="1">
      <formula>AND($I10&lt;&gt;"",OR($I10=#REF!,$I10=$I11,$I10=#REF!))</formula>
    </cfRule>
  </conditionalFormatting>
  <conditionalFormatting sqref="J15">
    <cfRule type="expression" dxfId="470" priority="466">
      <formula>AND($I15&lt;&gt;"107 ハーフマラソン",$I15&lt;&gt;"062 10000mW")</formula>
    </cfRule>
  </conditionalFormatting>
  <conditionalFormatting sqref="K15">
    <cfRule type="containsText" dxfId="469" priority="463" operator="containsText" text="B標準">
      <formula>NOT(ISERROR(SEARCH("B標準",K15)))</formula>
    </cfRule>
    <cfRule type="containsText" dxfId="468" priority="464" operator="containsText" text="A標準">
      <formula>NOT(ISERROR(SEARCH("A標準",K15)))</formula>
    </cfRule>
    <cfRule type="containsText" dxfId="467" priority="465" operator="containsText" text="未突破">
      <formula>NOT(ISERROR(SEARCH("未突破",K15)))</formula>
    </cfRule>
  </conditionalFormatting>
  <conditionalFormatting sqref="I15">
    <cfRule type="expression" dxfId="466" priority="467">
      <formula>AND($I15&lt;&gt;"",OR($BJ15&gt;=4,$BK15&gt;=2))</formula>
    </cfRule>
  </conditionalFormatting>
  <conditionalFormatting sqref="I15:J15">
    <cfRule type="expression" dxfId="465" priority="468" stopIfTrue="1">
      <formula>AND($I15&lt;&gt;"",OR($I15=#REF!,$I15=$I16,$I15=#REF!))</formula>
    </cfRule>
  </conditionalFormatting>
  <conditionalFormatting sqref="J20">
    <cfRule type="expression" dxfId="464" priority="460">
      <formula>AND($I20&lt;&gt;"107 ハーフマラソン",$I20&lt;&gt;"062 10000mW")</formula>
    </cfRule>
  </conditionalFormatting>
  <conditionalFormatting sqref="K20">
    <cfRule type="containsText" dxfId="463" priority="457" operator="containsText" text="B標準">
      <formula>NOT(ISERROR(SEARCH("B標準",K20)))</formula>
    </cfRule>
    <cfRule type="containsText" dxfId="462" priority="458" operator="containsText" text="A標準">
      <formula>NOT(ISERROR(SEARCH("A標準",K20)))</formula>
    </cfRule>
    <cfRule type="containsText" dxfId="461" priority="459" operator="containsText" text="未突破">
      <formula>NOT(ISERROR(SEARCH("未突破",K20)))</formula>
    </cfRule>
  </conditionalFormatting>
  <conditionalFormatting sqref="I20">
    <cfRule type="expression" dxfId="460" priority="461">
      <formula>AND($I20&lt;&gt;"",OR($BJ20&gt;=4,$BK20&gt;=2))</formula>
    </cfRule>
  </conditionalFormatting>
  <conditionalFormatting sqref="I20:J20">
    <cfRule type="expression" dxfId="459" priority="462" stopIfTrue="1">
      <formula>AND($I20&lt;&gt;"",OR($I20=#REF!,$I20=$I21,$I20=#REF!))</formula>
    </cfRule>
  </conditionalFormatting>
  <conditionalFormatting sqref="J25">
    <cfRule type="expression" dxfId="458" priority="454">
      <formula>AND($I25&lt;&gt;"107 ハーフマラソン",$I25&lt;&gt;"062 10000mW")</formula>
    </cfRule>
  </conditionalFormatting>
  <conditionalFormatting sqref="K25">
    <cfRule type="containsText" dxfId="457" priority="451" operator="containsText" text="B標準">
      <formula>NOT(ISERROR(SEARCH("B標準",K25)))</formula>
    </cfRule>
    <cfRule type="containsText" dxfId="456" priority="452" operator="containsText" text="A標準">
      <formula>NOT(ISERROR(SEARCH("A標準",K25)))</formula>
    </cfRule>
    <cfRule type="containsText" dxfId="455" priority="453" operator="containsText" text="未突破">
      <formula>NOT(ISERROR(SEARCH("未突破",K25)))</formula>
    </cfRule>
  </conditionalFormatting>
  <conditionalFormatting sqref="I25">
    <cfRule type="expression" dxfId="454" priority="455">
      <formula>AND($I25&lt;&gt;"",OR($BJ25&gt;=4,$BK25&gt;=2))</formula>
    </cfRule>
  </conditionalFormatting>
  <conditionalFormatting sqref="I25:J25">
    <cfRule type="expression" dxfId="453" priority="456" stopIfTrue="1">
      <formula>AND($I25&lt;&gt;"",OR($I25=#REF!,$I25=$I26,$I25=#REF!))</formula>
    </cfRule>
  </conditionalFormatting>
  <conditionalFormatting sqref="J30">
    <cfRule type="expression" dxfId="452" priority="448">
      <formula>AND($I30&lt;&gt;"107 ハーフマラソン",$I30&lt;&gt;"062 10000mW")</formula>
    </cfRule>
  </conditionalFormatting>
  <conditionalFormatting sqref="K30">
    <cfRule type="containsText" dxfId="451" priority="445" operator="containsText" text="B標準">
      <formula>NOT(ISERROR(SEARCH("B標準",K30)))</formula>
    </cfRule>
    <cfRule type="containsText" dxfId="450" priority="446" operator="containsText" text="A標準">
      <formula>NOT(ISERROR(SEARCH("A標準",K30)))</formula>
    </cfRule>
    <cfRule type="containsText" dxfId="449" priority="447" operator="containsText" text="未突破">
      <formula>NOT(ISERROR(SEARCH("未突破",K30)))</formula>
    </cfRule>
  </conditionalFormatting>
  <conditionalFormatting sqref="I30">
    <cfRule type="expression" dxfId="448" priority="449">
      <formula>AND($I30&lt;&gt;"",OR($BJ30&gt;=4,$BK30&gt;=2))</formula>
    </cfRule>
  </conditionalFormatting>
  <conditionalFormatting sqref="I30:J30">
    <cfRule type="expression" dxfId="447" priority="450" stopIfTrue="1">
      <formula>AND($I30&lt;&gt;"",OR($I30=#REF!,$I30=$I31,$I30=#REF!))</formula>
    </cfRule>
  </conditionalFormatting>
  <conditionalFormatting sqref="J35">
    <cfRule type="expression" dxfId="446" priority="442">
      <formula>AND($I35&lt;&gt;"107 ハーフマラソン",$I35&lt;&gt;"062 10000mW")</formula>
    </cfRule>
  </conditionalFormatting>
  <conditionalFormatting sqref="K35">
    <cfRule type="containsText" dxfId="445" priority="439" operator="containsText" text="B標準">
      <formula>NOT(ISERROR(SEARCH("B標準",K35)))</formula>
    </cfRule>
    <cfRule type="containsText" dxfId="444" priority="440" operator="containsText" text="A標準">
      <formula>NOT(ISERROR(SEARCH("A標準",K35)))</formula>
    </cfRule>
    <cfRule type="containsText" dxfId="443" priority="441" operator="containsText" text="未突破">
      <formula>NOT(ISERROR(SEARCH("未突破",K35)))</formula>
    </cfRule>
  </conditionalFormatting>
  <conditionalFormatting sqref="I35">
    <cfRule type="expression" dxfId="442" priority="443">
      <formula>AND($I35&lt;&gt;"",OR($BJ35&gt;=4,$BK35&gt;=2))</formula>
    </cfRule>
  </conditionalFormatting>
  <conditionalFormatting sqref="I35:J35">
    <cfRule type="expression" dxfId="441" priority="444" stopIfTrue="1">
      <formula>AND($I35&lt;&gt;"",OR($I35=#REF!,$I35=$I36,$I35=#REF!))</formula>
    </cfRule>
  </conditionalFormatting>
  <conditionalFormatting sqref="J40">
    <cfRule type="expression" dxfId="440" priority="436">
      <formula>AND($I40&lt;&gt;"107 ハーフマラソン",$I40&lt;&gt;"062 10000mW")</formula>
    </cfRule>
  </conditionalFormatting>
  <conditionalFormatting sqref="K40">
    <cfRule type="containsText" dxfId="439" priority="433" operator="containsText" text="B標準">
      <formula>NOT(ISERROR(SEARCH("B標準",K40)))</formula>
    </cfRule>
    <cfRule type="containsText" dxfId="438" priority="434" operator="containsText" text="A標準">
      <formula>NOT(ISERROR(SEARCH("A標準",K40)))</formula>
    </cfRule>
    <cfRule type="containsText" dxfId="437" priority="435" operator="containsText" text="未突破">
      <formula>NOT(ISERROR(SEARCH("未突破",K40)))</formula>
    </cfRule>
  </conditionalFormatting>
  <conditionalFormatting sqref="I40">
    <cfRule type="expression" dxfId="436" priority="437">
      <formula>AND($I40&lt;&gt;"",OR($BJ40&gt;=4,$BK40&gt;=2))</formula>
    </cfRule>
  </conditionalFormatting>
  <conditionalFormatting sqref="I40:J40">
    <cfRule type="expression" dxfId="435" priority="438" stopIfTrue="1">
      <formula>AND($I40&lt;&gt;"",OR($I40=#REF!,$I40=$I41,$I40=#REF!))</formula>
    </cfRule>
  </conditionalFormatting>
  <conditionalFormatting sqref="J45">
    <cfRule type="expression" dxfId="434" priority="430">
      <formula>AND($I45&lt;&gt;"107 ハーフマラソン",$I45&lt;&gt;"062 10000mW")</formula>
    </cfRule>
  </conditionalFormatting>
  <conditionalFormatting sqref="K45">
    <cfRule type="containsText" dxfId="433" priority="427" operator="containsText" text="B標準">
      <formula>NOT(ISERROR(SEARCH("B標準",K45)))</formula>
    </cfRule>
    <cfRule type="containsText" dxfId="432" priority="428" operator="containsText" text="A標準">
      <formula>NOT(ISERROR(SEARCH("A標準",K45)))</formula>
    </cfRule>
    <cfRule type="containsText" dxfId="431" priority="429" operator="containsText" text="未突破">
      <formula>NOT(ISERROR(SEARCH("未突破",K45)))</formula>
    </cfRule>
  </conditionalFormatting>
  <conditionalFormatting sqref="I45">
    <cfRule type="expression" dxfId="430" priority="431">
      <formula>AND($I45&lt;&gt;"",OR($BJ45&gt;=4,$BK45&gt;=2))</formula>
    </cfRule>
  </conditionalFormatting>
  <conditionalFormatting sqref="I45:J45">
    <cfRule type="expression" dxfId="429" priority="432" stopIfTrue="1">
      <formula>AND($I45&lt;&gt;"",OR($I45=#REF!,$I45=$I46,$I45=#REF!))</formula>
    </cfRule>
  </conditionalFormatting>
  <conditionalFormatting sqref="J50">
    <cfRule type="expression" dxfId="428" priority="424">
      <formula>AND($I50&lt;&gt;"107 ハーフマラソン",$I50&lt;&gt;"062 10000mW")</formula>
    </cfRule>
  </conditionalFormatting>
  <conditionalFormatting sqref="K50">
    <cfRule type="containsText" dxfId="427" priority="421" operator="containsText" text="B標準">
      <formula>NOT(ISERROR(SEARCH("B標準",K50)))</formula>
    </cfRule>
    <cfRule type="containsText" dxfId="426" priority="422" operator="containsText" text="A標準">
      <formula>NOT(ISERROR(SEARCH("A標準",K50)))</formula>
    </cfRule>
    <cfRule type="containsText" dxfId="425" priority="423" operator="containsText" text="未突破">
      <formula>NOT(ISERROR(SEARCH("未突破",K50)))</formula>
    </cfRule>
  </conditionalFormatting>
  <conditionalFormatting sqref="I50">
    <cfRule type="expression" dxfId="424" priority="425">
      <formula>AND($I50&lt;&gt;"",OR($BJ50&gt;=4,$BK50&gt;=2))</formula>
    </cfRule>
  </conditionalFormatting>
  <conditionalFormatting sqref="I50:J50">
    <cfRule type="expression" dxfId="423" priority="426" stopIfTrue="1">
      <formula>AND($I50&lt;&gt;"",OR($I50=#REF!,$I50=$I51,$I50=#REF!))</formula>
    </cfRule>
  </conditionalFormatting>
  <conditionalFormatting sqref="J55">
    <cfRule type="expression" dxfId="422" priority="418">
      <formula>AND($I55&lt;&gt;"107 ハーフマラソン",$I55&lt;&gt;"062 10000mW")</formula>
    </cfRule>
  </conditionalFormatting>
  <conditionalFormatting sqref="K55">
    <cfRule type="containsText" dxfId="421" priority="415" operator="containsText" text="B標準">
      <formula>NOT(ISERROR(SEARCH("B標準",K55)))</formula>
    </cfRule>
    <cfRule type="containsText" dxfId="420" priority="416" operator="containsText" text="A標準">
      <formula>NOT(ISERROR(SEARCH("A標準",K55)))</formula>
    </cfRule>
    <cfRule type="containsText" dxfId="419" priority="417" operator="containsText" text="未突破">
      <formula>NOT(ISERROR(SEARCH("未突破",K55)))</formula>
    </cfRule>
  </conditionalFormatting>
  <conditionalFormatting sqref="I55">
    <cfRule type="expression" dxfId="418" priority="419">
      <formula>AND($I55&lt;&gt;"",OR($BJ55&gt;=4,$BK55&gt;=2))</formula>
    </cfRule>
  </conditionalFormatting>
  <conditionalFormatting sqref="I55:J55">
    <cfRule type="expression" dxfId="417" priority="420" stopIfTrue="1">
      <formula>AND($I55&lt;&gt;"",OR($I55=#REF!,$I55=$I56,$I55=#REF!))</formula>
    </cfRule>
  </conditionalFormatting>
  <conditionalFormatting sqref="J60">
    <cfRule type="expression" dxfId="416" priority="412">
      <formula>AND($I60&lt;&gt;"107 ハーフマラソン",$I60&lt;&gt;"062 10000mW")</formula>
    </cfRule>
  </conditionalFormatting>
  <conditionalFormatting sqref="K60">
    <cfRule type="containsText" dxfId="415" priority="409" operator="containsText" text="B標準">
      <formula>NOT(ISERROR(SEARCH("B標準",K60)))</formula>
    </cfRule>
    <cfRule type="containsText" dxfId="414" priority="410" operator="containsText" text="A標準">
      <formula>NOT(ISERROR(SEARCH("A標準",K60)))</formula>
    </cfRule>
    <cfRule type="containsText" dxfId="413" priority="411" operator="containsText" text="未突破">
      <formula>NOT(ISERROR(SEARCH("未突破",K60)))</formula>
    </cfRule>
  </conditionalFormatting>
  <conditionalFormatting sqref="I60">
    <cfRule type="expression" dxfId="412" priority="413">
      <formula>AND($I60&lt;&gt;"",OR($BJ60&gt;=4,$BK60&gt;=2))</formula>
    </cfRule>
  </conditionalFormatting>
  <conditionalFormatting sqref="I60:J60">
    <cfRule type="expression" dxfId="411" priority="414" stopIfTrue="1">
      <formula>AND($I60&lt;&gt;"",OR($I60=#REF!,$I60=$I61,$I60=#REF!))</formula>
    </cfRule>
  </conditionalFormatting>
  <conditionalFormatting sqref="J65">
    <cfRule type="expression" dxfId="410" priority="406">
      <formula>AND($I65&lt;&gt;"107 ハーフマラソン",$I65&lt;&gt;"062 10000mW")</formula>
    </cfRule>
  </conditionalFormatting>
  <conditionalFormatting sqref="K65">
    <cfRule type="containsText" dxfId="409" priority="403" operator="containsText" text="B標準">
      <formula>NOT(ISERROR(SEARCH("B標準",K65)))</formula>
    </cfRule>
    <cfRule type="containsText" dxfId="408" priority="404" operator="containsText" text="A標準">
      <formula>NOT(ISERROR(SEARCH("A標準",K65)))</formula>
    </cfRule>
    <cfRule type="containsText" dxfId="407" priority="405" operator="containsText" text="未突破">
      <formula>NOT(ISERROR(SEARCH("未突破",K65)))</formula>
    </cfRule>
  </conditionalFormatting>
  <conditionalFormatting sqref="I65">
    <cfRule type="expression" dxfId="406" priority="407">
      <formula>AND($I65&lt;&gt;"",OR($BJ65&gt;=4,$BK65&gt;=2))</formula>
    </cfRule>
  </conditionalFormatting>
  <conditionalFormatting sqref="I65:J65">
    <cfRule type="expression" dxfId="405" priority="408" stopIfTrue="1">
      <formula>AND($I65&lt;&gt;"",OR($I65=#REF!,$I65=$I66,$I65=#REF!))</formula>
    </cfRule>
  </conditionalFormatting>
  <conditionalFormatting sqref="J70">
    <cfRule type="expression" dxfId="404" priority="400">
      <formula>AND($I70&lt;&gt;"107 ハーフマラソン",$I70&lt;&gt;"062 10000mW")</formula>
    </cfRule>
  </conditionalFormatting>
  <conditionalFormatting sqref="K70">
    <cfRule type="containsText" dxfId="403" priority="397" operator="containsText" text="B標準">
      <formula>NOT(ISERROR(SEARCH("B標準",K70)))</formula>
    </cfRule>
    <cfRule type="containsText" dxfId="402" priority="398" operator="containsText" text="A標準">
      <formula>NOT(ISERROR(SEARCH("A標準",K70)))</formula>
    </cfRule>
    <cfRule type="containsText" dxfId="401" priority="399" operator="containsText" text="未突破">
      <formula>NOT(ISERROR(SEARCH("未突破",K70)))</formula>
    </cfRule>
  </conditionalFormatting>
  <conditionalFormatting sqref="I70">
    <cfRule type="expression" dxfId="400" priority="401">
      <formula>AND($I70&lt;&gt;"",OR($BJ70&gt;=4,$BK70&gt;=2))</formula>
    </cfRule>
  </conditionalFormatting>
  <conditionalFormatting sqref="I70:J70">
    <cfRule type="expression" dxfId="399" priority="402" stopIfTrue="1">
      <formula>AND($I70&lt;&gt;"",OR($I70=#REF!,$I70=$I71,$I70=#REF!))</formula>
    </cfRule>
  </conditionalFormatting>
  <conditionalFormatting sqref="J75">
    <cfRule type="expression" dxfId="398" priority="394">
      <formula>AND($I75&lt;&gt;"107 ハーフマラソン",$I75&lt;&gt;"062 10000mW")</formula>
    </cfRule>
  </conditionalFormatting>
  <conditionalFormatting sqref="K75">
    <cfRule type="containsText" dxfId="397" priority="391" operator="containsText" text="B標準">
      <formula>NOT(ISERROR(SEARCH("B標準",K75)))</formula>
    </cfRule>
    <cfRule type="containsText" dxfId="396" priority="392" operator="containsText" text="A標準">
      <formula>NOT(ISERROR(SEARCH("A標準",K75)))</formula>
    </cfRule>
    <cfRule type="containsText" dxfId="395" priority="393" operator="containsText" text="未突破">
      <formula>NOT(ISERROR(SEARCH("未突破",K75)))</formula>
    </cfRule>
  </conditionalFormatting>
  <conditionalFormatting sqref="I75">
    <cfRule type="expression" dxfId="394" priority="395">
      <formula>AND($I75&lt;&gt;"",OR($BJ75&gt;=4,$BK75&gt;=2))</formula>
    </cfRule>
  </conditionalFormatting>
  <conditionalFormatting sqref="I75:J75">
    <cfRule type="expression" dxfId="393" priority="396" stopIfTrue="1">
      <formula>AND($I75&lt;&gt;"",OR($I75=#REF!,$I75=$I76,$I75=#REF!))</formula>
    </cfRule>
  </conditionalFormatting>
  <conditionalFormatting sqref="J80">
    <cfRule type="expression" dxfId="392" priority="388">
      <formula>AND($I80&lt;&gt;"107 ハーフマラソン",$I80&lt;&gt;"062 10000mW")</formula>
    </cfRule>
  </conditionalFormatting>
  <conditionalFormatting sqref="K80">
    <cfRule type="containsText" dxfId="391" priority="385" operator="containsText" text="B標準">
      <formula>NOT(ISERROR(SEARCH("B標準",K80)))</formula>
    </cfRule>
    <cfRule type="containsText" dxfId="390" priority="386" operator="containsText" text="A標準">
      <formula>NOT(ISERROR(SEARCH("A標準",K80)))</formula>
    </cfRule>
    <cfRule type="containsText" dxfId="389" priority="387" operator="containsText" text="未突破">
      <formula>NOT(ISERROR(SEARCH("未突破",K80)))</formula>
    </cfRule>
  </conditionalFormatting>
  <conditionalFormatting sqref="I80">
    <cfRule type="expression" dxfId="388" priority="389">
      <formula>AND($I80&lt;&gt;"",OR($BJ80&gt;=4,$BK80&gt;=2))</formula>
    </cfRule>
  </conditionalFormatting>
  <conditionalFormatting sqref="I80:J80">
    <cfRule type="expression" dxfId="387" priority="390" stopIfTrue="1">
      <formula>AND($I80&lt;&gt;"",OR($I80=#REF!,$I80=$I81,$I80=#REF!))</formula>
    </cfRule>
  </conditionalFormatting>
  <conditionalFormatting sqref="J85">
    <cfRule type="expression" dxfId="386" priority="382">
      <formula>AND($I85&lt;&gt;"107 ハーフマラソン",$I85&lt;&gt;"062 10000mW")</formula>
    </cfRule>
  </conditionalFormatting>
  <conditionalFormatting sqref="K85">
    <cfRule type="containsText" dxfId="385" priority="379" operator="containsText" text="B標準">
      <formula>NOT(ISERROR(SEARCH("B標準",K85)))</formula>
    </cfRule>
    <cfRule type="containsText" dxfId="384" priority="380" operator="containsText" text="A標準">
      <formula>NOT(ISERROR(SEARCH("A標準",K85)))</formula>
    </cfRule>
    <cfRule type="containsText" dxfId="383" priority="381" operator="containsText" text="未突破">
      <formula>NOT(ISERROR(SEARCH("未突破",K85)))</formula>
    </cfRule>
  </conditionalFormatting>
  <conditionalFormatting sqref="I85">
    <cfRule type="expression" dxfId="382" priority="383">
      <formula>AND($I85&lt;&gt;"",OR($BJ85&gt;=4,$BK85&gt;=2))</formula>
    </cfRule>
  </conditionalFormatting>
  <conditionalFormatting sqref="I85:J85">
    <cfRule type="expression" dxfId="381" priority="384" stopIfTrue="1">
      <formula>AND($I85&lt;&gt;"",OR($I85=#REF!,$I85=$I86,$I85=#REF!))</formula>
    </cfRule>
  </conditionalFormatting>
  <conditionalFormatting sqref="J90">
    <cfRule type="expression" dxfId="380" priority="376">
      <formula>AND($I90&lt;&gt;"107 ハーフマラソン",$I90&lt;&gt;"062 10000mW")</formula>
    </cfRule>
  </conditionalFormatting>
  <conditionalFormatting sqref="K90">
    <cfRule type="containsText" dxfId="379" priority="373" operator="containsText" text="B標準">
      <formula>NOT(ISERROR(SEARCH("B標準",K90)))</formula>
    </cfRule>
    <cfRule type="containsText" dxfId="378" priority="374" operator="containsText" text="A標準">
      <formula>NOT(ISERROR(SEARCH("A標準",K90)))</formula>
    </cfRule>
    <cfRule type="containsText" dxfId="377" priority="375" operator="containsText" text="未突破">
      <formula>NOT(ISERROR(SEARCH("未突破",K90)))</formula>
    </cfRule>
  </conditionalFormatting>
  <conditionalFormatting sqref="I90">
    <cfRule type="expression" dxfId="376" priority="377">
      <formula>AND($I90&lt;&gt;"",OR($BJ90&gt;=4,$BK90&gt;=2))</formula>
    </cfRule>
  </conditionalFormatting>
  <conditionalFormatting sqref="I90:J90">
    <cfRule type="expression" dxfId="375" priority="378" stopIfTrue="1">
      <formula>AND($I90&lt;&gt;"",OR($I90=#REF!,$I90=$I91,$I90=#REF!))</formula>
    </cfRule>
  </conditionalFormatting>
  <conditionalFormatting sqref="J95">
    <cfRule type="expression" dxfId="374" priority="370">
      <formula>AND($I95&lt;&gt;"107 ハーフマラソン",$I95&lt;&gt;"062 10000mW")</formula>
    </cfRule>
  </conditionalFormatting>
  <conditionalFormatting sqref="K95">
    <cfRule type="containsText" dxfId="373" priority="367" operator="containsText" text="B標準">
      <formula>NOT(ISERROR(SEARCH("B標準",K95)))</formula>
    </cfRule>
    <cfRule type="containsText" dxfId="372" priority="368" operator="containsText" text="A標準">
      <formula>NOT(ISERROR(SEARCH("A標準",K95)))</formula>
    </cfRule>
    <cfRule type="containsText" dxfId="371" priority="369" operator="containsText" text="未突破">
      <formula>NOT(ISERROR(SEARCH("未突破",K95)))</formula>
    </cfRule>
  </conditionalFormatting>
  <conditionalFormatting sqref="I95">
    <cfRule type="expression" dxfId="370" priority="371">
      <formula>AND($I95&lt;&gt;"",OR($BJ95&gt;=4,$BK95&gt;=2))</formula>
    </cfRule>
  </conditionalFormatting>
  <conditionalFormatting sqref="I95:J95">
    <cfRule type="expression" dxfId="369" priority="372" stopIfTrue="1">
      <formula>AND($I95&lt;&gt;"",OR($I95=#REF!,$I95=$I96,$I95=#REF!))</formula>
    </cfRule>
  </conditionalFormatting>
  <conditionalFormatting sqref="J100">
    <cfRule type="expression" dxfId="368" priority="364">
      <formula>AND($I100&lt;&gt;"107 ハーフマラソン",$I100&lt;&gt;"062 10000mW")</formula>
    </cfRule>
  </conditionalFormatting>
  <conditionalFormatting sqref="K100">
    <cfRule type="containsText" dxfId="367" priority="361" operator="containsText" text="B標準">
      <formula>NOT(ISERROR(SEARCH("B標準",K100)))</formula>
    </cfRule>
    <cfRule type="containsText" dxfId="366" priority="362" operator="containsText" text="A標準">
      <formula>NOT(ISERROR(SEARCH("A標準",K100)))</formula>
    </cfRule>
    <cfRule type="containsText" dxfId="365" priority="363" operator="containsText" text="未突破">
      <formula>NOT(ISERROR(SEARCH("未突破",K100)))</formula>
    </cfRule>
  </conditionalFormatting>
  <conditionalFormatting sqref="I100">
    <cfRule type="expression" dxfId="364" priority="365">
      <formula>AND($I100&lt;&gt;"",OR($BJ100&gt;=4,$BK100&gt;=2))</formula>
    </cfRule>
  </conditionalFormatting>
  <conditionalFormatting sqref="I100:J100">
    <cfRule type="expression" dxfId="363" priority="366" stopIfTrue="1">
      <formula>AND($I100&lt;&gt;"",OR($I100=#REF!,$I100=$I101,$I100=#REF!))</formula>
    </cfRule>
  </conditionalFormatting>
  <conditionalFormatting sqref="J105">
    <cfRule type="expression" dxfId="362" priority="358">
      <formula>AND($I105&lt;&gt;"107 ハーフマラソン",$I105&lt;&gt;"062 10000mW")</formula>
    </cfRule>
  </conditionalFormatting>
  <conditionalFormatting sqref="K105">
    <cfRule type="containsText" dxfId="361" priority="355" operator="containsText" text="B標準">
      <formula>NOT(ISERROR(SEARCH("B標準",K105)))</formula>
    </cfRule>
    <cfRule type="containsText" dxfId="360" priority="356" operator="containsText" text="A標準">
      <formula>NOT(ISERROR(SEARCH("A標準",K105)))</formula>
    </cfRule>
    <cfRule type="containsText" dxfId="359" priority="357" operator="containsText" text="未突破">
      <formula>NOT(ISERROR(SEARCH("未突破",K105)))</formula>
    </cfRule>
  </conditionalFormatting>
  <conditionalFormatting sqref="I105">
    <cfRule type="expression" dxfId="358" priority="359">
      <formula>AND($I105&lt;&gt;"",OR($BJ105&gt;=4,$BK105&gt;=2))</formula>
    </cfRule>
  </conditionalFormatting>
  <conditionalFormatting sqref="I105:J105">
    <cfRule type="expression" dxfId="357" priority="360" stopIfTrue="1">
      <formula>AND($I105&lt;&gt;"",OR($I105=#REF!,$I105=$I106,$I105=#REF!))</formula>
    </cfRule>
  </conditionalFormatting>
  <conditionalFormatting sqref="J110">
    <cfRule type="expression" dxfId="356" priority="352">
      <formula>AND($I110&lt;&gt;"107 ハーフマラソン",$I110&lt;&gt;"062 10000mW")</formula>
    </cfRule>
  </conditionalFormatting>
  <conditionalFormatting sqref="K110">
    <cfRule type="containsText" dxfId="355" priority="349" operator="containsText" text="B標準">
      <formula>NOT(ISERROR(SEARCH("B標準",K110)))</formula>
    </cfRule>
    <cfRule type="containsText" dxfId="354" priority="350" operator="containsText" text="A標準">
      <formula>NOT(ISERROR(SEARCH("A標準",K110)))</formula>
    </cfRule>
    <cfRule type="containsText" dxfId="353" priority="351" operator="containsText" text="未突破">
      <formula>NOT(ISERROR(SEARCH("未突破",K110)))</formula>
    </cfRule>
  </conditionalFormatting>
  <conditionalFormatting sqref="I110">
    <cfRule type="expression" dxfId="352" priority="353">
      <formula>AND($I110&lt;&gt;"",OR($BJ110&gt;=4,$BK110&gt;=2))</formula>
    </cfRule>
  </conditionalFormatting>
  <conditionalFormatting sqref="I110:J110">
    <cfRule type="expression" dxfId="351" priority="354" stopIfTrue="1">
      <formula>AND($I110&lt;&gt;"",OR($I110=#REF!,$I110=$I111,$I110=#REF!))</formula>
    </cfRule>
  </conditionalFormatting>
  <conditionalFormatting sqref="J115">
    <cfRule type="expression" dxfId="350" priority="346">
      <formula>AND($I115&lt;&gt;"107 ハーフマラソン",$I115&lt;&gt;"062 10000mW")</formula>
    </cfRule>
  </conditionalFormatting>
  <conditionalFormatting sqref="K115">
    <cfRule type="containsText" dxfId="349" priority="343" operator="containsText" text="B標準">
      <formula>NOT(ISERROR(SEARCH("B標準",K115)))</formula>
    </cfRule>
    <cfRule type="containsText" dxfId="348" priority="344" operator="containsText" text="A標準">
      <formula>NOT(ISERROR(SEARCH("A標準",K115)))</formula>
    </cfRule>
    <cfRule type="containsText" dxfId="347" priority="345" operator="containsText" text="未突破">
      <formula>NOT(ISERROR(SEARCH("未突破",K115)))</formula>
    </cfRule>
  </conditionalFormatting>
  <conditionalFormatting sqref="I115">
    <cfRule type="expression" dxfId="346" priority="347">
      <formula>AND($I115&lt;&gt;"",OR($BJ115&gt;=4,$BK115&gt;=2))</formula>
    </cfRule>
  </conditionalFormatting>
  <conditionalFormatting sqref="I115:J115">
    <cfRule type="expression" dxfId="345" priority="348" stopIfTrue="1">
      <formula>AND($I115&lt;&gt;"",OR($I115=#REF!,$I115=$I116,$I115=#REF!))</formula>
    </cfRule>
  </conditionalFormatting>
  <conditionalFormatting sqref="J120">
    <cfRule type="expression" dxfId="344" priority="340">
      <formula>AND($I120&lt;&gt;"107 ハーフマラソン",$I120&lt;&gt;"062 10000mW")</formula>
    </cfRule>
  </conditionalFormatting>
  <conditionalFormatting sqref="K120">
    <cfRule type="containsText" dxfId="343" priority="337" operator="containsText" text="B標準">
      <formula>NOT(ISERROR(SEARCH("B標準",K120)))</formula>
    </cfRule>
    <cfRule type="containsText" dxfId="342" priority="338" operator="containsText" text="A標準">
      <formula>NOT(ISERROR(SEARCH("A標準",K120)))</formula>
    </cfRule>
    <cfRule type="containsText" dxfId="341" priority="339" operator="containsText" text="未突破">
      <formula>NOT(ISERROR(SEARCH("未突破",K120)))</formula>
    </cfRule>
  </conditionalFormatting>
  <conditionalFormatting sqref="I120">
    <cfRule type="expression" dxfId="340" priority="341">
      <formula>AND($I120&lt;&gt;"",OR($BJ120&gt;=4,$BK120&gt;=2))</formula>
    </cfRule>
  </conditionalFormatting>
  <conditionalFormatting sqref="I120:J120">
    <cfRule type="expression" dxfId="339" priority="342" stopIfTrue="1">
      <formula>AND($I120&lt;&gt;"",OR($I120=#REF!,$I120=$I121,$I120=#REF!))</formula>
    </cfRule>
  </conditionalFormatting>
  <conditionalFormatting sqref="J125">
    <cfRule type="expression" dxfId="338" priority="334">
      <formula>AND($I125&lt;&gt;"107 ハーフマラソン",$I125&lt;&gt;"062 10000mW")</formula>
    </cfRule>
  </conditionalFormatting>
  <conditionalFormatting sqref="K125">
    <cfRule type="containsText" dxfId="337" priority="331" operator="containsText" text="B標準">
      <formula>NOT(ISERROR(SEARCH("B標準",K125)))</formula>
    </cfRule>
    <cfRule type="containsText" dxfId="336" priority="332" operator="containsText" text="A標準">
      <formula>NOT(ISERROR(SEARCH("A標準",K125)))</formula>
    </cfRule>
    <cfRule type="containsText" dxfId="335" priority="333" operator="containsText" text="未突破">
      <formula>NOT(ISERROR(SEARCH("未突破",K125)))</formula>
    </cfRule>
  </conditionalFormatting>
  <conditionalFormatting sqref="I125">
    <cfRule type="expression" dxfId="334" priority="335">
      <formula>AND($I125&lt;&gt;"",OR($BJ125&gt;=4,$BK125&gt;=2))</formula>
    </cfRule>
  </conditionalFormatting>
  <conditionalFormatting sqref="I125:J125">
    <cfRule type="expression" dxfId="333" priority="336" stopIfTrue="1">
      <formula>AND($I125&lt;&gt;"",OR($I125=#REF!,$I125=$I126,$I125=#REF!))</formula>
    </cfRule>
  </conditionalFormatting>
  <conditionalFormatting sqref="J130">
    <cfRule type="expression" dxfId="332" priority="328">
      <formula>AND($I130&lt;&gt;"107 ハーフマラソン",$I130&lt;&gt;"062 10000mW")</formula>
    </cfRule>
  </conditionalFormatting>
  <conditionalFormatting sqref="K130">
    <cfRule type="containsText" dxfId="331" priority="325" operator="containsText" text="B標準">
      <formula>NOT(ISERROR(SEARCH("B標準",K130)))</formula>
    </cfRule>
    <cfRule type="containsText" dxfId="330" priority="326" operator="containsText" text="A標準">
      <formula>NOT(ISERROR(SEARCH("A標準",K130)))</formula>
    </cfRule>
    <cfRule type="containsText" dxfId="329" priority="327" operator="containsText" text="未突破">
      <formula>NOT(ISERROR(SEARCH("未突破",K130)))</formula>
    </cfRule>
  </conditionalFormatting>
  <conditionalFormatting sqref="I130">
    <cfRule type="expression" dxfId="328" priority="329">
      <formula>AND($I130&lt;&gt;"",OR($BJ130&gt;=4,$BK130&gt;=2))</formula>
    </cfRule>
  </conditionalFormatting>
  <conditionalFormatting sqref="I130:J130">
    <cfRule type="expression" dxfId="327" priority="330" stopIfTrue="1">
      <formula>AND($I130&lt;&gt;"",OR($I130=#REF!,$I130=$I131,$I130=#REF!))</formula>
    </cfRule>
  </conditionalFormatting>
  <conditionalFormatting sqref="J135">
    <cfRule type="expression" dxfId="326" priority="322">
      <formula>AND($I135&lt;&gt;"107 ハーフマラソン",$I135&lt;&gt;"062 10000mW")</formula>
    </cfRule>
  </conditionalFormatting>
  <conditionalFormatting sqref="K135">
    <cfRule type="containsText" dxfId="325" priority="319" operator="containsText" text="B標準">
      <formula>NOT(ISERROR(SEARCH("B標準",K135)))</formula>
    </cfRule>
    <cfRule type="containsText" dxfId="324" priority="320" operator="containsText" text="A標準">
      <formula>NOT(ISERROR(SEARCH("A標準",K135)))</formula>
    </cfRule>
    <cfRule type="containsText" dxfId="323" priority="321" operator="containsText" text="未突破">
      <formula>NOT(ISERROR(SEARCH("未突破",K135)))</formula>
    </cfRule>
  </conditionalFormatting>
  <conditionalFormatting sqref="I135">
    <cfRule type="expression" dxfId="322" priority="323">
      <formula>AND($I135&lt;&gt;"",OR($BJ135&gt;=4,$BK135&gt;=2))</formula>
    </cfRule>
  </conditionalFormatting>
  <conditionalFormatting sqref="I135:J135">
    <cfRule type="expression" dxfId="321" priority="324" stopIfTrue="1">
      <formula>AND($I135&lt;&gt;"",OR($I135=#REF!,$I135=$I136,$I135=#REF!))</formula>
    </cfRule>
  </conditionalFormatting>
  <conditionalFormatting sqref="J140">
    <cfRule type="expression" dxfId="320" priority="316">
      <formula>AND($I140&lt;&gt;"107 ハーフマラソン",$I140&lt;&gt;"062 10000mW")</formula>
    </cfRule>
  </conditionalFormatting>
  <conditionalFormatting sqref="K140">
    <cfRule type="containsText" dxfId="319" priority="313" operator="containsText" text="B標準">
      <formula>NOT(ISERROR(SEARCH("B標準",K140)))</formula>
    </cfRule>
    <cfRule type="containsText" dxfId="318" priority="314" operator="containsText" text="A標準">
      <formula>NOT(ISERROR(SEARCH("A標準",K140)))</formula>
    </cfRule>
    <cfRule type="containsText" dxfId="317" priority="315" operator="containsText" text="未突破">
      <formula>NOT(ISERROR(SEARCH("未突破",K140)))</formula>
    </cfRule>
  </conditionalFormatting>
  <conditionalFormatting sqref="I140">
    <cfRule type="expression" dxfId="316" priority="317">
      <formula>AND($I140&lt;&gt;"",OR($BJ140&gt;=4,$BK140&gt;=2))</formula>
    </cfRule>
  </conditionalFormatting>
  <conditionalFormatting sqref="I140:J140">
    <cfRule type="expression" dxfId="315" priority="318" stopIfTrue="1">
      <formula>AND($I140&lt;&gt;"",OR($I140=#REF!,$I140=$I141,$I140=#REF!))</formula>
    </cfRule>
  </conditionalFormatting>
  <conditionalFormatting sqref="J145">
    <cfRule type="expression" dxfId="314" priority="310">
      <formula>AND($I145&lt;&gt;"107 ハーフマラソン",$I145&lt;&gt;"062 10000mW")</formula>
    </cfRule>
  </conditionalFormatting>
  <conditionalFormatting sqref="K145">
    <cfRule type="containsText" dxfId="313" priority="307" operator="containsText" text="B標準">
      <formula>NOT(ISERROR(SEARCH("B標準",K145)))</formula>
    </cfRule>
    <cfRule type="containsText" dxfId="312" priority="308" operator="containsText" text="A標準">
      <formula>NOT(ISERROR(SEARCH("A標準",K145)))</formula>
    </cfRule>
    <cfRule type="containsText" dxfId="311" priority="309" operator="containsText" text="未突破">
      <formula>NOT(ISERROR(SEARCH("未突破",K145)))</formula>
    </cfRule>
  </conditionalFormatting>
  <conditionalFormatting sqref="I145">
    <cfRule type="expression" dxfId="310" priority="311">
      <formula>AND($I145&lt;&gt;"",OR($BJ145&gt;=4,$BK145&gt;=2))</formula>
    </cfRule>
  </conditionalFormatting>
  <conditionalFormatting sqref="I145:J145">
    <cfRule type="expression" dxfId="309" priority="312" stopIfTrue="1">
      <formula>AND($I145&lt;&gt;"",OR($I145=#REF!,$I145=$I146,$I145=#REF!))</formula>
    </cfRule>
  </conditionalFormatting>
  <conditionalFormatting sqref="J150">
    <cfRule type="expression" dxfId="308" priority="304">
      <formula>AND($I150&lt;&gt;"107 ハーフマラソン",$I150&lt;&gt;"062 10000mW")</formula>
    </cfRule>
  </conditionalFormatting>
  <conditionalFormatting sqref="K150">
    <cfRule type="containsText" dxfId="307" priority="301" operator="containsText" text="B標準">
      <formula>NOT(ISERROR(SEARCH("B標準",K150)))</formula>
    </cfRule>
    <cfRule type="containsText" dxfId="306" priority="302" operator="containsText" text="A標準">
      <formula>NOT(ISERROR(SEARCH("A標準",K150)))</formula>
    </cfRule>
    <cfRule type="containsText" dxfId="305" priority="303" operator="containsText" text="未突破">
      <formula>NOT(ISERROR(SEARCH("未突破",K150)))</formula>
    </cfRule>
  </conditionalFormatting>
  <conditionalFormatting sqref="I150">
    <cfRule type="expression" dxfId="304" priority="305">
      <formula>AND($I150&lt;&gt;"",OR($BJ150&gt;=4,$BK150&gt;=2))</formula>
    </cfRule>
  </conditionalFormatting>
  <conditionalFormatting sqref="I150:J150">
    <cfRule type="expression" dxfId="303" priority="306" stopIfTrue="1">
      <formula>AND($I150&lt;&gt;"",OR($I150=#REF!,$I150=$I151,$I150=#REF!))</formula>
    </cfRule>
  </conditionalFormatting>
  <conditionalFormatting sqref="J155">
    <cfRule type="expression" dxfId="302" priority="298">
      <formula>AND($I155&lt;&gt;"107 ハーフマラソン",$I155&lt;&gt;"062 10000mW")</formula>
    </cfRule>
  </conditionalFormatting>
  <conditionalFormatting sqref="K155">
    <cfRule type="containsText" dxfId="301" priority="295" operator="containsText" text="B標準">
      <formula>NOT(ISERROR(SEARCH("B標準",K155)))</formula>
    </cfRule>
    <cfRule type="containsText" dxfId="300" priority="296" operator="containsText" text="A標準">
      <formula>NOT(ISERROR(SEARCH("A標準",K155)))</formula>
    </cfRule>
    <cfRule type="containsText" dxfId="299" priority="297" operator="containsText" text="未突破">
      <formula>NOT(ISERROR(SEARCH("未突破",K155)))</formula>
    </cfRule>
  </conditionalFormatting>
  <conditionalFormatting sqref="I155">
    <cfRule type="expression" dxfId="298" priority="299">
      <formula>AND($I155&lt;&gt;"",OR($BJ155&gt;=4,$BK155&gt;=2))</formula>
    </cfRule>
  </conditionalFormatting>
  <conditionalFormatting sqref="I155:J155">
    <cfRule type="expression" dxfId="297" priority="300" stopIfTrue="1">
      <formula>AND($I155&lt;&gt;"",OR($I155=#REF!,$I155=$I156,$I155=#REF!))</formula>
    </cfRule>
  </conditionalFormatting>
  <conditionalFormatting sqref="J160">
    <cfRule type="expression" dxfId="296" priority="292">
      <formula>AND($I160&lt;&gt;"107 ハーフマラソン",$I160&lt;&gt;"062 10000mW")</formula>
    </cfRule>
  </conditionalFormatting>
  <conditionalFormatting sqref="K160">
    <cfRule type="containsText" dxfId="295" priority="289" operator="containsText" text="B標準">
      <formula>NOT(ISERROR(SEARCH("B標準",K160)))</formula>
    </cfRule>
    <cfRule type="containsText" dxfId="294" priority="290" operator="containsText" text="A標準">
      <formula>NOT(ISERROR(SEARCH("A標準",K160)))</formula>
    </cfRule>
    <cfRule type="containsText" dxfId="293" priority="291" operator="containsText" text="未突破">
      <formula>NOT(ISERROR(SEARCH("未突破",K160)))</formula>
    </cfRule>
  </conditionalFormatting>
  <conditionalFormatting sqref="I160">
    <cfRule type="expression" dxfId="292" priority="293">
      <formula>AND($I160&lt;&gt;"",OR($BJ160&gt;=4,$BK160&gt;=2))</formula>
    </cfRule>
  </conditionalFormatting>
  <conditionalFormatting sqref="I160:J160">
    <cfRule type="expression" dxfId="291" priority="294" stopIfTrue="1">
      <formula>AND($I160&lt;&gt;"",OR($I160=#REF!,$I160=$I161,$I160=#REF!))</formula>
    </cfRule>
  </conditionalFormatting>
  <conditionalFormatting sqref="J165">
    <cfRule type="expression" dxfId="290" priority="286">
      <formula>AND($I165&lt;&gt;"107 ハーフマラソン",$I165&lt;&gt;"062 10000mW")</formula>
    </cfRule>
  </conditionalFormatting>
  <conditionalFormatting sqref="K165">
    <cfRule type="containsText" dxfId="289" priority="283" operator="containsText" text="B標準">
      <formula>NOT(ISERROR(SEARCH("B標準",K165)))</formula>
    </cfRule>
    <cfRule type="containsText" dxfId="288" priority="284" operator="containsText" text="A標準">
      <formula>NOT(ISERROR(SEARCH("A標準",K165)))</formula>
    </cfRule>
    <cfRule type="containsText" dxfId="287" priority="285" operator="containsText" text="未突破">
      <formula>NOT(ISERROR(SEARCH("未突破",K165)))</formula>
    </cfRule>
  </conditionalFormatting>
  <conditionalFormatting sqref="I165">
    <cfRule type="expression" dxfId="286" priority="287">
      <formula>AND($I165&lt;&gt;"",OR($BJ165&gt;=4,$BK165&gt;=2))</formula>
    </cfRule>
  </conditionalFormatting>
  <conditionalFormatting sqref="I165:J165">
    <cfRule type="expression" dxfId="285" priority="288" stopIfTrue="1">
      <formula>AND($I165&lt;&gt;"",OR($I165=#REF!,$I165=$I166,$I165=#REF!))</formula>
    </cfRule>
  </conditionalFormatting>
  <conditionalFormatting sqref="J170">
    <cfRule type="expression" dxfId="284" priority="280">
      <formula>AND($I170&lt;&gt;"107 ハーフマラソン",$I170&lt;&gt;"062 10000mW")</formula>
    </cfRule>
  </conditionalFormatting>
  <conditionalFormatting sqref="K170">
    <cfRule type="containsText" dxfId="283" priority="277" operator="containsText" text="B標準">
      <formula>NOT(ISERROR(SEARCH("B標準",K170)))</formula>
    </cfRule>
    <cfRule type="containsText" dxfId="282" priority="278" operator="containsText" text="A標準">
      <formula>NOT(ISERROR(SEARCH("A標準",K170)))</formula>
    </cfRule>
    <cfRule type="containsText" dxfId="281" priority="279" operator="containsText" text="未突破">
      <formula>NOT(ISERROR(SEARCH("未突破",K170)))</formula>
    </cfRule>
  </conditionalFormatting>
  <conditionalFormatting sqref="I170">
    <cfRule type="expression" dxfId="280" priority="281">
      <formula>AND($I170&lt;&gt;"",OR($BJ170&gt;=4,$BK170&gt;=2))</formula>
    </cfRule>
  </conditionalFormatting>
  <conditionalFormatting sqref="I170:J170">
    <cfRule type="expression" dxfId="279" priority="282" stopIfTrue="1">
      <formula>AND($I170&lt;&gt;"",OR($I170=#REF!,$I170=$I171,$I170=#REF!))</formula>
    </cfRule>
  </conditionalFormatting>
  <conditionalFormatting sqref="J175">
    <cfRule type="expression" dxfId="278" priority="274">
      <formula>AND($I175&lt;&gt;"107 ハーフマラソン",$I175&lt;&gt;"062 10000mW")</formula>
    </cfRule>
  </conditionalFormatting>
  <conditionalFormatting sqref="K175">
    <cfRule type="containsText" dxfId="277" priority="271" operator="containsText" text="B標準">
      <formula>NOT(ISERROR(SEARCH("B標準",K175)))</formula>
    </cfRule>
    <cfRule type="containsText" dxfId="276" priority="272" operator="containsText" text="A標準">
      <formula>NOT(ISERROR(SEARCH("A標準",K175)))</formula>
    </cfRule>
    <cfRule type="containsText" dxfId="275" priority="273" operator="containsText" text="未突破">
      <formula>NOT(ISERROR(SEARCH("未突破",K175)))</formula>
    </cfRule>
  </conditionalFormatting>
  <conditionalFormatting sqref="I175">
    <cfRule type="expression" dxfId="274" priority="275">
      <formula>AND($I175&lt;&gt;"",OR($BJ175&gt;=4,$BK175&gt;=2))</formula>
    </cfRule>
  </conditionalFormatting>
  <conditionalFormatting sqref="I175:J175">
    <cfRule type="expression" dxfId="273" priority="276" stopIfTrue="1">
      <formula>AND($I175&lt;&gt;"",OR($I175=#REF!,$I175=$I176,$I175=#REF!))</formula>
    </cfRule>
  </conditionalFormatting>
  <conditionalFormatting sqref="J180">
    <cfRule type="expression" dxfId="272" priority="268">
      <formula>AND($I180&lt;&gt;"107 ハーフマラソン",$I180&lt;&gt;"062 10000mW")</formula>
    </cfRule>
  </conditionalFormatting>
  <conditionalFormatting sqref="K180">
    <cfRule type="containsText" dxfId="271" priority="265" operator="containsText" text="B標準">
      <formula>NOT(ISERROR(SEARCH("B標準",K180)))</formula>
    </cfRule>
    <cfRule type="containsText" dxfId="270" priority="266" operator="containsText" text="A標準">
      <formula>NOT(ISERROR(SEARCH("A標準",K180)))</formula>
    </cfRule>
    <cfRule type="containsText" dxfId="269" priority="267" operator="containsText" text="未突破">
      <formula>NOT(ISERROR(SEARCH("未突破",K180)))</formula>
    </cfRule>
  </conditionalFormatting>
  <conditionalFormatting sqref="I180">
    <cfRule type="expression" dxfId="268" priority="269">
      <formula>AND($I180&lt;&gt;"",OR($BJ180&gt;=4,$BK180&gt;=2))</formula>
    </cfRule>
  </conditionalFormatting>
  <conditionalFormatting sqref="I180:J180">
    <cfRule type="expression" dxfId="267" priority="270" stopIfTrue="1">
      <formula>AND($I180&lt;&gt;"",OR($I180=#REF!,$I180=$I181,$I180=#REF!))</formula>
    </cfRule>
  </conditionalFormatting>
  <conditionalFormatting sqref="J185">
    <cfRule type="expression" dxfId="266" priority="262">
      <formula>AND($I185&lt;&gt;"107 ハーフマラソン",$I185&lt;&gt;"062 10000mW")</formula>
    </cfRule>
  </conditionalFormatting>
  <conditionalFormatting sqref="K185">
    <cfRule type="containsText" dxfId="265" priority="259" operator="containsText" text="B標準">
      <formula>NOT(ISERROR(SEARCH("B標準",K185)))</formula>
    </cfRule>
    <cfRule type="containsText" dxfId="264" priority="260" operator="containsText" text="A標準">
      <formula>NOT(ISERROR(SEARCH("A標準",K185)))</formula>
    </cfRule>
    <cfRule type="containsText" dxfId="263" priority="261" operator="containsText" text="未突破">
      <formula>NOT(ISERROR(SEARCH("未突破",K185)))</formula>
    </cfRule>
  </conditionalFormatting>
  <conditionalFormatting sqref="I185">
    <cfRule type="expression" dxfId="262" priority="263">
      <formula>AND($I185&lt;&gt;"",OR($BJ185&gt;=4,$BK185&gt;=2))</formula>
    </cfRule>
  </conditionalFormatting>
  <conditionalFormatting sqref="I185:J185">
    <cfRule type="expression" dxfId="261" priority="264" stopIfTrue="1">
      <formula>AND($I185&lt;&gt;"",OR($I185=#REF!,$I185=$I186,$I185=#REF!))</formula>
    </cfRule>
  </conditionalFormatting>
  <conditionalFormatting sqref="J190">
    <cfRule type="expression" dxfId="260" priority="256">
      <formula>AND($I190&lt;&gt;"107 ハーフマラソン",$I190&lt;&gt;"062 10000mW")</formula>
    </cfRule>
  </conditionalFormatting>
  <conditionalFormatting sqref="K190">
    <cfRule type="containsText" dxfId="259" priority="253" operator="containsText" text="B標準">
      <formula>NOT(ISERROR(SEARCH("B標準",K190)))</formula>
    </cfRule>
    <cfRule type="containsText" dxfId="258" priority="254" operator="containsText" text="A標準">
      <formula>NOT(ISERROR(SEARCH("A標準",K190)))</formula>
    </cfRule>
    <cfRule type="containsText" dxfId="257" priority="255" operator="containsText" text="未突破">
      <formula>NOT(ISERROR(SEARCH("未突破",K190)))</formula>
    </cfRule>
  </conditionalFormatting>
  <conditionalFormatting sqref="I190">
    <cfRule type="expression" dxfId="256" priority="257">
      <formula>AND($I190&lt;&gt;"",OR($BJ190&gt;=4,$BK190&gt;=2))</formula>
    </cfRule>
  </conditionalFormatting>
  <conditionalFormatting sqref="I190:J190">
    <cfRule type="expression" dxfId="255" priority="258" stopIfTrue="1">
      <formula>AND($I190&lt;&gt;"",OR($I190=#REF!,$I190=$I191,$I190=#REF!))</formula>
    </cfRule>
  </conditionalFormatting>
  <conditionalFormatting sqref="J195">
    <cfRule type="expression" dxfId="254" priority="250">
      <formula>AND($I195&lt;&gt;"107 ハーフマラソン",$I195&lt;&gt;"062 10000mW")</formula>
    </cfRule>
  </conditionalFormatting>
  <conditionalFormatting sqref="K195">
    <cfRule type="containsText" dxfId="253" priority="247" operator="containsText" text="B標準">
      <formula>NOT(ISERROR(SEARCH("B標準",K195)))</formula>
    </cfRule>
    <cfRule type="containsText" dxfId="252" priority="248" operator="containsText" text="A標準">
      <formula>NOT(ISERROR(SEARCH("A標準",K195)))</formula>
    </cfRule>
    <cfRule type="containsText" dxfId="251" priority="249" operator="containsText" text="未突破">
      <formula>NOT(ISERROR(SEARCH("未突破",K195)))</formula>
    </cfRule>
  </conditionalFormatting>
  <conditionalFormatting sqref="I195">
    <cfRule type="expression" dxfId="250" priority="251">
      <formula>AND($I195&lt;&gt;"",OR($BJ195&gt;=4,$BK195&gt;=2))</formula>
    </cfRule>
  </conditionalFormatting>
  <conditionalFormatting sqref="I195:J195">
    <cfRule type="expression" dxfId="249" priority="252" stopIfTrue="1">
      <formula>AND($I195&lt;&gt;"",OR($I195=#REF!,$I195=$I196,$I195=#REF!))</formula>
    </cfRule>
  </conditionalFormatting>
  <conditionalFormatting sqref="J200">
    <cfRule type="expression" dxfId="248" priority="244">
      <formula>AND($I200&lt;&gt;"107 ハーフマラソン",$I200&lt;&gt;"062 10000mW")</formula>
    </cfRule>
  </conditionalFormatting>
  <conditionalFormatting sqref="K200">
    <cfRule type="containsText" dxfId="247" priority="241" operator="containsText" text="B標準">
      <formula>NOT(ISERROR(SEARCH("B標準",K200)))</formula>
    </cfRule>
    <cfRule type="containsText" dxfId="246" priority="242" operator="containsText" text="A標準">
      <formula>NOT(ISERROR(SEARCH("A標準",K200)))</formula>
    </cfRule>
    <cfRule type="containsText" dxfId="245" priority="243" operator="containsText" text="未突破">
      <formula>NOT(ISERROR(SEARCH("未突破",K200)))</formula>
    </cfRule>
  </conditionalFormatting>
  <conditionalFormatting sqref="I200">
    <cfRule type="expression" dxfId="244" priority="245">
      <formula>AND($I200&lt;&gt;"",OR($BJ200&gt;=4,$BK200&gt;=2))</formula>
    </cfRule>
  </conditionalFormatting>
  <conditionalFormatting sqref="I200:J200">
    <cfRule type="expression" dxfId="243" priority="246" stopIfTrue="1">
      <formula>AND($I200&lt;&gt;"",OR($I200=#REF!,$I200=$I201,$I200=#REF!))</formula>
    </cfRule>
  </conditionalFormatting>
  <conditionalFormatting sqref="J205">
    <cfRule type="expression" dxfId="242" priority="238">
      <formula>AND($I205&lt;&gt;"107 ハーフマラソン",$I205&lt;&gt;"062 10000mW")</formula>
    </cfRule>
  </conditionalFormatting>
  <conditionalFormatting sqref="K205">
    <cfRule type="containsText" dxfId="241" priority="235" operator="containsText" text="B標準">
      <formula>NOT(ISERROR(SEARCH("B標準",K205)))</formula>
    </cfRule>
    <cfRule type="containsText" dxfId="240" priority="236" operator="containsText" text="A標準">
      <formula>NOT(ISERROR(SEARCH("A標準",K205)))</formula>
    </cfRule>
    <cfRule type="containsText" dxfId="239" priority="237" operator="containsText" text="未突破">
      <formula>NOT(ISERROR(SEARCH("未突破",K205)))</formula>
    </cfRule>
  </conditionalFormatting>
  <conditionalFormatting sqref="I205">
    <cfRule type="expression" dxfId="238" priority="239">
      <formula>AND($I205&lt;&gt;"",OR($BJ205&gt;=4,$BK205&gt;=2))</formula>
    </cfRule>
  </conditionalFormatting>
  <conditionalFormatting sqref="I205:J205">
    <cfRule type="expression" dxfId="237" priority="240" stopIfTrue="1">
      <formula>AND($I205&lt;&gt;"",OR($I205=#REF!,$I205=$I206,$I205=#REF!))</formula>
    </cfRule>
  </conditionalFormatting>
  <conditionalFormatting sqref="J210">
    <cfRule type="expression" dxfId="236" priority="232">
      <formula>AND($I210&lt;&gt;"107 ハーフマラソン",$I210&lt;&gt;"062 10000mW")</formula>
    </cfRule>
  </conditionalFormatting>
  <conditionalFormatting sqref="K210">
    <cfRule type="containsText" dxfId="235" priority="229" operator="containsText" text="B標準">
      <formula>NOT(ISERROR(SEARCH("B標準",K210)))</formula>
    </cfRule>
    <cfRule type="containsText" dxfId="234" priority="230" operator="containsText" text="A標準">
      <formula>NOT(ISERROR(SEARCH("A標準",K210)))</formula>
    </cfRule>
    <cfRule type="containsText" dxfId="233" priority="231" operator="containsText" text="未突破">
      <formula>NOT(ISERROR(SEARCH("未突破",K210)))</formula>
    </cfRule>
  </conditionalFormatting>
  <conditionalFormatting sqref="I210">
    <cfRule type="expression" dxfId="232" priority="233">
      <formula>AND($I210&lt;&gt;"",OR($BJ210&gt;=4,$BK210&gt;=2))</formula>
    </cfRule>
  </conditionalFormatting>
  <conditionalFormatting sqref="I210:J210">
    <cfRule type="expression" dxfId="231" priority="234" stopIfTrue="1">
      <formula>AND($I210&lt;&gt;"",OR($I210=#REF!,$I210=$I211,$I210=#REF!))</formula>
    </cfRule>
  </conditionalFormatting>
  <conditionalFormatting sqref="J215">
    <cfRule type="expression" dxfId="230" priority="226">
      <formula>AND($I215&lt;&gt;"107 ハーフマラソン",$I215&lt;&gt;"062 10000mW")</formula>
    </cfRule>
  </conditionalFormatting>
  <conditionalFormatting sqref="K215">
    <cfRule type="containsText" dxfId="229" priority="223" operator="containsText" text="B標準">
      <formula>NOT(ISERROR(SEARCH("B標準",K215)))</formula>
    </cfRule>
    <cfRule type="containsText" dxfId="228" priority="224" operator="containsText" text="A標準">
      <formula>NOT(ISERROR(SEARCH("A標準",K215)))</formula>
    </cfRule>
    <cfRule type="containsText" dxfId="227" priority="225" operator="containsText" text="未突破">
      <formula>NOT(ISERROR(SEARCH("未突破",K215)))</formula>
    </cfRule>
  </conditionalFormatting>
  <conditionalFormatting sqref="I215">
    <cfRule type="expression" dxfId="226" priority="227">
      <formula>AND($I215&lt;&gt;"",OR($BJ215&gt;=4,$BK215&gt;=2))</formula>
    </cfRule>
  </conditionalFormatting>
  <conditionalFormatting sqref="I215:J215">
    <cfRule type="expression" dxfId="225" priority="228" stopIfTrue="1">
      <formula>AND($I215&lt;&gt;"",OR($I215=#REF!,$I215=$I216,$I215=#REF!))</formula>
    </cfRule>
  </conditionalFormatting>
  <conditionalFormatting sqref="J220">
    <cfRule type="expression" dxfId="224" priority="220">
      <formula>AND($I220&lt;&gt;"107 ハーフマラソン",$I220&lt;&gt;"062 10000mW")</formula>
    </cfRule>
  </conditionalFormatting>
  <conditionalFormatting sqref="K220">
    <cfRule type="containsText" dxfId="223" priority="217" operator="containsText" text="B標準">
      <formula>NOT(ISERROR(SEARCH("B標準",K220)))</formula>
    </cfRule>
    <cfRule type="containsText" dxfId="222" priority="218" operator="containsText" text="A標準">
      <formula>NOT(ISERROR(SEARCH("A標準",K220)))</formula>
    </cfRule>
    <cfRule type="containsText" dxfId="221" priority="219" operator="containsText" text="未突破">
      <formula>NOT(ISERROR(SEARCH("未突破",K220)))</formula>
    </cfRule>
  </conditionalFormatting>
  <conditionalFormatting sqref="I220">
    <cfRule type="expression" dxfId="220" priority="221">
      <formula>AND($I220&lt;&gt;"",OR($BJ220&gt;=4,$BK220&gt;=2))</formula>
    </cfRule>
  </conditionalFormatting>
  <conditionalFormatting sqref="I220:J220">
    <cfRule type="expression" dxfId="219" priority="222" stopIfTrue="1">
      <formula>AND($I220&lt;&gt;"",OR($I220=#REF!,$I220=$I221,$I220=#REF!))</formula>
    </cfRule>
  </conditionalFormatting>
  <conditionalFormatting sqref="J225">
    <cfRule type="expression" dxfId="218" priority="214">
      <formula>AND($I225&lt;&gt;"107 ハーフマラソン",$I225&lt;&gt;"062 10000mW")</formula>
    </cfRule>
  </conditionalFormatting>
  <conditionalFormatting sqref="K225">
    <cfRule type="containsText" dxfId="217" priority="211" operator="containsText" text="B標準">
      <formula>NOT(ISERROR(SEARCH("B標準",K225)))</formula>
    </cfRule>
    <cfRule type="containsText" dxfId="216" priority="212" operator="containsText" text="A標準">
      <formula>NOT(ISERROR(SEARCH("A標準",K225)))</formula>
    </cfRule>
    <cfRule type="containsText" dxfId="215" priority="213" operator="containsText" text="未突破">
      <formula>NOT(ISERROR(SEARCH("未突破",K225)))</formula>
    </cfRule>
  </conditionalFormatting>
  <conditionalFormatting sqref="I225">
    <cfRule type="expression" dxfId="214" priority="215">
      <formula>AND($I225&lt;&gt;"",OR($BJ225&gt;=4,$BK225&gt;=2))</formula>
    </cfRule>
  </conditionalFormatting>
  <conditionalFormatting sqref="I225:J225">
    <cfRule type="expression" dxfId="213" priority="216" stopIfTrue="1">
      <formula>AND($I225&lt;&gt;"",OR($I225=#REF!,$I225=$I226,$I225=#REF!))</formula>
    </cfRule>
  </conditionalFormatting>
  <conditionalFormatting sqref="J230">
    <cfRule type="expression" dxfId="212" priority="208">
      <formula>AND($I230&lt;&gt;"107 ハーフマラソン",$I230&lt;&gt;"062 10000mW")</formula>
    </cfRule>
  </conditionalFormatting>
  <conditionalFormatting sqref="K230">
    <cfRule type="containsText" dxfId="211" priority="205" operator="containsText" text="B標準">
      <formula>NOT(ISERROR(SEARCH("B標準",K230)))</formula>
    </cfRule>
    <cfRule type="containsText" dxfId="210" priority="206" operator="containsText" text="A標準">
      <formula>NOT(ISERROR(SEARCH("A標準",K230)))</formula>
    </cfRule>
    <cfRule type="containsText" dxfId="209" priority="207" operator="containsText" text="未突破">
      <formula>NOT(ISERROR(SEARCH("未突破",K230)))</formula>
    </cfRule>
  </conditionalFormatting>
  <conditionalFormatting sqref="I230">
    <cfRule type="expression" dxfId="208" priority="209">
      <formula>AND($I230&lt;&gt;"",OR($BJ230&gt;=4,$BK230&gt;=2))</formula>
    </cfRule>
  </conditionalFormatting>
  <conditionalFormatting sqref="I230:J230">
    <cfRule type="expression" dxfId="207" priority="210" stopIfTrue="1">
      <formula>AND($I230&lt;&gt;"",OR($I230=#REF!,$I230=$I231,$I230=#REF!))</formula>
    </cfRule>
  </conditionalFormatting>
  <conditionalFormatting sqref="J235">
    <cfRule type="expression" dxfId="206" priority="202">
      <formula>AND($I235&lt;&gt;"107 ハーフマラソン",$I235&lt;&gt;"062 10000mW")</formula>
    </cfRule>
  </conditionalFormatting>
  <conditionalFormatting sqref="K235">
    <cfRule type="containsText" dxfId="205" priority="199" operator="containsText" text="B標準">
      <formula>NOT(ISERROR(SEARCH("B標準",K235)))</formula>
    </cfRule>
    <cfRule type="containsText" dxfId="204" priority="200" operator="containsText" text="A標準">
      <formula>NOT(ISERROR(SEARCH("A標準",K235)))</formula>
    </cfRule>
    <cfRule type="containsText" dxfId="203" priority="201" operator="containsText" text="未突破">
      <formula>NOT(ISERROR(SEARCH("未突破",K235)))</formula>
    </cfRule>
  </conditionalFormatting>
  <conditionalFormatting sqref="I235">
    <cfRule type="expression" dxfId="202" priority="203">
      <formula>AND($I235&lt;&gt;"",OR($BJ235&gt;=4,$BK235&gt;=2))</formula>
    </cfRule>
  </conditionalFormatting>
  <conditionalFormatting sqref="I235:J235">
    <cfRule type="expression" dxfId="201" priority="204" stopIfTrue="1">
      <formula>AND($I235&lt;&gt;"",OR($I235=#REF!,$I235=$I236,$I235=#REF!))</formula>
    </cfRule>
  </conditionalFormatting>
  <conditionalFormatting sqref="J240">
    <cfRule type="expression" dxfId="200" priority="196">
      <formula>AND($I240&lt;&gt;"107 ハーフマラソン",$I240&lt;&gt;"062 10000mW")</formula>
    </cfRule>
  </conditionalFormatting>
  <conditionalFormatting sqref="K240">
    <cfRule type="containsText" dxfId="199" priority="193" operator="containsText" text="B標準">
      <formula>NOT(ISERROR(SEARCH("B標準",K240)))</formula>
    </cfRule>
    <cfRule type="containsText" dxfId="198" priority="194" operator="containsText" text="A標準">
      <formula>NOT(ISERROR(SEARCH("A標準",K240)))</formula>
    </cfRule>
    <cfRule type="containsText" dxfId="197" priority="195" operator="containsText" text="未突破">
      <formula>NOT(ISERROR(SEARCH("未突破",K240)))</formula>
    </cfRule>
  </conditionalFormatting>
  <conditionalFormatting sqref="I240">
    <cfRule type="expression" dxfId="196" priority="197">
      <formula>AND($I240&lt;&gt;"",OR($BJ240&gt;=4,$BK240&gt;=2))</formula>
    </cfRule>
  </conditionalFormatting>
  <conditionalFormatting sqref="I240:J240">
    <cfRule type="expression" dxfId="195" priority="198" stopIfTrue="1">
      <formula>AND($I240&lt;&gt;"",OR($I240=#REF!,$I240=$I241,$I240=#REF!))</formula>
    </cfRule>
  </conditionalFormatting>
  <conditionalFormatting sqref="J245">
    <cfRule type="expression" dxfId="194" priority="190">
      <formula>AND($I245&lt;&gt;"107 ハーフマラソン",$I245&lt;&gt;"062 10000mW")</formula>
    </cfRule>
  </conditionalFormatting>
  <conditionalFormatting sqref="K245">
    <cfRule type="containsText" dxfId="193" priority="187" operator="containsText" text="B標準">
      <formula>NOT(ISERROR(SEARCH("B標準",K245)))</formula>
    </cfRule>
    <cfRule type="containsText" dxfId="192" priority="188" operator="containsText" text="A標準">
      <formula>NOT(ISERROR(SEARCH("A標準",K245)))</formula>
    </cfRule>
    <cfRule type="containsText" dxfId="191" priority="189" operator="containsText" text="未突破">
      <formula>NOT(ISERROR(SEARCH("未突破",K245)))</formula>
    </cfRule>
  </conditionalFormatting>
  <conditionalFormatting sqref="I245">
    <cfRule type="expression" dxfId="190" priority="191">
      <formula>AND($I245&lt;&gt;"",OR($BJ245&gt;=4,$BK245&gt;=2))</formula>
    </cfRule>
  </conditionalFormatting>
  <conditionalFormatting sqref="I245:J245">
    <cfRule type="expression" dxfId="189" priority="192" stopIfTrue="1">
      <formula>AND($I245&lt;&gt;"",OR($I245=#REF!,$I245=$I246,$I245=#REF!))</formula>
    </cfRule>
  </conditionalFormatting>
  <conditionalFormatting sqref="J250">
    <cfRule type="expression" dxfId="188" priority="184">
      <formula>AND($I250&lt;&gt;"107 ハーフマラソン",$I250&lt;&gt;"062 10000mW")</formula>
    </cfRule>
  </conditionalFormatting>
  <conditionalFormatting sqref="K250">
    <cfRule type="containsText" dxfId="187" priority="181" operator="containsText" text="B標準">
      <formula>NOT(ISERROR(SEARCH("B標準",K250)))</formula>
    </cfRule>
    <cfRule type="containsText" dxfId="186" priority="182" operator="containsText" text="A標準">
      <formula>NOT(ISERROR(SEARCH("A標準",K250)))</formula>
    </cfRule>
    <cfRule type="containsText" dxfId="185" priority="183" operator="containsText" text="未突破">
      <formula>NOT(ISERROR(SEARCH("未突破",K250)))</formula>
    </cfRule>
  </conditionalFormatting>
  <conditionalFormatting sqref="I250">
    <cfRule type="expression" dxfId="184" priority="185">
      <formula>AND($I250&lt;&gt;"",OR($BJ250&gt;=4,$BK250&gt;=2))</formula>
    </cfRule>
  </conditionalFormatting>
  <conditionalFormatting sqref="I250:J250">
    <cfRule type="expression" dxfId="183" priority="186" stopIfTrue="1">
      <formula>AND($I250&lt;&gt;"",OR($I250=#REF!,$I250=$I251,$I250=#REF!))</formula>
    </cfRule>
  </conditionalFormatting>
  <conditionalFormatting sqref="J255">
    <cfRule type="expression" dxfId="182" priority="178">
      <formula>AND($I255&lt;&gt;"107 ハーフマラソン",$I255&lt;&gt;"062 10000mW")</formula>
    </cfRule>
  </conditionalFormatting>
  <conditionalFormatting sqref="K255">
    <cfRule type="containsText" dxfId="181" priority="175" operator="containsText" text="B標準">
      <formula>NOT(ISERROR(SEARCH("B標準",K255)))</formula>
    </cfRule>
    <cfRule type="containsText" dxfId="180" priority="176" operator="containsText" text="A標準">
      <formula>NOT(ISERROR(SEARCH("A標準",K255)))</formula>
    </cfRule>
    <cfRule type="containsText" dxfId="179" priority="177" operator="containsText" text="未突破">
      <formula>NOT(ISERROR(SEARCH("未突破",K255)))</formula>
    </cfRule>
  </conditionalFormatting>
  <conditionalFormatting sqref="I255">
    <cfRule type="expression" dxfId="178" priority="179">
      <formula>AND($I255&lt;&gt;"",OR($BJ255&gt;=4,$BK255&gt;=2))</formula>
    </cfRule>
  </conditionalFormatting>
  <conditionalFormatting sqref="I255:J255">
    <cfRule type="expression" dxfId="177" priority="180" stopIfTrue="1">
      <formula>AND($I255&lt;&gt;"",OR($I255=#REF!,$I255=$I256,$I255=#REF!))</formula>
    </cfRule>
  </conditionalFormatting>
  <conditionalFormatting sqref="J260">
    <cfRule type="expression" dxfId="176" priority="172">
      <formula>AND($I260&lt;&gt;"107 ハーフマラソン",$I260&lt;&gt;"062 10000mW")</formula>
    </cfRule>
  </conditionalFormatting>
  <conditionalFormatting sqref="K260">
    <cfRule type="containsText" dxfId="175" priority="169" operator="containsText" text="B標準">
      <formula>NOT(ISERROR(SEARCH("B標準",K260)))</formula>
    </cfRule>
    <cfRule type="containsText" dxfId="174" priority="170" operator="containsText" text="A標準">
      <formula>NOT(ISERROR(SEARCH("A標準",K260)))</formula>
    </cfRule>
    <cfRule type="containsText" dxfId="173" priority="171" operator="containsText" text="未突破">
      <formula>NOT(ISERROR(SEARCH("未突破",K260)))</formula>
    </cfRule>
  </conditionalFormatting>
  <conditionalFormatting sqref="I260">
    <cfRule type="expression" dxfId="172" priority="173">
      <formula>AND($I260&lt;&gt;"",OR($BJ260&gt;=4,$BK260&gt;=2))</formula>
    </cfRule>
  </conditionalFormatting>
  <conditionalFormatting sqref="I260:J260">
    <cfRule type="expression" dxfId="171" priority="174" stopIfTrue="1">
      <formula>AND($I260&lt;&gt;"",OR($I260=#REF!,$I260=$I261,$I260=#REF!))</formula>
    </cfRule>
  </conditionalFormatting>
  <conditionalFormatting sqref="J265">
    <cfRule type="expression" dxfId="170" priority="166">
      <formula>AND($I265&lt;&gt;"107 ハーフマラソン",$I265&lt;&gt;"062 10000mW")</formula>
    </cfRule>
  </conditionalFormatting>
  <conditionalFormatting sqref="K265">
    <cfRule type="containsText" dxfId="169" priority="163" operator="containsText" text="B標準">
      <formula>NOT(ISERROR(SEARCH("B標準",K265)))</formula>
    </cfRule>
    <cfRule type="containsText" dxfId="168" priority="164" operator="containsText" text="A標準">
      <formula>NOT(ISERROR(SEARCH("A標準",K265)))</formula>
    </cfRule>
    <cfRule type="containsText" dxfId="167" priority="165" operator="containsText" text="未突破">
      <formula>NOT(ISERROR(SEARCH("未突破",K265)))</formula>
    </cfRule>
  </conditionalFormatting>
  <conditionalFormatting sqref="I265">
    <cfRule type="expression" dxfId="166" priority="167">
      <formula>AND($I265&lt;&gt;"",OR($BJ265&gt;=4,$BK265&gt;=2))</formula>
    </cfRule>
  </conditionalFormatting>
  <conditionalFormatting sqref="I265:J265">
    <cfRule type="expression" dxfId="165" priority="168" stopIfTrue="1">
      <formula>AND($I265&lt;&gt;"",OR($I265=#REF!,$I265=$I266,$I265=#REF!))</formula>
    </cfRule>
  </conditionalFormatting>
  <conditionalFormatting sqref="J270">
    <cfRule type="expression" dxfId="164" priority="160">
      <formula>AND($I270&lt;&gt;"107 ハーフマラソン",$I270&lt;&gt;"062 10000mW")</formula>
    </cfRule>
  </conditionalFormatting>
  <conditionalFormatting sqref="K270">
    <cfRule type="containsText" dxfId="163" priority="157" operator="containsText" text="B標準">
      <formula>NOT(ISERROR(SEARCH("B標準",K270)))</formula>
    </cfRule>
    <cfRule type="containsText" dxfId="162" priority="158" operator="containsText" text="A標準">
      <formula>NOT(ISERROR(SEARCH("A標準",K270)))</formula>
    </cfRule>
    <cfRule type="containsText" dxfId="161" priority="159" operator="containsText" text="未突破">
      <formula>NOT(ISERROR(SEARCH("未突破",K270)))</formula>
    </cfRule>
  </conditionalFormatting>
  <conditionalFormatting sqref="I270">
    <cfRule type="expression" dxfId="160" priority="161">
      <formula>AND($I270&lt;&gt;"",OR($BJ270&gt;=4,$BK270&gt;=2))</formula>
    </cfRule>
  </conditionalFormatting>
  <conditionalFormatting sqref="I270:J270">
    <cfRule type="expression" dxfId="159" priority="162" stopIfTrue="1">
      <formula>AND($I270&lt;&gt;"",OR($I270=#REF!,$I270=$I271,$I270=#REF!))</formula>
    </cfRule>
  </conditionalFormatting>
  <conditionalFormatting sqref="J275">
    <cfRule type="expression" dxfId="158" priority="154">
      <formula>AND($I275&lt;&gt;"107 ハーフマラソン",$I275&lt;&gt;"062 10000mW")</formula>
    </cfRule>
  </conditionalFormatting>
  <conditionalFormatting sqref="K275">
    <cfRule type="containsText" dxfId="157" priority="151" operator="containsText" text="B標準">
      <formula>NOT(ISERROR(SEARCH("B標準",K275)))</formula>
    </cfRule>
    <cfRule type="containsText" dxfId="156" priority="152" operator="containsText" text="A標準">
      <formula>NOT(ISERROR(SEARCH("A標準",K275)))</formula>
    </cfRule>
    <cfRule type="containsText" dxfId="155" priority="153" operator="containsText" text="未突破">
      <formula>NOT(ISERROR(SEARCH("未突破",K275)))</formula>
    </cfRule>
  </conditionalFormatting>
  <conditionalFormatting sqref="I275">
    <cfRule type="expression" dxfId="154" priority="155">
      <formula>AND($I275&lt;&gt;"",OR($BJ275&gt;=4,$BK275&gt;=2))</formula>
    </cfRule>
  </conditionalFormatting>
  <conditionalFormatting sqref="I275:J275">
    <cfRule type="expression" dxfId="153" priority="156" stopIfTrue="1">
      <formula>AND($I275&lt;&gt;"",OR($I275=#REF!,$I275=$I276,$I275=#REF!))</formula>
    </cfRule>
  </conditionalFormatting>
  <conditionalFormatting sqref="J280">
    <cfRule type="expression" dxfId="152" priority="148">
      <formula>AND($I280&lt;&gt;"107 ハーフマラソン",$I280&lt;&gt;"062 10000mW")</formula>
    </cfRule>
  </conditionalFormatting>
  <conditionalFormatting sqref="K280">
    <cfRule type="containsText" dxfId="151" priority="145" operator="containsText" text="B標準">
      <formula>NOT(ISERROR(SEARCH("B標準",K280)))</formula>
    </cfRule>
    <cfRule type="containsText" dxfId="150" priority="146" operator="containsText" text="A標準">
      <formula>NOT(ISERROR(SEARCH("A標準",K280)))</formula>
    </cfRule>
    <cfRule type="containsText" dxfId="149" priority="147" operator="containsText" text="未突破">
      <formula>NOT(ISERROR(SEARCH("未突破",K280)))</formula>
    </cfRule>
  </conditionalFormatting>
  <conditionalFormatting sqref="I280">
    <cfRule type="expression" dxfId="148" priority="149">
      <formula>AND($I280&lt;&gt;"",OR($BJ280&gt;=4,$BK280&gt;=2))</formula>
    </cfRule>
  </conditionalFormatting>
  <conditionalFormatting sqref="I280:J280">
    <cfRule type="expression" dxfId="147" priority="150" stopIfTrue="1">
      <formula>AND($I280&lt;&gt;"",OR($I280=#REF!,$I280=$I281,$I280=#REF!))</formula>
    </cfRule>
  </conditionalFormatting>
  <conditionalFormatting sqref="J285">
    <cfRule type="expression" dxfId="146" priority="142">
      <formula>AND($I285&lt;&gt;"107 ハーフマラソン",$I285&lt;&gt;"062 10000mW")</formula>
    </cfRule>
  </conditionalFormatting>
  <conditionalFormatting sqref="K285">
    <cfRule type="containsText" dxfId="145" priority="139" operator="containsText" text="B標準">
      <formula>NOT(ISERROR(SEARCH("B標準",K285)))</formula>
    </cfRule>
    <cfRule type="containsText" dxfId="144" priority="140" operator="containsText" text="A標準">
      <formula>NOT(ISERROR(SEARCH("A標準",K285)))</formula>
    </cfRule>
    <cfRule type="containsText" dxfId="143" priority="141" operator="containsText" text="未突破">
      <formula>NOT(ISERROR(SEARCH("未突破",K285)))</formula>
    </cfRule>
  </conditionalFormatting>
  <conditionalFormatting sqref="I285">
    <cfRule type="expression" dxfId="142" priority="143">
      <formula>AND($I285&lt;&gt;"",OR($BJ285&gt;=4,$BK285&gt;=2))</formula>
    </cfRule>
  </conditionalFormatting>
  <conditionalFormatting sqref="I285:J285">
    <cfRule type="expression" dxfId="141" priority="144" stopIfTrue="1">
      <formula>AND($I285&lt;&gt;"",OR($I285=#REF!,$I285=$I286,$I285=#REF!))</formula>
    </cfRule>
  </conditionalFormatting>
  <conditionalFormatting sqref="J290">
    <cfRule type="expression" dxfId="140" priority="136">
      <formula>AND($I290&lt;&gt;"107 ハーフマラソン",$I290&lt;&gt;"062 10000mW")</formula>
    </cfRule>
  </conditionalFormatting>
  <conditionalFormatting sqref="K290">
    <cfRule type="containsText" dxfId="139" priority="133" operator="containsText" text="B標準">
      <formula>NOT(ISERROR(SEARCH("B標準",K290)))</formula>
    </cfRule>
    <cfRule type="containsText" dxfId="138" priority="134" operator="containsText" text="A標準">
      <formula>NOT(ISERROR(SEARCH("A標準",K290)))</formula>
    </cfRule>
    <cfRule type="containsText" dxfId="137" priority="135" operator="containsText" text="未突破">
      <formula>NOT(ISERROR(SEARCH("未突破",K290)))</formula>
    </cfRule>
  </conditionalFormatting>
  <conditionalFormatting sqref="I290">
    <cfRule type="expression" dxfId="136" priority="137">
      <formula>AND($I290&lt;&gt;"",OR($BJ290&gt;=4,$BK290&gt;=2))</formula>
    </cfRule>
  </conditionalFormatting>
  <conditionalFormatting sqref="I290:J290">
    <cfRule type="expression" dxfId="135" priority="138" stopIfTrue="1">
      <formula>AND($I290&lt;&gt;"",OR($I290=#REF!,$I290=$I291,$I290=#REF!))</formula>
    </cfRule>
  </conditionalFormatting>
  <conditionalFormatting sqref="J295">
    <cfRule type="expression" dxfId="134" priority="130">
      <formula>AND($I295&lt;&gt;"107 ハーフマラソン",$I295&lt;&gt;"062 10000mW")</formula>
    </cfRule>
  </conditionalFormatting>
  <conditionalFormatting sqref="K295">
    <cfRule type="containsText" dxfId="133" priority="127" operator="containsText" text="B標準">
      <formula>NOT(ISERROR(SEARCH("B標準",K295)))</formula>
    </cfRule>
    <cfRule type="containsText" dxfId="132" priority="128" operator="containsText" text="A標準">
      <formula>NOT(ISERROR(SEARCH("A標準",K295)))</formula>
    </cfRule>
    <cfRule type="containsText" dxfId="131" priority="129" operator="containsText" text="未突破">
      <formula>NOT(ISERROR(SEARCH("未突破",K295)))</formula>
    </cfRule>
  </conditionalFormatting>
  <conditionalFormatting sqref="I295">
    <cfRule type="expression" dxfId="130" priority="131">
      <formula>AND($I295&lt;&gt;"",OR($BJ295&gt;=4,$BK295&gt;=2))</formula>
    </cfRule>
  </conditionalFormatting>
  <conditionalFormatting sqref="I295:J295">
    <cfRule type="expression" dxfId="129" priority="132" stopIfTrue="1">
      <formula>AND($I295&lt;&gt;"",OR($I295=#REF!,$I295=$I296,$I295=#REF!))</formula>
    </cfRule>
  </conditionalFormatting>
  <conditionalFormatting sqref="J300">
    <cfRule type="expression" dxfId="128" priority="124">
      <formula>AND($I300&lt;&gt;"107 ハーフマラソン",$I300&lt;&gt;"062 10000mW")</formula>
    </cfRule>
  </conditionalFormatting>
  <conditionalFormatting sqref="K300">
    <cfRule type="containsText" dxfId="127" priority="121" operator="containsText" text="B標準">
      <formula>NOT(ISERROR(SEARCH("B標準",K300)))</formula>
    </cfRule>
    <cfRule type="containsText" dxfId="126" priority="122" operator="containsText" text="A標準">
      <formula>NOT(ISERROR(SEARCH("A標準",K300)))</formula>
    </cfRule>
    <cfRule type="containsText" dxfId="125" priority="123" operator="containsText" text="未突破">
      <formula>NOT(ISERROR(SEARCH("未突破",K300)))</formula>
    </cfRule>
  </conditionalFormatting>
  <conditionalFormatting sqref="I300">
    <cfRule type="expression" dxfId="124" priority="125">
      <formula>AND($I300&lt;&gt;"",OR($BJ300&gt;=4,$BK300&gt;=2))</formula>
    </cfRule>
  </conditionalFormatting>
  <conditionalFormatting sqref="I300:J300">
    <cfRule type="expression" dxfId="123" priority="126" stopIfTrue="1">
      <formula>AND($I300&lt;&gt;"",OR($I300=#REF!,$I300=$I301,$I300=#REF!))</formula>
    </cfRule>
  </conditionalFormatting>
  <conditionalFormatting sqref="J305">
    <cfRule type="expression" dxfId="122" priority="118">
      <formula>AND($I305&lt;&gt;"107 ハーフマラソン",$I305&lt;&gt;"062 10000mW")</formula>
    </cfRule>
  </conditionalFormatting>
  <conditionalFormatting sqref="K305">
    <cfRule type="containsText" dxfId="121" priority="115" operator="containsText" text="B標準">
      <formula>NOT(ISERROR(SEARCH("B標準",K305)))</formula>
    </cfRule>
    <cfRule type="containsText" dxfId="120" priority="116" operator="containsText" text="A標準">
      <formula>NOT(ISERROR(SEARCH("A標準",K305)))</formula>
    </cfRule>
    <cfRule type="containsText" dxfId="119" priority="117" operator="containsText" text="未突破">
      <formula>NOT(ISERROR(SEARCH("未突破",K305)))</formula>
    </cfRule>
  </conditionalFormatting>
  <conditionalFormatting sqref="I305">
    <cfRule type="expression" dxfId="118" priority="119">
      <formula>AND($I305&lt;&gt;"",OR($BJ305&gt;=4,$BK305&gt;=2))</formula>
    </cfRule>
  </conditionalFormatting>
  <conditionalFormatting sqref="I305:J305">
    <cfRule type="expression" dxfId="117" priority="120" stopIfTrue="1">
      <formula>AND($I305&lt;&gt;"",OR($I305=#REF!,$I305=$I306,$I305=#REF!))</formula>
    </cfRule>
  </conditionalFormatting>
  <conditionalFormatting sqref="J310">
    <cfRule type="expression" dxfId="116" priority="112">
      <formula>AND($I310&lt;&gt;"107 ハーフマラソン",$I310&lt;&gt;"062 10000mW")</formula>
    </cfRule>
  </conditionalFormatting>
  <conditionalFormatting sqref="K310">
    <cfRule type="containsText" dxfId="115" priority="109" operator="containsText" text="B標準">
      <formula>NOT(ISERROR(SEARCH("B標準",K310)))</formula>
    </cfRule>
    <cfRule type="containsText" dxfId="114" priority="110" operator="containsText" text="A標準">
      <formula>NOT(ISERROR(SEARCH("A標準",K310)))</formula>
    </cfRule>
    <cfRule type="containsText" dxfId="113" priority="111" operator="containsText" text="未突破">
      <formula>NOT(ISERROR(SEARCH("未突破",K310)))</formula>
    </cfRule>
  </conditionalFormatting>
  <conditionalFormatting sqref="I310">
    <cfRule type="expression" dxfId="112" priority="113">
      <formula>AND($I310&lt;&gt;"",OR($BJ310&gt;=4,$BK310&gt;=2))</formula>
    </cfRule>
  </conditionalFormatting>
  <conditionalFormatting sqref="I310:J310">
    <cfRule type="expression" dxfId="111" priority="114" stopIfTrue="1">
      <formula>AND($I310&lt;&gt;"",OR($I310=#REF!,$I310=$I311,$I310=#REF!))</formula>
    </cfRule>
  </conditionalFormatting>
  <conditionalFormatting sqref="J315">
    <cfRule type="expression" dxfId="110" priority="106">
      <formula>AND($I315&lt;&gt;"107 ハーフマラソン",$I315&lt;&gt;"062 10000mW")</formula>
    </cfRule>
  </conditionalFormatting>
  <conditionalFormatting sqref="K315">
    <cfRule type="containsText" dxfId="109" priority="103" operator="containsText" text="B標準">
      <formula>NOT(ISERROR(SEARCH("B標準",K315)))</formula>
    </cfRule>
    <cfRule type="containsText" dxfId="108" priority="104" operator="containsText" text="A標準">
      <formula>NOT(ISERROR(SEARCH("A標準",K315)))</formula>
    </cfRule>
    <cfRule type="containsText" dxfId="107" priority="105" operator="containsText" text="未突破">
      <formula>NOT(ISERROR(SEARCH("未突破",K315)))</formula>
    </cfRule>
  </conditionalFormatting>
  <conditionalFormatting sqref="I315">
    <cfRule type="expression" dxfId="106" priority="107">
      <formula>AND($I315&lt;&gt;"",OR($BJ315&gt;=4,$BK315&gt;=2))</formula>
    </cfRule>
  </conditionalFormatting>
  <conditionalFormatting sqref="I315:J315">
    <cfRule type="expression" dxfId="105" priority="108" stopIfTrue="1">
      <formula>AND($I315&lt;&gt;"",OR($I315=#REF!,$I315=$I316,$I315=#REF!))</formula>
    </cfRule>
  </conditionalFormatting>
  <conditionalFormatting sqref="J320">
    <cfRule type="expression" dxfId="104" priority="100">
      <formula>AND($I320&lt;&gt;"107 ハーフマラソン",$I320&lt;&gt;"062 10000mW")</formula>
    </cfRule>
  </conditionalFormatting>
  <conditionalFormatting sqref="K320">
    <cfRule type="containsText" dxfId="103" priority="97" operator="containsText" text="B標準">
      <formula>NOT(ISERROR(SEARCH("B標準",K320)))</formula>
    </cfRule>
    <cfRule type="containsText" dxfId="102" priority="98" operator="containsText" text="A標準">
      <formula>NOT(ISERROR(SEARCH("A標準",K320)))</formula>
    </cfRule>
    <cfRule type="containsText" dxfId="101" priority="99" operator="containsText" text="未突破">
      <formula>NOT(ISERROR(SEARCH("未突破",K320)))</formula>
    </cfRule>
  </conditionalFormatting>
  <conditionalFormatting sqref="I320">
    <cfRule type="expression" dxfId="100" priority="101">
      <formula>AND($I320&lt;&gt;"",OR($BJ320&gt;=4,$BK320&gt;=2))</formula>
    </cfRule>
  </conditionalFormatting>
  <conditionalFormatting sqref="I320:J320">
    <cfRule type="expression" dxfId="99" priority="102" stopIfTrue="1">
      <formula>AND($I320&lt;&gt;"",OR($I320=#REF!,$I320=$I321,$I320=#REF!))</formula>
    </cfRule>
  </conditionalFormatting>
  <conditionalFormatting sqref="J325">
    <cfRule type="expression" dxfId="98" priority="94">
      <formula>AND($I325&lt;&gt;"107 ハーフマラソン",$I325&lt;&gt;"062 10000mW")</formula>
    </cfRule>
  </conditionalFormatting>
  <conditionalFormatting sqref="K325">
    <cfRule type="containsText" dxfId="97" priority="91" operator="containsText" text="B標準">
      <formula>NOT(ISERROR(SEARCH("B標準",K325)))</formula>
    </cfRule>
    <cfRule type="containsText" dxfId="96" priority="92" operator="containsText" text="A標準">
      <formula>NOT(ISERROR(SEARCH("A標準",K325)))</formula>
    </cfRule>
    <cfRule type="containsText" dxfId="95" priority="93" operator="containsText" text="未突破">
      <formula>NOT(ISERROR(SEARCH("未突破",K325)))</formula>
    </cfRule>
  </conditionalFormatting>
  <conditionalFormatting sqref="I325">
    <cfRule type="expression" dxfId="94" priority="95">
      <formula>AND($I325&lt;&gt;"",OR($BJ325&gt;=4,$BK325&gt;=2))</formula>
    </cfRule>
  </conditionalFormatting>
  <conditionalFormatting sqref="I325:J325">
    <cfRule type="expression" dxfId="93" priority="96" stopIfTrue="1">
      <formula>AND($I325&lt;&gt;"",OR($I325=#REF!,$I325=$I326,$I325=#REF!))</formula>
    </cfRule>
  </conditionalFormatting>
  <conditionalFormatting sqref="J330">
    <cfRule type="expression" dxfId="92" priority="88">
      <formula>AND($I330&lt;&gt;"107 ハーフマラソン",$I330&lt;&gt;"062 10000mW")</formula>
    </cfRule>
  </conditionalFormatting>
  <conditionalFormatting sqref="K330">
    <cfRule type="containsText" dxfId="91" priority="85" operator="containsText" text="B標準">
      <formula>NOT(ISERROR(SEARCH("B標準",K330)))</formula>
    </cfRule>
    <cfRule type="containsText" dxfId="90" priority="86" operator="containsText" text="A標準">
      <formula>NOT(ISERROR(SEARCH("A標準",K330)))</formula>
    </cfRule>
    <cfRule type="containsText" dxfId="89" priority="87" operator="containsText" text="未突破">
      <formula>NOT(ISERROR(SEARCH("未突破",K330)))</formula>
    </cfRule>
  </conditionalFormatting>
  <conditionalFormatting sqref="I330">
    <cfRule type="expression" dxfId="88" priority="89">
      <formula>AND($I330&lt;&gt;"",OR($BJ330&gt;=4,$BK330&gt;=2))</formula>
    </cfRule>
  </conditionalFormatting>
  <conditionalFormatting sqref="I330:J330">
    <cfRule type="expression" dxfId="87" priority="90" stopIfTrue="1">
      <formula>AND($I330&lt;&gt;"",OR($I330=#REF!,$I330=$I331,$I330=#REF!))</formula>
    </cfRule>
  </conditionalFormatting>
  <conditionalFormatting sqref="J335">
    <cfRule type="expression" dxfId="86" priority="82">
      <formula>AND($I335&lt;&gt;"107 ハーフマラソン",$I335&lt;&gt;"062 10000mW")</formula>
    </cfRule>
  </conditionalFormatting>
  <conditionalFormatting sqref="K335">
    <cfRule type="containsText" dxfId="85" priority="79" operator="containsText" text="B標準">
      <formula>NOT(ISERROR(SEARCH("B標準",K335)))</formula>
    </cfRule>
    <cfRule type="containsText" dxfId="84" priority="80" operator="containsText" text="A標準">
      <formula>NOT(ISERROR(SEARCH("A標準",K335)))</formula>
    </cfRule>
    <cfRule type="containsText" dxfId="83" priority="81" operator="containsText" text="未突破">
      <formula>NOT(ISERROR(SEARCH("未突破",K335)))</formula>
    </cfRule>
  </conditionalFormatting>
  <conditionalFormatting sqref="I335">
    <cfRule type="expression" dxfId="82" priority="83">
      <formula>AND($I335&lt;&gt;"",OR($BJ335&gt;=4,$BK335&gt;=2))</formula>
    </cfRule>
  </conditionalFormatting>
  <conditionalFormatting sqref="I335:J335">
    <cfRule type="expression" dxfId="81" priority="84" stopIfTrue="1">
      <formula>AND($I335&lt;&gt;"",OR($I335=#REF!,$I335=$I336,$I335=#REF!))</formula>
    </cfRule>
  </conditionalFormatting>
  <conditionalFormatting sqref="J340">
    <cfRule type="expression" dxfId="80" priority="76">
      <formula>AND($I340&lt;&gt;"107 ハーフマラソン",$I340&lt;&gt;"062 10000mW")</formula>
    </cfRule>
  </conditionalFormatting>
  <conditionalFormatting sqref="K340">
    <cfRule type="containsText" dxfId="79" priority="73" operator="containsText" text="B標準">
      <formula>NOT(ISERROR(SEARCH("B標準",K340)))</formula>
    </cfRule>
    <cfRule type="containsText" dxfId="78" priority="74" operator="containsText" text="A標準">
      <formula>NOT(ISERROR(SEARCH("A標準",K340)))</formula>
    </cfRule>
    <cfRule type="containsText" dxfId="77" priority="75" operator="containsText" text="未突破">
      <formula>NOT(ISERROR(SEARCH("未突破",K340)))</formula>
    </cfRule>
  </conditionalFormatting>
  <conditionalFormatting sqref="I340">
    <cfRule type="expression" dxfId="76" priority="77">
      <formula>AND($I340&lt;&gt;"",OR($BJ340&gt;=4,$BK340&gt;=2))</formula>
    </cfRule>
  </conditionalFormatting>
  <conditionalFormatting sqref="I340:J340">
    <cfRule type="expression" dxfId="75" priority="78" stopIfTrue="1">
      <formula>AND($I340&lt;&gt;"",OR($I340=#REF!,$I340=$I341,$I340=#REF!))</formula>
    </cfRule>
  </conditionalFormatting>
  <conditionalFormatting sqref="J345">
    <cfRule type="expression" dxfId="74" priority="70">
      <formula>AND($I345&lt;&gt;"107 ハーフマラソン",$I345&lt;&gt;"062 10000mW")</formula>
    </cfRule>
  </conditionalFormatting>
  <conditionalFormatting sqref="K345">
    <cfRule type="containsText" dxfId="73" priority="67" operator="containsText" text="B標準">
      <formula>NOT(ISERROR(SEARCH("B標準",K345)))</formula>
    </cfRule>
    <cfRule type="containsText" dxfId="72" priority="68" operator="containsText" text="A標準">
      <formula>NOT(ISERROR(SEARCH("A標準",K345)))</formula>
    </cfRule>
    <cfRule type="containsText" dxfId="71" priority="69" operator="containsText" text="未突破">
      <formula>NOT(ISERROR(SEARCH("未突破",K345)))</formula>
    </cfRule>
  </conditionalFormatting>
  <conditionalFormatting sqref="I345">
    <cfRule type="expression" dxfId="70" priority="71">
      <formula>AND($I345&lt;&gt;"",OR($BJ345&gt;=4,$BK345&gt;=2))</formula>
    </cfRule>
  </conditionalFormatting>
  <conditionalFormatting sqref="I345:J345">
    <cfRule type="expression" dxfId="69" priority="72" stopIfTrue="1">
      <formula>AND($I345&lt;&gt;"",OR($I345=#REF!,$I345=$I346,$I345=#REF!))</formula>
    </cfRule>
  </conditionalFormatting>
  <conditionalFormatting sqref="J350">
    <cfRule type="expression" dxfId="68" priority="64">
      <formula>AND($I350&lt;&gt;"107 ハーフマラソン",$I350&lt;&gt;"062 10000mW")</formula>
    </cfRule>
  </conditionalFormatting>
  <conditionalFormatting sqref="K350">
    <cfRule type="containsText" dxfId="67" priority="61" operator="containsText" text="B標準">
      <formula>NOT(ISERROR(SEARCH("B標準",K350)))</formula>
    </cfRule>
    <cfRule type="containsText" dxfId="66" priority="62" operator="containsText" text="A標準">
      <formula>NOT(ISERROR(SEARCH("A標準",K350)))</formula>
    </cfRule>
    <cfRule type="containsText" dxfId="65" priority="63" operator="containsText" text="未突破">
      <formula>NOT(ISERROR(SEARCH("未突破",K350)))</formula>
    </cfRule>
  </conditionalFormatting>
  <conditionalFormatting sqref="I350">
    <cfRule type="expression" dxfId="64" priority="65">
      <formula>AND($I350&lt;&gt;"",OR($BJ350&gt;=4,$BK350&gt;=2))</formula>
    </cfRule>
  </conditionalFormatting>
  <conditionalFormatting sqref="I350:J350">
    <cfRule type="expression" dxfId="63" priority="66" stopIfTrue="1">
      <formula>AND($I350&lt;&gt;"",OR($I350=#REF!,$I350=$I351,$I350=#REF!))</formula>
    </cfRule>
  </conditionalFormatting>
  <conditionalFormatting sqref="J355">
    <cfRule type="expression" dxfId="62" priority="58">
      <formula>AND($I355&lt;&gt;"107 ハーフマラソン",$I355&lt;&gt;"062 10000mW")</formula>
    </cfRule>
  </conditionalFormatting>
  <conditionalFormatting sqref="K355">
    <cfRule type="containsText" dxfId="61" priority="55" operator="containsText" text="B標準">
      <formula>NOT(ISERROR(SEARCH("B標準",K355)))</formula>
    </cfRule>
    <cfRule type="containsText" dxfId="60" priority="56" operator="containsText" text="A標準">
      <formula>NOT(ISERROR(SEARCH("A標準",K355)))</formula>
    </cfRule>
    <cfRule type="containsText" dxfId="59" priority="57" operator="containsText" text="未突破">
      <formula>NOT(ISERROR(SEARCH("未突破",K355)))</formula>
    </cfRule>
  </conditionalFormatting>
  <conditionalFormatting sqref="I355">
    <cfRule type="expression" dxfId="58" priority="59">
      <formula>AND($I355&lt;&gt;"",OR($BJ355&gt;=4,$BK355&gt;=2))</formula>
    </cfRule>
  </conditionalFormatting>
  <conditionalFormatting sqref="I355:J355">
    <cfRule type="expression" dxfId="57" priority="60" stopIfTrue="1">
      <formula>AND($I355&lt;&gt;"",OR($I355=#REF!,$I355=$I356,$I355=#REF!))</formula>
    </cfRule>
  </conditionalFormatting>
  <conditionalFormatting sqref="J360">
    <cfRule type="expression" dxfId="56" priority="52">
      <formula>AND($I360&lt;&gt;"107 ハーフマラソン",$I360&lt;&gt;"062 10000mW")</formula>
    </cfRule>
  </conditionalFormatting>
  <conditionalFormatting sqref="K360">
    <cfRule type="containsText" dxfId="55" priority="49" operator="containsText" text="B標準">
      <formula>NOT(ISERROR(SEARCH("B標準",K360)))</formula>
    </cfRule>
    <cfRule type="containsText" dxfId="54" priority="50" operator="containsText" text="A標準">
      <formula>NOT(ISERROR(SEARCH("A標準",K360)))</formula>
    </cfRule>
    <cfRule type="containsText" dxfId="53" priority="51" operator="containsText" text="未突破">
      <formula>NOT(ISERROR(SEARCH("未突破",K360)))</formula>
    </cfRule>
  </conditionalFormatting>
  <conditionalFormatting sqref="I360">
    <cfRule type="expression" dxfId="52" priority="53">
      <formula>AND($I360&lt;&gt;"",OR($BJ360&gt;=4,$BK360&gt;=2))</formula>
    </cfRule>
  </conditionalFormatting>
  <conditionalFormatting sqref="I360:J360">
    <cfRule type="expression" dxfId="51" priority="54" stopIfTrue="1">
      <formula>AND($I360&lt;&gt;"",OR($I360=#REF!,$I360=$I361,$I360=#REF!))</formula>
    </cfRule>
  </conditionalFormatting>
  <conditionalFormatting sqref="J365">
    <cfRule type="expression" dxfId="50" priority="46">
      <formula>AND($I365&lt;&gt;"107 ハーフマラソン",$I365&lt;&gt;"062 10000mW")</formula>
    </cfRule>
  </conditionalFormatting>
  <conditionalFormatting sqref="K365">
    <cfRule type="containsText" dxfId="49" priority="43" operator="containsText" text="B標準">
      <formula>NOT(ISERROR(SEARCH("B標準",K365)))</formula>
    </cfRule>
    <cfRule type="containsText" dxfId="48" priority="44" operator="containsText" text="A標準">
      <formula>NOT(ISERROR(SEARCH("A標準",K365)))</formula>
    </cfRule>
    <cfRule type="containsText" dxfId="47" priority="45" operator="containsText" text="未突破">
      <formula>NOT(ISERROR(SEARCH("未突破",K365)))</formula>
    </cfRule>
  </conditionalFormatting>
  <conditionalFormatting sqref="I365">
    <cfRule type="expression" dxfId="46" priority="47">
      <formula>AND($I365&lt;&gt;"",OR($BJ365&gt;=4,$BK365&gt;=2))</formula>
    </cfRule>
  </conditionalFormatting>
  <conditionalFormatting sqref="I365:J365">
    <cfRule type="expression" dxfId="45" priority="48" stopIfTrue="1">
      <formula>AND($I365&lt;&gt;"",OR($I365=#REF!,$I365=$I366,$I365=#REF!))</formula>
    </cfRule>
  </conditionalFormatting>
  <conditionalFormatting sqref="J370">
    <cfRule type="expression" dxfId="44" priority="40">
      <formula>AND($I370&lt;&gt;"107 ハーフマラソン",$I370&lt;&gt;"062 10000mW")</formula>
    </cfRule>
  </conditionalFormatting>
  <conditionalFormatting sqref="K370">
    <cfRule type="containsText" dxfId="43" priority="37" operator="containsText" text="B標準">
      <formula>NOT(ISERROR(SEARCH("B標準",K370)))</formula>
    </cfRule>
    <cfRule type="containsText" dxfId="42" priority="38" operator="containsText" text="A標準">
      <formula>NOT(ISERROR(SEARCH("A標準",K370)))</formula>
    </cfRule>
    <cfRule type="containsText" dxfId="41" priority="39" operator="containsText" text="未突破">
      <formula>NOT(ISERROR(SEARCH("未突破",K370)))</formula>
    </cfRule>
  </conditionalFormatting>
  <conditionalFormatting sqref="I370">
    <cfRule type="expression" dxfId="40" priority="41">
      <formula>AND($I370&lt;&gt;"",OR($BJ370&gt;=4,$BK370&gt;=2))</formula>
    </cfRule>
  </conditionalFormatting>
  <conditionalFormatting sqref="I370:J370">
    <cfRule type="expression" dxfId="39" priority="42" stopIfTrue="1">
      <formula>AND($I370&lt;&gt;"",OR($I370=#REF!,$I370=$I371,$I370=#REF!))</formula>
    </cfRule>
  </conditionalFormatting>
  <conditionalFormatting sqref="J375">
    <cfRule type="expression" dxfId="38" priority="34">
      <formula>AND($I375&lt;&gt;"107 ハーフマラソン",$I375&lt;&gt;"062 10000mW")</formula>
    </cfRule>
  </conditionalFormatting>
  <conditionalFormatting sqref="K375">
    <cfRule type="containsText" dxfId="37" priority="31" operator="containsText" text="B標準">
      <formula>NOT(ISERROR(SEARCH("B標準",K375)))</formula>
    </cfRule>
    <cfRule type="containsText" dxfId="36" priority="32" operator="containsText" text="A標準">
      <formula>NOT(ISERROR(SEARCH("A標準",K375)))</formula>
    </cfRule>
    <cfRule type="containsText" dxfId="35" priority="33" operator="containsText" text="未突破">
      <formula>NOT(ISERROR(SEARCH("未突破",K375)))</formula>
    </cfRule>
  </conditionalFormatting>
  <conditionalFormatting sqref="I375">
    <cfRule type="expression" dxfId="34" priority="35">
      <formula>AND($I375&lt;&gt;"",OR($BJ375&gt;=4,$BK375&gt;=2))</formula>
    </cfRule>
  </conditionalFormatting>
  <conditionalFormatting sqref="I375:J375">
    <cfRule type="expression" dxfId="33" priority="36" stopIfTrue="1">
      <formula>AND($I375&lt;&gt;"",OR($I375=#REF!,$I375=$I376,$I375=#REF!))</formula>
    </cfRule>
  </conditionalFormatting>
  <conditionalFormatting sqref="J380">
    <cfRule type="expression" dxfId="32" priority="28">
      <formula>AND($I380&lt;&gt;"107 ハーフマラソン",$I380&lt;&gt;"062 10000mW")</formula>
    </cfRule>
  </conditionalFormatting>
  <conditionalFormatting sqref="K380">
    <cfRule type="containsText" dxfId="31" priority="25" operator="containsText" text="B標準">
      <formula>NOT(ISERROR(SEARCH("B標準",K380)))</formula>
    </cfRule>
    <cfRule type="containsText" dxfId="30" priority="26" operator="containsText" text="A標準">
      <formula>NOT(ISERROR(SEARCH("A標準",K380)))</formula>
    </cfRule>
    <cfRule type="containsText" dxfId="29" priority="27" operator="containsText" text="未突破">
      <formula>NOT(ISERROR(SEARCH("未突破",K380)))</formula>
    </cfRule>
  </conditionalFormatting>
  <conditionalFormatting sqref="I380">
    <cfRule type="expression" dxfId="28" priority="29">
      <formula>AND($I380&lt;&gt;"",OR($BJ380&gt;=4,$BK380&gt;=2))</formula>
    </cfRule>
  </conditionalFormatting>
  <conditionalFormatting sqref="I380:J380">
    <cfRule type="expression" dxfId="27" priority="30" stopIfTrue="1">
      <formula>AND($I380&lt;&gt;"",OR($I380=#REF!,$I380=$I381,$I380=#REF!))</formula>
    </cfRule>
  </conditionalFormatting>
  <conditionalFormatting sqref="J385">
    <cfRule type="expression" dxfId="26" priority="22">
      <formula>AND($I385&lt;&gt;"107 ハーフマラソン",$I385&lt;&gt;"062 10000mW")</formula>
    </cfRule>
  </conditionalFormatting>
  <conditionalFormatting sqref="K385">
    <cfRule type="containsText" dxfId="25" priority="19" operator="containsText" text="B標準">
      <formula>NOT(ISERROR(SEARCH("B標準",K385)))</formula>
    </cfRule>
    <cfRule type="containsText" dxfId="24" priority="20" operator="containsText" text="A標準">
      <formula>NOT(ISERROR(SEARCH("A標準",K385)))</formula>
    </cfRule>
    <cfRule type="containsText" dxfId="23" priority="21" operator="containsText" text="未突破">
      <formula>NOT(ISERROR(SEARCH("未突破",K385)))</formula>
    </cfRule>
  </conditionalFormatting>
  <conditionalFormatting sqref="I385">
    <cfRule type="expression" dxfId="22" priority="23">
      <formula>AND($I385&lt;&gt;"",OR($BJ385&gt;=4,$BK385&gt;=2))</formula>
    </cfRule>
  </conditionalFormatting>
  <conditionalFormatting sqref="I385:J385">
    <cfRule type="expression" dxfId="21" priority="24" stopIfTrue="1">
      <formula>AND($I385&lt;&gt;"",OR($I385=#REF!,$I385=$I386,$I385=#REF!))</formula>
    </cfRule>
  </conditionalFormatting>
  <conditionalFormatting sqref="J390">
    <cfRule type="expression" dxfId="20" priority="16">
      <formula>AND($I390&lt;&gt;"107 ハーフマラソン",$I390&lt;&gt;"062 10000mW")</formula>
    </cfRule>
  </conditionalFormatting>
  <conditionalFormatting sqref="K390">
    <cfRule type="containsText" dxfId="19" priority="13" operator="containsText" text="B標準">
      <formula>NOT(ISERROR(SEARCH("B標準",K390)))</formula>
    </cfRule>
    <cfRule type="containsText" dxfId="18" priority="14" operator="containsText" text="A標準">
      <formula>NOT(ISERROR(SEARCH("A標準",K390)))</formula>
    </cfRule>
    <cfRule type="containsText" dxfId="17" priority="15" operator="containsText" text="未突破">
      <formula>NOT(ISERROR(SEARCH("未突破",K390)))</formula>
    </cfRule>
  </conditionalFormatting>
  <conditionalFormatting sqref="I390">
    <cfRule type="expression" dxfId="16" priority="17">
      <formula>AND($I390&lt;&gt;"",OR($BJ390&gt;=4,$BK390&gt;=2))</formula>
    </cfRule>
  </conditionalFormatting>
  <conditionalFormatting sqref="I390:J390">
    <cfRule type="expression" dxfId="15" priority="18" stopIfTrue="1">
      <formula>AND($I390&lt;&gt;"",OR($I390=#REF!,$I390=$I391,$I390=#REF!))</formula>
    </cfRule>
  </conditionalFormatting>
  <conditionalFormatting sqref="J395">
    <cfRule type="expression" dxfId="14" priority="10">
      <formula>AND($I395&lt;&gt;"107 ハーフマラソン",$I395&lt;&gt;"062 10000mW")</formula>
    </cfRule>
  </conditionalFormatting>
  <conditionalFormatting sqref="K395">
    <cfRule type="containsText" dxfId="13" priority="7" operator="containsText" text="B標準">
      <formula>NOT(ISERROR(SEARCH("B標準",K395)))</formula>
    </cfRule>
    <cfRule type="containsText" dxfId="12" priority="8" operator="containsText" text="A標準">
      <formula>NOT(ISERROR(SEARCH("A標準",K395)))</formula>
    </cfRule>
    <cfRule type="containsText" dxfId="11" priority="9" operator="containsText" text="未突破">
      <formula>NOT(ISERROR(SEARCH("未突破",K395)))</formula>
    </cfRule>
  </conditionalFormatting>
  <conditionalFormatting sqref="I395">
    <cfRule type="expression" dxfId="10" priority="11">
      <formula>AND($I395&lt;&gt;"",OR($BJ395&gt;=4,$BK395&gt;=2))</formula>
    </cfRule>
  </conditionalFormatting>
  <conditionalFormatting sqref="I395:J395">
    <cfRule type="expression" dxfId="9" priority="12" stopIfTrue="1">
      <formula>AND($I395&lt;&gt;"",OR($I395=#REF!,$I395=$I396,$I395=#REF!))</formula>
    </cfRule>
  </conditionalFormatting>
  <conditionalFormatting sqref="J400">
    <cfRule type="expression" dxfId="8" priority="4">
      <formula>AND($I400&lt;&gt;"107 ハーフマラソン",$I400&lt;&gt;"062 10000mW")</formula>
    </cfRule>
  </conditionalFormatting>
  <conditionalFormatting sqref="I400">
    <cfRule type="expression" dxfId="7" priority="5">
      <formula>AND($I400&lt;&gt;"",OR($BJ400&gt;=4,$BK400&gt;=2))</formula>
    </cfRule>
  </conditionalFormatting>
  <conditionalFormatting sqref="I400:J400">
    <cfRule type="expression" dxfId="6" priority="6" stopIfTrue="1">
      <formula>AND($I400&lt;&gt;"",OR($I400=#REF!,$I400=$I401,$I400=#REF!))</formula>
    </cfRule>
  </conditionalFormatting>
  <dataValidations count="12">
    <dataValidation type="list" allowBlank="1" showErrorMessage="1" prompt="▽をクリックし、ノブを上にスライドすると登録番号が表示されます。" sqref="D5:D6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xr:uid="{04D88FF9-CCB1-4542-95A8-130AD2065365}">
      <formula1>INDIRECT($AZ5)</formula1>
    </dataValidation>
    <dataValidation type="whole" allowBlank="1" showInputMessage="1" showErrorMessage="1" sqref="AT389:AT390 AT4:AT5 AT384:AT385 AT194:AT195 AT394:AT395 AT9:AT10 AT14:AT15 AT19:AT20 AT24:AT25 AT29:AT30 AT34:AT35 AT39:AT40 AT44:AT45 AT49:AT50 AT54:AT55 AT59:AT60 AT64:AT65 AT69:AT70 AT74:AT75 AT79:AT80 AT84:AT85 AT89:AT90 AT94:AT95 AT99:AT100 AT104:AT105 AT109:AT110 AT114:AT115 AT119:AT120 AT124:AT125 AT129:AT130 AT134:AT135 AT139:AT140 AT144:AT145 AT149:AT150 AT154:AT155 AT159:AT160 AT164:AT165 AT169:AT170 AT174:AT175 AT179:AT180 AT184:AT185 AT189:AT190 AT199:AT200 AT204:AT205 AT209:AT210 AT214:AT215 AT219:AT220 AT224:AT225 AT229:AT230 AT234:AT235 AT239:AT240 AT244:AT245 AT249:AT250 AT254:AT255 AT259:AT260 AT264:AT265 AT269:AT270 AT274:AT275 AT279:AT280 AT284:AT285 AT289:AT290 AT294:AT295 AT299:AT300 AT304:AT305 AT309:AT310 AT314:AT315 AT319:AT320 AT324:AT325 AT329:AT330 AT334:AT335 AT339:AT340 AT344:AT345 AT349:AT350 AT354:AT355 AT359:AT360 AT364:AT365 AT369:AT370 AT374:AT375 AT379:AT380 AT403:AT1048576 AT399:AT400" xr:uid="{EDB1EC89-0B1C-4740-97BC-18D777C46E16}">
      <formula1>6000</formula1>
      <formula2>9999</formula2>
    </dataValidation>
    <dataValidation type="list" allowBlank="1" showInputMessage="1" showErrorMessage="1" sqref="AO370 AQ370 AO180 AQ180 AS180 AO285 AQ285 AS285 AO5 AQ5 AS5 AO185 AQ185 AS185 AO390 AQ390 AS390 AO335 AQ335 AS335 AO380 AQ380 AS380 AO190 AQ190 AS190 AO395 AQ395 AS395 AO290 AQ290 AS290 AO10 AQ10 AS10 AO200 AQ200 AS200 AO15 AQ15 AS15 AO360 AQ360 AS360 AO20 AQ20 AS20 AO205 AQ205 AS205 AO25 AQ25 AS25 AO295 AQ295 AS295 AO30 AQ30 AS30 AO210 AQ210 AS210 AO35 AQ35 AS35 AO340 AQ340 AS340 AO40 AQ40 AS40 AO215 AQ215 AS215 AO45 AQ45 AS45 AO300 AQ300 AS300 AO50 AQ50 AS50 AO220 AQ220 AS220 AO55 AQ55 AS55 AO385 AQ385 AS385 AO60 AQ60 AS60 AO225 AQ225 AS225 AO65 AQ65 AS65 AO305 AQ305 AS305 AO70 AQ70 AS70 AO230 AQ230 AS230 AO75 AQ75 AS75 AO345 AQ345 AS345 AO80 AQ80 AS80 AO235 AQ235 AS235 AO85 AQ85 AS85 AO310 AQ310 AS310 AO90 AQ90 AS90 AO240 AQ240 AS240 AO95 AQ95 AS95 AO365 AQ365 AS365 AO100 AQ100 AS100 AO245 AQ245 AS245 AO105 AQ105 AS105 AO315 AQ315 AS315 AO110 AQ110 AS110 AO250 AQ250 AS250 AO115 AQ115 AS115 AO350 AQ350 AS350 AO120 AQ120 AS120 AO255 AQ255 AS255 AO125 AQ125 AS125 AO320 AQ320 AS320 AO130 AQ130 AS130 AO260 AQ260 AS260 AO135 AQ135 AS135 AO375 AQ375 AS375 AO140 AQ140 AS140 AO265 AQ265 AS265 AO145 AQ145 AS145 AO325 AQ325 AS325 AO150 AQ150 AS150 AO270 AQ270 AS270 AO155 AQ155 AS155 AO355 AQ355 AS355 AO160 AQ160 AS160 AO275 AQ275 AS275 AO165 AQ165 AS165 AO330 AQ330 AS330 AO170 AQ170 AS170 AO280 AQ280 AS280 AO175 AQ175 AS175 AS370 AO195 AQ195 AS195 AO400 AQ400 AS400" xr:uid="{92AAEE8E-88AC-4C04-8EBE-0D8A0AD1FA62}">
      <formula1>番号②</formula1>
    </dataValidation>
    <dataValidation type="list" allowBlank="1" showInputMessage="1" showErrorMessage="1" sqref="AM370 AM180 AM285 AM5 AM185 AM390 AM335 AM380 AM190 AM395 AM290 AM10 AM200 AM15 AM360 AM20 AM205 AM25 AM295 AM30 AM210 AM35 AM340 AM40 AM215 AM45 AM300 AM50 AM220 AM55 AM385 AM60 AM225 AM65 AM305 AM70 AM230 AM75 AM345 AM80 AM235 AM85 AM310 AM90 AM240 AM95 AM365 AM100 AM245 AM105 AM315 AM110 AM250 AM115 AM350 AM120 AM255 AM125 AM320 AM130 AM260 AM135 AM375 AM140 AM265 AM145 AM325 AM150 AM270 AM155 AM355 AM160 AM275 AM165 AM330 AM170 AM280 AM175 AM195 AM400" xr:uid="{FE269548-4262-4864-810B-EF0BB291F1E9}">
      <formula1>番号①</formula1>
    </dataValidation>
    <dataValidation allowBlank="1" showInputMessage="1" showErrorMessage="1" promptTitle="ナンバー" prompt="主催者側で設定しますので、入力しないでください。" sqref="B390 B5 B380 B395 B10 B15 B20 B25 B30 B35 B40 B45 B50 B55 B60 B65 B70 B75 B80 B85 B90 B95 B100 B105 B110 B115 B120 B125 B130 B135 B140 B145 B150 B155 B160 B165 B170 B175 B180 B185 B190 B200 B205 B210 B215 B220 B225 B230 B235 B240 B245 B250 B255 B260 B265 B270 B275 B280 B285 B290 B295 B300 B305 B310 B315 B320 B325 B330 B335 B340 B345 B350 B355 B360 B365 B370 B375 B385 B195 B400" xr:uid="{E4F5D57C-BE16-4346-AAAA-6B83A223F526}"/>
    <dataValidation type="list" allowBlank="1" showInputMessage="1" showErrorMessage="1" sqref="J5 J400 J245 J250 J255 J260 J265 J270 J275 J280 J285 J290 J295 J300 J305 J310 J315 J320 J325 J330 J335 J340 J345 J350 J355 J360 J365 J370 J375 J380 J385 J90 J95 J100 J105 J110 J115 J120 J125 J130 J135 J140 J145 J150 J155 J160 J165 J170 J175 J180 J185 J190 J200 J205 J210 J215 J220 J225 J230 J235 J240 J395 J10 J15 J20 J25 J30 J35 J40 J45 J50 J55 J60 J65 J70 J75 J80 J85 J195 J390" xr:uid="{A5ACA341-5739-4236-BC6E-48D1B987EA7B}">
      <formula1>INDIRECT($BA5)</formula1>
    </dataValidation>
    <dataValidation type="list" allowBlank="1" showInputMessage="1" showErrorMessage="1" sqref="L215:L216 L220:L221 L225:L226 L5:L6 L390:L391 L380:L381 L395:L396 L10:L11 L15:L16 L20:L21 L25:L26 L30:L31 L35:L36 L40:L41 L45:L46 L50:L51 L55:L56 L60:L61 L65:L66 L70:L71 L75:L76 L80:L81 L85:L86 L90:L91 L95:L96 L100:L101 L105:L106 L110:L111 L115:L116 L120:L121 L125:L126 L130:L131 L135:L136 L140:L141 L145:L146 L150:L151 L155:L156 L160:L161 L165:L166 L170:L171 L175:L176 L180:L181 L185:L186 L190:L191 L200:L201 L205:L206 L210:L211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5:L196 L400:L401" xr:uid="{43C3F939-47D7-49CA-89EA-7C1A328A51C2}">
      <formula1>"有,無"</formula1>
    </dataValidation>
    <dataValidation type="list" allowBlank="1" showInputMessage="1" showErrorMessage="1" sqref="C215 C210 C205 C200 C190 C185 C180 C175 C170 C165 C160 C155 C150 C145 C140 C135 C130 C125 C120 C115 C110 C105 C100 C95 C90 C85 C80 C75 C70 C65 C60 C55 C50 C45 C40 C35 C30 C25 C20 C15 C10 C395 C380 C390 C195 C225 C220 C230 C235 C240 C245 C250 C255 C260 C265 C270 C275 C280 C285 C290 C295 C300 C305 C310 C315 C320 C325 C330 C335 C340 C345 C350 C355 C360 C365 C370 C375 C385 C5 C400" xr:uid="{45E5D87C-FAAB-44D2-8EB1-02C9BC882415}">
      <formula1>"○,"</formula1>
    </dataValidation>
    <dataValidation type="list" allowBlank="1" showInputMessage="1" showErrorMessage="1" sqref="V215:V216 V220:V221 V225:V226 V5:V6 V390:V391 V380:V381 V395:V396 V10:V11 V15:V16 V20:V21 V25:V26 V30:V31 V35:V36 V40:V41 V45:V46 V50:V51 V55:V56 V60:V61 V65:V66 V70:V71 V75:V76 V80:V81 V85:V86 V90:V91 V95:V96 V100:V101 V105:V106 V110:V111 V115:V116 V120:V121 V125:V126 V130:V131 V135:V136 V140:V141 V145:V146 V150:V151 V155:V156 V160:V161 V165:V166 V170:V171 V175:V176 V180:V181 V185:V186 V190:V191 V200:V201 V205:V206 V210:V211 V230:V231 V235:V236 V240:V241 V245:V246 V250:V251 V255:V256 V260:V261 V265:V266 V270:V271 V275:V276 V280:V281 V285:V286 V290:V291 V295:V296 V300:V301 V305:V306 V310:V311 V315:V316 V320:V321 V325:V326 V330:V331 V335:V336 V340:V341 V345:V346 V350:V351 V355:V356 V360:V361 V365:V366 V370:V371 V375:V376 V385:V386 V195:V196 V400:V401" xr:uid="{1ED194B5-406D-4C63-AC75-A079BC465160}">
      <formula1>樹立日①</formula1>
    </dataValidation>
    <dataValidation type="list" allowBlank="1" showInputMessage="1" showErrorMessage="1" sqref="X215:X216 X220:X221 X225:X226 X5:X6 X390:X391 X380:X381 X395:X396 X10:X11 X15:X16 X20:X21 X25:X26 X30:X31 X35:X36 X40:X41 X45:X46 X50:X51 X55:X56 X60:X61 X65:X66 X70:X71 X75:X76 X80:X81 X85:X86 X90:X91 X95:X96 X100:X101 X105:X106 X110:X111 X115:X116 X120:X121 X125:X126 X130:X131 X135:X136 X140:X141 X145:X146 X150:X151 X155:X156 X160:X161 X165:X166 X170:X171 X175:X176 X180:X181 X185:X186 X190:X191 X200:X201 X205:X206 X210:X211 X230:X231 X235:X236 X240:X241 X245:X246 X250:X251 X255:X256 X260:X261 X265:X266 X270:X271 X275:X276 X280:X281 X285:X286 X290:X291 X295:X296 X300:X301 X305:X306 X310:X311 X315:X316 X320:X321 X325:X326 X330:X331 X335:X336 X340:X341 X345:X346 X350:X351 X355:X356 X360:X361 X365:X366 X370:X371 X375:X376 X385:X386 X195:X196 X400:X401" xr:uid="{CFD52D12-110D-4C26-92A9-3BC12833E6B6}">
      <formula1>樹立日②</formula1>
    </dataValidation>
    <dataValidation type="list" allowBlank="1" showInputMessage="1" showErrorMessage="1" sqref="Z215:Z216 Z220:Z221 Z225:Z226 Z5:Z6 Z390:Z391 Z380:Z381 Z395:Z396 Z10:Z11 Z15:Z16 Z20:Z21 Z25:Z26 Z30:Z31 Z35:Z36 Z40:Z41 Z45:Z46 Z50:Z51 Z55:Z56 Z60:Z61 Z65:Z66 Z70:Z71 Z75:Z76 Z80:Z81 Z85:Z86 Z90:Z91 Z95:Z96 Z100:Z101 Z105:Z106 Z110:Z111 Z115:Z116 Z120:Z121 Z125:Z126 Z130:Z131 Z135:Z136 Z140:Z141 Z145:Z146 Z150:Z151 Z155:Z156 Z160:Z161 Z165:Z166 Z170:Z171 Z175:Z176 Z180:Z181 Z185:Z186 Z190:Z191 Z200:Z201 Z205:Z206 Z210:Z211 Z230:Z231 Z235:Z236 Z240:Z241 Z245:Z246 Z250:Z251 Z255:Z256 Z260:Z261 Z265:Z266 Z270:Z271 Z275:Z276 Z280:Z281 Z285:Z286 Z290:Z291 Z295:Z296 Z300:Z301 Z305:Z306 Z310:Z311 Z315:Z316 Z320:Z321 Z325:Z326 Z330:Z331 Z335:Z336 Z340:Z341 Z345:Z346 Z350:Z351 Z355:Z356 Z360:Z361 Z365:Z366 Z370:Z371 Z375:Z376 Z385:Z386 Z195:Z196 Z400:Z401" xr:uid="{7AFDCE43-7C6F-47C5-8B30-B6F56997A017}">
      <formula1>樹立日③</formula1>
    </dataValidation>
    <dataValidation type="list" allowBlank="1" showInputMessage="1" showErrorMessage="1" sqref="I225 I210 I215 I220 I5 I395 I390 I380 I10 I205 I15 I20 I25 I30 I35 I40 I45 I50 I55 I60 I65 I70 I75 I80 I85 I90 I95 I100 I105 I110 I115 I120 I125 I130 I135 I140 I145 I150 I155 I160 I165 I170 I175 I180 I185 I190 I200 I230 I235 I240 I245 I250 I255 I260 I265 I270 I275 I280 I285 I290 I295 I300 I305 I310 I315 I320 I325 I330 I335 I340 I345 I350 I355 I360 I365 I370 I375 I385 I195 I400" xr:uid="{1DA6A330-385A-4B69-8BBF-9317B2B3E553}">
      <formula1>男子種目</formula1>
    </dataValidation>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B461"/>
  <sheetViews>
    <sheetView zoomScale="70" zoomScaleNormal="70" zoomScaleSheetLayoutView="40" workbookViewId="0">
      <selection activeCell="D5" sqref="D5:D6"/>
    </sheetView>
  </sheetViews>
  <sheetFormatPr defaultRowHeight="13.5" x14ac:dyDescent="0.15"/>
  <cols>
    <col min="1" max="1" width="9" style="6"/>
    <col min="2" max="2" width="9.25" style="6" bestFit="1" customWidth="1"/>
    <col min="3" max="4" width="9.125" style="12" customWidth="1"/>
    <col min="5" max="5" width="26.25" style="6" bestFit="1" customWidth="1"/>
    <col min="6" max="6" width="10.5" style="6" customWidth="1"/>
    <col min="7" max="7" width="9.25" style="6" bestFit="1" customWidth="1"/>
    <col min="8" max="8" width="10.375" style="6" customWidth="1"/>
    <col min="9" max="9" width="14.125" style="6" bestFit="1" customWidth="1"/>
    <col min="10" max="10" width="11.25" style="6" hidden="1" customWidth="1"/>
    <col min="11" max="11" width="5.625" style="12" hidden="1" customWidth="1"/>
    <col min="12" max="12" width="7.375" style="12" bestFit="1" customWidth="1"/>
    <col min="13" max="13" width="4.875" style="1" customWidth="1"/>
    <col min="14" max="14" width="4.5" style="1" customWidth="1"/>
    <col min="15" max="15" width="5.375" style="1" customWidth="1"/>
    <col min="16" max="16" width="4.5" style="1" customWidth="1"/>
    <col min="17" max="17" width="6.25" style="6" customWidth="1"/>
    <col min="18" max="18" width="5.5" style="1" customWidth="1"/>
    <col min="19" max="19" width="5.625" style="6" hidden="1" customWidth="1"/>
    <col min="20" max="20" width="7.625" style="6" hidden="1" customWidth="1"/>
    <col min="21" max="21" width="3.875" style="6" hidden="1" customWidth="1"/>
    <col min="22" max="22" width="4.125" style="6" hidden="1" customWidth="1"/>
    <col min="23" max="23" width="3.875" style="6" hidden="1" customWidth="1"/>
    <col min="24" max="24" width="4.125" style="6" hidden="1" customWidth="1"/>
    <col min="25" max="25" width="3.875" style="6" hidden="1" customWidth="1"/>
    <col min="26" max="26" width="38.125" style="6" customWidth="1"/>
    <col min="27" max="27" width="0.125" style="12" customWidth="1"/>
    <col min="28" max="28" width="7.375" style="12" bestFit="1" customWidth="1"/>
    <col min="29" max="29" width="4.875" style="1" customWidth="1"/>
    <col min="30" max="30" width="4.5" style="1" customWidth="1"/>
    <col min="31" max="31" width="5.375" style="1" customWidth="1"/>
    <col min="32" max="32" width="4.5" style="1" customWidth="1"/>
    <col min="33" max="33" width="6.25" style="6" customWidth="1"/>
    <col min="34" max="34" width="5.5" style="1" customWidth="1"/>
    <col min="35" max="35" width="7.25" style="6" customWidth="1"/>
    <col min="36" max="36" width="0.125" style="12" customWidth="1"/>
    <col min="37" max="37" width="9" style="6"/>
    <col min="38" max="38" width="8.5" style="6" hidden="1" customWidth="1"/>
    <col min="39" max="52" width="9" style="6" hidden="1" customWidth="1"/>
    <col min="53" max="53" width="10" style="6" hidden="1" customWidth="1"/>
    <col min="54" max="54" width="10.5" style="6" hidden="1" customWidth="1"/>
    <col min="55" max="16384" width="9" style="6"/>
  </cols>
  <sheetData>
    <row r="1" spans="1:54" ht="25.5" customHeight="1" x14ac:dyDescent="0.15">
      <c r="A1" s="300" t="str">
        <f>基本情報!$D$6 &amp; "(男子OP)"</f>
        <v>(男子OP)</v>
      </c>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row>
    <row r="2" spans="1:54" ht="14.25" customHeight="1" thickBot="1" x14ac:dyDescent="0.2">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row>
    <row r="3" spans="1:54" ht="13.5" customHeight="1" x14ac:dyDescent="0.15">
      <c r="A3" s="365"/>
      <c r="B3" s="355" t="s">
        <v>0</v>
      </c>
      <c r="C3" s="357" t="s">
        <v>283</v>
      </c>
      <c r="D3" s="357" t="str">
        <f>IF(C5="○","整理番号","登録番号")</f>
        <v>登録番号</v>
      </c>
      <c r="E3" s="212" t="s">
        <v>1402</v>
      </c>
      <c r="F3" s="355" t="s">
        <v>322</v>
      </c>
      <c r="G3" s="213" t="s">
        <v>1</v>
      </c>
      <c r="H3" s="361" t="s">
        <v>1403</v>
      </c>
      <c r="I3" s="359" t="s">
        <v>2</v>
      </c>
      <c r="J3" s="214" t="s">
        <v>284</v>
      </c>
      <c r="K3" s="215" t="s">
        <v>16</v>
      </c>
      <c r="L3" s="352" t="s">
        <v>4</v>
      </c>
      <c r="M3" s="353"/>
      <c r="N3" s="353"/>
      <c r="O3" s="353"/>
      <c r="P3" s="353"/>
      <c r="Q3" s="353"/>
      <c r="R3" s="353"/>
      <c r="S3" s="353"/>
      <c r="T3" s="353"/>
      <c r="U3" s="353"/>
      <c r="V3" s="353"/>
      <c r="W3" s="353"/>
      <c r="X3" s="353"/>
      <c r="Y3" s="353"/>
      <c r="Z3" s="354"/>
      <c r="AA3" s="216" t="s">
        <v>16</v>
      </c>
      <c r="AB3" s="373" t="s">
        <v>470</v>
      </c>
      <c r="AC3" s="374"/>
      <c r="AD3" s="374"/>
      <c r="AE3" s="374"/>
      <c r="AF3" s="374"/>
      <c r="AG3" s="374"/>
      <c r="AH3" s="374"/>
      <c r="AI3" s="375"/>
      <c r="AJ3" s="228" t="s">
        <v>16</v>
      </c>
    </row>
    <row r="4" spans="1:54" ht="14.25" thickBot="1" x14ac:dyDescent="0.2">
      <c r="A4" s="366"/>
      <c r="B4" s="356"/>
      <c r="C4" s="358"/>
      <c r="D4" s="358"/>
      <c r="E4" s="217" t="s">
        <v>6</v>
      </c>
      <c r="F4" s="356"/>
      <c r="G4" s="218" t="s">
        <v>7</v>
      </c>
      <c r="H4" s="362"/>
      <c r="I4" s="360"/>
      <c r="J4" s="219"/>
      <c r="K4" s="220"/>
      <c r="L4" s="349" t="s">
        <v>8</v>
      </c>
      <c r="M4" s="350"/>
      <c r="N4" s="350"/>
      <c r="O4" s="350"/>
      <c r="P4" s="350"/>
      <c r="Q4" s="350"/>
      <c r="R4" s="351"/>
      <c r="S4" s="217" t="s">
        <v>9</v>
      </c>
      <c r="T4" s="221" t="s">
        <v>10</v>
      </c>
      <c r="U4" s="222"/>
      <c r="V4" s="222"/>
      <c r="W4" s="222"/>
      <c r="X4" s="222"/>
      <c r="Y4" s="223"/>
      <c r="Z4" s="218" t="s">
        <v>11</v>
      </c>
      <c r="AA4" s="224"/>
      <c r="AB4" s="376" t="s">
        <v>8</v>
      </c>
      <c r="AC4" s="377"/>
      <c r="AD4" s="377"/>
      <c r="AE4" s="377"/>
      <c r="AF4" s="377"/>
      <c r="AG4" s="377"/>
      <c r="AH4" s="378"/>
      <c r="AI4" s="225" t="s">
        <v>9</v>
      </c>
      <c r="AJ4" s="229"/>
    </row>
    <row r="5" spans="1:54" ht="13.5" customHeight="1" x14ac:dyDescent="0.15">
      <c r="A5" s="367">
        <v>1</v>
      </c>
      <c r="B5" s="279"/>
      <c r="C5" s="281"/>
      <c r="D5" s="279"/>
      <c r="E5" s="184" t="str">
        <f>IF(C5="○",IF($D5&lt;&gt;"",VLOOKUP($D5,新規学連登録者入力シート!$A$2:$U$101,8,FALSE),""),IF($D5&lt;&gt;"",IF(VLOOKUP(個人情報!$D5,登録者リスト!$A$1:$F$43729,4,FALSE)=基本情報!$D$6,VLOOKUP(個人情報!$D5,登録者リスト!$A$1:$F$43729,3,FALSE),""),""))</f>
        <v/>
      </c>
      <c r="F5" s="283" t="str">
        <f>IF(C5="○",IF($D5&lt;&gt;"",VLOOKUP($D5,新規学連登録者入力シート!$A$2:$U$101,9,FALSE),""),IF($D5&lt;&gt;"",IF(VLOOKUP(個人情報!$D5,登録者リスト!$A$1:$G$43729,4,FALSE)=基本情報!$D$6,VLOOKUP(個人情報!$D5,登録者リスト!$A$1:$G$43729,7,FALSE),""),""))</f>
        <v/>
      </c>
      <c r="G5" s="185" t="str">
        <f>IF(C5="○",IF($D5&lt;&gt;"",VLOOKUP($D5,新規学連登録者入力シート!$A$2:$U$101,14,FALSE),""),IF($D5&lt;&gt;"",IF(VLOOKUP(個人情報!$D5,登録者リスト!$A$1:$F$43729,4,FALSE)=基本情報!$D$6,VLOOKUP(個人情報!$D5,登録者リスト!$A$1:$F$43729,5,FALSE),""),""))</f>
        <v/>
      </c>
      <c r="H5" s="363" t="str">
        <f>IF(C5="○",IF($D5&lt;&gt;"",VLOOKUP($D5,新規学連登録者入力シート!$A$2:$U$101,19,FALSE),""),IF($D5&lt;&gt;"",IF(VLOOKUP(個人情報!$D5,登録者リスト!$A$1:$H$43729,4,FALSE)=基本情報!$D$6,VLOOKUP(個人情報!$D5,登録者リスト!$A$1:$H$43729,8,FALSE),""),""))</f>
        <v/>
      </c>
      <c r="I5" s="347"/>
      <c r="J5" s="170"/>
      <c r="K5" s="13" t="str">
        <f>IF(S5="",ASC(L5&amp;IF(N5&lt;&gt;"",TEXT(N5,"00"),"")&amp;IF(P5&lt;&gt;"",TEXT(P5,"00"),"")&amp;IF(R5&lt;&gt;"",TEXT(R5,"00"),"")),ASC(S5))</f>
        <v/>
      </c>
      <c r="L5" s="279"/>
      <c r="M5" s="329" t="s">
        <v>278</v>
      </c>
      <c r="N5" s="311"/>
      <c r="O5" s="329" t="s">
        <v>279</v>
      </c>
      <c r="P5" s="311"/>
      <c r="Q5" s="313" t="s">
        <v>280</v>
      </c>
      <c r="R5" s="315"/>
      <c r="S5" s="279"/>
      <c r="T5" s="8"/>
      <c r="U5" s="9" t="s">
        <v>23</v>
      </c>
      <c r="V5" s="8"/>
      <c r="W5" s="9" t="s">
        <v>24</v>
      </c>
      <c r="X5" s="8"/>
      <c r="Y5" s="9" t="s">
        <v>26</v>
      </c>
      <c r="Z5" s="341"/>
      <c r="AA5" s="127" t="str">
        <f>IF(AI5="",ASC(AB5&amp;IF(AD5&lt;&gt;"",TEXT(AD5,"00"),"")&amp;IF(AF5&lt;&gt;"",TEXT(AF5,"00"),"")&amp;IF(AH5&lt;&gt;"",TEXT(AH5,"00"),"")),ASC(AI5))</f>
        <v/>
      </c>
      <c r="AB5" s="327" t="str">
        <f>IF(I5="","",IF(I5="201 十種競技","",VLOOKUP(I5,大学記録!$A$3:$H$22,2,FALSE)))</f>
        <v/>
      </c>
      <c r="AC5" s="331" t="s">
        <v>278</v>
      </c>
      <c r="AD5" s="327" t="str">
        <f>IF(I5="","",IF(I5="201 十種競技","",VLOOKUP(I5,大学記録!$A$3:$H$22,4,FALSE)))</f>
        <v/>
      </c>
      <c r="AE5" s="331" t="s">
        <v>279</v>
      </c>
      <c r="AF5" s="327" t="str">
        <f>IF(I5="","",IF(I5="201 十種競技","",VLOOKUP(I5,大学記録!$A$3:$H$22,6,FALSE)))</f>
        <v/>
      </c>
      <c r="AG5" s="335" t="s">
        <v>280</v>
      </c>
      <c r="AH5" s="327" t="str">
        <f>IF(I5="","",IF(I5="201 十種競技","",VLOOKUP(I5,大学記録!$A$3:$H$22,8,FALSE)))</f>
        <v/>
      </c>
      <c r="AI5" s="371" t="str">
        <f>IF(I5="","",IF(I5="201 十種競技",大学記録!$B$21,""))</f>
        <v/>
      </c>
      <c r="AJ5" s="226" t="e">
        <f>IF(#REF!="",ASC(#REF!&amp;IF(#REF!&lt;&gt;"",TEXT(#REF!,"00"),"")&amp;IF(#REF!&lt;&gt;"",TEXT(#REF!,"00"),"")&amp;IF(#REF!&lt;&gt;"",TEXT(#REF!,"00"),"")),ASC(#REF!))</f>
        <v>#REF!</v>
      </c>
      <c r="AL5" s="6" t="str">
        <f>IF(AND(I5&lt;&gt;"107 ハーフマラソン",I5&lt;&gt;"062 10000mW"),D5 &amp; "-" &amp; I5,D5 &amp; "-" &amp; I5 &amp;#REF!)</f>
        <v>-</v>
      </c>
      <c r="AM5" s="6" t="str">
        <f>IF(ISERROR(VLOOKUP(個人情報!$AL5,登録者リスト!#REF!,4,FALSE)),"○","")</f>
        <v>○</v>
      </c>
      <c r="AN5" s="6" t="str">
        <f>IF(AND(I5&lt;&gt;"107 ハーフマラソン",I5&lt;&gt;"062 10000mW"),E6 &amp; "-" &amp; I5,E6 &amp; "-" &amp; I5 &amp;#REF!)</f>
        <v>-</v>
      </c>
      <c r="AO5" s="6" t="str">
        <f>IF(ISERROR(VLOOKUP(AN5,突破者リスト外資格記録入力シート!$D$7:$M$106,2,FALSE)),"○","")</f>
        <v/>
      </c>
      <c r="AP5" s="6" t="str">
        <f>IF(C5="○","整理番号","登録番号")</f>
        <v>登録番号</v>
      </c>
      <c r="AQ5" s="6" t="str">
        <f>IF(I5="012 10000m","TT",IF(I5="011 5000m","FT",IF(I5="062 10000mW","W","")))</f>
        <v/>
      </c>
      <c r="AR5" s="6" t="e">
        <f>VLOOKUP($I5 &amp;#REF!,標準記録!$A$1:$D$25,2,FALSE)</f>
        <v>#REF!</v>
      </c>
      <c r="AS5" s="6" t="e">
        <f>VLOOKUP($I$5 &amp;#REF!,標準記録!$A$1:$D$25,3,FALSE)</f>
        <v>#REF!</v>
      </c>
      <c r="AT5" s="6" t="e">
        <f>VLOOKUP($I5 &amp;#REF!,標準記録!$A$1:$D$25,4,FALSE)</f>
        <v>#REF!</v>
      </c>
      <c r="AU5" s="6" t="str">
        <f>IF(AV5="","",A5)</f>
        <v/>
      </c>
      <c r="AV5" s="6" t="str">
        <f>IF(OR(I5="201 十種競技",I5="202 七種競技"),E6,"")</f>
        <v/>
      </c>
      <c r="AW5" s="6" t="str">
        <f>IF(I5="107 ハーフマラソン",E6,"")</f>
        <v/>
      </c>
      <c r="AX5" s="6" t="e">
        <f>I5 &amp;#REF!</f>
        <v>#REF!</v>
      </c>
      <c r="AY5" s="6">
        <f>I5</f>
        <v>0</v>
      </c>
      <c r="AZ5" s="6">
        <f>COUNTIF($AY$5:$AY$401,I5)</f>
        <v>160</v>
      </c>
      <c r="BA5" s="6">
        <f>COUNTIF($AX$5:$AX$401,I5 &amp; "B標準")</f>
        <v>0</v>
      </c>
      <c r="BB5" s="6" t="str">
        <f>D3 &amp; D5</f>
        <v>登録番号</v>
      </c>
    </row>
    <row r="6" spans="1:54" ht="14.25" customHeight="1" thickBot="1" x14ac:dyDescent="0.2">
      <c r="A6" s="368"/>
      <c r="B6" s="280"/>
      <c r="C6" s="282"/>
      <c r="D6" s="280"/>
      <c r="E6" s="186" t="str">
        <f>IF(C5="○",IF($D5&lt;&gt;"",VLOOKUP($D5,新規学連登録者入力シート!$A$2:$U$101,7,FALSE),""),IF($D5&lt;&gt;"",IF(VLOOKUP(個人情報!$D5,登録者リスト!$A$1:$F$43729,4,FALSE)=基本情報!$D$6,VLOOKUP(個人情報!$D5,登録者リスト!$A$1:$F$43729,2,FALSE),""),""))</f>
        <v/>
      </c>
      <c r="F6" s="284"/>
      <c r="G6" s="186" t="str">
        <f>IF(C5="○",IF($D5&lt;&gt;"",VLOOKUP($D5,新規学連登録者入力シート!$A$2:$U$101,19,FALSE),""),IF($D5&lt;&gt;"",IF(VLOOKUP(個人情報!$D5,登録者リスト!$A$1:$F$43729,4,FALSE)=基本情報!$D$6,VLOOKUP(個人情報!$D5,登録者リスト!$A$1:$F$43729,6,FALSE),""),""))</f>
        <v/>
      </c>
      <c r="H6" s="364"/>
      <c r="I6" s="348"/>
      <c r="J6" s="171"/>
      <c r="K6" s="15" t="str">
        <f>IF(S6="",ASC(L6&amp;IF(N6&lt;&gt;"",TEXT(N6,"00"),"")&amp;IF(P6&lt;&gt;"",TEXT(P6,"00"),"")&amp;IF(R6&lt;&gt;"",TEXT(R6,"00"),"")),ASC(S6))</f>
        <v/>
      </c>
      <c r="L6" s="280"/>
      <c r="M6" s="330"/>
      <c r="N6" s="312"/>
      <c r="O6" s="330"/>
      <c r="P6" s="312"/>
      <c r="Q6" s="314"/>
      <c r="R6" s="316"/>
      <c r="S6" s="280"/>
      <c r="T6" s="10"/>
      <c r="U6" s="11" t="s">
        <v>23</v>
      </c>
      <c r="V6" s="10"/>
      <c r="W6" s="11" t="s">
        <v>25</v>
      </c>
      <c r="X6" s="10"/>
      <c r="Y6" s="11" t="s">
        <v>26</v>
      </c>
      <c r="Z6" s="342"/>
      <c r="AA6" s="128" t="str">
        <f>IF(AI6="",ASC(AB5&amp;IF(AD6&lt;&gt;"",TEXT(AD6,"00"),"")&amp;IF(AF6&lt;&gt;"",TEXT(AF6,"00"),"")&amp;IF(AH6&lt;&gt;"",TEXT(AH6,"00"),"")),ASC(AI6))</f>
        <v/>
      </c>
      <c r="AB6" s="328"/>
      <c r="AC6" s="332"/>
      <c r="AD6" s="328"/>
      <c r="AE6" s="332"/>
      <c r="AF6" s="328"/>
      <c r="AG6" s="336"/>
      <c r="AH6" s="328"/>
      <c r="AI6" s="372"/>
      <c r="AJ6" s="227" t="e">
        <f>IF(#REF!="",ASC(#REF!&amp;IF(#REF!&lt;&gt;"",TEXT(#REF!,"00"),"")&amp;IF(#REF!&lt;&gt;"",TEXT(#REF!,"00"),"")&amp;IF(#REF!&lt;&gt;"",TEXT(#REF!,"00"),"")),ASC(#REF!))</f>
        <v>#REF!</v>
      </c>
      <c r="AL6" s="6" t="str">
        <f>IF(AND(I6&lt;&gt;"107 ハーフマラソン",I6&lt;&gt;"062 10000mW"),D5 &amp; "-" &amp; I6,D5 &amp; "-" &amp; I6 &amp;#REF!)</f>
        <v>-</v>
      </c>
      <c r="AM6" s="6" t="str">
        <f>IF(ISERROR(VLOOKUP(個人情報!$AL6,登録者リスト!#REF!,4,FALSE)),"○","")</f>
        <v>○</v>
      </c>
      <c r="AN6" s="6" t="str">
        <f>IF(AND(I6&lt;&gt;"107 ハーフマラソン",I6&lt;&gt;"062 10000mW"),E6 &amp; "-" &amp; I6,E6 &amp; "-" &amp; I6 &amp;#REF!)</f>
        <v>-</v>
      </c>
      <c r="AO6" s="6" t="str">
        <f>IF(ISERROR(VLOOKUP(AN6,突破者リスト外資格記録入力シート!$D$7:$M$106,2,FALSE)),"○","")</f>
        <v/>
      </c>
      <c r="AQ6" s="6" t="str">
        <f>IF(I6="107 ハーフマラソン","H",IF(I6="062 10000mW","W",""))</f>
        <v/>
      </c>
      <c r="AR6" s="6" t="e">
        <f>VLOOKUP($I6 &amp;#REF!,標準記録!$A$1:$D$25,2,FALSE)</f>
        <v>#REF!</v>
      </c>
      <c r="AS6" s="6" t="e">
        <f>VLOOKUP($I6 &amp;#REF!,標準記録!$A$1:$D$25,3,FALSE)</f>
        <v>#REF!</v>
      </c>
      <c r="AT6" s="6" t="e">
        <f>VLOOKUP($I6 &amp;#REF!,標準記録!$A$1:$D$25,4,FALSE)</f>
        <v>#REF!</v>
      </c>
      <c r="AU6" s="6" t="str">
        <f>IF(AV6="","",A5)</f>
        <v/>
      </c>
      <c r="AV6" s="6" t="str">
        <f>IF(OR(I6="201 十種競技",I6="202 七種競技"),E6,"")</f>
        <v/>
      </c>
      <c r="AW6" s="6" t="str">
        <f>IF(I6="107 ハーフマラソン",E6,"")</f>
        <v/>
      </c>
      <c r="AX6" s="6" t="e">
        <f>I6 &amp;#REF!</f>
        <v>#REF!</v>
      </c>
      <c r="AY6" s="6">
        <f>I6</f>
        <v>0</v>
      </c>
      <c r="AZ6" s="6">
        <f>COUNTIF($AY$5:$AY$401,I6)</f>
        <v>160</v>
      </c>
      <c r="BA6" s="6">
        <f>COUNTIF($AX$5:$AX$401,I6 &amp; "B標準")</f>
        <v>0</v>
      </c>
    </row>
    <row r="7" spans="1:54" ht="15" thickTop="1" thickBot="1" x14ac:dyDescent="0.2">
      <c r="A7" s="369"/>
      <c r="B7" s="319" t="s">
        <v>167</v>
      </c>
      <c r="C7" s="320"/>
      <c r="D7" s="320"/>
      <c r="E7" s="320"/>
      <c r="F7" s="320"/>
      <c r="G7" s="321"/>
      <c r="H7" s="183"/>
      <c r="I7" s="370"/>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4"/>
    </row>
    <row r="8" spans="1:54" ht="13.5" customHeight="1" x14ac:dyDescent="0.15">
      <c r="A8" s="365"/>
      <c r="B8" s="355" t="s">
        <v>0</v>
      </c>
      <c r="C8" s="357" t="s">
        <v>283</v>
      </c>
      <c r="D8" s="357" t="str">
        <f>IF(C10="○","整理番号","登録番号")</f>
        <v>登録番号</v>
      </c>
      <c r="E8" s="212" t="s">
        <v>1402</v>
      </c>
      <c r="F8" s="355" t="s">
        <v>322</v>
      </c>
      <c r="G8" s="213" t="s">
        <v>1</v>
      </c>
      <c r="H8" s="361" t="s">
        <v>1403</v>
      </c>
      <c r="I8" s="359" t="s">
        <v>2</v>
      </c>
      <c r="J8" s="214" t="s">
        <v>284</v>
      </c>
      <c r="K8" s="215" t="s">
        <v>16</v>
      </c>
      <c r="L8" s="352" t="s">
        <v>4</v>
      </c>
      <c r="M8" s="353"/>
      <c r="N8" s="353"/>
      <c r="O8" s="353"/>
      <c r="P8" s="353"/>
      <c r="Q8" s="353"/>
      <c r="R8" s="353"/>
      <c r="S8" s="353"/>
      <c r="T8" s="353"/>
      <c r="U8" s="353"/>
      <c r="V8" s="353"/>
      <c r="W8" s="353"/>
      <c r="X8" s="353"/>
      <c r="Y8" s="353"/>
      <c r="Z8" s="354"/>
      <c r="AA8" s="216" t="s">
        <v>16</v>
      </c>
      <c r="AB8" s="373" t="s">
        <v>470</v>
      </c>
      <c r="AC8" s="374"/>
      <c r="AD8" s="374"/>
      <c r="AE8" s="374"/>
      <c r="AF8" s="374"/>
      <c r="AG8" s="374"/>
      <c r="AH8" s="374"/>
      <c r="AI8" s="375"/>
      <c r="AJ8" s="228" t="s">
        <v>16</v>
      </c>
    </row>
    <row r="9" spans="1:54" ht="14.25" customHeight="1" thickBot="1" x14ac:dyDescent="0.2">
      <c r="A9" s="366"/>
      <c r="B9" s="356"/>
      <c r="C9" s="358"/>
      <c r="D9" s="358"/>
      <c r="E9" s="217" t="s">
        <v>6</v>
      </c>
      <c r="F9" s="356"/>
      <c r="G9" s="218" t="s">
        <v>7</v>
      </c>
      <c r="H9" s="362"/>
      <c r="I9" s="360"/>
      <c r="J9" s="219"/>
      <c r="K9" s="220"/>
      <c r="L9" s="349" t="s">
        <v>8</v>
      </c>
      <c r="M9" s="350"/>
      <c r="N9" s="350"/>
      <c r="O9" s="350"/>
      <c r="P9" s="350"/>
      <c r="Q9" s="350"/>
      <c r="R9" s="351"/>
      <c r="S9" s="217" t="s">
        <v>9</v>
      </c>
      <c r="T9" s="221" t="s">
        <v>10</v>
      </c>
      <c r="U9" s="222"/>
      <c r="V9" s="222"/>
      <c r="W9" s="222"/>
      <c r="X9" s="222"/>
      <c r="Y9" s="223"/>
      <c r="Z9" s="218" t="s">
        <v>11</v>
      </c>
      <c r="AA9" s="224"/>
      <c r="AB9" s="376" t="s">
        <v>8</v>
      </c>
      <c r="AC9" s="377"/>
      <c r="AD9" s="377"/>
      <c r="AE9" s="377"/>
      <c r="AF9" s="377"/>
      <c r="AG9" s="377"/>
      <c r="AH9" s="378"/>
      <c r="AI9" s="225" t="s">
        <v>9</v>
      </c>
      <c r="AJ9" s="229"/>
    </row>
    <row r="10" spans="1:54" x14ac:dyDescent="0.15">
      <c r="A10" s="367">
        <v>2</v>
      </c>
      <c r="B10" s="379" t="str">
        <f>IF(OR(B5="",E10=""),"",B5+1)</f>
        <v/>
      </c>
      <c r="C10" s="281"/>
      <c r="D10" s="279"/>
      <c r="E10" s="184" t="str">
        <f>IF(C10="○",IF($D10&lt;&gt;"",VLOOKUP($D10,新規学連登録者入力シート!$A$2:$U$101,8,FALSE),""),IF($D10&lt;&gt;"",IF(VLOOKUP(個人情報!$D10,登録者リスト!$A$1:$F$43729,4,FALSE)=基本情報!$D$6,VLOOKUP(個人情報!$D10,登録者リスト!$A$1:$F$43729,3,FALSE),""),""))</f>
        <v/>
      </c>
      <c r="F10" s="283" t="str">
        <f>IF(C10="○",IF($D10&lt;&gt;"",VLOOKUP($D10,新規学連登録者入力シート!$A$2:$U$101,9,FALSE),""),IF($D10&lt;&gt;"",IF(VLOOKUP(個人情報!$D10,登録者リスト!$A$1:$G$43729,4,FALSE)=基本情報!$D$6,VLOOKUP(個人情報!$D10,登録者リスト!$A$1:$G$43729,7,FALSE),""),""))</f>
        <v/>
      </c>
      <c r="G10" s="185" t="str">
        <f>IF(C10="○",IF($D10&lt;&gt;"",VLOOKUP($D10,新規学連登録者入力シート!$A$2:$U$101,14,FALSE),""),IF($D10&lt;&gt;"",IF(VLOOKUP(個人情報!$D10,登録者リスト!$A$1:$F$43729,4,FALSE)=基本情報!$D$6,VLOOKUP(個人情報!$D10,登録者リスト!$A$1:$F$43729,5,FALSE),""),""))</f>
        <v/>
      </c>
      <c r="H10" s="363" t="str">
        <f>IF(C10="○",IF($D10&lt;&gt;"",VLOOKUP($D10,新規学連登録者入力シート!$A$2:$U$101,19,FALSE),""),IF($D10&lt;&gt;"",IF(VLOOKUP(個人情報!$D10,登録者リスト!$A$1:$H$43729,4,FALSE)=基本情報!$D$6,VLOOKUP(個人情報!$D10,登録者リスト!$A$1:$H$43729,8,FALSE),""),""))</f>
        <v/>
      </c>
      <c r="I10" s="347"/>
      <c r="J10" s="170"/>
      <c r="K10" s="13" t="str">
        <f>IF(S10="",ASC(L10&amp;IF(N10&lt;&gt;"",TEXT(N10,"00"),"")&amp;IF(P10&lt;&gt;"",TEXT(P10,"00"),"")&amp;IF(R10&lt;&gt;"",TEXT(R10,"00"),"")),ASC(S10))</f>
        <v/>
      </c>
      <c r="L10" s="279"/>
      <c r="M10" s="329" t="s">
        <v>278</v>
      </c>
      <c r="N10" s="311"/>
      <c r="O10" s="329" t="s">
        <v>279</v>
      </c>
      <c r="P10" s="311"/>
      <c r="Q10" s="313" t="s">
        <v>280</v>
      </c>
      <c r="R10" s="315"/>
      <c r="S10" s="279"/>
      <c r="T10" s="8"/>
      <c r="U10" s="9" t="s">
        <v>23</v>
      </c>
      <c r="V10" s="8"/>
      <c r="W10" s="9" t="s">
        <v>24</v>
      </c>
      <c r="X10" s="8"/>
      <c r="Y10" s="9" t="s">
        <v>26</v>
      </c>
      <c r="Z10" s="341"/>
      <c r="AA10" s="127" t="str">
        <f>IF(AI10="",ASC(AB10&amp;IF(AD10&lt;&gt;"",TEXT(AD10,"00"),"")&amp;IF(AF10&lt;&gt;"",TEXT(AF10,"00"),"")&amp;IF(AH10&lt;&gt;"",TEXT(AH10,"00"),"")),ASC(AI10))</f>
        <v/>
      </c>
      <c r="AB10" s="327" t="str">
        <f>IF(I10="","",IF(I10="201 十種競技","",VLOOKUP(I10,大学記録!$A$3:$H$22,2,FALSE)))</f>
        <v/>
      </c>
      <c r="AC10" s="331" t="s">
        <v>278</v>
      </c>
      <c r="AD10" s="327" t="str">
        <f>IF(I10="","",IF(I10="201 十種競技","",VLOOKUP(I10,大学記録!$A$3:$H$22,4,FALSE)))</f>
        <v/>
      </c>
      <c r="AE10" s="331" t="s">
        <v>279</v>
      </c>
      <c r="AF10" s="327" t="str">
        <f>IF(I10="","",IF(I10="201 十種競技","",VLOOKUP(I10,大学記録!$A$3:$H$22,6,FALSE)))</f>
        <v/>
      </c>
      <c r="AG10" s="335" t="s">
        <v>280</v>
      </c>
      <c r="AH10" s="327" t="str">
        <f>IF(I10="","",IF(I10="201 十種競技","",VLOOKUP(I10,大学記録!$A$3:$H$22,8,FALSE)))</f>
        <v/>
      </c>
      <c r="AI10" s="371" t="str">
        <f>IF(I10="","",IF(I10="201 十種競技",大学記録!$B$21,""))</f>
        <v/>
      </c>
      <c r="AJ10" s="230" t="e">
        <f>IF(#REF!="",ASC(#REF!&amp;IF(#REF!&lt;&gt;"",TEXT(#REF!,"00"),"")&amp;IF(#REF!&lt;&gt;"",TEXT(#REF!,"00"),"")&amp;IF(#REF!&lt;&gt;"",TEXT(#REF!,"00"),"")),ASC(#REF!))</f>
        <v>#REF!</v>
      </c>
      <c r="AL10" s="6" t="str">
        <f>IF(AND(I10&lt;&gt;"107 ハーフマラソン",I10&lt;&gt;"062 10000mW"),D10 &amp; "-" &amp; I10,D10 &amp; "-" &amp; I10 &amp;#REF!)</f>
        <v>-</v>
      </c>
      <c r="AM10" s="6" t="str">
        <f>IF(ISERROR(VLOOKUP(個人情報!$AL10,登録者リスト!#REF!,4,FALSE)),"○","")</f>
        <v>○</v>
      </c>
      <c r="AN10" s="6" t="e">
        <f>IF(AND(I10&lt;&gt;"107 ハーフマラソン",I10&lt;&gt;"062 10000mW"),#REF! &amp; "-" &amp; I10,#REF! &amp; "-" &amp; I10 &amp;#REF!)</f>
        <v>#REF!</v>
      </c>
      <c r="AO10" s="6" t="str">
        <f>IF(ISERROR(VLOOKUP(AN10,突破者リスト外資格記録入力シート!$D$7:$M$106,2,FALSE)),"○","")</f>
        <v>○</v>
      </c>
      <c r="AP10" s="6" t="str">
        <f>IF(C10="○","整理番号","登録番号")</f>
        <v>登録番号</v>
      </c>
      <c r="AQ10" s="6" t="str">
        <f>IF(I10="107 ハーフマラソン","H",IF(I10="062 10000mW","W",""))</f>
        <v/>
      </c>
      <c r="AR10" s="6" t="e">
        <f>VLOOKUP($I10 &amp;#REF!,標準記録!$A$1:$D$25,2,FALSE)</f>
        <v>#REF!</v>
      </c>
      <c r="AS10" s="6" t="e">
        <f>VLOOKUP($I10 &amp;#REF!,標準記録!$A$1:$D$25,3,FALSE)</f>
        <v>#REF!</v>
      </c>
      <c r="AT10" s="6" t="e">
        <f>VLOOKUP($I10 &amp;#REF!,標準記録!$A$1:$D$25,4,FALSE)</f>
        <v>#REF!</v>
      </c>
      <c r="AU10" s="6" t="str">
        <f>IF(AV10="","",A10)</f>
        <v/>
      </c>
      <c r="AV10" s="6" t="str">
        <f>IF(OR(I10="201 十種競技",I10="202 七種競技"),#REF!,"")</f>
        <v/>
      </c>
      <c r="AW10" s="6" t="str">
        <f>IF(I10="107 ハーフマラソン",#REF!,"")</f>
        <v/>
      </c>
      <c r="AX10" s="6" t="e">
        <f>I10 &amp;#REF!</f>
        <v>#REF!</v>
      </c>
      <c r="AY10" s="6">
        <f>I10</f>
        <v>0</v>
      </c>
      <c r="AZ10" s="6">
        <f>COUNTIF($AY$5:$AY$401,I10)</f>
        <v>160</v>
      </c>
      <c r="BA10" s="6">
        <f>COUNTIF($AX$5:$AX$401,I10 &amp; "B標準")</f>
        <v>0</v>
      </c>
      <c r="BB10" s="6" t="str">
        <f>D8 &amp; D10</f>
        <v>登録番号</v>
      </c>
    </row>
    <row r="11" spans="1:54" ht="14.25" thickBot="1" x14ac:dyDescent="0.2">
      <c r="A11" s="368"/>
      <c r="B11" s="380"/>
      <c r="C11" s="282"/>
      <c r="D11" s="280"/>
      <c r="E11" s="186" t="str">
        <f>IF(C10="○",IF($D10&lt;&gt;"",VLOOKUP($D10,新規学連登録者入力シート!$A$2:$U$101,7,FALSE),""),IF($D10&lt;&gt;"",IF(VLOOKUP(個人情報!$D10,登録者リスト!$A$1:$F$43729,4,FALSE)=基本情報!$D$6,VLOOKUP(個人情報!$D10,登録者リスト!$A$1:$F$43729,2,FALSE),""),""))</f>
        <v/>
      </c>
      <c r="F11" s="284"/>
      <c r="G11" s="186" t="str">
        <f>IF(C10="○",IF($D10&lt;&gt;"",VLOOKUP($D10,新規学連登録者入力シート!$A$2:$U$101,19,FALSE),""),IF($D10&lt;&gt;"",IF(VLOOKUP(個人情報!$D10,登録者リスト!$A$1:$F$43729,4,FALSE)=基本情報!$D$6,VLOOKUP(個人情報!$D10,登録者リスト!$A$1:$F$43729,6,FALSE),""),""))</f>
        <v/>
      </c>
      <c r="H11" s="364"/>
      <c r="I11" s="348"/>
      <c r="J11" s="171"/>
      <c r="K11" s="15" t="str">
        <f>IF(S11="",ASC(L11&amp;IF(N11&lt;&gt;"",TEXT(N11,"00"),"")&amp;IF(P11&lt;&gt;"",TEXT(P11,"00"),"")&amp;IF(R11&lt;&gt;"",TEXT(R11,"00"),"")),ASC(S11))</f>
        <v/>
      </c>
      <c r="L11" s="280"/>
      <c r="M11" s="330"/>
      <c r="N11" s="312"/>
      <c r="O11" s="330"/>
      <c r="P11" s="312"/>
      <c r="Q11" s="314"/>
      <c r="R11" s="316"/>
      <c r="S11" s="280"/>
      <c r="T11" s="10"/>
      <c r="U11" s="11" t="s">
        <v>23</v>
      </c>
      <c r="V11" s="10"/>
      <c r="W11" s="11" t="s">
        <v>25</v>
      </c>
      <c r="X11" s="10"/>
      <c r="Y11" s="11" t="s">
        <v>26</v>
      </c>
      <c r="Z11" s="342"/>
      <c r="AA11" s="128" t="str">
        <f>IF(AI11="",ASC(AB10&amp;IF(AD11&lt;&gt;"",TEXT(AD11,"00"),"")&amp;IF(AF11&lt;&gt;"",TEXT(AF11,"00"),"")&amp;IF(AH11&lt;&gt;"",TEXT(AH11,"00"),"")),ASC(AI11))</f>
        <v/>
      </c>
      <c r="AB11" s="328"/>
      <c r="AC11" s="332"/>
      <c r="AD11" s="328"/>
      <c r="AE11" s="332"/>
      <c r="AF11" s="328"/>
      <c r="AG11" s="336"/>
      <c r="AH11" s="328"/>
      <c r="AI11" s="372"/>
      <c r="AJ11" s="231" t="e">
        <f>IF(#REF!="",ASC(#REF!&amp;IF(#REF!&lt;&gt;"",TEXT(#REF!,"00"),"")&amp;IF(#REF!&lt;&gt;"",TEXT(#REF!,"00"),"")&amp;IF(#REF!&lt;&gt;"",TEXT(#REF!,"00"),"")),ASC(#REF!))</f>
        <v>#REF!</v>
      </c>
      <c r="AL11" s="6" t="str">
        <f>IF(AND(I11&lt;&gt;"107 ハーフマラソン",I11&lt;&gt;"062 10000mW"),D10 &amp; "-" &amp; I11,D10 &amp; "-" &amp; I11 &amp;#REF!)</f>
        <v>-</v>
      </c>
      <c r="AM11" s="6" t="str">
        <f>IF(ISERROR(VLOOKUP(個人情報!$AL11,登録者リスト!#REF!,4,FALSE)),"○","")</f>
        <v>○</v>
      </c>
      <c r="AN11" s="6" t="e">
        <f>IF(AND(I11&lt;&gt;"107 ハーフマラソン",I11&lt;&gt;"062 10000mW"),#REF! &amp; "-" &amp; I11,#REF! &amp; "-" &amp; I11 &amp;#REF!)</f>
        <v>#REF!</v>
      </c>
      <c r="AO11" s="6" t="str">
        <f>IF(ISERROR(VLOOKUP(AN11,突破者リスト外資格記録入力シート!$D$7:$M$106,2,FALSE)),"○","")</f>
        <v>○</v>
      </c>
      <c r="AQ11" s="6" t="str">
        <f>IF(I11="107 ハーフマラソン","H",IF(I11="062 10000mW","W",""))</f>
        <v/>
      </c>
      <c r="AR11" s="6" t="e">
        <f>VLOOKUP($I11 &amp;#REF!,標準記録!$A$1:$D$25,2,FALSE)</f>
        <v>#REF!</v>
      </c>
      <c r="AS11" s="6" t="e">
        <f>VLOOKUP($I11 &amp;#REF!,標準記録!$A$1:$D$25,3,FALSE)</f>
        <v>#REF!</v>
      </c>
      <c r="AT11" s="6" t="e">
        <f>VLOOKUP($I11 &amp;#REF!,標準記録!$A$1:$D$25,4,FALSE)</f>
        <v>#REF!</v>
      </c>
      <c r="AU11" s="6" t="str">
        <f>IF(AV11="","",A10)</f>
        <v/>
      </c>
      <c r="AV11" s="6" t="str">
        <f>IF(OR(I11="201 十種競技",I11="202 七種競技"),#REF!,"")</f>
        <v/>
      </c>
      <c r="AW11" s="6" t="str">
        <f>IF(I11="107 ハーフマラソン",#REF!,"")</f>
        <v/>
      </c>
      <c r="AX11" s="6" t="e">
        <f>I11 &amp;#REF!</f>
        <v>#REF!</v>
      </c>
      <c r="AY11" s="6">
        <f>I11</f>
        <v>0</v>
      </c>
      <c r="AZ11" s="6">
        <f>COUNTIF($AY$5:$AY$401,I11)</f>
        <v>160</v>
      </c>
      <c r="BA11" s="6">
        <f>COUNTIF($AX$5:$AX$401,I11 &amp; "B標準")</f>
        <v>0</v>
      </c>
    </row>
    <row r="12" spans="1:54" ht="15" thickTop="1" thickBot="1" x14ac:dyDescent="0.2">
      <c r="A12" s="369"/>
      <c r="B12" s="319" t="s">
        <v>167</v>
      </c>
      <c r="C12" s="320"/>
      <c r="D12" s="320"/>
      <c r="E12" s="320"/>
      <c r="F12" s="320"/>
      <c r="G12" s="321"/>
      <c r="H12" s="183"/>
      <c r="I12" s="370"/>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4"/>
    </row>
    <row r="13" spans="1:54" ht="13.5" customHeight="1" x14ac:dyDescent="0.15">
      <c r="A13" s="365"/>
      <c r="B13" s="355" t="s">
        <v>0</v>
      </c>
      <c r="C13" s="357" t="s">
        <v>283</v>
      </c>
      <c r="D13" s="357" t="str">
        <f>IF(C15="○","整理番号","登録番号")</f>
        <v>登録番号</v>
      </c>
      <c r="E13" s="212" t="s">
        <v>1402</v>
      </c>
      <c r="F13" s="355" t="s">
        <v>322</v>
      </c>
      <c r="G13" s="213" t="s">
        <v>1</v>
      </c>
      <c r="H13" s="361" t="s">
        <v>1403</v>
      </c>
      <c r="I13" s="359" t="s">
        <v>2</v>
      </c>
      <c r="J13" s="214" t="s">
        <v>284</v>
      </c>
      <c r="K13" s="215" t="s">
        <v>16</v>
      </c>
      <c r="L13" s="352" t="s">
        <v>4</v>
      </c>
      <c r="M13" s="353"/>
      <c r="N13" s="353"/>
      <c r="O13" s="353"/>
      <c r="P13" s="353"/>
      <c r="Q13" s="353"/>
      <c r="R13" s="353"/>
      <c r="S13" s="353"/>
      <c r="T13" s="353"/>
      <c r="U13" s="353"/>
      <c r="V13" s="353"/>
      <c r="W13" s="353"/>
      <c r="X13" s="353"/>
      <c r="Y13" s="353"/>
      <c r="Z13" s="354"/>
      <c r="AA13" s="216" t="s">
        <v>16</v>
      </c>
      <c r="AB13" s="373" t="s">
        <v>470</v>
      </c>
      <c r="AC13" s="374"/>
      <c r="AD13" s="374"/>
      <c r="AE13" s="374"/>
      <c r="AF13" s="374"/>
      <c r="AG13" s="374"/>
      <c r="AH13" s="374"/>
      <c r="AI13" s="375"/>
      <c r="AJ13" s="228" t="s">
        <v>16</v>
      </c>
    </row>
    <row r="14" spans="1:54" ht="14.25" thickBot="1" x14ac:dyDescent="0.2">
      <c r="A14" s="366"/>
      <c r="B14" s="356"/>
      <c r="C14" s="358"/>
      <c r="D14" s="358"/>
      <c r="E14" s="217" t="s">
        <v>6</v>
      </c>
      <c r="F14" s="356"/>
      <c r="G14" s="218" t="s">
        <v>7</v>
      </c>
      <c r="H14" s="362"/>
      <c r="I14" s="360"/>
      <c r="J14" s="219"/>
      <c r="K14" s="220"/>
      <c r="L14" s="349" t="s">
        <v>8</v>
      </c>
      <c r="M14" s="350"/>
      <c r="N14" s="350"/>
      <c r="O14" s="350"/>
      <c r="P14" s="350"/>
      <c r="Q14" s="350"/>
      <c r="R14" s="351"/>
      <c r="S14" s="217" t="s">
        <v>9</v>
      </c>
      <c r="T14" s="221" t="s">
        <v>10</v>
      </c>
      <c r="U14" s="222"/>
      <c r="V14" s="222"/>
      <c r="W14" s="222"/>
      <c r="X14" s="222"/>
      <c r="Y14" s="223"/>
      <c r="Z14" s="218" t="s">
        <v>11</v>
      </c>
      <c r="AA14" s="224"/>
      <c r="AB14" s="376" t="s">
        <v>8</v>
      </c>
      <c r="AC14" s="377"/>
      <c r="AD14" s="377"/>
      <c r="AE14" s="377"/>
      <c r="AF14" s="377"/>
      <c r="AG14" s="377"/>
      <c r="AH14" s="378"/>
      <c r="AI14" s="225" t="s">
        <v>9</v>
      </c>
      <c r="AJ14" s="229"/>
    </row>
    <row r="15" spans="1:54" x14ac:dyDescent="0.15">
      <c r="A15" s="367">
        <v>3</v>
      </c>
      <c r="B15" s="379" t="str">
        <f>IF(OR(B10="",E15=""),"",B10+1)</f>
        <v/>
      </c>
      <c r="C15" s="281"/>
      <c r="D15" s="279"/>
      <c r="E15" s="184" t="str">
        <f>IF(C15="○",IF($D15&lt;&gt;"",VLOOKUP($D15,新規学連登録者入力シート!$A$2:$U$101,8,FALSE),""),IF($D15&lt;&gt;"",IF(VLOOKUP(個人情報!$D15,登録者リスト!$A$1:$F$43729,4,FALSE)=基本情報!$D$6,VLOOKUP(個人情報!$D15,登録者リスト!$A$1:$F$43729,3,FALSE),""),""))</f>
        <v/>
      </c>
      <c r="F15" s="283" t="str">
        <f>IF(C15="○",IF($D15&lt;&gt;"",VLOOKUP($D15,新規学連登録者入力シート!$A$2:$U$101,9,FALSE),""),IF($D15&lt;&gt;"",IF(VLOOKUP(個人情報!$D15,登録者リスト!$A$1:$G$43729,4,FALSE)=基本情報!$D$6,VLOOKUP(個人情報!$D15,登録者リスト!$A$1:$G$43729,7,FALSE),""),""))</f>
        <v/>
      </c>
      <c r="G15" s="185" t="str">
        <f>IF(C15="○",IF($D15&lt;&gt;"",VLOOKUP($D15,新規学連登録者入力シート!$A$2:$U$101,14,FALSE),""),IF($D15&lt;&gt;"",IF(VLOOKUP(個人情報!$D15,登録者リスト!$A$1:$F$43729,4,FALSE)=基本情報!$D$6,VLOOKUP(個人情報!$D15,登録者リスト!$A$1:$F$43729,5,FALSE),""),""))</f>
        <v/>
      </c>
      <c r="H15" s="363" t="str">
        <f>IF(C15="○",IF($D15&lt;&gt;"",VLOOKUP($D15,新規学連登録者入力シート!$A$2:$U$101,19,FALSE),""),IF($D15&lt;&gt;"",IF(VLOOKUP(個人情報!$D15,登録者リスト!$A$1:$H$43729,4,FALSE)=基本情報!$D$6,VLOOKUP(個人情報!$D15,登録者リスト!$A$1:$H$43729,8,FALSE),""),""))</f>
        <v/>
      </c>
      <c r="I15" s="347"/>
      <c r="J15" s="170"/>
      <c r="K15" s="13" t="str">
        <f>IF(S15="",ASC(L15&amp;IF(N15&lt;&gt;"",TEXT(N15,"00"),"")&amp;IF(P15&lt;&gt;"",TEXT(P15,"00"),"")&amp;IF(R15&lt;&gt;"",TEXT(R15,"00"),"")),ASC(S15))</f>
        <v/>
      </c>
      <c r="L15" s="279"/>
      <c r="M15" s="329" t="s">
        <v>278</v>
      </c>
      <c r="N15" s="311"/>
      <c r="O15" s="329" t="s">
        <v>279</v>
      </c>
      <c r="P15" s="311"/>
      <c r="Q15" s="313" t="s">
        <v>280</v>
      </c>
      <c r="R15" s="315"/>
      <c r="S15" s="279"/>
      <c r="T15" s="8"/>
      <c r="U15" s="9" t="s">
        <v>23</v>
      </c>
      <c r="V15" s="8"/>
      <c r="W15" s="9" t="s">
        <v>24</v>
      </c>
      <c r="X15" s="8"/>
      <c r="Y15" s="9" t="s">
        <v>26</v>
      </c>
      <c r="Z15" s="341"/>
      <c r="AA15" s="127" t="str">
        <f>IF(AI15="",ASC(AB15&amp;IF(AD15&lt;&gt;"",TEXT(AD15,"00"),"")&amp;IF(AF15&lt;&gt;"",TEXT(AF15,"00"),"")&amp;IF(AH15&lt;&gt;"",TEXT(AH15,"00"),"")),ASC(AI15))</f>
        <v/>
      </c>
      <c r="AB15" s="327" t="str">
        <f>IF(I15="","",IF(I15="201 十種競技","",VLOOKUP(I15,大学記録!$A$3:$H$22,2,FALSE)))</f>
        <v/>
      </c>
      <c r="AC15" s="331" t="s">
        <v>278</v>
      </c>
      <c r="AD15" s="327" t="str">
        <f>IF(I15="","",IF(I15="201 十種競技","",VLOOKUP(I15,大学記録!$A$3:$H$22,4,FALSE)))</f>
        <v/>
      </c>
      <c r="AE15" s="331" t="s">
        <v>279</v>
      </c>
      <c r="AF15" s="327" t="str">
        <f>IF(I15="","",IF(I15="201 十種競技","",VLOOKUP(I15,大学記録!$A$3:$H$22,6,FALSE)))</f>
        <v/>
      </c>
      <c r="AG15" s="335" t="s">
        <v>280</v>
      </c>
      <c r="AH15" s="327" t="str">
        <f>IF(I15="","",IF(I15="201 十種競技","",VLOOKUP(I15,大学記録!$A$3:$H$22,8,FALSE)))</f>
        <v/>
      </c>
      <c r="AI15" s="371" t="str">
        <f>IF(I15="","",IF(I15="201 十種競技",大学記録!$B$21,""))</f>
        <v/>
      </c>
      <c r="AJ15" s="230" t="e">
        <f>IF(#REF!="",ASC(#REF!&amp;IF(#REF!&lt;&gt;"",TEXT(#REF!,"00"),"")&amp;IF(#REF!&lt;&gt;"",TEXT(#REF!,"00"),"")&amp;IF(#REF!&lt;&gt;"",TEXT(#REF!,"00"),"")),ASC(#REF!))</f>
        <v>#REF!</v>
      </c>
      <c r="AL15" s="6" t="str">
        <f>IF(AND(I15&lt;&gt;"107 ハーフマラソン",I15&lt;&gt;"062 10000mW"),D15 &amp; "-" &amp; I15,D15 &amp; "-" &amp; I15 &amp;#REF!)</f>
        <v>-</v>
      </c>
      <c r="AM15" s="6" t="str">
        <f>IF(ISERROR(VLOOKUP(個人情報!$AL15,登録者リスト!#REF!,4,FALSE)),"○","")</f>
        <v>○</v>
      </c>
      <c r="AN15" s="6" t="e">
        <f>IF(AND(I15&lt;&gt;"107 ハーフマラソン",I15&lt;&gt;"062 10000mW"),#REF! &amp; "-" &amp; I15,#REF! &amp; "-" &amp; I15 &amp;#REF!)</f>
        <v>#REF!</v>
      </c>
      <c r="AO15" s="6" t="str">
        <f>IF(ISERROR(VLOOKUP(AN15,突破者リスト外資格記録入力シート!$D$7:$M$106,2,FALSE)),"○","")</f>
        <v>○</v>
      </c>
      <c r="AP15" s="6" t="str">
        <f>IF(C15="○","整理番号","登録番号")</f>
        <v>登録番号</v>
      </c>
      <c r="AQ15" s="6" t="str">
        <f>IF(I15="107 ハーフマラソン","H",IF(I15="062 10000mW","W",""))</f>
        <v/>
      </c>
      <c r="AR15" s="6" t="e">
        <f>VLOOKUP($I15 &amp;#REF!,標準記録!$A$1:$D$25,2,FALSE)</f>
        <v>#REF!</v>
      </c>
      <c r="AS15" s="6" t="e">
        <f>VLOOKUP($I15 &amp;#REF!,標準記録!$A$1:$D$25,3,FALSE)</f>
        <v>#REF!</v>
      </c>
      <c r="AT15" s="6" t="e">
        <f>VLOOKUP($I15 &amp;#REF!,標準記録!$A$1:$D$25,4,FALSE)</f>
        <v>#REF!</v>
      </c>
      <c r="AU15" s="6" t="str">
        <f>IF(AV15="","",A15)</f>
        <v/>
      </c>
      <c r="AV15" s="6" t="str">
        <f>IF(OR(I15="201 十種競技",I15="202 七種競技"),#REF!,"")</f>
        <v/>
      </c>
      <c r="AW15" s="6" t="str">
        <f>IF(I15="107 ハーフマラソン",#REF!,"")</f>
        <v/>
      </c>
      <c r="AX15" s="6" t="e">
        <f>I15 &amp;#REF!</f>
        <v>#REF!</v>
      </c>
      <c r="AY15" s="6">
        <f>I15</f>
        <v>0</v>
      </c>
      <c r="AZ15" s="6">
        <f>COUNTIF($AY$5:$AY$401,I15)</f>
        <v>160</v>
      </c>
      <c r="BA15" s="6">
        <f>COUNTIF($AX$5:$AX$401,I15 &amp; "B標準")</f>
        <v>0</v>
      </c>
      <c r="BB15" s="6" t="str">
        <f>D13 &amp; D15</f>
        <v>登録番号</v>
      </c>
    </row>
    <row r="16" spans="1:54" ht="14.25" thickBot="1" x14ac:dyDescent="0.2">
      <c r="A16" s="368"/>
      <c r="B16" s="380"/>
      <c r="C16" s="282"/>
      <c r="D16" s="280"/>
      <c r="E16" s="186" t="str">
        <f>IF(C15="○",IF($D15&lt;&gt;"",VLOOKUP($D15,新規学連登録者入力シート!$A$2:$U$101,7,FALSE),""),IF($D15&lt;&gt;"",IF(VLOOKUP(個人情報!$D15,登録者リスト!$A$1:$F$43729,4,FALSE)=基本情報!$D$6,VLOOKUP(個人情報!$D15,登録者リスト!$A$1:$F$43729,2,FALSE),""),""))</f>
        <v/>
      </c>
      <c r="F16" s="284"/>
      <c r="G16" s="186" t="str">
        <f>IF(C15="○",IF($D15&lt;&gt;"",VLOOKUP($D15,新規学連登録者入力シート!$A$2:$U$101,19,FALSE),""),IF($D15&lt;&gt;"",IF(VLOOKUP(個人情報!$D15,登録者リスト!$A$1:$F$43729,4,FALSE)=基本情報!$D$6,VLOOKUP(個人情報!$D15,登録者リスト!$A$1:$F$43729,6,FALSE),""),""))</f>
        <v/>
      </c>
      <c r="H16" s="364"/>
      <c r="I16" s="348"/>
      <c r="J16" s="171"/>
      <c r="K16" s="15" t="str">
        <f>IF(S16="",ASC(L16&amp;IF(N16&lt;&gt;"",TEXT(N16,"00"),"")&amp;IF(P16&lt;&gt;"",TEXT(P16,"00"),"")&amp;IF(R16&lt;&gt;"",TEXT(R16,"00"),"")),ASC(S16))</f>
        <v/>
      </c>
      <c r="L16" s="280"/>
      <c r="M16" s="330"/>
      <c r="N16" s="312"/>
      <c r="O16" s="330"/>
      <c r="P16" s="312"/>
      <c r="Q16" s="314"/>
      <c r="R16" s="316"/>
      <c r="S16" s="280"/>
      <c r="T16" s="10"/>
      <c r="U16" s="11" t="s">
        <v>23</v>
      </c>
      <c r="V16" s="10"/>
      <c r="W16" s="11" t="s">
        <v>25</v>
      </c>
      <c r="X16" s="10"/>
      <c r="Y16" s="11" t="s">
        <v>26</v>
      </c>
      <c r="Z16" s="342"/>
      <c r="AA16" s="128" t="str">
        <f>IF(AI16="",ASC(AB15&amp;IF(AD16&lt;&gt;"",TEXT(AD16,"00"),"")&amp;IF(AF16&lt;&gt;"",TEXT(AF16,"00"),"")&amp;IF(AH16&lt;&gt;"",TEXT(AH16,"00"),"")),ASC(AI16))</f>
        <v/>
      </c>
      <c r="AB16" s="328"/>
      <c r="AC16" s="332"/>
      <c r="AD16" s="328"/>
      <c r="AE16" s="332"/>
      <c r="AF16" s="328"/>
      <c r="AG16" s="336"/>
      <c r="AH16" s="328"/>
      <c r="AI16" s="372"/>
      <c r="AJ16" s="231" t="e">
        <f>IF(#REF!="",ASC(#REF!&amp;IF(#REF!&lt;&gt;"",TEXT(#REF!,"00"),"")&amp;IF(#REF!&lt;&gt;"",TEXT(#REF!,"00"),"")&amp;IF(#REF!&lt;&gt;"",TEXT(#REF!,"00"),"")),ASC(#REF!))</f>
        <v>#REF!</v>
      </c>
      <c r="AL16" s="6" t="str">
        <f>IF(AND(I16&lt;&gt;"107 ハーフマラソン",I16&lt;&gt;"062 10000mW"),D15 &amp; "-" &amp; I16,D15 &amp; "-" &amp; I16 &amp;#REF!)</f>
        <v>-</v>
      </c>
      <c r="AM16" s="6" t="str">
        <f>IF(ISERROR(VLOOKUP(個人情報!$AL16,登録者リスト!#REF!,4,FALSE)),"○","")</f>
        <v>○</v>
      </c>
      <c r="AN16" s="6" t="e">
        <f>IF(AND(I16&lt;&gt;"107 ハーフマラソン",I16&lt;&gt;"062 10000mW"),#REF! &amp; "-" &amp; I16,#REF! &amp; "-" &amp; I16 &amp;#REF!)</f>
        <v>#REF!</v>
      </c>
      <c r="AO16" s="6" t="str">
        <f>IF(ISERROR(VLOOKUP(AN16,突破者リスト外資格記録入力シート!$D$7:$M$106,2,FALSE)),"○","")</f>
        <v>○</v>
      </c>
      <c r="AQ16" s="6" t="str">
        <f>IF(I16="107 ハーフマラソン","H",IF(I16="062 10000mW","W",""))</f>
        <v/>
      </c>
      <c r="AR16" s="6" t="e">
        <f>VLOOKUP($I16 &amp;#REF!,標準記録!$A$1:$D$25,2,FALSE)</f>
        <v>#REF!</v>
      </c>
      <c r="AS16" s="6" t="e">
        <f>VLOOKUP($I16 &amp;#REF!,標準記録!$A$1:$D$25,3,FALSE)</f>
        <v>#REF!</v>
      </c>
      <c r="AT16" s="6" t="e">
        <f>VLOOKUP($I16 &amp;#REF!,標準記録!$A$1:$D$25,4,FALSE)</f>
        <v>#REF!</v>
      </c>
      <c r="AU16" s="6" t="str">
        <f>IF(AV16="","",A15)</f>
        <v/>
      </c>
      <c r="AV16" s="6" t="str">
        <f>IF(OR(I16="201 十種競技",I16="202 七種競技"),#REF!,"")</f>
        <v/>
      </c>
      <c r="AW16" s="6" t="str">
        <f>IF(I16="107 ハーフマラソン",#REF!,"")</f>
        <v/>
      </c>
      <c r="AX16" s="6" t="e">
        <f>I16 &amp;#REF!</f>
        <v>#REF!</v>
      </c>
      <c r="AY16" s="6">
        <f>I16</f>
        <v>0</v>
      </c>
      <c r="AZ16" s="6">
        <f>COUNTIF($AY$5:$AY$401,I16)</f>
        <v>160</v>
      </c>
      <c r="BA16" s="6">
        <f>COUNTIF($AX$5:$AX$401,I16 &amp; "B標準")</f>
        <v>0</v>
      </c>
    </row>
    <row r="17" spans="1:54" ht="15" thickTop="1" thickBot="1" x14ac:dyDescent="0.2">
      <c r="A17" s="369"/>
      <c r="B17" s="319" t="s">
        <v>167</v>
      </c>
      <c r="C17" s="320"/>
      <c r="D17" s="320"/>
      <c r="E17" s="320"/>
      <c r="F17" s="320"/>
      <c r="G17" s="321"/>
      <c r="H17" s="183"/>
      <c r="I17" s="370"/>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4"/>
    </row>
    <row r="18" spans="1:54" ht="13.5" customHeight="1" x14ac:dyDescent="0.15">
      <c r="A18" s="365"/>
      <c r="B18" s="355" t="s">
        <v>0</v>
      </c>
      <c r="C18" s="357" t="s">
        <v>283</v>
      </c>
      <c r="D18" s="357" t="str">
        <f>IF(C20="○","整理番号","登録番号")</f>
        <v>登録番号</v>
      </c>
      <c r="E18" s="212" t="s">
        <v>1402</v>
      </c>
      <c r="F18" s="355" t="s">
        <v>322</v>
      </c>
      <c r="G18" s="213" t="s">
        <v>1</v>
      </c>
      <c r="H18" s="361" t="s">
        <v>1403</v>
      </c>
      <c r="I18" s="359" t="s">
        <v>2</v>
      </c>
      <c r="J18" s="214" t="s">
        <v>284</v>
      </c>
      <c r="K18" s="215" t="s">
        <v>16</v>
      </c>
      <c r="L18" s="352" t="s">
        <v>4</v>
      </c>
      <c r="M18" s="353"/>
      <c r="N18" s="353"/>
      <c r="O18" s="353"/>
      <c r="P18" s="353"/>
      <c r="Q18" s="353"/>
      <c r="R18" s="353"/>
      <c r="S18" s="353"/>
      <c r="T18" s="353"/>
      <c r="U18" s="353"/>
      <c r="V18" s="353"/>
      <c r="W18" s="353"/>
      <c r="X18" s="353"/>
      <c r="Y18" s="353"/>
      <c r="Z18" s="354"/>
      <c r="AA18" s="216" t="s">
        <v>16</v>
      </c>
      <c r="AB18" s="373" t="s">
        <v>470</v>
      </c>
      <c r="AC18" s="374"/>
      <c r="AD18" s="374"/>
      <c r="AE18" s="374"/>
      <c r="AF18" s="374"/>
      <c r="AG18" s="374"/>
      <c r="AH18" s="374"/>
      <c r="AI18" s="375"/>
      <c r="AJ18" s="228" t="s">
        <v>16</v>
      </c>
    </row>
    <row r="19" spans="1:54" ht="14.25" thickBot="1" x14ac:dyDescent="0.2">
      <c r="A19" s="366"/>
      <c r="B19" s="356"/>
      <c r="C19" s="358"/>
      <c r="D19" s="358"/>
      <c r="E19" s="217" t="s">
        <v>6</v>
      </c>
      <c r="F19" s="356"/>
      <c r="G19" s="218" t="s">
        <v>7</v>
      </c>
      <c r="H19" s="362"/>
      <c r="I19" s="360"/>
      <c r="J19" s="219"/>
      <c r="K19" s="220"/>
      <c r="L19" s="349" t="s">
        <v>8</v>
      </c>
      <c r="M19" s="350"/>
      <c r="N19" s="350"/>
      <c r="O19" s="350"/>
      <c r="P19" s="350"/>
      <c r="Q19" s="350"/>
      <c r="R19" s="351"/>
      <c r="S19" s="217" t="s">
        <v>9</v>
      </c>
      <c r="T19" s="221" t="s">
        <v>10</v>
      </c>
      <c r="U19" s="222"/>
      <c r="V19" s="222"/>
      <c r="W19" s="222"/>
      <c r="X19" s="222"/>
      <c r="Y19" s="223"/>
      <c r="Z19" s="218" t="s">
        <v>11</v>
      </c>
      <c r="AA19" s="224"/>
      <c r="AB19" s="376" t="s">
        <v>8</v>
      </c>
      <c r="AC19" s="377"/>
      <c r="AD19" s="377"/>
      <c r="AE19" s="377"/>
      <c r="AF19" s="377"/>
      <c r="AG19" s="377"/>
      <c r="AH19" s="378"/>
      <c r="AI19" s="225" t="s">
        <v>9</v>
      </c>
      <c r="AJ19" s="229"/>
    </row>
    <row r="20" spans="1:54" x14ac:dyDescent="0.15">
      <c r="A20" s="367">
        <v>4</v>
      </c>
      <c r="B20" s="379" t="str">
        <f>IF(OR(B15="",E20=""),"",B15+1)</f>
        <v/>
      </c>
      <c r="C20" s="281"/>
      <c r="D20" s="279"/>
      <c r="E20" s="184" t="str">
        <f>IF(C20="○",IF($D20&lt;&gt;"",VLOOKUP($D20,新規学連登録者入力シート!$A$2:$U$101,8,FALSE),""),IF($D20&lt;&gt;"",IF(VLOOKUP(個人情報!$D20,登録者リスト!$A$1:$F$43729,4,FALSE)=基本情報!$D$6,VLOOKUP(個人情報!$D20,登録者リスト!$A$1:$F$43729,3,FALSE),""),""))</f>
        <v/>
      </c>
      <c r="F20" s="283" t="str">
        <f>IF(C20="○",IF($D20&lt;&gt;"",VLOOKUP($D20,新規学連登録者入力シート!$A$2:$U$101,9,FALSE),""),IF($D20&lt;&gt;"",IF(VLOOKUP(個人情報!$D20,登録者リスト!$A$1:$G$43729,4,FALSE)=基本情報!$D$6,VLOOKUP(個人情報!$D20,登録者リスト!$A$1:$G$43729,7,FALSE),""),""))</f>
        <v/>
      </c>
      <c r="G20" s="185" t="str">
        <f>IF(C20="○",IF($D20&lt;&gt;"",VLOOKUP($D20,新規学連登録者入力シート!$A$2:$U$101,14,FALSE),""),IF($D20&lt;&gt;"",IF(VLOOKUP(個人情報!$D20,登録者リスト!$A$1:$F$43729,4,FALSE)=基本情報!$D$6,VLOOKUP(個人情報!$D20,登録者リスト!$A$1:$F$43729,5,FALSE),""),""))</f>
        <v/>
      </c>
      <c r="H20" s="363" t="str">
        <f>IF(C20="○",IF($D20&lt;&gt;"",VLOOKUP($D20,新規学連登録者入力シート!$A$2:$U$101,19,FALSE),""),IF($D20&lt;&gt;"",IF(VLOOKUP(個人情報!$D20,登録者リスト!$A$1:$H$43729,4,FALSE)=基本情報!$D$6,VLOOKUP(個人情報!$D20,登録者リスト!$A$1:$H$43729,8,FALSE),""),""))</f>
        <v/>
      </c>
      <c r="I20" s="347"/>
      <c r="J20" s="170"/>
      <c r="K20" s="13" t="str">
        <f>IF(S20="",ASC(L20&amp;IF(N20&lt;&gt;"",TEXT(N20,"00"),"")&amp;IF(P20&lt;&gt;"",TEXT(P20,"00"),"")&amp;IF(R20&lt;&gt;"",TEXT(R20,"00"),"")),ASC(S20))</f>
        <v/>
      </c>
      <c r="L20" s="279"/>
      <c r="M20" s="329" t="s">
        <v>278</v>
      </c>
      <c r="N20" s="311"/>
      <c r="O20" s="329" t="s">
        <v>279</v>
      </c>
      <c r="P20" s="311"/>
      <c r="Q20" s="313" t="s">
        <v>280</v>
      </c>
      <c r="R20" s="315"/>
      <c r="S20" s="279"/>
      <c r="T20" s="8"/>
      <c r="U20" s="9" t="s">
        <v>23</v>
      </c>
      <c r="V20" s="8"/>
      <c r="W20" s="9" t="s">
        <v>24</v>
      </c>
      <c r="X20" s="8"/>
      <c r="Y20" s="9" t="s">
        <v>26</v>
      </c>
      <c r="Z20" s="341"/>
      <c r="AA20" s="127" t="str">
        <f>IF(AI20="",ASC(AB20&amp;IF(AD20&lt;&gt;"",TEXT(AD20,"00"),"")&amp;IF(AF20&lt;&gt;"",TEXT(AF20,"00"),"")&amp;IF(AH20&lt;&gt;"",TEXT(AH20,"00"),"")),ASC(AI20))</f>
        <v/>
      </c>
      <c r="AB20" s="327" t="str">
        <f>IF(I20="","",IF(I20="201 十種競技","",VLOOKUP(I20,大学記録!$A$3:$H$22,2,FALSE)))</f>
        <v/>
      </c>
      <c r="AC20" s="331" t="s">
        <v>278</v>
      </c>
      <c r="AD20" s="327" t="str">
        <f>IF(I20="","",IF(I20="201 十種競技","",VLOOKUP(I20,大学記録!$A$3:$H$22,4,FALSE)))</f>
        <v/>
      </c>
      <c r="AE20" s="331" t="s">
        <v>279</v>
      </c>
      <c r="AF20" s="327" t="str">
        <f>IF(I20="","",IF(I20="201 十種競技","",VLOOKUP(I20,大学記録!$A$3:$H$22,6,FALSE)))</f>
        <v/>
      </c>
      <c r="AG20" s="335" t="s">
        <v>280</v>
      </c>
      <c r="AH20" s="327" t="str">
        <f>IF(I20="","",IF(I20="201 十種競技","",VLOOKUP(I20,大学記録!$A$3:$H$22,8,FALSE)))</f>
        <v/>
      </c>
      <c r="AI20" s="371" t="str">
        <f>IF(I20="","",IF(I20="201 十種競技",大学記録!$B$21,""))</f>
        <v/>
      </c>
      <c r="AJ20" s="230" t="e">
        <f>IF(#REF!="",ASC(#REF!&amp;IF(#REF!&lt;&gt;"",TEXT(#REF!,"00"),"")&amp;IF(#REF!&lt;&gt;"",TEXT(#REF!,"00"),"")&amp;IF(#REF!&lt;&gt;"",TEXT(#REF!,"00"),"")),ASC(#REF!))</f>
        <v>#REF!</v>
      </c>
      <c r="AL20" s="6" t="str">
        <f>IF(AND(I20&lt;&gt;"107 ハーフマラソン",I20&lt;&gt;"062 10000mW"),D20 &amp; "-" &amp; I20,D20 &amp; "-" &amp; I20 &amp;#REF!)</f>
        <v>-</v>
      </c>
      <c r="AM20" s="6" t="str">
        <f>IF(ISERROR(VLOOKUP(個人情報!$AL20,登録者リスト!#REF!,4,FALSE)),"○","")</f>
        <v>○</v>
      </c>
      <c r="AN20" s="6" t="e">
        <f>IF(AND(I20&lt;&gt;"107 ハーフマラソン",I20&lt;&gt;"062 10000mW"),#REF! &amp; "-" &amp; I20,#REF! &amp; "-" &amp; I20 &amp;#REF!)</f>
        <v>#REF!</v>
      </c>
      <c r="AO20" s="6" t="str">
        <f>IF(ISERROR(VLOOKUP(AN20,突破者リスト外資格記録入力シート!$D$7:$M$106,2,FALSE)),"○","")</f>
        <v>○</v>
      </c>
      <c r="AP20" s="6" t="str">
        <f>IF(C20="○","整理番号","登録番号")</f>
        <v>登録番号</v>
      </c>
      <c r="AQ20" s="6" t="str">
        <f>IF(I20="107 ハーフマラソン","H",IF(I20="062 10000mW","W",""))</f>
        <v/>
      </c>
      <c r="AR20" s="6" t="e">
        <f>VLOOKUP($I20 &amp;#REF!,標準記録!$A$1:$D$25,2,FALSE)</f>
        <v>#REF!</v>
      </c>
      <c r="AS20" s="6" t="e">
        <f>VLOOKUP($I20 &amp;#REF!,標準記録!$A$1:$D$25,3,FALSE)</f>
        <v>#REF!</v>
      </c>
      <c r="AT20" s="6" t="e">
        <f>VLOOKUP($I20 &amp;#REF!,標準記録!$A$1:$D$25,4,FALSE)</f>
        <v>#REF!</v>
      </c>
      <c r="AU20" s="6" t="str">
        <f>IF(AV20="","",A20)</f>
        <v/>
      </c>
      <c r="AV20" s="6" t="str">
        <f>IF(OR(I20="201 十種競技",I20="202 七種競技"),#REF!,"")</f>
        <v/>
      </c>
      <c r="AW20" s="6" t="str">
        <f>IF(I20="107 ハーフマラソン",#REF!,"")</f>
        <v/>
      </c>
      <c r="AX20" s="6" t="e">
        <f>I20 &amp;#REF!</f>
        <v>#REF!</v>
      </c>
      <c r="AY20" s="6">
        <f>I20</f>
        <v>0</v>
      </c>
      <c r="AZ20" s="6">
        <f>COUNTIF($AY$5:$AY$401,I20)</f>
        <v>160</v>
      </c>
      <c r="BA20" s="6">
        <f>COUNTIF($AX$5:$AX$401,I20 &amp; "B標準")</f>
        <v>0</v>
      </c>
      <c r="BB20" s="6" t="str">
        <f>D18 &amp; D20</f>
        <v>登録番号</v>
      </c>
    </row>
    <row r="21" spans="1:54" ht="14.25" thickBot="1" x14ac:dyDescent="0.2">
      <c r="A21" s="368"/>
      <c r="B21" s="380"/>
      <c r="C21" s="282"/>
      <c r="D21" s="280"/>
      <c r="E21" s="186" t="str">
        <f>IF(C20="○",IF($D20&lt;&gt;"",VLOOKUP($D20,新規学連登録者入力シート!$A$2:$U$101,7,FALSE),""),IF($D20&lt;&gt;"",IF(VLOOKUP(個人情報!$D20,登録者リスト!$A$1:$F$43729,4,FALSE)=基本情報!$D$6,VLOOKUP(個人情報!$D20,登録者リスト!$A$1:$F$43729,2,FALSE),""),""))</f>
        <v/>
      </c>
      <c r="F21" s="284"/>
      <c r="G21" s="186" t="str">
        <f>IF(C20="○",IF($D20&lt;&gt;"",VLOOKUP($D20,新規学連登録者入力シート!$A$2:$U$101,19,FALSE),""),IF($D20&lt;&gt;"",IF(VLOOKUP(個人情報!$D20,登録者リスト!$A$1:$F$43729,4,FALSE)=基本情報!$D$6,VLOOKUP(個人情報!$D20,登録者リスト!$A$1:$F$43729,6,FALSE),""),""))</f>
        <v/>
      </c>
      <c r="H21" s="364"/>
      <c r="I21" s="348"/>
      <c r="J21" s="171"/>
      <c r="K21" s="15" t="str">
        <f>IF(S21="",ASC(L21&amp;IF(N21&lt;&gt;"",TEXT(N21,"00"),"")&amp;IF(P21&lt;&gt;"",TEXT(P21,"00"),"")&amp;IF(R21&lt;&gt;"",TEXT(R21,"00"),"")),ASC(S21))</f>
        <v/>
      </c>
      <c r="L21" s="280"/>
      <c r="M21" s="330"/>
      <c r="N21" s="312"/>
      <c r="O21" s="330"/>
      <c r="P21" s="312"/>
      <c r="Q21" s="314"/>
      <c r="R21" s="316"/>
      <c r="S21" s="280"/>
      <c r="T21" s="10"/>
      <c r="U21" s="11" t="s">
        <v>23</v>
      </c>
      <c r="V21" s="10"/>
      <c r="W21" s="11" t="s">
        <v>25</v>
      </c>
      <c r="X21" s="10"/>
      <c r="Y21" s="11" t="s">
        <v>26</v>
      </c>
      <c r="Z21" s="342"/>
      <c r="AA21" s="128" t="str">
        <f>IF(AI21="",ASC(AB20&amp;IF(AD21&lt;&gt;"",TEXT(AD21,"00"),"")&amp;IF(AF21&lt;&gt;"",TEXT(AF21,"00"),"")&amp;IF(AH21&lt;&gt;"",TEXT(AH21,"00"),"")),ASC(AI21))</f>
        <v/>
      </c>
      <c r="AB21" s="328"/>
      <c r="AC21" s="332"/>
      <c r="AD21" s="328"/>
      <c r="AE21" s="332"/>
      <c r="AF21" s="328"/>
      <c r="AG21" s="336"/>
      <c r="AH21" s="328"/>
      <c r="AI21" s="372"/>
      <c r="AJ21" s="231" t="e">
        <f>IF(#REF!="",ASC(#REF!&amp;IF(#REF!&lt;&gt;"",TEXT(#REF!,"00"),"")&amp;IF(#REF!&lt;&gt;"",TEXT(#REF!,"00"),"")&amp;IF(#REF!&lt;&gt;"",TEXT(#REF!,"00"),"")),ASC(#REF!))</f>
        <v>#REF!</v>
      </c>
      <c r="AL21" s="6" t="str">
        <f>IF(AND(I21&lt;&gt;"107 ハーフマラソン",I21&lt;&gt;"062 10000mW"),D20 &amp; "-" &amp; I21,D20 &amp; "-" &amp; I21 &amp;#REF!)</f>
        <v>-</v>
      </c>
      <c r="AM21" s="6" t="str">
        <f>IF(ISERROR(VLOOKUP(個人情報!$AL21,登録者リスト!#REF!,4,FALSE)),"○","")</f>
        <v>○</v>
      </c>
      <c r="AN21" s="6" t="e">
        <f>IF(AND(I21&lt;&gt;"107 ハーフマラソン",I21&lt;&gt;"062 10000mW"),#REF! &amp; "-" &amp; I21,#REF! &amp; "-" &amp; I21 &amp;#REF!)</f>
        <v>#REF!</v>
      </c>
      <c r="AO21" s="6" t="str">
        <f>IF(ISERROR(VLOOKUP(AN21,突破者リスト外資格記録入力シート!$D$7:$M$106,2,FALSE)),"○","")</f>
        <v>○</v>
      </c>
      <c r="AQ21" s="6" t="str">
        <f>IF(I21="107 ハーフマラソン","H",IF(I21="062 10000mW","W",""))</f>
        <v/>
      </c>
      <c r="AR21" s="6" t="e">
        <f>VLOOKUP($I21 &amp;#REF!,標準記録!$A$1:$D$25,2,FALSE)</f>
        <v>#REF!</v>
      </c>
      <c r="AS21" s="6" t="e">
        <f>VLOOKUP($I21 &amp;#REF!,標準記録!$A$1:$D$25,3,FALSE)</f>
        <v>#REF!</v>
      </c>
      <c r="AT21" s="6" t="e">
        <f>VLOOKUP($I21 &amp;#REF!,標準記録!$A$1:$D$25,4,FALSE)</f>
        <v>#REF!</v>
      </c>
      <c r="AU21" s="6" t="str">
        <f>IF(AV21="","",A20)</f>
        <v/>
      </c>
      <c r="AV21" s="6" t="str">
        <f>IF(OR(I21="201 十種競技",I21="202 七種競技"),#REF!,"")</f>
        <v/>
      </c>
      <c r="AW21" s="6" t="str">
        <f>IF(I21="107 ハーフマラソン",#REF!,"")</f>
        <v/>
      </c>
      <c r="AX21" s="6" t="e">
        <f>I21 &amp;#REF!</f>
        <v>#REF!</v>
      </c>
      <c r="AY21" s="6">
        <f>I21</f>
        <v>0</v>
      </c>
      <c r="AZ21" s="6">
        <f>COUNTIF($AY$5:$AY$401,I21)</f>
        <v>160</v>
      </c>
      <c r="BA21" s="6">
        <f>COUNTIF($AX$5:$AX$401,I21 &amp; "B標準")</f>
        <v>0</v>
      </c>
    </row>
    <row r="22" spans="1:54" ht="15" thickTop="1" thickBot="1" x14ac:dyDescent="0.2">
      <c r="A22" s="369"/>
      <c r="B22" s="319" t="s">
        <v>167</v>
      </c>
      <c r="C22" s="320"/>
      <c r="D22" s="320"/>
      <c r="E22" s="320"/>
      <c r="F22" s="320"/>
      <c r="G22" s="321"/>
      <c r="H22" s="183"/>
      <c r="I22" s="370"/>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4"/>
    </row>
    <row r="23" spans="1:54" ht="13.5" customHeight="1" x14ac:dyDescent="0.15">
      <c r="A23" s="365"/>
      <c r="B23" s="355" t="s">
        <v>0</v>
      </c>
      <c r="C23" s="357" t="s">
        <v>283</v>
      </c>
      <c r="D23" s="357" t="str">
        <f>IF(C25="○","整理番号","登録番号")</f>
        <v>登録番号</v>
      </c>
      <c r="E23" s="212" t="s">
        <v>1402</v>
      </c>
      <c r="F23" s="355" t="s">
        <v>322</v>
      </c>
      <c r="G23" s="213" t="s">
        <v>1</v>
      </c>
      <c r="H23" s="361" t="s">
        <v>1403</v>
      </c>
      <c r="I23" s="359" t="s">
        <v>2</v>
      </c>
      <c r="J23" s="214" t="s">
        <v>284</v>
      </c>
      <c r="K23" s="215" t="s">
        <v>16</v>
      </c>
      <c r="L23" s="352" t="s">
        <v>4</v>
      </c>
      <c r="M23" s="353"/>
      <c r="N23" s="353"/>
      <c r="O23" s="353"/>
      <c r="P23" s="353"/>
      <c r="Q23" s="353"/>
      <c r="R23" s="353"/>
      <c r="S23" s="353"/>
      <c r="T23" s="353"/>
      <c r="U23" s="353"/>
      <c r="V23" s="353"/>
      <c r="W23" s="353"/>
      <c r="X23" s="353"/>
      <c r="Y23" s="353"/>
      <c r="Z23" s="354"/>
      <c r="AA23" s="216" t="s">
        <v>16</v>
      </c>
      <c r="AB23" s="373" t="s">
        <v>470</v>
      </c>
      <c r="AC23" s="374"/>
      <c r="AD23" s="374"/>
      <c r="AE23" s="374"/>
      <c r="AF23" s="374"/>
      <c r="AG23" s="374"/>
      <c r="AH23" s="374"/>
      <c r="AI23" s="375"/>
      <c r="AJ23" s="228" t="s">
        <v>16</v>
      </c>
    </row>
    <row r="24" spans="1:54" ht="14.25" thickBot="1" x14ac:dyDescent="0.2">
      <c r="A24" s="366"/>
      <c r="B24" s="356"/>
      <c r="C24" s="358"/>
      <c r="D24" s="358"/>
      <c r="E24" s="217" t="s">
        <v>6</v>
      </c>
      <c r="F24" s="356"/>
      <c r="G24" s="218" t="s">
        <v>7</v>
      </c>
      <c r="H24" s="362"/>
      <c r="I24" s="360"/>
      <c r="J24" s="219"/>
      <c r="K24" s="220"/>
      <c r="L24" s="349" t="s">
        <v>8</v>
      </c>
      <c r="M24" s="350"/>
      <c r="N24" s="350"/>
      <c r="O24" s="350"/>
      <c r="P24" s="350"/>
      <c r="Q24" s="350"/>
      <c r="R24" s="351"/>
      <c r="S24" s="217" t="s">
        <v>9</v>
      </c>
      <c r="T24" s="221" t="s">
        <v>10</v>
      </c>
      <c r="U24" s="222"/>
      <c r="V24" s="222"/>
      <c r="W24" s="222"/>
      <c r="X24" s="222"/>
      <c r="Y24" s="223"/>
      <c r="Z24" s="218" t="s">
        <v>11</v>
      </c>
      <c r="AA24" s="224"/>
      <c r="AB24" s="376" t="s">
        <v>8</v>
      </c>
      <c r="AC24" s="377"/>
      <c r="AD24" s="377"/>
      <c r="AE24" s="377"/>
      <c r="AF24" s="377"/>
      <c r="AG24" s="377"/>
      <c r="AH24" s="378"/>
      <c r="AI24" s="225" t="s">
        <v>9</v>
      </c>
      <c r="AJ24" s="229"/>
    </row>
    <row r="25" spans="1:54" x14ac:dyDescent="0.15">
      <c r="A25" s="367">
        <v>5</v>
      </c>
      <c r="B25" s="379" t="str">
        <f>IF(OR(B20="",E25=""),"",B20+1)</f>
        <v/>
      </c>
      <c r="C25" s="281"/>
      <c r="D25" s="279"/>
      <c r="E25" s="184" t="str">
        <f>IF(C25="○",IF($D25&lt;&gt;"",VLOOKUP($D25,新規学連登録者入力シート!$A$2:$U$101,8,FALSE),""),IF($D25&lt;&gt;"",IF(VLOOKUP(個人情報!$D25,登録者リスト!$A$1:$F$43729,4,FALSE)=基本情報!$D$6,VLOOKUP(個人情報!$D25,登録者リスト!$A$1:$F$43729,3,FALSE),""),""))</f>
        <v/>
      </c>
      <c r="F25" s="283" t="str">
        <f>IF(C25="○",IF($D25&lt;&gt;"",VLOOKUP($D25,新規学連登録者入力シート!$A$2:$U$101,9,FALSE),""),IF($D25&lt;&gt;"",IF(VLOOKUP(個人情報!$D25,登録者リスト!$A$1:$G$43729,4,FALSE)=基本情報!$D$6,VLOOKUP(個人情報!$D25,登録者リスト!$A$1:$G$43729,7,FALSE),""),""))</f>
        <v/>
      </c>
      <c r="G25" s="185" t="str">
        <f>IF(C25="○",IF($D25&lt;&gt;"",VLOOKUP($D25,新規学連登録者入力シート!$A$2:$U$101,14,FALSE),""),IF($D25&lt;&gt;"",IF(VLOOKUP(個人情報!$D25,登録者リスト!$A$1:$F$43729,4,FALSE)=基本情報!$D$6,VLOOKUP(個人情報!$D25,登録者リスト!$A$1:$F$43729,5,FALSE),""),""))</f>
        <v/>
      </c>
      <c r="H25" s="363" t="str">
        <f>IF(C25="○",IF($D25&lt;&gt;"",VLOOKUP($D25,新規学連登録者入力シート!$A$2:$U$101,19,FALSE),""),IF($D25&lt;&gt;"",IF(VLOOKUP(個人情報!$D25,登録者リスト!$A$1:$H$43729,4,FALSE)=基本情報!$D$6,VLOOKUP(個人情報!$D25,登録者リスト!$A$1:$H$43729,8,FALSE),""),""))</f>
        <v/>
      </c>
      <c r="I25" s="347"/>
      <c r="J25" s="170"/>
      <c r="K25" s="13" t="str">
        <f>IF(S25="",ASC(L25&amp;IF(N25&lt;&gt;"",TEXT(N25,"00"),"")&amp;IF(P25&lt;&gt;"",TEXT(P25,"00"),"")&amp;IF(R25&lt;&gt;"",TEXT(R25,"00"),"")),ASC(S25))</f>
        <v/>
      </c>
      <c r="L25" s="279"/>
      <c r="M25" s="329" t="s">
        <v>278</v>
      </c>
      <c r="N25" s="311"/>
      <c r="O25" s="329" t="s">
        <v>279</v>
      </c>
      <c r="P25" s="311"/>
      <c r="Q25" s="313" t="s">
        <v>280</v>
      </c>
      <c r="R25" s="315"/>
      <c r="S25" s="279"/>
      <c r="T25" s="8"/>
      <c r="U25" s="9" t="s">
        <v>23</v>
      </c>
      <c r="V25" s="8"/>
      <c r="W25" s="9" t="s">
        <v>24</v>
      </c>
      <c r="X25" s="8"/>
      <c r="Y25" s="9" t="s">
        <v>26</v>
      </c>
      <c r="Z25" s="341"/>
      <c r="AA25" s="127" t="str">
        <f>IF(AI25="",ASC(AB25&amp;IF(AD25&lt;&gt;"",TEXT(AD25,"00"),"")&amp;IF(AF25&lt;&gt;"",TEXT(AF25,"00"),"")&amp;IF(AH25&lt;&gt;"",TEXT(AH25,"00"),"")),ASC(AI25))</f>
        <v/>
      </c>
      <c r="AB25" s="327" t="str">
        <f>IF(I25="","",IF(I25="201 十種競技","",VLOOKUP(I25,大学記録!$A$3:$H$22,2,FALSE)))</f>
        <v/>
      </c>
      <c r="AC25" s="331" t="s">
        <v>278</v>
      </c>
      <c r="AD25" s="327" t="str">
        <f>IF(I25="","",IF(I25="201 十種競技","",VLOOKUP(I25,大学記録!$A$3:$H$22,4,FALSE)))</f>
        <v/>
      </c>
      <c r="AE25" s="331" t="s">
        <v>279</v>
      </c>
      <c r="AF25" s="327" t="str">
        <f>IF(I25="","",IF(I25="201 十種競技","",VLOOKUP(I25,大学記録!$A$3:$H$22,6,FALSE)))</f>
        <v/>
      </c>
      <c r="AG25" s="335" t="s">
        <v>280</v>
      </c>
      <c r="AH25" s="327" t="str">
        <f>IF(I25="","",IF(I25="201 十種競技","",VLOOKUP(I25,大学記録!$A$3:$H$22,8,FALSE)))</f>
        <v/>
      </c>
      <c r="AI25" s="371" t="str">
        <f>IF(I25="","",IF(I25="201 十種競技",大学記録!$B$21,""))</f>
        <v/>
      </c>
      <c r="AJ25" s="230" t="e">
        <f>IF(#REF!="",ASC(#REF!&amp;IF(#REF!&lt;&gt;"",TEXT(#REF!,"00"),"")&amp;IF(#REF!&lt;&gt;"",TEXT(#REF!,"00"),"")&amp;IF(#REF!&lt;&gt;"",TEXT(#REF!,"00"),"")),ASC(#REF!))</f>
        <v>#REF!</v>
      </c>
      <c r="AL25" s="6" t="str">
        <f>IF(AND(I25&lt;&gt;"107 ハーフマラソン",I25&lt;&gt;"062 10000mW"),D25 &amp; "-" &amp; I25,D25 &amp; "-" &amp; I25 &amp;#REF!)</f>
        <v>-</v>
      </c>
      <c r="AM25" s="6" t="str">
        <f>IF(ISERROR(VLOOKUP(個人情報!$AL25,登録者リスト!#REF!,4,FALSE)),"○","")</f>
        <v>○</v>
      </c>
      <c r="AN25" s="6" t="e">
        <f>IF(AND(I25&lt;&gt;"107 ハーフマラソン",I25&lt;&gt;"062 10000mW"),#REF! &amp; "-" &amp; I25,#REF! &amp; "-" &amp; I25 &amp;#REF!)</f>
        <v>#REF!</v>
      </c>
      <c r="AO25" s="6" t="str">
        <f>IF(ISERROR(VLOOKUP(AN25,突破者リスト外資格記録入力シート!$D$7:$M$106,2,FALSE)),"○","")</f>
        <v>○</v>
      </c>
      <c r="AP25" s="6" t="str">
        <f>IF(C25="○","整理番号","登録番号")</f>
        <v>登録番号</v>
      </c>
      <c r="AQ25" s="6" t="str">
        <f>IF(I25="107 ハーフマラソン","H",IF(I25="062 10000mW","W",""))</f>
        <v/>
      </c>
      <c r="AR25" s="6" t="e">
        <f>VLOOKUP($I25 &amp;#REF!,標準記録!$A$1:$D$25,2,FALSE)</f>
        <v>#REF!</v>
      </c>
      <c r="AS25" s="6" t="e">
        <f>VLOOKUP($I25 &amp;#REF!,標準記録!$A$1:$D$25,3,FALSE)</f>
        <v>#REF!</v>
      </c>
      <c r="AT25" s="6" t="e">
        <f>VLOOKUP($I25 &amp;#REF!,標準記録!$A$1:$D$25,4,FALSE)</f>
        <v>#REF!</v>
      </c>
      <c r="AU25" s="6" t="str">
        <f>IF(AV25="","",A25)</f>
        <v/>
      </c>
      <c r="AV25" s="6" t="str">
        <f>IF(OR(I25="201 十種競技",I25="202 七種競技"),#REF!,"")</f>
        <v/>
      </c>
      <c r="AW25" s="6" t="str">
        <f>IF(I25="107 ハーフマラソン",#REF!,"")</f>
        <v/>
      </c>
      <c r="AX25" s="6" t="e">
        <f>I25 &amp;#REF!</f>
        <v>#REF!</v>
      </c>
      <c r="AY25" s="6">
        <f>I25</f>
        <v>0</v>
      </c>
      <c r="AZ25" s="6">
        <f>COUNTIF($AY$5:$AY$401,I25)</f>
        <v>160</v>
      </c>
      <c r="BA25" s="6">
        <f>COUNTIF($AX$5:$AX$401,I25 &amp; "B標準")</f>
        <v>0</v>
      </c>
      <c r="BB25" s="6" t="str">
        <f>D23 &amp; D25</f>
        <v>登録番号</v>
      </c>
    </row>
    <row r="26" spans="1:54" ht="14.25" thickBot="1" x14ac:dyDescent="0.2">
      <c r="A26" s="368"/>
      <c r="B26" s="380"/>
      <c r="C26" s="282"/>
      <c r="D26" s="280"/>
      <c r="E26" s="186" t="str">
        <f>IF(C25="○",IF($D25&lt;&gt;"",VLOOKUP($D25,新規学連登録者入力シート!$A$2:$U$101,7,FALSE),""),IF($D25&lt;&gt;"",IF(VLOOKUP(個人情報!$D25,登録者リスト!$A$1:$F$43729,4,FALSE)=基本情報!$D$6,VLOOKUP(個人情報!$D25,登録者リスト!$A$1:$F$43729,2,FALSE),""),""))</f>
        <v/>
      </c>
      <c r="F26" s="284"/>
      <c r="G26" s="186" t="str">
        <f>IF(C25="○",IF($D25&lt;&gt;"",VLOOKUP($D25,新規学連登録者入力シート!$A$2:$U$101,19,FALSE),""),IF($D25&lt;&gt;"",IF(VLOOKUP(個人情報!$D25,登録者リスト!$A$1:$F$43729,4,FALSE)=基本情報!$D$6,VLOOKUP(個人情報!$D25,登録者リスト!$A$1:$F$43729,6,FALSE),""),""))</f>
        <v/>
      </c>
      <c r="H26" s="364"/>
      <c r="I26" s="348"/>
      <c r="J26" s="171"/>
      <c r="K26" s="15" t="str">
        <f>IF(S26="",ASC(L26&amp;IF(N26&lt;&gt;"",TEXT(N26,"00"),"")&amp;IF(P26&lt;&gt;"",TEXT(P26,"00"),"")&amp;IF(R26&lt;&gt;"",TEXT(R26,"00"),"")),ASC(S26))</f>
        <v/>
      </c>
      <c r="L26" s="280"/>
      <c r="M26" s="330"/>
      <c r="N26" s="312"/>
      <c r="O26" s="330"/>
      <c r="P26" s="312"/>
      <c r="Q26" s="314"/>
      <c r="R26" s="316"/>
      <c r="S26" s="280"/>
      <c r="T26" s="10"/>
      <c r="U26" s="11" t="s">
        <v>23</v>
      </c>
      <c r="V26" s="10"/>
      <c r="W26" s="11" t="s">
        <v>25</v>
      </c>
      <c r="X26" s="10"/>
      <c r="Y26" s="11" t="s">
        <v>26</v>
      </c>
      <c r="Z26" s="342"/>
      <c r="AA26" s="128" t="str">
        <f>IF(AI26="",ASC(AB25&amp;IF(AD26&lt;&gt;"",TEXT(AD26,"00"),"")&amp;IF(AF26&lt;&gt;"",TEXT(AF26,"00"),"")&amp;IF(AH26&lt;&gt;"",TEXT(AH26,"00"),"")),ASC(AI26))</f>
        <v/>
      </c>
      <c r="AB26" s="328"/>
      <c r="AC26" s="332"/>
      <c r="AD26" s="328"/>
      <c r="AE26" s="332"/>
      <c r="AF26" s="328"/>
      <c r="AG26" s="336"/>
      <c r="AH26" s="328"/>
      <c r="AI26" s="372"/>
      <c r="AJ26" s="231" t="e">
        <f>IF(#REF!="",ASC(#REF!&amp;IF(#REF!&lt;&gt;"",TEXT(#REF!,"00"),"")&amp;IF(#REF!&lt;&gt;"",TEXT(#REF!,"00"),"")&amp;IF(#REF!&lt;&gt;"",TEXT(#REF!,"00"),"")),ASC(#REF!))</f>
        <v>#REF!</v>
      </c>
      <c r="AL26" s="6" t="str">
        <f>IF(AND(I26&lt;&gt;"107 ハーフマラソン",I26&lt;&gt;"062 10000mW"),D25 &amp; "-" &amp; I26,D25 &amp; "-" &amp; I26 &amp;#REF!)</f>
        <v>-</v>
      </c>
      <c r="AM26" s="6" t="str">
        <f>IF(ISERROR(VLOOKUP(個人情報!$AL26,登録者リスト!#REF!,4,FALSE)),"○","")</f>
        <v>○</v>
      </c>
      <c r="AN26" s="6" t="e">
        <f>IF(AND(I26&lt;&gt;"107 ハーフマラソン",I26&lt;&gt;"062 10000mW"),#REF! &amp; "-" &amp; I26,#REF! &amp; "-" &amp; I26 &amp;#REF!)</f>
        <v>#REF!</v>
      </c>
      <c r="AO26" s="6" t="str">
        <f>IF(ISERROR(VLOOKUP(AN26,突破者リスト外資格記録入力シート!$D$7:$M$106,2,FALSE)),"○","")</f>
        <v>○</v>
      </c>
      <c r="AQ26" s="6" t="str">
        <f>IF(I26="107 ハーフマラソン","H",IF(I26="062 10000mW","W",""))</f>
        <v/>
      </c>
      <c r="AR26" s="6" t="e">
        <f>VLOOKUP($I26 &amp;#REF!,標準記録!$A$1:$D$25,2,FALSE)</f>
        <v>#REF!</v>
      </c>
      <c r="AS26" s="6" t="e">
        <f>VLOOKUP($I26 &amp;#REF!,標準記録!$A$1:$D$25,3,FALSE)</f>
        <v>#REF!</v>
      </c>
      <c r="AT26" s="6" t="e">
        <f>VLOOKUP($I26 &amp;#REF!,標準記録!$A$1:$D$25,4,FALSE)</f>
        <v>#REF!</v>
      </c>
      <c r="AU26" s="6" t="str">
        <f>IF(AV26="","",A25)</f>
        <v/>
      </c>
      <c r="AV26" s="6" t="str">
        <f>IF(OR(I26="201 十種競技",I26="202 七種競技"),#REF!,"")</f>
        <v/>
      </c>
      <c r="AW26" s="6" t="str">
        <f>IF(I26="107 ハーフマラソン",#REF!,"")</f>
        <v/>
      </c>
      <c r="AX26" s="6" t="e">
        <f>I26 &amp;#REF!</f>
        <v>#REF!</v>
      </c>
      <c r="AY26" s="6">
        <f>I26</f>
        <v>0</v>
      </c>
      <c r="AZ26" s="6">
        <f>COUNTIF($AY$5:$AY$401,I26)</f>
        <v>160</v>
      </c>
      <c r="BA26" s="6">
        <f>COUNTIF($AX$5:$AX$401,I26 &amp; "B標準")</f>
        <v>0</v>
      </c>
    </row>
    <row r="27" spans="1:54" ht="15" thickTop="1" thickBot="1" x14ac:dyDescent="0.2">
      <c r="A27" s="369"/>
      <c r="B27" s="319" t="s">
        <v>167</v>
      </c>
      <c r="C27" s="320"/>
      <c r="D27" s="320"/>
      <c r="E27" s="320"/>
      <c r="F27" s="320"/>
      <c r="G27" s="321"/>
      <c r="H27" s="183"/>
      <c r="I27" s="370"/>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4"/>
    </row>
    <row r="28" spans="1:54" ht="13.5" customHeight="1" x14ac:dyDescent="0.15">
      <c r="A28" s="365"/>
      <c r="B28" s="355" t="s">
        <v>0</v>
      </c>
      <c r="C28" s="357" t="s">
        <v>283</v>
      </c>
      <c r="D28" s="357" t="str">
        <f>IF(C30="○","整理番号","登録番号")</f>
        <v>登録番号</v>
      </c>
      <c r="E28" s="212" t="s">
        <v>1402</v>
      </c>
      <c r="F28" s="355" t="s">
        <v>322</v>
      </c>
      <c r="G28" s="213" t="s">
        <v>1</v>
      </c>
      <c r="H28" s="361" t="s">
        <v>1403</v>
      </c>
      <c r="I28" s="359" t="s">
        <v>2</v>
      </c>
      <c r="J28" s="214" t="s">
        <v>284</v>
      </c>
      <c r="K28" s="215" t="s">
        <v>16</v>
      </c>
      <c r="L28" s="352" t="s">
        <v>4</v>
      </c>
      <c r="M28" s="353"/>
      <c r="N28" s="353"/>
      <c r="O28" s="353"/>
      <c r="P28" s="353"/>
      <c r="Q28" s="353"/>
      <c r="R28" s="353"/>
      <c r="S28" s="353"/>
      <c r="T28" s="353"/>
      <c r="U28" s="353"/>
      <c r="V28" s="353"/>
      <c r="W28" s="353"/>
      <c r="X28" s="353"/>
      <c r="Y28" s="353"/>
      <c r="Z28" s="354"/>
      <c r="AA28" s="216" t="s">
        <v>16</v>
      </c>
      <c r="AB28" s="373" t="s">
        <v>470</v>
      </c>
      <c r="AC28" s="374"/>
      <c r="AD28" s="374"/>
      <c r="AE28" s="374"/>
      <c r="AF28" s="374"/>
      <c r="AG28" s="374"/>
      <c r="AH28" s="374"/>
      <c r="AI28" s="375"/>
      <c r="AJ28" s="228" t="s">
        <v>16</v>
      </c>
    </row>
    <row r="29" spans="1:54" ht="14.25" thickBot="1" x14ac:dyDescent="0.2">
      <c r="A29" s="366"/>
      <c r="B29" s="356"/>
      <c r="C29" s="358"/>
      <c r="D29" s="358"/>
      <c r="E29" s="217" t="s">
        <v>6</v>
      </c>
      <c r="F29" s="356"/>
      <c r="G29" s="218" t="s">
        <v>7</v>
      </c>
      <c r="H29" s="362"/>
      <c r="I29" s="360"/>
      <c r="J29" s="219"/>
      <c r="K29" s="220"/>
      <c r="L29" s="349" t="s">
        <v>8</v>
      </c>
      <c r="M29" s="350"/>
      <c r="N29" s="350"/>
      <c r="O29" s="350"/>
      <c r="P29" s="350"/>
      <c r="Q29" s="350"/>
      <c r="R29" s="351"/>
      <c r="S29" s="217" t="s">
        <v>9</v>
      </c>
      <c r="T29" s="221" t="s">
        <v>10</v>
      </c>
      <c r="U29" s="222"/>
      <c r="V29" s="222"/>
      <c r="W29" s="222"/>
      <c r="X29" s="222"/>
      <c r="Y29" s="223"/>
      <c r="Z29" s="218" t="s">
        <v>11</v>
      </c>
      <c r="AA29" s="224"/>
      <c r="AB29" s="376" t="s">
        <v>8</v>
      </c>
      <c r="AC29" s="377"/>
      <c r="AD29" s="377"/>
      <c r="AE29" s="377"/>
      <c r="AF29" s="377"/>
      <c r="AG29" s="377"/>
      <c r="AH29" s="378"/>
      <c r="AI29" s="225" t="s">
        <v>9</v>
      </c>
      <c r="AJ29" s="229"/>
    </row>
    <row r="30" spans="1:54" x14ac:dyDescent="0.15">
      <c r="A30" s="367">
        <v>6</v>
      </c>
      <c r="B30" s="379" t="str">
        <f>IF(OR(B25="",E30=""),"",B25+1)</f>
        <v/>
      </c>
      <c r="C30" s="281"/>
      <c r="D30" s="279"/>
      <c r="E30" s="184" t="str">
        <f>IF(C30="○",IF($D30&lt;&gt;"",VLOOKUP($D30,新規学連登録者入力シート!$A$2:$U$101,8,FALSE),""),IF($D30&lt;&gt;"",IF(VLOOKUP(個人情報!$D30,登録者リスト!$A$1:$F$43729,4,FALSE)=基本情報!$D$6,VLOOKUP(個人情報!$D30,登録者リスト!$A$1:$F$43729,3,FALSE),""),""))</f>
        <v/>
      </c>
      <c r="F30" s="283" t="str">
        <f>IF(C30="○",IF($D30&lt;&gt;"",VLOOKUP($D30,新規学連登録者入力シート!$A$2:$U$101,9,FALSE),""),IF($D30&lt;&gt;"",IF(VLOOKUP(個人情報!$D30,登録者リスト!$A$1:$G$43729,4,FALSE)=基本情報!$D$6,VLOOKUP(個人情報!$D30,登録者リスト!$A$1:$G$43729,7,FALSE),""),""))</f>
        <v/>
      </c>
      <c r="G30" s="185" t="str">
        <f>IF(C30="○",IF($D30&lt;&gt;"",VLOOKUP($D30,新規学連登録者入力シート!$A$2:$U$101,14,FALSE),""),IF($D30&lt;&gt;"",IF(VLOOKUP(個人情報!$D30,登録者リスト!$A$1:$F$43729,4,FALSE)=基本情報!$D$6,VLOOKUP(個人情報!$D30,登録者リスト!$A$1:$F$43729,5,FALSE),""),""))</f>
        <v/>
      </c>
      <c r="H30" s="363" t="str">
        <f>IF(C30="○",IF($D30&lt;&gt;"",VLOOKUP($D30,新規学連登録者入力シート!$A$2:$U$101,19,FALSE),""),IF($D30&lt;&gt;"",IF(VLOOKUP(個人情報!$D30,登録者リスト!$A$1:$H$43729,4,FALSE)=基本情報!$D$6,VLOOKUP(個人情報!$D30,登録者リスト!$A$1:$H$43729,8,FALSE),""),""))</f>
        <v/>
      </c>
      <c r="I30" s="347"/>
      <c r="J30" s="170"/>
      <c r="K30" s="13" t="str">
        <f>IF(S30="",ASC(L30&amp;IF(N30&lt;&gt;"",TEXT(N30,"00"),"")&amp;IF(P30&lt;&gt;"",TEXT(P30,"00"),"")&amp;IF(R30&lt;&gt;"",TEXT(R30,"00"),"")),ASC(S30))</f>
        <v/>
      </c>
      <c r="L30" s="279"/>
      <c r="M30" s="329" t="s">
        <v>278</v>
      </c>
      <c r="N30" s="311"/>
      <c r="O30" s="329" t="s">
        <v>279</v>
      </c>
      <c r="P30" s="311"/>
      <c r="Q30" s="313" t="s">
        <v>280</v>
      </c>
      <c r="R30" s="315"/>
      <c r="S30" s="279"/>
      <c r="T30" s="8"/>
      <c r="U30" s="9" t="s">
        <v>23</v>
      </c>
      <c r="V30" s="8"/>
      <c r="W30" s="9" t="s">
        <v>24</v>
      </c>
      <c r="X30" s="8"/>
      <c r="Y30" s="9" t="s">
        <v>26</v>
      </c>
      <c r="Z30" s="341"/>
      <c r="AA30" s="127" t="str">
        <f>IF(AI30="",ASC(AB30&amp;IF(AD30&lt;&gt;"",TEXT(AD30,"00"),"")&amp;IF(AF30&lt;&gt;"",TEXT(AF30,"00"),"")&amp;IF(AH30&lt;&gt;"",TEXT(AH30,"00"),"")),ASC(AI30))</f>
        <v/>
      </c>
      <c r="AB30" s="327" t="str">
        <f>IF(I30="","",IF(I30="201 十種競技","",VLOOKUP(I30,大学記録!$A$3:$H$22,2,FALSE)))</f>
        <v/>
      </c>
      <c r="AC30" s="331" t="s">
        <v>278</v>
      </c>
      <c r="AD30" s="327" t="str">
        <f>IF(I30="","",IF(I30="201 十種競技","",VLOOKUP(I30,大学記録!$A$3:$H$22,4,FALSE)))</f>
        <v/>
      </c>
      <c r="AE30" s="331" t="s">
        <v>279</v>
      </c>
      <c r="AF30" s="327" t="str">
        <f>IF(I30="","",IF(I30="201 十種競技","",VLOOKUP(I30,大学記録!$A$3:$H$22,6,FALSE)))</f>
        <v/>
      </c>
      <c r="AG30" s="335" t="s">
        <v>280</v>
      </c>
      <c r="AH30" s="327" t="str">
        <f>IF(I30="","",IF(I30="201 十種競技","",VLOOKUP(I30,大学記録!$A$3:$H$22,8,FALSE)))</f>
        <v/>
      </c>
      <c r="AI30" s="371" t="str">
        <f>IF(I30="","",IF(I30="201 十種競技",大学記録!$B$21,""))</f>
        <v/>
      </c>
      <c r="AJ30" s="230" t="e">
        <f>IF(#REF!="",ASC(#REF!&amp;IF(#REF!&lt;&gt;"",TEXT(#REF!,"00"),"")&amp;IF(#REF!&lt;&gt;"",TEXT(#REF!,"00"),"")&amp;IF(#REF!&lt;&gt;"",TEXT(#REF!,"00"),"")),ASC(#REF!))</f>
        <v>#REF!</v>
      </c>
      <c r="AL30" s="6" t="str">
        <f>IF(AND(I30&lt;&gt;"107 ハーフマラソン",I30&lt;&gt;"062 10000mW"),D30 &amp; "-" &amp; I30,D30 &amp; "-" &amp; I30 &amp;#REF!)</f>
        <v>-</v>
      </c>
      <c r="AM30" s="6" t="str">
        <f>IF(ISERROR(VLOOKUP(個人情報!$AL30,登録者リスト!#REF!,4,FALSE)),"○","")</f>
        <v>○</v>
      </c>
      <c r="AN30" s="6" t="e">
        <f>IF(AND(I30&lt;&gt;"107 ハーフマラソン",I30&lt;&gt;"062 10000mW"),#REF! &amp; "-" &amp; I30,#REF! &amp; "-" &amp; I30 &amp;#REF!)</f>
        <v>#REF!</v>
      </c>
      <c r="AO30" s="6" t="str">
        <f>IF(ISERROR(VLOOKUP(AN30,突破者リスト外資格記録入力シート!$D$7:$M$106,2,FALSE)),"○","")</f>
        <v>○</v>
      </c>
      <c r="AP30" s="6" t="str">
        <f>IF(C30="○","整理番号","登録番号")</f>
        <v>登録番号</v>
      </c>
      <c r="AQ30" s="6" t="str">
        <f>IF(I30="107 ハーフマラソン","H",IF(I30="062 10000mW","W",""))</f>
        <v/>
      </c>
      <c r="AR30" s="6" t="e">
        <f>VLOOKUP($I30 &amp;#REF!,標準記録!$A$1:$D$25,2,FALSE)</f>
        <v>#REF!</v>
      </c>
      <c r="AS30" s="6" t="e">
        <f>VLOOKUP($I30 &amp;#REF!,標準記録!$A$1:$D$25,3,FALSE)</f>
        <v>#REF!</v>
      </c>
      <c r="AT30" s="6" t="e">
        <f>VLOOKUP($I30 &amp;#REF!,標準記録!$A$1:$D$25,4,FALSE)</f>
        <v>#REF!</v>
      </c>
      <c r="AU30" s="6" t="str">
        <f>IF(AV30="","",A30)</f>
        <v/>
      </c>
      <c r="AV30" s="6" t="str">
        <f>IF(OR(I30="201 十種競技",I30="202 七種競技"),#REF!,"")</f>
        <v/>
      </c>
      <c r="AW30" s="6" t="str">
        <f>IF(I30="107 ハーフマラソン",#REF!,"")</f>
        <v/>
      </c>
      <c r="AX30" s="6" t="e">
        <f>I30 &amp;#REF!</f>
        <v>#REF!</v>
      </c>
      <c r="AY30" s="6">
        <f>I30</f>
        <v>0</v>
      </c>
      <c r="AZ30" s="6">
        <f>COUNTIF($AY$5:$AY$401,I30)</f>
        <v>160</v>
      </c>
      <c r="BA30" s="6">
        <f>COUNTIF($AX$5:$AX$401,I30 &amp; "B標準")</f>
        <v>0</v>
      </c>
      <c r="BB30" s="6" t="str">
        <f>D28 &amp; D30</f>
        <v>登録番号</v>
      </c>
    </row>
    <row r="31" spans="1:54" ht="14.25" thickBot="1" x14ac:dyDescent="0.2">
      <c r="A31" s="368"/>
      <c r="B31" s="380"/>
      <c r="C31" s="282"/>
      <c r="D31" s="280"/>
      <c r="E31" s="186" t="str">
        <f>IF(C30="○",IF($D30&lt;&gt;"",VLOOKUP($D30,新規学連登録者入力シート!$A$2:$U$101,7,FALSE),""),IF($D30&lt;&gt;"",IF(VLOOKUP(個人情報!$D30,登録者リスト!$A$1:$F$43729,4,FALSE)=基本情報!$D$6,VLOOKUP(個人情報!$D30,登録者リスト!$A$1:$F$43729,2,FALSE),""),""))</f>
        <v/>
      </c>
      <c r="F31" s="284"/>
      <c r="G31" s="186" t="str">
        <f>IF(C30="○",IF($D30&lt;&gt;"",VLOOKUP($D30,新規学連登録者入力シート!$A$2:$U$101,19,FALSE),""),IF($D30&lt;&gt;"",IF(VLOOKUP(個人情報!$D30,登録者リスト!$A$1:$F$43729,4,FALSE)=基本情報!$D$6,VLOOKUP(個人情報!$D30,登録者リスト!$A$1:$F$43729,6,FALSE),""),""))</f>
        <v/>
      </c>
      <c r="H31" s="364"/>
      <c r="I31" s="348"/>
      <c r="J31" s="171"/>
      <c r="K31" s="15" t="str">
        <f>IF(S31="",ASC(L31&amp;IF(N31&lt;&gt;"",TEXT(N31,"00"),"")&amp;IF(P31&lt;&gt;"",TEXT(P31,"00"),"")&amp;IF(R31&lt;&gt;"",TEXT(R31,"00"),"")),ASC(S31))</f>
        <v/>
      </c>
      <c r="L31" s="280"/>
      <c r="M31" s="330"/>
      <c r="N31" s="312"/>
      <c r="O31" s="330"/>
      <c r="P31" s="312"/>
      <c r="Q31" s="314"/>
      <c r="R31" s="316"/>
      <c r="S31" s="280"/>
      <c r="T31" s="10"/>
      <c r="U31" s="11" t="s">
        <v>23</v>
      </c>
      <c r="V31" s="10"/>
      <c r="W31" s="11" t="s">
        <v>25</v>
      </c>
      <c r="X31" s="10"/>
      <c r="Y31" s="11" t="s">
        <v>26</v>
      </c>
      <c r="Z31" s="342"/>
      <c r="AA31" s="128" t="str">
        <f>IF(AI31="",ASC(AB30&amp;IF(AD31&lt;&gt;"",TEXT(AD31,"00"),"")&amp;IF(AF31&lt;&gt;"",TEXT(AF31,"00"),"")&amp;IF(AH31&lt;&gt;"",TEXT(AH31,"00"),"")),ASC(AI31))</f>
        <v/>
      </c>
      <c r="AB31" s="328"/>
      <c r="AC31" s="332"/>
      <c r="AD31" s="328"/>
      <c r="AE31" s="332"/>
      <c r="AF31" s="328"/>
      <c r="AG31" s="336"/>
      <c r="AH31" s="328"/>
      <c r="AI31" s="372"/>
      <c r="AJ31" s="231" t="e">
        <f>IF(#REF!="",ASC(#REF!&amp;IF(#REF!&lt;&gt;"",TEXT(#REF!,"00"),"")&amp;IF(#REF!&lt;&gt;"",TEXT(#REF!,"00"),"")&amp;IF(#REF!&lt;&gt;"",TEXT(#REF!,"00"),"")),ASC(#REF!))</f>
        <v>#REF!</v>
      </c>
      <c r="AL31" s="6" t="str">
        <f>IF(AND(I31&lt;&gt;"107 ハーフマラソン",I31&lt;&gt;"062 10000mW"),D30 &amp; "-" &amp; I31,D30 &amp; "-" &amp; I31 &amp;#REF!)</f>
        <v>-</v>
      </c>
      <c r="AM31" s="6" t="str">
        <f>IF(ISERROR(VLOOKUP(個人情報!$AL31,登録者リスト!#REF!,4,FALSE)),"○","")</f>
        <v>○</v>
      </c>
      <c r="AN31" s="6" t="e">
        <f>IF(AND(I31&lt;&gt;"107 ハーフマラソン",I31&lt;&gt;"062 10000mW"),#REF! &amp; "-" &amp; I31,#REF! &amp; "-" &amp; I31 &amp;#REF!)</f>
        <v>#REF!</v>
      </c>
      <c r="AO31" s="6" t="str">
        <f>IF(ISERROR(VLOOKUP(AN31,突破者リスト外資格記録入力シート!$D$7:$M$106,2,FALSE)),"○","")</f>
        <v>○</v>
      </c>
      <c r="AQ31" s="6" t="str">
        <f>IF(I31="107 ハーフマラソン","H",IF(I31="062 10000mW","W",""))</f>
        <v/>
      </c>
      <c r="AR31" s="6" t="e">
        <f>VLOOKUP($I31 &amp;#REF!,標準記録!$A$1:$D$25,2,FALSE)</f>
        <v>#REF!</v>
      </c>
      <c r="AS31" s="6" t="e">
        <f>VLOOKUP($I31 &amp;#REF!,標準記録!$A$1:$D$25,3,FALSE)</f>
        <v>#REF!</v>
      </c>
      <c r="AT31" s="6" t="e">
        <f>VLOOKUP($I31 &amp;#REF!,標準記録!$A$1:$D$25,4,FALSE)</f>
        <v>#REF!</v>
      </c>
      <c r="AU31" s="6" t="str">
        <f>IF(AV31="","",A30)</f>
        <v/>
      </c>
      <c r="AV31" s="6" t="str">
        <f>IF(OR(I31="201 十種競技",I31="202 七種競技"),#REF!,"")</f>
        <v/>
      </c>
      <c r="AW31" s="6" t="str">
        <f>IF(I31="107 ハーフマラソン",#REF!,"")</f>
        <v/>
      </c>
      <c r="AX31" s="6" t="e">
        <f>I31 &amp;#REF!</f>
        <v>#REF!</v>
      </c>
      <c r="AY31" s="6">
        <f>I31</f>
        <v>0</v>
      </c>
      <c r="AZ31" s="6">
        <f>COUNTIF($AY$5:$AY$401,I31)</f>
        <v>160</v>
      </c>
      <c r="BA31" s="6">
        <f>COUNTIF($AX$5:$AX$401,I31 &amp; "B標準")</f>
        <v>0</v>
      </c>
    </row>
    <row r="32" spans="1:54" ht="15" thickTop="1" thickBot="1" x14ac:dyDescent="0.2">
      <c r="A32" s="369"/>
      <c r="B32" s="319" t="s">
        <v>167</v>
      </c>
      <c r="C32" s="320"/>
      <c r="D32" s="320"/>
      <c r="E32" s="320"/>
      <c r="F32" s="320"/>
      <c r="G32" s="321"/>
      <c r="H32" s="183"/>
      <c r="I32" s="370"/>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323"/>
      <c r="AI32" s="323"/>
      <c r="AJ32" s="324"/>
    </row>
    <row r="33" spans="1:54" ht="13.5" customHeight="1" x14ac:dyDescent="0.15">
      <c r="A33" s="365"/>
      <c r="B33" s="355" t="s">
        <v>0</v>
      </c>
      <c r="C33" s="357" t="s">
        <v>283</v>
      </c>
      <c r="D33" s="357" t="str">
        <f>IF(C35="○","整理番号","登録番号")</f>
        <v>登録番号</v>
      </c>
      <c r="E33" s="212" t="s">
        <v>1402</v>
      </c>
      <c r="F33" s="355" t="s">
        <v>322</v>
      </c>
      <c r="G33" s="213" t="s">
        <v>1</v>
      </c>
      <c r="H33" s="361" t="s">
        <v>1403</v>
      </c>
      <c r="I33" s="359" t="s">
        <v>2</v>
      </c>
      <c r="J33" s="214" t="s">
        <v>284</v>
      </c>
      <c r="K33" s="215" t="s">
        <v>16</v>
      </c>
      <c r="L33" s="352" t="s">
        <v>4</v>
      </c>
      <c r="M33" s="353"/>
      <c r="N33" s="353"/>
      <c r="O33" s="353"/>
      <c r="P33" s="353"/>
      <c r="Q33" s="353"/>
      <c r="R33" s="353"/>
      <c r="S33" s="353"/>
      <c r="T33" s="353"/>
      <c r="U33" s="353"/>
      <c r="V33" s="353"/>
      <c r="W33" s="353"/>
      <c r="X33" s="353"/>
      <c r="Y33" s="353"/>
      <c r="Z33" s="354"/>
      <c r="AA33" s="216" t="s">
        <v>16</v>
      </c>
      <c r="AB33" s="373" t="s">
        <v>470</v>
      </c>
      <c r="AC33" s="374"/>
      <c r="AD33" s="374"/>
      <c r="AE33" s="374"/>
      <c r="AF33" s="374"/>
      <c r="AG33" s="374"/>
      <c r="AH33" s="374"/>
      <c r="AI33" s="375"/>
      <c r="AJ33" s="228" t="s">
        <v>16</v>
      </c>
    </row>
    <row r="34" spans="1:54" ht="14.25" thickBot="1" x14ac:dyDescent="0.2">
      <c r="A34" s="366"/>
      <c r="B34" s="356"/>
      <c r="C34" s="358"/>
      <c r="D34" s="358"/>
      <c r="E34" s="217" t="s">
        <v>6</v>
      </c>
      <c r="F34" s="356"/>
      <c r="G34" s="218" t="s">
        <v>7</v>
      </c>
      <c r="H34" s="362"/>
      <c r="I34" s="360"/>
      <c r="J34" s="219"/>
      <c r="K34" s="220"/>
      <c r="L34" s="349" t="s">
        <v>8</v>
      </c>
      <c r="M34" s="350"/>
      <c r="N34" s="350"/>
      <c r="O34" s="350"/>
      <c r="P34" s="350"/>
      <c r="Q34" s="350"/>
      <c r="R34" s="351"/>
      <c r="S34" s="217" t="s">
        <v>9</v>
      </c>
      <c r="T34" s="221" t="s">
        <v>10</v>
      </c>
      <c r="U34" s="222"/>
      <c r="V34" s="222"/>
      <c r="W34" s="222"/>
      <c r="X34" s="222"/>
      <c r="Y34" s="223"/>
      <c r="Z34" s="218" t="s">
        <v>11</v>
      </c>
      <c r="AA34" s="224"/>
      <c r="AB34" s="376" t="s">
        <v>8</v>
      </c>
      <c r="AC34" s="377"/>
      <c r="AD34" s="377"/>
      <c r="AE34" s="377"/>
      <c r="AF34" s="377"/>
      <c r="AG34" s="377"/>
      <c r="AH34" s="378"/>
      <c r="AI34" s="225" t="s">
        <v>9</v>
      </c>
      <c r="AJ34" s="229"/>
    </row>
    <row r="35" spans="1:54" x14ac:dyDescent="0.15">
      <c r="A35" s="367">
        <v>7</v>
      </c>
      <c r="B35" s="379" t="str">
        <f>IF(OR(B30="",E35=""),"",B30+1)</f>
        <v/>
      </c>
      <c r="C35" s="281"/>
      <c r="D35" s="279"/>
      <c r="E35" s="184" t="str">
        <f>IF(C35="○",IF($D35&lt;&gt;"",VLOOKUP($D35,新規学連登録者入力シート!$A$2:$U$101,8,FALSE),""),IF($D35&lt;&gt;"",IF(VLOOKUP(個人情報!$D35,登録者リスト!$A$1:$F$43729,4,FALSE)=基本情報!$D$6,VLOOKUP(個人情報!$D35,登録者リスト!$A$1:$F$43729,3,FALSE),""),""))</f>
        <v/>
      </c>
      <c r="F35" s="283" t="str">
        <f>IF(C35="○",IF($D35&lt;&gt;"",VLOOKUP($D35,新規学連登録者入力シート!$A$2:$U$101,9,FALSE),""),IF($D35&lt;&gt;"",IF(VLOOKUP(個人情報!$D35,登録者リスト!$A$1:$G$43729,4,FALSE)=基本情報!$D$6,VLOOKUP(個人情報!$D35,登録者リスト!$A$1:$G$43729,7,FALSE),""),""))</f>
        <v/>
      </c>
      <c r="G35" s="185" t="str">
        <f>IF(C35="○",IF($D35&lt;&gt;"",VLOOKUP($D35,新規学連登録者入力シート!$A$2:$U$101,14,FALSE),""),IF($D35&lt;&gt;"",IF(VLOOKUP(個人情報!$D35,登録者リスト!$A$1:$F$43729,4,FALSE)=基本情報!$D$6,VLOOKUP(個人情報!$D35,登録者リスト!$A$1:$F$43729,5,FALSE),""),""))</f>
        <v/>
      </c>
      <c r="H35" s="363" t="str">
        <f>IF(C35="○",IF($D35&lt;&gt;"",VLOOKUP($D35,新規学連登録者入力シート!$A$2:$U$101,19,FALSE),""),IF($D35&lt;&gt;"",IF(VLOOKUP(個人情報!$D35,登録者リスト!$A$1:$H$43729,4,FALSE)=基本情報!$D$6,VLOOKUP(個人情報!$D35,登録者リスト!$A$1:$H$43729,8,FALSE),""),""))</f>
        <v/>
      </c>
      <c r="I35" s="347"/>
      <c r="J35" s="170"/>
      <c r="K35" s="13" t="str">
        <f>IF(S35="",ASC(L35&amp;IF(N35&lt;&gt;"",TEXT(N35,"00"),"")&amp;IF(P35&lt;&gt;"",TEXT(P35,"00"),"")&amp;IF(R35&lt;&gt;"",TEXT(R35,"00"),"")),ASC(S35))</f>
        <v/>
      </c>
      <c r="L35" s="279"/>
      <c r="M35" s="329" t="s">
        <v>278</v>
      </c>
      <c r="N35" s="311"/>
      <c r="O35" s="329" t="s">
        <v>279</v>
      </c>
      <c r="P35" s="311"/>
      <c r="Q35" s="313" t="s">
        <v>280</v>
      </c>
      <c r="R35" s="315"/>
      <c r="S35" s="279"/>
      <c r="T35" s="8"/>
      <c r="U35" s="9" t="s">
        <v>23</v>
      </c>
      <c r="V35" s="8"/>
      <c r="W35" s="9" t="s">
        <v>24</v>
      </c>
      <c r="X35" s="8"/>
      <c r="Y35" s="9" t="s">
        <v>26</v>
      </c>
      <c r="Z35" s="341"/>
      <c r="AA35" s="127" t="str">
        <f>IF(AI35="",ASC(AB35&amp;IF(AD35&lt;&gt;"",TEXT(AD35,"00"),"")&amp;IF(AF35&lt;&gt;"",TEXT(AF35,"00"),"")&amp;IF(AH35&lt;&gt;"",TEXT(AH35,"00"),"")),ASC(AI35))</f>
        <v/>
      </c>
      <c r="AB35" s="327" t="str">
        <f>IF(I35="","",IF(I35="201 十種競技","",VLOOKUP(I35,大学記録!$A$3:$H$22,2,FALSE)))</f>
        <v/>
      </c>
      <c r="AC35" s="331" t="s">
        <v>278</v>
      </c>
      <c r="AD35" s="327" t="str">
        <f>IF(I35="","",IF(I35="201 十種競技","",VLOOKUP(I35,大学記録!$A$3:$H$22,4,FALSE)))</f>
        <v/>
      </c>
      <c r="AE35" s="331" t="s">
        <v>279</v>
      </c>
      <c r="AF35" s="327" t="str">
        <f>IF(I35="","",IF(I35="201 十種競技","",VLOOKUP(I35,大学記録!$A$3:$H$22,6,FALSE)))</f>
        <v/>
      </c>
      <c r="AG35" s="335" t="s">
        <v>280</v>
      </c>
      <c r="AH35" s="327" t="str">
        <f>IF(I35="","",IF(I35="201 十種競技","",VLOOKUP(I35,大学記録!$A$3:$H$22,8,FALSE)))</f>
        <v/>
      </c>
      <c r="AI35" s="371" t="str">
        <f>IF(I35="","",IF(I35="201 十種競技",大学記録!$B$21,""))</f>
        <v/>
      </c>
      <c r="AJ35" s="230" t="e">
        <f>IF(#REF!="",ASC(#REF!&amp;IF(#REF!&lt;&gt;"",TEXT(#REF!,"00"),"")&amp;IF(#REF!&lt;&gt;"",TEXT(#REF!,"00"),"")&amp;IF(#REF!&lt;&gt;"",TEXT(#REF!,"00"),"")),ASC(#REF!))</f>
        <v>#REF!</v>
      </c>
      <c r="AL35" s="6" t="str">
        <f>IF(AND(I35&lt;&gt;"107 ハーフマラソン",I35&lt;&gt;"062 10000mW"),D35 &amp; "-" &amp; I35,D35 &amp; "-" &amp; I35 &amp;#REF!)</f>
        <v>-</v>
      </c>
      <c r="AM35" s="6" t="str">
        <f>IF(ISERROR(VLOOKUP(個人情報!$AL35,登録者リスト!#REF!,4,FALSE)),"○","")</f>
        <v>○</v>
      </c>
      <c r="AN35" s="6" t="e">
        <f>IF(AND(I35&lt;&gt;"107 ハーフマラソン",I35&lt;&gt;"062 10000mW"),#REF! &amp; "-" &amp; I35,#REF! &amp; "-" &amp; I35 &amp;#REF!)</f>
        <v>#REF!</v>
      </c>
      <c r="AO35" s="6" t="str">
        <f>IF(ISERROR(VLOOKUP(AN35,突破者リスト外資格記録入力シート!$D$7:$M$106,2,FALSE)),"○","")</f>
        <v>○</v>
      </c>
      <c r="AP35" s="6" t="str">
        <f>IF(C35="○","整理番号","登録番号")</f>
        <v>登録番号</v>
      </c>
      <c r="AQ35" s="6" t="str">
        <f>IF(I35="107 ハーフマラソン","H",IF(I35="062 10000mW","W",""))</f>
        <v/>
      </c>
      <c r="AR35" s="6" t="e">
        <f>VLOOKUP($I35 &amp;#REF!,標準記録!$A$1:$D$25,2,FALSE)</f>
        <v>#REF!</v>
      </c>
      <c r="AS35" s="6" t="e">
        <f>VLOOKUP($I35 &amp;#REF!,標準記録!$A$1:$D$25,3,FALSE)</f>
        <v>#REF!</v>
      </c>
      <c r="AT35" s="6" t="e">
        <f>VLOOKUP($I35 &amp;#REF!,標準記録!$A$1:$D$25,4,FALSE)</f>
        <v>#REF!</v>
      </c>
      <c r="AU35" s="6" t="str">
        <f>IF(AV35="","",A35)</f>
        <v/>
      </c>
      <c r="AV35" s="6" t="str">
        <f>IF(OR(I35="201 十種競技",I35="202 七種競技"),#REF!,"")</f>
        <v/>
      </c>
      <c r="AW35" s="6" t="str">
        <f>IF(I35="107 ハーフマラソン",#REF!,"")</f>
        <v/>
      </c>
      <c r="AX35" s="6" t="e">
        <f>I35 &amp;#REF!</f>
        <v>#REF!</v>
      </c>
      <c r="AY35" s="6">
        <f>I35</f>
        <v>0</v>
      </c>
      <c r="AZ35" s="6">
        <f>COUNTIF($AY$5:$AY$401,I35)</f>
        <v>160</v>
      </c>
      <c r="BA35" s="6">
        <f>COUNTIF($AX$5:$AX$401,I35 &amp; "B標準")</f>
        <v>0</v>
      </c>
      <c r="BB35" s="6" t="str">
        <f>D33 &amp; D35</f>
        <v>登録番号</v>
      </c>
    </row>
    <row r="36" spans="1:54" ht="14.25" thickBot="1" x14ac:dyDescent="0.2">
      <c r="A36" s="368"/>
      <c r="B36" s="380"/>
      <c r="C36" s="282"/>
      <c r="D36" s="280"/>
      <c r="E36" s="186" t="str">
        <f>IF(C35="○",IF($D35&lt;&gt;"",VLOOKUP($D35,新規学連登録者入力シート!$A$2:$U$101,7,FALSE),""),IF($D35&lt;&gt;"",IF(VLOOKUP(個人情報!$D35,登録者リスト!$A$1:$F$43729,4,FALSE)=基本情報!$D$6,VLOOKUP(個人情報!$D35,登録者リスト!$A$1:$F$43729,2,FALSE),""),""))</f>
        <v/>
      </c>
      <c r="F36" s="284"/>
      <c r="G36" s="186" t="str">
        <f>IF(C35="○",IF($D35&lt;&gt;"",VLOOKUP($D35,新規学連登録者入力シート!$A$2:$U$101,19,FALSE),""),IF($D35&lt;&gt;"",IF(VLOOKUP(個人情報!$D35,登録者リスト!$A$1:$F$43729,4,FALSE)=基本情報!$D$6,VLOOKUP(個人情報!$D35,登録者リスト!$A$1:$F$43729,6,FALSE),""),""))</f>
        <v/>
      </c>
      <c r="H36" s="364"/>
      <c r="I36" s="348"/>
      <c r="J36" s="171"/>
      <c r="K36" s="15" t="str">
        <f>IF(S36="",ASC(L36&amp;IF(N36&lt;&gt;"",TEXT(N36,"00"),"")&amp;IF(P36&lt;&gt;"",TEXT(P36,"00"),"")&amp;IF(R36&lt;&gt;"",TEXT(R36,"00"),"")),ASC(S36))</f>
        <v/>
      </c>
      <c r="L36" s="280"/>
      <c r="M36" s="330"/>
      <c r="N36" s="312"/>
      <c r="O36" s="330"/>
      <c r="P36" s="312"/>
      <c r="Q36" s="314"/>
      <c r="R36" s="316"/>
      <c r="S36" s="280"/>
      <c r="T36" s="10"/>
      <c r="U36" s="11" t="s">
        <v>23</v>
      </c>
      <c r="V36" s="10"/>
      <c r="W36" s="11" t="s">
        <v>25</v>
      </c>
      <c r="X36" s="10"/>
      <c r="Y36" s="11" t="s">
        <v>26</v>
      </c>
      <c r="Z36" s="342"/>
      <c r="AA36" s="128" t="str">
        <f>IF(AI36="",ASC(AB35&amp;IF(AD36&lt;&gt;"",TEXT(AD36,"00"),"")&amp;IF(AF36&lt;&gt;"",TEXT(AF36,"00"),"")&amp;IF(AH36&lt;&gt;"",TEXT(AH36,"00"),"")),ASC(AI36))</f>
        <v/>
      </c>
      <c r="AB36" s="328"/>
      <c r="AC36" s="332"/>
      <c r="AD36" s="328"/>
      <c r="AE36" s="332"/>
      <c r="AF36" s="328"/>
      <c r="AG36" s="336"/>
      <c r="AH36" s="328"/>
      <c r="AI36" s="372"/>
      <c r="AJ36" s="231" t="e">
        <f>IF(#REF!="",ASC(#REF!&amp;IF(#REF!&lt;&gt;"",TEXT(#REF!,"00"),"")&amp;IF(#REF!&lt;&gt;"",TEXT(#REF!,"00"),"")&amp;IF(#REF!&lt;&gt;"",TEXT(#REF!,"00"),"")),ASC(#REF!))</f>
        <v>#REF!</v>
      </c>
      <c r="AL36" s="6" t="str">
        <f>IF(AND(I36&lt;&gt;"107 ハーフマラソン",I36&lt;&gt;"062 10000mW"),D35 &amp; "-" &amp; I36,D35 &amp; "-" &amp; I36 &amp;#REF!)</f>
        <v>-</v>
      </c>
      <c r="AM36" s="6" t="str">
        <f>IF(ISERROR(VLOOKUP(個人情報!$AL36,登録者リスト!#REF!,4,FALSE)),"○","")</f>
        <v>○</v>
      </c>
      <c r="AN36" s="6" t="e">
        <f>IF(AND(I36&lt;&gt;"107 ハーフマラソン",I36&lt;&gt;"062 10000mW"),#REF! &amp; "-" &amp; I36,#REF! &amp; "-" &amp; I36 &amp;#REF!)</f>
        <v>#REF!</v>
      </c>
      <c r="AO36" s="6" t="str">
        <f>IF(ISERROR(VLOOKUP(AN36,突破者リスト外資格記録入力シート!$D$7:$M$106,2,FALSE)),"○","")</f>
        <v>○</v>
      </c>
      <c r="AQ36" s="6" t="str">
        <f>IF(I36="107 ハーフマラソン","H",IF(I36="062 10000mW","W",""))</f>
        <v/>
      </c>
      <c r="AR36" s="6" t="e">
        <f>VLOOKUP($I36 &amp;#REF!,標準記録!$A$1:$D$25,2,FALSE)</f>
        <v>#REF!</v>
      </c>
      <c r="AS36" s="6" t="e">
        <f>VLOOKUP($I36 &amp;#REF!,標準記録!$A$1:$D$25,3,FALSE)</f>
        <v>#REF!</v>
      </c>
      <c r="AT36" s="6" t="e">
        <f>VLOOKUP($I36 &amp;#REF!,標準記録!$A$1:$D$25,4,FALSE)</f>
        <v>#REF!</v>
      </c>
      <c r="AU36" s="6" t="str">
        <f>IF(AV36="","",A35)</f>
        <v/>
      </c>
      <c r="AV36" s="6" t="str">
        <f>IF(OR(I36="201 十種競技",I36="202 七種競技"),#REF!,"")</f>
        <v/>
      </c>
      <c r="AW36" s="6" t="str">
        <f>IF(I36="107 ハーフマラソン",#REF!,"")</f>
        <v/>
      </c>
      <c r="AX36" s="6" t="e">
        <f>I36 &amp;#REF!</f>
        <v>#REF!</v>
      </c>
      <c r="AY36" s="6">
        <f>I36</f>
        <v>0</v>
      </c>
      <c r="AZ36" s="6">
        <f>COUNTIF($AY$5:$AY$401,I36)</f>
        <v>160</v>
      </c>
      <c r="BA36" s="6">
        <f>COUNTIF($AX$5:$AX$401,I36 &amp; "B標準")</f>
        <v>0</v>
      </c>
    </row>
    <row r="37" spans="1:54" ht="15" thickTop="1" thickBot="1" x14ac:dyDescent="0.2">
      <c r="A37" s="369"/>
      <c r="B37" s="319" t="s">
        <v>167</v>
      </c>
      <c r="C37" s="320"/>
      <c r="D37" s="320"/>
      <c r="E37" s="320"/>
      <c r="F37" s="320"/>
      <c r="G37" s="321"/>
      <c r="H37" s="183"/>
      <c r="I37" s="370"/>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4"/>
    </row>
    <row r="38" spans="1:54" ht="13.5" customHeight="1" x14ac:dyDescent="0.15">
      <c r="A38" s="365"/>
      <c r="B38" s="355" t="s">
        <v>0</v>
      </c>
      <c r="C38" s="357" t="s">
        <v>283</v>
      </c>
      <c r="D38" s="357" t="str">
        <f>IF(C40="○","整理番号","登録番号")</f>
        <v>登録番号</v>
      </c>
      <c r="E38" s="212" t="s">
        <v>1402</v>
      </c>
      <c r="F38" s="355" t="s">
        <v>322</v>
      </c>
      <c r="G38" s="213" t="s">
        <v>1</v>
      </c>
      <c r="H38" s="361" t="s">
        <v>1403</v>
      </c>
      <c r="I38" s="359" t="s">
        <v>2</v>
      </c>
      <c r="J38" s="214" t="s">
        <v>284</v>
      </c>
      <c r="K38" s="215" t="s">
        <v>16</v>
      </c>
      <c r="L38" s="352" t="s">
        <v>4</v>
      </c>
      <c r="M38" s="353"/>
      <c r="N38" s="353"/>
      <c r="O38" s="353"/>
      <c r="P38" s="353"/>
      <c r="Q38" s="353"/>
      <c r="R38" s="353"/>
      <c r="S38" s="353"/>
      <c r="T38" s="353"/>
      <c r="U38" s="353"/>
      <c r="V38" s="353"/>
      <c r="W38" s="353"/>
      <c r="X38" s="353"/>
      <c r="Y38" s="353"/>
      <c r="Z38" s="354"/>
      <c r="AA38" s="216" t="s">
        <v>16</v>
      </c>
      <c r="AB38" s="373" t="s">
        <v>470</v>
      </c>
      <c r="AC38" s="374"/>
      <c r="AD38" s="374"/>
      <c r="AE38" s="374"/>
      <c r="AF38" s="374"/>
      <c r="AG38" s="374"/>
      <c r="AH38" s="374"/>
      <c r="AI38" s="375"/>
      <c r="AJ38" s="228" t="s">
        <v>16</v>
      </c>
    </row>
    <row r="39" spans="1:54" ht="14.25" thickBot="1" x14ac:dyDescent="0.2">
      <c r="A39" s="366"/>
      <c r="B39" s="356"/>
      <c r="C39" s="358"/>
      <c r="D39" s="358"/>
      <c r="E39" s="217" t="s">
        <v>6</v>
      </c>
      <c r="F39" s="356"/>
      <c r="G39" s="218" t="s">
        <v>7</v>
      </c>
      <c r="H39" s="362"/>
      <c r="I39" s="360"/>
      <c r="J39" s="219"/>
      <c r="K39" s="220"/>
      <c r="L39" s="349" t="s">
        <v>8</v>
      </c>
      <c r="M39" s="350"/>
      <c r="N39" s="350"/>
      <c r="O39" s="350"/>
      <c r="P39" s="350"/>
      <c r="Q39" s="350"/>
      <c r="R39" s="351"/>
      <c r="S39" s="217" t="s">
        <v>9</v>
      </c>
      <c r="T39" s="221" t="s">
        <v>10</v>
      </c>
      <c r="U39" s="222"/>
      <c r="V39" s="222"/>
      <c r="W39" s="222"/>
      <c r="X39" s="222"/>
      <c r="Y39" s="223"/>
      <c r="Z39" s="218" t="s">
        <v>11</v>
      </c>
      <c r="AA39" s="224"/>
      <c r="AB39" s="376" t="s">
        <v>8</v>
      </c>
      <c r="AC39" s="377"/>
      <c r="AD39" s="377"/>
      <c r="AE39" s="377"/>
      <c r="AF39" s="377"/>
      <c r="AG39" s="377"/>
      <c r="AH39" s="378"/>
      <c r="AI39" s="225" t="s">
        <v>9</v>
      </c>
      <c r="AJ39" s="229"/>
    </row>
    <row r="40" spans="1:54" x14ac:dyDescent="0.15">
      <c r="A40" s="367">
        <v>8</v>
      </c>
      <c r="B40" s="379" t="str">
        <f>IF(OR(B35="",E40=""),"",B35+1)</f>
        <v/>
      </c>
      <c r="C40" s="281"/>
      <c r="D40" s="279"/>
      <c r="E40" s="184" t="str">
        <f>IF(C40="○",IF($D40&lt;&gt;"",VLOOKUP($D40,新規学連登録者入力シート!$A$2:$U$101,8,FALSE),""),IF($D40&lt;&gt;"",IF(VLOOKUP(個人情報!$D40,登録者リスト!$A$1:$F$43729,4,FALSE)=基本情報!$D$6,VLOOKUP(個人情報!$D40,登録者リスト!$A$1:$F$43729,3,FALSE),""),""))</f>
        <v/>
      </c>
      <c r="F40" s="283" t="str">
        <f>IF(C40="○",IF($D40&lt;&gt;"",VLOOKUP($D40,新規学連登録者入力シート!$A$2:$U$101,9,FALSE),""),IF($D40&lt;&gt;"",IF(VLOOKUP(個人情報!$D40,登録者リスト!$A$1:$G$43729,4,FALSE)=基本情報!$D$6,VLOOKUP(個人情報!$D40,登録者リスト!$A$1:$G$43729,7,FALSE),""),""))</f>
        <v/>
      </c>
      <c r="G40" s="185" t="str">
        <f>IF(C40="○",IF($D40&lt;&gt;"",VLOOKUP($D40,新規学連登録者入力シート!$A$2:$U$101,14,FALSE),""),IF($D40&lt;&gt;"",IF(VLOOKUP(個人情報!$D40,登録者リスト!$A$1:$F$43729,4,FALSE)=基本情報!$D$6,VLOOKUP(個人情報!$D40,登録者リスト!$A$1:$F$43729,5,FALSE),""),""))</f>
        <v/>
      </c>
      <c r="H40" s="363" t="str">
        <f>IF(C40="○",IF($D40&lt;&gt;"",VLOOKUP($D40,新規学連登録者入力シート!$A$2:$U$101,19,FALSE),""),IF($D40&lt;&gt;"",IF(VLOOKUP(個人情報!$D40,登録者リスト!$A$1:$H$43729,4,FALSE)=基本情報!$D$6,VLOOKUP(個人情報!$D40,登録者リスト!$A$1:$H$43729,8,FALSE),""),""))</f>
        <v/>
      </c>
      <c r="I40" s="347"/>
      <c r="J40" s="170"/>
      <c r="K40" s="13" t="str">
        <f>IF(S40="",ASC(L40&amp;IF(N40&lt;&gt;"",TEXT(N40,"00"),"")&amp;IF(P40&lt;&gt;"",TEXT(P40,"00"),"")&amp;IF(R40&lt;&gt;"",TEXT(R40,"00"),"")),ASC(S40))</f>
        <v/>
      </c>
      <c r="L40" s="279"/>
      <c r="M40" s="329" t="s">
        <v>278</v>
      </c>
      <c r="N40" s="311"/>
      <c r="O40" s="329" t="s">
        <v>279</v>
      </c>
      <c r="P40" s="311"/>
      <c r="Q40" s="313" t="s">
        <v>280</v>
      </c>
      <c r="R40" s="315"/>
      <c r="S40" s="279"/>
      <c r="T40" s="8"/>
      <c r="U40" s="9" t="s">
        <v>23</v>
      </c>
      <c r="V40" s="8"/>
      <c r="W40" s="9" t="s">
        <v>24</v>
      </c>
      <c r="X40" s="8"/>
      <c r="Y40" s="9" t="s">
        <v>26</v>
      </c>
      <c r="Z40" s="341"/>
      <c r="AA40" s="127" t="str">
        <f>IF(AI40="",ASC(AB40&amp;IF(AD40&lt;&gt;"",TEXT(AD40,"00"),"")&amp;IF(AF40&lt;&gt;"",TEXT(AF40,"00"),"")&amp;IF(AH40&lt;&gt;"",TEXT(AH40,"00"),"")),ASC(AI40))</f>
        <v/>
      </c>
      <c r="AB40" s="327" t="str">
        <f>IF(I40="","",IF(I40="201 十種競技","",VLOOKUP(I40,大学記録!$A$3:$H$22,2,FALSE)))</f>
        <v/>
      </c>
      <c r="AC40" s="331" t="s">
        <v>278</v>
      </c>
      <c r="AD40" s="327" t="str">
        <f>IF(I40="","",IF(I40="201 十種競技","",VLOOKUP(I40,大学記録!$A$3:$H$22,4,FALSE)))</f>
        <v/>
      </c>
      <c r="AE40" s="331" t="s">
        <v>279</v>
      </c>
      <c r="AF40" s="327" t="str">
        <f>IF(I40="","",IF(I40="201 十種競技","",VLOOKUP(I40,大学記録!$A$3:$H$22,6,FALSE)))</f>
        <v/>
      </c>
      <c r="AG40" s="335" t="s">
        <v>280</v>
      </c>
      <c r="AH40" s="327" t="str">
        <f>IF(I40="","",IF(I40="201 十種競技","",VLOOKUP(I40,大学記録!$A$3:$H$22,8,FALSE)))</f>
        <v/>
      </c>
      <c r="AI40" s="371" t="str">
        <f>IF(I40="","",IF(I40="201 十種競技",大学記録!$B$21,""))</f>
        <v/>
      </c>
      <c r="AJ40" s="230" t="e">
        <f>IF(#REF!="",ASC(#REF!&amp;IF(#REF!&lt;&gt;"",TEXT(#REF!,"00"),"")&amp;IF(#REF!&lt;&gt;"",TEXT(#REF!,"00"),"")&amp;IF(#REF!&lt;&gt;"",TEXT(#REF!,"00"),"")),ASC(#REF!))</f>
        <v>#REF!</v>
      </c>
      <c r="AL40" s="6" t="str">
        <f>IF(AND(I40&lt;&gt;"107 ハーフマラソン",I40&lt;&gt;"062 10000mW"),D40 &amp; "-" &amp; I40,D40 &amp; "-" &amp; I40 &amp;#REF!)</f>
        <v>-</v>
      </c>
      <c r="AM40" s="6" t="str">
        <f>IF(ISERROR(VLOOKUP(個人情報!$AL40,登録者リスト!#REF!,4,FALSE)),"○","")</f>
        <v>○</v>
      </c>
      <c r="AN40" s="6" t="e">
        <f>IF(AND(I40&lt;&gt;"107 ハーフマラソン",I40&lt;&gt;"062 10000mW"),#REF! &amp; "-" &amp; I40,#REF! &amp; "-" &amp; I40 &amp;#REF!)</f>
        <v>#REF!</v>
      </c>
      <c r="AO40" s="6" t="str">
        <f>IF(ISERROR(VLOOKUP(AN40,突破者リスト外資格記録入力シート!$D$7:$M$106,2,FALSE)),"○","")</f>
        <v>○</v>
      </c>
      <c r="AP40" s="6" t="str">
        <f>IF(C40="○","整理番号","登録番号")</f>
        <v>登録番号</v>
      </c>
      <c r="AQ40" s="6" t="str">
        <f>IF(I40="107 ハーフマラソン","H",IF(I40="062 10000mW","W",""))</f>
        <v/>
      </c>
      <c r="AR40" s="6" t="e">
        <f>VLOOKUP($I40 &amp;#REF!,標準記録!$A$1:$D$25,2,FALSE)</f>
        <v>#REF!</v>
      </c>
      <c r="AS40" s="6" t="e">
        <f>VLOOKUP($I40 &amp;#REF!,標準記録!$A$1:$D$25,3,FALSE)</f>
        <v>#REF!</v>
      </c>
      <c r="AT40" s="6" t="e">
        <f>VLOOKUP($I40 &amp;#REF!,標準記録!$A$1:$D$25,4,FALSE)</f>
        <v>#REF!</v>
      </c>
      <c r="AU40" s="6" t="str">
        <f>IF(AV40="","",A40)</f>
        <v/>
      </c>
      <c r="AV40" s="6" t="str">
        <f>IF(OR(I40="201 十種競技",I40="202 七種競技"),#REF!,"")</f>
        <v/>
      </c>
      <c r="AW40" s="6" t="str">
        <f>IF(I40="107 ハーフマラソン",#REF!,"")</f>
        <v/>
      </c>
      <c r="AX40" s="6" t="e">
        <f>I40 &amp;#REF!</f>
        <v>#REF!</v>
      </c>
      <c r="AY40" s="6">
        <f>I40</f>
        <v>0</v>
      </c>
      <c r="AZ40" s="6">
        <f>COUNTIF($AY$5:$AY$401,I40)</f>
        <v>160</v>
      </c>
      <c r="BA40" s="6">
        <f>COUNTIF($AX$5:$AX$401,I40 &amp; "B標準")</f>
        <v>0</v>
      </c>
      <c r="BB40" s="6" t="str">
        <f>D38 &amp; D40</f>
        <v>登録番号</v>
      </c>
    </row>
    <row r="41" spans="1:54" ht="14.25" thickBot="1" x14ac:dyDescent="0.2">
      <c r="A41" s="368"/>
      <c r="B41" s="380"/>
      <c r="C41" s="282"/>
      <c r="D41" s="280"/>
      <c r="E41" s="186" t="str">
        <f>IF(C40="○",IF($D40&lt;&gt;"",VLOOKUP($D40,新規学連登録者入力シート!$A$2:$U$101,7,FALSE),""),IF($D40&lt;&gt;"",IF(VLOOKUP(個人情報!$D40,登録者リスト!$A$1:$F$43729,4,FALSE)=基本情報!$D$6,VLOOKUP(個人情報!$D40,登録者リスト!$A$1:$F$43729,2,FALSE),""),""))</f>
        <v/>
      </c>
      <c r="F41" s="284"/>
      <c r="G41" s="186" t="str">
        <f>IF(C40="○",IF($D40&lt;&gt;"",VLOOKUP($D40,新規学連登録者入力シート!$A$2:$U$101,19,FALSE),""),IF($D40&lt;&gt;"",IF(VLOOKUP(個人情報!$D40,登録者リスト!$A$1:$F$43729,4,FALSE)=基本情報!$D$6,VLOOKUP(個人情報!$D40,登録者リスト!$A$1:$F$43729,6,FALSE),""),""))</f>
        <v/>
      </c>
      <c r="H41" s="364"/>
      <c r="I41" s="348"/>
      <c r="J41" s="171"/>
      <c r="K41" s="15" t="str">
        <f>IF(S41="",ASC(L41&amp;IF(N41&lt;&gt;"",TEXT(N41,"00"),"")&amp;IF(P41&lt;&gt;"",TEXT(P41,"00"),"")&amp;IF(R41&lt;&gt;"",TEXT(R41,"00"),"")),ASC(S41))</f>
        <v/>
      </c>
      <c r="L41" s="280"/>
      <c r="M41" s="330"/>
      <c r="N41" s="312"/>
      <c r="O41" s="330"/>
      <c r="P41" s="312"/>
      <c r="Q41" s="314"/>
      <c r="R41" s="316"/>
      <c r="S41" s="280"/>
      <c r="T41" s="10"/>
      <c r="U41" s="11" t="s">
        <v>23</v>
      </c>
      <c r="V41" s="10"/>
      <c r="W41" s="11" t="s">
        <v>25</v>
      </c>
      <c r="X41" s="10"/>
      <c r="Y41" s="11" t="s">
        <v>26</v>
      </c>
      <c r="Z41" s="342"/>
      <c r="AA41" s="128" t="str">
        <f>IF(AI41="",ASC(AB40&amp;IF(AD41&lt;&gt;"",TEXT(AD41,"00"),"")&amp;IF(AF41&lt;&gt;"",TEXT(AF41,"00"),"")&amp;IF(AH41&lt;&gt;"",TEXT(AH41,"00"),"")),ASC(AI41))</f>
        <v/>
      </c>
      <c r="AB41" s="328"/>
      <c r="AC41" s="332"/>
      <c r="AD41" s="328"/>
      <c r="AE41" s="332"/>
      <c r="AF41" s="328"/>
      <c r="AG41" s="336"/>
      <c r="AH41" s="328"/>
      <c r="AI41" s="372"/>
      <c r="AJ41" s="231" t="e">
        <f>IF(#REF!="",ASC(#REF!&amp;IF(#REF!&lt;&gt;"",TEXT(#REF!,"00"),"")&amp;IF(#REF!&lt;&gt;"",TEXT(#REF!,"00"),"")&amp;IF(#REF!&lt;&gt;"",TEXT(#REF!,"00"),"")),ASC(#REF!))</f>
        <v>#REF!</v>
      </c>
      <c r="AL41" s="6" t="str">
        <f>IF(AND(I41&lt;&gt;"107 ハーフマラソン",I41&lt;&gt;"062 10000mW"),D40 &amp; "-" &amp; I41,D40 &amp; "-" &amp; I41 &amp;#REF!)</f>
        <v>-</v>
      </c>
      <c r="AM41" s="6" t="str">
        <f>IF(ISERROR(VLOOKUP(個人情報!$AL41,登録者リスト!#REF!,4,FALSE)),"○","")</f>
        <v>○</v>
      </c>
      <c r="AN41" s="6" t="e">
        <f>IF(AND(I41&lt;&gt;"107 ハーフマラソン",I41&lt;&gt;"062 10000mW"),#REF! &amp; "-" &amp; I41,#REF! &amp; "-" &amp; I41 &amp;#REF!)</f>
        <v>#REF!</v>
      </c>
      <c r="AO41" s="6" t="str">
        <f>IF(ISERROR(VLOOKUP(AN41,突破者リスト外資格記録入力シート!$D$7:$M$106,2,FALSE)),"○","")</f>
        <v>○</v>
      </c>
      <c r="AQ41" s="6" t="str">
        <f>IF(I41="107 ハーフマラソン","H",IF(I41="062 10000mW","W",""))</f>
        <v/>
      </c>
      <c r="AR41" s="6" t="e">
        <f>VLOOKUP($I41 &amp;#REF!,標準記録!$A$1:$D$25,2,FALSE)</f>
        <v>#REF!</v>
      </c>
      <c r="AS41" s="6" t="e">
        <f>VLOOKUP($I41 &amp;#REF!,標準記録!$A$1:$D$25,3,FALSE)</f>
        <v>#REF!</v>
      </c>
      <c r="AT41" s="6" t="e">
        <f>VLOOKUP($I41 &amp;#REF!,標準記録!$A$1:$D$25,4,FALSE)</f>
        <v>#REF!</v>
      </c>
      <c r="AU41" s="6" t="str">
        <f>IF(AV41="","",A40)</f>
        <v/>
      </c>
      <c r="AV41" s="6" t="str">
        <f>IF(OR(I41="201 十種競技",I41="202 七種競技"),#REF!,"")</f>
        <v/>
      </c>
      <c r="AW41" s="6" t="str">
        <f>IF(I41="107 ハーフマラソン",#REF!,"")</f>
        <v/>
      </c>
      <c r="AX41" s="6" t="e">
        <f>I41 &amp;#REF!</f>
        <v>#REF!</v>
      </c>
      <c r="AY41" s="6">
        <f>I41</f>
        <v>0</v>
      </c>
      <c r="AZ41" s="6">
        <f>COUNTIF($AY$5:$AY$401,I41)</f>
        <v>160</v>
      </c>
      <c r="BA41" s="6">
        <f>COUNTIF($AX$5:$AX$401,I41 &amp; "B標準")</f>
        <v>0</v>
      </c>
    </row>
    <row r="42" spans="1:54" ht="15" thickTop="1" thickBot="1" x14ac:dyDescent="0.2">
      <c r="A42" s="369"/>
      <c r="B42" s="319" t="s">
        <v>167</v>
      </c>
      <c r="C42" s="320"/>
      <c r="D42" s="320"/>
      <c r="E42" s="320"/>
      <c r="F42" s="320"/>
      <c r="G42" s="321"/>
      <c r="H42" s="183"/>
      <c r="I42" s="370"/>
      <c r="J42" s="323"/>
      <c r="K42" s="323"/>
      <c r="L42" s="323"/>
      <c r="M42" s="323"/>
      <c r="N42" s="323"/>
      <c r="O42" s="323"/>
      <c r="P42" s="323"/>
      <c r="Q42" s="323"/>
      <c r="R42" s="323"/>
      <c r="S42" s="323"/>
      <c r="T42" s="323"/>
      <c r="U42" s="323"/>
      <c r="V42" s="323"/>
      <c r="W42" s="323"/>
      <c r="X42" s="323"/>
      <c r="Y42" s="323"/>
      <c r="Z42" s="323"/>
      <c r="AA42" s="323"/>
      <c r="AB42" s="323"/>
      <c r="AC42" s="323"/>
      <c r="AD42" s="323"/>
      <c r="AE42" s="323"/>
      <c r="AF42" s="323"/>
      <c r="AG42" s="323"/>
      <c r="AH42" s="323"/>
      <c r="AI42" s="323"/>
      <c r="AJ42" s="324"/>
    </row>
    <row r="43" spans="1:54" ht="13.5" customHeight="1" x14ac:dyDescent="0.15">
      <c r="A43" s="365"/>
      <c r="B43" s="355" t="s">
        <v>0</v>
      </c>
      <c r="C43" s="357" t="s">
        <v>283</v>
      </c>
      <c r="D43" s="357" t="str">
        <f>IF(C45="○","整理番号","登録番号")</f>
        <v>登録番号</v>
      </c>
      <c r="E43" s="212" t="s">
        <v>1402</v>
      </c>
      <c r="F43" s="355" t="s">
        <v>322</v>
      </c>
      <c r="G43" s="213" t="s">
        <v>1</v>
      </c>
      <c r="H43" s="361" t="s">
        <v>1403</v>
      </c>
      <c r="I43" s="359" t="s">
        <v>2</v>
      </c>
      <c r="J43" s="214" t="s">
        <v>284</v>
      </c>
      <c r="K43" s="215" t="s">
        <v>16</v>
      </c>
      <c r="L43" s="352" t="s">
        <v>4</v>
      </c>
      <c r="M43" s="353"/>
      <c r="N43" s="353"/>
      <c r="O43" s="353"/>
      <c r="P43" s="353"/>
      <c r="Q43" s="353"/>
      <c r="R43" s="353"/>
      <c r="S43" s="353"/>
      <c r="T43" s="353"/>
      <c r="U43" s="353"/>
      <c r="V43" s="353"/>
      <c r="W43" s="353"/>
      <c r="X43" s="353"/>
      <c r="Y43" s="353"/>
      <c r="Z43" s="354"/>
      <c r="AA43" s="216" t="s">
        <v>16</v>
      </c>
      <c r="AB43" s="373" t="s">
        <v>470</v>
      </c>
      <c r="AC43" s="374"/>
      <c r="AD43" s="374"/>
      <c r="AE43" s="374"/>
      <c r="AF43" s="374"/>
      <c r="AG43" s="374"/>
      <c r="AH43" s="374"/>
      <c r="AI43" s="375"/>
      <c r="AJ43" s="228" t="s">
        <v>16</v>
      </c>
    </row>
    <row r="44" spans="1:54" ht="14.25" thickBot="1" x14ac:dyDescent="0.2">
      <c r="A44" s="366"/>
      <c r="B44" s="356"/>
      <c r="C44" s="358"/>
      <c r="D44" s="358"/>
      <c r="E44" s="217" t="s">
        <v>6</v>
      </c>
      <c r="F44" s="356"/>
      <c r="G44" s="218" t="s">
        <v>7</v>
      </c>
      <c r="H44" s="362"/>
      <c r="I44" s="360"/>
      <c r="J44" s="219"/>
      <c r="K44" s="220"/>
      <c r="L44" s="349" t="s">
        <v>8</v>
      </c>
      <c r="M44" s="350"/>
      <c r="N44" s="350"/>
      <c r="O44" s="350"/>
      <c r="P44" s="350"/>
      <c r="Q44" s="350"/>
      <c r="R44" s="351"/>
      <c r="S44" s="217" t="s">
        <v>9</v>
      </c>
      <c r="T44" s="221" t="s">
        <v>10</v>
      </c>
      <c r="U44" s="222"/>
      <c r="V44" s="222"/>
      <c r="W44" s="222"/>
      <c r="X44" s="222"/>
      <c r="Y44" s="223"/>
      <c r="Z44" s="218" t="s">
        <v>11</v>
      </c>
      <c r="AA44" s="224"/>
      <c r="AB44" s="376" t="s">
        <v>8</v>
      </c>
      <c r="AC44" s="377"/>
      <c r="AD44" s="377"/>
      <c r="AE44" s="377"/>
      <c r="AF44" s="377"/>
      <c r="AG44" s="377"/>
      <c r="AH44" s="378"/>
      <c r="AI44" s="225" t="s">
        <v>9</v>
      </c>
      <c r="AJ44" s="229"/>
    </row>
    <row r="45" spans="1:54" x14ac:dyDescent="0.15">
      <c r="A45" s="367">
        <v>9</v>
      </c>
      <c r="B45" s="379" t="str">
        <f>IF(OR(B40="",E45=""),"",B40+1)</f>
        <v/>
      </c>
      <c r="C45" s="281"/>
      <c r="D45" s="279"/>
      <c r="E45" s="184" t="str">
        <f>IF(C45="○",IF($D45&lt;&gt;"",VLOOKUP($D45,新規学連登録者入力シート!$A$2:$U$101,8,FALSE),""),IF($D45&lt;&gt;"",IF(VLOOKUP(個人情報!$D45,登録者リスト!$A$1:$F$43729,4,FALSE)=基本情報!$D$6,VLOOKUP(個人情報!$D45,登録者リスト!$A$1:$F$43729,3,FALSE),""),""))</f>
        <v/>
      </c>
      <c r="F45" s="283" t="str">
        <f>IF(C45="○",IF($D45&lt;&gt;"",VLOOKUP($D45,新規学連登録者入力シート!$A$2:$U$101,9,FALSE),""),IF($D45&lt;&gt;"",IF(VLOOKUP(個人情報!$D45,登録者リスト!$A$1:$G$43729,4,FALSE)=基本情報!$D$6,VLOOKUP(個人情報!$D45,登録者リスト!$A$1:$G$43729,7,FALSE),""),""))</f>
        <v/>
      </c>
      <c r="G45" s="185" t="str">
        <f>IF(C45="○",IF($D45&lt;&gt;"",VLOOKUP($D45,新規学連登録者入力シート!$A$2:$U$101,14,FALSE),""),IF($D45&lt;&gt;"",IF(VLOOKUP(個人情報!$D45,登録者リスト!$A$1:$F$43729,4,FALSE)=基本情報!$D$6,VLOOKUP(個人情報!$D45,登録者リスト!$A$1:$F$43729,5,FALSE),""),""))</f>
        <v/>
      </c>
      <c r="H45" s="363" t="str">
        <f>IF(C45="○",IF($D45&lt;&gt;"",VLOOKUP($D45,新規学連登録者入力シート!$A$2:$U$101,19,FALSE),""),IF($D45&lt;&gt;"",IF(VLOOKUP(個人情報!$D45,登録者リスト!$A$1:$H$43729,4,FALSE)=基本情報!$D$6,VLOOKUP(個人情報!$D45,登録者リスト!$A$1:$H$43729,8,FALSE),""),""))</f>
        <v/>
      </c>
      <c r="I45" s="347"/>
      <c r="J45" s="170"/>
      <c r="K45" s="13" t="str">
        <f>IF(S45="",ASC(L45&amp;IF(N45&lt;&gt;"",TEXT(N45,"00"),"")&amp;IF(P45&lt;&gt;"",TEXT(P45,"00"),"")&amp;IF(R45&lt;&gt;"",TEXT(R45,"00"),"")),ASC(S45))</f>
        <v/>
      </c>
      <c r="L45" s="279"/>
      <c r="M45" s="329" t="s">
        <v>278</v>
      </c>
      <c r="N45" s="311"/>
      <c r="O45" s="329" t="s">
        <v>279</v>
      </c>
      <c r="P45" s="311"/>
      <c r="Q45" s="313" t="s">
        <v>280</v>
      </c>
      <c r="R45" s="315"/>
      <c r="S45" s="279"/>
      <c r="T45" s="8"/>
      <c r="U45" s="9" t="s">
        <v>23</v>
      </c>
      <c r="V45" s="8"/>
      <c r="W45" s="9" t="s">
        <v>24</v>
      </c>
      <c r="X45" s="8"/>
      <c r="Y45" s="9" t="s">
        <v>26</v>
      </c>
      <c r="Z45" s="341"/>
      <c r="AA45" s="127" t="str">
        <f>IF(AI45="",ASC(AB45&amp;IF(AD45&lt;&gt;"",TEXT(AD45,"00"),"")&amp;IF(AF45&lt;&gt;"",TEXT(AF45,"00"),"")&amp;IF(AH45&lt;&gt;"",TEXT(AH45,"00"),"")),ASC(AI45))</f>
        <v/>
      </c>
      <c r="AB45" s="327" t="str">
        <f>IF(I45="","",IF(I45="201 十種競技","",VLOOKUP(I45,大学記録!$A$3:$H$22,2,FALSE)))</f>
        <v/>
      </c>
      <c r="AC45" s="331" t="s">
        <v>278</v>
      </c>
      <c r="AD45" s="327" t="str">
        <f>IF(I45="","",IF(I45="201 十種競技","",VLOOKUP(I45,大学記録!$A$3:$H$22,4,FALSE)))</f>
        <v/>
      </c>
      <c r="AE45" s="331" t="s">
        <v>279</v>
      </c>
      <c r="AF45" s="327" t="str">
        <f>IF(I45="","",IF(I45="201 十種競技","",VLOOKUP(I45,大学記録!$A$3:$H$22,6,FALSE)))</f>
        <v/>
      </c>
      <c r="AG45" s="335" t="s">
        <v>280</v>
      </c>
      <c r="AH45" s="327" t="str">
        <f>IF(I45="","",IF(I45="201 十種競技","",VLOOKUP(I45,大学記録!$A$3:$H$22,8,FALSE)))</f>
        <v/>
      </c>
      <c r="AI45" s="371" t="str">
        <f>IF(I45="","",IF(I45="201 十種競技",大学記録!$B$21,""))</f>
        <v/>
      </c>
      <c r="AJ45" s="230" t="e">
        <f>IF(#REF!="",ASC(#REF!&amp;IF(#REF!&lt;&gt;"",TEXT(#REF!,"00"),"")&amp;IF(#REF!&lt;&gt;"",TEXT(#REF!,"00"),"")&amp;IF(#REF!&lt;&gt;"",TEXT(#REF!,"00"),"")),ASC(#REF!))</f>
        <v>#REF!</v>
      </c>
      <c r="AL45" s="6" t="str">
        <f>IF(AND(I45&lt;&gt;"107 ハーフマラソン",I45&lt;&gt;"062 10000mW"),D45 &amp; "-" &amp; I45,D45 &amp; "-" &amp; I45 &amp;#REF!)</f>
        <v>-</v>
      </c>
      <c r="AM45" s="6" t="str">
        <f>IF(ISERROR(VLOOKUP(個人情報!$AL45,登録者リスト!#REF!,4,FALSE)),"○","")</f>
        <v>○</v>
      </c>
      <c r="AN45" s="6" t="e">
        <f>IF(AND(I45&lt;&gt;"107 ハーフマラソン",I45&lt;&gt;"062 10000mW"),#REF! &amp; "-" &amp; I45,#REF! &amp; "-" &amp; I45 &amp;#REF!)</f>
        <v>#REF!</v>
      </c>
      <c r="AO45" s="6" t="str">
        <f>IF(ISERROR(VLOOKUP(AN45,突破者リスト外資格記録入力シート!$D$7:$M$106,2,FALSE)),"○","")</f>
        <v>○</v>
      </c>
      <c r="AP45" s="6" t="str">
        <f>IF(C45="○","整理番号","登録番号")</f>
        <v>登録番号</v>
      </c>
      <c r="AQ45" s="6" t="str">
        <f>IF(I45="107 ハーフマラソン","H",IF(I45="062 10000mW","W",""))</f>
        <v/>
      </c>
      <c r="AR45" s="6" t="e">
        <f>VLOOKUP($I45 &amp;#REF!,標準記録!$A$1:$D$25,2,FALSE)</f>
        <v>#REF!</v>
      </c>
      <c r="AS45" s="6" t="e">
        <f>VLOOKUP($I45 &amp;#REF!,標準記録!$A$1:$D$25,3,FALSE)</f>
        <v>#REF!</v>
      </c>
      <c r="AT45" s="6" t="e">
        <f>VLOOKUP($I45 &amp;#REF!,標準記録!$A$1:$D$25,4,FALSE)</f>
        <v>#REF!</v>
      </c>
      <c r="AU45" s="6" t="str">
        <f>IF(AV45="","",A45)</f>
        <v/>
      </c>
      <c r="AV45" s="6" t="str">
        <f>IF(OR(I45="201 十種競技",I45="202 七種競技"),#REF!,"")</f>
        <v/>
      </c>
      <c r="AW45" s="6" t="str">
        <f>IF(I45="107 ハーフマラソン",#REF!,"")</f>
        <v/>
      </c>
      <c r="AX45" s="6" t="e">
        <f>I45 &amp;#REF!</f>
        <v>#REF!</v>
      </c>
      <c r="AY45" s="6">
        <f>I45</f>
        <v>0</v>
      </c>
      <c r="AZ45" s="6">
        <f>COUNTIF($AY$5:$AY$401,I45)</f>
        <v>160</v>
      </c>
      <c r="BA45" s="6">
        <f>COUNTIF($AX$5:$AX$401,I45 &amp; "B標準")</f>
        <v>0</v>
      </c>
      <c r="BB45" s="6" t="str">
        <f>D43 &amp; D45</f>
        <v>登録番号</v>
      </c>
    </row>
    <row r="46" spans="1:54" ht="14.25" thickBot="1" x14ac:dyDescent="0.2">
      <c r="A46" s="368"/>
      <c r="B46" s="380"/>
      <c r="C46" s="282"/>
      <c r="D46" s="280"/>
      <c r="E46" s="186" t="str">
        <f>IF(C45="○",IF($D45&lt;&gt;"",VLOOKUP($D45,新規学連登録者入力シート!$A$2:$U$101,7,FALSE),""),IF($D45&lt;&gt;"",IF(VLOOKUP(個人情報!$D45,登録者リスト!$A$1:$F$43729,4,FALSE)=基本情報!$D$6,VLOOKUP(個人情報!$D45,登録者リスト!$A$1:$F$43729,2,FALSE),""),""))</f>
        <v/>
      </c>
      <c r="F46" s="284"/>
      <c r="G46" s="186" t="str">
        <f>IF(C45="○",IF($D45&lt;&gt;"",VLOOKUP($D45,新規学連登録者入力シート!$A$2:$U$101,19,FALSE),""),IF($D45&lt;&gt;"",IF(VLOOKUP(個人情報!$D45,登録者リスト!$A$1:$F$43729,4,FALSE)=基本情報!$D$6,VLOOKUP(個人情報!$D45,登録者リスト!$A$1:$F$43729,6,FALSE),""),""))</f>
        <v/>
      </c>
      <c r="H46" s="364"/>
      <c r="I46" s="348"/>
      <c r="J46" s="171"/>
      <c r="K46" s="15" t="str">
        <f>IF(S46="",ASC(L46&amp;IF(N46&lt;&gt;"",TEXT(N46,"00"),"")&amp;IF(P46&lt;&gt;"",TEXT(P46,"00"),"")&amp;IF(R46&lt;&gt;"",TEXT(R46,"00"),"")),ASC(S46))</f>
        <v/>
      </c>
      <c r="L46" s="280"/>
      <c r="M46" s="330"/>
      <c r="N46" s="312"/>
      <c r="O46" s="330"/>
      <c r="P46" s="312"/>
      <c r="Q46" s="314"/>
      <c r="R46" s="316"/>
      <c r="S46" s="280"/>
      <c r="T46" s="10"/>
      <c r="U46" s="11" t="s">
        <v>23</v>
      </c>
      <c r="V46" s="10"/>
      <c r="W46" s="11" t="s">
        <v>25</v>
      </c>
      <c r="X46" s="10"/>
      <c r="Y46" s="11" t="s">
        <v>26</v>
      </c>
      <c r="Z46" s="342"/>
      <c r="AA46" s="128" t="str">
        <f>IF(AI46="",ASC(AB45&amp;IF(AD46&lt;&gt;"",TEXT(AD46,"00"),"")&amp;IF(AF46&lt;&gt;"",TEXT(AF46,"00"),"")&amp;IF(AH46&lt;&gt;"",TEXT(AH46,"00"),"")),ASC(AI46))</f>
        <v/>
      </c>
      <c r="AB46" s="328"/>
      <c r="AC46" s="332"/>
      <c r="AD46" s="328"/>
      <c r="AE46" s="332"/>
      <c r="AF46" s="328"/>
      <c r="AG46" s="336"/>
      <c r="AH46" s="328"/>
      <c r="AI46" s="372"/>
      <c r="AJ46" s="231" t="e">
        <f>IF(#REF!="",ASC(#REF!&amp;IF(#REF!&lt;&gt;"",TEXT(#REF!,"00"),"")&amp;IF(#REF!&lt;&gt;"",TEXT(#REF!,"00"),"")&amp;IF(#REF!&lt;&gt;"",TEXT(#REF!,"00"),"")),ASC(#REF!))</f>
        <v>#REF!</v>
      </c>
      <c r="AL46" s="6" t="str">
        <f>IF(AND(I46&lt;&gt;"107 ハーフマラソン",I46&lt;&gt;"062 10000mW"),D45 &amp; "-" &amp; I46,D45 &amp; "-" &amp; I46 &amp;#REF!)</f>
        <v>-</v>
      </c>
      <c r="AM46" s="6" t="str">
        <f>IF(ISERROR(VLOOKUP(個人情報!$AL46,登録者リスト!#REF!,4,FALSE)),"○","")</f>
        <v>○</v>
      </c>
      <c r="AN46" s="6" t="e">
        <f>IF(AND(I46&lt;&gt;"107 ハーフマラソン",I46&lt;&gt;"062 10000mW"),#REF! &amp; "-" &amp; I46,#REF! &amp; "-" &amp; I46 &amp;#REF!)</f>
        <v>#REF!</v>
      </c>
      <c r="AO46" s="6" t="str">
        <f>IF(ISERROR(VLOOKUP(AN46,突破者リスト外資格記録入力シート!$D$7:$M$106,2,FALSE)),"○","")</f>
        <v>○</v>
      </c>
      <c r="AQ46" s="6" t="str">
        <f>IF(I46="107 ハーフマラソン","H",IF(I46="062 10000mW","W",""))</f>
        <v/>
      </c>
      <c r="AR46" s="6" t="e">
        <f>VLOOKUP($I46 &amp;#REF!,標準記録!$A$1:$D$25,2,FALSE)</f>
        <v>#REF!</v>
      </c>
      <c r="AS46" s="6" t="e">
        <f>VLOOKUP($I46 &amp;#REF!,標準記録!$A$1:$D$25,3,FALSE)</f>
        <v>#REF!</v>
      </c>
      <c r="AT46" s="6" t="e">
        <f>VLOOKUP($I46 &amp;#REF!,標準記録!$A$1:$D$25,4,FALSE)</f>
        <v>#REF!</v>
      </c>
      <c r="AU46" s="6" t="str">
        <f>IF(AV46="","",A45)</f>
        <v/>
      </c>
      <c r="AV46" s="6" t="str">
        <f>IF(OR(I46="201 十種競技",I46="202 七種競技"),#REF!,"")</f>
        <v/>
      </c>
      <c r="AW46" s="6" t="str">
        <f>IF(I46="107 ハーフマラソン",#REF!,"")</f>
        <v/>
      </c>
      <c r="AX46" s="6" t="e">
        <f>I46 &amp;#REF!</f>
        <v>#REF!</v>
      </c>
      <c r="AY46" s="6">
        <f>I46</f>
        <v>0</v>
      </c>
      <c r="AZ46" s="6">
        <f>COUNTIF($AY$5:$AY$401,I46)</f>
        <v>160</v>
      </c>
      <c r="BA46" s="6">
        <f>COUNTIF($AX$5:$AX$401,I46 &amp; "B標準")</f>
        <v>0</v>
      </c>
    </row>
    <row r="47" spans="1:54" ht="15" thickTop="1" thickBot="1" x14ac:dyDescent="0.2">
      <c r="A47" s="369"/>
      <c r="B47" s="319" t="s">
        <v>167</v>
      </c>
      <c r="C47" s="320"/>
      <c r="D47" s="320"/>
      <c r="E47" s="320"/>
      <c r="F47" s="320"/>
      <c r="G47" s="321"/>
      <c r="H47" s="183"/>
      <c r="I47" s="370"/>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23"/>
      <c r="AG47" s="323"/>
      <c r="AH47" s="323"/>
      <c r="AI47" s="323"/>
      <c r="AJ47" s="324"/>
    </row>
    <row r="48" spans="1:54" ht="13.5" customHeight="1" x14ac:dyDescent="0.15">
      <c r="A48" s="365"/>
      <c r="B48" s="355" t="s">
        <v>0</v>
      </c>
      <c r="C48" s="357" t="s">
        <v>283</v>
      </c>
      <c r="D48" s="357" t="str">
        <f>IF(C50="○","整理番号","登録番号")</f>
        <v>登録番号</v>
      </c>
      <c r="E48" s="212" t="s">
        <v>1402</v>
      </c>
      <c r="F48" s="355" t="s">
        <v>322</v>
      </c>
      <c r="G48" s="213" t="s">
        <v>1</v>
      </c>
      <c r="H48" s="361" t="s">
        <v>1403</v>
      </c>
      <c r="I48" s="359" t="s">
        <v>2</v>
      </c>
      <c r="J48" s="214" t="s">
        <v>284</v>
      </c>
      <c r="K48" s="215" t="s">
        <v>16</v>
      </c>
      <c r="L48" s="352" t="s">
        <v>4</v>
      </c>
      <c r="M48" s="353"/>
      <c r="N48" s="353"/>
      <c r="O48" s="353"/>
      <c r="P48" s="353"/>
      <c r="Q48" s="353"/>
      <c r="R48" s="353"/>
      <c r="S48" s="353"/>
      <c r="T48" s="353"/>
      <c r="U48" s="353"/>
      <c r="V48" s="353"/>
      <c r="W48" s="353"/>
      <c r="X48" s="353"/>
      <c r="Y48" s="353"/>
      <c r="Z48" s="354"/>
      <c r="AA48" s="216" t="s">
        <v>16</v>
      </c>
      <c r="AB48" s="373" t="s">
        <v>470</v>
      </c>
      <c r="AC48" s="374"/>
      <c r="AD48" s="374"/>
      <c r="AE48" s="374"/>
      <c r="AF48" s="374"/>
      <c r="AG48" s="374"/>
      <c r="AH48" s="374"/>
      <c r="AI48" s="375"/>
      <c r="AJ48" s="228" t="s">
        <v>16</v>
      </c>
    </row>
    <row r="49" spans="1:54" ht="14.25" thickBot="1" x14ac:dyDescent="0.2">
      <c r="A49" s="366"/>
      <c r="B49" s="356"/>
      <c r="C49" s="358"/>
      <c r="D49" s="358"/>
      <c r="E49" s="217" t="s">
        <v>6</v>
      </c>
      <c r="F49" s="356"/>
      <c r="G49" s="218" t="s">
        <v>7</v>
      </c>
      <c r="H49" s="362"/>
      <c r="I49" s="360"/>
      <c r="J49" s="219"/>
      <c r="K49" s="220"/>
      <c r="L49" s="349" t="s">
        <v>8</v>
      </c>
      <c r="M49" s="350"/>
      <c r="N49" s="350"/>
      <c r="O49" s="350"/>
      <c r="P49" s="350"/>
      <c r="Q49" s="350"/>
      <c r="R49" s="351"/>
      <c r="S49" s="217" t="s">
        <v>9</v>
      </c>
      <c r="T49" s="221" t="s">
        <v>10</v>
      </c>
      <c r="U49" s="222"/>
      <c r="V49" s="222"/>
      <c r="W49" s="222"/>
      <c r="X49" s="222"/>
      <c r="Y49" s="223"/>
      <c r="Z49" s="218" t="s">
        <v>11</v>
      </c>
      <c r="AA49" s="224"/>
      <c r="AB49" s="376" t="s">
        <v>8</v>
      </c>
      <c r="AC49" s="377"/>
      <c r="AD49" s="377"/>
      <c r="AE49" s="377"/>
      <c r="AF49" s="377"/>
      <c r="AG49" s="377"/>
      <c r="AH49" s="378"/>
      <c r="AI49" s="225" t="s">
        <v>9</v>
      </c>
      <c r="AJ49" s="229"/>
    </row>
    <row r="50" spans="1:54" x14ac:dyDescent="0.15">
      <c r="A50" s="367">
        <v>10</v>
      </c>
      <c r="B50" s="379" t="str">
        <f>IF(OR(B45="",E50=""),"",B45+1)</f>
        <v/>
      </c>
      <c r="C50" s="281"/>
      <c r="D50" s="279"/>
      <c r="E50" s="184" t="str">
        <f>IF(C50="○",IF($D50&lt;&gt;"",VLOOKUP($D50,新規学連登録者入力シート!$A$2:$U$101,8,FALSE),""),IF($D50&lt;&gt;"",IF(VLOOKUP(個人情報!$D50,登録者リスト!$A$1:$F$43729,4,FALSE)=基本情報!$D$6,VLOOKUP(個人情報!$D50,登録者リスト!$A$1:$F$43729,3,FALSE),""),""))</f>
        <v/>
      </c>
      <c r="F50" s="283" t="str">
        <f>IF(C50="○",IF($D50&lt;&gt;"",VLOOKUP($D50,新規学連登録者入力シート!$A$2:$U$101,9,FALSE),""),IF($D50&lt;&gt;"",IF(VLOOKUP(個人情報!$D50,登録者リスト!$A$1:$G$43729,4,FALSE)=基本情報!$D$6,VLOOKUP(個人情報!$D50,登録者リスト!$A$1:$G$43729,7,FALSE),""),""))</f>
        <v/>
      </c>
      <c r="G50" s="185" t="str">
        <f>IF(C50="○",IF($D50&lt;&gt;"",VLOOKUP($D50,新規学連登録者入力シート!$A$2:$U$101,14,FALSE),""),IF($D50&lt;&gt;"",IF(VLOOKUP(個人情報!$D50,登録者リスト!$A$1:$F$43729,4,FALSE)=基本情報!$D$6,VLOOKUP(個人情報!$D50,登録者リスト!$A$1:$F$43729,5,FALSE),""),""))</f>
        <v/>
      </c>
      <c r="H50" s="363" t="str">
        <f>IF(C50="○",IF($D50&lt;&gt;"",VLOOKUP($D50,新規学連登録者入力シート!$A$2:$U$101,19,FALSE),""),IF($D50&lt;&gt;"",IF(VLOOKUP(個人情報!$D50,登録者リスト!$A$1:$H$43729,4,FALSE)=基本情報!$D$6,VLOOKUP(個人情報!$D50,登録者リスト!$A$1:$H$43729,8,FALSE),""),""))</f>
        <v/>
      </c>
      <c r="I50" s="347"/>
      <c r="J50" s="170"/>
      <c r="K50" s="13" t="str">
        <f>IF(S50="",ASC(L50&amp;IF(N50&lt;&gt;"",TEXT(N50,"00"),"")&amp;IF(P50&lt;&gt;"",TEXT(P50,"00"),"")&amp;IF(R50&lt;&gt;"",TEXT(R50,"00"),"")),ASC(S50))</f>
        <v/>
      </c>
      <c r="L50" s="279"/>
      <c r="M50" s="329" t="s">
        <v>278</v>
      </c>
      <c r="N50" s="311"/>
      <c r="O50" s="329" t="s">
        <v>279</v>
      </c>
      <c r="P50" s="311"/>
      <c r="Q50" s="313" t="s">
        <v>280</v>
      </c>
      <c r="R50" s="315"/>
      <c r="S50" s="279"/>
      <c r="T50" s="8"/>
      <c r="U50" s="9" t="s">
        <v>23</v>
      </c>
      <c r="V50" s="8"/>
      <c r="W50" s="9" t="s">
        <v>24</v>
      </c>
      <c r="X50" s="8"/>
      <c r="Y50" s="9" t="s">
        <v>26</v>
      </c>
      <c r="Z50" s="341"/>
      <c r="AA50" s="127" t="str">
        <f>IF(AI50="",ASC(AB50&amp;IF(AD50&lt;&gt;"",TEXT(AD50,"00"),"")&amp;IF(AF50&lt;&gt;"",TEXT(AF50,"00"),"")&amp;IF(AH50&lt;&gt;"",TEXT(AH50,"00"),"")),ASC(AI50))</f>
        <v/>
      </c>
      <c r="AB50" s="327" t="str">
        <f>IF(I50="","",IF(I50="201 十種競技","",VLOOKUP(I50,大学記録!$A$3:$H$22,2,FALSE)))</f>
        <v/>
      </c>
      <c r="AC50" s="331" t="s">
        <v>278</v>
      </c>
      <c r="AD50" s="327" t="str">
        <f>IF(I50="","",IF(I50="201 十種競技","",VLOOKUP(I50,大学記録!$A$3:$H$22,4,FALSE)))</f>
        <v/>
      </c>
      <c r="AE50" s="331" t="s">
        <v>279</v>
      </c>
      <c r="AF50" s="327" t="str">
        <f>IF(I50="","",IF(I50="201 十種競技","",VLOOKUP(I50,大学記録!$A$3:$H$22,6,FALSE)))</f>
        <v/>
      </c>
      <c r="AG50" s="335" t="s">
        <v>280</v>
      </c>
      <c r="AH50" s="327" t="str">
        <f>IF(I50="","",IF(I50="201 十種競技","",VLOOKUP(I50,大学記録!$A$3:$H$22,8,FALSE)))</f>
        <v/>
      </c>
      <c r="AI50" s="371" t="str">
        <f>IF(I50="","",IF(I50="201 十種競技",大学記録!$B$21,""))</f>
        <v/>
      </c>
      <c r="AJ50" s="230" t="e">
        <f>IF(#REF!="",ASC(#REF!&amp;IF(#REF!&lt;&gt;"",TEXT(#REF!,"00"),"")&amp;IF(#REF!&lt;&gt;"",TEXT(#REF!,"00"),"")&amp;IF(#REF!&lt;&gt;"",TEXT(#REF!,"00"),"")),ASC(#REF!))</f>
        <v>#REF!</v>
      </c>
      <c r="AL50" s="6" t="str">
        <f>IF(AND(I50&lt;&gt;"107 ハーフマラソン",I50&lt;&gt;"062 10000mW"),D50 &amp; "-" &amp; I50,D50 &amp; "-" &amp; I50 &amp;#REF!)</f>
        <v>-</v>
      </c>
      <c r="AM50" s="6" t="str">
        <f>IF(ISERROR(VLOOKUP(個人情報!$AL50,登録者リスト!#REF!,4,FALSE)),"○","")</f>
        <v>○</v>
      </c>
      <c r="AN50" s="6" t="e">
        <f>IF(AND(I50&lt;&gt;"107 ハーフマラソン",I50&lt;&gt;"062 10000mW"),#REF! &amp; "-" &amp; I50,#REF! &amp; "-" &amp; I50 &amp;#REF!)</f>
        <v>#REF!</v>
      </c>
      <c r="AO50" s="6" t="str">
        <f>IF(ISERROR(VLOOKUP(AN50,突破者リスト外資格記録入力シート!$D$7:$M$106,2,FALSE)),"○","")</f>
        <v>○</v>
      </c>
      <c r="AP50" s="6" t="str">
        <f>IF(C50="○","整理番号","登録番号")</f>
        <v>登録番号</v>
      </c>
      <c r="AQ50" s="6" t="str">
        <f>IF(I50="107 ハーフマラソン","H",IF(I50="062 10000mW","W",""))</f>
        <v/>
      </c>
      <c r="AR50" s="6" t="e">
        <f>VLOOKUP($I50 &amp;#REF!,標準記録!$A$1:$D$25,2,FALSE)</f>
        <v>#REF!</v>
      </c>
      <c r="AS50" s="6" t="e">
        <f>VLOOKUP($I50 &amp;#REF!,標準記録!$A$1:$D$25,3,FALSE)</f>
        <v>#REF!</v>
      </c>
      <c r="AT50" s="6" t="e">
        <f>VLOOKUP($I50 &amp;#REF!,標準記録!$A$1:$D$25,4,FALSE)</f>
        <v>#REF!</v>
      </c>
      <c r="AU50" s="6" t="str">
        <f>IF(AV50="","",A50)</f>
        <v/>
      </c>
      <c r="AV50" s="6" t="str">
        <f>IF(OR(I50="201 十種競技",I50="202 七種競技"),#REF!,"")</f>
        <v/>
      </c>
      <c r="AW50" s="6" t="str">
        <f>IF(I50="107 ハーフマラソン",#REF!,"")</f>
        <v/>
      </c>
      <c r="AX50" s="6" t="e">
        <f>I50 &amp;#REF!</f>
        <v>#REF!</v>
      </c>
      <c r="AY50" s="6">
        <f>I50</f>
        <v>0</v>
      </c>
      <c r="AZ50" s="6">
        <f>COUNTIF($AY$5:$AY$401,I50)</f>
        <v>160</v>
      </c>
      <c r="BA50" s="6">
        <f>COUNTIF($AX$5:$AX$401,I50 &amp; "B標準")</f>
        <v>0</v>
      </c>
      <c r="BB50" s="6" t="str">
        <f>D48 &amp; D50</f>
        <v>登録番号</v>
      </c>
    </row>
    <row r="51" spans="1:54" ht="14.25" thickBot="1" x14ac:dyDescent="0.2">
      <c r="A51" s="368"/>
      <c r="B51" s="380"/>
      <c r="C51" s="282"/>
      <c r="D51" s="280"/>
      <c r="E51" s="186" t="str">
        <f>IF(C50="○",IF($D50&lt;&gt;"",VLOOKUP($D50,新規学連登録者入力シート!$A$2:$U$101,7,FALSE),""),IF($D50&lt;&gt;"",IF(VLOOKUP(個人情報!$D50,登録者リスト!$A$1:$F$43729,4,FALSE)=基本情報!$D$6,VLOOKUP(個人情報!$D50,登録者リスト!$A$1:$F$43729,2,FALSE),""),""))</f>
        <v/>
      </c>
      <c r="F51" s="284"/>
      <c r="G51" s="186" t="str">
        <f>IF(C50="○",IF($D50&lt;&gt;"",VLOOKUP($D50,新規学連登録者入力シート!$A$2:$U$101,19,FALSE),""),IF($D50&lt;&gt;"",IF(VLOOKUP(個人情報!$D50,登録者リスト!$A$1:$F$43729,4,FALSE)=基本情報!$D$6,VLOOKUP(個人情報!$D50,登録者リスト!$A$1:$F$43729,6,FALSE),""),""))</f>
        <v/>
      </c>
      <c r="H51" s="364"/>
      <c r="I51" s="348"/>
      <c r="J51" s="171"/>
      <c r="K51" s="15" t="str">
        <f>IF(S51="",ASC(L51&amp;IF(N51&lt;&gt;"",TEXT(N51,"00"),"")&amp;IF(P51&lt;&gt;"",TEXT(P51,"00"),"")&amp;IF(R51&lt;&gt;"",TEXT(R51,"00"),"")),ASC(S51))</f>
        <v/>
      </c>
      <c r="L51" s="280"/>
      <c r="M51" s="330"/>
      <c r="N51" s="312"/>
      <c r="O51" s="330"/>
      <c r="P51" s="312"/>
      <c r="Q51" s="314"/>
      <c r="R51" s="316"/>
      <c r="S51" s="280"/>
      <c r="T51" s="10"/>
      <c r="U51" s="11" t="s">
        <v>23</v>
      </c>
      <c r="V51" s="10"/>
      <c r="W51" s="11" t="s">
        <v>25</v>
      </c>
      <c r="X51" s="10"/>
      <c r="Y51" s="11" t="s">
        <v>26</v>
      </c>
      <c r="Z51" s="342"/>
      <c r="AA51" s="128" t="str">
        <f>IF(AI51="",ASC(AB50&amp;IF(AD51&lt;&gt;"",TEXT(AD51,"00"),"")&amp;IF(AF51&lt;&gt;"",TEXT(AF51,"00"),"")&amp;IF(AH51&lt;&gt;"",TEXT(AH51,"00"),"")),ASC(AI51))</f>
        <v/>
      </c>
      <c r="AB51" s="328"/>
      <c r="AC51" s="332"/>
      <c r="AD51" s="328"/>
      <c r="AE51" s="332"/>
      <c r="AF51" s="328"/>
      <c r="AG51" s="336"/>
      <c r="AH51" s="328"/>
      <c r="AI51" s="372"/>
      <c r="AJ51" s="231" t="e">
        <f>IF(#REF!="",ASC(#REF!&amp;IF(#REF!&lt;&gt;"",TEXT(#REF!,"00"),"")&amp;IF(#REF!&lt;&gt;"",TEXT(#REF!,"00"),"")&amp;IF(#REF!&lt;&gt;"",TEXT(#REF!,"00"),"")),ASC(#REF!))</f>
        <v>#REF!</v>
      </c>
      <c r="AL51" s="6" t="str">
        <f>IF(AND(I51&lt;&gt;"107 ハーフマラソン",I51&lt;&gt;"062 10000mW"),D50 &amp; "-" &amp; I51,D50 &amp; "-" &amp; I51 &amp;#REF!)</f>
        <v>-</v>
      </c>
      <c r="AM51" s="6" t="str">
        <f>IF(ISERROR(VLOOKUP(個人情報!$AL51,登録者リスト!#REF!,4,FALSE)),"○","")</f>
        <v>○</v>
      </c>
      <c r="AN51" s="6" t="e">
        <f>IF(AND(I51&lt;&gt;"107 ハーフマラソン",I51&lt;&gt;"062 10000mW"),#REF! &amp; "-" &amp; I51,#REF! &amp; "-" &amp; I51 &amp;#REF!)</f>
        <v>#REF!</v>
      </c>
      <c r="AO51" s="6" t="str">
        <f>IF(ISERROR(VLOOKUP(AN51,突破者リスト外資格記録入力シート!$D$7:$M$106,2,FALSE)),"○","")</f>
        <v>○</v>
      </c>
      <c r="AQ51" s="6" t="str">
        <f>IF(I51="107 ハーフマラソン","H",IF(I51="062 10000mW","W",""))</f>
        <v/>
      </c>
      <c r="AR51" s="6" t="e">
        <f>VLOOKUP($I51 &amp;#REF!,標準記録!$A$1:$D$25,2,FALSE)</f>
        <v>#REF!</v>
      </c>
      <c r="AS51" s="6" t="e">
        <f>VLOOKUP($I51 &amp;#REF!,標準記録!$A$1:$D$25,3,FALSE)</f>
        <v>#REF!</v>
      </c>
      <c r="AT51" s="6" t="e">
        <f>VLOOKUP($I51 &amp;#REF!,標準記録!$A$1:$D$25,4,FALSE)</f>
        <v>#REF!</v>
      </c>
      <c r="AU51" s="6" t="str">
        <f>IF(AV51="","",A50)</f>
        <v/>
      </c>
      <c r="AV51" s="6" t="str">
        <f>IF(OR(I51="201 十種競技",I51="202 七種競技"),#REF!,"")</f>
        <v/>
      </c>
      <c r="AW51" s="6" t="str">
        <f>IF(I51="107 ハーフマラソン",#REF!,"")</f>
        <v/>
      </c>
      <c r="AX51" s="6" t="e">
        <f>I51 &amp;#REF!</f>
        <v>#REF!</v>
      </c>
      <c r="AY51" s="6">
        <f>I51</f>
        <v>0</v>
      </c>
      <c r="AZ51" s="6">
        <f>COUNTIF($AY$5:$AY$401,I51)</f>
        <v>160</v>
      </c>
      <c r="BA51" s="6">
        <f>COUNTIF($AX$5:$AX$401,I51 &amp; "B標準")</f>
        <v>0</v>
      </c>
    </row>
    <row r="52" spans="1:54" ht="15" thickTop="1" thickBot="1" x14ac:dyDescent="0.2">
      <c r="A52" s="369"/>
      <c r="B52" s="319" t="s">
        <v>167</v>
      </c>
      <c r="C52" s="320"/>
      <c r="D52" s="320"/>
      <c r="E52" s="320"/>
      <c r="F52" s="320"/>
      <c r="G52" s="321"/>
      <c r="H52" s="183"/>
      <c r="I52" s="370"/>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3"/>
      <c r="AG52" s="323"/>
      <c r="AH52" s="323"/>
      <c r="AI52" s="323"/>
      <c r="AJ52" s="324"/>
    </row>
    <row r="53" spans="1:54" ht="13.5" customHeight="1" x14ac:dyDescent="0.15">
      <c r="A53" s="365"/>
      <c r="B53" s="355" t="s">
        <v>0</v>
      </c>
      <c r="C53" s="357" t="s">
        <v>283</v>
      </c>
      <c r="D53" s="357" t="str">
        <f>IF(C55="○","整理番号","登録番号")</f>
        <v>登録番号</v>
      </c>
      <c r="E53" s="212" t="s">
        <v>1402</v>
      </c>
      <c r="F53" s="355" t="s">
        <v>322</v>
      </c>
      <c r="G53" s="213" t="s">
        <v>1</v>
      </c>
      <c r="H53" s="361" t="s">
        <v>1403</v>
      </c>
      <c r="I53" s="359" t="s">
        <v>2</v>
      </c>
      <c r="J53" s="214" t="s">
        <v>284</v>
      </c>
      <c r="K53" s="215" t="s">
        <v>16</v>
      </c>
      <c r="L53" s="352" t="s">
        <v>4</v>
      </c>
      <c r="M53" s="353"/>
      <c r="N53" s="353"/>
      <c r="O53" s="353"/>
      <c r="P53" s="353"/>
      <c r="Q53" s="353"/>
      <c r="R53" s="353"/>
      <c r="S53" s="353"/>
      <c r="T53" s="353"/>
      <c r="U53" s="353"/>
      <c r="V53" s="353"/>
      <c r="W53" s="353"/>
      <c r="X53" s="353"/>
      <c r="Y53" s="353"/>
      <c r="Z53" s="354"/>
      <c r="AA53" s="216" t="s">
        <v>16</v>
      </c>
      <c r="AB53" s="373" t="s">
        <v>470</v>
      </c>
      <c r="AC53" s="374"/>
      <c r="AD53" s="374"/>
      <c r="AE53" s="374"/>
      <c r="AF53" s="374"/>
      <c r="AG53" s="374"/>
      <c r="AH53" s="374"/>
      <c r="AI53" s="375"/>
      <c r="AJ53" s="228" t="s">
        <v>16</v>
      </c>
    </row>
    <row r="54" spans="1:54" ht="14.25" thickBot="1" x14ac:dyDescent="0.2">
      <c r="A54" s="366"/>
      <c r="B54" s="356"/>
      <c r="C54" s="358"/>
      <c r="D54" s="358"/>
      <c r="E54" s="217" t="s">
        <v>6</v>
      </c>
      <c r="F54" s="356"/>
      <c r="G54" s="218" t="s">
        <v>7</v>
      </c>
      <c r="H54" s="362"/>
      <c r="I54" s="360"/>
      <c r="J54" s="219"/>
      <c r="K54" s="220"/>
      <c r="L54" s="349" t="s">
        <v>8</v>
      </c>
      <c r="M54" s="350"/>
      <c r="N54" s="350"/>
      <c r="O54" s="350"/>
      <c r="P54" s="350"/>
      <c r="Q54" s="350"/>
      <c r="R54" s="351"/>
      <c r="S54" s="217" t="s">
        <v>9</v>
      </c>
      <c r="T54" s="221" t="s">
        <v>10</v>
      </c>
      <c r="U54" s="222"/>
      <c r="V54" s="222"/>
      <c r="W54" s="222"/>
      <c r="X54" s="222"/>
      <c r="Y54" s="223"/>
      <c r="Z54" s="218" t="s">
        <v>11</v>
      </c>
      <c r="AA54" s="224"/>
      <c r="AB54" s="376" t="s">
        <v>8</v>
      </c>
      <c r="AC54" s="377"/>
      <c r="AD54" s="377"/>
      <c r="AE54" s="377"/>
      <c r="AF54" s="377"/>
      <c r="AG54" s="377"/>
      <c r="AH54" s="378"/>
      <c r="AI54" s="225" t="s">
        <v>9</v>
      </c>
      <c r="AJ54" s="229"/>
    </row>
    <row r="55" spans="1:54" x14ac:dyDescent="0.15">
      <c r="A55" s="367">
        <v>11</v>
      </c>
      <c r="B55" s="379" t="str">
        <f>IF(OR(B50="",E55=""),"",B50+1)</f>
        <v/>
      </c>
      <c r="C55" s="281"/>
      <c r="D55" s="279"/>
      <c r="E55" s="184" t="str">
        <f>IF(C55="○",IF($D55&lt;&gt;"",VLOOKUP($D55,新規学連登録者入力シート!$A$2:$U$101,8,FALSE),""),IF($D55&lt;&gt;"",IF(VLOOKUP(個人情報!$D55,登録者リスト!$A$1:$F$43729,4,FALSE)=基本情報!$D$6,VLOOKUP(個人情報!$D55,登録者リスト!$A$1:$F$43729,3,FALSE),""),""))</f>
        <v/>
      </c>
      <c r="F55" s="283" t="str">
        <f>IF(C55="○",IF($D55&lt;&gt;"",VLOOKUP($D55,新規学連登録者入力シート!$A$2:$U$101,9,FALSE),""),IF($D55&lt;&gt;"",IF(VLOOKUP(個人情報!$D55,登録者リスト!$A$1:$G$43729,4,FALSE)=基本情報!$D$6,VLOOKUP(個人情報!$D55,登録者リスト!$A$1:$G$43729,7,FALSE),""),""))</f>
        <v/>
      </c>
      <c r="G55" s="185" t="str">
        <f>IF(C55="○",IF($D55&lt;&gt;"",VLOOKUP($D55,新規学連登録者入力シート!$A$2:$U$101,14,FALSE),""),IF($D55&lt;&gt;"",IF(VLOOKUP(個人情報!$D55,登録者リスト!$A$1:$F$43729,4,FALSE)=基本情報!$D$6,VLOOKUP(個人情報!$D55,登録者リスト!$A$1:$F$43729,5,FALSE),""),""))</f>
        <v/>
      </c>
      <c r="H55" s="363" t="str">
        <f>IF(C55="○",IF($D55&lt;&gt;"",VLOOKUP($D55,新規学連登録者入力シート!$A$2:$U$101,19,FALSE),""),IF($D55&lt;&gt;"",IF(VLOOKUP(個人情報!$D55,登録者リスト!$A$1:$H$43729,4,FALSE)=基本情報!$D$6,VLOOKUP(個人情報!$D55,登録者リスト!$A$1:$H$43729,8,FALSE),""),""))</f>
        <v/>
      </c>
      <c r="I55" s="347"/>
      <c r="J55" s="170"/>
      <c r="K55" s="13" t="str">
        <f>IF(S55="",ASC(L55&amp;IF(N55&lt;&gt;"",TEXT(N55,"00"),"")&amp;IF(P55&lt;&gt;"",TEXT(P55,"00"),"")&amp;IF(R55&lt;&gt;"",TEXT(R55,"00"),"")),ASC(S55))</f>
        <v/>
      </c>
      <c r="L55" s="279"/>
      <c r="M55" s="329" t="s">
        <v>278</v>
      </c>
      <c r="N55" s="311"/>
      <c r="O55" s="329" t="s">
        <v>279</v>
      </c>
      <c r="P55" s="311"/>
      <c r="Q55" s="313" t="s">
        <v>280</v>
      </c>
      <c r="R55" s="315"/>
      <c r="S55" s="279"/>
      <c r="T55" s="8"/>
      <c r="U55" s="9" t="s">
        <v>23</v>
      </c>
      <c r="V55" s="8"/>
      <c r="W55" s="9" t="s">
        <v>24</v>
      </c>
      <c r="X55" s="8"/>
      <c r="Y55" s="9" t="s">
        <v>26</v>
      </c>
      <c r="Z55" s="341"/>
      <c r="AA55" s="127" t="str">
        <f>IF(AI55="",ASC(AB55&amp;IF(AD55&lt;&gt;"",TEXT(AD55,"00"),"")&amp;IF(AF55&lt;&gt;"",TEXT(AF55,"00"),"")&amp;IF(AH55&lt;&gt;"",TEXT(AH55,"00"),"")),ASC(AI55))</f>
        <v/>
      </c>
      <c r="AB55" s="327" t="str">
        <f>IF(I55="","",IF(I55="201 十種競技","",VLOOKUP(I55,大学記録!$A$3:$H$22,2,FALSE)))</f>
        <v/>
      </c>
      <c r="AC55" s="331" t="s">
        <v>278</v>
      </c>
      <c r="AD55" s="327" t="str">
        <f>IF(I55="","",IF(I55="201 十種競技","",VLOOKUP(I55,大学記録!$A$3:$H$22,4,FALSE)))</f>
        <v/>
      </c>
      <c r="AE55" s="331" t="s">
        <v>279</v>
      </c>
      <c r="AF55" s="327" t="str">
        <f>IF(I55="","",IF(I55="201 十種競技","",VLOOKUP(I55,大学記録!$A$3:$H$22,6,FALSE)))</f>
        <v/>
      </c>
      <c r="AG55" s="335" t="s">
        <v>280</v>
      </c>
      <c r="AH55" s="327" t="str">
        <f>IF(I55="","",IF(I55="201 十種競技","",VLOOKUP(I55,大学記録!$A$3:$H$22,8,FALSE)))</f>
        <v/>
      </c>
      <c r="AI55" s="371" t="str">
        <f>IF(I55="","",IF(I55="201 十種競技",大学記録!$B$21,""))</f>
        <v/>
      </c>
      <c r="AJ55" s="230" t="e">
        <f>IF(#REF!="",ASC(#REF!&amp;IF(#REF!&lt;&gt;"",TEXT(#REF!,"00"),"")&amp;IF(#REF!&lt;&gt;"",TEXT(#REF!,"00"),"")&amp;IF(#REF!&lt;&gt;"",TEXT(#REF!,"00"),"")),ASC(#REF!))</f>
        <v>#REF!</v>
      </c>
      <c r="AL55" s="6" t="str">
        <f>IF(AND(I55&lt;&gt;"107 ハーフマラソン",I55&lt;&gt;"062 10000mW"),D55 &amp; "-" &amp; I55,D55 &amp; "-" &amp; I55 &amp;#REF!)</f>
        <v>-</v>
      </c>
      <c r="AM55" s="6" t="str">
        <f>IF(ISERROR(VLOOKUP(個人情報!$AL55,登録者リスト!#REF!,4,FALSE)),"○","")</f>
        <v>○</v>
      </c>
      <c r="AN55" s="6" t="e">
        <f>IF(AND(I55&lt;&gt;"107 ハーフマラソン",I55&lt;&gt;"062 10000mW"),#REF! &amp; "-" &amp; I55,#REF! &amp; "-" &amp; I55 &amp;#REF!)</f>
        <v>#REF!</v>
      </c>
      <c r="AO55" s="6" t="str">
        <f>IF(ISERROR(VLOOKUP(AN55,突破者リスト外資格記録入力シート!$D$7:$M$106,2,FALSE)),"○","")</f>
        <v>○</v>
      </c>
      <c r="AP55" s="6" t="str">
        <f>IF(C55="○","整理番号","登録番号")</f>
        <v>登録番号</v>
      </c>
      <c r="AQ55" s="6" t="str">
        <f>IF(I55="107 ハーフマラソン","H",IF(I55="062 10000mW","W",""))</f>
        <v/>
      </c>
      <c r="AR55" s="6" t="e">
        <f>VLOOKUP($I55 &amp;#REF!,標準記録!$A$1:$D$25,2,FALSE)</f>
        <v>#REF!</v>
      </c>
      <c r="AS55" s="6" t="e">
        <f>VLOOKUP($I55 &amp;#REF!,標準記録!$A$1:$D$25,3,FALSE)</f>
        <v>#REF!</v>
      </c>
      <c r="AT55" s="6" t="e">
        <f>VLOOKUP($I55 &amp;#REF!,標準記録!$A$1:$D$25,4,FALSE)</f>
        <v>#REF!</v>
      </c>
      <c r="AU55" s="6" t="str">
        <f>IF(AV55="","",A55)</f>
        <v/>
      </c>
      <c r="AV55" s="6" t="str">
        <f>IF(OR(I55="201 十種競技",I55="202 七種競技"),#REF!,"")</f>
        <v/>
      </c>
      <c r="AW55" s="6" t="str">
        <f>IF(I55="107 ハーフマラソン",#REF!,"")</f>
        <v/>
      </c>
      <c r="AX55" s="6" t="e">
        <f>I55 &amp;#REF!</f>
        <v>#REF!</v>
      </c>
      <c r="AY55" s="6">
        <f>I55</f>
        <v>0</v>
      </c>
      <c r="AZ55" s="6">
        <f>COUNTIF($AY$5:$AY$401,I55)</f>
        <v>160</v>
      </c>
      <c r="BA55" s="6">
        <f>COUNTIF($AX$5:$AX$401,I55 &amp; "B標準")</f>
        <v>0</v>
      </c>
      <c r="BB55" s="6" t="str">
        <f>D53 &amp; D55</f>
        <v>登録番号</v>
      </c>
    </row>
    <row r="56" spans="1:54" ht="14.25" thickBot="1" x14ac:dyDescent="0.2">
      <c r="A56" s="368"/>
      <c r="B56" s="380"/>
      <c r="C56" s="282"/>
      <c r="D56" s="280"/>
      <c r="E56" s="186" t="str">
        <f>IF(C55="○",IF($D55&lt;&gt;"",VLOOKUP($D55,新規学連登録者入力シート!$A$2:$U$101,7,FALSE),""),IF($D55&lt;&gt;"",IF(VLOOKUP(個人情報!$D55,登録者リスト!$A$1:$F$43729,4,FALSE)=基本情報!$D$6,VLOOKUP(個人情報!$D55,登録者リスト!$A$1:$F$43729,2,FALSE),""),""))</f>
        <v/>
      </c>
      <c r="F56" s="284"/>
      <c r="G56" s="186" t="str">
        <f>IF(C55="○",IF($D55&lt;&gt;"",VLOOKUP($D55,新規学連登録者入力シート!$A$2:$U$101,19,FALSE),""),IF($D55&lt;&gt;"",IF(VLOOKUP(個人情報!$D55,登録者リスト!$A$1:$F$43729,4,FALSE)=基本情報!$D$6,VLOOKUP(個人情報!$D55,登録者リスト!$A$1:$F$43729,6,FALSE),""),""))</f>
        <v/>
      </c>
      <c r="H56" s="364"/>
      <c r="I56" s="348"/>
      <c r="J56" s="171"/>
      <c r="K56" s="15" t="str">
        <f>IF(S56="",ASC(L56&amp;IF(N56&lt;&gt;"",TEXT(N56,"00"),"")&amp;IF(P56&lt;&gt;"",TEXT(P56,"00"),"")&amp;IF(R56&lt;&gt;"",TEXT(R56,"00"),"")),ASC(S56))</f>
        <v/>
      </c>
      <c r="L56" s="280"/>
      <c r="M56" s="330"/>
      <c r="N56" s="312"/>
      <c r="O56" s="330"/>
      <c r="P56" s="312"/>
      <c r="Q56" s="314"/>
      <c r="R56" s="316"/>
      <c r="S56" s="280"/>
      <c r="T56" s="10"/>
      <c r="U56" s="11" t="s">
        <v>23</v>
      </c>
      <c r="V56" s="10"/>
      <c r="W56" s="11" t="s">
        <v>25</v>
      </c>
      <c r="X56" s="10"/>
      <c r="Y56" s="11" t="s">
        <v>26</v>
      </c>
      <c r="Z56" s="342"/>
      <c r="AA56" s="128" t="str">
        <f>IF(AI56="",ASC(AB55&amp;IF(AD56&lt;&gt;"",TEXT(AD56,"00"),"")&amp;IF(AF56&lt;&gt;"",TEXT(AF56,"00"),"")&amp;IF(AH56&lt;&gt;"",TEXT(AH56,"00"),"")),ASC(AI56))</f>
        <v/>
      </c>
      <c r="AB56" s="328"/>
      <c r="AC56" s="332"/>
      <c r="AD56" s="328"/>
      <c r="AE56" s="332"/>
      <c r="AF56" s="328"/>
      <c r="AG56" s="336"/>
      <c r="AH56" s="328"/>
      <c r="AI56" s="372"/>
      <c r="AJ56" s="231" t="e">
        <f>IF(#REF!="",ASC(#REF!&amp;IF(#REF!&lt;&gt;"",TEXT(#REF!,"00"),"")&amp;IF(#REF!&lt;&gt;"",TEXT(#REF!,"00"),"")&amp;IF(#REF!&lt;&gt;"",TEXT(#REF!,"00"),"")),ASC(#REF!))</f>
        <v>#REF!</v>
      </c>
      <c r="AL56" s="6" t="str">
        <f>IF(AND(I56&lt;&gt;"107 ハーフマラソン",I56&lt;&gt;"062 10000mW"),D55 &amp; "-" &amp; I56,D55 &amp; "-" &amp; I56 &amp;#REF!)</f>
        <v>-</v>
      </c>
      <c r="AM56" s="6" t="str">
        <f>IF(ISERROR(VLOOKUP(個人情報!$AL56,登録者リスト!#REF!,4,FALSE)),"○","")</f>
        <v>○</v>
      </c>
      <c r="AN56" s="6" t="e">
        <f>IF(AND(I56&lt;&gt;"107 ハーフマラソン",I56&lt;&gt;"062 10000mW"),#REF! &amp; "-" &amp; I56,#REF! &amp; "-" &amp; I56 &amp;#REF!)</f>
        <v>#REF!</v>
      </c>
      <c r="AO56" s="6" t="str">
        <f>IF(ISERROR(VLOOKUP(AN56,突破者リスト外資格記録入力シート!$D$7:$M$106,2,FALSE)),"○","")</f>
        <v>○</v>
      </c>
      <c r="AQ56" s="6" t="str">
        <f>IF(I56="107 ハーフマラソン","H",IF(I56="062 10000mW","W",""))</f>
        <v/>
      </c>
      <c r="AR56" s="6" t="e">
        <f>VLOOKUP($I56 &amp;#REF!,標準記録!$A$1:$D$25,2,FALSE)</f>
        <v>#REF!</v>
      </c>
      <c r="AS56" s="6" t="e">
        <f>VLOOKUP($I56 &amp;#REF!,標準記録!$A$1:$D$25,3,FALSE)</f>
        <v>#REF!</v>
      </c>
      <c r="AT56" s="6" t="e">
        <f>VLOOKUP($I56 &amp;#REF!,標準記録!$A$1:$D$25,4,FALSE)</f>
        <v>#REF!</v>
      </c>
      <c r="AU56" s="6" t="str">
        <f>IF(AV56="","",A55)</f>
        <v/>
      </c>
      <c r="AV56" s="6" t="str">
        <f>IF(OR(I56="201 十種競技",I56="202 七種競技"),#REF!,"")</f>
        <v/>
      </c>
      <c r="AW56" s="6" t="str">
        <f>IF(I56="107 ハーフマラソン",#REF!,"")</f>
        <v/>
      </c>
      <c r="AX56" s="6" t="e">
        <f>I56 &amp;#REF!</f>
        <v>#REF!</v>
      </c>
      <c r="AY56" s="6">
        <f>I56</f>
        <v>0</v>
      </c>
      <c r="AZ56" s="6">
        <f>COUNTIF($AY$5:$AY$401,I56)</f>
        <v>160</v>
      </c>
      <c r="BA56" s="6">
        <f>COUNTIF($AX$5:$AX$401,I56 &amp; "B標準")</f>
        <v>0</v>
      </c>
    </row>
    <row r="57" spans="1:54" ht="15" thickTop="1" thickBot="1" x14ac:dyDescent="0.2">
      <c r="A57" s="369"/>
      <c r="B57" s="319" t="s">
        <v>167</v>
      </c>
      <c r="C57" s="320"/>
      <c r="D57" s="320"/>
      <c r="E57" s="320"/>
      <c r="F57" s="320"/>
      <c r="G57" s="321"/>
      <c r="H57" s="183"/>
      <c r="I57" s="370"/>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4"/>
    </row>
    <row r="58" spans="1:54" ht="13.5" customHeight="1" x14ac:dyDescent="0.15">
      <c r="A58" s="365"/>
      <c r="B58" s="355" t="s">
        <v>0</v>
      </c>
      <c r="C58" s="357" t="s">
        <v>283</v>
      </c>
      <c r="D58" s="357" t="str">
        <f>IF(C60="○","整理番号","登録番号")</f>
        <v>登録番号</v>
      </c>
      <c r="E58" s="212" t="s">
        <v>1402</v>
      </c>
      <c r="F58" s="355" t="s">
        <v>322</v>
      </c>
      <c r="G58" s="213" t="s">
        <v>1</v>
      </c>
      <c r="H58" s="361" t="s">
        <v>1403</v>
      </c>
      <c r="I58" s="359" t="s">
        <v>2</v>
      </c>
      <c r="J58" s="214" t="s">
        <v>284</v>
      </c>
      <c r="K58" s="215" t="s">
        <v>16</v>
      </c>
      <c r="L58" s="352" t="s">
        <v>4</v>
      </c>
      <c r="M58" s="353"/>
      <c r="N58" s="353"/>
      <c r="O58" s="353"/>
      <c r="P58" s="353"/>
      <c r="Q58" s="353"/>
      <c r="R58" s="353"/>
      <c r="S58" s="353"/>
      <c r="T58" s="353"/>
      <c r="U58" s="353"/>
      <c r="V58" s="353"/>
      <c r="W58" s="353"/>
      <c r="X58" s="353"/>
      <c r="Y58" s="353"/>
      <c r="Z58" s="354"/>
      <c r="AA58" s="216" t="s">
        <v>16</v>
      </c>
      <c r="AB58" s="373" t="s">
        <v>470</v>
      </c>
      <c r="AC58" s="374"/>
      <c r="AD58" s="374"/>
      <c r="AE58" s="374"/>
      <c r="AF58" s="374"/>
      <c r="AG58" s="374"/>
      <c r="AH58" s="374"/>
      <c r="AI58" s="375"/>
      <c r="AJ58" s="228" t="s">
        <v>16</v>
      </c>
    </row>
    <row r="59" spans="1:54" ht="14.25" thickBot="1" x14ac:dyDescent="0.2">
      <c r="A59" s="366"/>
      <c r="B59" s="356"/>
      <c r="C59" s="358"/>
      <c r="D59" s="358"/>
      <c r="E59" s="217" t="s">
        <v>6</v>
      </c>
      <c r="F59" s="356"/>
      <c r="G59" s="218" t="s">
        <v>7</v>
      </c>
      <c r="H59" s="362"/>
      <c r="I59" s="360"/>
      <c r="J59" s="219"/>
      <c r="K59" s="220"/>
      <c r="L59" s="349" t="s">
        <v>8</v>
      </c>
      <c r="M59" s="350"/>
      <c r="N59" s="350"/>
      <c r="O59" s="350"/>
      <c r="P59" s="350"/>
      <c r="Q59" s="350"/>
      <c r="R59" s="351"/>
      <c r="S59" s="217" t="s">
        <v>9</v>
      </c>
      <c r="T59" s="221" t="s">
        <v>10</v>
      </c>
      <c r="U59" s="222"/>
      <c r="V59" s="222"/>
      <c r="W59" s="222"/>
      <c r="X59" s="222"/>
      <c r="Y59" s="223"/>
      <c r="Z59" s="218" t="s">
        <v>11</v>
      </c>
      <c r="AA59" s="224"/>
      <c r="AB59" s="376" t="s">
        <v>8</v>
      </c>
      <c r="AC59" s="377"/>
      <c r="AD59" s="377"/>
      <c r="AE59" s="377"/>
      <c r="AF59" s="377"/>
      <c r="AG59" s="377"/>
      <c r="AH59" s="378"/>
      <c r="AI59" s="225" t="s">
        <v>9</v>
      </c>
      <c r="AJ59" s="229"/>
    </row>
    <row r="60" spans="1:54" x14ac:dyDescent="0.15">
      <c r="A60" s="367">
        <v>12</v>
      </c>
      <c r="B60" s="379" t="str">
        <f>IF(OR(B55="",E60=""),"",B55+1)</f>
        <v/>
      </c>
      <c r="C60" s="281"/>
      <c r="D60" s="279"/>
      <c r="E60" s="184" t="str">
        <f>IF(C60="○",IF($D60&lt;&gt;"",VLOOKUP($D60,新規学連登録者入力シート!$A$2:$U$101,8,FALSE),""),IF($D60&lt;&gt;"",IF(VLOOKUP(個人情報!$D60,登録者リスト!$A$1:$F$43729,4,FALSE)=基本情報!$D$6,VLOOKUP(個人情報!$D60,登録者リスト!$A$1:$F$43729,3,FALSE),""),""))</f>
        <v/>
      </c>
      <c r="F60" s="283" t="str">
        <f>IF(C60="○",IF($D60&lt;&gt;"",VLOOKUP($D60,新規学連登録者入力シート!$A$2:$U$101,9,FALSE),""),IF($D60&lt;&gt;"",IF(VLOOKUP(個人情報!$D60,登録者リスト!$A$1:$G$43729,4,FALSE)=基本情報!$D$6,VLOOKUP(個人情報!$D60,登録者リスト!$A$1:$G$43729,7,FALSE),""),""))</f>
        <v/>
      </c>
      <c r="G60" s="185" t="str">
        <f>IF(C60="○",IF($D60&lt;&gt;"",VLOOKUP($D60,新規学連登録者入力シート!$A$2:$U$101,14,FALSE),""),IF($D60&lt;&gt;"",IF(VLOOKUP(個人情報!$D60,登録者リスト!$A$1:$F$43729,4,FALSE)=基本情報!$D$6,VLOOKUP(個人情報!$D60,登録者リスト!$A$1:$F$43729,5,FALSE),""),""))</f>
        <v/>
      </c>
      <c r="H60" s="363" t="str">
        <f>IF(C60="○",IF($D60&lt;&gt;"",VLOOKUP($D60,新規学連登録者入力シート!$A$2:$U$101,19,FALSE),""),IF($D60&lt;&gt;"",IF(VLOOKUP(個人情報!$D60,登録者リスト!$A$1:$H$43729,4,FALSE)=基本情報!$D$6,VLOOKUP(個人情報!$D60,登録者リスト!$A$1:$H$43729,8,FALSE),""),""))</f>
        <v/>
      </c>
      <c r="I60" s="347"/>
      <c r="J60" s="170"/>
      <c r="K60" s="13" t="str">
        <f>IF(S60="",ASC(L60&amp;IF(N60&lt;&gt;"",TEXT(N60,"00"),"")&amp;IF(P60&lt;&gt;"",TEXT(P60,"00"),"")&amp;IF(R60&lt;&gt;"",TEXT(R60,"00"),"")),ASC(S60))</f>
        <v/>
      </c>
      <c r="L60" s="279"/>
      <c r="M60" s="329" t="s">
        <v>278</v>
      </c>
      <c r="N60" s="311"/>
      <c r="O60" s="329" t="s">
        <v>279</v>
      </c>
      <c r="P60" s="311"/>
      <c r="Q60" s="313" t="s">
        <v>280</v>
      </c>
      <c r="R60" s="315"/>
      <c r="S60" s="279"/>
      <c r="T60" s="8"/>
      <c r="U60" s="9" t="s">
        <v>23</v>
      </c>
      <c r="V60" s="8"/>
      <c r="W60" s="9" t="s">
        <v>24</v>
      </c>
      <c r="X60" s="8"/>
      <c r="Y60" s="9" t="s">
        <v>26</v>
      </c>
      <c r="Z60" s="341"/>
      <c r="AA60" s="127" t="str">
        <f>IF(AI60="",ASC(AB60&amp;IF(AD60&lt;&gt;"",TEXT(AD60,"00"),"")&amp;IF(AF60&lt;&gt;"",TEXT(AF60,"00"),"")&amp;IF(AH60&lt;&gt;"",TEXT(AH60,"00"),"")),ASC(AI60))</f>
        <v/>
      </c>
      <c r="AB60" s="327" t="str">
        <f>IF(I60="","",IF(I60="201 十種競技","",VLOOKUP(I60,大学記録!$A$3:$H$22,2,FALSE)))</f>
        <v/>
      </c>
      <c r="AC60" s="331" t="s">
        <v>278</v>
      </c>
      <c r="AD60" s="327" t="str">
        <f>IF(I60="","",IF(I60="201 十種競技","",VLOOKUP(I60,大学記録!$A$3:$H$22,4,FALSE)))</f>
        <v/>
      </c>
      <c r="AE60" s="331" t="s">
        <v>279</v>
      </c>
      <c r="AF60" s="327" t="str">
        <f>IF(I60="","",IF(I60="201 十種競技","",VLOOKUP(I60,大学記録!$A$3:$H$22,6,FALSE)))</f>
        <v/>
      </c>
      <c r="AG60" s="335" t="s">
        <v>280</v>
      </c>
      <c r="AH60" s="327" t="str">
        <f>IF(I60="","",IF(I60="201 十種競技","",VLOOKUP(I60,大学記録!$A$3:$H$22,8,FALSE)))</f>
        <v/>
      </c>
      <c r="AI60" s="371" t="str">
        <f>IF(I60="","",IF(I60="201 十種競技",大学記録!$B$21,""))</f>
        <v/>
      </c>
      <c r="AJ60" s="230" t="e">
        <f>IF(#REF!="",ASC(#REF!&amp;IF(#REF!&lt;&gt;"",TEXT(#REF!,"00"),"")&amp;IF(#REF!&lt;&gt;"",TEXT(#REF!,"00"),"")&amp;IF(#REF!&lt;&gt;"",TEXT(#REF!,"00"),"")),ASC(#REF!))</f>
        <v>#REF!</v>
      </c>
      <c r="AL60" s="6" t="str">
        <f>IF(AND(I60&lt;&gt;"107 ハーフマラソン",I60&lt;&gt;"062 10000mW"),D60 &amp; "-" &amp; I60,D60 &amp; "-" &amp; I60 &amp;#REF!)</f>
        <v>-</v>
      </c>
      <c r="AM60" s="6" t="str">
        <f>IF(ISERROR(VLOOKUP(個人情報!$AL60,登録者リスト!#REF!,4,FALSE)),"○","")</f>
        <v>○</v>
      </c>
      <c r="AN60" s="6" t="e">
        <f>IF(AND(I60&lt;&gt;"107 ハーフマラソン",I60&lt;&gt;"062 10000mW"),#REF! &amp; "-" &amp; I60,#REF! &amp; "-" &amp; I60 &amp;#REF!)</f>
        <v>#REF!</v>
      </c>
      <c r="AO60" s="6" t="str">
        <f>IF(ISERROR(VLOOKUP(AN60,突破者リスト外資格記録入力シート!$D$7:$M$106,2,FALSE)),"○","")</f>
        <v>○</v>
      </c>
      <c r="AP60" s="6" t="str">
        <f>IF(C60="○","整理番号","登録番号")</f>
        <v>登録番号</v>
      </c>
      <c r="AQ60" s="6" t="str">
        <f>IF(I60="107 ハーフマラソン","H",IF(I60="062 10000mW","W",""))</f>
        <v/>
      </c>
      <c r="AR60" s="6" t="e">
        <f>VLOOKUP($I60 &amp;#REF!,標準記録!$A$1:$D$25,2,FALSE)</f>
        <v>#REF!</v>
      </c>
      <c r="AS60" s="6" t="e">
        <f>VLOOKUP($I60 &amp;#REF!,標準記録!$A$1:$D$25,3,FALSE)</f>
        <v>#REF!</v>
      </c>
      <c r="AT60" s="6" t="e">
        <f>VLOOKUP($I60 &amp;#REF!,標準記録!$A$1:$D$25,4,FALSE)</f>
        <v>#REF!</v>
      </c>
      <c r="AU60" s="6" t="str">
        <f>IF(AV60="","",A60)</f>
        <v/>
      </c>
      <c r="AV60" s="6" t="str">
        <f>IF(OR(I60="201 十種競技",I60="202 七種競技"),#REF!,"")</f>
        <v/>
      </c>
      <c r="AW60" s="6" t="str">
        <f>IF(I60="107 ハーフマラソン",#REF!,"")</f>
        <v/>
      </c>
      <c r="AX60" s="6" t="e">
        <f>I60 &amp;#REF!</f>
        <v>#REF!</v>
      </c>
      <c r="AY60" s="6">
        <f>I60</f>
        <v>0</v>
      </c>
      <c r="AZ60" s="6">
        <f>COUNTIF($AY$5:$AY$401,I60)</f>
        <v>160</v>
      </c>
      <c r="BA60" s="6">
        <f>COUNTIF($AX$5:$AX$401,I60 &amp; "B標準")</f>
        <v>0</v>
      </c>
      <c r="BB60" s="6" t="str">
        <f>D58 &amp; D60</f>
        <v>登録番号</v>
      </c>
    </row>
    <row r="61" spans="1:54" ht="14.25" thickBot="1" x14ac:dyDescent="0.2">
      <c r="A61" s="368"/>
      <c r="B61" s="380"/>
      <c r="C61" s="282"/>
      <c r="D61" s="280"/>
      <c r="E61" s="186" t="str">
        <f>IF(C60="○",IF($D60&lt;&gt;"",VLOOKUP($D60,新規学連登録者入力シート!$A$2:$U$101,7,FALSE),""),IF($D60&lt;&gt;"",IF(VLOOKUP(個人情報!$D60,登録者リスト!$A$1:$F$43729,4,FALSE)=基本情報!$D$6,VLOOKUP(個人情報!$D60,登録者リスト!$A$1:$F$43729,2,FALSE),""),""))</f>
        <v/>
      </c>
      <c r="F61" s="284"/>
      <c r="G61" s="186" t="str">
        <f>IF(C60="○",IF($D60&lt;&gt;"",VLOOKUP($D60,新規学連登録者入力シート!$A$2:$U$101,19,FALSE),""),IF($D60&lt;&gt;"",IF(VLOOKUP(個人情報!$D60,登録者リスト!$A$1:$F$43729,4,FALSE)=基本情報!$D$6,VLOOKUP(個人情報!$D60,登録者リスト!$A$1:$F$43729,6,FALSE),""),""))</f>
        <v/>
      </c>
      <c r="H61" s="364"/>
      <c r="I61" s="348"/>
      <c r="J61" s="171"/>
      <c r="K61" s="15" t="str">
        <f>IF(S61="",ASC(L61&amp;IF(N61&lt;&gt;"",TEXT(N61,"00"),"")&amp;IF(P61&lt;&gt;"",TEXT(P61,"00"),"")&amp;IF(R61&lt;&gt;"",TEXT(R61,"00"),"")),ASC(S61))</f>
        <v/>
      </c>
      <c r="L61" s="280"/>
      <c r="M61" s="330"/>
      <c r="N61" s="312"/>
      <c r="O61" s="330"/>
      <c r="P61" s="312"/>
      <c r="Q61" s="314"/>
      <c r="R61" s="316"/>
      <c r="S61" s="280"/>
      <c r="T61" s="10"/>
      <c r="U61" s="11" t="s">
        <v>23</v>
      </c>
      <c r="V61" s="10"/>
      <c r="W61" s="11" t="s">
        <v>25</v>
      </c>
      <c r="X61" s="10"/>
      <c r="Y61" s="11" t="s">
        <v>26</v>
      </c>
      <c r="Z61" s="342"/>
      <c r="AA61" s="128" t="str">
        <f>IF(AI61="",ASC(AB60&amp;IF(AD61&lt;&gt;"",TEXT(AD61,"00"),"")&amp;IF(AF61&lt;&gt;"",TEXT(AF61,"00"),"")&amp;IF(AH61&lt;&gt;"",TEXT(AH61,"00"),"")),ASC(AI61))</f>
        <v/>
      </c>
      <c r="AB61" s="328"/>
      <c r="AC61" s="332"/>
      <c r="AD61" s="328"/>
      <c r="AE61" s="332"/>
      <c r="AF61" s="328"/>
      <c r="AG61" s="336"/>
      <c r="AH61" s="328"/>
      <c r="AI61" s="372"/>
      <c r="AJ61" s="231" t="e">
        <f>IF(#REF!="",ASC(#REF!&amp;IF(#REF!&lt;&gt;"",TEXT(#REF!,"00"),"")&amp;IF(#REF!&lt;&gt;"",TEXT(#REF!,"00"),"")&amp;IF(#REF!&lt;&gt;"",TEXT(#REF!,"00"),"")),ASC(#REF!))</f>
        <v>#REF!</v>
      </c>
      <c r="AL61" s="6" t="str">
        <f>IF(AND(I61&lt;&gt;"107 ハーフマラソン",I61&lt;&gt;"062 10000mW"),D60 &amp; "-" &amp; I61,D60 &amp; "-" &amp; I61 &amp;#REF!)</f>
        <v>-</v>
      </c>
      <c r="AM61" s="6" t="str">
        <f>IF(ISERROR(VLOOKUP(個人情報!$AL61,登録者リスト!#REF!,4,FALSE)),"○","")</f>
        <v>○</v>
      </c>
      <c r="AN61" s="6" t="e">
        <f>IF(AND(I61&lt;&gt;"107 ハーフマラソン",I61&lt;&gt;"062 10000mW"),#REF! &amp; "-" &amp; I61,#REF! &amp; "-" &amp; I61 &amp;#REF!)</f>
        <v>#REF!</v>
      </c>
      <c r="AO61" s="6" t="str">
        <f>IF(ISERROR(VLOOKUP(AN61,突破者リスト外資格記録入力シート!$D$7:$M$106,2,FALSE)),"○","")</f>
        <v>○</v>
      </c>
      <c r="AQ61" s="6" t="str">
        <f>IF(I61="107 ハーフマラソン","H",IF(I61="062 10000mW","W",""))</f>
        <v/>
      </c>
      <c r="AR61" s="6" t="e">
        <f>VLOOKUP($I61 &amp;#REF!,標準記録!$A$1:$D$25,2,FALSE)</f>
        <v>#REF!</v>
      </c>
      <c r="AS61" s="6" t="e">
        <f>VLOOKUP($I61 &amp;#REF!,標準記録!$A$1:$D$25,3,FALSE)</f>
        <v>#REF!</v>
      </c>
      <c r="AT61" s="6" t="e">
        <f>VLOOKUP($I61 &amp;#REF!,標準記録!$A$1:$D$25,4,FALSE)</f>
        <v>#REF!</v>
      </c>
      <c r="AU61" s="6" t="str">
        <f>IF(AV61="","",A60)</f>
        <v/>
      </c>
      <c r="AV61" s="6" t="str">
        <f>IF(OR(I61="201 十種競技",I61="202 七種競技"),#REF!,"")</f>
        <v/>
      </c>
      <c r="AW61" s="6" t="str">
        <f>IF(I61="107 ハーフマラソン",#REF!,"")</f>
        <v/>
      </c>
      <c r="AX61" s="6" t="e">
        <f>I61 &amp;#REF!</f>
        <v>#REF!</v>
      </c>
      <c r="AY61" s="6">
        <f>I61</f>
        <v>0</v>
      </c>
      <c r="AZ61" s="6">
        <f>COUNTIF($AY$5:$AY$401,I61)</f>
        <v>160</v>
      </c>
      <c r="BA61" s="6">
        <f>COUNTIF($AX$5:$AX$401,I61 &amp; "B標準")</f>
        <v>0</v>
      </c>
    </row>
    <row r="62" spans="1:54" ht="15" thickTop="1" thickBot="1" x14ac:dyDescent="0.2">
      <c r="A62" s="369"/>
      <c r="B62" s="319" t="s">
        <v>167</v>
      </c>
      <c r="C62" s="320"/>
      <c r="D62" s="320"/>
      <c r="E62" s="320"/>
      <c r="F62" s="320"/>
      <c r="G62" s="321"/>
      <c r="H62" s="183"/>
      <c r="I62" s="370"/>
      <c r="J62" s="323"/>
      <c r="K62" s="323"/>
      <c r="L62" s="323"/>
      <c r="M62" s="323"/>
      <c r="N62" s="323"/>
      <c r="O62" s="323"/>
      <c r="P62" s="323"/>
      <c r="Q62" s="323"/>
      <c r="R62" s="323"/>
      <c r="S62" s="323"/>
      <c r="T62" s="323"/>
      <c r="U62" s="323"/>
      <c r="V62" s="323"/>
      <c r="W62" s="323"/>
      <c r="X62" s="323"/>
      <c r="Y62" s="323"/>
      <c r="Z62" s="323"/>
      <c r="AA62" s="323"/>
      <c r="AB62" s="323"/>
      <c r="AC62" s="323"/>
      <c r="AD62" s="323"/>
      <c r="AE62" s="323"/>
      <c r="AF62" s="323"/>
      <c r="AG62" s="323"/>
      <c r="AH62" s="323"/>
      <c r="AI62" s="323"/>
      <c r="AJ62" s="324"/>
    </row>
    <row r="63" spans="1:54" ht="13.5" customHeight="1" x14ac:dyDescent="0.15">
      <c r="A63" s="365"/>
      <c r="B63" s="355" t="s">
        <v>0</v>
      </c>
      <c r="C63" s="357" t="s">
        <v>283</v>
      </c>
      <c r="D63" s="357" t="str">
        <f>IF(C65="○","整理番号","登録番号")</f>
        <v>登録番号</v>
      </c>
      <c r="E63" s="212" t="s">
        <v>1402</v>
      </c>
      <c r="F63" s="355" t="s">
        <v>322</v>
      </c>
      <c r="G63" s="213" t="s">
        <v>1</v>
      </c>
      <c r="H63" s="361" t="s">
        <v>1403</v>
      </c>
      <c r="I63" s="359" t="s">
        <v>2</v>
      </c>
      <c r="J63" s="214" t="s">
        <v>284</v>
      </c>
      <c r="K63" s="215" t="s">
        <v>16</v>
      </c>
      <c r="L63" s="352" t="s">
        <v>4</v>
      </c>
      <c r="M63" s="353"/>
      <c r="N63" s="353"/>
      <c r="O63" s="353"/>
      <c r="P63" s="353"/>
      <c r="Q63" s="353"/>
      <c r="R63" s="353"/>
      <c r="S63" s="353"/>
      <c r="T63" s="353"/>
      <c r="U63" s="353"/>
      <c r="V63" s="353"/>
      <c r="W63" s="353"/>
      <c r="X63" s="353"/>
      <c r="Y63" s="353"/>
      <c r="Z63" s="354"/>
      <c r="AA63" s="216" t="s">
        <v>16</v>
      </c>
      <c r="AB63" s="373" t="s">
        <v>470</v>
      </c>
      <c r="AC63" s="374"/>
      <c r="AD63" s="374"/>
      <c r="AE63" s="374"/>
      <c r="AF63" s="374"/>
      <c r="AG63" s="374"/>
      <c r="AH63" s="374"/>
      <c r="AI63" s="375"/>
      <c r="AJ63" s="228" t="s">
        <v>16</v>
      </c>
    </row>
    <row r="64" spans="1:54" ht="14.25" thickBot="1" x14ac:dyDescent="0.2">
      <c r="A64" s="366"/>
      <c r="B64" s="356"/>
      <c r="C64" s="358"/>
      <c r="D64" s="358"/>
      <c r="E64" s="217" t="s">
        <v>6</v>
      </c>
      <c r="F64" s="356"/>
      <c r="G64" s="218" t="s">
        <v>7</v>
      </c>
      <c r="H64" s="362"/>
      <c r="I64" s="360"/>
      <c r="J64" s="219"/>
      <c r="K64" s="220"/>
      <c r="L64" s="349" t="s">
        <v>8</v>
      </c>
      <c r="M64" s="350"/>
      <c r="N64" s="350"/>
      <c r="O64" s="350"/>
      <c r="P64" s="350"/>
      <c r="Q64" s="350"/>
      <c r="R64" s="351"/>
      <c r="S64" s="217" t="s">
        <v>9</v>
      </c>
      <c r="T64" s="221" t="s">
        <v>10</v>
      </c>
      <c r="U64" s="222"/>
      <c r="V64" s="222"/>
      <c r="W64" s="222"/>
      <c r="X64" s="222"/>
      <c r="Y64" s="223"/>
      <c r="Z64" s="218" t="s">
        <v>11</v>
      </c>
      <c r="AA64" s="224"/>
      <c r="AB64" s="376" t="s">
        <v>8</v>
      </c>
      <c r="AC64" s="377"/>
      <c r="AD64" s="377"/>
      <c r="AE64" s="377"/>
      <c r="AF64" s="377"/>
      <c r="AG64" s="377"/>
      <c r="AH64" s="378"/>
      <c r="AI64" s="225" t="s">
        <v>9</v>
      </c>
      <c r="AJ64" s="229"/>
    </row>
    <row r="65" spans="1:54" x14ac:dyDescent="0.15">
      <c r="A65" s="367">
        <v>13</v>
      </c>
      <c r="B65" s="379" t="str">
        <f>IF(OR(B60="",E65=""),"",B60+1)</f>
        <v/>
      </c>
      <c r="C65" s="281"/>
      <c r="D65" s="279"/>
      <c r="E65" s="184" t="str">
        <f>IF(C65="○",IF($D65&lt;&gt;"",VLOOKUP($D65,新規学連登録者入力シート!$A$2:$U$101,8,FALSE),""),IF($D65&lt;&gt;"",IF(VLOOKUP(個人情報!$D65,登録者リスト!$A$1:$F$43729,4,FALSE)=基本情報!$D$6,VLOOKUP(個人情報!$D65,登録者リスト!$A$1:$F$43729,3,FALSE),""),""))</f>
        <v/>
      </c>
      <c r="F65" s="283" t="str">
        <f>IF(C65="○",IF($D65&lt;&gt;"",VLOOKUP($D65,新規学連登録者入力シート!$A$2:$U$101,9,FALSE),""),IF($D65&lt;&gt;"",IF(VLOOKUP(個人情報!$D65,登録者リスト!$A$1:$G$43729,4,FALSE)=基本情報!$D$6,VLOOKUP(個人情報!$D65,登録者リスト!$A$1:$G$43729,7,FALSE),""),""))</f>
        <v/>
      </c>
      <c r="G65" s="185" t="str">
        <f>IF(C65="○",IF($D65&lt;&gt;"",VLOOKUP($D65,新規学連登録者入力シート!$A$2:$U$101,14,FALSE),""),IF($D65&lt;&gt;"",IF(VLOOKUP(個人情報!$D65,登録者リスト!$A$1:$F$43729,4,FALSE)=基本情報!$D$6,VLOOKUP(個人情報!$D65,登録者リスト!$A$1:$F$43729,5,FALSE),""),""))</f>
        <v/>
      </c>
      <c r="H65" s="363" t="str">
        <f>IF(C65="○",IF($D65&lt;&gt;"",VLOOKUP($D65,新規学連登録者入力シート!$A$2:$U$101,19,FALSE),""),IF($D65&lt;&gt;"",IF(VLOOKUP(個人情報!$D65,登録者リスト!$A$1:$H$43729,4,FALSE)=基本情報!$D$6,VLOOKUP(個人情報!$D65,登録者リスト!$A$1:$H$43729,8,FALSE),""),""))</f>
        <v/>
      </c>
      <c r="I65" s="347"/>
      <c r="J65" s="170"/>
      <c r="K65" s="13" t="str">
        <f>IF(S65="",ASC(L65&amp;IF(N65&lt;&gt;"",TEXT(N65,"00"),"")&amp;IF(P65&lt;&gt;"",TEXT(P65,"00"),"")&amp;IF(R65&lt;&gt;"",TEXT(R65,"00"),"")),ASC(S65))</f>
        <v/>
      </c>
      <c r="L65" s="279"/>
      <c r="M65" s="329" t="s">
        <v>278</v>
      </c>
      <c r="N65" s="311"/>
      <c r="O65" s="329" t="s">
        <v>279</v>
      </c>
      <c r="P65" s="311"/>
      <c r="Q65" s="313" t="s">
        <v>280</v>
      </c>
      <c r="R65" s="315"/>
      <c r="S65" s="279"/>
      <c r="T65" s="8"/>
      <c r="U65" s="9" t="s">
        <v>23</v>
      </c>
      <c r="V65" s="8"/>
      <c r="W65" s="9" t="s">
        <v>24</v>
      </c>
      <c r="X65" s="8"/>
      <c r="Y65" s="9" t="s">
        <v>26</v>
      </c>
      <c r="Z65" s="341"/>
      <c r="AA65" s="127" t="str">
        <f>IF(AI65="",ASC(AB65&amp;IF(AD65&lt;&gt;"",TEXT(AD65,"00"),"")&amp;IF(AF65&lt;&gt;"",TEXT(AF65,"00"),"")&amp;IF(AH65&lt;&gt;"",TEXT(AH65,"00"),"")),ASC(AI65))</f>
        <v/>
      </c>
      <c r="AB65" s="327" t="str">
        <f>IF(I65="","",IF(I65="201 十種競技","",VLOOKUP(I65,大学記録!$A$3:$H$22,2,FALSE)))</f>
        <v/>
      </c>
      <c r="AC65" s="331" t="s">
        <v>278</v>
      </c>
      <c r="AD65" s="327" t="str">
        <f>IF(I65="","",IF(I65="201 十種競技","",VLOOKUP(I65,大学記録!$A$3:$H$22,4,FALSE)))</f>
        <v/>
      </c>
      <c r="AE65" s="331" t="s">
        <v>279</v>
      </c>
      <c r="AF65" s="327" t="str">
        <f>IF(I65="","",IF(I65="201 十種競技","",VLOOKUP(I65,大学記録!$A$3:$H$22,6,FALSE)))</f>
        <v/>
      </c>
      <c r="AG65" s="335" t="s">
        <v>280</v>
      </c>
      <c r="AH65" s="327" t="str">
        <f>IF(I65="","",IF(I65="201 十種競技","",VLOOKUP(I65,大学記録!$A$3:$H$22,8,FALSE)))</f>
        <v/>
      </c>
      <c r="AI65" s="371" t="str">
        <f>IF(I65="","",IF(I65="201 十種競技",大学記録!$B$21,""))</f>
        <v/>
      </c>
      <c r="AJ65" s="230" t="e">
        <f>IF(#REF!="",ASC(#REF!&amp;IF(#REF!&lt;&gt;"",TEXT(#REF!,"00"),"")&amp;IF(#REF!&lt;&gt;"",TEXT(#REF!,"00"),"")&amp;IF(#REF!&lt;&gt;"",TEXT(#REF!,"00"),"")),ASC(#REF!))</f>
        <v>#REF!</v>
      </c>
      <c r="AL65" s="6" t="str">
        <f>IF(AND(I65&lt;&gt;"107 ハーフマラソン",I65&lt;&gt;"062 10000mW"),D65 &amp; "-" &amp; I65,D65 &amp; "-" &amp; I65 &amp;#REF!)</f>
        <v>-</v>
      </c>
      <c r="AM65" s="6" t="str">
        <f>IF(ISERROR(VLOOKUP(個人情報!$AL65,登録者リスト!#REF!,4,FALSE)),"○","")</f>
        <v>○</v>
      </c>
      <c r="AN65" s="6" t="e">
        <f>IF(AND(I65&lt;&gt;"107 ハーフマラソン",I65&lt;&gt;"062 10000mW"),#REF! &amp; "-" &amp; I65,#REF! &amp; "-" &amp; I65 &amp;#REF!)</f>
        <v>#REF!</v>
      </c>
      <c r="AO65" s="6" t="str">
        <f>IF(ISERROR(VLOOKUP(AN65,突破者リスト外資格記録入力シート!$D$7:$M$106,2,FALSE)),"○","")</f>
        <v>○</v>
      </c>
      <c r="AP65" s="6" t="str">
        <f>IF(C65="○","整理番号","登録番号")</f>
        <v>登録番号</v>
      </c>
      <c r="AQ65" s="6" t="str">
        <f>IF(I65="107 ハーフマラソン","H",IF(I65="062 10000mW","W",""))</f>
        <v/>
      </c>
      <c r="AR65" s="6" t="e">
        <f>VLOOKUP($I65 &amp;#REF!,標準記録!$A$1:$D$25,2,FALSE)</f>
        <v>#REF!</v>
      </c>
      <c r="AS65" s="6" t="e">
        <f>VLOOKUP($I65 &amp;#REF!,標準記録!$A$1:$D$25,3,FALSE)</f>
        <v>#REF!</v>
      </c>
      <c r="AT65" s="6" t="e">
        <f>VLOOKUP($I65 &amp;#REF!,標準記録!$A$1:$D$25,4,FALSE)</f>
        <v>#REF!</v>
      </c>
      <c r="AU65" s="6" t="str">
        <f>IF(AV65="","",A65)</f>
        <v/>
      </c>
      <c r="AV65" s="6" t="str">
        <f>IF(OR(I65="201 十種競技",I65="202 七種競技"),#REF!,"")</f>
        <v/>
      </c>
      <c r="AW65" s="6" t="str">
        <f>IF(I65="107 ハーフマラソン",#REF!,"")</f>
        <v/>
      </c>
      <c r="AX65" s="6" t="e">
        <f>I65 &amp;#REF!</f>
        <v>#REF!</v>
      </c>
      <c r="AY65" s="6">
        <f>I65</f>
        <v>0</v>
      </c>
      <c r="AZ65" s="6">
        <f>COUNTIF($AY$5:$AY$401,I65)</f>
        <v>160</v>
      </c>
      <c r="BA65" s="6">
        <f>COUNTIF($AX$5:$AX$401,I65 &amp; "B標準")</f>
        <v>0</v>
      </c>
      <c r="BB65" s="6" t="str">
        <f>D63 &amp; D65</f>
        <v>登録番号</v>
      </c>
    </row>
    <row r="66" spans="1:54" ht="14.25" thickBot="1" x14ac:dyDescent="0.2">
      <c r="A66" s="368"/>
      <c r="B66" s="380"/>
      <c r="C66" s="282"/>
      <c r="D66" s="280"/>
      <c r="E66" s="186" t="str">
        <f>IF(C65="○",IF($D65&lt;&gt;"",VLOOKUP($D65,新規学連登録者入力シート!$A$2:$U$101,7,FALSE),""),IF($D65&lt;&gt;"",IF(VLOOKUP(個人情報!$D65,登録者リスト!$A$1:$F$43729,4,FALSE)=基本情報!$D$6,VLOOKUP(個人情報!$D65,登録者リスト!$A$1:$F$43729,2,FALSE),""),""))</f>
        <v/>
      </c>
      <c r="F66" s="284"/>
      <c r="G66" s="186" t="str">
        <f>IF(C65="○",IF($D65&lt;&gt;"",VLOOKUP($D65,新規学連登録者入力シート!$A$2:$U$101,19,FALSE),""),IF($D65&lt;&gt;"",IF(VLOOKUP(個人情報!$D65,登録者リスト!$A$1:$F$43729,4,FALSE)=基本情報!$D$6,VLOOKUP(個人情報!$D65,登録者リスト!$A$1:$F$43729,6,FALSE),""),""))</f>
        <v/>
      </c>
      <c r="H66" s="364"/>
      <c r="I66" s="348"/>
      <c r="J66" s="171"/>
      <c r="K66" s="15" t="str">
        <f>IF(S66="",ASC(L66&amp;IF(N66&lt;&gt;"",TEXT(N66,"00"),"")&amp;IF(P66&lt;&gt;"",TEXT(P66,"00"),"")&amp;IF(R66&lt;&gt;"",TEXT(R66,"00"),"")),ASC(S66))</f>
        <v/>
      </c>
      <c r="L66" s="280"/>
      <c r="M66" s="330"/>
      <c r="N66" s="312"/>
      <c r="O66" s="330"/>
      <c r="P66" s="312"/>
      <c r="Q66" s="314"/>
      <c r="R66" s="316"/>
      <c r="S66" s="280"/>
      <c r="T66" s="10"/>
      <c r="U66" s="11" t="s">
        <v>23</v>
      </c>
      <c r="V66" s="10"/>
      <c r="W66" s="11" t="s">
        <v>25</v>
      </c>
      <c r="X66" s="10"/>
      <c r="Y66" s="11" t="s">
        <v>26</v>
      </c>
      <c r="Z66" s="342"/>
      <c r="AA66" s="128" t="str">
        <f>IF(AI66="",ASC(AB65&amp;IF(AD66&lt;&gt;"",TEXT(AD66,"00"),"")&amp;IF(AF66&lt;&gt;"",TEXT(AF66,"00"),"")&amp;IF(AH66&lt;&gt;"",TEXT(AH66,"00"),"")),ASC(AI66))</f>
        <v/>
      </c>
      <c r="AB66" s="328"/>
      <c r="AC66" s="332"/>
      <c r="AD66" s="328"/>
      <c r="AE66" s="332"/>
      <c r="AF66" s="328"/>
      <c r="AG66" s="336"/>
      <c r="AH66" s="328"/>
      <c r="AI66" s="372"/>
      <c r="AJ66" s="231" t="e">
        <f>IF(#REF!="",ASC(#REF!&amp;IF(#REF!&lt;&gt;"",TEXT(#REF!,"00"),"")&amp;IF(#REF!&lt;&gt;"",TEXT(#REF!,"00"),"")&amp;IF(#REF!&lt;&gt;"",TEXT(#REF!,"00"),"")),ASC(#REF!))</f>
        <v>#REF!</v>
      </c>
      <c r="AL66" s="6" t="str">
        <f>IF(AND(I66&lt;&gt;"107 ハーフマラソン",I66&lt;&gt;"062 10000mW"),D65 &amp; "-" &amp; I66,D65 &amp; "-" &amp; I66 &amp;#REF!)</f>
        <v>-</v>
      </c>
      <c r="AM66" s="6" t="str">
        <f>IF(ISERROR(VLOOKUP(個人情報!$AL66,登録者リスト!#REF!,4,FALSE)),"○","")</f>
        <v>○</v>
      </c>
      <c r="AN66" s="6" t="e">
        <f>IF(AND(I66&lt;&gt;"107 ハーフマラソン",I66&lt;&gt;"062 10000mW"),#REF! &amp; "-" &amp; I66,#REF! &amp; "-" &amp; I66 &amp;#REF!)</f>
        <v>#REF!</v>
      </c>
      <c r="AO66" s="6" t="str">
        <f>IF(ISERROR(VLOOKUP(AN66,突破者リスト外資格記録入力シート!$D$7:$M$106,2,FALSE)),"○","")</f>
        <v>○</v>
      </c>
      <c r="AQ66" s="6" t="str">
        <f>IF(I66="107 ハーフマラソン","H",IF(I66="062 10000mW","W",""))</f>
        <v/>
      </c>
      <c r="AR66" s="6" t="e">
        <f>VLOOKUP($I66 &amp;#REF!,標準記録!$A$1:$D$25,2,FALSE)</f>
        <v>#REF!</v>
      </c>
      <c r="AS66" s="6" t="e">
        <f>VLOOKUP($I66 &amp;#REF!,標準記録!$A$1:$D$25,3,FALSE)</f>
        <v>#REF!</v>
      </c>
      <c r="AT66" s="6" t="e">
        <f>VLOOKUP($I66 &amp;#REF!,標準記録!$A$1:$D$25,4,FALSE)</f>
        <v>#REF!</v>
      </c>
      <c r="AU66" s="6" t="str">
        <f>IF(AV66="","",A65)</f>
        <v/>
      </c>
      <c r="AV66" s="6" t="str">
        <f>IF(OR(I66="201 十種競技",I66="202 七種競技"),#REF!,"")</f>
        <v/>
      </c>
      <c r="AW66" s="6" t="str">
        <f>IF(I66="107 ハーフマラソン",#REF!,"")</f>
        <v/>
      </c>
      <c r="AX66" s="6" t="e">
        <f>I66 &amp;#REF!</f>
        <v>#REF!</v>
      </c>
      <c r="AY66" s="6">
        <f>I66</f>
        <v>0</v>
      </c>
      <c r="AZ66" s="6">
        <f>COUNTIF($AY$5:$AY$401,I66)</f>
        <v>160</v>
      </c>
      <c r="BA66" s="6">
        <f>COUNTIF($AX$5:$AX$401,I66 &amp; "B標準")</f>
        <v>0</v>
      </c>
    </row>
    <row r="67" spans="1:54" ht="15" thickTop="1" thickBot="1" x14ac:dyDescent="0.2">
      <c r="A67" s="369"/>
      <c r="B67" s="319" t="s">
        <v>167</v>
      </c>
      <c r="C67" s="320"/>
      <c r="D67" s="320"/>
      <c r="E67" s="320"/>
      <c r="F67" s="320"/>
      <c r="G67" s="321"/>
      <c r="H67" s="183"/>
      <c r="I67" s="370"/>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c r="AH67" s="323"/>
      <c r="AI67" s="323"/>
      <c r="AJ67" s="324"/>
    </row>
    <row r="68" spans="1:54" ht="13.5" customHeight="1" x14ac:dyDescent="0.15">
      <c r="A68" s="365"/>
      <c r="B68" s="355" t="s">
        <v>0</v>
      </c>
      <c r="C68" s="357" t="s">
        <v>283</v>
      </c>
      <c r="D68" s="357" t="str">
        <f>IF(C70="○","整理番号","登録番号")</f>
        <v>登録番号</v>
      </c>
      <c r="E68" s="212" t="s">
        <v>1402</v>
      </c>
      <c r="F68" s="355" t="s">
        <v>322</v>
      </c>
      <c r="G68" s="213" t="s">
        <v>1</v>
      </c>
      <c r="H68" s="361" t="s">
        <v>1403</v>
      </c>
      <c r="I68" s="359" t="s">
        <v>2</v>
      </c>
      <c r="J68" s="214" t="s">
        <v>284</v>
      </c>
      <c r="K68" s="215" t="s">
        <v>16</v>
      </c>
      <c r="L68" s="352" t="s">
        <v>4</v>
      </c>
      <c r="M68" s="353"/>
      <c r="N68" s="353"/>
      <c r="O68" s="353"/>
      <c r="P68" s="353"/>
      <c r="Q68" s="353"/>
      <c r="R68" s="353"/>
      <c r="S68" s="353"/>
      <c r="T68" s="353"/>
      <c r="U68" s="353"/>
      <c r="V68" s="353"/>
      <c r="W68" s="353"/>
      <c r="X68" s="353"/>
      <c r="Y68" s="353"/>
      <c r="Z68" s="354"/>
      <c r="AA68" s="216" t="s">
        <v>16</v>
      </c>
      <c r="AB68" s="373" t="s">
        <v>470</v>
      </c>
      <c r="AC68" s="374"/>
      <c r="AD68" s="374"/>
      <c r="AE68" s="374"/>
      <c r="AF68" s="374"/>
      <c r="AG68" s="374"/>
      <c r="AH68" s="374"/>
      <c r="AI68" s="375"/>
      <c r="AJ68" s="228" t="s">
        <v>16</v>
      </c>
    </row>
    <row r="69" spans="1:54" ht="14.25" thickBot="1" x14ac:dyDescent="0.2">
      <c r="A69" s="366"/>
      <c r="B69" s="356"/>
      <c r="C69" s="358"/>
      <c r="D69" s="358"/>
      <c r="E69" s="217" t="s">
        <v>6</v>
      </c>
      <c r="F69" s="356"/>
      <c r="G69" s="218" t="s">
        <v>7</v>
      </c>
      <c r="H69" s="362"/>
      <c r="I69" s="360"/>
      <c r="J69" s="219"/>
      <c r="K69" s="220"/>
      <c r="L69" s="349" t="s">
        <v>8</v>
      </c>
      <c r="M69" s="350"/>
      <c r="N69" s="350"/>
      <c r="O69" s="350"/>
      <c r="P69" s="350"/>
      <c r="Q69" s="350"/>
      <c r="R69" s="351"/>
      <c r="S69" s="217" t="s">
        <v>9</v>
      </c>
      <c r="T69" s="221" t="s">
        <v>10</v>
      </c>
      <c r="U69" s="222"/>
      <c r="V69" s="222"/>
      <c r="W69" s="222"/>
      <c r="X69" s="222"/>
      <c r="Y69" s="223"/>
      <c r="Z69" s="218" t="s">
        <v>11</v>
      </c>
      <c r="AA69" s="224"/>
      <c r="AB69" s="376" t="s">
        <v>8</v>
      </c>
      <c r="AC69" s="377"/>
      <c r="AD69" s="377"/>
      <c r="AE69" s="377"/>
      <c r="AF69" s="377"/>
      <c r="AG69" s="377"/>
      <c r="AH69" s="378"/>
      <c r="AI69" s="225" t="s">
        <v>9</v>
      </c>
      <c r="AJ69" s="229"/>
    </row>
    <row r="70" spans="1:54" ht="13.5" customHeight="1" x14ac:dyDescent="0.15">
      <c r="A70" s="367">
        <v>14</v>
      </c>
      <c r="B70" s="379" t="str">
        <f>IF(OR(B65="",E70=""),"",B65+1)</f>
        <v/>
      </c>
      <c r="C70" s="281"/>
      <c r="D70" s="279"/>
      <c r="E70" s="184" t="str">
        <f>IF(C70="○",IF($D70&lt;&gt;"",VLOOKUP($D70,新規学連登録者入力シート!$A$2:$U$101,8,FALSE),""),IF($D70&lt;&gt;"",IF(VLOOKUP(個人情報!$D70,登録者リスト!$A$1:$F$43729,4,FALSE)=基本情報!$D$6,VLOOKUP(個人情報!$D70,登録者リスト!$A$1:$F$43729,3,FALSE),""),""))</f>
        <v/>
      </c>
      <c r="F70" s="283" t="str">
        <f>IF(C70="○",IF($D70&lt;&gt;"",VLOOKUP($D70,新規学連登録者入力シート!$A$2:$U$101,9,FALSE),""),IF($D70&lt;&gt;"",IF(VLOOKUP(個人情報!$D70,登録者リスト!$A$1:$G$43729,4,FALSE)=基本情報!$D$6,VLOOKUP(個人情報!$D70,登録者リスト!$A$1:$G$43729,7,FALSE),""),""))</f>
        <v/>
      </c>
      <c r="G70" s="185" t="str">
        <f>IF(C70="○",IF($D70&lt;&gt;"",VLOOKUP($D70,新規学連登録者入力シート!$A$2:$U$101,14,FALSE),""),IF($D70&lt;&gt;"",IF(VLOOKUP(個人情報!$D70,登録者リスト!$A$1:$F$43729,4,FALSE)=基本情報!$D$6,VLOOKUP(個人情報!$D70,登録者リスト!$A$1:$F$43729,5,FALSE),""),""))</f>
        <v/>
      </c>
      <c r="H70" s="363" t="str">
        <f>IF(C70="○",IF($D70&lt;&gt;"",VLOOKUP($D70,新規学連登録者入力シート!$A$2:$U$101,19,FALSE),""),IF($D70&lt;&gt;"",IF(VLOOKUP(個人情報!$D70,登録者リスト!$A$1:$H$43729,4,FALSE)=基本情報!$D$6,VLOOKUP(個人情報!$D70,登録者リスト!$A$1:$H$43729,8,FALSE),""),""))</f>
        <v/>
      </c>
      <c r="I70" s="347"/>
      <c r="J70" s="170"/>
      <c r="K70" s="13" t="str">
        <f>IF(S70="",ASC(L70&amp;IF(N70&lt;&gt;"",TEXT(N70,"00"),"")&amp;IF(P70&lt;&gt;"",TEXT(P70,"00"),"")&amp;IF(R70&lt;&gt;"",TEXT(R70,"00"),"")),ASC(S70))</f>
        <v/>
      </c>
      <c r="L70" s="279"/>
      <c r="M70" s="329" t="s">
        <v>278</v>
      </c>
      <c r="N70" s="311"/>
      <c r="O70" s="329" t="s">
        <v>279</v>
      </c>
      <c r="P70" s="311"/>
      <c r="Q70" s="313" t="s">
        <v>280</v>
      </c>
      <c r="R70" s="315"/>
      <c r="S70" s="279"/>
      <c r="T70" s="8"/>
      <c r="U70" s="9" t="s">
        <v>23</v>
      </c>
      <c r="V70" s="8"/>
      <c r="W70" s="9" t="s">
        <v>24</v>
      </c>
      <c r="X70" s="8"/>
      <c r="Y70" s="9" t="s">
        <v>26</v>
      </c>
      <c r="Z70" s="341"/>
      <c r="AA70" s="127" t="str">
        <f>IF(AI70="",ASC(AB70&amp;IF(AD70&lt;&gt;"",TEXT(AD70,"00"),"")&amp;IF(AF70&lt;&gt;"",TEXT(AF70,"00"),"")&amp;IF(AH70&lt;&gt;"",TEXT(AH70,"00"),"")),ASC(AI70))</f>
        <v/>
      </c>
      <c r="AB70" s="327" t="str">
        <f>IF(I70="","",IF(I70="201 十種競技","",VLOOKUP(I70,大学記録!$A$3:$H$22,2,FALSE)))</f>
        <v/>
      </c>
      <c r="AC70" s="331" t="s">
        <v>278</v>
      </c>
      <c r="AD70" s="327" t="str">
        <f>IF(I70="","",IF(I70="201 十種競技","",VLOOKUP(I70,大学記録!$A$3:$H$22,4,FALSE)))</f>
        <v/>
      </c>
      <c r="AE70" s="331" t="s">
        <v>279</v>
      </c>
      <c r="AF70" s="327" t="str">
        <f>IF(I70="","",IF(I70="201 十種競技","",VLOOKUP(I70,大学記録!$A$3:$H$22,6,FALSE)))</f>
        <v/>
      </c>
      <c r="AG70" s="335" t="s">
        <v>280</v>
      </c>
      <c r="AH70" s="327" t="str">
        <f>IF(I70="","",IF(I70="201 十種競技","",VLOOKUP(I70,大学記録!$A$3:$H$22,8,FALSE)))</f>
        <v/>
      </c>
      <c r="AI70" s="371" t="str">
        <f>IF(I70="","",IF(I70="201 十種競技",大学記録!$B$21,""))</f>
        <v/>
      </c>
      <c r="AJ70" s="230" t="e">
        <f>IF(#REF!="",ASC(#REF!&amp;IF(#REF!&lt;&gt;"",TEXT(#REF!,"00"),"")&amp;IF(#REF!&lt;&gt;"",TEXT(#REF!,"00"),"")&amp;IF(#REF!&lt;&gt;"",TEXT(#REF!,"00"),"")),ASC(#REF!))</f>
        <v>#REF!</v>
      </c>
      <c r="AL70" s="6" t="str">
        <f>IF(AND(I70&lt;&gt;"107 ハーフマラソン",I70&lt;&gt;"062 10000mW"),D70 &amp; "-" &amp; I70,D70 &amp; "-" &amp; I70 &amp;#REF!)</f>
        <v>-</v>
      </c>
      <c r="AM70" s="6" t="str">
        <f>IF(ISERROR(VLOOKUP(個人情報!$AL70,登録者リスト!#REF!,4,FALSE)),"○","")</f>
        <v>○</v>
      </c>
      <c r="AN70" s="6" t="e">
        <f>IF(AND(I70&lt;&gt;"107 ハーフマラソン",I70&lt;&gt;"062 10000mW"),#REF! &amp; "-" &amp; I70,#REF! &amp; "-" &amp; I70 &amp;#REF!)</f>
        <v>#REF!</v>
      </c>
      <c r="AO70" s="6" t="str">
        <f>IF(ISERROR(VLOOKUP(AN70,突破者リスト外資格記録入力シート!$D$7:$M$106,2,FALSE)),"○","")</f>
        <v>○</v>
      </c>
      <c r="AP70" s="6" t="str">
        <f>IF(C70="○","整理番号","登録番号")</f>
        <v>登録番号</v>
      </c>
      <c r="AQ70" s="6" t="str">
        <f>IF(I70="107 ハーフマラソン","H",IF(I70="062 10000mW","W",""))</f>
        <v/>
      </c>
      <c r="AR70" s="6" t="e">
        <f>VLOOKUP($I70 &amp;#REF!,標準記録!$A$1:$D$25,2,FALSE)</f>
        <v>#REF!</v>
      </c>
      <c r="AS70" s="6" t="e">
        <f>VLOOKUP($I70 &amp;#REF!,標準記録!$A$1:$D$25,3,FALSE)</f>
        <v>#REF!</v>
      </c>
      <c r="AT70" s="6" t="e">
        <f>VLOOKUP($I70 &amp;#REF!,標準記録!$A$1:$D$25,4,FALSE)</f>
        <v>#REF!</v>
      </c>
      <c r="AU70" s="6" t="str">
        <f>IF(AV70="","",A70)</f>
        <v/>
      </c>
      <c r="AV70" s="6" t="str">
        <f>IF(OR(I70="201 十種競技",I70="202 七種競技"),#REF!,"")</f>
        <v/>
      </c>
      <c r="AW70" s="6" t="str">
        <f>IF(I70="107 ハーフマラソン",#REF!,"")</f>
        <v/>
      </c>
      <c r="AX70" s="6" t="e">
        <f>I70 &amp;#REF!</f>
        <v>#REF!</v>
      </c>
      <c r="AY70" s="6">
        <f>I70</f>
        <v>0</v>
      </c>
      <c r="AZ70" s="6">
        <f>COUNTIF($AY$5:$AY$401,I70)</f>
        <v>160</v>
      </c>
      <c r="BA70" s="6">
        <f>COUNTIF($AX$5:$AX$401,I70 &amp; "B標準")</f>
        <v>0</v>
      </c>
      <c r="BB70" s="6" t="str">
        <f>D68 &amp; D70</f>
        <v>登録番号</v>
      </c>
    </row>
    <row r="71" spans="1:54" ht="14.25" customHeight="1" thickBot="1" x14ac:dyDescent="0.2">
      <c r="A71" s="368"/>
      <c r="B71" s="380"/>
      <c r="C71" s="282"/>
      <c r="D71" s="280"/>
      <c r="E71" s="186" t="str">
        <f>IF(C70="○",IF($D70&lt;&gt;"",VLOOKUP($D70,新規学連登録者入力シート!$A$2:$U$101,7,FALSE),""),IF($D70&lt;&gt;"",IF(VLOOKUP(個人情報!$D70,登録者リスト!$A$1:$F$43729,4,FALSE)=基本情報!$D$6,VLOOKUP(個人情報!$D70,登録者リスト!$A$1:$F$43729,2,FALSE),""),""))</f>
        <v/>
      </c>
      <c r="F71" s="284"/>
      <c r="G71" s="186" t="str">
        <f>IF(C70="○",IF($D70&lt;&gt;"",VLOOKUP($D70,新規学連登録者入力シート!$A$2:$U$101,19,FALSE),""),IF($D70&lt;&gt;"",IF(VLOOKUP(個人情報!$D70,登録者リスト!$A$1:$F$43729,4,FALSE)=基本情報!$D$6,VLOOKUP(個人情報!$D70,登録者リスト!$A$1:$F$43729,6,FALSE),""),""))</f>
        <v/>
      </c>
      <c r="H71" s="364"/>
      <c r="I71" s="348"/>
      <c r="J71" s="171"/>
      <c r="K71" s="15" t="str">
        <f>IF(S71="",ASC(L71&amp;IF(N71&lt;&gt;"",TEXT(N71,"00"),"")&amp;IF(P71&lt;&gt;"",TEXT(P71,"00"),"")&amp;IF(R71&lt;&gt;"",TEXT(R71,"00"),"")),ASC(S71))</f>
        <v/>
      </c>
      <c r="L71" s="280"/>
      <c r="M71" s="330"/>
      <c r="N71" s="312"/>
      <c r="O71" s="330"/>
      <c r="P71" s="312"/>
      <c r="Q71" s="314"/>
      <c r="R71" s="316"/>
      <c r="S71" s="280"/>
      <c r="T71" s="10"/>
      <c r="U71" s="11" t="s">
        <v>23</v>
      </c>
      <c r="V71" s="10"/>
      <c r="W71" s="11" t="s">
        <v>25</v>
      </c>
      <c r="X71" s="10"/>
      <c r="Y71" s="11" t="s">
        <v>26</v>
      </c>
      <c r="Z71" s="342"/>
      <c r="AA71" s="128" t="str">
        <f>IF(AI71="",ASC(AB70&amp;IF(AD71&lt;&gt;"",TEXT(AD71,"00"),"")&amp;IF(AF71&lt;&gt;"",TEXT(AF71,"00"),"")&amp;IF(AH71&lt;&gt;"",TEXT(AH71,"00"),"")),ASC(AI71))</f>
        <v/>
      </c>
      <c r="AB71" s="328"/>
      <c r="AC71" s="332"/>
      <c r="AD71" s="328"/>
      <c r="AE71" s="332"/>
      <c r="AF71" s="328"/>
      <c r="AG71" s="336"/>
      <c r="AH71" s="328"/>
      <c r="AI71" s="372"/>
      <c r="AJ71" s="231" t="e">
        <f>IF(#REF!="",ASC(#REF!&amp;IF(#REF!&lt;&gt;"",TEXT(#REF!,"00"),"")&amp;IF(#REF!&lt;&gt;"",TEXT(#REF!,"00"),"")&amp;IF(#REF!&lt;&gt;"",TEXT(#REF!,"00"),"")),ASC(#REF!))</f>
        <v>#REF!</v>
      </c>
      <c r="AL71" s="6" t="str">
        <f>IF(AND(I71&lt;&gt;"107 ハーフマラソン",I71&lt;&gt;"062 10000mW"),D70 &amp; "-" &amp; I71,D70 &amp; "-" &amp; I71 &amp;#REF!)</f>
        <v>-</v>
      </c>
      <c r="AM71" s="6" t="str">
        <f>IF(ISERROR(VLOOKUP(個人情報!$AL71,登録者リスト!#REF!,4,FALSE)),"○","")</f>
        <v>○</v>
      </c>
      <c r="AN71" s="6" t="e">
        <f>IF(AND(I71&lt;&gt;"107 ハーフマラソン",I71&lt;&gt;"062 10000mW"),#REF! &amp; "-" &amp; I71,#REF! &amp; "-" &amp; I71 &amp;#REF!)</f>
        <v>#REF!</v>
      </c>
      <c r="AO71" s="6" t="str">
        <f>IF(ISERROR(VLOOKUP(AN71,突破者リスト外資格記録入力シート!$D$7:$M$106,2,FALSE)),"○","")</f>
        <v>○</v>
      </c>
      <c r="AQ71" s="6" t="str">
        <f>IF(I71="107 ハーフマラソン","H",IF(I71="062 10000mW","W",""))</f>
        <v/>
      </c>
      <c r="AR71" s="6" t="e">
        <f>VLOOKUP($I71 &amp;#REF!,標準記録!$A$1:$D$25,2,FALSE)</f>
        <v>#REF!</v>
      </c>
      <c r="AS71" s="6" t="e">
        <f>VLOOKUP($I71 &amp;#REF!,標準記録!$A$1:$D$25,3,FALSE)</f>
        <v>#REF!</v>
      </c>
      <c r="AT71" s="6" t="e">
        <f>VLOOKUP($I71 &amp;#REF!,標準記録!$A$1:$D$25,4,FALSE)</f>
        <v>#REF!</v>
      </c>
      <c r="AU71" s="6" t="str">
        <f>IF(AV71="","",A70)</f>
        <v/>
      </c>
      <c r="AV71" s="6" t="str">
        <f>IF(OR(I71="201 十種競技",I71="202 七種競技"),#REF!,"")</f>
        <v/>
      </c>
      <c r="AW71" s="6" t="str">
        <f>IF(I71="107 ハーフマラソン",#REF!,"")</f>
        <v/>
      </c>
      <c r="AX71" s="6" t="e">
        <f>I71 &amp;#REF!</f>
        <v>#REF!</v>
      </c>
      <c r="AY71" s="6">
        <f>I71</f>
        <v>0</v>
      </c>
      <c r="AZ71" s="6">
        <f>COUNTIF($AY$5:$AY$401,I71)</f>
        <v>160</v>
      </c>
      <c r="BA71" s="6">
        <f>COUNTIF($AX$5:$AX$401,I71 &amp; "B標準")</f>
        <v>0</v>
      </c>
    </row>
    <row r="72" spans="1:54" ht="15" thickTop="1" thickBot="1" x14ac:dyDescent="0.2">
      <c r="A72" s="369"/>
      <c r="B72" s="319" t="s">
        <v>167</v>
      </c>
      <c r="C72" s="320"/>
      <c r="D72" s="320"/>
      <c r="E72" s="320"/>
      <c r="F72" s="320"/>
      <c r="G72" s="321"/>
      <c r="H72" s="183"/>
      <c r="I72" s="370"/>
      <c r="J72" s="323"/>
      <c r="K72" s="323"/>
      <c r="L72" s="323"/>
      <c r="M72" s="323"/>
      <c r="N72" s="323"/>
      <c r="O72" s="323"/>
      <c r="P72" s="323"/>
      <c r="Q72" s="323"/>
      <c r="R72" s="323"/>
      <c r="S72" s="323"/>
      <c r="T72" s="323"/>
      <c r="U72" s="323"/>
      <c r="V72" s="323"/>
      <c r="W72" s="323"/>
      <c r="X72" s="323"/>
      <c r="Y72" s="323"/>
      <c r="Z72" s="323"/>
      <c r="AA72" s="323"/>
      <c r="AB72" s="323"/>
      <c r="AC72" s="323"/>
      <c r="AD72" s="323"/>
      <c r="AE72" s="323"/>
      <c r="AF72" s="323"/>
      <c r="AG72" s="323"/>
      <c r="AH72" s="323"/>
      <c r="AI72" s="323"/>
      <c r="AJ72" s="324"/>
    </row>
    <row r="73" spans="1:54" ht="13.5" customHeight="1" x14ac:dyDescent="0.15">
      <c r="A73" s="365"/>
      <c r="B73" s="355" t="s">
        <v>0</v>
      </c>
      <c r="C73" s="357" t="s">
        <v>283</v>
      </c>
      <c r="D73" s="357" t="str">
        <f>IF(C75="○","整理番号","登録番号")</f>
        <v>登録番号</v>
      </c>
      <c r="E73" s="212" t="s">
        <v>1402</v>
      </c>
      <c r="F73" s="355" t="s">
        <v>322</v>
      </c>
      <c r="G73" s="213" t="s">
        <v>1</v>
      </c>
      <c r="H73" s="361" t="s">
        <v>1403</v>
      </c>
      <c r="I73" s="359" t="s">
        <v>2</v>
      </c>
      <c r="J73" s="214" t="s">
        <v>284</v>
      </c>
      <c r="K73" s="215" t="s">
        <v>16</v>
      </c>
      <c r="L73" s="352" t="s">
        <v>4</v>
      </c>
      <c r="M73" s="353"/>
      <c r="N73" s="353"/>
      <c r="O73" s="353"/>
      <c r="P73" s="353"/>
      <c r="Q73" s="353"/>
      <c r="R73" s="353"/>
      <c r="S73" s="353"/>
      <c r="T73" s="353"/>
      <c r="U73" s="353"/>
      <c r="V73" s="353"/>
      <c r="W73" s="353"/>
      <c r="X73" s="353"/>
      <c r="Y73" s="353"/>
      <c r="Z73" s="354"/>
      <c r="AA73" s="216" t="s">
        <v>16</v>
      </c>
      <c r="AB73" s="373" t="s">
        <v>470</v>
      </c>
      <c r="AC73" s="374"/>
      <c r="AD73" s="374"/>
      <c r="AE73" s="374"/>
      <c r="AF73" s="374"/>
      <c r="AG73" s="374"/>
      <c r="AH73" s="374"/>
      <c r="AI73" s="375"/>
      <c r="AJ73" s="228" t="s">
        <v>16</v>
      </c>
    </row>
    <row r="74" spans="1:54" ht="14.25" thickBot="1" x14ac:dyDescent="0.2">
      <c r="A74" s="366"/>
      <c r="B74" s="356"/>
      <c r="C74" s="358"/>
      <c r="D74" s="358"/>
      <c r="E74" s="217" t="s">
        <v>6</v>
      </c>
      <c r="F74" s="356"/>
      <c r="G74" s="218" t="s">
        <v>7</v>
      </c>
      <c r="H74" s="362"/>
      <c r="I74" s="360"/>
      <c r="J74" s="219"/>
      <c r="K74" s="220"/>
      <c r="L74" s="349" t="s">
        <v>8</v>
      </c>
      <c r="M74" s="350"/>
      <c r="N74" s="350"/>
      <c r="O74" s="350"/>
      <c r="P74" s="350"/>
      <c r="Q74" s="350"/>
      <c r="R74" s="351"/>
      <c r="S74" s="217" t="s">
        <v>9</v>
      </c>
      <c r="T74" s="221" t="s">
        <v>10</v>
      </c>
      <c r="U74" s="222"/>
      <c r="V74" s="222"/>
      <c r="W74" s="222"/>
      <c r="X74" s="222"/>
      <c r="Y74" s="223"/>
      <c r="Z74" s="218" t="s">
        <v>11</v>
      </c>
      <c r="AA74" s="224"/>
      <c r="AB74" s="376" t="s">
        <v>8</v>
      </c>
      <c r="AC74" s="377"/>
      <c r="AD74" s="377"/>
      <c r="AE74" s="377"/>
      <c r="AF74" s="377"/>
      <c r="AG74" s="377"/>
      <c r="AH74" s="378"/>
      <c r="AI74" s="225" t="s">
        <v>9</v>
      </c>
      <c r="AJ74" s="229"/>
    </row>
    <row r="75" spans="1:54" x14ac:dyDescent="0.15">
      <c r="A75" s="367">
        <v>15</v>
      </c>
      <c r="B75" s="379" t="str">
        <f>IF(OR(B70="",E75=""),"",B70+1)</f>
        <v/>
      </c>
      <c r="C75" s="281"/>
      <c r="D75" s="279"/>
      <c r="E75" s="184" t="str">
        <f>IF(C75="○",IF($D75&lt;&gt;"",VLOOKUP($D75,新規学連登録者入力シート!$A$2:$U$101,8,FALSE),""),IF($D75&lt;&gt;"",IF(VLOOKUP(個人情報!$D75,登録者リスト!$A$1:$F$43729,4,FALSE)=基本情報!$D$6,VLOOKUP(個人情報!$D75,登録者リスト!$A$1:$F$43729,3,FALSE),""),""))</f>
        <v/>
      </c>
      <c r="F75" s="283" t="str">
        <f>IF(C75="○",IF($D75&lt;&gt;"",VLOOKUP($D75,新規学連登録者入力シート!$A$2:$U$101,9,FALSE),""),IF($D75&lt;&gt;"",IF(VLOOKUP(個人情報!$D75,登録者リスト!$A$1:$G$43729,4,FALSE)=基本情報!$D$6,VLOOKUP(個人情報!$D75,登録者リスト!$A$1:$G$43729,7,FALSE),""),""))</f>
        <v/>
      </c>
      <c r="G75" s="185" t="str">
        <f>IF(C75="○",IF($D75&lt;&gt;"",VLOOKUP($D75,新規学連登録者入力シート!$A$2:$U$101,14,FALSE),""),IF($D75&lt;&gt;"",IF(VLOOKUP(個人情報!$D75,登録者リスト!$A$1:$F$43729,4,FALSE)=基本情報!$D$6,VLOOKUP(個人情報!$D75,登録者リスト!$A$1:$F$43729,5,FALSE),""),""))</f>
        <v/>
      </c>
      <c r="H75" s="363" t="str">
        <f>IF(C75="○",IF($D75&lt;&gt;"",VLOOKUP($D75,新規学連登録者入力シート!$A$2:$U$101,19,FALSE),""),IF($D75&lt;&gt;"",IF(VLOOKUP(個人情報!$D75,登録者リスト!$A$1:$H$43729,4,FALSE)=基本情報!$D$6,VLOOKUP(個人情報!$D75,登録者リスト!$A$1:$H$43729,8,FALSE),""),""))</f>
        <v/>
      </c>
      <c r="I75" s="347"/>
      <c r="J75" s="170"/>
      <c r="K75" s="13" t="str">
        <f>IF(S75="",ASC(L75&amp;IF(N75&lt;&gt;"",TEXT(N75,"00"),"")&amp;IF(P75&lt;&gt;"",TEXT(P75,"00"),"")&amp;IF(R75&lt;&gt;"",TEXT(R75,"00"),"")),ASC(S75))</f>
        <v/>
      </c>
      <c r="L75" s="279"/>
      <c r="M75" s="329" t="s">
        <v>278</v>
      </c>
      <c r="N75" s="311"/>
      <c r="O75" s="329" t="s">
        <v>279</v>
      </c>
      <c r="P75" s="311"/>
      <c r="Q75" s="313" t="s">
        <v>280</v>
      </c>
      <c r="R75" s="315"/>
      <c r="S75" s="279"/>
      <c r="T75" s="8"/>
      <c r="U75" s="9" t="s">
        <v>23</v>
      </c>
      <c r="V75" s="8"/>
      <c r="W75" s="9" t="s">
        <v>24</v>
      </c>
      <c r="X75" s="8"/>
      <c r="Y75" s="9" t="s">
        <v>26</v>
      </c>
      <c r="Z75" s="341"/>
      <c r="AA75" s="127" t="str">
        <f>IF(AI75="",ASC(AB75&amp;IF(AD75&lt;&gt;"",TEXT(AD75,"00"),"")&amp;IF(AF75&lt;&gt;"",TEXT(AF75,"00"),"")&amp;IF(AH75&lt;&gt;"",TEXT(AH75,"00"),"")),ASC(AI75))</f>
        <v/>
      </c>
      <c r="AB75" s="327" t="str">
        <f>IF(I75="","",IF(I75="201 十種競技","",VLOOKUP(I75,大学記録!$A$3:$H$22,2,FALSE)))</f>
        <v/>
      </c>
      <c r="AC75" s="331" t="s">
        <v>278</v>
      </c>
      <c r="AD75" s="327" t="str">
        <f>IF(I75="","",IF(I75="201 十種競技","",VLOOKUP(I75,大学記録!$A$3:$H$22,4,FALSE)))</f>
        <v/>
      </c>
      <c r="AE75" s="331" t="s">
        <v>279</v>
      </c>
      <c r="AF75" s="327" t="str">
        <f>IF(I75="","",IF(I75="201 十種競技","",VLOOKUP(I75,大学記録!$A$3:$H$22,6,FALSE)))</f>
        <v/>
      </c>
      <c r="AG75" s="335" t="s">
        <v>280</v>
      </c>
      <c r="AH75" s="327" t="str">
        <f>IF(I75="","",IF(I75="201 十種競技","",VLOOKUP(I75,大学記録!$A$3:$H$22,8,FALSE)))</f>
        <v/>
      </c>
      <c r="AI75" s="371" t="str">
        <f>IF(I75="","",IF(I75="201 十種競技",大学記録!$B$21,""))</f>
        <v/>
      </c>
      <c r="AJ75" s="230" t="e">
        <f>IF(#REF!="",ASC(#REF!&amp;IF(#REF!&lt;&gt;"",TEXT(#REF!,"00"),"")&amp;IF(#REF!&lt;&gt;"",TEXT(#REF!,"00"),"")&amp;IF(#REF!&lt;&gt;"",TEXT(#REF!,"00"),"")),ASC(#REF!))</f>
        <v>#REF!</v>
      </c>
      <c r="AL75" s="6" t="str">
        <f>IF(AND(I75&lt;&gt;"107 ハーフマラソン",I75&lt;&gt;"062 10000mW"),D75 &amp; "-" &amp; I75,D75 &amp; "-" &amp; I75 &amp;#REF!)</f>
        <v>-</v>
      </c>
      <c r="AM75" s="6" t="str">
        <f>IF(ISERROR(VLOOKUP(個人情報!$AL75,登録者リスト!#REF!,4,FALSE)),"○","")</f>
        <v>○</v>
      </c>
      <c r="AN75" s="6" t="e">
        <f>IF(AND(I75&lt;&gt;"107 ハーフマラソン",I75&lt;&gt;"062 10000mW"),#REF! &amp; "-" &amp; I75,#REF! &amp; "-" &amp; I75 &amp;#REF!)</f>
        <v>#REF!</v>
      </c>
      <c r="AO75" s="6" t="str">
        <f>IF(ISERROR(VLOOKUP(AN75,突破者リスト外資格記録入力シート!$D$7:$M$106,2,FALSE)),"○","")</f>
        <v>○</v>
      </c>
      <c r="AP75" s="6" t="str">
        <f>IF(C75="○","整理番号","登録番号")</f>
        <v>登録番号</v>
      </c>
      <c r="AQ75" s="6" t="str">
        <f>IF(I75="107 ハーフマラソン","H",IF(I75="062 10000mW","W",""))</f>
        <v/>
      </c>
      <c r="AR75" s="6" t="e">
        <f>VLOOKUP($I75 &amp;#REF!,標準記録!$A$1:$D$25,2,FALSE)</f>
        <v>#REF!</v>
      </c>
      <c r="AS75" s="6" t="e">
        <f>VLOOKUP($I75 &amp;#REF!,標準記録!$A$1:$D$25,3,FALSE)</f>
        <v>#REF!</v>
      </c>
      <c r="AT75" s="6" t="e">
        <f>VLOOKUP($I75 &amp;#REF!,標準記録!$A$1:$D$25,4,FALSE)</f>
        <v>#REF!</v>
      </c>
      <c r="AU75" s="6" t="str">
        <f>IF(AV75="","",A75)</f>
        <v/>
      </c>
      <c r="AV75" s="6" t="str">
        <f>IF(OR(I75="201 十種競技",I75="202 七種競技"),#REF!,"")</f>
        <v/>
      </c>
      <c r="AW75" s="6" t="str">
        <f>IF(I75="107 ハーフマラソン",#REF!,"")</f>
        <v/>
      </c>
      <c r="AX75" s="6" t="e">
        <f>I75 &amp;#REF!</f>
        <v>#REF!</v>
      </c>
      <c r="AY75" s="6">
        <f>I75</f>
        <v>0</v>
      </c>
      <c r="AZ75" s="6">
        <f>COUNTIF($AY$5:$AY$401,I75)</f>
        <v>160</v>
      </c>
      <c r="BA75" s="6">
        <f>COUNTIF($AX$5:$AX$401,I75 &amp; "B標準")</f>
        <v>0</v>
      </c>
      <c r="BB75" s="6" t="str">
        <f>D73 &amp; D75</f>
        <v>登録番号</v>
      </c>
    </row>
    <row r="76" spans="1:54" ht="14.25" thickBot="1" x14ac:dyDescent="0.2">
      <c r="A76" s="368"/>
      <c r="B76" s="380"/>
      <c r="C76" s="282"/>
      <c r="D76" s="280"/>
      <c r="E76" s="186" t="str">
        <f>IF(C75="○",IF($D75&lt;&gt;"",VLOOKUP($D75,新規学連登録者入力シート!$A$2:$U$101,7,FALSE),""),IF($D75&lt;&gt;"",IF(VLOOKUP(個人情報!$D75,登録者リスト!$A$1:$F$43729,4,FALSE)=基本情報!$D$6,VLOOKUP(個人情報!$D75,登録者リスト!$A$1:$F$43729,2,FALSE),""),""))</f>
        <v/>
      </c>
      <c r="F76" s="284"/>
      <c r="G76" s="186" t="str">
        <f>IF(C75="○",IF($D75&lt;&gt;"",VLOOKUP($D75,新規学連登録者入力シート!$A$2:$U$101,19,FALSE),""),IF($D75&lt;&gt;"",IF(VLOOKUP(個人情報!$D75,登録者リスト!$A$1:$F$43729,4,FALSE)=基本情報!$D$6,VLOOKUP(個人情報!$D75,登録者リスト!$A$1:$F$43729,6,FALSE),""),""))</f>
        <v/>
      </c>
      <c r="H76" s="364"/>
      <c r="I76" s="348"/>
      <c r="J76" s="171"/>
      <c r="K76" s="15" t="str">
        <f>IF(S76="",ASC(L76&amp;IF(N76&lt;&gt;"",TEXT(N76,"00"),"")&amp;IF(P76&lt;&gt;"",TEXT(P76,"00"),"")&amp;IF(R76&lt;&gt;"",TEXT(R76,"00"),"")),ASC(S76))</f>
        <v/>
      </c>
      <c r="L76" s="280"/>
      <c r="M76" s="330"/>
      <c r="N76" s="312"/>
      <c r="O76" s="330"/>
      <c r="P76" s="312"/>
      <c r="Q76" s="314"/>
      <c r="R76" s="316"/>
      <c r="S76" s="280"/>
      <c r="T76" s="10"/>
      <c r="U76" s="11" t="s">
        <v>23</v>
      </c>
      <c r="V76" s="10"/>
      <c r="W76" s="11" t="s">
        <v>25</v>
      </c>
      <c r="X76" s="10"/>
      <c r="Y76" s="11" t="s">
        <v>26</v>
      </c>
      <c r="Z76" s="342"/>
      <c r="AA76" s="128" t="str">
        <f>IF(AI76="",ASC(AB75&amp;IF(AD76&lt;&gt;"",TEXT(AD76,"00"),"")&amp;IF(AF76&lt;&gt;"",TEXT(AF76,"00"),"")&amp;IF(AH76&lt;&gt;"",TEXT(AH76,"00"),"")),ASC(AI76))</f>
        <v/>
      </c>
      <c r="AB76" s="328"/>
      <c r="AC76" s="332"/>
      <c r="AD76" s="328"/>
      <c r="AE76" s="332"/>
      <c r="AF76" s="328"/>
      <c r="AG76" s="336"/>
      <c r="AH76" s="328"/>
      <c r="AI76" s="372"/>
      <c r="AJ76" s="231" t="e">
        <f>IF(#REF!="",ASC(#REF!&amp;IF(#REF!&lt;&gt;"",TEXT(#REF!,"00"),"")&amp;IF(#REF!&lt;&gt;"",TEXT(#REF!,"00"),"")&amp;IF(#REF!&lt;&gt;"",TEXT(#REF!,"00"),"")),ASC(#REF!))</f>
        <v>#REF!</v>
      </c>
      <c r="AL76" s="6" t="str">
        <f>IF(AND(I76&lt;&gt;"107 ハーフマラソン",I76&lt;&gt;"062 10000mW"),D75 &amp; "-" &amp; I76,D75 &amp; "-" &amp; I76 &amp;#REF!)</f>
        <v>-</v>
      </c>
      <c r="AM76" s="6" t="str">
        <f>IF(ISERROR(VLOOKUP(個人情報!$AL76,登録者リスト!#REF!,4,FALSE)),"○","")</f>
        <v>○</v>
      </c>
      <c r="AN76" s="6" t="e">
        <f>IF(AND(I76&lt;&gt;"107 ハーフマラソン",I76&lt;&gt;"062 10000mW"),#REF! &amp; "-" &amp; I76,#REF! &amp; "-" &amp; I76 &amp;#REF!)</f>
        <v>#REF!</v>
      </c>
      <c r="AO76" s="6" t="str">
        <f>IF(ISERROR(VLOOKUP(AN76,突破者リスト外資格記録入力シート!$D$7:$M$106,2,FALSE)),"○","")</f>
        <v>○</v>
      </c>
      <c r="AQ76" s="6" t="str">
        <f>IF(I76="107 ハーフマラソン","H",IF(I76="062 10000mW","W",""))</f>
        <v/>
      </c>
      <c r="AR76" s="6" t="e">
        <f>VLOOKUP($I76 &amp;#REF!,標準記録!$A$1:$D$25,2,FALSE)</f>
        <v>#REF!</v>
      </c>
      <c r="AS76" s="6" t="e">
        <f>VLOOKUP($I76 &amp;#REF!,標準記録!$A$1:$D$25,3,FALSE)</f>
        <v>#REF!</v>
      </c>
      <c r="AT76" s="6" t="e">
        <f>VLOOKUP($I76 &amp;#REF!,標準記録!$A$1:$D$25,4,FALSE)</f>
        <v>#REF!</v>
      </c>
      <c r="AU76" s="6" t="str">
        <f>IF(AV76="","",A75)</f>
        <v/>
      </c>
      <c r="AV76" s="6" t="str">
        <f>IF(OR(I76="201 十種競技",I76="202 七種競技"),#REF!,"")</f>
        <v/>
      </c>
      <c r="AW76" s="6" t="str">
        <f>IF(I76="107 ハーフマラソン",#REF!,"")</f>
        <v/>
      </c>
      <c r="AX76" s="6" t="e">
        <f>I76 &amp;#REF!</f>
        <v>#REF!</v>
      </c>
      <c r="AY76" s="6">
        <f>I76</f>
        <v>0</v>
      </c>
      <c r="AZ76" s="6">
        <f>COUNTIF($AY$5:$AY$401,I76)</f>
        <v>160</v>
      </c>
      <c r="BA76" s="6">
        <f>COUNTIF($AX$5:$AX$401,I76 &amp; "B標準")</f>
        <v>0</v>
      </c>
    </row>
    <row r="77" spans="1:54" ht="15" thickTop="1" thickBot="1" x14ac:dyDescent="0.2">
      <c r="A77" s="369"/>
      <c r="B77" s="319" t="s">
        <v>167</v>
      </c>
      <c r="C77" s="320"/>
      <c r="D77" s="320"/>
      <c r="E77" s="320"/>
      <c r="F77" s="320"/>
      <c r="G77" s="321"/>
      <c r="H77" s="183"/>
      <c r="I77" s="370"/>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4"/>
    </row>
    <row r="78" spans="1:54" ht="13.5" customHeight="1" x14ac:dyDescent="0.15">
      <c r="A78" s="365"/>
      <c r="B78" s="355" t="s">
        <v>0</v>
      </c>
      <c r="C78" s="357" t="s">
        <v>283</v>
      </c>
      <c r="D78" s="357" t="str">
        <f>IF(C80="○","整理番号","登録番号")</f>
        <v>登録番号</v>
      </c>
      <c r="E78" s="212" t="s">
        <v>1402</v>
      </c>
      <c r="F78" s="355" t="s">
        <v>322</v>
      </c>
      <c r="G78" s="213" t="s">
        <v>1</v>
      </c>
      <c r="H78" s="361" t="s">
        <v>1403</v>
      </c>
      <c r="I78" s="359" t="s">
        <v>2</v>
      </c>
      <c r="J78" s="214" t="s">
        <v>284</v>
      </c>
      <c r="K78" s="215" t="s">
        <v>16</v>
      </c>
      <c r="L78" s="352" t="s">
        <v>4</v>
      </c>
      <c r="M78" s="353"/>
      <c r="N78" s="353"/>
      <c r="O78" s="353"/>
      <c r="P78" s="353"/>
      <c r="Q78" s="353"/>
      <c r="R78" s="353"/>
      <c r="S78" s="353"/>
      <c r="T78" s="353"/>
      <c r="U78" s="353"/>
      <c r="V78" s="353"/>
      <c r="W78" s="353"/>
      <c r="X78" s="353"/>
      <c r="Y78" s="353"/>
      <c r="Z78" s="354"/>
      <c r="AA78" s="216" t="s">
        <v>16</v>
      </c>
      <c r="AB78" s="373" t="s">
        <v>470</v>
      </c>
      <c r="AC78" s="374"/>
      <c r="AD78" s="374"/>
      <c r="AE78" s="374"/>
      <c r="AF78" s="374"/>
      <c r="AG78" s="374"/>
      <c r="AH78" s="374"/>
      <c r="AI78" s="375"/>
      <c r="AJ78" s="228" t="s">
        <v>16</v>
      </c>
    </row>
    <row r="79" spans="1:54" ht="14.25" thickBot="1" x14ac:dyDescent="0.2">
      <c r="A79" s="366"/>
      <c r="B79" s="356"/>
      <c r="C79" s="358"/>
      <c r="D79" s="358"/>
      <c r="E79" s="217" t="s">
        <v>6</v>
      </c>
      <c r="F79" s="356"/>
      <c r="G79" s="218" t="s">
        <v>7</v>
      </c>
      <c r="H79" s="362"/>
      <c r="I79" s="360"/>
      <c r="J79" s="219"/>
      <c r="K79" s="220"/>
      <c r="L79" s="349" t="s">
        <v>8</v>
      </c>
      <c r="M79" s="350"/>
      <c r="N79" s="350"/>
      <c r="O79" s="350"/>
      <c r="P79" s="350"/>
      <c r="Q79" s="350"/>
      <c r="R79" s="351"/>
      <c r="S79" s="217" t="s">
        <v>9</v>
      </c>
      <c r="T79" s="221" t="s">
        <v>10</v>
      </c>
      <c r="U79" s="222"/>
      <c r="V79" s="222"/>
      <c r="W79" s="222"/>
      <c r="X79" s="222"/>
      <c r="Y79" s="223"/>
      <c r="Z79" s="218" t="s">
        <v>11</v>
      </c>
      <c r="AA79" s="224"/>
      <c r="AB79" s="376" t="s">
        <v>8</v>
      </c>
      <c r="AC79" s="377"/>
      <c r="AD79" s="377"/>
      <c r="AE79" s="377"/>
      <c r="AF79" s="377"/>
      <c r="AG79" s="377"/>
      <c r="AH79" s="378"/>
      <c r="AI79" s="225" t="s">
        <v>9</v>
      </c>
      <c r="AJ79" s="229"/>
    </row>
    <row r="80" spans="1:54" ht="13.5" customHeight="1" x14ac:dyDescent="0.15">
      <c r="A80" s="367">
        <v>16</v>
      </c>
      <c r="B80" s="379" t="str">
        <f>IF(OR(B75="",E80=""),"",B75+1)</f>
        <v/>
      </c>
      <c r="C80" s="281"/>
      <c r="D80" s="279"/>
      <c r="E80" s="184" t="str">
        <f>IF(C80="○",IF($D80&lt;&gt;"",VLOOKUP($D80,新規学連登録者入力シート!$A$2:$U$101,8,FALSE),""),IF($D80&lt;&gt;"",IF(VLOOKUP(個人情報!$D80,登録者リスト!$A$1:$F$43729,4,FALSE)=基本情報!$D$6,VLOOKUP(個人情報!$D80,登録者リスト!$A$1:$F$43729,3,FALSE),""),""))</f>
        <v/>
      </c>
      <c r="F80" s="283" t="str">
        <f>IF(C80="○",IF($D80&lt;&gt;"",VLOOKUP($D80,新規学連登録者入力シート!$A$2:$U$101,9,FALSE),""),IF($D80&lt;&gt;"",IF(VLOOKUP(個人情報!$D80,登録者リスト!$A$1:$G$43729,4,FALSE)=基本情報!$D$6,VLOOKUP(個人情報!$D80,登録者リスト!$A$1:$G$43729,7,FALSE),""),""))</f>
        <v/>
      </c>
      <c r="G80" s="185" t="str">
        <f>IF(C80="○",IF($D80&lt;&gt;"",VLOOKUP($D80,新規学連登録者入力シート!$A$2:$U$101,14,FALSE),""),IF($D80&lt;&gt;"",IF(VLOOKUP(個人情報!$D80,登録者リスト!$A$1:$F$43729,4,FALSE)=基本情報!$D$6,VLOOKUP(個人情報!$D80,登録者リスト!$A$1:$F$43729,5,FALSE),""),""))</f>
        <v/>
      </c>
      <c r="H80" s="363" t="str">
        <f>IF(C80="○",IF($D80&lt;&gt;"",VLOOKUP($D80,新規学連登録者入力シート!$A$2:$U$101,19,FALSE),""),IF($D80&lt;&gt;"",IF(VLOOKUP(個人情報!$D80,登録者リスト!$A$1:$H$43729,4,FALSE)=基本情報!$D$6,VLOOKUP(個人情報!$D80,登録者リスト!$A$1:$H$43729,8,FALSE),""),""))</f>
        <v/>
      </c>
      <c r="I80" s="347"/>
      <c r="J80" s="170"/>
      <c r="K80" s="13" t="str">
        <f>IF(S80="",ASC(L80&amp;IF(N80&lt;&gt;"",TEXT(N80,"00"),"")&amp;IF(P80&lt;&gt;"",TEXT(P80,"00"),"")&amp;IF(R80&lt;&gt;"",TEXT(R80,"00"),"")),ASC(S80))</f>
        <v/>
      </c>
      <c r="L80" s="279"/>
      <c r="M80" s="329" t="s">
        <v>278</v>
      </c>
      <c r="N80" s="311"/>
      <c r="O80" s="329" t="s">
        <v>279</v>
      </c>
      <c r="P80" s="311"/>
      <c r="Q80" s="313" t="s">
        <v>280</v>
      </c>
      <c r="R80" s="315"/>
      <c r="S80" s="279"/>
      <c r="T80" s="8"/>
      <c r="U80" s="9" t="s">
        <v>23</v>
      </c>
      <c r="V80" s="8"/>
      <c r="W80" s="9" t="s">
        <v>24</v>
      </c>
      <c r="X80" s="8"/>
      <c r="Y80" s="9" t="s">
        <v>26</v>
      </c>
      <c r="Z80" s="341"/>
      <c r="AA80" s="127" t="str">
        <f>IF(AI80="",ASC(AB80&amp;IF(AD80&lt;&gt;"",TEXT(AD80,"00"),"")&amp;IF(AF80&lt;&gt;"",TEXT(AF80,"00"),"")&amp;IF(AH80&lt;&gt;"",TEXT(AH80,"00"),"")),ASC(AI80))</f>
        <v/>
      </c>
      <c r="AB80" s="327" t="str">
        <f>IF(I80="","",IF(I80="201 十種競技","",VLOOKUP(I80,大学記録!$A$3:$H$22,2,FALSE)))</f>
        <v/>
      </c>
      <c r="AC80" s="331" t="s">
        <v>278</v>
      </c>
      <c r="AD80" s="327" t="str">
        <f>IF(I80="","",IF(I80="201 十種競技","",VLOOKUP(I80,大学記録!$A$3:$H$22,4,FALSE)))</f>
        <v/>
      </c>
      <c r="AE80" s="331" t="s">
        <v>279</v>
      </c>
      <c r="AF80" s="327" t="str">
        <f>IF(I80="","",IF(I80="201 十種競技","",VLOOKUP(I80,大学記録!$A$3:$H$22,6,FALSE)))</f>
        <v/>
      </c>
      <c r="AG80" s="335" t="s">
        <v>280</v>
      </c>
      <c r="AH80" s="327" t="str">
        <f>IF(I80="","",IF(I80="201 十種競技","",VLOOKUP(I80,大学記録!$A$3:$H$22,8,FALSE)))</f>
        <v/>
      </c>
      <c r="AI80" s="371" t="str">
        <f>IF(I80="","",IF(I80="201 十種競技",大学記録!$B$21,""))</f>
        <v/>
      </c>
      <c r="AJ80" s="230" t="e">
        <f>IF(#REF!="",ASC(#REF!&amp;IF(#REF!&lt;&gt;"",TEXT(#REF!,"00"),"")&amp;IF(#REF!&lt;&gt;"",TEXT(#REF!,"00"),"")&amp;IF(#REF!&lt;&gt;"",TEXT(#REF!,"00"),"")),ASC(#REF!))</f>
        <v>#REF!</v>
      </c>
      <c r="AL80" s="6" t="str">
        <f>IF(AND(I80&lt;&gt;"107 ハーフマラソン",I80&lt;&gt;"062 10000mW"),D80 &amp; "-" &amp; I80,D80 &amp; "-" &amp; I80 &amp;#REF!)</f>
        <v>-</v>
      </c>
      <c r="AM80" s="6" t="str">
        <f>IF(ISERROR(VLOOKUP(個人情報!$AL80,登録者リスト!#REF!,4,FALSE)),"○","")</f>
        <v>○</v>
      </c>
      <c r="AN80" s="6" t="e">
        <f>IF(AND(I80&lt;&gt;"107 ハーフマラソン",I80&lt;&gt;"062 10000mW"),#REF! &amp; "-" &amp; I80,#REF! &amp; "-" &amp; I80 &amp;#REF!)</f>
        <v>#REF!</v>
      </c>
      <c r="AO80" s="6" t="str">
        <f>IF(ISERROR(VLOOKUP(AN80,突破者リスト外資格記録入力シート!$D$7:$M$106,2,FALSE)),"○","")</f>
        <v>○</v>
      </c>
      <c r="AP80" s="6" t="str">
        <f>IF(C80="○","整理番号","登録番号")</f>
        <v>登録番号</v>
      </c>
      <c r="AQ80" s="6" t="str">
        <f>IF(I80="107 ハーフマラソン","H",IF(I80="062 10000mW","W",""))</f>
        <v/>
      </c>
      <c r="AR80" s="6" t="e">
        <f>VLOOKUP($I80 &amp;#REF!,標準記録!$A$1:$D$25,2,FALSE)</f>
        <v>#REF!</v>
      </c>
      <c r="AS80" s="6" t="e">
        <f>VLOOKUP($I80 &amp;#REF!,標準記録!$A$1:$D$25,3,FALSE)</f>
        <v>#REF!</v>
      </c>
      <c r="AT80" s="6" t="e">
        <f>VLOOKUP($I80 &amp;#REF!,標準記録!$A$1:$D$25,4,FALSE)</f>
        <v>#REF!</v>
      </c>
      <c r="AU80" s="6" t="str">
        <f>IF(AV80="","",A80)</f>
        <v/>
      </c>
      <c r="AV80" s="6" t="str">
        <f>IF(OR(I80="201 十種競技",I80="202 七種競技"),#REF!,"")</f>
        <v/>
      </c>
      <c r="AW80" s="6" t="str">
        <f>IF(I80="107 ハーフマラソン",#REF!,"")</f>
        <v/>
      </c>
      <c r="AX80" s="6" t="e">
        <f>I80 &amp;#REF!</f>
        <v>#REF!</v>
      </c>
      <c r="AY80" s="6">
        <f>I80</f>
        <v>0</v>
      </c>
      <c r="AZ80" s="6">
        <f>COUNTIF($AY$5:$AY$401,I80)</f>
        <v>160</v>
      </c>
      <c r="BA80" s="6">
        <f>COUNTIF($AX$5:$AX$401,I80 &amp; "B標準")</f>
        <v>0</v>
      </c>
      <c r="BB80" s="6" t="str">
        <f>D78 &amp; D80</f>
        <v>登録番号</v>
      </c>
    </row>
    <row r="81" spans="1:54" ht="14.25" customHeight="1" thickBot="1" x14ac:dyDescent="0.2">
      <c r="A81" s="368"/>
      <c r="B81" s="380"/>
      <c r="C81" s="282"/>
      <c r="D81" s="280"/>
      <c r="E81" s="186" t="str">
        <f>IF(C80="○",IF($D80&lt;&gt;"",VLOOKUP($D80,新規学連登録者入力シート!$A$2:$U$101,7,FALSE),""),IF($D80&lt;&gt;"",IF(VLOOKUP(個人情報!$D80,登録者リスト!$A$1:$F$43729,4,FALSE)=基本情報!$D$6,VLOOKUP(個人情報!$D80,登録者リスト!$A$1:$F$43729,2,FALSE),""),""))</f>
        <v/>
      </c>
      <c r="F81" s="284"/>
      <c r="G81" s="186" t="str">
        <f>IF(C80="○",IF($D80&lt;&gt;"",VLOOKUP($D80,新規学連登録者入力シート!$A$2:$U$101,19,FALSE),""),IF($D80&lt;&gt;"",IF(VLOOKUP(個人情報!$D80,登録者リスト!$A$1:$F$43729,4,FALSE)=基本情報!$D$6,VLOOKUP(個人情報!$D80,登録者リスト!$A$1:$F$43729,6,FALSE),""),""))</f>
        <v/>
      </c>
      <c r="H81" s="364"/>
      <c r="I81" s="348"/>
      <c r="J81" s="171"/>
      <c r="K81" s="15" t="str">
        <f>IF(S81="",ASC(L81&amp;IF(N81&lt;&gt;"",TEXT(N81,"00"),"")&amp;IF(P81&lt;&gt;"",TEXT(P81,"00"),"")&amp;IF(R81&lt;&gt;"",TEXT(R81,"00"),"")),ASC(S81))</f>
        <v/>
      </c>
      <c r="L81" s="280"/>
      <c r="M81" s="330"/>
      <c r="N81" s="312"/>
      <c r="O81" s="330"/>
      <c r="P81" s="312"/>
      <c r="Q81" s="314"/>
      <c r="R81" s="316"/>
      <c r="S81" s="280"/>
      <c r="T81" s="10"/>
      <c r="U81" s="11" t="s">
        <v>23</v>
      </c>
      <c r="V81" s="10"/>
      <c r="W81" s="11" t="s">
        <v>25</v>
      </c>
      <c r="X81" s="10"/>
      <c r="Y81" s="11" t="s">
        <v>26</v>
      </c>
      <c r="Z81" s="342"/>
      <c r="AA81" s="128" t="str">
        <f>IF(AI81="",ASC(AB80&amp;IF(AD81&lt;&gt;"",TEXT(AD81,"00"),"")&amp;IF(AF81&lt;&gt;"",TEXT(AF81,"00"),"")&amp;IF(AH81&lt;&gt;"",TEXT(AH81,"00"),"")),ASC(AI81))</f>
        <v/>
      </c>
      <c r="AB81" s="328"/>
      <c r="AC81" s="332"/>
      <c r="AD81" s="328"/>
      <c r="AE81" s="332"/>
      <c r="AF81" s="328"/>
      <c r="AG81" s="336"/>
      <c r="AH81" s="328"/>
      <c r="AI81" s="372"/>
      <c r="AJ81" s="231" t="e">
        <f>IF(#REF!="",ASC(#REF!&amp;IF(#REF!&lt;&gt;"",TEXT(#REF!,"00"),"")&amp;IF(#REF!&lt;&gt;"",TEXT(#REF!,"00"),"")&amp;IF(#REF!&lt;&gt;"",TEXT(#REF!,"00"),"")),ASC(#REF!))</f>
        <v>#REF!</v>
      </c>
      <c r="AL81" s="6" t="str">
        <f>IF(AND(I81&lt;&gt;"107 ハーフマラソン",I81&lt;&gt;"062 10000mW"),D80 &amp; "-" &amp; I81,D80 &amp; "-" &amp; I81 &amp;#REF!)</f>
        <v>-</v>
      </c>
      <c r="AM81" s="6" t="str">
        <f>IF(ISERROR(VLOOKUP(個人情報!$AL81,登録者リスト!#REF!,4,FALSE)),"○","")</f>
        <v>○</v>
      </c>
      <c r="AN81" s="6" t="e">
        <f>IF(AND(I81&lt;&gt;"107 ハーフマラソン",I81&lt;&gt;"062 10000mW"),#REF! &amp; "-" &amp; I81,#REF! &amp; "-" &amp; I81 &amp;#REF!)</f>
        <v>#REF!</v>
      </c>
      <c r="AO81" s="6" t="str">
        <f>IF(ISERROR(VLOOKUP(AN81,突破者リスト外資格記録入力シート!$D$7:$M$106,2,FALSE)),"○","")</f>
        <v>○</v>
      </c>
      <c r="AQ81" s="6" t="str">
        <f>IF(I81="107 ハーフマラソン","H",IF(I81="062 10000mW","W",""))</f>
        <v/>
      </c>
      <c r="AR81" s="6" t="e">
        <f>VLOOKUP($I81 &amp;#REF!,標準記録!$A$1:$D$25,2,FALSE)</f>
        <v>#REF!</v>
      </c>
      <c r="AS81" s="6" t="e">
        <f>VLOOKUP($I81 &amp;#REF!,標準記録!$A$1:$D$25,3,FALSE)</f>
        <v>#REF!</v>
      </c>
      <c r="AT81" s="6" t="e">
        <f>VLOOKUP($I81 &amp;#REF!,標準記録!$A$1:$D$25,4,FALSE)</f>
        <v>#REF!</v>
      </c>
      <c r="AU81" s="6" t="str">
        <f>IF(AV81="","",A80)</f>
        <v/>
      </c>
      <c r="AV81" s="6" t="str">
        <f>IF(OR(I81="201 十種競技",I81="202 七種競技"),#REF!,"")</f>
        <v/>
      </c>
      <c r="AW81" s="6" t="str">
        <f>IF(I81="107 ハーフマラソン",#REF!,"")</f>
        <v/>
      </c>
      <c r="AX81" s="6" t="e">
        <f>I81 &amp;#REF!</f>
        <v>#REF!</v>
      </c>
      <c r="AY81" s="6">
        <f>I81</f>
        <v>0</v>
      </c>
      <c r="AZ81" s="6">
        <f>COUNTIF($AY$5:$AY$401,I81)</f>
        <v>160</v>
      </c>
      <c r="BA81" s="6">
        <f>COUNTIF($AX$5:$AX$401,I81 &amp; "B標準")</f>
        <v>0</v>
      </c>
    </row>
    <row r="82" spans="1:54" ht="15" thickTop="1" thickBot="1" x14ac:dyDescent="0.2">
      <c r="A82" s="369"/>
      <c r="B82" s="319" t="s">
        <v>167</v>
      </c>
      <c r="C82" s="320"/>
      <c r="D82" s="320"/>
      <c r="E82" s="320"/>
      <c r="F82" s="320"/>
      <c r="G82" s="321"/>
      <c r="H82" s="183"/>
      <c r="I82" s="370"/>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4"/>
    </row>
    <row r="83" spans="1:54" ht="13.5" customHeight="1" x14ac:dyDescent="0.15">
      <c r="A83" s="365"/>
      <c r="B83" s="355" t="s">
        <v>0</v>
      </c>
      <c r="C83" s="357" t="s">
        <v>283</v>
      </c>
      <c r="D83" s="357" t="str">
        <f>IF(C85="○","整理番号","登録番号")</f>
        <v>登録番号</v>
      </c>
      <c r="E83" s="212" t="s">
        <v>1402</v>
      </c>
      <c r="F83" s="355" t="s">
        <v>322</v>
      </c>
      <c r="G83" s="213" t="s">
        <v>1</v>
      </c>
      <c r="H83" s="361" t="s">
        <v>1403</v>
      </c>
      <c r="I83" s="359" t="s">
        <v>2</v>
      </c>
      <c r="J83" s="214" t="s">
        <v>284</v>
      </c>
      <c r="K83" s="215" t="s">
        <v>16</v>
      </c>
      <c r="L83" s="352" t="s">
        <v>4</v>
      </c>
      <c r="M83" s="353"/>
      <c r="N83" s="353"/>
      <c r="O83" s="353"/>
      <c r="P83" s="353"/>
      <c r="Q83" s="353"/>
      <c r="R83" s="353"/>
      <c r="S83" s="353"/>
      <c r="T83" s="353"/>
      <c r="U83" s="353"/>
      <c r="V83" s="353"/>
      <c r="W83" s="353"/>
      <c r="X83" s="353"/>
      <c r="Y83" s="353"/>
      <c r="Z83" s="354"/>
      <c r="AA83" s="216" t="s">
        <v>16</v>
      </c>
      <c r="AB83" s="373" t="s">
        <v>470</v>
      </c>
      <c r="AC83" s="374"/>
      <c r="AD83" s="374"/>
      <c r="AE83" s="374"/>
      <c r="AF83" s="374"/>
      <c r="AG83" s="374"/>
      <c r="AH83" s="374"/>
      <c r="AI83" s="375"/>
      <c r="AJ83" s="228" t="s">
        <v>16</v>
      </c>
    </row>
    <row r="84" spans="1:54" ht="14.25" thickBot="1" x14ac:dyDescent="0.2">
      <c r="A84" s="366"/>
      <c r="B84" s="356"/>
      <c r="C84" s="358"/>
      <c r="D84" s="358"/>
      <c r="E84" s="217" t="s">
        <v>6</v>
      </c>
      <c r="F84" s="356"/>
      <c r="G84" s="218" t="s">
        <v>7</v>
      </c>
      <c r="H84" s="362"/>
      <c r="I84" s="360"/>
      <c r="J84" s="219"/>
      <c r="K84" s="220"/>
      <c r="L84" s="349" t="s">
        <v>8</v>
      </c>
      <c r="M84" s="350"/>
      <c r="N84" s="350"/>
      <c r="O84" s="350"/>
      <c r="P84" s="350"/>
      <c r="Q84" s="350"/>
      <c r="R84" s="351"/>
      <c r="S84" s="217" t="s">
        <v>9</v>
      </c>
      <c r="T84" s="221" t="s">
        <v>10</v>
      </c>
      <c r="U84" s="222"/>
      <c r="V84" s="222"/>
      <c r="W84" s="222"/>
      <c r="X84" s="222"/>
      <c r="Y84" s="223"/>
      <c r="Z84" s="218" t="s">
        <v>11</v>
      </c>
      <c r="AA84" s="224"/>
      <c r="AB84" s="376" t="s">
        <v>8</v>
      </c>
      <c r="AC84" s="377"/>
      <c r="AD84" s="377"/>
      <c r="AE84" s="377"/>
      <c r="AF84" s="377"/>
      <c r="AG84" s="377"/>
      <c r="AH84" s="378"/>
      <c r="AI84" s="225" t="s">
        <v>9</v>
      </c>
      <c r="AJ84" s="229"/>
    </row>
    <row r="85" spans="1:54" ht="13.5" customHeight="1" x14ac:dyDescent="0.15">
      <c r="A85" s="367">
        <v>17</v>
      </c>
      <c r="B85" s="379" t="str">
        <f>IF(OR(B80="",E85=""),"",B80+1)</f>
        <v/>
      </c>
      <c r="C85" s="281"/>
      <c r="D85" s="279"/>
      <c r="E85" s="196" t="str">
        <f>IF(C85="○",IF($D85&lt;&gt;"",VLOOKUP($D85,新規学連登録者入力シート!$A$2:$U$101,8,FALSE),""),IF($D85&lt;&gt;"",IF(VLOOKUP(個人情報!$D85,登録者リスト!$A$1:$F$43729,4,FALSE)=基本情報!$D$6,VLOOKUP(個人情報!$D85,登録者リスト!$A$1:$F$43729,3,FALSE),""),""))</f>
        <v/>
      </c>
      <c r="F85" s="283" t="str">
        <f>IF(C85="○",IF($D85&lt;&gt;"",VLOOKUP($D85,新規学連登録者入力シート!$A$2:$U$101,9,FALSE),""),IF($D85&lt;&gt;"",IF(VLOOKUP(個人情報!$D85,登録者リスト!$A$1:$G$43729,4,FALSE)=基本情報!$D$6,VLOOKUP(個人情報!$D85,登録者リスト!$A$1:$G$43729,7,FALSE),""),""))</f>
        <v/>
      </c>
      <c r="G85" s="197" t="str">
        <f>IF(C85="○",IF($D85&lt;&gt;"",VLOOKUP($D85,新規学連登録者入力シート!$A$2:$U$101,14,FALSE),""),IF($D85&lt;&gt;"",IF(VLOOKUP(個人情報!$D85,登録者リスト!$A$1:$F$43729,4,FALSE)=基本情報!$D$6,VLOOKUP(個人情報!$D85,登録者リスト!$A$1:$F$43729,5,FALSE),""),""))</f>
        <v/>
      </c>
      <c r="H85" s="363" t="str">
        <f>IF(C85="○",IF($D85&lt;&gt;"",VLOOKUP($D85,新規学連登録者入力シート!$A$2:$U$101,19,FALSE),""),IF($D85&lt;&gt;"",IF(VLOOKUP(個人情報!$D85,登録者リスト!$A$1:$H$43729,4,FALSE)=基本情報!$D$6,VLOOKUP(個人情報!$D85,登録者リスト!$A$1:$H$43729,8,FALSE),""),""))</f>
        <v/>
      </c>
      <c r="I85" s="347"/>
      <c r="J85" s="170"/>
      <c r="K85" s="13" t="str">
        <f>IF(S85="",ASC(L85&amp;IF(N85&lt;&gt;"",TEXT(N85,"00"),"")&amp;IF(P85&lt;&gt;"",TEXT(P85,"00"),"")&amp;IF(R85&lt;&gt;"",TEXT(R85,"00"),"")),ASC(S85))</f>
        <v/>
      </c>
      <c r="L85" s="279"/>
      <c r="M85" s="329" t="s">
        <v>278</v>
      </c>
      <c r="N85" s="311"/>
      <c r="O85" s="329" t="s">
        <v>279</v>
      </c>
      <c r="P85" s="311"/>
      <c r="Q85" s="313" t="s">
        <v>280</v>
      </c>
      <c r="R85" s="315"/>
      <c r="S85" s="279"/>
      <c r="T85" s="8"/>
      <c r="U85" s="9" t="s">
        <v>23</v>
      </c>
      <c r="V85" s="8"/>
      <c r="W85" s="9" t="s">
        <v>24</v>
      </c>
      <c r="X85" s="8"/>
      <c r="Y85" s="9" t="s">
        <v>26</v>
      </c>
      <c r="Z85" s="341"/>
      <c r="AA85" s="127" t="str">
        <f>IF(AI85="",ASC(AB85&amp;IF(AD85&lt;&gt;"",TEXT(AD85,"00"),"")&amp;IF(AF85&lt;&gt;"",TEXT(AF85,"00"),"")&amp;IF(AH85&lt;&gt;"",TEXT(AH85,"00"),"")),ASC(AI85))</f>
        <v/>
      </c>
      <c r="AB85" s="327" t="str">
        <f>IF(I85="","",IF(I85="201 十種競技","",VLOOKUP(I85,大学記録!$A$3:$H$22,2,FALSE)))</f>
        <v/>
      </c>
      <c r="AC85" s="331" t="s">
        <v>278</v>
      </c>
      <c r="AD85" s="327" t="str">
        <f>IF(I85="","",IF(I85="201 十種競技","",VLOOKUP(I85,大学記録!$A$3:$H$22,4,FALSE)))</f>
        <v/>
      </c>
      <c r="AE85" s="331" t="s">
        <v>279</v>
      </c>
      <c r="AF85" s="327" t="str">
        <f>IF(I85="","",IF(I85="201 十種競技","",VLOOKUP(I85,大学記録!$A$3:$H$22,6,FALSE)))</f>
        <v/>
      </c>
      <c r="AG85" s="335" t="s">
        <v>280</v>
      </c>
      <c r="AH85" s="327" t="str">
        <f>IF(I85="","",IF(I85="201 十種競技","",VLOOKUP(I85,大学記録!$A$3:$H$22,8,FALSE)))</f>
        <v/>
      </c>
      <c r="AI85" s="371" t="str">
        <f>IF(I85="","",IF(I85="201 十種競技",大学記録!$B$21,""))</f>
        <v/>
      </c>
      <c r="AJ85" s="230" t="e">
        <f>IF(#REF!="",ASC(#REF!&amp;IF(#REF!&lt;&gt;"",TEXT(#REF!,"00"),"")&amp;IF(#REF!&lt;&gt;"",TEXT(#REF!,"00"),"")&amp;IF(#REF!&lt;&gt;"",TEXT(#REF!,"00"),"")),ASC(#REF!))</f>
        <v>#REF!</v>
      </c>
      <c r="AL85" s="6" t="str">
        <f>IF(AND(I85&lt;&gt;"107 ハーフマラソン",I85&lt;&gt;"062 10000mW"),D85 &amp; "-" &amp; I85,D85 &amp; "-" &amp; I85 &amp;#REF!)</f>
        <v>-</v>
      </c>
      <c r="AM85" s="6" t="str">
        <f>IF(ISERROR(VLOOKUP(個人情報!$AL85,登録者リスト!#REF!,4,FALSE)),"○","")</f>
        <v>○</v>
      </c>
      <c r="AN85" s="6" t="e">
        <f>IF(AND(I85&lt;&gt;"107 ハーフマラソン",I85&lt;&gt;"062 10000mW"),#REF! &amp; "-" &amp; I85,#REF! &amp; "-" &amp; I85 &amp;#REF!)</f>
        <v>#REF!</v>
      </c>
      <c r="AO85" s="6" t="str">
        <f>IF(ISERROR(VLOOKUP(AN85,突破者リスト外資格記録入力シート!$D$7:$M$106,2,FALSE)),"○","")</f>
        <v>○</v>
      </c>
      <c r="AP85" s="6" t="str">
        <f>IF(C85="○","整理番号","登録番号")</f>
        <v>登録番号</v>
      </c>
      <c r="AQ85" s="6" t="str">
        <f>IF(I85="107 ハーフマラソン","H",IF(I85="062 10000mW","W",""))</f>
        <v/>
      </c>
      <c r="AR85" s="6" t="e">
        <f>VLOOKUP($I85 &amp;#REF!,標準記録!$A$1:$D$25,2,FALSE)</f>
        <v>#REF!</v>
      </c>
      <c r="AS85" s="6" t="e">
        <f>VLOOKUP($I85 &amp;#REF!,標準記録!$A$1:$D$25,3,FALSE)</f>
        <v>#REF!</v>
      </c>
      <c r="AT85" s="6" t="e">
        <f>VLOOKUP($I85 &amp;#REF!,標準記録!$A$1:$D$25,4,FALSE)</f>
        <v>#REF!</v>
      </c>
      <c r="AU85" s="6" t="str">
        <f>IF(AV85="","",A85)</f>
        <v/>
      </c>
      <c r="AV85" s="6" t="str">
        <f>IF(OR(I85="201 十種競技",I85="202 七種競技"),#REF!,"")</f>
        <v/>
      </c>
      <c r="AW85" s="6" t="str">
        <f>IF(I85="107 ハーフマラソン",#REF!,"")</f>
        <v/>
      </c>
      <c r="AX85" s="6" t="e">
        <f>I85 &amp;#REF!</f>
        <v>#REF!</v>
      </c>
      <c r="AY85" s="6">
        <f>I85</f>
        <v>0</v>
      </c>
      <c r="AZ85" s="6">
        <f>COUNTIF($AY$5:$AY$401,I85)</f>
        <v>160</v>
      </c>
      <c r="BA85" s="6">
        <f>COUNTIF($AX$5:$AX$401,I85 &amp; "B標準")</f>
        <v>0</v>
      </c>
      <c r="BB85" s="6" t="str">
        <f>D83 &amp; D85</f>
        <v>登録番号</v>
      </c>
    </row>
    <row r="86" spans="1:54" ht="14.25" customHeight="1" thickBot="1" x14ac:dyDescent="0.2">
      <c r="A86" s="368"/>
      <c r="B86" s="380"/>
      <c r="C86" s="282"/>
      <c r="D86" s="280"/>
      <c r="E86" s="193" t="str">
        <f>IF(C85="○",IF($D85&lt;&gt;"",VLOOKUP($D85,新規学連登録者入力シート!$A$2:$U$101,7,FALSE),""),IF($D85&lt;&gt;"",IF(VLOOKUP(個人情報!$D85,登録者リスト!$A$1:$F$43729,4,FALSE)=基本情報!$D$6,VLOOKUP(個人情報!$D85,登録者リスト!$A$1:$F$43729,2,FALSE),""),""))</f>
        <v/>
      </c>
      <c r="F86" s="284"/>
      <c r="G86" s="193" t="str">
        <f>IF(C85="○",IF($D85&lt;&gt;"",VLOOKUP($D85,新規学連登録者入力シート!$A$2:$U$101,19,FALSE),""),IF($D85&lt;&gt;"",IF(VLOOKUP(個人情報!$D85,登録者リスト!$A$1:$F$43729,4,FALSE)=基本情報!$D$6,VLOOKUP(個人情報!$D85,登録者リスト!$A$1:$F$43729,6,FALSE),""),""))</f>
        <v/>
      </c>
      <c r="H86" s="364"/>
      <c r="I86" s="348"/>
      <c r="J86" s="171"/>
      <c r="K86" s="15" t="str">
        <f>IF(S86="",ASC(L86&amp;IF(N86&lt;&gt;"",TEXT(N86,"00"),"")&amp;IF(P86&lt;&gt;"",TEXT(P86,"00"),"")&amp;IF(R86&lt;&gt;"",TEXT(R86,"00"),"")),ASC(S86))</f>
        <v/>
      </c>
      <c r="L86" s="280"/>
      <c r="M86" s="330"/>
      <c r="N86" s="312"/>
      <c r="O86" s="330"/>
      <c r="P86" s="312"/>
      <c r="Q86" s="314"/>
      <c r="R86" s="316"/>
      <c r="S86" s="280"/>
      <c r="T86" s="10"/>
      <c r="U86" s="11" t="s">
        <v>23</v>
      </c>
      <c r="V86" s="10"/>
      <c r="W86" s="11" t="s">
        <v>25</v>
      </c>
      <c r="X86" s="10"/>
      <c r="Y86" s="11" t="s">
        <v>26</v>
      </c>
      <c r="Z86" s="342"/>
      <c r="AA86" s="128" t="str">
        <f>IF(AI86="",ASC(AB85&amp;IF(AD86&lt;&gt;"",TEXT(AD86,"00"),"")&amp;IF(AF86&lt;&gt;"",TEXT(AF86,"00"),"")&amp;IF(AH86&lt;&gt;"",TEXT(AH86,"00"),"")),ASC(AI86))</f>
        <v/>
      </c>
      <c r="AB86" s="328"/>
      <c r="AC86" s="332"/>
      <c r="AD86" s="328"/>
      <c r="AE86" s="332"/>
      <c r="AF86" s="328"/>
      <c r="AG86" s="336"/>
      <c r="AH86" s="328"/>
      <c r="AI86" s="372"/>
      <c r="AJ86" s="231" t="e">
        <f>IF(#REF!="",ASC(#REF!&amp;IF(#REF!&lt;&gt;"",TEXT(#REF!,"00"),"")&amp;IF(#REF!&lt;&gt;"",TEXT(#REF!,"00"),"")&amp;IF(#REF!&lt;&gt;"",TEXT(#REF!,"00"),"")),ASC(#REF!))</f>
        <v>#REF!</v>
      </c>
      <c r="AL86" s="6" t="str">
        <f>IF(AND(I86&lt;&gt;"107 ハーフマラソン",I86&lt;&gt;"062 10000mW"),D85 &amp; "-" &amp; I86,D85 &amp; "-" &amp; I86 &amp;#REF!)</f>
        <v>-</v>
      </c>
      <c r="AM86" s="6" t="str">
        <f>IF(ISERROR(VLOOKUP(個人情報!$AL86,登録者リスト!#REF!,4,FALSE)),"○","")</f>
        <v>○</v>
      </c>
      <c r="AN86" s="6" t="e">
        <f>IF(AND(I86&lt;&gt;"107 ハーフマラソン",I86&lt;&gt;"062 10000mW"),#REF! &amp; "-" &amp; I86,#REF! &amp; "-" &amp; I86 &amp;#REF!)</f>
        <v>#REF!</v>
      </c>
      <c r="AO86" s="6" t="str">
        <f>IF(ISERROR(VLOOKUP(AN86,突破者リスト外資格記録入力シート!$D$7:$M$106,2,FALSE)),"○","")</f>
        <v>○</v>
      </c>
      <c r="AQ86" s="6" t="str">
        <f>IF(I86="107 ハーフマラソン","H",IF(I86="062 10000mW","W",""))</f>
        <v/>
      </c>
      <c r="AR86" s="6" t="e">
        <f>VLOOKUP($I86 &amp;#REF!,標準記録!$A$1:$D$25,2,FALSE)</f>
        <v>#REF!</v>
      </c>
      <c r="AS86" s="6" t="e">
        <f>VLOOKUP($I86 &amp;#REF!,標準記録!$A$1:$D$25,3,FALSE)</f>
        <v>#REF!</v>
      </c>
      <c r="AT86" s="6" t="e">
        <f>VLOOKUP($I86 &amp;#REF!,標準記録!$A$1:$D$25,4,FALSE)</f>
        <v>#REF!</v>
      </c>
      <c r="AU86" s="6" t="str">
        <f>IF(AV86="","",A85)</f>
        <v/>
      </c>
      <c r="AV86" s="6" t="str">
        <f>IF(OR(I86="201 十種競技",I86="202 七種競技"),#REF!,"")</f>
        <v/>
      </c>
      <c r="AW86" s="6" t="str">
        <f>IF(I86="107 ハーフマラソン",#REF!,"")</f>
        <v/>
      </c>
      <c r="AX86" s="6" t="e">
        <f>I86 &amp;#REF!</f>
        <v>#REF!</v>
      </c>
      <c r="AY86" s="6">
        <f>I86</f>
        <v>0</v>
      </c>
      <c r="AZ86" s="6">
        <f>COUNTIF($AY$5:$AY$401,I86)</f>
        <v>160</v>
      </c>
      <c r="BA86" s="6">
        <f>COUNTIF($AX$5:$AX$401,I86 &amp; "B標準")</f>
        <v>0</v>
      </c>
    </row>
    <row r="87" spans="1:54" ht="15" thickTop="1" thickBot="1" x14ac:dyDescent="0.2">
      <c r="A87" s="369"/>
      <c r="B87" s="319" t="s">
        <v>167</v>
      </c>
      <c r="C87" s="320"/>
      <c r="D87" s="320"/>
      <c r="E87" s="320"/>
      <c r="F87" s="320"/>
      <c r="G87" s="321"/>
      <c r="H87" s="198"/>
      <c r="I87" s="370"/>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4"/>
    </row>
    <row r="88" spans="1:54" ht="13.5" customHeight="1" x14ac:dyDescent="0.15">
      <c r="A88" s="365"/>
      <c r="B88" s="355" t="s">
        <v>0</v>
      </c>
      <c r="C88" s="357" t="s">
        <v>283</v>
      </c>
      <c r="D88" s="357" t="str">
        <f>IF(C90="○","整理番号","登録番号")</f>
        <v>登録番号</v>
      </c>
      <c r="E88" s="212" t="s">
        <v>1402</v>
      </c>
      <c r="F88" s="355" t="s">
        <v>322</v>
      </c>
      <c r="G88" s="213" t="s">
        <v>1</v>
      </c>
      <c r="H88" s="361" t="s">
        <v>1403</v>
      </c>
      <c r="I88" s="359" t="s">
        <v>2</v>
      </c>
      <c r="J88" s="214" t="s">
        <v>284</v>
      </c>
      <c r="K88" s="215" t="s">
        <v>16</v>
      </c>
      <c r="L88" s="352" t="s">
        <v>4</v>
      </c>
      <c r="M88" s="353"/>
      <c r="N88" s="353"/>
      <c r="O88" s="353"/>
      <c r="P88" s="353"/>
      <c r="Q88" s="353"/>
      <c r="R88" s="353"/>
      <c r="S88" s="353"/>
      <c r="T88" s="353"/>
      <c r="U88" s="353"/>
      <c r="V88" s="353"/>
      <c r="W88" s="353"/>
      <c r="X88" s="353"/>
      <c r="Y88" s="353"/>
      <c r="Z88" s="354"/>
      <c r="AA88" s="216" t="s">
        <v>16</v>
      </c>
      <c r="AB88" s="373" t="s">
        <v>470</v>
      </c>
      <c r="AC88" s="374"/>
      <c r="AD88" s="374"/>
      <c r="AE88" s="374"/>
      <c r="AF88" s="374"/>
      <c r="AG88" s="374"/>
      <c r="AH88" s="374"/>
      <c r="AI88" s="375"/>
      <c r="AJ88" s="228" t="s">
        <v>16</v>
      </c>
    </row>
    <row r="89" spans="1:54" ht="14.25" thickBot="1" x14ac:dyDescent="0.2">
      <c r="A89" s="366"/>
      <c r="B89" s="356"/>
      <c r="C89" s="358"/>
      <c r="D89" s="358"/>
      <c r="E89" s="217" t="s">
        <v>6</v>
      </c>
      <c r="F89" s="356"/>
      <c r="G89" s="218" t="s">
        <v>7</v>
      </c>
      <c r="H89" s="362"/>
      <c r="I89" s="360"/>
      <c r="J89" s="219"/>
      <c r="K89" s="220"/>
      <c r="L89" s="349" t="s">
        <v>8</v>
      </c>
      <c r="M89" s="350"/>
      <c r="N89" s="350"/>
      <c r="O89" s="350"/>
      <c r="P89" s="350"/>
      <c r="Q89" s="350"/>
      <c r="R89" s="351"/>
      <c r="S89" s="217" t="s">
        <v>9</v>
      </c>
      <c r="T89" s="221" t="s">
        <v>10</v>
      </c>
      <c r="U89" s="222"/>
      <c r="V89" s="222"/>
      <c r="W89" s="222"/>
      <c r="X89" s="222"/>
      <c r="Y89" s="223"/>
      <c r="Z89" s="218" t="s">
        <v>11</v>
      </c>
      <c r="AA89" s="224"/>
      <c r="AB89" s="376" t="s">
        <v>8</v>
      </c>
      <c r="AC89" s="377"/>
      <c r="AD89" s="377"/>
      <c r="AE89" s="377"/>
      <c r="AF89" s="377"/>
      <c r="AG89" s="377"/>
      <c r="AH89" s="378"/>
      <c r="AI89" s="225" t="s">
        <v>9</v>
      </c>
      <c r="AJ89" s="229"/>
    </row>
    <row r="90" spans="1:54" ht="13.5" customHeight="1" x14ac:dyDescent="0.15">
      <c r="A90" s="367">
        <v>18</v>
      </c>
      <c r="B90" s="379" t="str">
        <f>IF(OR(B85="",E90=""),"",B85+1)</f>
        <v/>
      </c>
      <c r="C90" s="281"/>
      <c r="D90" s="279"/>
      <c r="E90" s="196" t="str">
        <f>IF(C90="○",IF($D90&lt;&gt;"",VLOOKUP($D90,新規学連登録者入力シート!$A$2:$U$101,8,FALSE),""),IF($D90&lt;&gt;"",IF(VLOOKUP(個人情報!$D90,登録者リスト!$A$1:$F$43729,4,FALSE)=基本情報!$D$6,VLOOKUP(個人情報!$D90,登録者リスト!$A$1:$F$43729,3,FALSE),""),""))</f>
        <v/>
      </c>
      <c r="F90" s="283" t="str">
        <f>IF(C90="○",IF($D90&lt;&gt;"",VLOOKUP($D90,新規学連登録者入力シート!$A$2:$U$101,9,FALSE),""),IF($D90&lt;&gt;"",IF(VLOOKUP(個人情報!$D90,登録者リスト!$A$1:$G$43729,4,FALSE)=基本情報!$D$6,VLOOKUP(個人情報!$D90,登録者リスト!$A$1:$G$43729,7,FALSE),""),""))</f>
        <v/>
      </c>
      <c r="G90" s="197" t="str">
        <f>IF(C90="○",IF($D90&lt;&gt;"",VLOOKUP($D90,新規学連登録者入力シート!$A$2:$U$101,14,FALSE),""),IF($D90&lt;&gt;"",IF(VLOOKUP(個人情報!$D90,登録者リスト!$A$1:$F$43729,4,FALSE)=基本情報!$D$6,VLOOKUP(個人情報!$D90,登録者リスト!$A$1:$F$43729,5,FALSE),""),""))</f>
        <v/>
      </c>
      <c r="H90" s="363" t="str">
        <f>IF(C90="○",IF($D90&lt;&gt;"",VLOOKUP($D90,新規学連登録者入力シート!$A$2:$U$101,19,FALSE),""),IF($D90&lt;&gt;"",IF(VLOOKUP(個人情報!$D90,登録者リスト!$A$1:$H$43729,4,FALSE)=基本情報!$D$6,VLOOKUP(個人情報!$D90,登録者リスト!$A$1:$H$43729,8,FALSE),""),""))</f>
        <v/>
      </c>
      <c r="I90" s="347"/>
      <c r="J90" s="170"/>
      <c r="K90" s="13" t="str">
        <f>IF(S90="",ASC(L90&amp;IF(N90&lt;&gt;"",TEXT(N90,"00"),"")&amp;IF(P90&lt;&gt;"",TEXT(P90,"00"),"")&amp;IF(R90&lt;&gt;"",TEXT(R90,"00"),"")),ASC(S90))</f>
        <v/>
      </c>
      <c r="L90" s="279"/>
      <c r="M90" s="329" t="s">
        <v>278</v>
      </c>
      <c r="N90" s="311"/>
      <c r="O90" s="329" t="s">
        <v>279</v>
      </c>
      <c r="P90" s="311"/>
      <c r="Q90" s="313" t="s">
        <v>280</v>
      </c>
      <c r="R90" s="315"/>
      <c r="S90" s="279"/>
      <c r="T90" s="8"/>
      <c r="U90" s="9" t="s">
        <v>23</v>
      </c>
      <c r="V90" s="8"/>
      <c r="W90" s="9" t="s">
        <v>24</v>
      </c>
      <c r="X90" s="8"/>
      <c r="Y90" s="9" t="s">
        <v>26</v>
      </c>
      <c r="Z90" s="341"/>
      <c r="AA90" s="127" t="str">
        <f>IF(AI90="",ASC(AB90&amp;IF(AD90&lt;&gt;"",TEXT(AD90,"00"),"")&amp;IF(AF90&lt;&gt;"",TEXT(AF90,"00"),"")&amp;IF(AH90&lt;&gt;"",TEXT(AH90,"00"),"")),ASC(AI90))</f>
        <v/>
      </c>
      <c r="AB90" s="327" t="str">
        <f>IF(I90="","",IF(I90="201 十種競技","",VLOOKUP(I90,大学記録!$A$3:$H$22,2,FALSE)))</f>
        <v/>
      </c>
      <c r="AC90" s="331" t="s">
        <v>278</v>
      </c>
      <c r="AD90" s="327" t="str">
        <f>IF(I90="","",IF(I90="201 十種競技","",VLOOKUP(I90,大学記録!$A$3:$H$22,4,FALSE)))</f>
        <v/>
      </c>
      <c r="AE90" s="331" t="s">
        <v>279</v>
      </c>
      <c r="AF90" s="327" t="str">
        <f>IF(I90="","",IF(I90="201 十種競技","",VLOOKUP(I90,大学記録!$A$3:$H$22,6,FALSE)))</f>
        <v/>
      </c>
      <c r="AG90" s="335" t="s">
        <v>280</v>
      </c>
      <c r="AH90" s="327" t="str">
        <f>IF(I90="","",IF(I90="201 十種競技","",VLOOKUP(I90,大学記録!$A$3:$H$22,8,FALSE)))</f>
        <v/>
      </c>
      <c r="AI90" s="371" t="str">
        <f>IF(I90="","",IF(I90="201 十種競技",大学記録!$B$21,""))</f>
        <v/>
      </c>
      <c r="AJ90" s="230" t="e">
        <f>IF(#REF!="",ASC(#REF!&amp;IF(#REF!&lt;&gt;"",TEXT(#REF!,"00"),"")&amp;IF(#REF!&lt;&gt;"",TEXT(#REF!,"00"),"")&amp;IF(#REF!&lt;&gt;"",TEXT(#REF!,"00"),"")),ASC(#REF!))</f>
        <v>#REF!</v>
      </c>
      <c r="AL90" s="6" t="str">
        <f>IF(AND(I90&lt;&gt;"107 ハーフマラソン",I90&lt;&gt;"062 10000mW"),D90 &amp; "-" &amp; I90,D90 &amp; "-" &amp; I90 &amp;#REF!)</f>
        <v>-</v>
      </c>
      <c r="AM90" s="6" t="str">
        <f>IF(ISERROR(VLOOKUP(個人情報!$AL90,登録者リスト!#REF!,4,FALSE)),"○","")</f>
        <v>○</v>
      </c>
      <c r="AN90" s="6" t="e">
        <f>IF(AND(I90&lt;&gt;"107 ハーフマラソン",I90&lt;&gt;"062 10000mW"),#REF! &amp; "-" &amp; I90,#REF! &amp; "-" &amp; I90 &amp;#REF!)</f>
        <v>#REF!</v>
      </c>
      <c r="AO90" s="6" t="str">
        <f>IF(ISERROR(VLOOKUP(AN90,突破者リスト外資格記録入力シート!$D$7:$M$106,2,FALSE)),"○","")</f>
        <v>○</v>
      </c>
      <c r="AP90" s="6" t="str">
        <f>IF(C90="○","整理番号","登録番号")</f>
        <v>登録番号</v>
      </c>
      <c r="AQ90" s="6" t="str">
        <f>IF(I90="107 ハーフマラソン","H",IF(I90="062 10000mW","W",""))</f>
        <v/>
      </c>
      <c r="AR90" s="6" t="e">
        <f>VLOOKUP($I90 &amp;#REF!,標準記録!$A$1:$D$25,2,FALSE)</f>
        <v>#REF!</v>
      </c>
      <c r="AS90" s="6" t="e">
        <f>VLOOKUP($I90 &amp;#REF!,標準記録!$A$1:$D$25,3,FALSE)</f>
        <v>#REF!</v>
      </c>
      <c r="AT90" s="6" t="e">
        <f>VLOOKUP($I90 &amp;#REF!,標準記録!$A$1:$D$25,4,FALSE)</f>
        <v>#REF!</v>
      </c>
      <c r="AU90" s="6" t="str">
        <f>IF(AV90="","",A90)</f>
        <v/>
      </c>
      <c r="AV90" s="6" t="str">
        <f>IF(OR(I90="201 十種競技",I90="202 七種競技"),#REF!,"")</f>
        <v/>
      </c>
      <c r="AW90" s="6" t="str">
        <f>IF(I90="107 ハーフマラソン",#REF!,"")</f>
        <v/>
      </c>
      <c r="AX90" s="6" t="e">
        <f>I90 &amp;#REF!</f>
        <v>#REF!</v>
      </c>
      <c r="AY90" s="6">
        <f>I90</f>
        <v>0</v>
      </c>
      <c r="AZ90" s="6">
        <f>COUNTIF($AY$5:$AY$401,I90)</f>
        <v>160</v>
      </c>
      <c r="BA90" s="6">
        <f>COUNTIF($AX$5:$AX$401,I90 &amp; "B標準")</f>
        <v>0</v>
      </c>
      <c r="BB90" s="6" t="str">
        <f>D88 &amp; D90</f>
        <v>登録番号</v>
      </c>
    </row>
    <row r="91" spans="1:54" ht="14.25" customHeight="1" thickBot="1" x14ac:dyDescent="0.2">
      <c r="A91" s="368"/>
      <c r="B91" s="380"/>
      <c r="C91" s="282"/>
      <c r="D91" s="280"/>
      <c r="E91" s="193" t="str">
        <f>IF(C90="○",IF($D90&lt;&gt;"",VLOOKUP($D90,新規学連登録者入力シート!$A$2:$U$101,7,FALSE),""),IF($D90&lt;&gt;"",IF(VLOOKUP(個人情報!$D90,登録者リスト!$A$1:$F$43729,4,FALSE)=基本情報!$D$6,VLOOKUP(個人情報!$D90,登録者リスト!$A$1:$F$43729,2,FALSE),""),""))</f>
        <v/>
      </c>
      <c r="F91" s="284"/>
      <c r="G91" s="193" t="str">
        <f>IF(C90="○",IF($D90&lt;&gt;"",VLOOKUP($D90,新規学連登録者入力シート!$A$2:$U$101,19,FALSE),""),IF($D90&lt;&gt;"",IF(VLOOKUP(個人情報!$D90,登録者リスト!$A$1:$F$43729,4,FALSE)=基本情報!$D$6,VLOOKUP(個人情報!$D90,登録者リスト!$A$1:$F$43729,6,FALSE),""),""))</f>
        <v/>
      </c>
      <c r="H91" s="364"/>
      <c r="I91" s="348"/>
      <c r="J91" s="171"/>
      <c r="K91" s="15" t="str">
        <f>IF(S91="",ASC(L91&amp;IF(N91&lt;&gt;"",TEXT(N91,"00"),"")&amp;IF(P91&lt;&gt;"",TEXT(P91,"00"),"")&amp;IF(R91&lt;&gt;"",TEXT(R91,"00"),"")),ASC(S91))</f>
        <v/>
      </c>
      <c r="L91" s="280"/>
      <c r="M91" s="330"/>
      <c r="N91" s="312"/>
      <c r="O91" s="330"/>
      <c r="P91" s="312"/>
      <c r="Q91" s="314"/>
      <c r="R91" s="316"/>
      <c r="S91" s="280"/>
      <c r="T91" s="10"/>
      <c r="U91" s="11" t="s">
        <v>23</v>
      </c>
      <c r="V91" s="10"/>
      <c r="W91" s="11" t="s">
        <v>25</v>
      </c>
      <c r="X91" s="10"/>
      <c r="Y91" s="11" t="s">
        <v>26</v>
      </c>
      <c r="Z91" s="342"/>
      <c r="AA91" s="128" t="str">
        <f>IF(AI91="",ASC(AB90&amp;IF(AD91&lt;&gt;"",TEXT(AD91,"00"),"")&amp;IF(AF91&lt;&gt;"",TEXT(AF91,"00"),"")&amp;IF(AH91&lt;&gt;"",TEXT(AH91,"00"),"")),ASC(AI91))</f>
        <v/>
      </c>
      <c r="AB91" s="328"/>
      <c r="AC91" s="332"/>
      <c r="AD91" s="328"/>
      <c r="AE91" s="332"/>
      <c r="AF91" s="328"/>
      <c r="AG91" s="336"/>
      <c r="AH91" s="328"/>
      <c r="AI91" s="372"/>
      <c r="AJ91" s="231" t="e">
        <f>IF(#REF!="",ASC(#REF!&amp;IF(#REF!&lt;&gt;"",TEXT(#REF!,"00"),"")&amp;IF(#REF!&lt;&gt;"",TEXT(#REF!,"00"),"")&amp;IF(#REF!&lt;&gt;"",TEXT(#REF!,"00"),"")),ASC(#REF!))</f>
        <v>#REF!</v>
      </c>
      <c r="AL91" s="6" t="str">
        <f>IF(AND(I91&lt;&gt;"107 ハーフマラソン",I91&lt;&gt;"062 10000mW"),D90 &amp; "-" &amp; I91,D90 &amp; "-" &amp; I91 &amp;#REF!)</f>
        <v>-</v>
      </c>
      <c r="AM91" s="6" t="str">
        <f>IF(ISERROR(VLOOKUP(個人情報!$AL91,登録者リスト!#REF!,4,FALSE)),"○","")</f>
        <v>○</v>
      </c>
      <c r="AN91" s="6" t="e">
        <f>IF(AND(I91&lt;&gt;"107 ハーフマラソン",I91&lt;&gt;"062 10000mW"),#REF! &amp; "-" &amp; I91,#REF! &amp; "-" &amp; I91 &amp;#REF!)</f>
        <v>#REF!</v>
      </c>
      <c r="AO91" s="6" t="str">
        <f>IF(ISERROR(VLOOKUP(AN91,突破者リスト外資格記録入力シート!$D$7:$M$106,2,FALSE)),"○","")</f>
        <v>○</v>
      </c>
      <c r="AQ91" s="6" t="str">
        <f>IF(I91="107 ハーフマラソン","H",IF(I91="062 10000mW","W",""))</f>
        <v/>
      </c>
      <c r="AR91" s="6" t="e">
        <f>VLOOKUP($I91 &amp;#REF!,標準記録!$A$1:$D$25,2,FALSE)</f>
        <v>#REF!</v>
      </c>
      <c r="AS91" s="6" t="e">
        <f>VLOOKUP($I91 &amp;#REF!,標準記録!$A$1:$D$25,3,FALSE)</f>
        <v>#REF!</v>
      </c>
      <c r="AT91" s="6" t="e">
        <f>VLOOKUP($I91 &amp;#REF!,標準記録!$A$1:$D$25,4,FALSE)</f>
        <v>#REF!</v>
      </c>
      <c r="AU91" s="6" t="str">
        <f>IF(AV91="","",A90)</f>
        <v/>
      </c>
      <c r="AV91" s="6" t="str">
        <f>IF(OR(I91="201 十種競技",I91="202 七種競技"),#REF!,"")</f>
        <v/>
      </c>
      <c r="AW91" s="6" t="str">
        <f>IF(I91="107 ハーフマラソン",#REF!,"")</f>
        <v/>
      </c>
      <c r="AX91" s="6" t="e">
        <f>I91 &amp;#REF!</f>
        <v>#REF!</v>
      </c>
      <c r="AY91" s="6">
        <f>I91</f>
        <v>0</v>
      </c>
      <c r="AZ91" s="6">
        <f>COUNTIF($AY$5:$AY$401,I91)</f>
        <v>160</v>
      </c>
      <c r="BA91" s="6">
        <f>COUNTIF($AX$5:$AX$401,I91 &amp; "B標準")</f>
        <v>0</v>
      </c>
    </row>
    <row r="92" spans="1:54" ht="15" thickTop="1" thickBot="1" x14ac:dyDescent="0.2">
      <c r="A92" s="369"/>
      <c r="B92" s="319" t="s">
        <v>167</v>
      </c>
      <c r="C92" s="320"/>
      <c r="D92" s="320"/>
      <c r="E92" s="320"/>
      <c r="F92" s="320"/>
      <c r="G92" s="321"/>
      <c r="H92" s="198"/>
      <c r="I92" s="370"/>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4"/>
    </row>
    <row r="93" spans="1:54" ht="13.5" customHeight="1" x14ac:dyDescent="0.15">
      <c r="A93" s="365"/>
      <c r="B93" s="355" t="s">
        <v>0</v>
      </c>
      <c r="C93" s="357" t="s">
        <v>283</v>
      </c>
      <c r="D93" s="357" t="str">
        <f>IF(C95="○","整理番号","登録番号")</f>
        <v>登録番号</v>
      </c>
      <c r="E93" s="212" t="s">
        <v>1402</v>
      </c>
      <c r="F93" s="355" t="s">
        <v>322</v>
      </c>
      <c r="G93" s="213" t="s">
        <v>1</v>
      </c>
      <c r="H93" s="361" t="s">
        <v>1403</v>
      </c>
      <c r="I93" s="359" t="s">
        <v>2</v>
      </c>
      <c r="J93" s="214" t="s">
        <v>284</v>
      </c>
      <c r="K93" s="215" t="s">
        <v>16</v>
      </c>
      <c r="L93" s="352" t="s">
        <v>4</v>
      </c>
      <c r="M93" s="353"/>
      <c r="N93" s="353"/>
      <c r="O93" s="353"/>
      <c r="P93" s="353"/>
      <c r="Q93" s="353"/>
      <c r="R93" s="353"/>
      <c r="S93" s="353"/>
      <c r="T93" s="353"/>
      <c r="U93" s="353"/>
      <c r="V93" s="353"/>
      <c r="W93" s="353"/>
      <c r="X93" s="353"/>
      <c r="Y93" s="353"/>
      <c r="Z93" s="354"/>
      <c r="AA93" s="216" t="s">
        <v>16</v>
      </c>
      <c r="AB93" s="373" t="s">
        <v>470</v>
      </c>
      <c r="AC93" s="374"/>
      <c r="AD93" s="374"/>
      <c r="AE93" s="374"/>
      <c r="AF93" s="374"/>
      <c r="AG93" s="374"/>
      <c r="AH93" s="374"/>
      <c r="AI93" s="375"/>
      <c r="AJ93" s="228" t="s">
        <v>16</v>
      </c>
    </row>
    <row r="94" spans="1:54" ht="14.25" thickBot="1" x14ac:dyDescent="0.2">
      <c r="A94" s="366"/>
      <c r="B94" s="356"/>
      <c r="C94" s="358"/>
      <c r="D94" s="358"/>
      <c r="E94" s="217" t="s">
        <v>6</v>
      </c>
      <c r="F94" s="356"/>
      <c r="G94" s="218" t="s">
        <v>7</v>
      </c>
      <c r="H94" s="362"/>
      <c r="I94" s="360"/>
      <c r="J94" s="219"/>
      <c r="K94" s="220"/>
      <c r="L94" s="349" t="s">
        <v>8</v>
      </c>
      <c r="M94" s="350"/>
      <c r="N94" s="350"/>
      <c r="O94" s="350"/>
      <c r="P94" s="350"/>
      <c r="Q94" s="350"/>
      <c r="R94" s="351"/>
      <c r="S94" s="217" t="s">
        <v>9</v>
      </c>
      <c r="T94" s="221" t="s">
        <v>10</v>
      </c>
      <c r="U94" s="222"/>
      <c r="V94" s="222"/>
      <c r="W94" s="222"/>
      <c r="X94" s="222"/>
      <c r="Y94" s="223"/>
      <c r="Z94" s="218" t="s">
        <v>11</v>
      </c>
      <c r="AA94" s="224"/>
      <c r="AB94" s="376" t="s">
        <v>8</v>
      </c>
      <c r="AC94" s="377"/>
      <c r="AD94" s="377"/>
      <c r="AE94" s="377"/>
      <c r="AF94" s="377"/>
      <c r="AG94" s="377"/>
      <c r="AH94" s="378"/>
      <c r="AI94" s="225" t="s">
        <v>9</v>
      </c>
      <c r="AJ94" s="229"/>
    </row>
    <row r="95" spans="1:54" ht="13.5" customHeight="1" x14ac:dyDescent="0.15">
      <c r="A95" s="367">
        <v>19</v>
      </c>
      <c r="B95" s="379" t="str">
        <f>IF(OR(B90="",E95=""),"",B90+1)</f>
        <v/>
      </c>
      <c r="C95" s="281"/>
      <c r="D95" s="279"/>
      <c r="E95" s="196" t="str">
        <f>IF(C95="○",IF($D95&lt;&gt;"",VLOOKUP($D95,新規学連登録者入力シート!$A$2:$U$101,8,FALSE),""),IF($D95&lt;&gt;"",IF(VLOOKUP(個人情報!$D95,登録者リスト!$A$1:$F$43729,4,FALSE)=基本情報!$D$6,VLOOKUP(個人情報!$D95,登録者リスト!$A$1:$F$43729,3,FALSE),""),""))</f>
        <v/>
      </c>
      <c r="F95" s="283" t="str">
        <f>IF(C95="○",IF($D95&lt;&gt;"",VLOOKUP($D95,新規学連登録者入力シート!$A$2:$U$101,9,FALSE),""),IF($D95&lt;&gt;"",IF(VLOOKUP(個人情報!$D95,登録者リスト!$A$1:$G$43729,4,FALSE)=基本情報!$D$6,VLOOKUP(個人情報!$D95,登録者リスト!$A$1:$G$43729,7,FALSE),""),""))</f>
        <v/>
      </c>
      <c r="G95" s="197" t="str">
        <f>IF(C95="○",IF($D95&lt;&gt;"",VLOOKUP($D95,新規学連登録者入力シート!$A$2:$U$101,14,FALSE),""),IF($D95&lt;&gt;"",IF(VLOOKUP(個人情報!$D95,登録者リスト!$A$1:$F$43729,4,FALSE)=基本情報!$D$6,VLOOKUP(個人情報!$D95,登録者リスト!$A$1:$F$43729,5,FALSE),""),""))</f>
        <v/>
      </c>
      <c r="H95" s="363" t="str">
        <f>IF(C95="○",IF($D95&lt;&gt;"",VLOOKUP($D95,新規学連登録者入力シート!$A$2:$U$101,19,FALSE),""),IF($D95&lt;&gt;"",IF(VLOOKUP(個人情報!$D95,登録者リスト!$A$1:$H$43729,4,FALSE)=基本情報!$D$6,VLOOKUP(個人情報!$D95,登録者リスト!$A$1:$H$43729,8,FALSE),""),""))</f>
        <v/>
      </c>
      <c r="I95" s="347"/>
      <c r="J95" s="170"/>
      <c r="K95" s="13" t="str">
        <f>IF(S95="",ASC(L95&amp;IF(N95&lt;&gt;"",TEXT(N95,"00"),"")&amp;IF(P95&lt;&gt;"",TEXT(P95,"00"),"")&amp;IF(R95&lt;&gt;"",TEXT(R95,"00"),"")),ASC(S95))</f>
        <v/>
      </c>
      <c r="L95" s="279"/>
      <c r="M95" s="329" t="s">
        <v>278</v>
      </c>
      <c r="N95" s="311"/>
      <c r="O95" s="329" t="s">
        <v>279</v>
      </c>
      <c r="P95" s="311"/>
      <c r="Q95" s="313" t="s">
        <v>280</v>
      </c>
      <c r="R95" s="315"/>
      <c r="S95" s="279"/>
      <c r="T95" s="8"/>
      <c r="U95" s="9" t="s">
        <v>23</v>
      </c>
      <c r="V95" s="8"/>
      <c r="W95" s="9" t="s">
        <v>24</v>
      </c>
      <c r="X95" s="8"/>
      <c r="Y95" s="9" t="s">
        <v>26</v>
      </c>
      <c r="Z95" s="341"/>
      <c r="AA95" s="127" t="str">
        <f>IF(AI95="",ASC(AB95&amp;IF(AD95&lt;&gt;"",TEXT(AD95,"00"),"")&amp;IF(AF95&lt;&gt;"",TEXT(AF95,"00"),"")&amp;IF(AH95&lt;&gt;"",TEXT(AH95,"00"),"")),ASC(AI95))</f>
        <v/>
      </c>
      <c r="AB95" s="327" t="str">
        <f>IF(I95="","",IF(I95="201 十種競技","",VLOOKUP(I95,大学記録!$A$3:$H$22,2,FALSE)))</f>
        <v/>
      </c>
      <c r="AC95" s="331" t="s">
        <v>278</v>
      </c>
      <c r="AD95" s="327" t="str">
        <f>IF(I95="","",IF(I95="201 十種競技","",VLOOKUP(I95,大学記録!$A$3:$H$22,4,FALSE)))</f>
        <v/>
      </c>
      <c r="AE95" s="331" t="s">
        <v>279</v>
      </c>
      <c r="AF95" s="327" t="str">
        <f>IF(I95="","",IF(I95="201 十種競技","",VLOOKUP(I95,大学記録!$A$3:$H$22,6,FALSE)))</f>
        <v/>
      </c>
      <c r="AG95" s="335" t="s">
        <v>280</v>
      </c>
      <c r="AH95" s="327" t="str">
        <f>IF(I95="","",IF(I95="201 十種競技","",VLOOKUP(I95,大学記録!$A$3:$H$22,8,FALSE)))</f>
        <v/>
      </c>
      <c r="AI95" s="371" t="str">
        <f>IF(I95="","",IF(I95="201 十種競技",大学記録!$B$21,""))</f>
        <v/>
      </c>
      <c r="AJ95" s="230" t="e">
        <f>IF(#REF!="",ASC(#REF!&amp;IF(#REF!&lt;&gt;"",TEXT(#REF!,"00"),"")&amp;IF(#REF!&lt;&gt;"",TEXT(#REF!,"00"),"")&amp;IF(#REF!&lt;&gt;"",TEXT(#REF!,"00"),"")),ASC(#REF!))</f>
        <v>#REF!</v>
      </c>
      <c r="AL95" s="6" t="str">
        <f>IF(AND(I95&lt;&gt;"107 ハーフマラソン",I95&lt;&gt;"062 10000mW"),D95 &amp; "-" &amp; I95,D95 &amp; "-" &amp; I95 &amp;#REF!)</f>
        <v>-</v>
      </c>
      <c r="AM95" s="6" t="str">
        <f>IF(ISERROR(VLOOKUP(個人情報!$AL95,登録者リスト!#REF!,4,FALSE)),"○","")</f>
        <v>○</v>
      </c>
      <c r="AN95" s="6" t="e">
        <f>IF(AND(I95&lt;&gt;"107 ハーフマラソン",I95&lt;&gt;"062 10000mW"),#REF! &amp; "-" &amp; I95,#REF! &amp; "-" &amp; I95 &amp;#REF!)</f>
        <v>#REF!</v>
      </c>
      <c r="AO95" s="6" t="str">
        <f>IF(ISERROR(VLOOKUP(AN95,突破者リスト外資格記録入力シート!$D$7:$M$106,2,FALSE)),"○","")</f>
        <v>○</v>
      </c>
      <c r="AP95" s="6" t="str">
        <f>IF(C95="○","整理番号","登録番号")</f>
        <v>登録番号</v>
      </c>
      <c r="AQ95" s="6" t="str">
        <f>IF(I95="107 ハーフマラソン","H",IF(I95="062 10000mW","W",""))</f>
        <v/>
      </c>
      <c r="AR95" s="6" t="e">
        <f>VLOOKUP($I95 &amp;#REF!,標準記録!$A$1:$D$25,2,FALSE)</f>
        <v>#REF!</v>
      </c>
      <c r="AS95" s="6" t="e">
        <f>VLOOKUP($I95 &amp;#REF!,標準記録!$A$1:$D$25,3,FALSE)</f>
        <v>#REF!</v>
      </c>
      <c r="AT95" s="6" t="e">
        <f>VLOOKUP($I95 &amp;#REF!,標準記録!$A$1:$D$25,4,FALSE)</f>
        <v>#REF!</v>
      </c>
      <c r="AU95" s="6" t="str">
        <f>IF(AV95="","",A95)</f>
        <v/>
      </c>
      <c r="AV95" s="6" t="str">
        <f>IF(OR(I95="201 十種競技",I95="202 七種競技"),#REF!,"")</f>
        <v/>
      </c>
      <c r="AW95" s="6" t="str">
        <f>IF(I95="107 ハーフマラソン",#REF!,"")</f>
        <v/>
      </c>
      <c r="AX95" s="6" t="e">
        <f>I95 &amp;#REF!</f>
        <v>#REF!</v>
      </c>
      <c r="AY95" s="6">
        <f>I95</f>
        <v>0</v>
      </c>
      <c r="AZ95" s="6">
        <f>COUNTIF($AY$5:$AY$401,I95)</f>
        <v>160</v>
      </c>
      <c r="BA95" s="6">
        <f>COUNTIF($AX$5:$AX$401,I95 &amp; "B標準")</f>
        <v>0</v>
      </c>
      <c r="BB95" s="6" t="str">
        <f>D93 &amp; D95</f>
        <v>登録番号</v>
      </c>
    </row>
    <row r="96" spans="1:54" ht="14.25" customHeight="1" thickBot="1" x14ac:dyDescent="0.2">
      <c r="A96" s="368"/>
      <c r="B96" s="380"/>
      <c r="C96" s="282"/>
      <c r="D96" s="280"/>
      <c r="E96" s="193" t="str">
        <f>IF(C95="○",IF($D95&lt;&gt;"",VLOOKUP($D95,新規学連登録者入力シート!$A$2:$U$101,7,FALSE),""),IF($D95&lt;&gt;"",IF(VLOOKUP(個人情報!$D95,登録者リスト!$A$1:$F$43729,4,FALSE)=基本情報!$D$6,VLOOKUP(個人情報!$D95,登録者リスト!$A$1:$F$43729,2,FALSE),""),""))</f>
        <v/>
      </c>
      <c r="F96" s="284"/>
      <c r="G96" s="193" t="str">
        <f>IF(C95="○",IF($D95&lt;&gt;"",VLOOKUP($D95,新規学連登録者入力シート!$A$2:$U$101,19,FALSE),""),IF($D95&lt;&gt;"",IF(VLOOKUP(個人情報!$D95,登録者リスト!$A$1:$F$43729,4,FALSE)=基本情報!$D$6,VLOOKUP(個人情報!$D95,登録者リスト!$A$1:$F$43729,6,FALSE),""),""))</f>
        <v/>
      </c>
      <c r="H96" s="364"/>
      <c r="I96" s="348"/>
      <c r="J96" s="171"/>
      <c r="K96" s="15" t="str">
        <f>IF(S96="",ASC(L96&amp;IF(N96&lt;&gt;"",TEXT(N96,"00"),"")&amp;IF(P96&lt;&gt;"",TEXT(P96,"00"),"")&amp;IF(R96&lt;&gt;"",TEXT(R96,"00"),"")),ASC(S96))</f>
        <v/>
      </c>
      <c r="L96" s="280"/>
      <c r="M96" s="330"/>
      <c r="N96" s="312"/>
      <c r="O96" s="330"/>
      <c r="P96" s="312"/>
      <c r="Q96" s="314"/>
      <c r="R96" s="316"/>
      <c r="S96" s="280"/>
      <c r="T96" s="10"/>
      <c r="U96" s="11" t="s">
        <v>23</v>
      </c>
      <c r="V96" s="10"/>
      <c r="W96" s="11" t="s">
        <v>25</v>
      </c>
      <c r="X96" s="10"/>
      <c r="Y96" s="11" t="s">
        <v>26</v>
      </c>
      <c r="Z96" s="342"/>
      <c r="AA96" s="128" t="str">
        <f>IF(AI96="",ASC(AB95&amp;IF(AD96&lt;&gt;"",TEXT(AD96,"00"),"")&amp;IF(AF96&lt;&gt;"",TEXT(AF96,"00"),"")&amp;IF(AH96&lt;&gt;"",TEXT(AH96,"00"),"")),ASC(AI96))</f>
        <v/>
      </c>
      <c r="AB96" s="328"/>
      <c r="AC96" s="332"/>
      <c r="AD96" s="328"/>
      <c r="AE96" s="332"/>
      <c r="AF96" s="328"/>
      <c r="AG96" s="336"/>
      <c r="AH96" s="328"/>
      <c r="AI96" s="372"/>
      <c r="AJ96" s="231" t="e">
        <f>IF(#REF!="",ASC(#REF!&amp;IF(#REF!&lt;&gt;"",TEXT(#REF!,"00"),"")&amp;IF(#REF!&lt;&gt;"",TEXT(#REF!,"00"),"")&amp;IF(#REF!&lt;&gt;"",TEXT(#REF!,"00"),"")),ASC(#REF!))</f>
        <v>#REF!</v>
      </c>
      <c r="AL96" s="6" t="str">
        <f>IF(AND(I96&lt;&gt;"107 ハーフマラソン",I96&lt;&gt;"062 10000mW"),D95 &amp; "-" &amp; I96,D95 &amp; "-" &amp; I96 &amp;#REF!)</f>
        <v>-</v>
      </c>
      <c r="AM96" s="6" t="str">
        <f>IF(ISERROR(VLOOKUP(個人情報!$AL96,登録者リスト!#REF!,4,FALSE)),"○","")</f>
        <v>○</v>
      </c>
      <c r="AN96" s="6" t="e">
        <f>IF(AND(I96&lt;&gt;"107 ハーフマラソン",I96&lt;&gt;"062 10000mW"),#REF! &amp; "-" &amp; I96,#REF! &amp; "-" &amp; I96 &amp;#REF!)</f>
        <v>#REF!</v>
      </c>
      <c r="AO96" s="6" t="str">
        <f>IF(ISERROR(VLOOKUP(AN96,突破者リスト外資格記録入力シート!$D$7:$M$106,2,FALSE)),"○","")</f>
        <v>○</v>
      </c>
      <c r="AQ96" s="6" t="str">
        <f>IF(I96="107 ハーフマラソン","H",IF(I96="062 10000mW","W",""))</f>
        <v/>
      </c>
      <c r="AR96" s="6" t="e">
        <f>VLOOKUP($I96 &amp;#REF!,標準記録!$A$1:$D$25,2,FALSE)</f>
        <v>#REF!</v>
      </c>
      <c r="AS96" s="6" t="e">
        <f>VLOOKUP($I96 &amp;#REF!,標準記録!$A$1:$D$25,3,FALSE)</f>
        <v>#REF!</v>
      </c>
      <c r="AT96" s="6" t="e">
        <f>VLOOKUP($I96 &amp;#REF!,標準記録!$A$1:$D$25,4,FALSE)</f>
        <v>#REF!</v>
      </c>
      <c r="AU96" s="6" t="str">
        <f>IF(AV96="","",A95)</f>
        <v/>
      </c>
      <c r="AV96" s="6" t="str">
        <f>IF(OR(I96="201 十種競技",I96="202 七種競技"),#REF!,"")</f>
        <v/>
      </c>
      <c r="AW96" s="6" t="str">
        <f>IF(I96="107 ハーフマラソン",#REF!,"")</f>
        <v/>
      </c>
      <c r="AX96" s="6" t="e">
        <f>I96 &amp;#REF!</f>
        <v>#REF!</v>
      </c>
      <c r="AY96" s="6">
        <f>I96</f>
        <v>0</v>
      </c>
      <c r="AZ96" s="6">
        <f>COUNTIF($AY$5:$AY$401,I96)</f>
        <v>160</v>
      </c>
      <c r="BA96" s="6">
        <f>COUNTIF($AX$5:$AX$401,I96 &amp; "B標準")</f>
        <v>0</v>
      </c>
    </row>
    <row r="97" spans="1:54" ht="15" thickTop="1" thickBot="1" x14ac:dyDescent="0.2">
      <c r="A97" s="369"/>
      <c r="B97" s="319" t="s">
        <v>167</v>
      </c>
      <c r="C97" s="320"/>
      <c r="D97" s="320"/>
      <c r="E97" s="320"/>
      <c r="F97" s="320"/>
      <c r="G97" s="321"/>
      <c r="H97" s="198"/>
      <c r="I97" s="370"/>
      <c r="J97" s="323"/>
      <c r="K97" s="323"/>
      <c r="L97" s="323"/>
      <c r="M97" s="323"/>
      <c r="N97" s="323"/>
      <c r="O97" s="323"/>
      <c r="P97" s="323"/>
      <c r="Q97" s="323"/>
      <c r="R97" s="323"/>
      <c r="S97" s="323"/>
      <c r="T97" s="323"/>
      <c r="U97" s="323"/>
      <c r="V97" s="323"/>
      <c r="W97" s="323"/>
      <c r="X97" s="323"/>
      <c r="Y97" s="323"/>
      <c r="Z97" s="323"/>
      <c r="AA97" s="323"/>
      <c r="AB97" s="323"/>
      <c r="AC97" s="323"/>
      <c r="AD97" s="323"/>
      <c r="AE97" s="323"/>
      <c r="AF97" s="323"/>
      <c r="AG97" s="323"/>
      <c r="AH97" s="323"/>
      <c r="AI97" s="323"/>
      <c r="AJ97" s="324"/>
    </row>
    <row r="98" spans="1:54" ht="13.5" customHeight="1" x14ac:dyDescent="0.15">
      <c r="A98" s="365"/>
      <c r="B98" s="355" t="s">
        <v>0</v>
      </c>
      <c r="C98" s="357" t="s">
        <v>283</v>
      </c>
      <c r="D98" s="357" t="str">
        <f>IF(C100="○","整理番号","登録番号")</f>
        <v>登録番号</v>
      </c>
      <c r="E98" s="212" t="s">
        <v>1402</v>
      </c>
      <c r="F98" s="355" t="s">
        <v>322</v>
      </c>
      <c r="G98" s="213" t="s">
        <v>1</v>
      </c>
      <c r="H98" s="361" t="s">
        <v>1403</v>
      </c>
      <c r="I98" s="359" t="s">
        <v>2</v>
      </c>
      <c r="J98" s="214" t="s">
        <v>284</v>
      </c>
      <c r="K98" s="215" t="s">
        <v>16</v>
      </c>
      <c r="L98" s="352" t="s">
        <v>4</v>
      </c>
      <c r="M98" s="353"/>
      <c r="N98" s="353"/>
      <c r="O98" s="353"/>
      <c r="P98" s="353"/>
      <c r="Q98" s="353"/>
      <c r="R98" s="353"/>
      <c r="S98" s="353"/>
      <c r="T98" s="353"/>
      <c r="U98" s="353"/>
      <c r="V98" s="353"/>
      <c r="W98" s="353"/>
      <c r="X98" s="353"/>
      <c r="Y98" s="353"/>
      <c r="Z98" s="354"/>
      <c r="AA98" s="216" t="s">
        <v>16</v>
      </c>
      <c r="AB98" s="373" t="s">
        <v>470</v>
      </c>
      <c r="AC98" s="374"/>
      <c r="AD98" s="374"/>
      <c r="AE98" s="374"/>
      <c r="AF98" s="374"/>
      <c r="AG98" s="374"/>
      <c r="AH98" s="374"/>
      <c r="AI98" s="375"/>
      <c r="AJ98" s="228" t="s">
        <v>16</v>
      </c>
    </row>
    <row r="99" spans="1:54" ht="14.25" thickBot="1" x14ac:dyDescent="0.2">
      <c r="A99" s="366"/>
      <c r="B99" s="356"/>
      <c r="C99" s="358"/>
      <c r="D99" s="358"/>
      <c r="E99" s="217" t="s">
        <v>6</v>
      </c>
      <c r="F99" s="356"/>
      <c r="G99" s="218" t="s">
        <v>7</v>
      </c>
      <c r="H99" s="362"/>
      <c r="I99" s="360"/>
      <c r="J99" s="219"/>
      <c r="K99" s="220"/>
      <c r="L99" s="349" t="s">
        <v>8</v>
      </c>
      <c r="M99" s="350"/>
      <c r="N99" s="350"/>
      <c r="O99" s="350"/>
      <c r="P99" s="350"/>
      <c r="Q99" s="350"/>
      <c r="R99" s="351"/>
      <c r="S99" s="217" t="s">
        <v>9</v>
      </c>
      <c r="T99" s="221" t="s">
        <v>10</v>
      </c>
      <c r="U99" s="222"/>
      <c r="V99" s="222"/>
      <c r="W99" s="222"/>
      <c r="X99" s="222"/>
      <c r="Y99" s="223"/>
      <c r="Z99" s="218" t="s">
        <v>11</v>
      </c>
      <c r="AA99" s="224"/>
      <c r="AB99" s="376" t="s">
        <v>8</v>
      </c>
      <c r="AC99" s="377"/>
      <c r="AD99" s="377"/>
      <c r="AE99" s="377"/>
      <c r="AF99" s="377"/>
      <c r="AG99" s="377"/>
      <c r="AH99" s="378"/>
      <c r="AI99" s="225" t="s">
        <v>9</v>
      </c>
      <c r="AJ99" s="229"/>
    </row>
    <row r="100" spans="1:54" ht="13.5" customHeight="1" x14ac:dyDescent="0.15">
      <c r="A100" s="367">
        <v>20</v>
      </c>
      <c r="B100" s="379" t="str">
        <f>IF(OR(B95="",E100=""),"",B95+1)</f>
        <v/>
      </c>
      <c r="C100" s="281"/>
      <c r="D100" s="279"/>
      <c r="E100" s="196" t="str">
        <f>IF(C100="○",IF($D100&lt;&gt;"",VLOOKUP($D100,新規学連登録者入力シート!$A$2:$U$101,8,FALSE),""),IF($D100&lt;&gt;"",IF(VLOOKUP(個人情報!$D100,登録者リスト!$A$1:$F$43729,4,FALSE)=基本情報!$D$6,VLOOKUP(個人情報!$D100,登録者リスト!$A$1:$F$43729,3,FALSE),""),""))</f>
        <v/>
      </c>
      <c r="F100" s="283" t="str">
        <f>IF(C100="○",IF($D100&lt;&gt;"",VLOOKUP($D100,新規学連登録者入力シート!$A$2:$U$101,9,FALSE),""),IF($D100&lt;&gt;"",IF(VLOOKUP(個人情報!$D100,登録者リスト!$A$1:$G$43729,4,FALSE)=基本情報!$D$6,VLOOKUP(個人情報!$D100,登録者リスト!$A$1:$G$43729,7,FALSE),""),""))</f>
        <v/>
      </c>
      <c r="G100" s="197" t="str">
        <f>IF(C100="○",IF($D100&lt;&gt;"",VLOOKUP($D100,新規学連登録者入力シート!$A$2:$U$101,14,FALSE),""),IF($D100&lt;&gt;"",IF(VLOOKUP(個人情報!$D100,登録者リスト!$A$1:$F$43729,4,FALSE)=基本情報!$D$6,VLOOKUP(個人情報!$D100,登録者リスト!$A$1:$F$43729,5,FALSE),""),""))</f>
        <v/>
      </c>
      <c r="H100" s="363" t="str">
        <f>IF(C100="○",IF($D100&lt;&gt;"",VLOOKUP($D100,新規学連登録者入力シート!$A$2:$U$101,19,FALSE),""),IF($D100&lt;&gt;"",IF(VLOOKUP(個人情報!$D100,登録者リスト!$A$1:$H$43729,4,FALSE)=基本情報!$D$6,VLOOKUP(個人情報!$D100,登録者リスト!$A$1:$H$43729,8,FALSE),""),""))</f>
        <v/>
      </c>
      <c r="I100" s="347"/>
      <c r="J100" s="170"/>
      <c r="K100" s="13" t="str">
        <f>IF(S100="",ASC(L100&amp;IF(N100&lt;&gt;"",TEXT(N100,"00"),"")&amp;IF(P100&lt;&gt;"",TEXT(P100,"00"),"")&amp;IF(R100&lt;&gt;"",TEXT(R100,"00"),"")),ASC(S100))</f>
        <v/>
      </c>
      <c r="L100" s="279"/>
      <c r="M100" s="329" t="s">
        <v>278</v>
      </c>
      <c r="N100" s="311"/>
      <c r="O100" s="329" t="s">
        <v>279</v>
      </c>
      <c r="P100" s="311"/>
      <c r="Q100" s="313" t="s">
        <v>280</v>
      </c>
      <c r="R100" s="315"/>
      <c r="S100" s="279"/>
      <c r="T100" s="8"/>
      <c r="U100" s="9" t="s">
        <v>23</v>
      </c>
      <c r="V100" s="8"/>
      <c r="W100" s="9" t="s">
        <v>24</v>
      </c>
      <c r="X100" s="8"/>
      <c r="Y100" s="9" t="s">
        <v>26</v>
      </c>
      <c r="Z100" s="341"/>
      <c r="AA100" s="127" t="str">
        <f>IF(AI100="",ASC(AB100&amp;IF(AD100&lt;&gt;"",TEXT(AD100,"00"),"")&amp;IF(AF100&lt;&gt;"",TEXT(AF100,"00"),"")&amp;IF(AH100&lt;&gt;"",TEXT(AH100,"00"),"")),ASC(AI100))</f>
        <v/>
      </c>
      <c r="AB100" s="327" t="str">
        <f>IF(I100="","",IF(I100="201 十種競技","",VLOOKUP(I100,大学記録!$A$3:$H$22,2,FALSE)))</f>
        <v/>
      </c>
      <c r="AC100" s="331" t="s">
        <v>278</v>
      </c>
      <c r="AD100" s="327" t="str">
        <f>IF(I100="","",IF(I100="201 十種競技","",VLOOKUP(I100,大学記録!$A$3:$H$22,4,FALSE)))</f>
        <v/>
      </c>
      <c r="AE100" s="331" t="s">
        <v>279</v>
      </c>
      <c r="AF100" s="327" t="str">
        <f>IF(I100="","",IF(I100="201 十種競技","",VLOOKUP(I100,大学記録!$A$3:$H$22,6,FALSE)))</f>
        <v/>
      </c>
      <c r="AG100" s="335" t="s">
        <v>280</v>
      </c>
      <c r="AH100" s="327" t="str">
        <f>IF(I100="","",IF(I100="201 十種競技","",VLOOKUP(I100,大学記録!$A$3:$H$22,8,FALSE)))</f>
        <v/>
      </c>
      <c r="AI100" s="371" t="str">
        <f>IF(I100="","",IF(I100="201 十種競技",大学記録!$B$21,""))</f>
        <v/>
      </c>
      <c r="AJ100" s="230" t="e">
        <f>IF(#REF!="",ASC(#REF!&amp;IF(#REF!&lt;&gt;"",TEXT(#REF!,"00"),"")&amp;IF(#REF!&lt;&gt;"",TEXT(#REF!,"00"),"")&amp;IF(#REF!&lt;&gt;"",TEXT(#REF!,"00"),"")),ASC(#REF!))</f>
        <v>#REF!</v>
      </c>
      <c r="AL100" s="6" t="str">
        <f>IF(AND(I100&lt;&gt;"107 ハーフマラソン",I100&lt;&gt;"062 10000mW"),D100 &amp; "-" &amp; I100,D100 &amp; "-" &amp; I100 &amp;#REF!)</f>
        <v>-</v>
      </c>
      <c r="AM100" s="6" t="str">
        <f>IF(ISERROR(VLOOKUP(個人情報!$AL100,登録者リスト!#REF!,4,FALSE)),"○","")</f>
        <v>○</v>
      </c>
      <c r="AN100" s="6" t="e">
        <f>IF(AND(I100&lt;&gt;"107 ハーフマラソン",I100&lt;&gt;"062 10000mW"),#REF! &amp; "-" &amp; I100,#REF! &amp; "-" &amp; I100 &amp;#REF!)</f>
        <v>#REF!</v>
      </c>
      <c r="AO100" s="6" t="str">
        <f>IF(ISERROR(VLOOKUP(AN100,突破者リスト外資格記録入力シート!$D$7:$M$106,2,FALSE)),"○","")</f>
        <v>○</v>
      </c>
      <c r="AP100" s="6" t="str">
        <f>IF(C100="○","整理番号","登録番号")</f>
        <v>登録番号</v>
      </c>
      <c r="AQ100" s="6" t="str">
        <f>IF(I100="107 ハーフマラソン","H",IF(I100="062 10000mW","W",""))</f>
        <v/>
      </c>
      <c r="AR100" s="6" t="e">
        <f>VLOOKUP($I100 &amp;#REF!,標準記録!$A$1:$D$25,2,FALSE)</f>
        <v>#REF!</v>
      </c>
      <c r="AS100" s="6" t="e">
        <f>VLOOKUP($I100 &amp;#REF!,標準記録!$A$1:$D$25,3,FALSE)</f>
        <v>#REF!</v>
      </c>
      <c r="AT100" s="6" t="e">
        <f>VLOOKUP($I100 &amp;#REF!,標準記録!$A$1:$D$25,4,FALSE)</f>
        <v>#REF!</v>
      </c>
      <c r="AU100" s="6" t="str">
        <f>IF(AV100="","",A100)</f>
        <v/>
      </c>
      <c r="AV100" s="6" t="str">
        <f>IF(OR(I100="201 十種競技",I100="202 七種競技"),#REF!,"")</f>
        <v/>
      </c>
      <c r="AW100" s="6" t="str">
        <f>IF(I100="107 ハーフマラソン",#REF!,"")</f>
        <v/>
      </c>
      <c r="AX100" s="6" t="e">
        <f>I100 &amp;#REF!</f>
        <v>#REF!</v>
      </c>
      <c r="AY100" s="6">
        <f>I100</f>
        <v>0</v>
      </c>
      <c r="AZ100" s="6">
        <f>COUNTIF($AY$5:$AY$401,I100)</f>
        <v>160</v>
      </c>
      <c r="BA100" s="6">
        <f>COUNTIF($AX$5:$AX$401,I100 &amp; "B標準")</f>
        <v>0</v>
      </c>
      <c r="BB100" s="6" t="str">
        <f>D98 &amp; D100</f>
        <v>登録番号</v>
      </c>
    </row>
    <row r="101" spans="1:54" ht="14.25" customHeight="1" thickBot="1" x14ac:dyDescent="0.2">
      <c r="A101" s="368"/>
      <c r="B101" s="380"/>
      <c r="C101" s="282"/>
      <c r="D101" s="280"/>
      <c r="E101" s="193" t="str">
        <f>IF(C100="○",IF($D100&lt;&gt;"",VLOOKUP($D100,新規学連登録者入力シート!$A$2:$U$101,7,FALSE),""),IF($D100&lt;&gt;"",IF(VLOOKUP(個人情報!$D100,登録者リスト!$A$1:$F$43729,4,FALSE)=基本情報!$D$6,VLOOKUP(個人情報!$D100,登録者リスト!$A$1:$F$43729,2,FALSE),""),""))</f>
        <v/>
      </c>
      <c r="F101" s="284"/>
      <c r="G101" s="193" t="str">
        <f>IF(C100="○",IF($D100&lt;&gt;"",VLOOKUP($D100,新規学連登録者入力シート!$A$2:$U$101,19,FALSE),""),IF($D100&lt;&gt;"",IF(VLOOKUP(個人情報!$D100,登録者リスト!$A$1:$F$43729,4,FALSE)=基本情報!$D$6,VLOOKUP(個人情報!$D100,登録者リスト!$A$1:$F$43729,6,FALSE),""),""))</f>
        <v/>
      </c>
      <c r="H101" s="364"/>
      <c r="I101" s="348"/>
      <c r="J101" s="171"/>
      <c r="K101" s="15" t="str">
        <f>IF(S101="",ASC(L101&amp;IF(N101&lt;&gt;"",TEXT(N101,"00"),"")&amp;IF(P101&lt;&gt;"",TEXT(P101,"00"),"")&amp;IF(R101&lt;&gt;"",TEXT(R101,"00"),"")),ASC(S101))</f>
        <v/>
      </c>
      <c r="L101" s="280"/>
      <c r="M101" s="330"/>
      <c r="N101" s="312"/>
      <c r="O101" s="330"/>
      <c r="P101" s="312"/>
      <c r="Q101" s="314"/>
      <c r="R101" s="316"/>
      <c r="S101" s="280"/>
      <c r="T101" s="10"/>
      <c r="U101" s="11" t="s">
        <v>23</v>
      </c>
      <c r="V101" s="10"/>
      <c r="W101" s="11" t="s">
        <v>25</v>
      </c>
      <c r="X101" s="10"/>
      <c r="Y101" s="11" t="s">
        <v>26</v>
      </c>
      <c r="Z101" s="342"/>
      <c r="AA101" s="128" t="str">
        <f>IF(AI101="",ASC(AB100&amp;IF(AD101&lt;&gt;"",TEXT(AD101,"00"),"")&amp;IF(AF101&lt;&gt;"",TEXT(AF101,"00"),"")&amp;IF(AH101&lt;&gt;"",TEXT(AH101,"00"),"")),ASC(AI101))</f>
        <v/>
      </c>
      <c r="AB101" s="328"/>
      <c r="AC101" s="332"/>
      <c r="AD101" s="328"/>
      <c r="AE101" s="332"/>
      <c r="AF101" s="328"/>
      <c r="AG101" s="336"/>
      <c r="AH101" s="328"/>
      <c r="AI101" s="372"/>
      <c r="AJ101" s="231" t="e">
        <f>IF(#REF!="",ASC(#REF!&amp;IF(#REF!&lt;&gt;"",TEXT(#REF!,"00"),"")&amp;IF(#REF!&lt;&gt;"",TEXT(#REF!,"00"),"")&amp;IF(#REF!&lt;&gt;"",TEXT(#REF!,"00"),"")),ASC(#REF!))</f>
        <v>#REF!</v>
      </c>
      <c r="AL101" s="6" t="str">
        <f>IF(AND(I101&lt;&gt;"107 ハーフマラソン",I101&lt;&gt;"062 10000mW"),D100 &amp; "-" &amp; I101,D100 &amp; "-" &amp; I101 &amp;#REF!)</f>
        <v>-</v>
      </c>
      <c r="AM101" s="6" t="str">
        <f>IF(ISERROR(VLOOKUP(個人情報!$AL101,登録者リスト!#REF!,4,FALSE)),"○","")</f>
        <v>○</v>
      </c>
      <c r="AN101" s="6" t="e">
        <f>IF(AND(I101&lt;&gt;"107 ハーフマラソン",I101&lt;&gt;"062 10000mW"),#REF! &amp; "-" &amp; I101,#REF! &amp; "-" &amp; I101 &amp;#REF!)</f>
        <v>#REF!</v>
      </c>
      <c r="AO101" s="6" t="str">
        <f>IF(ISERROR(VLOOKUP(AN101,突破者リスト外資格記録入力シート!$D$7:$M$106,2,FALSE)),"○","")</f>
        <v>○</v>
      </c>
      <c r="AQ101" s="6" t="str">
        <f>IF(I101="107 ハーフマラソン","H",IF(I101="062 10000mW","W",""))</f>
        <v/>
      </c>
      <c r="AR101" s="6" t="e">
        <f>VLOOKUP($I101 &amp;#REF!,標準記録!$A$1:$D$25,2,FALSE)</f>
        <v>#REF!</v>
      </c>
      <c r="AS101" s="6" t="e">
        <f>VLOOKUP($I101 &amp;#REF!,標準記録!$A$1:$D$25,3,FALSE)</f>
        <v>#REF!</v>
      </c>
      <c r="AT101" s="6" t="e">
        <f>VLOOKUP($I101 &amp;#REF!,標準記録!$A$1:$D$25,4,FALSE)</f>
        <v>#REF!</v>
      </c>
      <c r="AU101" s="6" t="str">
        <f>IF(AV101="","",A100)</f>
        <v/>
      </c>
      <c r="AV101" s="6" t="str">
        <f>IF(OR(I101="201 十種競技",I101="202 七種競技"),#REF!,"")</f>
        <v/>
      </c>
      <c r="AW101" s="6" t="str">
        <f>IF(I101="107 ハーフマラソン",#REF!,"")</f>
        <v/>
      </c>
      <c r="AX101" s="6" t="e">
        <f>I101 &amp;#REF!</f>
        <v>#REF!</v>
      </c>
      <c r="AY101" s="6">
        <f>I101</f>
        <v>0</v>
      </c>
      <c r="AZ101" s="6">
        <f>COUNTIF($AY$5:$AY$401,I101)</f>
        <v>160</v>
      </c>
      <c r="BA101" s="6">
        <f>COUNTIF($AX$5:$AX$401,I101 &amp; "B標準")</f>
        <v>0</v>
      </c>
    </row>
    <row r="102" spans="1:54" ht="15" thickTop="1" thickBot="1" x14ac:dyDescent="0.2">
      <c r="A102" s="369"/>
      <c r="B102" s="319" t="s">
        <v>167</v>
      </c>
      <c r="C102" s="320"/>
      <c r="D102" s="320"/>
      <c r="E102" s="320"/>
      <c r="F102" s="320"/>
      <c r="G102" s="321"/>
      <c r="H102" s="198"/>
      <c r="I102" s="370"/>
      <c r="J102" s="323"/>
      <c r="K102" s="323"/>
      <c r="L102" s="323"/>
      <c r="M102" s="323"/>
      <c r="N102" s="323"/>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4"/>
    </row>
    <row r="103" spans="1:54" ht="13.5" customHeight="1" x14ac:dyDescent="0.15">
      <c r="A103" s="365"/>
      <c r="B103" s="355" t="s">
        <v>0</v>
      </c>
      <c r="C103" s="357" t="s">
        <v>283</v>
      </c>
      <c r="D103" s="357" t="str">
        <f>IF(C105="○","整理番号","登録番号")</f>
        <v>登録番号</v>
      </c>
      <c r="E103" s="212" t="s">
        <v>1402</v>
      </c>
      <c r="F103" s="355" t="s">
        <v>322</v>
      </c>
      <c r="G103" s="213" t="s">
        <v>1</v>
      </c>
      <c r="H103" s="361" t="s">
        <v>1403</v>
      </c>
      <c r="I103" s="359" t="s">
        <v>2</v>
      </c>
      <c r="J103" s="214" t="s">
        <v>284</v>
      </c>
      <c r="K103" s="215" t="s">
        <v>16</v>
      </c>
      <c r="L103" s="352" t="s">
        <v>4</v>
      </c>
      <c r="M103" s="353"/>
      <c r="N103" s="353"/>
      <c r="O103" s="353"/>
      <c r="P103" s="353"/>
      <c r="Q103" s="353"/>
      <c r="R103" s="353"/>
      <c r="S103" s="353"/>
      <c r="T103" s="353"/>
      <c r="U103" s="353"/>
      <c r="V103" s="353"/>
      <c r="W103" s="353"/>
      <c r="X103" s="353"/>
      <c r="Y103" s="353"/>
      <c r="Z103" s="354"/>
      <c r="AA103" s="216" t="s">
        <v>16</v>
      </c>
      <c r="AB103" s="373" t="s">
        <v>470</v>
      </c>
      <c r="AC103" s="374"/>
      <c r="AD103" s="374"/>
      <c r="AE103" s="374"/>
      <c r="AF103" s="374"/>
      <c r="AG103" s="374"/>
      <c r="AH103" s="374"/>
      <c r="AI103" s="375"/>
      <c r="AJ103" s="228" t="s">
        <v>16</v>
      </c>
    </row>
    <row r="104" spans="1:54" ht="14.25" thickBot="1" x14ac:dyDescent="0.2">
      <c r="A104" s="366"/>
      <c r="B104" s="356"/>
      <c r="C104" s="358"/>
      <c r="D104" s="358"/>
      <c r="E104" s="217" t="s">
        <v>6</v>
      </c>
      <c r="F104" s="356"/>
      <c r="G104" s="218" t="s">
        <v>7</v>
      </c>
      <c r="H104" s="362"/>
      <c r="I104" s="360"/>
      <c r="J104" s="219"/>
      <c r="K104" s="220"/>
      <c r="L104" s="349" t="s">
        <v>8</v>
      </c>
      <c r="M104" s="350"/>
      <c r="N104" s="350"/>
      <c r="O104" s="350"/>
      <c r="P104" s="350"/>
      <c r="Q104" s="350"/>
      <c r="R104" s="351"/>
      <c r="S104" s="217" t="s">
        <v>9</v>
      </c>
      <c r="T104" s="221" t="s">
        <v>10</v>
      </c>
      <c r="U104" s="222"/>
      <c r="V104" s="222"/>
      <c r="W104" s="222"/>
      <c r="X104" s="222"/>
      <c r="Y104" s="223"/>
      <c r="Z104" s="218" t="s">
        <v>11</v>
      </c>
      <c r="AA104" s="224"/>
      <c r="AB104" s="376" t="s">
        <v>8</v>
      </c>
      <c r="AC104" s="377"/>
      <c r="AD104" s="377"/>
      <c r="AE104" s="377"/>
      <c r="AF104" s="377"/>
      <c r="AG104" s="377"/>
      <c r="AH104" s="378"/>
      <c r="AI104" s="225" t="s">
        <v>9</v>
      </c>
      <c r="AJ104" s="229"/>
    </row>
    <row r="105" spans="1:54" ht="13.5" customHeight="1" x14ac:dyDescent="0.15">
      <c r="A105" s="367">
        <v>21</v>
      </c>
      <c r="B105" s="379" t="str">
        <f>IF(OR(B100="",E105=""),"",B100+1)</f>
        <v/>
      </c>
      <c r="C105" s="281"/>
      <c r="D105" s="279"/>
      <c r="E105" s="196" t="str">
        <f>IF(C105="○",IF($D105&lt;&gt;"",VLOOKUP($D105,新規学連登録者入力シート!$A$2:$U$101,8,FALSE),""),IF($D105&lt;&gt;"",IF(VLOOKUP(個人情報!$D105,登録者リスト!$A$1:$F$43729,4,FALSE)=基本情報!$D$6,VLOOKUP(個人情報!$D105,登録者リスト!$A$1:$F$43729,3,FALSE),""),""))</f>
        <v/>
      </c>
      <c r="F105" s="283" t="str">
        <f>IF(C105="○",IF($D105&lt;&gt;"",VLOOKUP($D105,新規学連登録者入力シート!$A$2:$U$101,9,FALSE),""),IF($D105&lt;&gt;"",IF(VLOOKUP(個人情報!$D105,登録者リスト!$A$1:$G$43729,4,FALSE)=基本情報!$D$6,VLOOKUP(個人情報!$D105,登録者リスト!$A$1:$G$43729,7,FALSE),""),""))</f>
        <v/>
      </c>
      <c r="G105" s="197" t="str">
        <f>IF(C105="○",IF($D105&lt;&gt;"",VLOOKUP($D105,新規学連登録者入力シート!$A$2:$U$101,14,FALSE),""),IF($D105&lt;&gt;"",IF(VLOOKUP(個人情報!$D105,登録者リスト!$A$1:$F$43729,4,FALSE)=基本情報!$D$6,VLOOKUP(個人情報!$D105,登録者リスト!$A$1:$F$43729,5,FALSE),""),""))</f>
        <v/>
      </c>
      <c r="H105" s="363" t="str">
        <f>IF(C105="○",IF($D105&lt;&gt;"",VLOOKUP($D105,新規学連登録者入力シート!$A$2:$U$101,19,FALSE),""),IF($D105&lt;&gt;"",IF(VLOOKUP(個人情報!$D105,登録者リスト!$A$1:$H$43729,4,FALSE)=基本情報!$D$6,VLOOKUP(個人情報!$D105,登録者リスト!$A$1:$H$43729,8,FALSE),""),""))</f>
        <v/>
      </c>
      <c r="I105" s="347"/>
      <c r="J105" s="170"/>
      <c r="K105" s="13" t="str">
        <f>IF(S105="",ASC(L105&amp;IF(N105&lt;&gt;"",TEXT(N105,"00"),"")&amp;IF(P105&lt;&gt;"",TEXT(P105,"00"),"")&amp;IF(R105&lt;&gt;"",TEXT(R105,"00"),"")),ASC(S105))</f>
        <v/>
      </c>
      <c r="L105" s="279"/>
      <c r="M105" s="329" t="s">
        <v>278</v>
      </c>
      <c r="N105" s="311"/>
      <c r="O105" s="329" t="s">
        <v>279</v>
      </c>
      <c r="P105" s="311"/>
      <c r="Q105" s="313" t="s">
        <v>280</v>
      </c>
      <c r="R105" s="315"/>
      <c r="S105" s="279"/>
      <c r="T105" s="8"/>
      <c r="U105" s="9" t="s">
        <v>23</v>
      </c>
      <c r="V105" s="8"/>
      <c r="W105" s="9" t="s">
        <v>24</v>
      </c>
      <c r="X105" s="8"/>
      <c r="Y105" s="9" t="s">
        <v>26</v>
      </c>
      <c r="Z105" s="341"/>
      <c r="AA105" s="127" t="str">
        <f>IF(AI105="",ASC(AB105&amp;IF(AD105&lt;&gt;"",TEXT(AD105,"00"),"")&amp;IF(AF105&lt;&gt;"",TEXT(AF105,"00"),"")&amp;IF(AH105&lt;&gt;"",TEXT(AH105,"00"),"")),ASC(AI105))</f>
        <v/>
      </c>
      <c r="AB105" s="327" t="str">
        <f>IF(I105="","",IF(I105="201 十種競技","",VLOOKUP(I105,大学記録!$A$3:$H$22,2,FALSE)))</f>
        <v/>
      </c>
      <c r="AC105" s="331" t="s">
        <v>278</v>
      </c>
      <c r="AD105" s="327" t="str">
        <f>IF(I105="","",IF(I105="201 十種競技","",VLOOKUP(I105,大学記録!$A$3:$H$22,4,FALSE)))</f>
        <v/>
      </c>
      <c r="AE105" s="331" t="s">
        <v>279</v>
      </c>
      <c r="AF105" s="327" t="str">
        <f>IF(I105="","",IF(I105="201 十種競技","",VLOOKUP(I105,大学記録!$A$3:$H$22,6,FALSE)))</f>
        <v/>
      </c>
      <c r="AG105" s="335" t="s">
        <v>280</v>
      </c>
      <c r="AH105" s="327" t="str">
        <f>IF(I105="","",IF(I105="201 十種競技","",VLOOKUP(I105,大学記録!$A$3:$H$22,8,FALSE)))</f>
        <v/>
      </c>
      <c r="AI105" s="371" t="str">
        <f>IF(I105="","",IF(I105="201 十種競技",大学記録!$B$21,""))</f>
        <v/>
      </c>
      <c r="AJ105" s="230" t="e">
        <f>IF(#REF!="",ASC(#REF!&amp;IF(#REF!&lt;&gt;"",TEXT(#REF!,"00"),"")&amp;IF(#REF!&lt;&gt;"",TEXT(#REF!,"00"),"")&amp;IF(#REF!&lt;&gt;"",TEXT(#REF!,"00"),"")),ASC(#REF!))</f>
        <v>#REF!</v>
      </c>
      <c r="AL105" s="6" t="str">
        <f>IF(AND(I105&lt;&gt;"107 ハーフマラソン",I105&lt;&gt;"062 10000mW"),D105 &amp; "-" &amp; I105,D105 &amp; "-" &amp; I105 &amp;#REF!)</f>
        <v>-</v>
      </c>
      <c r="AM105" s="6" t="str">
        <f>IF(ISERROR(VLOOKUP(個人情報!$AL105,登録者リスト!#REF!,4,FALSE)),"○","")</f>
        <v>○</v>
      </c>
      <c r="AN105" s="6" t="e">
        <f>IF(AND(I105&lt;&gt;"107 ハーフマラソン",I105&lt;&gt;"062 10000mW"),#REF! &amp; "-" &amp; I105,#REF! &amp; "-" &amp; I105 &amp;#REF!)</f>
        <v>#REF!</v>
      </c>
      <c r="AO105" s="6" t="str">
        <f>IF(ISERROR(VLOOKUP(AN105,突破者リスト外資格記録入力シート!$D$7:$M$106,2,FALSE)),"○","")</f>
        <v>○</v>
      </c>
      <c r="AP105" s="6" t="str">
        <f>IF(C105="○","整理番号","登録番号")</f>
        <v>登録番号</v>
      </c>
      <c r="AQ105" s="6" t="str">
        <f>IF(I105="107 ハーフマラソン","H",IF(I105="062 10000mW","W",""))</f>
        <v/>
      </c>
      <c r="AR105" s="6" t="e">
        <f>VLOOKUP($I105 &amp;#REF!,標準記録!$A$1:$D$25,2,FALSE)</f>
        <v>#REF!</v>
      </c>
      <c r="AS105" s="6" t="e">
        <f>VLOOKUP($I105 &amp;#REF!,標準記録!$A$1:$D$25,3,FALSE)</f>
        <v>#REF!</v>
      </c>
      <c r="AT105" s="6" t="e">
        <f>VLOOKUP($I105 &amp;#REF!,標準記録!$A$1:$D$25,4,FALSE)</f>
        <v>#REF!</v>
      </c>
      <c r="AU105" s="6" t="str">
        <f>IF(AV105="","",A105)</f>
        <v/>
      </c>
      <c r="AV105" s="6" t="str">
        <f>IF(OR(I105="201 十種競技",I105="202 七種競技"),#REF!,"")</f>
        <v/>
      </c>
      <c r="AW105" s="6" t="str">
        <f>IF(I105="107 ハーフマラソン",#REF!,"")</f>
        <v/>
      </c>
      <c r="AX105" s="6" t="e">
        <f>I105 &amp;#REF!</f>
        <v>#REF!</v>
      </c>
      <c r="AY105" s="6">
        <f>I105</f>
        <v>0</v>
      </c>
      <c r="AZ105" s="6">
        <f>COUNTIF($AY$5:$AY$401,I105)</f>
        <v>160</v>
      </c>
      <c r="BA105" s="6">
        <f>COUNTIF($AX$5:$AX$401,I105 &amp; "B標準")</f>
        <v>0</v>
      </c>
      <c r="BB105" s="6" t="str">
        <f>D103 &amp; D105</f>
        <v>登録番号</v>
      </c>
    </row>
    <row r="106" spans="1:54" ht="14.25" customHeight="1" thickBot="1" x14ac:dyDescent="0.2">
      <c r="A106" s="368"/>
      <c r="B106" s="380"/>
      <c r="C106" s="282"/>
      <c r="D106" s="280"/>
      <c r="E106" s="193" t="str">
        <f>IF(C105="○",IF($D105&lt;&gt;"",VLOOKUP($D105,新規学連登録者入力シート!$A$2:$U$101,7,FALSE),""),IF($D105&lt;&gt;"",IF(VLOOKUP(個人情報!$D105,登録者リスト!$A$1:$F$43729,4,FALSE)=基本情報!$D$6,VLOOKUP(個人情報!$D105,登録者リスト!$A$1:$F$43729,2,FALSE),""),""))</f>
        <v/>
      </c>
      <c r="F106" s="284"/>
      <c r="G106" s="193" t="str">
        <f>IF(C105="○",IF($D105&lt;&gt;"",VLOOKUP($D105,新規学連登録者入力シート!$A$2:$U$101,19,FALSE),""),IF($D105&lt;&gt;"",IF(VLOOKUP(個人情報!$D105,登録者リスト!$A$1:$F$43729,4,FALSE)=基本情報!$D$6,VLOOKUP(個人情報!$D105,登録者リスト!$A$1:$F$43729,6,FALSE),""),""))</f>
        <v/>
      </c>
      <c r="H106" s="364"/>
      <c r="I106" s="348"/>
      <c r="J106" s="171"/>
      <c r="K106" s="15" t="str">
        <f>IF(S106="",ASC(L106&amp;IF(N106&lt;&gt;"",TEXT(N106,"00"),"")&amp;IF(P106&lt;&gt;"",TEXT(P106,"00"),"")&amp;IF(R106&lt;&gt;"",TEXT(R106,"00"),"")),ASC(S106))</f>
        <v/>
      </c>
      <c r="L106" s="280"/>
      <c r="M106" s="330"/>
      <c r="N106" s="312"/>
      <c r="O106" s="330"/>
      <c r="P106" s="312"/>
      <c r="Q106" s="314"/>
      <c r="R106" s="316"/>
      <c r="S106" s="280"/>
      <c r="T106" s="10"/>
      <c r="U106" s="11" t="s">
        <v>23</v>
      </c>
      <c r="V106" s="10"/>
      <c r="W106" s="11" t="s">
        <v>25</v>
      </c>
      <c r="X106" s="10"/>
      <c r="Y106" s="11" t="s">
        <v>26</v>
      </c>
      <c r="Z106" s="342"/>
      <c r="AA106" s="128" t="str">
        <f>IF(AI106="",ASC(AB105&amp;IF(AD106&lt;&gt;"",TEXT(AD106,"00"),"")&amp;IF(AF106&lt;&gt;"",TEXT(AF106,"00"),"")&amp;IF(AH106&lt;&gt;"",TEXT(AH106,"00"),"")),ASC(AI106))</f>
        <v/>
      </c>
      <c r="AB106" s="328"/>
      <c r="AC106" s="332"/>
      <c r="AD106" s="328"/>
      <c r="AE106" s="332"/>
      <c r="AF106" s="328"/>
      <c r="AG106" s="336"/>
      <c r="AH106" s="328"/>
      <c r="AI106" s="372"/>
      <c r="AJ106" s="231" t="e">
        <f>IF(#REF!="",ASC(#REF!&amp;IF(#REF!&lt;&gt;"",TEXT(#REF!,"00"),"")&amp;IF(#REF!&lt;&gt;"",TEXT(#REF!,"00"),"")&amp;IF(#REF!&lt;&gt;"",TEXT(#REF!,"00"),"")),ASC(#REF!))</f>
        <v>#REF!</v>
      </c>
      <c r="AL106" s="6" t="str">
        <f>IF(AND(I106&lt;&gt;"107 ハーフマラソン",I106&lt;&gt;"062 10000mW"),D105 &amp; "-" &amp; I106,D105 &amp; "-" &amp; I106 &amp;#REF!)</f>
        <v>-</v>
      </c>
      <c r="AM106" s="6" t="str">
        <f>IF(ISERROR(VLOOKUP(個人情報!$AL106,登録者リスト!#REF!,4,FALSE)),"○","")</f>
        <v>○</v>
      </c>
      <c r="AN106" s="6" t="e">
        <f>IF(AND(I106&lt;&gt;"107 ハーフマラソン",I106&lt;&gt;"062 10000mW"),#REF! &amp; "-" &amp; I106,#REF! &amp; "-" &amp; I106 &amp;#REF!)</f>
        <v>#REF!</v>
      </c>
      <c r="AO106" s="6" t="str">
        <f>IF(ISERROR(VLOOKUP(AN106,突破者リスト外資格記録入力シート!$D$7:$M$106,2,FALSE)),"○","")</f>
        <v>○</v>
      </c>
      <c r="AQ106" s="6" t="str">
        <f>IF(I106="107 ハーフマラソン","H",IF(I106="062 10000mW","W",""))</f>
        <v/>
      </c>
      <c r="AR106" s="6" t="e">
        <f>VLOOKUP($I106 &amp;#REF!,標準記録!$A$1:$D$25,2,FALSE)</f>
        <v>#REF!</v>
      </c>
      <c r="AS106" s="6" t="e">
        <f>VLOOKUP($I106 &amp;#REF!,標準記録!$A$1:$D$25,3,FALSE)</f>
        <v>#REF!</v>
      </c>
      <c r="AT106" s="6" t="e">
        <f>VLOOKUP($I106 &amp;#REF!,標準記録!$A$1:$D$25,4,FALSE)</f>
        <v>#REF!</v>
      </c>
      <c r="AU106" s="6" t="str">
        <f>IF(AV106="","",A105)</f>
        <v/>
      </c>
      <c r="AV106" s="6" t="str">
        <f>IF(OR(I106="201 十種競技",I106="202 七種競技"),#REF!,"")</f>
        <v/>
      </c>
      <c r="AW106" s="6" t="str">
        <f>IF(I106="107 ハーフマラソン",#REF!,"")</f>
        <v/>
      </c>
      <c r="AX106" s="6" t="e">
        <f>I106 &amp;#REF!</f>
        <v>#REF!</v>
      </c>
      <c r="AY106" s="6">
        <f>I106</f>
        <v>0</v>
      </c>
      <c r="AZ106" s="6">
        <f>COUNTIF($AY$5:$AY$401,I106)</f>
        <v>160</v>
      </c>
      <c r="BA106" s="6">
        <f>COUNTIF($AX$5:$AX$401,I106 &amp; "B標準")</f>
        <v>0</v>
      </c>
    </row>
    <row r="107" spans="1:54" ht="15" thickTop="1" thickBot="1" x14ac:dyDescent="0.2">
      <c r="A107" s="369"/>
      <c r="B107" s="319" t="s">
        <v>167</v>
      </c>
      <c r="C107" s="320"/>
      <c r="D107" s="320"/>
      <c r="E107" s="320"/>
      <c r="F107" s="320"/>
      <c r="G107" s="321"/>
      <c r="H107" s="198"/>
      <c r="I107" s="370"/>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4"/>
    </row>
    <row r="108" spans="1:54" ht="13.5" customHeight="1" x14ac:dyDescent="0.15">
      <c r="A108" s="365"/>
      <c r="B108" s="355" t="s">
        <v>0</v>
      </c>
      <c r="C108" s="357" t="s">
        <v>283</v>
      </c>
      <c r="D108" s="357" t="str">
        <f>IF(C110="○","整理番号","登録番号")</f>
        <v>登録番号</v>
      </c>
      <c r="E108" s="212" t="s">
        <v>1402</v>
      </c>
      <c r="F108" s="355" t="s">
        <v>322</v>
      </c>
      <c r="G108" s="213" t="s">
        <v>1</v>
      </c>
      <c r="H108" s="361" t="s">
        <v>1403</v>
      </c>
      <c r="I108" s="359" t="s">
        <v>2</v>
      </c>
      <c r="J108" s="214" t="s">
        <v>284</v>
      </c>
      <c r="K108" s="215" t="s">
        <v>16</v>
      </c>
      <c r="L108" s="352" t="s">
        <v>4</v>
      </c>
      <c r="M108" s="353"/>
      <c r="N108" s="353"/>
      <c r="O108" s="353"/>
      <c r="P108" s="353"/>
      <c r="Q108" s="353"/>
      <c r="R108" s="353"/>
      <c r="S108" s="353"/>
      <c r="T108" s="353"/>
      <c r="U108" s="353"/>
      <c r="V108" s="353"/>
      <c r="W108" s="353"/>
      <c r="X108" s="353"/>
      <c r="Y108" s="353"/>
      <c r="Z108" s="354"/>
      <c r="AA108" s="216" t="s">
        <v>16</v>
      </c>
      <c r="AB108" s="373" t="s">
        <v>470</v>
      </c>
      <c r="AC108" s="374"/>
      <c r="AD108" s="374"/>
      <c r="AE108" s="374"/>
      <c r="AF108" s="374"/>
      <c r="AG108" s="374"/>
      <c r="AH108" s="374"/>
      <c r="AI108" s="375"/>
      <c r="AJ108" s="228" t="s">
        <v>16</v>
      </c>
    </row>
    <row r="109" spans="1:54" ht="14.25" thickBot="1" x14ac:dyDescent="0.2">
      <c r="A109" s="366"/>
      <c r="B109" s="356"/>
      <c r="C109" s="358"/>
      <c r="D109" s="358"/>
      <c r="E109" s="217" t="s">
        <v>6</v>
      </c>
      <c r="F109" s="356"/>
      <c r="G109" s="218" t="s">
        <v>7</v>
      </c>
      <c r="H109" s="362"/>
      <c r="I109" s="360"/>
      <c r="J109" s="219"/>
      <c r="K109" s="220"/>
      <c r="L109" s="349" t="s">
        <v>8</v>
      </c>
      <c r="M109" s="350"/>
      <c r="N109" s="350"/>
      <c r="O109" s="350"/>
      <c r="P109" s="350"/>
      <c r="Q109" s="350"/>
      <c r="R109" s="351"/>
      <c r="S109" s="217" t="s">
        <v>9</v>
      </c>
      <c r="T109" s="221" t="s">
        <v>10</v>
      </c>
      <c r="U109" s="222"/>
      <c r="V109" s="222"/>
      <c r="W109" s="222"/>
      <c r="X109" s="222"/>
      <c r="Y109" s="223"/>
      <c r="Z109" s="218" t="s">
        <v>11</v>
      </c>
      <c r="AA109" s="224"/>
      <c r="AB109" s="376" t="s">
        <v>8</v>
      </c>
      <c r="AC109" s="377"/>
      <c r="AD109" s="377"/>
      <c r="AE109" s="377"/>
      <c r="AF109" s="377"/>
      <c r="AG109" s="377"/>
      <c r="AH109" s="378"/>
      <c r="AI109" s="225" t="s">
        <v>9</v>
      </c>
      <c r="AJ109" s="229"/>
    </row>
    <row r="110" spans="1:54" ht="13.5" customHeight="1" x14ac:dyDescent="0.15">
      <c r="A110" s="367">
        <v>22</v>
      </c>
      <c r="B110" s="379" t="str">
        <f>IF(OR(B105="",E110=""),"",B105+1)</f>
        <v/>
      </c>
      <c r="C110" s="281"/>
      <c r="D110" s="279"/>
      <c r="E110" s="196" t="str">
        <f>IF(C110="○",IF($D110&lt;&gt;"",VLOOKUP($D110,新規学連登録者入力シート!$A$2:$U$101,8,FALSE),""),IF($D110&lt;&gt;"",IF(VLOOKUP(個人情報!$D110,登録者リスト!$A$1:$F$43729,4,FALSE)=基本情報!$D$6,VLOOKUP(個人情報!$D110,登録者リスト!$A$1:$F$43729,3,FALSE),""),""))</f>
        <v/>
      </c>
      <c r="F110" s="283" t="str">
        <f>IF(C110="○",IF($D110&lt;&gt;"",VLOOKUP($D110,新規学連登録者入力シート!$A$2:$U$101,9,FALSE),""),IF($D110&lt;&gt;"",IF(VLOOKUP(個人情報!$D110,登録者リスト!$A$1:$G$43729,4,FALSE)=基本情報!$D$6,VLOOKUP(個人情報!$D110,登録者リスト!$A$1:$G$43729,7,FALSE),""),""))</f>
        <v/>
      </c>
      <c r="G110" s="197" t="str">
        <f>IF(C110="○",IF($D110&lt;&gt;"",VLOOKUP($D110,新規学連登録者入力シート!$A$2:$U$101,14,FALSE),""),IF($D110&lt;&gt;"",IF(VLOOKUP(個人情報!$D110,登録者リスト!$A$1:$F$43729,4,FALSE)=基本情報!$D$6,VLOOKUP(個人情報!$D110,登録者リスト!$A$1:$F$43729,5,FALSE),""),""))</f>
        <v/>
      </c>
      <c r="H110" s="363" t="str">
        <f>IF(C110="○",IF($D110&lt;&gt;"",VLOOKUP($D110,新規学連登録者入力シート!$A$2:$U$101,19,FALSE),""),IF($D110&lt;&gt;"",IF(VLOOKUP(個人情報!$D110,登録者リスト!$A$1:$H$43729,4,FALSE)=基本情報!$D$6,VLOOKUP(個人情報!$D110,登録者リスト!$A$1:$H$43729,8,FALSE),""),""))</f>
        <v/>
      </c>
      <c r="I110" s="347"/>
      <c r="J110" s="170"/>
      <c r="K110" s="13" t="str">
        <f>IF(S110="",ASC(L110&amp;IF(N110&lt;&gt;"",TEXT(N110,"00"),"")&amp;IF(P110&lt;&gt;"",TEXT(P110,"00"),"")&amp;IF(R110&lt;&gt;"",TEXT(R110,"00"),"")),ASC(S110))</f>
        <v/>
      </c>
      <c r="L110" s="279"/>
      <c r="M110" s="329" t="s">
        <v>278</v>
      </c>
      <c r="N110" s="311"/>
      <c r="O110" s="329" t="s">
        <v>279</v>
      </c>
      <c r="P110" s="311"/>
      <c r="Q110" s="313" t="s">
        <v>280</v>
      </c>
      <c r="R110" s="315"/>
      <c r="S110" s="279"/>
      <c r="T110" s="8"/>
      <c r="U110" s="9" t="s">
        <v>23</v>
      </c>
      <c r="V110" s="8"/>
      <c r="W110" s="9" t="s">
        <v>24</v>
      </c>
      <c r="X110" s="8"/>
      <c r="Y110" s="9" t="s">
        <v>26</v>
      </c>
      <c r="Z110" s="341"/>
      <c r="AA110" s="127" t="str">
        <f>IF(AI110="",ASC(AB110&amp;IF(AD110&lt;&gt;"",TEXT(AD110,"00"),"")&amp;IF(AF110&lt;&gt;"",TEXT(AF110,"00"),"")&amp;IF(AH110&lt;&gt;"",TEXT(AH110,"00"),"")),ASC(AI110))</f>
        <v/>
      </c>
      <c r="AB110" s="327" t="str">
        <f>IF(I110="","",IF(I110="201 十種競技","",VLOOKUP(I110,大学記録!$A$3:$H$22,2,FALSE)))</f>
        <v/>
      </c>
      <c r="AC110" s="331" t="s">
        <v>278</v>
      </c>
      <c r="AD110" s="327" t="str">
        <f>IF(I110="","",IF(I110="201 十種競技","",VLOOKUP(I110,大学記録!$A$3:$H$22,4,FALSE)))</f>
        <v/>
      </c>
      <c r="AE110" s="331" t="s">
        <v>279</v>
      </c>
      <c r="AF110" s="327" t="str">
        <f>IF(I110="","",IF(I110="201 十種競技","",VLOOKUP(I110,大学記録!$A$3:$H$22,6,FALSE)))</f>
        <v/>
      </c>
      <c r="AG110" s="335" t="s">
        <v>280</v>
      </c>
      <c r="AH110" s="327" t="str">
        <f>IF(I110="","",IF(I110="201 十種競技","",VLOOKUP(I110,大学記録!$A$3:$H$22,8,FALSE)))</f>
        <v/>
      </c>
      <c r="AI110" s="371" t="str">
        <f>IF(I110="","",IF(I110="201 十種競技",大学記録!$B$21,""))</f>
        <v/>
      </c>
      <c r="AJ110" s="230" t="e">
        <f>IF(#REF!="",ASC(#REF!&amp;IF(#REF!&lt;&gt;"",TEXT(#REF!,"00"),"")&amp;IF(#REF!&lt;&gt;"",TEXT(#REF!,"00"),"")&amp;IF(#REF!&lt;&gt;"",TEXT(#REF!,"00"),"")),ASC(#REF!))</f>
        <v>#REF!</v>
      </c>
      <c r="AL110" s="6" t="str">
        <f>IF(AND(I110&lt;&gt;"107 ハーフマラソン",I110&lt;&gt;"062 10000mW"),D110 &amp; "-" &amp; I110,D110 &amp; "-" &amp; I110 &amp;#REF!)</f>
        <v>-</v>
      </c>
      <c r="AM110" s="6" t="str">
        <f>IF(ISERROR(VLOOKUP(個人情報!$AL110,登録者リスト!#REF!,4,FALSE)),"○","")</f>
        <v>○</v>
      </c>
      <c r="AN110" s="6" t="e">
        <f>IF(AND(I110&lt;&gt;"107 ハーフマラソン",I110&lt;&gt;"062 10000mW"),#REF! &amp; "-" &amp; I110,#REF! &amp; "-" &amp; I110 &amp;#REF!)</f>
        <v>#REF!</v>
      </c>
      <c r="AO110" s="6" t="str">
        <f>IF(ISERROR(VLOOKUP(AN110,突破者リスト外資格記録入力シート!$D$7:$M$106,2,FALSE)),"○","")</f>
        <v>○</v>
      </c>
      <c r="AP110" s="6" t="str">
        <f>IF(C110="○","整理番号","登録番号")</f>
        <v>登録番号</v>
      </c>
      <c r="AQ110" s="6" t="str">
        <f>IF(I110="107 ハーフマラソン","H",IF(I110="062 10000mW","W",""))</f>
        <v/>
      </c>
      <c r="AR110" s="6" t="e">
        <f>VLOOKUP($I110 &amp;#REF!,標準記録!$A$1:$D$25,2,FALSE)</f>
        <v>#REF!</v>
      </c>
      <c r="AS110" s="6" t="e">
        <f>VLOOKUP($I110 &amp;#REF!,標準記録!$A$1:$D$25,3,FALSE)</f>
        <v>#REF!</v>
      </c>
      <c r="AT110" s="6" t="e">
        <f>VLOOKUP($I110 &amp;#REF!,標準記録!$A$1:$D$25,4,FALSE)</f>
        <v>#REF!</v>
      </c>
      <c r="AU110" s="6" t="str">
        <f>IF(AV110="","",A110)</f>
        <v/>
      </c>
      <c r="AV110" s="6" t="str">
        <f>IF(OR(I110="201 十種競技",I110="202 七種競技"),#REF!,"")</f>
        <v/>
      </c>
      <c r="AW110" s="6" t="str">
        <f>IF(I110="107 ハーフマラソン",#REF!,"")</f>
        <v/>
      </c>
      <c r="AX110" s="6" t="e">
        <f>I110 &amp;#REF!</f>
        <v>#REF!</v>
      </c>
      <c r="AY110" s="6">
        <f>I110</f>
        <v>0</v>
      </c>
      <c r="AZ110" s="6">
        <f>COUNTIF($AY$5:$AY$401,I110)</f>
        <v>160</v>
      </c>
      <c r="BA110" s="6">
        <f>COUNTIF($AX$5:$AX$401,I110 &amp; "B標準")</f>
        <v>0</v>
      </c>
      <c r="BB110" s="6" t="str">
        <f>D108 &amp; D110</f>
        <v>登録番号</v>
      </c>
    </row>
    <row r="111" spans="1:54" ht="14.25" customHeight="1" thickBot="1" x14ac:dyDescent="0.2">
      <c r="A111" s="368"/>
      <c r="B111" s="380"/>
      <c r="C111" s="282"/>
      <c r="D111" s="280"/>
      <c r="E111" s="193" t="str">
        <f>IF(C110="○",IF($D110&lt;&gt;"",VLOOKUP($D110,新規学連登録者入力シート!$A$2:$U$101,7,FALSE),""),IF($D110&lt;&gt;"",IF(VLOOKUP(個人情報!$D110,登録者リスト!$A$1:$F$43729,4,FALSE)=基本情報!$D$6,VLOOKUP(個人情報!$D110,登録者リスト!$A$1:$F$43729,2,FALSE),""),""))</f>
        <v/>
      </c>
      <c r="F111" s="284"/>
      <c r="G111" s="193" t="str">
        <f>IF(C110="○",IF($D110&lt;&gt;"",VLOOKUP($D110,新規学連登録者入力シート!$A$2:$U$101,19,FALSE),""),IF($D110&lt;&gt;"",IF(VLOOKUP(個人情報!$D110,登録者リスト!$A$1:$F$43729,4,FALSE)=基本情報!$D$6,VLOOKUP(個人情報!$D110,登録者リスト!$A$1:$F$43729,6,FALSE),""),""))</f>
        <v/>
      </c>
      <c r="H111" s="364"/>
      <c r="I111" s="348"/>
      <c r="J111" s="171"/>
      <c r="K111" s="15" t="str">
        <f>IF(S111="",ASC(L111&amp;IF(N111&lt;&gt;"",TEXT(N111,"00"),"")&amp;IF(P111&lt;&gt;"",TEXT(P111,"00"),"")&amp;IF(R111&lt;&gt;"",TEXT(R111,"00"),"")),ASC(S111))</f>
        <v/>
      </c>
      <c r="L111" s="280"/>
      <c r="M111" s="330"/>
      <c r="N111" s="312"/>
      <c r="O111" s="330"/>
      <c r="P111" s="312"/>
      <c r="Q111" s="314"/>
      <c r="R111" s="316"/>
      <c r="S111" s="280"/>
      <c r="T111" s="10"/>
      <c r="U111" s="11" t="s">
        <v>23</v>
      </c>
      <c r="V111" s="10"/>
      <c r="W111" s="11" t="s">
        <v>25</v>
      </c>
      <c r="X111" s="10"/>
      <c r="Y111" s="11" t="s">
        <v>26</v>
      </c>
      <c r="Z111" s="342"/>
      <c r="AA111" s="128" t="str">
        <f>IF(AI111="",ASC(AB110&amp;IF(AD111&lt;&gt;"",TEXT(AD111,"00"),"")&amp;IF(AF111&lt;&gt;"",TEXT(AF111,"00"),"")&amp;IF(AH111&lt;&gt;"",TEXT(AH111,"00"),"")),ASC(AI111))</f>
        <v/>
      </c>
      <c r="AB111" s="328"/>
      <c r="AC111" s="332"/>
      <c r="AD111" s="328"/>
      <c r="AE111" s="332"/>
      <c r="AF111" s="328"/>
      <c r="AG111" s="336"/>
      <c r="AH111" s="328"/>
      <c r="AI111" s="372"/>
      <c r="AJ111" s="231" t="e">
        <f>IF(#REF!="",ASC(#REF!&amp;IF(#REF!&lt;&gt;"",TEXT(#REF!,"00"),"")&amp;IF(#REF!&lt;&gt;"",TEXT(#REF!,"00"),"")&amp;IF(#REF!&lt;&gt;"",TEXT(#REF!,"00"),"")),ASC(#REF!))</f>
        <v>#REF!</v>
      </c>
      <c r="AL111" s="6" t="str">
        <f>IF(AND(I111&lt;&gt;"107 ハーフマラソン",I111&lt;&gt;"062 10000mW"),D110 &amp; "-" &amp; I111,D110 &amp; "-" &amp; I111 &amp;#REF!)</f>
        <v>-</v>
      </c>
      <c r="AM111" s="6" t="str">
        <f>IF(ISERROR(VLOOKUP(個人情報!$AL111,登録者リスト!#REF!,4,FALSE)),"○","")</f>
        <v>○</v>
      </c>
      <c r="AN111" s="6" t="e">
        <f>IF(AND(I111&lt;&gt;"107 ハーフマラソン",I111&lt;&gt;"062 10000mW"),#REF! &amp; "-" &amp; I111,#REF! &amp; "-" &amp; I111 &amp;#REF!)</f>
        <v>#REF!</v>
      </c>
      <c r="AO111" s="6" t="str">
        <f>IF(ISERROR(VLOOKUP(AN111,突破者リスト外資格記録入力シート!$D$7:$M$106,2,FALSE)),"○","")</f>
        <v>○</v>
      </c>
      <c r="AQ111" s="6" t="str">
        <f>IF(I111="107 ハーフマラソン","H",IF(I111="062 10000mW","W",""))</f>
        <v/>
      </c>
      <c r="AR111" s="6" t="e">
        <f>VLOOKUP($I111 &amp;#REF!,標準記録!$A$1:$D$25,2,FALSE)</f>
        <v>#REF!</v>
      </c>
      <c r="AS111" s="6" t="e">
        <f>VLOOKUP($I111 &amp;#REF!,標準記録!$A$1:$D$25,3,FALSE)</f>
        <v>#REF!</v>
      </c>
      <c r="AT111" s="6" t="e">
        <f>VLOOKUP($I111 &amp;#REF!,標準記録!$A$1:$D$25,4,FALSE)</f>
        <v>#REF!</v>
      </c>
      <c r="AU111" s="6" t="str">
        <f>IF(AV111="","",A110)</f>
        <v/>
      </c>
      <c r="AV111" s="6" t="str">
        <f>IF(OR(I111="201 十種競技",I111="202 七種競技"),#REF!,"")</f>
        <v/>
      </c>
      <c r="AW111" s="6" t="str">
        <f>IF(I111="107 ハーフマラソン",#REF!,"")</f>
        <v/>
      </c>
      <c r="AX111" s="6" t="e">
        <f>I111 &amp;#REF!</f>
        <v>#REF!</v>
      </c>
      <c r="AY111" s="6">
        <f>I111</f>
        <v>0</v>
      </c>
      <c r="AZ111" s="6">
        <f>COUNTIF($AY$5:$AY$401,I111)</f>
        <v>160</v>
      </c>
      <c r="BA111" s="6">
        <f>COUNTIF($AX$5:$AX$401,I111 &amp; "B標準")</f>
        <v>0</v>
      </c>
    </row>
    <row r="112" spans="1:54" ht="15" thickTop="1" thickBot="1" x14ac:dyDescent="0.2">
      <c r="A112" s="369"/>
      <c r="B112" s="319" t="s">
        <v>167</v>
      </c>
      <c r="C112" s="320"/>
      <c r="D112" s="320"/>
      <c r="E112" s="320"/>
      <c r="F112" s="320"/>
      <c r="G112" s="321"/>
      <c r="H112" s="198"/>
      <c r="I112" s="370"/>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4"/>
    </row>
    <row r="113" spans="1:54" ht="13.5" customHeight="1" x14ac:dyDescent="0.15">
      <c r="A113" s="365"/>
      <c r="B113" s="355" t="s">
        <v>0</v>
      </c>
      <c r="C113" s="357" t="s">
        <v>283</v>
      </c>
      <c r="D113" s="357" t="str">
        <f>IF(C115="○","整理番号","登録番号")</f>
        <v>登録番号</v>
      </c>
      <c r="E113" s="212" t="s">
        <v>1402</v>
      </c>
      <c r="F113" s="355" t="s">
        <v>322</v>
      </c>
      <c r="G113" s="213" t="s">
        <v>1</v>
      </c>
      <c r="H113" s="361" t="s">
        <v>1403</v>
      </c>
      <c r="I113" s="359" t="s">
        <v>2</v>
      </c>
      <c r="J113" s="214" t="s">
        <v>284</v>
      </c>
      <c r="K113" s="215" t="s">
        <v>16</v>
      </c>
      <c r="L113" s="352" t="s">
        <v>4</v>
      </c>
      <c r="M113" s="353"/>
      <c r="N113" s="353"/>
      <c r="O113" s="353"/>
      <c r="P113" s="353"/>
      <c r="Q113" s="353"/>
      <c r="R113" s="353"/>
      <c r="S113" s="353"/>
      <c r="T113" s="353"/>
      <c r="U113" s="353"/>
      <c r="V113" s="353"/>
      <c r="W113" s="353"/>
      <c r="X113" s="353"/>
      <c r="Y113" s="353"/>
      <c r="Z113" s="354"/>
      <c r="AA113" s="216" t="s">
        <v>16</v>
      </c>
      <c r="AB113" s="373" t="s">
        <v>470</v>
      </c>
      <c r="AC113" s="374"/>
      <c r="AD113" s="374"/>
      <c r="AE113" s="374"/>
      <c r="AF113" s="374"/>
      <c r="AG113" s="374"/>
      <c r="AH113" s="374"/>
      <c r="AI113" s="375"/>
      <c r="AJ113" s="228" t="s">
        <v>16</v>
      </c>
    </row>
    <row r="114" spans="1:54" ht="14.25" thickBot="1" x14ac:dyDescent="0.2">
      <c r="A114" s="366"/>
      <c r="B114" s="356"/>
      <c r="C114" s="358"/>
      <c r="D114" s="358"/>
      <c r="E114" s="217" t="s">
        <v>6</v>
      </c>
      <c r="F114" s="356"/>
      <c r="G114" s="218" t="s">
        <v>7</v>
      </c>
      <c r="H114" s="362"/>
      <c r="I114" s="360"/>
      <c r="J114" s="219"/>
      <c r="K114" s="220"/>
      <c r="L114" s="349" t="s">
        <v>8</v>
      </c>
      <c r="M114" s="350"/>
      <c r="N114" s="350"/>
      <c r="O114" s="350"/>
      <c r="P114" s="350"/>
      <c r="Q114" s="350"/>
      <c r="R114" s="351"/>
      <c r="S114" s="217" t="s">
        <v>9</v>
      </c>
      <c r="T114" s="221" t="s">
        <v>10</v>
      </c>
      <c r="U114" s="222"/>
      <c r="V114" s="222"/>
      <c r="W114" s="222"/>
      <c r="X114" s="222"/>
      <c r="Y114" s="223"/>
      <c r="Z114" s="218" t="s">
        <v>11</v>
      </c>
      <c r="AA114" s="224"/>
      <c r="AB114" s="376" t="s">
        <v>8</v>
      </c>
      <c r="AC114" s="377"/>
      <c r="AD114" s="377"/>
      <c r="AE114" s="377"/>
      <c r="AF114" s="377"/>
      <c r="AG114" s="377"/>
      <c r="AH114" s="378"/>
      <c r="AI114" s="225" t="s">
        <v>9</v>
      </c>
      <c r="AJ114" s="229"/>
    </row>
    <row r="115" spans="1:54" ht="13.5" customHeight="1" x14ac:dyDescent="0.15">
      <c r="A115" s="367">
        <v>23</v>
      </c>
      <c r="B115" s="379" t="str">
        <f>IF(OR(B110="",E115=""),"",B110+1)</f>
        <v/>
      </c>
      <c r="C115" s="281"/>
      <c r="D115" s="279"/>
      <c r="E115" s="196" t="str">
        <f>IF(C115="○",IF($D115&lt;&gt;"",VLOOKUP($D115,新規学連登録者入力シート!$A$2:$U$101,8,FALSE),""),IF($D115&lt;&gt;"",IF(VLOOKUP(個人情報!$D115,登録者リスト!$A$1:$F$43729,4,FALSE)=基本情報!$D$6,VLOOKUP(個人情報!$D115,登録者リスト!$A$1:$F$43729,3,FALSE),""),""))</f>
        <v/>
      </c>
      <c r="F115" s="283" t="str">
        <f>IF(C115="○",IF($D115&lt;&gt;"",VLOOKUP($D115,新規学連登録者入力シート!$A$2:$U$101,9,FALSE),""),IF($D115&lt;&gt;"",IF(VLOOKUP(個人情報!$D115,登録者リスト!$A$1:$G$43729,4,FALSE)=基本情報!$D$6,VLOOKUP(個人情報!$D115,登録者リスト!$A$1:$G$43729,7,FALSE),""),""))</f>
        <v/>
      </c>
      <c r="G115" s="197" t="str">
        <f>IF(C115="○",IF($D115&lt;&gt;"",VLOOKUP($D115,新規学連登録者入力シート!$A$2:$U$101,14,FALSE),""),IF($D115&lt;&gt;"",IF(VLOOKUP(個人情報!$D115,登録者リスト!$A$1:$F$43729,4,FALSE)=基本情報!$D$6,VLOOKUP(個人情報!$D115,登録者リスト!$A$1:$F$43729,5,FALSE),""),""))</f>
        <v/>
      </c>
      <c r="H115" s="363" t="str">
        <f>IF(C115="○",IF($D115&lt;&gt;"",VLOOKUP($D115,新規学連登録者入力シート!$A$2:$U$101,19,FALSE),""),IF($D115&lt;&gt;"",IF(VLOOKUP(個人情報!$D115,登録者リスト!$A$1:$H$43729,4,FALSE)=基本情報!$D$6,VLOOKUP(個人情報!$D115,登録者リスト!$A$1:$H$43729,8,FALSE),""),""))</f>
        <v/>
      </c>
      <c r="I115" s="347"/>
      <c r="J115" s="170"/>
      <c r="K115" s="13" t="str">
        <f>IF(S115="",ASC(L115&amp;IF(N115&lt;&gt;"",TEXT(N115,"00"),"")&amp;IF(P115&lt;&gt;"",TEXT(P115,"00"),"")&amp;IF(R115&lt;&gt;"",TEXT(R115,"00"),"")),ASC(S115))</f>
        <v/>
      </c>
      <c r="L115" s="279"/>
      <c r="M115" s="329" t="s">
        <v>278</v>
      </c>
      <c r="N115" s="311"/>
      <c r="O115" s="329" t="s">
        <v>279</v>
      </c>
      <c r="P115" s="311"/>
      <c r="Q115" s="313" t="s">
        <v>280</v>
      </c>
      <c r="R115" s="315"/>
      <c r="S115" s="279"/>
      <c r="T115" s="8"/>
      <c r="U115" s="9" t="s">
        <v>23</v>
      </c>
      <c r="V115" s="8"/>
      <c r="W115" s="9" t="s">
        <v>24</v>
      </c>
      <c r="X115" s="8"/>
      <c r="Y115" s="9" t="s">
        <v>26</v>
      </c>
      <c r="Z115" s="341"/>
      <c r="AA115" s="127" t="str">
        <f>IF(AI115="",ASC(AB115&amp;IF(AD115&lt;&gt;"",TEXT(AD115,"00"),"")&amp;IF(AF115&lt;&gt;"",TEXT(AF115,"00"),"")&amp;IF(AH115&lt;&gt;"",TEXT(AH115,"00"),"")),ASC(AI115))</f>
        <v/>
      </c>
      <c r="AB115" s="327" t="str">
        <f>IF(I115="","",IF(I115="201 十種競技","",VLOOKUP(I115,大学記録!$A$3:$H$22,2,FALSE)))</f>
        <v/>
      </c>
      <c r="AC115" s="331" t="s">
        <v>278</v>
      </c>
      <c r="AD115" s="327" t="str">
        <f>IF(I115="","",IF(I115="201 十種競技","",VLOOKUP(I115,大学記録!$A$3:$H$22,4,FALSE)))</f>
        <v/>
      </c>
      <c r="AE115" s="331" t="s">
        <v>279</v>
      </c>
      <c r="AF115" s="327" t="str">
        <f>IF(I115="","",IF(I115="201 十種競技","",VLOOKUP(I115,大学記録!$A$3:$H$22,6,FALSE)))</f>
        <v/>
      </c>
      <c r="AG115" s="335" t="s">
        <v>280</v>
      </c>
      <c r="AH115" s="327" t="str">
        <f>IF(I115="","",IF(I115="201 十種競技","",VLOOKUP(I115,大学記録!$A$3:$H$22,8,FALSE)))</f>
        <v/>
      </c>
      <c r="AI115" s="371" t="str">
        <f>IF(I115="","",IF(I115="201 十種競技",大学記録!$B$21,""))</f>
        <v/>
      </c>
      <c r="AJ115" s="230" t="e">
        <f>IF(#REF!="",ASC(#REF!&amp;IF(#REF!&lt;&gt;"",TEXT(#REF!,"00"),"")&amp;IF(#REF!&lt;&gt;"",TEXT(#REF!,"00"),"")&amp;IF(#REF!&lt;&gt;"",TEXT(#REF!,"00"),"")),ASC(#REF!))</f>
        <v>#REF!</v>
      </c>
      <c r="AL115" s="6" t="str">
        <f>IF(AND(I115&lt;&gt;"107 ハーフマラソン",I115&lt;&gt;"062 10000mW"),D115 &amp; "-" &amp; I115,D115 &amp; "-" &amp; I115 &amp;#REF!)</f>
        <v>-</v>
      </c>
      <c r="AM115" s="6" t="str">
        <f>IF(ISERROR(VLOOKUP(個人情報!$AL115,登録者リスト!#REF!,4,FALSE)),"○","")</f>
        <v>○</v>
      </c>
      <c r="AN115" s="6" t="e">
        <f>IF(AND(I115&lt;&gt;"107 ハーフマラソン",I115&lt;&gt;"062 10000mW"),#REF! &amp; "-" &amp; I115,#REF! &amp; "-" &amp; I115 &amp;#REF!)</f>
        <v>#REF!</v>
      </c>
      <c r="AO115" s="6" t="str">
        <f>IF(ISERROR(VLOOKUP(AN115,突破者リスト外資格記録入力シート!$D$7:$M$106,2,FALSE)),"○","")</f>
        <v>○</v>
      </c>
      <c r="AP115" s="6" t="str">
        <f>IF(C115="○","整理番号","登録番号")</f>
        <v>登録番号</v>
      </c>
      <c r="AQ115" s="6" t="str">
        <f>IF(I115="107 ハーフマラソン","H",IF(I115="062 10000mW","W",""))</f>
        <v/>
      </c>
      <c r="AR115" s="6" t="e">
        <f>VLOOKUP($I115 &amp;#REF!,標準記録!$A$1:$D$25,2,FALSE)</f>
        <v>#REF!</v>
      </c>
      <c r="AS115" s="6" t="e">
        <f>VLOOKUP($I115 &amp;#REF!,標準記録!$A$1:$D$25,3,FALSE)</f>
        <v>#REF!</v>
      </c>
      <c r="AT115" s="6" t="e">
        <f>VLOOKUP($I115 &amp;#REF!,標準記録!$A$1:$D$25,4,FALSE)</f>
        <v>#REF!</v>
      </c>
      <c r="AU115" s="6" t="str">
        <f>IF(AV115="","",A115)</f>
        <v/>
      </c>
      <c r="AV115" s="6" t="str">
        <f>IF(OR(I115="201 十種競技",I115="202 七種競技"),#REF!,"")</f>
        <v/>
      </c>
      <c r="AW115" s="6" t="str">
        <f>IF(I115="107 ハーフマラソン",#REF!,"")</f>
        <v/>
      </c>
      <c r="AX115" s="6" t="e">
        <f>I115 &amp;#REF!</f>
        <v>#REF!</v>
      </c>
      <c r="AY115" s="6">
        <f>I115</f>
        <v>0</v>
      </c>
      <c r="AZ115" s="6">
        <f>COUNTIF($AY$5:$AY$401,I115)</f>
        <v>160</v>
      </c>
      <c r="BA115" s="6">
        <f>COUNTIF($AX$5:$AX$401,I115 &amp; "B標準")</f>
        <v>0</v>
      </c>
      <c r="BB115" s="6" t="str">
        <f>D113 &amp; D115</f>
        <v>登録番号</v>
      </c>
    </row>
    <row r="116" spans="1:54" ht="14.25" customHeight="1" thickBot="1" x14ac:dyDescent="0.2">
      <c r="A116" s="368"/>
      <c r="B116" s="380"/>
      <c r="C116" s="282"/>
      <c r="D116" s="280"/>
      <c r="E116" s="193" t="str">
        <f>IF(C115="○",IF($D115&lt;&gt;"",VLOOKUP($D115,新規学連登録者入力シート!$A$2:$U$101,7,FALSE),""),IF($D115&lt;&gt;"",IF(VLOOKUP(個人情報!$D115,登録者リスト!$A$1:$F$43729,4,FALSE)=基本情報!$D$6,VLOOKUP(個人情報!$D115,登録者リスト!$A$1:$F$43729,2,FALSE),""),""))</f>
        <v/>
      </c>
      <c r="F116" s="284"/>
      <c r="G116" s="193" t="str">
        <f>IF(C115="○",IF($D115&lt;&gt;"",VLOOKUP($D115,新規学連登録者入力シート!$A$2:$U$101,19,FALSE),""),IF($D115&lt;&gt;"",IF(VLOOKUP(個人情報!$D115,登録者リスト!$A$1:$F$43729,4,FALSE)=基本情報!$D$6,VLOOKUP(個人情報!$D115,登録者リスト!$A$1:$F$43729,6,FALSE),""),""))</f>
        <v/>
      </c>
      <c r="H116" s="364"/>
      <c r="I116" s="348"/>
      <c r="J116" s="171"/>
      <c r="K116" s="15" t="str">
        <f>IF(S116="",ASC(L116&amp;IF(N116&lt;&gt;"",TEXT(N116,"00"),"")&amp;IF(P116&lt;&gt;"",TEXT(P116,"00"),"")&amp;IF(R116&lt;&gt;"",TEXT(R116,"00"),"")),ASC(S116))</f>
        <v/>
      </c>
      <c r="L116" s="280"/>
      <c r="M116" s="330"/>
      <c r="N116" s="312"/>
      <c r="O116" s="330"/>
      <c r="P116" s="312"/>
      <c r="Q116" s="314"/>
      <c r="R116" s="316"/>
      <c r="S116" s="280"/>
      <c r="T116" s="10"/>
      <c r="U116" s="11" t="s">
        <v>23</v>
      </c>
      <c r="V116" s="10"/>
      <c r="W116" s="11" t="s">
        <v>25</v>
      </c>
      <c r="X116" s="10"/>
      <c r="Y116" s="11" t="s">
        <v>26</v>
      </c>
      <c r="Z116" s="342"/>
      <c r="AA116" s="128" t="str">
        <f>IF(AI116="",ASC(AB115&amp;IF(AD116&lt;&gt;"",TEXT(AD116,"00"),"")&amp;IF(AF116&lt;&gt;"",TEXT(AF116,"00"),"")&amp;IF(AH116&lt;&gt;"",TEXT(AH116,"00"),"")),ASC(AI116))</f>
        <v/>
      </c>
      <c r="AB116" s="328"/>
      <c r="AC116" s="332"/>
      <c r="AD116" s="328"/>
      <c r="AE116" s="332"/>
      <c r="AF116" s="328"/>
      <c r="AG116" s="336"/>
      <c r="AH116" s="328"/>
      <c r="AI116" s="372"/>
      <c r="AJ116" s="231" t="e">
        <f>IF(#REF!="",ASC(#REF!&amp;IF(#REF!&lt;&gt;"",TEXT(#REF!,"00"),"")&amp;IF(#REF!&lt;&gt;"",TEXT(#REF!,"00"),"")&amp;IF(#REF!&lt;&gt;"",TEXT(#REF!,"00"),"")),ASC(#REF!))</f>
        <v>#REF!</v>
      </c>
      <c r="AL116" s="6" t="str">
        <f>IF(AND(I116&lt;&gt;"107 ハーフマラソン",I116&lt;&gt;"062 10000mW"),D115 &amp; "-" &amp; I116,D115 &amp; "-" &amp; I116 &amp;#REF!)</f>
        <v>-</v>
      </c>
      <c r="AM116" s="6" t="str">
        <f>IF(ISERROR(VLOOKUP(個人情報!$AL116,登録者リスト!#REF!,4,FALSE)),"○","")</f>
        <v>○</v>
      </c>
      <c r="AN116" s="6" t="e">
        <f>IF(AND(I116&lt;&gt;"107 ハーフマラソン",I116&lt;&gt;"062 10000mW"),#REF! &amp; "-" &amp; I116,#REF! &amp; "-" &amp; I116 &amp;#REF!)</f>
        <v>#REF!</v>
      </c>
      <c r="AO116" s="6" t="str">
        <f>IF(ISERROR(VLOOKUP(AN116,突破者リスト外資格記録入力シート!$D$7:$M$106,2,FALSE)),"○","")</f>
        <v>○</v>
      </c>
      <c r="AQ116" s="6" t="str">
        <f>IF(I116="107 ハーフマラソン","H",IF(I116="062 10000mW","W",""))</f>
        <v/>
      </c>
      <c r="AR116" s="6" t="e">
        <f>VLOOKUP($I116 &amp;#REF!,標準記録!$A$1:$D$25,2,FALSE)</f>
        <v>#REF!</v>
      </c>
      <c r="AS116" s="6" t="e">
        <f>VLOOKUP($I116 &amp;#REF!,標準記録!$A$1:$D$25,3,FALSE)</f>
        <v>#REF!</v>
      </c>
      <c r="AT116" s="6" t="e">
        <f>VLOOKUP($I116 &amp;#REF!,標準記録!$A$1:$D$25,4,FALSE)</f>
        <v>#REF!</v>
      </c>
      <c r="AU116" s="6" t="str">
        <f>IF(AV116="","",A115)</f>
        <v/>
      </c>
      <c r="AV116" s="6" t="str">
        <f>IF(OR(I116="201 十種競技",I116="202 七種競技"),#REF!,"")</f>
        <v/>
      </c>
      <c r="AW116" s="6" t="str">
        <f>IF(I116="107 ハーフマラソン",#REF!,"")</f>
        <v/>
      </c>
      <c r="AX116" s="6" t="e">
        <f>I116 &amp;#REF!</f>
        <v>#REF!</v>
      </c>
      <c r="AY116" s="6">
        <f>I116</f>
        <v>0</v>
      </c>
      <c r="AZ116" s="6">
        <f>COUNTIF($AY$5:$AY$401,I116)</f>
        <v>160</v>
      </c>
      <c r="BA116" s="6">
        <f>COUNTIF($AX$5:$AX$401,I116 &amp; "B標準")</f>
        <v>0</v>
      </c>
    </row>
    <row r="117" spans="1:54" ht="15" thickTop="1" thickBot="1" x14ac:dyDescent="0.2">
      <c r="A117" s="369"/>
      <c r="B117" s="319" t="s">
        <v>167</v>
      </c>
      <c r="C117" s="320"/>
      <c r="D117" s="320"/>
      <c r="E117" s="320"/>
      <c r="F117" s="320"/>
      <c r="G117" s="321"/>
      <c r="H117" s="198"/>
      <c r="I117" s="370"/>
      <c r="J117" s="323"/>
      <c r="K117" s="323"/>
      <c r="L117" s="323"/>
      <c r="M117" s="323"/>
      <c r="N117" s="323"/>
      <c r="O117" s="323"/>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4"/>
    </row>
    <row r="118" spans="1:54" ht="13.5" customHeight="1" x14ac:dyDescent="0.15">
      <c r="A118" s="365"/>
      <c r="B118" s="355" t="s">
        <v>0</v>
      </c>
      <c r="C118" s="357" t="s">
        <v>283</v>
      </c>
      <c r="D118" s="357" t="str">
        <f>IF(C120="○","整理番号","登録番号")</f>
        <v>登録番号</v>
      </c>
      <c r="E118" s="212" t="s">
        <v>1402</v>
      </c>
      <c r="F118" s="355" t="s">
        <v>322</v>
      </c>
      <c r="G118" s="213" t="s">
        <v>1</v>
      </c>
      <c r="H118" s="361" t="s">
        <v>1403</v>
      </c>
      <c r="I118" s="359" t="s">
        <v>2</v>
      </c>
      <c r="J118" s="214" t="s">
        <v>284</v>
      </c>
      <c r="K118" s="215" t="s">
        <v>16</v>
      </c>
      <c r="L118" s="352" t="s">
        <v>4</v>
      </c>
      <c r="M118" s="353"/>
      <c r="N118" s="353"/>
      <c r="O118" s="353"/>
      <c r="P118" s="353"/>
      <c r="Q118" s="353"/>
      <c r="R118" s="353"/>
      <c r="S118" s="353"/>
      <c r="T118" s="353"/>
      <c r="U118" s="353"/>
      <c r="V118" s="353"/>
      <c r="W118" s="353"/>
      <c r="X118" s="353"/>
      <c r="Y118" s="353"/>
      <c r="Z118" s="354"/>
      <c r="AA118" s="216" t="s">
        <v>16</v>
      </c>
      <c r="AB118" s="373" t="s">
        <v>470</v>
      </c>
      <c r="AC118" s="374"/>
      <c r="AD118" s="374"/>
      <c r="AE118" s="374"/>
      <c r="AF118" s="374"/>
      <c r="AG118" s="374"/>
      <c r="AH118" s="374"/>
      <c r="AI118" s="375"/>
      <c r="AJ118" s="228" t="s">
        <v>16</v>
      </c>
    </row>
    <row r="119" spans="1:54" ht="14.25" thickBot="1" x14ac:dyDescent="0.2">
      <c r="A119" s="366"/>
      <c r="B119" s="356"/>
      <c r="C119" s="358"/>
      <c r="D119" s="358"/>
      <c r="E119" s="217" t="s">
        <v>6</v>
      </c>
      <c r="F119" s="356"/>
      <c r="G119" s="218" t="s">
        <v>7</v>
      </c>
      <c r="H119" s="362"/>
      <c r="I119" s="360"/>
      <c r="J119" s="219"/>
      <c r="K119" s="220"/>
      <c r="L119" s="349" t="s">
        <v>8</v>
      </c>
      <c r="M119" s="350"/>
      <c r="N119" s="350"/>
      <c r="O119" s="350"/>
      <c r="P119" s="350"/>
      <c r="Q119" s="350"/>
      <c r="R119" s="351"/>
      <c r="S119" s="217" t="s">
        <v>9</v>
      </c>
      <c r="T119" s="221" t="s">
        <v>10</v>
      </c>
      <c r="U119" s="222"/>
      <c r="V119" s="222"/>
      <c r="W119" s="222"/>
      <c r="X119" s="222"/>
      <c r="Y119" s="223"/>
      <c r="Z119" s="218" t="s">
        <v>11</v>
      </c>
      <c r="AA119" s="224"/>
      <c r="AB119" s="376" t="s">
        <v>8</v>
      </c>
      <c r="AC119" s="377"/>
      <c r="AD119" s="377"/>
      <c r="AE119" s="377"/>
      <c r="AF119" s="377"/>
      <c r="AG119" s="377"/>
      <c r="AH119" s="378"/>
      <c r="AI119" s="225" t="s">
        <v>9</v>
      </c>
      <c r="AJ119" s="229"/>
    </row>
    <row r="120" spans="1:54" ht="13.5" customHeight="1" x14ac:dyDescent="0.15">
      <c r="A120" s="367">
        <v>24</v>
      </c>
      <c r="B120" s="379" t="str">
        <f>IF(OR(B115="",E120=""),"",B115+1)</f>
        <v/>
      </c>
      <c r="C120" s="281"/>
      <c r="D120" s="279"/>
      <c r="E120" s="196" t="str">
        <f>IF(C120="○",IF($D120&lt;&gt;"",VLOOKUP($D120,新規学連登録者入力シート!$A$2:$U$101,8,FALSE),""),IF($D120&lt;&gt;"",IF(VLOOKUP(個人情報!$D120,登録者リスト!$A$1:$F$43729,4,FALSE)=基本情報!$D$6,VLOOKUP(個人情報!$D120,登録者リスト!$A$1:$F$43729,3,FALSE),""),""))</f>
        <v/>
      </c>
      <c r="F120" s="283" t="str">
        <f>IF(C120="○",IF($D120&lt;&gt;"",VLOOKUP($D120,新規学連登録者入力シート!$A$2:$U$101,9,FALSE),""),IF($D120&lt;&gt;"",IF(VLOOKUP(個人情報!$D120,登録者リスト!$A$1:$G$43729,4,FALSE)=基本情報!$D$6,VLOOKUP(個人情報!$D120,登録者リスト!$A$1:$G$43729,7,FALSE),""),""))</f>
        <v/>
      </c>
      <c r="G120" s="197" t="str">
        <f>IF(C120="○",IF($D120&lt;&gt;"",VLOOKUP($D120,新規学連登録者入力シート!$A$2:$U$101,14,FALSE),""),IF($D120&lt;&gt;"",IF(VLOOKUP(個人情報!$D120,登録者リスト!$A$1:$F$43729,4,FALSE)=基本情報!$D$6,VLOOKUP(個人情報!$D120,登録者リスト!$A$1:$F$43729,5,FALSE),""),""))</f>
        <v/>
      </c>
      <c r="H120" s="363" t="str">
        <f>IF(C120="○",IF($D120&lt;&gt;"",VLOOKUP($D120,新規学連登録者入力シート!$A$2:$U$101,19,FALSE),""),IF($D120&lt;&gt;"",IF(VLOOKUP(個人情報!$D120,登録者リスト!$A$1:$H$43729,4,FALSE)=基本情報!$D$6,VLOOKUP(個人情報!$D120,登録者リスト!$A$1:$H$43729,8,FALSE),""),""))</f>
        <v/>
      </c>
      <c r="I120" s="347"/>
      <c r="J120" s="170"/>
      <c r="K120" s="13" t="str">
        <f>IF(S120="",ASC(L120&amp;IF(N120&lt;&gt;"",TEXT(N120,"00"),"")&amp;IF(P120&lt;&gt;"",TEXT(P120,"00"),"")&amp;IF(R120&lt;&gt;"",TEXT(R120,"00"),"")),ASC(S120))</f>
        <v/>
      </c>
      <c r="L120" s="279"/>
      <c r="M120" s="329" t="s">
        <v>278</v>
      </c>
      <c r="N120" s="311"/>
      <c r="O120" s="329" t="s">
        <v>279</v>
      </c>
      <c r="P120" s="311"/>
      <c r="Q120" s="313" t="s">
        <v>280</v>
      </c>
      <c r="R120" s="315"/>
      <c r="S120" s="279"/>
      <c r="T120" s="8"/>
      <c r="U120" s="9" t="s">
        <v>23</v>
      </c>
      <c r="V120" s="8"/>
      <c r="W120" s="9" t="s">
        <v>24</v>
      </c>
      <c r="X120" s="8"/>
      <c r="Y120" s="9" t="s">
        <v>26</v>
      </c>
      <c r="Z120" s="341"/>
      <c r="AA120" s="127" t="str">
        <f>IF(AI120="",ASC(AB120&amp;IF(AD120&lt;&gt;"",TEXT(AD120,"00"),"")&amp;IF(AF120&lt;&gt;"",TEXT(AF120,"00"),"")&amp;IF(AH120&lt;&gt;"",TEXT(AH120,"00"),"")),ASC(AI120))</f>
        <v/>
      </c>
      <c r="AB120" s="327" t="str">
        <f>IF(I120="","",IF(I120="201 十種競技","",VLOOKUP(I120,大学記録!$A$3:$H$22,2,FALSE)))</f>
        <v/>
      </c>
      <c r="AC120" s="331" t="s">
        <v>278</v>
      </c>
      <c r="AD120" s="327" t="str">
        <f>IF(I120="","",IF(I120="201 十種競技","",VLOOKUP(I120,大学記録!$A$3:$H$22,4,FALSE)))</f>
        <v/>
      </c>
      <c r="AE120" s="331" t="s">
        <v>279</v>
      </c>
      <c r="AF120" s="327" t="str">
        <f>IF(I120="","",IF(I120="201 十種競技","",VLOOKUP(I120,大学記録!$A$3:$H$22,6,FALSE)))</f>
        <v/>
      </c>
      <c r="AG120" s="335" t="s">
        <v>280</v>
      </c>
      <c r="AH120" s="327" t="str">
        <f>IF(I120="","",IF(I120="201 十種競技","",VLOOKUP(I120,大学記録!$A$3:$H$22,8,FALSE)))</f>
        <v/>
      </c>
      <c r="AI120" s="371" t="str">
        <f>IF(I120="","",IF(I120="201 十種競技",大学記録!$B$21,""))</f>
        <v/>
      </c>
      <c r="AJ120" s="230" t="e">
        <f>IF(#REF!="",ASC(#REF!&amp;IF(#REF!&lt;&gt;"",TEXT(#REF!,"00"),"")&amp;IF(#REF!&lt;&gt;"",TEXT(#REF!,"00"),"")&amp;IF(#REF!&lt;&gt;"",TEXT(#REF!,"00"),"")),ASC(#REF!))</f>
        <v>#REF!</v>
      </c>
      <c r="AL120" s="6" t="str">
        <f>IF(AND(I120&lt;&gt;"107 ハーフマラソン",I120&lt;&gt;"062 10000mW"),D120 &amp; "-" &amp; I120,D120 &amp; "-" &amp; I120 &amp;#REF!)</f>
        <v>-</v>
      </c>
      <c r="AM120" s="6" t="str">
        <f>IF(ISERROR(VLOOKUP(個人情報!$AL120,登録者リスト!#REF!,4,FALSE)),"○","")</f>
        <v>○</v>
      </c>
      <c r="AN120" s="6" t="e">
        <f>IF(AND(I120&lt;&gt;"107 ハーフマラソン",I120&lt;&gt;"062 10000mW"),#REF! &amp; "-" &amp; I120,#REF! &amp; "-" &amp; I120 &amp;#REF!)</f>
        <v>#REF!</v>
      </c>
      <c r="AO120" s="6" t="str">
        <f>IF(ISERROR(VLOOKUP(AN120,突破者リスト外資格記録入力シート!$D$7:$M$106,2,FALSE)),"○","")</f>
        <v>○</v>
      </c>
      <c r="AP120" s="6" t="str">
        <f>IF(C120="○","整理番号","登録番号")</f>
        <v>登録番号</v>
      </c>
      <c r="AQ120" s="6" t="str">
        <f>IF(I120="107 ハーフマラソン","H",IF(I120="062 10000mW","W",""))</f>
        <v/>
      </c>
      <c r="AR120" s="6" t="e">
        <f>VLOOKUP($I120 &amp;#REF!,標準記録!$A$1:$D$25,2,FALSE)</f>
        <v>#REF!</v>
      </c>
      <c r="AS120" s="6" t="e">
        <f>VLOOKUP($I120 &amp;#REF!,標準記録!$A$1:$D$25,3,FALSE)</f>
        <v>#REF!</v>
      </c>
      <c r="AT120" s="6" t="e">
        <f>VLOOKUP($I120 &amp;#REF!,標準記録!$A$1:$D$25,4,FALSE)</f>
        <v>#REF!</v>
      </c>
      <c r="AU120" s="6" t="str">
        <f>IF(AV120="","",A120)</f>
        <v/>
      </c>
      <c r="AV120" s="6" t="str">
        <f>IF(OR(I120="201 十種競技",I120="202 七種競技"),#REF!,"")</f>
        <v/>
      </c>
      <c r="AW120" s="6" t="str">
        <f>IF(I120="107 ハーフマラソン",#REF!,"")</f>
        <v/>
      </c>
      <c r="AX120" s="6" t="e">
        <f>I120 &amp;#REF!</f>
        <v>#REF!</v>
      </c>
      <c r="AY120" s="6">
        <f>I120</f>
        <v>0</v>
      </c>
      <c r="AZ120" s="6">
        <f>COUNTIF($AY$5:$AY$401,I120)</f>
        <v>160</v>
      </c>
      <c r="BA120" s="6">
        <f>COUNTIF($AX$5:$AX$401,I120 &amp; "B標準")</f>
        <v>0</v>
      </c>
      <c r="BB120" s="6" t="str">
        <f>D118 &amp; D120</f>
        <v>登録番号</v>
      </c>
    </row>
    <row r="121" spans="1:54" ht="14.25" customHeight="1" thickBot="1" x14ac:dyDescent="0.2">
      <c r="A121" s="368"/>
      <c r="B121" s="380"/>
      <c r="C121" s="282"/>
      <c r="D121" s="280"/>
      <c r="E121" s="193" t="str">
        <f>IF(C120="○",IF($D120&lt;&gt;"",VLOOKUP($D120,新規学連登録者入力シート!$A$2:$U$101,7,FALSE),""),IF($D120&lt;&gt;"",IF(VLOOKUP(個人情報!$D120,登録者リスト!$A$1:$F$43729,4,FALSE)=基本情報!$D$6,VLOOKUP(個人情報!$D120,登録者リスト!$A$1:$F$43729,2,FALSE),""),""))</f>
        <v/>
      </c>
      <c r="F121" s="284"/>
      <c r="G121" s="193" t="str">
        <f>IF(C120="○",IF($D120&lt;&gt;"",VLOOKUP($D120,新規学連登録者入力シート!$A$2:$U$101,19,FALSE),""),IF($D120&lt;&gt;"",IF(VLOOKUP(個人情報!$D120,登録者リスト!$A$1:$F$43729,4,FALSE)=基本情報!$D$6,VLOOKUP(個人情報!$D120,登録者リスト!$A$1:$F$43729,6,FALSE),""),""))</f>
        <v/>
      </c>
      <c r="H121" s="364"/>
      <c r="I121" s="348"/>
      <c r="J121" s="171"/>
      <c r="K121" s="15" t="str">
        <f>IF(S121="",ASC(L121&amp;IF(N121&lt;&gt;"",TEXT(N121,"00"),"")&amp;IF(P121&lt;&gt;"",TEXT(P121,"00"),"")&amp;IF(R121&lt;&gt;"",TEXT(R121,"00"),"")),ASC(S121))</f>
        <v/>
      </c>
      <c r="L121" s="280"/>
      <c r="M121" s="330"/>
      <c r="N121" s="312"/>
      <c r="O121" s="330"/>
      <c r="P121" s="312"/>
      <c r="Q121" s="314"/>
      <c r="R121" s="316"/>
      <c r="S121" s="280"/>
      <c r="T121" s="10"/>
      <c r="U121" s="11" t="s">
        <v>23</v>
      </c>
      <c r="V121" s="10"/>
      <c r="W121" s="11" t="s">
        <v>25</v>
      </c>
      <c r="X121" s="10"/>
      <c r="Y121" s="11" t="s">
        <v>26</v>
      </c>
      <c r="Z121" s="342"/>
      <c r="AA121" s="128" t="str">
        <f>IF(AI121="",ASC(AB120&amp;IF(AD121&lt;&gt;"",TEXT(AD121,"00"),"")&amp;IF(AF121&lt;&gt;"",TEXT(AF121,"00"),"")&amp;IF(AH121&lt;&gt;"",TEXT(AH121,"00"),"")),ASC(AI121))</f>
        <v/>
      </c>
      <c r="AB121" s="328"/>
      <c r="AC121" s="332"/>
      <c r="AD121" s="328"/>
      <c r="AE121" s="332"/>
      <c r="AF121" s="328"/>
      <c r="AG121" s="336"/>
      <c r="AH121" s="328"/>
      <c r="AI121" s="372"/>
      <c r="AJ121" s="231" t="e">
        <f>IF(#REF!="",ASC(#REF!&amp;IF(#REF!&lt;&gt;"",TEXT(#REF!,"00"),"")&amp;IF(#REF!&lt;&gt;"",TEXT(#REF!,"00"),"")&amp;IF(#REF!&lt;&gt;"",TEXT(#REF!,"00"),"")),ASC(#REF!))</f>
        <v>#REF!</v>
      </c>
      <c r="AL121" s="6" t="str">
        <f>IF(AND(I121&lt;&gt;"107 ハーフマラソン",I121&lt;&gt;"062 10000mW"),D120 &amp; "-" &amp; I121,D120 &amp; "-" &amp; I121 &amp;#REF!)</f>
        <v>-</v>
      </c>
      <c r="AM121" s="6" t="str">
        <f>IF(ISERROR(VLOOKUP(個人情報!$AL121,登録者リスト!#REF!,4,FALSE)),"○","")</f>
        <v>○</v>
      </c>
      <c r="AN121" s="6" t="e">
        <f>IF(AND(I121&lt;&gt;"107 ハーフマラソン",I121&lt;&gt;"062 10000mW"),#REF! &amp; "-" &amp; I121,#REF! &amp; "-" &amp; I121 &amp;#REF!)</f>
        <v>#REF!</v>
      </c>
      <c r="AO121" s="6" t="str">
        <f>IF(ISERROR(VLOOKUP(AN121,突破者リスト外資格記録入力シート!$D$7:$M$106,2,FALSE)),"○","")</f>
        <v>○</v>
      </c>
      <c r="AQ121" s="6" t="str">
        <f>IF(I121="107 ハーフマラソン","H",IF(I121="062 10000mW","W",""))</f>
        <v/>
      </c>
      <c r="AR121" s="6" t="e">
        <f>VLOOKUP($I121 &amp;#REF!,標準記録!$A$1:$D$25,2,FALSE)</f>
        <v>#REF!</v>
      </c>
      <c r="AS121" s="6" t="e">
        <f>VLOOKUP($I121 &amp;#REF!,標準記録!$A$1:$D$25,3,FALSE)</f>
        <v>#REF!</v>
      </c>
      <c r="AT121" s="6" t="e">
        <f>VLOOKUP($I121 &amp;#REF!,標準記録!$A$1:$D$25,4,FALSE)</f>
        <v>#REF!</v>
      </c>
      <c r="AU121" s="6" t="str">
        <f>IF(AV121="","",A120)</f>
        <v/>
      </c>
      <c r="AV121" s="6" t="str">
        <f>IF(OR(I121="201 十種競技",I121="202 七種競技"),#REF!,"")</f>
        <v/>
      </c>
      <c r="AW121" s="6" t="str">
        <f>IF(I121="107 ハーフマラソン",#REF!,"")</f>
        <v/>
      </c>
      <c r="AX121" s="6" t="e">
        <f>I121 &amp;#REF!</f>
        <v>#REF!</v>
      </c>
      <c r="AY121" s="6">
        <f>I121</f>
        <v>0</v>
      </c>
      <c r="AZ121" s="6">
        <f>COUNTIF($AY$5:$AY$401,I121)</f>
        <v>160</v>
      </c>
      <c r="BA121" s="6">
        <f>COUNTIF($AX$5:$AX$401,I121 &amp; "B標準")</f>
        <v>0</v>
      </c>
    </row>
    <row r="122" spans="1:54" ht="15" thickTop="1" thickBot="1" x14ac:dyDescent="0.2">
      <c r="A122" s="369"/>
      <c r="B122" s="319" t="s">
        <v>167</v>
      </c>
      <c r="C122" s="320"/>
      <c r="D122" s="320"/>
      <c r="E122" s="320"/>
      <c r="F122" s="320"/>
      <c r="G122" s="321"/>
      <c r="H122" s="198"/>
      <c r="I122" s="370"/>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4"/>
    </row>
    <row r="123" spans="1:54" ht="13.5" customHeight="1" x14ac:dyDescent="0.15">
      <c r="A123" s="365"/>
      <c r="B123" s="355" t="s">
        <v>0</v>
      </c>
      <c r="C123" s="357" t="s">
        <v>283</v>
      </c>
      <c r="D123" s="357" t="str">
        <f>IF(C125="○","整理番号","登録番号")</f>
        <v>登録番号</v>
      </c>
      <c r="E123" s="212" t="s">
        <v>1402</v>
      </c>
      <c r="F123" s="355" t="s">
        <v>322</v>
      </c>
      <c r="G123" s="213" t="s">
        <v>1</v>
      </c>
      <c r="H123" s="361" t="s">
        <v>1403</v>
      </c>
      <c r="I123" s="359" t="s">
        <v>2</v>
      </c>
      <c r="J123" s="214" t="s">
        <v>284</v>
      </c>
      <c r="K123" s="215" t="s">
        <v>16</v>
      </c>
      <c r="L123" s="352" t="s">
        <v>4</v>
      </c>
      <c r="M123" s="353"/>
      <c r="N123" s="353"/>
      <c r="O123" s="353"/>
      <c r="P123" s="353"/>
      <c r="Q123" s="353"/>
      <c r="R123" s="353"/>
      <c r="S123" s="353"/>
      <c r="T123" s="353"/>
      <c r="U123" s="353"/>
      <c r="V123" s="353"/>
      <c r="W123" s="353"/>
      <c r="X123" s="353"/>
      <c r="Y123" s="353"/>
      <c r="Z123" s="354"/>
      <c r="AA123" s="216" t="s">
        <v>16</v>
      </c>
      <c r="AB123" s="373" t="s">
        <v>470</v>
      </c>
      <c r="AC123" s="374"/>
      <c r="AD123" s="374"/>
      <c r="AE123" s="374"/>
      <c r="AF123" s="374"/>
      <c r="AG123" s="374"/>
      <c r="AH123" s="374"/>
      <c r="AI123" s="375"/>
      <c r="AJ123" s="228" t="s">
        <v>16</v>
      </c>
    </row>
    <row r="124" spans="1:54" ht="14.25" thickBot="1" x14ac:dyDescent="0.2">
      <c r="A124" s="366"/>
      <c r="B124" s="356"/>
      <c r="C124" s="358"/>
      <c r="D124" s="358"/>
      <c r="E124" s="217" t="s">
        <v>6</v>
      </c>
      <c r="F124" s="356"/>
      <c r="G124" s="218" t="s">
        <v>7</v>
      </c>
      <c r="H124" s="362"/>
      <c r="I124" s="360"/>
      <c r="J124" s="219"/>
      <c r="K124" s="220"/>
      <c r="L124" s="349" t="s">
        <v>8</v>
      </c>
      <c r="M124" s="350"/>
      <c r="N124" s="350"/>
      <c r="O124" s="350"/>
      <c r="P124" s="350"/>
      <c r="Q124" s="350"/>
      <c r="R124" s="351"/>
      <c r="S124" s="217" t="s">
        <v>9</v>
      </c>
      <c r="T124" s="221" t="s">
        <v>10</v>
      </c>
      <c r="U124" s="222"/>
      <c r="V124" s="222"/>
      <c r="W124" s="222"/>
      <c r="X124" s="222"/>
      <c r="Y124" s="223"/>
      <c r="Z124" s="218" t="s">
        <v>11</v>
      </c>
      <c r="AA124" s="224"/>
      <c r="AB124" s="376" t="s">
        <v>8</v>
      </c>
      <c r="AC124" s="377"/>
      <c r="AD124" s="377"/>
      <c r="AE124" s="377"/>
      <c r="AF124" s="377"/>
      <c r="AG124" s="377"/>
      <c r="AH124" s="378"/>
      <c r="AI124" s="225" t="s">
        <v>9</v>
      </c>
      <c r="AJ124" s="229"/>
    </row>
    <row r="125" spans="1:54" ht="13.5" customHeight="1" x14ac:dyDescent="0.15">
      <c r="A125" s="367">
        <v>25</v>
      </c>
      <c r="B125" s="379" t="str">
        <f>IF(OR(B120="",E125=""),"",B120+1)</f>
        <v/>
      </c>
      <c r="C125" s="281"/>
      <c r="D125" s="279"/>
      <c r="E125" s="196" t="str">
        <f>IF(C125="○",IF($D125&lt;&gt;"",VLOOKUP($D125,新規学連登録者入力シート!$A$2:$U$101,8,FALSE),""),IF($D125&lt;&gt;"",IF(VLOOKUP(個人情報!$D125,登録者リスト!$A$1:$F$43729,4,FALSE)=基本情報!$D$6,VLOOKUP(個人情報!$D125,登録者リスト!$A$1:$F$43729,3,FALSE),""),""))</f>
        <v/>
      </c>
      <c r="F125" s="283" t="str">
        <f>IF(C125="○",IF($D125&lt;&gt;"",VLOOKUP($D125,新規学連登録者入力シート!$A$2:$U$101,9,FALSE),""),IF($D125&lt;&gt;"",IF(VLOOKUP(個人情報!$D125,登録者リスト!$A$1:$G$43729,4,FALSE)=基本情報!$D$6,VLOOKUP(個人情報!$D125,登録者リスト!$A$1:$G$43729,7,FALSE),""),""))</f>
        <v/>
      </c>
      <c r="G125" s="197" t="str">
        <f>IF(C125="○",IF($D125&lt;&gt;"",VLOOKUP($D125,新規学連登録者入力シート!$A$2:$U$101,14,FALSE),""),IF($D125&lt;&gt;"",IF(VLOOKUP(個人情報!$D125,登録者リスト!$A$1:$F$43729,4,FALSE)=基本情報!$D$6,VLOOKUP(個人情報!$D125,登録者リスト!$A$1:$F$43729,5,FALSE),""),""))</f>
        <v/>
      </c>
      <c r="H125" s="363" t="str">
        <f>IF(C125="○",IF($D125&lt;&gt;"",VLOOKUP($D125,新規学連登録者入力シート!$A$2:$U$101,19,FALSE),""),IF($D125&lt;&gt;"",IF(VLOOKUP(個人情報!$D125,登録者リスト!$A$1:$H$43729,4,FALSE)=基本情報!$D$6,VLOOKUP(個人情報!$D125,登録者リスト!$A$1:$H$43729,8,FALSE),""),""))</f>
        <v/>
      </c>
      <c r="I125" s="347"/>
      <c r="J125" s="170"/>
      <c r="K125" s="13" t="str">
        <f>IF(S125="",ASC(L125&amp;IF(N125&lt;&gt;"",TEXT(N125,"00"),"")&amp;IF(P125&lt;&gt;"",TEXT(P125,"00"),"")&amp;IF(R125&lt;&gt;"",TEXT(R125,"00"),"")),ASC(S125))</f>
        <v/>
      </c>
      <c r="L125" s="279"/>
      <c r="M125" s="329" t="s">
        <v>278</v>
      </c>
      <c r="N125" s="311"/>
      <c r="O125" s="329" t="s">
        <v>279</v>
      </c>
      <c r="P125" s="311"/>
      <c r="Q125" s="313" t="s">
        <v>280</v>
      </c>
      <c r="R125" s="315"/>
      <c r="S125" s="279"/>
      <c r="T125" s="8"/>
      <c r="U125" s="9" t="s">
        <v>23</v>
      </c>
      <c r="V125" s="8"/>
      <c r="W125" s="9" t="s">
        <v>24</v>
      </c>
      <c r="X125" s="8"/>
      <c r="Y125" s="9" t="s">
        <v>26</v>
      </c>
      <c r="Z125" s="341"/>
      <c r="AA125" s="127" t="str">
        <f>IF(AI125="",ASC(AB125&amp;IF(AD125&lt;&gt;"",TEXT(AD125,"00"),"")&amp;IF(AF125&lt;&gt;"",TEXT(AF125,"00"),"")&amp;IF(AH125&lt;&gt;"",TEXT(AH125,"00"),"")),ASC(AI125))</f>
        <v/>
      </c>
      <c r="AB125" s="327" t="str">
        <f>IF(I125="","",IF(I125="201 十種競技","",VLOOKUP(I125,大学記録!$A$3:$H$22,2,FALSE)))</f>
        <v/>
      </c>
      <c r="AC125" s="331" t="s">
        <v>278</v>
      </c>
      <c r="AD125" s="327" t="str">
        <f>IF(I125="","",IF(I125="201 十種競技","",VLOOKUP(I125,大学記録!$A$3:$H$22,4,FALSE)))</f>
        <v/>
      </c>
      <c r="AE125" s="331" t="s">
        <v>279</v>
      </c>
      <c r="AF125" s="327" t="str">
        <f>IF(I125="","",IF(I125="201 十種競技","",VLOOKUP(I125,大学記録!$A$3:$H$22,6,FALSE)))</f>
        <v/>
      </c>
      <c r="AG125" s="335" t="s">
        <v>280</v>
      </c>
      <c r="AH125" s="327" t="str">
        <f>IF(I125="","",IF(I125="201 十種競技","",VLOOKUP(I125,大学記録!$A$3:$H$22,8,FALSE)))</f>
        <v/>
      </c>
      <c r="AI125" s="371" t="str">
        <f>IF(I125="","",IF(I125="201 十種競技",大学記録!$B$21,""))</f>
        <v/>
      </c>
      <c r="AJ125" s="230" t="e">
        <f>IF(#REF!="",ASC(#REF!&amp;IF(#REF!&lt;&gt;"",TEXT(#REF!,"00"),"")&amp;IF(#REF!&lt;&gt;"",TEXT(#REF!,"00"),"")&amp;IF(#REF!&lt;&gt;"",TEXT(#REF!,"00"),"")),ASC(#REF!))</f>
        <v>#REF!</v>
      </c>
      <c r="AL125" s="6" t="str">
        <f>IF(AND(I125&lt;&gt;"107 ハーフマラソン",I125&lt;&gt;"062 10000mW"),D125 &amp; "-" &amp; I125,D125 &amp; "-" &amp; I125 &amp;#REF!)</f>
        <v>-</v>
      </c>
      <c r="AM125" s="6" t="str">
        <f>IF(ISERROR(VLOOKUP(個人情報!$AL125,登録者リスト!#REF!,4,FALSE)),"○","")</f>
        <v>○</v>
      </c>
      <c r="AN125" s="6" t="e">
        <f>IF(AND(I125&lt;&gt;"107 ハーフマラソン",I125&lt;&gt;"062 10000mW"),#REF! &amp; "-" &amp; I125,#REF! &amp; "-" &amp; I125 &amp;#REF!)</f>
        <v>#REF!</v>
      </c>
      <c r="AO125" s="6" t="str">
        <f>IF(ISERROR(VLOOKUP(AN125,突破者リスト外資格記録入力シート!$D$7:$M$106,2,FALSE)),"○","")</f>
        <v>○</v>
      </c>
      <c r="AP125" s="6" t="str">
        <f>IF(C125="○","整理番号","登録番号")</f>
        <v>登録番号</v>
      </c>
      <c r="AQ125" s="6" t="str">
        <f>IF(I125="107 ハーフマラソン","H",IF(I125="062 10000mW","W",""))</f>
        <v/>
      </c>
      <c r="AR125" s="6" t="e">
        <f>VLOOKUP($I125 &amp;#REF!,標準記録!$A$1:$D$25,2,FALSE)</f>
        <v>#REF!</v>
      </c>
      <c r="AS125" s="6" t="e">
        <f>VLOOKUP($I125 &amp;#REF!,標準記録!$A$1:$D$25,3,FALSE)</f>
        <v>#REF!</v>
      </c>
      <c r="AT125" s="6" t="e">
        <f>VLOOKUP($I125 &amp;#REF!,標準記録!$A$1:$D$25,4,FALSE)</f>
        <v>#REF!</v>
      </c>
      <c r="AU125" s="6" t="str">
        <f>IF(AV125="","",A125)</f>
        <v/>
      </c>
      <c r="AV125" s="6" t="str">
        <f>IF(OR(I125="201 十種競技",I125="202 七種競技"),#REF!,"")</f>
        <v/>
      </c>
      <c r="AW125" s="6" t="str">
        <f>IF(I125="107 ハーフマラソン",#REF!,"")</f>
        <v/>
      </c>
      <c r="AX125" s="6" t="e">
        <f>I125 &amp;#REF!</f>
        <v>#REF!</v>
      </c>
      <c r="AY125" s="6">
        <f>I125</f>
        <v>0</v>
      </c>
      <c r="AZ125" s="6">
        <f>COUNTIF($AY$5:$AY$401,I125)</f>
        <v>160</v>
      </c>
      <c r="BA125" s="6">
        <f>COUNTIF($AX$5:$AX$401,I125 &amp; "B標準")</f>
        <v>0</v>
      </c>
      <c r="BB125" s="6" t="str">
        <f>D123 &amp; D125</f>
        <v>登録番号</v>
      </c>
    </row>
    <row r="126" spans="1:54" ht="14.25" customHeight="1" thickBot="1" x14ac:dyDescent="0.2">
      <c r="A126" s="368"/>
      <c r="B126" s="380"/>
      <c r="C126" s="282"/>
      <c r="D126" s="280"/>
      <c r="E126" s="193" t="str">
        <f>IF(C125="○",IF($D125&lt;&gt;"",VLOOKUP($D125,新規学連登録者入力シート!$A$2:$U$101,7,FALSE),""),IF($D125&lt;&gt;"",IF(VLOOKUP(個人情報!$D125,登録者リスト!$A$1:$F$43729,4,FALSE)=基本情報!$D$6,VLOOKUP(個人情報!$D125,登録者リスト!$A$1:$F$43729,2,FALSE),""),""))</f>
        <v/>
      </c>
      <c r="F126" s="284"/>
      <c r="G126" s="193" t="str">
        <f>IF(C125="○",IF($D125&lt;&gt;"",VLOOKUP($D125,新規学連登録者入力シート!$A$2:$U$101,19,FALSE),""),IF($D125&lt;&gt;"",IF(VLOOKUP(個人情報!$D125,登録者リスト!$A$1:$F$43729,4,FALSE)=基本情報!$D$6,VLOOKUP(個人情報!$D125,登録者リスト!$A$1:$F$43729,6,FALSE),""),""))</f>
        <v/>
      </c>
      <c r="H126" s="364"/>
      <c r="I126" s="348"/>
      <c r="J126" s="171"/>
      <c r="K126" s="15" t="str">
        <f>IF(S126="",ASC(L126&amp;IF(N126&lt;&gt;"",TEXT(N126,"00"),"")&amp;IF(P126&lt;&gt;"",TEXT(P126,"00"),"")&amp;IF(R126&lt;&gt;"",TEXT(R126,"00"),"")),ASC(S126))</f>
        <v/>
      </c>
      <c r="L126" s="280"/>
      <c r="M126" s="330"/>
      <c r="N126" s="312"/>
      <c r="O126" s="330"/>
      <c r="P126" s="312"/>
      <c r="Q126" s="314"/>
      <c r="R126" s="316"/>
      <c r="S126" s="280"/>
      <c r="T126" s="10"/>
      <c r="U126" s="11" t="s">
        <v>23</v>
      </c>
      <c r="V126" s="10"/>
      <c r="W126" s="11" t="s">
        <v>25</v>
      </c>
      <c r="X126" s="10"/>
      <c r="Y126" s="11" t="s">
        <v>26</v>
      </c>
      <c r="Z126" s="342"/>
      <c r="AA126" s="128" t="str">
        <f>IF(AI126="",ASC(AB125&amp;IF(AD126&lt;&gt;"",TEXT(AD126,"00"),"")&amp;IF(AF126&lt;&gt;"",TEXT(AF126,"00"),"")&amp;IF(AH126&lt;&gt;"",TEXT(AH126,"00"),"")),ASC(AI126))</f>
        <v/>
      </c>
      <c r="AB126" s="328"/>
      <c r="AC126" s="332"/>
      <c r="AD126" s="328"/>
      <c r="AE126" s="332"/>
      <c r="AF126" s="328"/>
      <c r="AG126" s="336"/>
      <c r="AH126" s="328"/>
      <c r="AI126" s="372"/>
      <c r="AJ126" s="231" t="e">
        <f>IF(#REF!="",ASC(#REF!&amp;IF(#REF!&lt;&gt;"",TEXT(#REF!,"00"),"")&amp;IF(#REF!&lt;&gt;"",TEXT(#REF!,"00"),"")&amp;IF(#REF!&lt;&gt;"",TEXT(#REF!,"00"),"")),ASC(#REF!))</f>
        <v>#REF!</v>
      </c>
      <c r="AL126" s="6" t="str">
        <f>IF(AND(I126&lt;&gt;"107 ハーフマラソン",I126&lt;&gt;"062 10000mW"),D125 &amp; "-" &amp; I126,D125 &amp; "-" &amp; I126 &amp;#REF!)</f>
        <v>-</v>
      </c>
      <c r="AM126" s="6" t="str">
        <f>IF(ISERROR(VLOOKUP(個人情報!$AL126,登録者リスト!#REF!,4,FALSE)),"○","")</f>
        <v>○</v>
      </c>
      <c r="AN126" s="6" t="e">
        <f>IF(AND(I126&lt;&gt;"107 ハーフマラソン",I126&lt;&gt;"062 10000mW"),#REF! &amp; "-" &amp; I126,#REF! &amp; "-" &amp; I126 &amp;#REF!)</f>
        <v>#REF!</v>
      </c>
      <c r="AO126" s="6" t="str">
        <f>IF(ISERROR(VLOOKUP(AN126,突破者リスト外資格記録入力シート!$D$7:$M$106,2,FALSE)),"○","")</f>
        <v>○</v>
      </c>
      <c r="AQ126" s="6" t="str">
        <f>IF(I126="107 ハーフマラソン","H",IF(I126="062 10000mW","W",""))</f>
        <v/>
      </c>
      <c r="AR126" s="6" t="e">
        <f>VLOOKUP($I126 &amp;#REF!,標準記録!$A$1:$D$25,2,FALSE)</f>
        <v>#REF!</v>
      </c>
      <c r="AS126" s="6" t="e">
        <f>VLOOKUP($I126 &amp;#REF!,標準記録!$A$1:$D$25,3,FALSE)</f>
        <v>#REF!</v>
      </c>
      <c r="AT126" s="6" t="e">
        <f>VLOOKUP($I126 &amp;#REF!,標準記録!$A$1:$D$25,4,FALSE)</f>
        <v>#REF!</v>
      </c>
      <c r="AU126" s="6" t="str">
        <f>IF(AV126="","",A125)</f>
        <v/>
      </c>
      <c r="AV126" s="6" t="str">
        <f>IF(OR(I126="201 十種競技",I126="202 七種競技"),#REF!,"")</f>
        <v/>
      </c>
      <c r="AW126" s="6" t="str">
        <f>IF(I126="107 ハーフマラソン",#REF!,"")</f>
        <v/>
      </c>
      <c r="AX126" s="6" t="e">
        <f>I126 &amp;#REF!</f>
        <v>#REF!</v>
      </c>
      <c r="AY126" s="6">
        <f>I126</f>
        <v>0</v>
      </c>
      <c r="AZ126" s="6">
        <f>COUNTIF($AY$5:$AY$401,I126)</f>
        <v>160</v>
      </c>
      <c r="BA126" s="6">
        <f>COUNTIF($AX$5:$AX$401,I126 &amp; "B標準")</f>
        <v>0</v>
      </c>
    </row>
    <row r="127" spans="1:54" ht="15" thickTop="1" thickBot="1" x14ac:dyDescent="0.2">
      <c r="A127" s="369"/>
      <c r="B127" s="319" t="s">
        <v>167</v>
      </c>
      <c r="C127" s="320"/>
      <c r="D127" s="320"/>
      <c r="E127" s="320"/>
      <c r="F127" s="320"/>
      <c r="G127" s="321"/>
      <c r="H127" s="198"/>
      <c r="I127" s="370"/>
      <c r="J127" s="323"/>
      <c r="K127" s="323"/>
      <c r="L127" s="323"/>
      <c r="M127" s="323"/>
      <c r="N127" s="323"/>
      <c r="O127" s="323"/>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4"/>
    </row>
    <row r="128" spans="1:54" ht="13.5" customHeight="1" x14ac:dyDescent="0.15">
      <c r="A128" s="365"/>
      <c r="B128" s="355" t="s">
        <v>0</v>
      </c>
      <c r="C128" s="357" t="s">
        <v>283</v>
      </c>
      <c r="D128" s="357" t="str">
        <f>IF(C130="○","整理番号","登録番号")</f>
        <v>登録番号</v>
      </c>
      <c r="E128" s="212" t="s">
        <v>1402</v>
      </c>
      <c r="F128" s="355" t="s">
        <v>322</v>
      </c>
      <c r="G128" s="213" t="s">
        <v>1</v>
      </c>
      <c r="H128" s="361" t="s">
        <v>1403</v>
      </c>
      <c r="I128" s="359" t="s">
        <v>2</v>
      </c>
      <c r="J128" s="214" t="s">
        <v>284</v>
      </c>
      <c r="K128" s="215" t="s">
        <v>16</v>
      </c>
      <c r="L128" s="352" t="s">
        <v>4</v>
      </c>
      <c r="M128" s="353"/>
      <c r="N128" s="353"/>
      <c r="O128" s="353"/>
      <c r="P128" s="353"/>
      <c r="Q128" s="353"/>
      <c r="R128" s="353"/>
      <c r="S128" s="353"/>
      <c r="T128" s="353"/>
      <c r="U128" s="353"/>
      <c r="V128" s="353"/>
      <c r="W128" s="353"/>
      <c r="X128" s="353"/>
      <c r="Y128" s="353"/>
      <c r="Z128" s="354"/>
      <c r="AA128" s="216" t="s">
        <v>16</v>
      </c>
      <c r="AB128" s="373" t="s">
        <v>470</v>
      </c>
      <c r="AC128" s="374"/>
      <c r="AD128" s="374"/>
      <c r="AE128" s="374"/>
      <c r="AF128" s="374"/>
      <c r="AG128" s="374"/>
      <c r="AH128" s="374"/>
      <c r="AI128" s="375"/>
      <c r="AJ128" s="228" t="s">
        <v>16</v>
      </c>
    </row>
    <row r="129" spans="1:54" ht="14.25" thickBot="1" x14ac:dyDescent="0.2">
      <c r="A129" s="366"/>
      <c r="B129" s="356"/>
      <c r="C129" s="358"/>
      <c r="D129" s="358"/>
      <c r="E129" s="217" t="s">
        <v>6</v>
      </c>
      <c r="F129" s="356"/>
      <c r="G129" s="218" t="s">
        <v>7</v>
      </c>
      <c r="H129" s="362"/>
      <c r="I129" s="360"/>
      <c r="J129" s="219"/>
      <c r="K129" s="220"/>
      <c r="L129" s="349" t="s">
        <v>8</v>
      </c>
      <c r="M129" s="350"/>
      <c r="N129" s="350"/>
      <c r="O129" s="350"/>
      <c r="P129" s="350"/>
      <c r="Q129" s="350"/>
      <c r="R129" s="351"/>
      <c r="S129" s="217" t="s">
        <v>9</v>
      </c>
      <c r="T129" s="221" t="s">
        <v>10</v>
      </c>
      <c r="U129" s="222"/>
      <c r="V129" s="222"/>
      <c r="W129" s="222"/>
      <c r="X129" s="222"/>
      <c r="Y129" s="223"/>
      <c r="Z129" s="218" t="s">
        <v>11</v>
      </c>
      <c r="AA129" s="224"/>
      <c r="AB129" s="376" t="s">
        <v>8</v>
      </c>
      <c r="AC129" s="377"/>
      <c r="AD129" s="377"/>
      <c r="AE129" s="377"/>
      <c r="AF129" s="377"/>
      <c r="AG129" s="377"/>
      <c r="AH129" s="378"/>
      <c r="AI129" s="225" t="s">
        <v>9</v>
      </c>
      <c r="AJ129" s="229"/>
    </row>
    <row r="130" spans="1:54" ht="13.5" customHeight="1" x14ac:dyDescent="0.15">
      <c r="A130" s="367">
        <v>26</v>
      </c>
      <c r="B130" s="379" t="str">
        <f>IF(OR(B125="",E130=""),"",B125+1)</f>
        <v/>
      </c>
      <c r="C130" s="281"/>
      <c r="D130" s="279"/>
      <c r="E130" s="196" t="str">
        <f>IF(C130="○",IF($D130&lt;&gt;"",VLOOKUP($D130,新規学連登録者入力シート!$A$2:$U$101,8,FALSE),""),IF($D130&lt;&gt;"",IF(VLOOKUP(個人情報!$D130,登録者リスト!$A$1:$F$43729,4,FALSE)=基本情報!$D$6,VLOOKUP(個人情報!$D130,登録者リスト!$A$1:$F$43729,3,FALSE),""),""))</f>
        <v/>
      </c>
      <c r="F130" s="283" t="str">
        <f>IF(C130="○",IF($D130&lt;&gt;"",VLOOKUP($D130,新規学連登録者入力シート!$A$2:$U$101,9,FALSE),""),IF($D130&lt;&gt;"",IF(VLOOKUP(個人情報!$D130,登録者リスト!$A$1:$G$43729,4,FALSE)=基本情報!$D$6,VLOOKUP(個人情報!$D130,登録者リスト!$A$1:$G$43729,7,FALSE),""),""))</f>
        <v/>
      </c>
      <c r="G130" s="197" t="str">
        <f>IF(C130="○",IF($D130&lt;&gt;"",VLOOKUP($D130,新規学連登録者入力シート!$A$2:$U$101,14,FALSE),""),IF($D130&lt;&gt;"",IF(VLOOKUP(個人情報!$D130,登録者リスト!$A$1:$F$43729,4,FALSE)=基本情報!$D$6,VLOOKUP(個人情報!$D130,登録者リスト!$A$1:$F$43729,5,FALSE),""),""))</f>
        <v/>
      </c>
      <c r="H130" s="363" t="str">
        <f>IF(C130="○",IF($D130&lt;&gt;"",VLOOKUP($D130,新規学連登録者入力シート!$A$2:$U$101,19,FALSE),""),IF($D130&lt;&gt;"",IF(VLOOKUP(個人情報!$D130,登録者リスト!$A$1:$H$43729,4,FALSE)=基本情報!$D$6,VLOOKUP(個人情報!$D130,登録者リスト!$A$1:$H$43729,8,FALSE),""),""))</f>
        <v/>
      </c>
      <c r="I130" s="347"/>
      <c r="J130" s="170"/>
      <c r="K130" s="13" t="str">
        <f>IF(S130="",ASC(L130&amp;IF(N130&lt;&gt;"",TEXT(N130,"00"),"")&amp;IF(P130&lt;&gt;"",TEXT(P130,"00"),"")&amp;IF(R130&lt;&gt;"",TEXT(R130,"00"),"")),ASC(S130))</f>
        <v/>
      </c>
      <c r="L130" s="279"/>
      <c r="M130" s="329" t="s">
        <v>278</v>
      </c>
      <c r="N130" s="311"/>
      <c r="O130" s="329" t="s">
        <v>279</v>
      </c>
      <c r="P130" s="311"/>
      <c r="Q130" s="313" t="s">
        <v>280</v>
      </c>
      <c r="R130" s="315"/>
      <c r="S130" s="279"/>
      <c r="T130" s="8"/>
      <c r="U130" s="9" t="s">
        <v>23</v>
      </c>
      <c r="V130" s="8"/>
      <c r="W130" s="9" t="s">
        <v>24</v>
      </c>
      <c r="X130" s="8"/>
      <c r="Y130" s="9" t="s">
        <v>26</v>
      </c>
      <c r="Z130" s="341"/>
      <c r="AA130" s="127" t="str">
        <f>IF(AI130="",ASC(AB130&amp;IF(AD130&lt;&gt;"",TEXT(AD130,"00"),"")&amp;IF(AF130&lt;&gt;"",TEXT(AF130,"00"),"")&amp;IF(AH130&lt;&gt;"",TEXT(AH130,"00"),"")),ASC(AI130))</f>
        <v/>
      </c>
      <c r="AB130" s="327" t="str">
        <f>IF(I130="","",IF(I130="201 十種競技","",VLOOKUP(I130,大学記録!$A$3:$H$22,2,FALSE)))</f>
        <v/>
      </c>
      <c r="AC130" s="331" t="s">
        <v>278</v>
      </c>
      <c r="AD130" s="327" t="str">
        <f>IF(I130="","",IF(I130="201 十種競技","",VLOOKUP(I130,大学記録!$A$3:$H$22,4,FALSE)))</f>
        <v/>
      </c>
      <c r="AE130" s="331" t="s">
        <v>279</v>
      </c>
      <c r="AF130" s="327" t="str">
        <f>IF(I130="","",IF(I130="201 十種競技","",VLOOKUP(I130,大学記録!$A$3:$H$22,6,FALSE)))</f>
        <v/>
      </c>
      <c r="AG130" s="335" t="s">
        <v>280</v>
      </c>
      <c r="AH130" s="327" t="str">
        <f>IF(I130="","",IF(I130="201 十種競技","",VLOOKUP(I130,大学記録!$A$3:$H$22,8,FALSE)))</f>
        <v/>
      </c>
      <c r="AI130" s="371" t="str">
        <f>IF(I130="","",IF(I130="201 十種競技",大学記録!$B$21,""))</f>
        <v/>
      </c>
      <c r="AJ130" s="230" t="e">
        <f>IF(#REF!="",ASC(#REF!&amp;IF(#REF!&lt;&gt;"",TEXT(#REF!,"00"),"")&amp;IF(#REF!&lt;&gt;"",TEXT(#REF!,"00"),"")&amp;IF(#REF!&lt;&gt;"",TEXT(#REF!,"00"),"")),ASC(#REF!))</f>
        <v>#REF!</v>
      </c>
      <c r="AL130" s="6" t="str">
        <f>IF(AND(I130&lt;&gt;"107 ハーフマラソン",I130&lt;&gt;"062 10000mW"),D130 &amp; "-" &amp; I130,D130 &amp; "-" &amp; I130 &amp;#REF!)</f>
        <v>-</v>
      </c>
      <c r="AM130" s="6" t="str">
        <f>IF(ISERROR(VLOOKUP(個人情報!$AL130,登録者リスト!#REF!,4,FALSE)),"○","")</f>
        <v>○</v>
      </c>
      <c r="AN130" s="6" t="e">
        <f>IF(AND(I130&lt;&gt;"107 ハーフマラソン",I130&lt;&gt;"062 10000mW"),#REF! &amp; "-" &amp; I130,#REF! &amp; "-" &amp; I130 &amp;#REF!)</f>
        <v>#REF!</v>
      </c>
      <c r="AO130" s="6" t="str">
        <f>IF(ISERROR(VLOOKUP(AN130,突破者リスト外資格記録入力シート!$D$7:$M$106,2,FALSE)),"○","")</f>
        <v>○</v>
      </c>
      <c r="AP130" s="6" t="str">
        <f>IF(C130="○","整理番号","登録番号")</f>
        <v>登録番号</v>
      </c>
      <c r="AQ130" s="6" t="str">
        <f>IF(I130="107 ハーフマラソン","H",IF(I130="062 10000mW","W",""))</f>
        <v/>
      </c>
      <c r="AR130" s="6" t="e">
        <f>VLOOKUP($I130 &amp;#REF!,標準記録!$A$1:$D$25,2,FALSE)</f>
        <v>#REF!</v>
      </c>
      <c r="AS130" s="6" t="e">
        <f>VLOOKUP($I130 &amp;#REF!,標準記録!$A$1:$D$25,3,FALSE)</f>
        <v>#REF!</v>
      </c>
      <c r="AT130" s="6" t="e">
        <f>VLOOKUP($I130 &amp;#REF!,標準記録!$A$1:$D$25,4,FALSE)</f>
        <v>#REF!</v>
      </c>
      <c r="AU130" s="6" t="str">
        <f>IF(AV130="","",A130)</f>
        <v/>
      </c>
      <c r="AV130" s="6" t="str">
        <f>IF(OR(I130="201 十種競技",I130="202 七種競技"),#REF!,"")</f>
        <v/>
      </c>
      <c r="AW130" s="6" t="str">
        <f>IF(I130="107 ハーフマラソン",#REF!,"")</f>
        <v/>
      </c>
      <c r="AX130" s="6" t="e">
        <f>I130 &amp;#REF!</f>
        <v>#REF!</v>
      </c>
      <c r="AY130" s="6">
        <f>I130</f>
        <v>0</v>
      </c>
      <c r="AZ130" s="6">
        <f>COUNTIF($AY$5:$AY$401,I130)</f>
        <v>160</v>
      </c>
      <c r="BA130" s="6">
        <f>COUNTIF($AX$5:$AX$401,I130 &amp; "B標準")</f>
        <v>0</v>
      </c>
      <c r="BB130" s="6" t="str">
        <f>D128 &amp; D130</f>
        <v>登録番号</v>
      </c>
    </row>
    <row r="131" spans="1:54" ht="14.25" customHeight="1" thickBot="1" x14ac:dyDescent="0.2">
      <c r="A131" s="368"/>
      <c r="B131" s="380"/>
      <c r="C131" s="282"/>
      <c r="D131" s="280"/>
      <c r="E131" s="193" t="str">
        <f>IF(C130="○",IF($D130&lt;&gt;"",VLOOKUP($D130,新規学連登録者入力シート!$A$2:$U$101,7,FALSE),""),IF($D130&lt;&gt;"",IF(VLOOKUP(個人情報!$D130,登録者リスト!$A$1:$F$43729,4,FALSE)=基本情報!$D$6,VLOOKUP(個人情報!$D130,登録者リスト!$A$1:$F$43729,2,FALSE),""),""))</f>
        <v/>
      </c>
      <c r="F131" s="284"/>
      <c r="G131" s="193" t="str">
        <f>IF(C130="○",IF($D130&lt;&gt;"",VLOOKUP($D130,新規学連登録者入力シート!$A$2:$U$101,19,FALSE),""),IF($D130&lt;&gt;"",IF(VLOOKUP(個人情報!$D130,登録者リスト!$A$1:$F$43729,4,FALSE)=基本情報!$D$6,VLOOKUP(個人情報!$D130,登録者リスト!$A$1:$F$43729,6,FALSE),""),""))</f>
        <v/>
      </c>
      <c r="H131" s="364"/>
      <c r="I131" s="348"/>
      <c r="J131" s="171"/>
      <c r="K131" s="15" t="str">
        <f>IF(S131="",ASC(L131&amp;IF(N131&lt;&gt;"",TEXT(N131,"00"),"")&amp;IF(P131&lt;&gt;"",TEXT(P131,"00"),"")&amp;IF(R131&lt;&gt;"",TEXT(R131,"00"),"")),ASC(S131))</f>
        <v/>
      </c>
      <c r="L131" s="280"/>
      <c r="M131" s="330"/>
      <c r="N131" s="312"/>
      <c r="O131" s="330"/>
      <c r="P131" s="312"/>
      <c r="Q131" s="314"/>
      <c r="R131" s="316"/>
      <c r="S131" s="280"/>
      <c r="T131" s="10"/>
      <c r="U131" s="11" t="s">
        <v>23</v>
      </c>
      <c r="V131" s="10"/>
      <c r="W131" s="11" t="s">
        <v>25</v>
      </c>
      <c r="X131" s="10"/>
      <c r="Y131" s="11" t="s">
        <v>26</v>
      </c>
      <c r="Z131" s="342"/>
      <c r="AA131" s="128" t="str">
        <f>IF(AI131="",ASC(AB130&amp;IF(AD131&lt;&gt;"",TEXT(AD131,"00"),"")&amp;IF(AF131&lt;&gt;"",TEXT(AF131,"00"),"")&amp;IF(AH131&lt;&gt;"",TEXT(AH131,"00"),"")),ASC(AI131))</f>
        <v/>
      </c>
      <c r="AB131" s="328"/>
      <c r="AC131" s="332"/>
      <c r="AD131" s="328"/>
      <c r="AE131" s="332"/>
      <c r="AF131" s="328"/>
      <c r="AG131" s="336"/>
      <c r="AH131" s="328"/>
      <c r="AI131" s="372"/>
      <c r="AJ131" s="231" t="e">
        <f>IF(#REF!="",ASC(#REF!&amp;IF(#REF!&lt;&gt;"",TEXT(#REF!,"00"),"")&amp;IF(#REF!&lt;&gt;"",TEXT(#REF!,"00"),"")&amp;IF(#REF!&lt;&gt;"",TEXT(#REF!,"00"),"")),ASC(#REF!))</f>
        <v>#REF!</v>
      </c>
      <c r="AL131" s="6" t="str">
        <f>IF(AND(I131&lt;&gt;"107 ハーフマラソン",I131&lt;&gt;"062 10000mW"),D130 &amp; "-" &amp; I131,D130 &amp; "-" &amp; I131 &amp;#REF!)</f>
        <v>-</v>
      </c>
      <c r="AM131" s="6" t="str">
        <f>IF(ISERROR(VLOOKUP(個人情報!$AL131,登録者リスト!#REF!,4,FALSE)),"○","")</f>
        <v>○</v>
      </c>
      <c r="AN131" s="6" t="e">
        <f>IF(AND(I131&lt;&gt;"107 ハーフマラソン",I131&lt;&gt;"062 10000mW"),#REF! &amp; "-" &amp; I131,#REF! &amp; "-" &amp; I131 &amp;#REF!)</f>
        <v>#REF!</v>
      </c>
      <c r="AO131" s="6" t="str">
        <f>IF(ISERROR(VLOOKUP(AN131,突破者リスト外資格記録入力シート!$D$7:$M$106,2,FALSE)),"○","")</f>
        <v>○</v>
      </c>
      <c r="AQ131" s="6" t="str">
        <f>IF(I131="107 ハーフマラソン","H",IF(I131="062 10000mW","W",""))</f>
        <v/>
      </c>
      <c r="AR131" s="6" t="e">
        <f>VLOOKUP($I131 &amp;#REF!,標準記録!$A$1:$D$25,2,FALSE)</f>
        <v>#REF!</v>
      </c>
      <c r="AS131" s="6" t="e">
        <f>VLOOKUP($I131 &amp;#REF!,標準記録!$A$1:$D$25,3,FALSE)</f>
        <v>#REF!</v>
      </c>
      <c r="AT131" s="6" t="e">
        <f>VLOOKUP($I131 &amp;#REF!,標準記録!$A$1:$D$25,4,FALSE)</f>
        <v>#REF!</v>
      </c>
      <c r="AU131" s="6" t="str">
        <f>IF(AV131="","",A130)</f>
        <v/>
      </c>
      <c r="AV131" s="6" t="str">
        <f>IF(OR(I131="201 十種競技",I131="202 七種競技"),#REF!,"")</f>
        <v/>
      </c>
      <c r="AW131" s="6" t="str">
        <f>IF(I131="107 ハーフマラソン",#REF!,"")</f>
        <v/>
      </c>
      <c r="AX131" s="6" t="e">
        <f>I131 &amp;#REF!</f>
        <v>#REF!</v>
      </c>
      <c r="AY131" s="6">
        <f>I131</f>
        <v>0</v>
      </c>
      <c r="AZ131" s="6">
        <f>COUNTIF($AY$5:$AY$401,I131)</f>
        <v>160</v>
      </c>
      <c r="BA131" s="6">
        <f>COUNTIF($AX$5:$AX$401,I131 &amp; "B標準")</f>
        <v>0</v>
      </c>
    </row>
    <row r="132" spans="1:54" ht="15" thickTop="1" thickBot="1" x14ac:dyDescent="0.2">
      <c r="A132" s="369"/>
      <c r="B132" s="319" t="s">
        <v>167</v>
      </c>
      <c r="C132" s="320"/>
      <c r="D132" s="320"/>
      <c r="E132" s="320"/>
      <c r="F132" s="320"/>
      <c r="G132" s="321"/>
      <c r="H132" s="198"/>
      <c r="I132" s="370"/>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4"/>
    </row>
    <row r="133" spans="1:54" ht="13.5" customHeight="1" x14ac:dyDescent="0.15">
      <c r="A133" s="365"/>
      <c r="B133" s="355" t="s">
        <v>0</v>
      </c>
      <c r="C133" s="357" t="s">
        <v>283</v>
      </c>
      <c r="D133" s="357" t="str">
        <f>IF(C135="○","整理番号","登録番号")</f>
        <v>登録番号</v>
      </c>
      <c r="E133" s="212" t="s">
        <v>1402</v>
      </c>
      <c r="F133" s="355" t="s">
        <v>322</v>
      </c>
      <c r="G133" s="213" t="s">
        <v>1</v>
      </c>
      <c r="H133" s="361" t="s">
        <v>1403</v>
      </c>
      <c r="I133" s="359" t="s">
        <v>2</v>
      </c>
      <c r="J133" s="214" t="s">
        <v>284</v>
      </c>
      <c r="K133" s="215" t="s">
        <v>16</v>
      </c>
      <c r="L133" s="352" t="s">
        <v>4</v>
      </c>
      <c r="M133" s="353"/>
      <c r="N133" s="353"/>
      <c r="O133" s="353"/>
      <c r="P133" s="353"/>
      <c r="Q133" s="353"/>
      <c r="R133" s="353"/>
      <c r="S133" s="353"/>
      <c r="T133" s="353"/>
      <c r="U133" s="353"/>
      <c r="V133" s="353"/>
      <c r="W133" s="353"/>
      <c r="X133" s="353"/>
      <c r="Y133" s="353"/>
      <c r="Z133" s="354"/>
      <c r="AA133" s="216" t="s">
        <v>16</v>
      </c>
      <c r="AB133" s="373" t="s">
        <v>470</v>
      </c>
      <c r="AC133" s="374"/>
      <c r="AD133" s="374"/>
      <c r="AE133" s="374"/>
      <c r="AF133" s="374"/>
      <c r="AG133" s="374"/>
      <c r="AH133" s="374"/>
      <c r="AI133" s="375"/>
      <c r="AJ133" s="228" t="s">
        <v>16</v>
      </c>
    </row>
    <row r="134" spans="1:54" ht="14.25" thickBot="1" x14ac:dyDescent="0.2">
      <c r="A134" s="366"/>
      <c r="B134" s="356"/>
      <c r="C134" s="358"/>
      <c r="D134" s="358"/>
      <c r="E134" s="217" t="s">
        <v>6</v>
      </c>
      <c r="F134" s="356"/>
      <c r="G134" s="218" t="s">
        <v>7</v>
      </c>
      <c r="H134" s="362"/>
      <c r="I134" s="360"/>
      <c r="J134" s="219"/>
      <c r="K134" s="220"/>
      <c r="L134" s="349" t="s">
        <v>8</v>
      </c>
      <c r="M134" s="350"/>
      <c r="N134" s="350"/>
      <c r="O134" s="350"/>
      <c r="P134" s="350"/>
      <c r="Q134" s="350"/>
      <c r="R134" s="351"/>
      <c r="S134" s="217" t="s">
        <v>9</v>
      </c>
      <c r="T134" s="221" t="s">
        <v>10</v>
      </c>
      <c r="U134" s="222"/>
      <c r="V134" s="222"/>
      <c r="W134" s="222"/>
      <c r="X134" s="222"/>
      <c r="Y134" s="223"/>
      <c r="Z134" s="218" t="s">
        <v>11</v>
      </c>
      <c r="AA134" s="224"/>
      <c r="AB134" s="376" t="s">
        <v>8</v>
      </c>
      <c r="AC134" s="377"/>
      <c r="AD134" s="377"/>
      <c r="AE134" s="377"/>
      <c r="AF134" s="377"/>
      <c r="AG134" s="377"/>
      <c r="AH134" s="378"/>
      <c r="AI134" s="225" t="s">
        <v>9</v>
      </c>
      <c r="AJ134" s="229"/>
    </row>
    <row r="135" spans="1:54" ht="13.5" customHeight="1" x14ac:dyDescent="0.15">
      <c r="A135" s="367">
        <v>27</v>
      </c>
      <c r="B135" s="379" t="str">
        <f>IF(OR(B130="",E135=""),"",B130+1)</f>
        <v/>
      </c>
      <c r="C135" s="281"/>
      <c r="D135" s="279"/>
      <c r="E135" s="196" t="str">
        <f>IF(C135="○",IF($D135&lt;&gt;"",VLOOKUP($D135,新規学連登録者入力シート!$A$2:$U$101,8,FALSE),""),IF($D135&lt;&gt;"",IF(VLOOKUP(個人情報!$D135,登録者リスト!$A$1:$F$43729,4,FALSE)=基本情報!$D$6,VLOOKUP(個人情報!$D135,登録者リスト!$A$1:$F$43729,3,FALSE),""),""))</f>
        <v/>
      </c>
      <c r="F135" s="283" t="str">
        <f>IF(C135="○",IF($D135&lt;&gt;"",VLOOKUP($D135,新規学連登録者入力シート!$A$2:$U$101,9,FALSE),""),IF($D135&lt;&gt;"",IF(VLOOKUP(個人情報!$D135,登録者リスト!$A$1:$G$43729,4,FALSE)=基本情報!$D$6,VLOOKUP(個人情報!$D135,登録者リスト!$A$1:$G$43729,7,FALSE),""),""))</f>
        <v/>
      </c>
      <c r="G135" s="197" t="str">
        <f>IF(C135="○",IF($D135&lt;&gt;"",VLOOKUP($D135,新規学連登録者入力シート!$A$2:$U$101,14,FALSE),""),IF($D135&lt;&gt;"",IF(VLOOKUP(個人情報!$D135,登録者リスト!$A$1:$F$43729,4,FALSE)=基本情報!$D$6,VLOOKUP(個人情報!$D135,登録者リスト!$A$1:$F$43729,5,FALSE),""),""))</f>
        <v/>
      </c>
      <c r="H135" s="363" t="str">
        <f>IF(C135="○",IF($D135&lt;&gt;"",VLOOKUP($D135,新規学連登録者入力シート!$A$2:$U$101,19,FALSE),""),IF($D135&lt;&gt;"",IF(VLOOKUP(個人情報!$D135,登録者リスト!$A$1:$H$43729,4,FALSE)=基本情報!$D$6,VLOOKUP(個人情報!$D135,登録者リスト!$A$1:$H$43729,8,FALSE),""),""))</f>
        <v/>
      </c>
      <c r="I135" s="347"/>
      <c r="J135" s="170"/>
      <c r="K135" s="13" t="str">
        <f>IF(S135="",ASC(L135&amp;IF(N135&lt;&gt;"",TEXT(N135,"00"),"")&amp;IF(P135&lt;&gt;"",TEXT(P135,"00"),"")&amp;IF(R135&lt;&gt;"",TEXT(R135,"00"),"")),ASC(S135))</f>
        <v/>
      </c>
      <c r="L135" s="279"/>
      <c r="M135" s="329" t="s">
        <v>278</v>
      </c>
      <c r="N135" s="311"/>
      <c r="O135" s="329" t="s">
        <v>279</v>
      </c>
      <c r="P135" s="311"/>
      <c r="Q135" s="313" t="s">
        <v>280</v>
      </c>
      <c r="R135" s="315"/>
      <c r="S135" s="279"/>
      <c r="T135" s="8"/>
      <c r="U135" s="9" t="s">
        <v>23</v>
      </c>
      <c r="V135" s="8"/>
      <c r="W135" s="9" t="s">
        <v>24</v>
      </c>
      <c r="X135" s="8"/>
      <c r="Y135" s="9" t="s">
        <v>26</v>
      </c>
      <c r="Z135" s="341"/>
      <c r="AA135" s="127" t="str">
        <f>IF(AI135="",ASC(AB135&amp;IF(AD135&lt;&gt;"",TEXT(AD135,"00"),"")&amp;IF(AF135&lt;&gt;"",TEXT(AF135,"00"),"")&amp;IF(AH135&lt;&gt;"",TEXT(AH135,"00"),"")),ASC(AI135))</f>
        <v/>
      </c>
      <c r="AB135" s="327" t="str">
        <f>IF(I135="","",IF(I135="201 十種競技","",VLOOKUP(I135,大学記録!$A$3:$H$22,2,FALSE)))</f>
        <v/>
      </c>
      <c r="AC135" s="331" t="s">
        <v>278</v>
      </c>
      <c r="AD135" s="327" t="str">
        <f>IF(I135="","",IF(I135="201 十種競技","",VLOOKUP(I135,大学記録!$A$3:$H$22,4,FALSE)))</f>
        <v/>
      </c>
      <c r="AE135" s="331" t="s">
        <v>279</v>
      </c>
      <c r="AF135" s="327" t="str">
        <f>IF(I135="","",IF(I135="201 十種競技","",VLOOKUP(I135,大学記録!$A$3:$H$22,6,FALSE)))</f>
        <v/>
      </c>
      <c r="AG135" s="335" t="s">
        <v>280</v>
      </c>
      <c r="AH135" s="327" t="str">
        <f>IF(I135="","",IF(I135="201 十種競技","",VLOOKUP(I135,大学記録!$A$3:$H$22,8,FALSE)))</f>
        <v/>
      </c>
      <c r="AI135" s="371" t="str">
        <f>IF(I135="","",IF(I135="201 十種競技",大学記録!$B$21,""))</f>
        <v/>
      </c>
      <c r="AJ135" s="230" t="e">
        <f>IF(#REF!="",ASC(#REF!&amp;IF(#REF!&lt;&gt;"",TEXT(#REF!,"00"),"")&amp;IF(#REF!&lt;&gt;"",TEXT(#REF!,"00"),"")&amp;IF(#REF!&lt;&gt;"",TEXT(#REF!,"00"),"")),ASC(#REF!))</f>
        <v>#REF!</v>
      </c>
      <c r="AL135" s="6" t="str">
        <f>IF(AND(I135&lt;&gt;"107 ハーフマラソン",I135&lt;&gt;"062 10000mW"),D135 &amp; "-" &amp; I135,D135 &amp; "-" &amp; I135 &amp;#REF!)</f>
        <v>-</v>
      </c>
      <c r="AM135" s="6" t="str">
        <f>IF(ISERROR(VLOOKUP(個人情報!$AL135,登録者リスト!#REF!,4,FALSE)),"○","")</f>
        <v>○</v>
      </c>
      <c r="AN135" s="6" t="e">
        <f>IF(AND(I135&lt;&gt;"107 ハーフマラソン",I135&lt;&gt;"062 10000mW"),#REF! &amp; "-" &amp; I135,#REF! &amp; "-" &amp; I135 &amp;#REF!)</f>
        <v>#REF!</v>
      </c>
      <c r="AO135" s="6" t="str">
        <f>IF(ISERROR(VLOOKUP(AN135,突破者リスト外資格記録入力シート!$D$7:$M$106,2,FALSE)),"○","")</f>
        <v>○</v>
      </c>
      <c r="AP135" s="6" t="str">
        <f>IF(C135="○","整理番号","登録番号")</f>
        <v>登録番号</v>
      </c>
      <c r="AQ135" s="6" t="str">
        <f>IF(I135="107 ハーフマラソン","H",IF(I135="062 10000mW","W",""))</f>
        <v/>
      </c>
      <c r="AR135" s="6" t="e">
        <f>VLOOKUP($I135 &amp;#REF!,標準記録!$A$1:$D$25,2,FALSE)</f>
        <v>#REF!</v>
      </c>
      <c r="AS135" s="6" t="e">
        <f>VLOOKUP($I135 &amp;#REF!,標準記録!$A$1:$D$25,3,FALSE)</f>
        <v>#REF!</v>
      </c>
      <c r="AT135" s="6" t="e">
        <f>VLOOKUP($I135 &amp;#REF!,標準記録!$A$1:$D$25,4,FALSE)</f>
        <v>#REF!</v>
      </c>
      <c r="AU135" s="6" t="str">
        <f>IF(AV135="","",A135)</f>
        <v/>
      </c>
      <c r="AV135" s="6" t="str">
        <f>IF(OR(I135="201 十種競技",I135="202 七種競技"),#REF!,"")</f>
        <v/>
      </c>
      <c r="AW135" s="6" t="str">
        <f>IF(I135="107 ハーフマラソン",#REF!,"")</f>
        <v/>
      </c>
      <c r="AX135" s="6" t="e">
        <f>I135 &amp;#REF!</f>
        <v>#REF!</v>
      </c>
      <c r="AY135" s="6">
        <f>I135</f>
        <v>0</v>
      </c>
      <c r="AZ135" s="6">
        <f>COUNTIF($AY$5:$AY$401,I135)</f>
        <v>160</v>
      </c>
      <c r="BA135" s="6">
        <f>COUNTIF($AX$5:$AX$401,I135 &amp; "B標準")</f>
        <v>0</v>
      </c>
      <c r="BB135" s="6" t="str">
        <f>D133 &amp; D135</f>
        <v>登録番号</v>
      </c>
    </row>
    <row r="136" spans="1:54" ht="14.25" customHeight="1" thickBot="1" x14ac:dyDescent="0.2">
      <c r="A136" s="368"/>
      <c r="B136" s="380"/>
      <c r="C136" s="282"/>
      <c r="D136" s="280"/>
      <c r="E136" s="193" t="str">
        <f>IF(C135="○",IF($D135&lt;&gt;"",VLOOKUP($D135,新規学連登録者入力シート!$A$2:$U$101,7,FALSE),""),IF($D135&lt;&gt;"",IF(VLOOKUP(個人情報!$D135,登録者リスト!$A$1:$F$43729,4,FALSE)=基本情報!$D$6,VLOOKUP(個人情報!$D135,登録者リスト!$A$1:$F$43729,2,FALSE),""),""))</f>
        <v/>
      </c>
      <c r="F136" s="284"/>
      <c r="G136" s="193" t="str">
        <f>IF(C135="○",IF($D135&lt;&gt;"",VLOOKUP($D135,新規学連登録者入力シート!$A$2:$U$101,19,FALSE),""),IF($D135&lt;&gt;"",IF(VLOOKUP(個人情報!$D135,登録者リスト!$A$1:$F$43729,4,FALSE)=基本情報!$D$6,VLOOKUP(個人情報!$D135,登録者リスト!$A$1:$F$43729,6,FALSE),""),""))</f>
        <v/>
      </c>
      <c r="H136" s="364"/>
      <c r="I136" s="348"/>
      <c r="J136" s="171"/>
      <c r="K136" s="15" t="str">
        <f>IF(S136="",ASC(L136&amp;IF(N136&lt;&gt;"",TEXT(N136,"00"),"")&amp;IF(P136&lt;&gt;"",TEXT(P136,"00"),"")&amp;IF(R136&lt;&gt;"",TEXT(R136,"00"),"")),ASC(S136))</f>
        <v/>
      </c>
      <c r="L136" s="280"/>
      <c r="M136" s="330"/>
      <c r="N136" s="312"/>
      <c r="O136" s="330"/>
      <c r="P136" s="312"/>
      <c r="Q136" s="314"/>
      <c r="R136" s="316"/>
      <c r="S136" s="280"/>
      <c r="T136" s="10"/>
      <c r="U136" s="11" t="s">
        <v>23</v>
      </c>
      <c r="V136" s="10"/>
      <c r="W136" s="11" t="s">
        <v>25</v>
      </c>
      <c r="X136" s="10"/>
      <c r="Y136" s="11" t="s">
        <v>26</v>
      </c>
      <c r="Z136" s="342"/>
      <c r="AA136" s="128" t="str">
        <f>IF(AI136="",ASC(AB135&amp;IF(AD136&lt;&gt;"",TEXT(AD136,"00"),"")&amp;IF(AF136&lt;&gt;"",TEXT(AF136,"00"),"")&amp;IF(AH136&lt;&gt;"",TEXT(AH136,"00"),"")),ASC(AI136))</f>
        <v/>
      </c>
      <c r="AB136" s="328"/>
      <c r="AC136" s="332"/>
      <c r="AD136" s="328"/>
      <c r="AE136" s="332"/>
      <c r="AF136" s="328"/>
      <c r="AG136" s="336"/>
      <c r="AH136" s="328"/>
      <c r="AI136" s="372"/>
      <c r="AJ136" s="231" t="e">
        <f>IF(#REF!="",ASC(#REF!&amp;IF(#REF!&lt;&gt;"",TEXT(#REF!,"00"),"")&amp;IF(#REF!&lt;&gt;"",TEXT(#REF!,"00"),"")&amp;IF(#REF!&lt;&gt;"",TEXT(#REF!,"00"),"")),ASC(#REF!))</f>
        <v>#REF!</v>
      </c>
      <c r="AL136" s="6" t="str">
        <f>IF(AND(I136&lt;&gt;"107 ハーフマラソン",I136&lt;&gt;"062 10000mW"),D135 &amp; "-" &amp; I136,D135 &amp; "-" &amp; I136 &amp;#REF!)</f>
        <v>-</v>
      </c>
      <c r="AM136" s="6" t="str">
        <f>IF(ISERROR(VLOOKUP(個人情報!$AL136,登録者リスト!#REF!,4,FALSE)),"○","")</f>
        <v>○</v>
      </c>
      <c r="AN136" s="6" t="e">
        <f>IF(AND(I136&lt;&gt;"107 ハーフマラソン",I136&lt;&gt;"062 10000mW"),#REF! &amp; "-" &amp; I136,#REF! &amp; "-" &amp; I136 &amp;#REF!)</f>
        <v>#REF!</v>
      </c>
      <c r="AO136" s="6" t="str">
        <f>IF(ISERROR(VLOOKUP(AN136,突破者リスト外資格記録入力シート!$D$7:$M$106,2,FALSE)),"○","")</f>
        <v>○</v>
      </c>
      <c r="AQ136" s="6" t="str">
        <f>IF(I136="107 ハーフマラソン","H",IF(I136="062 10000mW","W",""))</f>
        <v/>
      </c>
      <c r="AR136" s="6" t="e">
        <f>VLOOKUP($I136 &amp;#REF!,標準記録!$A$1:$D$25,2,FALSE)</f>
        <v>#REF!</v>
      </c>
      <c r="AS136" s="6" t="e">
        <f>VLOOKUP($I136 &amp;#REF!,標準記録!$A$1:$D$25,3,FALSE)</f>
        <v>#REF!</v>
      </c>
      <c r="AT136" s="6" t="e">
        <f>VLOOKUP($I136 &amp;#REF!,標準記録!$A$1:$D$25,4,FALSE)</f>
        <v>#REF!</v>
      </c>
      <c r="AU136" s="6" t="str">
        <f>IF(AV136="","",A135)</f>
        <v/>
      </c>
      <c r="AV136" s="6" t="str">
        <f>IF(OR(I136="201 十種競技",I136="202 七種競技"),#REF!,"")</f>
        <v/>
      </c>
      <c r="AW136" s="6" t="str">
        <f>IF(I136="107 ハーフマラソン",#REF!,"")</f>
        <v/>
      </c>
      <c r="AX136" s="6" t="e">
        <f>I136 &amp;#REF!</f>
        <v>#REF!</v>
      </c>
      <c r="AY136" s="6">
        <f>I136</f>
        <v>0</v>
      </c>
      <c r="AZ136" s="6">
        <f>COUNTIF($AY$5:$AY$401,I136)</f>
        <v>160</v>
      </c>
      <c r="BA136" s="6">
        <f>COUNTIF($AX$5:$AX$401,I136 &amp; "B標準")</f>
        <v>0</v>
      </c>
    </row>
    <row r="137" spans="1:54" ht="15" thickTop="1" thickBot="1" x14ac:dyDescent="0.2">
      <c r="A137" s="369"/>
      <c r="B137" s="319" t="s">
        <v>167</v>
      </c>
      <c r="C137" s="320"/>
      <c r="D137" s="320"/>
      <c r="E137" s="320"/>
      <c r="F137" s="320"/>
      <c r="G137" s="321"/>
      <c r="H137" s="198"/>
      <c r="I137" s="370"/>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4"/>
    </row>
    <row r="138" spans="1:54" ht="13.5" customHeight="1" x14ac:dyDescent="0.15">
      <c r="A138" s="365"/>
      <c r="B138" s="355" t="s">
        <v>0</v>
      </c>
      <c r="C138" s="357" t="s">
        <v>283</v>
      </c>
      <c r="D138" s="357" t="str">
        <f>IF(C140="○","整理番号","登録番号")</f>
        <v>登録番号</v>
      </c>
      <c r="E138" s="212" t="s">
        <v>1402</v>
      </c>
      <c r="F138" s="355" t="s">
        <v>322</v>
      </c>
      <c r="G138" s="213" t="s">
        <v>1</v>
      </c>
      <c r="H138" s="361" t="s">
        <v>1403</v>
      </c>
      <c r="I138" s="359" t="s">
        <v>2</v>
      </c>
      <c r="J138" s="214" t="s">
        <v>284</v>
      </c>
      <c r="K138" s="215" t="s">
        <v>16</v>
      </c>
      <c r="L138" s="352" t="s">
        <v>4</v>
      </c>
      <c r="M138" s="353"/>
      <c r="N138" s="353"/>
      <c r="O138" s="353"/>
      <c r="P138" s="353"/>
      <c r="Q138" s="353"/>
      <c r="R138" s="353"/>
      <c r="S138" s="353"/>
      <c r="T138" s="353"/>
      <c r="U138" s="353"/>
      <c r="V138" s="353"/>
      <c r="W138" s="353"/>
      <c r="X138" s="353"/>
      <c r="Y138" s="353"/>
      <c r="Z138" s="354"/>
      <c r="AA138" s="216" t="s">
        <v>16</v>
      </c>
      <c r="AB138" s="373" t="s">
        <v>470</v>
      </c>
      <c r="AC138" s="374"/>
      <c r="AD138" s="374"/>
      <c r="AE138" s="374"/>
      <c r="AF138" s="374"/>
      <c r="AG138" s="374"/>
      <c r="AH138" s="374"/>
      <c r="AI138" s="375"/>
      <c r="AJ138" s="228" t="s">
        <v>16</v>
      </c>
    </row>
    <row r="139" spans="1:54" ht="14.25" thickBot="1" x14ac:dyDescent="0.2">
      <c r="A139" s="366"/>
      <c r="B139" s="356"/>
      <c r="C139" s="358"/>
      <c r="D139" s="358"/>
      <c r="E139" s="217" t="s">
        <v>6</v>
      </c>
      <c r="F139" s="356"/>
      <c r="G139" s="218" t="s">
        <v>7</v>
      </c>
      <c r="H139" s="362"/>
      <c r="I139" s="360"/>
      <c r="J139" s="219"/>
      <c r="K139" s="220"/>
      <c r="L139" s="349" t="s">
        <v>8</v>
      </c>
      <c r="M139" s="350"/>
      <c r="N139" s="350"/>
      <c r="O139" s="350"/>
      <c r="P139" s="350"/>
      <c r="Q139" s="350"/>
      <c r="R139" s="351"/>
      <c r="S139" s="217" t="s">
        <v>9</v>
      </c>
      <c r="T139" s="221" t="s">
        <v>10</v>
      </c>
      <c r="U139" s="222"/>
      <c r="V139" s="222"/>
      <c r="W139" s="222"/>
      <c r="X139" s="222"/>
      <c r="Y139" s="223"/>
      <c r="Z139" s="218" t="s">
        <v>11</v>
      </c>
      <c r="AA139" s="224"/>
      <c r="AB139" s="376" t="s">
        <v>8</v>
      </c>
      <c r="AC139" s="377"/>
      <c r="AD139" s="377"/>
      <c r="AE139" s="377"/>
      <c r="AF139" s="377"/>
      <c r="AG139" s="377"/>
      <c r="AH139" s="378"/>
      <c r="AI139" s="225" t="s">
        <v>9</v>
      </c>
      <c r="AJ139" s="229"/>
    </row>
    <row r="140" spans="1:54" ht="13.5" customHeight="1" x14ac:dyDescent="0.15">
      <c r="A140" s="367">
        <v>28</v>
      </c>
      <c r="B140" s="379" t="str">
        <f>IF(OR(B135="",E140=""),"",B135+1)</f>
        <v/>
      </c>
      <c r="C140" s="281"/>
      <c r="D140" s="279"/>
      <c r="E140" s="196" t="str">
        <f>IF(C140="○",IF($D140&lt;&gt;"",VLOOKUP($D140,新規学連登録者入力シート!$A$2:$U$101,8,FALSE),""),IF($D140&lt;&gt;"",IF(VLOOKUP(個人情報!$D140,登録者リスト!$A$1:$F$43729,4,FALSE)=基本情報!$D$6,VLOOKUP(個人情報!$D140,登録者リスト!$A$1:$F$43729,3,FALSE),""),""))</f>
        <v/>
      </c>
      <c r="F140" s="283" t="str">
        <f>IF(C140="○",IF($D140&lt;&gt;"",VLOOKUP($D140,新規学連登録者入力シート!$A$2:$U$101,9,FALSE),""),IF($D140&lt;&gt;"",IF(VLOOKUP(個人情報!$D140,登録者リスト!$A$1:$G$43729,4,FALSE)=基本情報!$D$6,VLOOKUP(個人情報!$D140,登録者リスト!$A$1:$G$43729,7,FALSE),""),""))</f>
        <v/>
      </c>
      <c r="G140" s="197" t="str">
        <f>IF(C140="○",IF($D140&lt;&gt;"",VLOOKUP($D140,新規学連登録者入力シート!$A$2:$U$101,14,FALSE),""),IF($D140&lt;&gt;"",IF(VLOOKUP(個人情報!$D140,登録者リスト!$A$1:$F$43729,4,FALSE)=基本情報!$D$6,VLOOKUP(個人情報!$D140,登録者リスト!$A$1:$F$43729,5,FALSE),""),""))</f>
        <v/>
      </c>
      <c r="H140" s="363" t="str">
        <f>IF(C140="○",IF($D140&lt;&gt;"",VLOOKUP($D140,新規学連登録者入力シート!$A$2:$U$101,19,FALSE),""),IF($D140&lt;&gt;"",IF(VLOOKUP(個人情報!$D140,登録者リスト!$A$1:$H$43729,4,FALSE)=基本情報!$D$6,VLOOKUP(個人情報!$D140,登録者リスト!$A$1:$H$43729,8,FALSE),""),""))</f>
        <v/>
      </c>
      <c r="I140" s="347"/>
      <c r="J140" s="170"/>
      <c r="K140" s="13" t="str">
        <f>IF(S140="",ASC(L140&amp;IF(N140&lt;&gt;"",TEXT(N140,"00"),"")&amp;IF(P140&lt;&gt;"",TEXT(P140,"00"),"")&amp;IF(R140&lt;&gt;"",TEXT(R140,"00"),"")),ASC(S140))</f>
        <v/>
      </c>
      <c r="L140" s="279"/>
      <c r="M140" s="329" t="s">
        <v>278</v>
      </c>
      <c r="N140" s="311"/>
      <c r="O140" s="329" t="s">
        <v>279</v>
      </c>
      <c r="P140" s="311"/>
      <c r="Q140" s="313" t="s">
        <v>280</v>
      </c>
      <c r="R140" s="315"/>
      <c r="S140" s="279"/>
      <c r="T140" s="8"/>
      <c r="U140" s="9" t="s">
        <v>23</v>
      </c>
      <c r="V140" s="8"/>
      <c r="W140" s="9" t="s">
        <v>24</v>
      </c>
      <c r="X140" s="8"/>
      <c r="Y140" s="9" t="s">
        <v>26</v>
      </c>
      <c r="Z140" s="341"/>
      <c r="AA140" s="127" t="str">
        <f>IF(AI140="",ASC(AB140&amp;IF(AD140&lt;&gt;"",TEXT(AD140,"00"),"")&amp;IF(AF140&lt;&gt;"",TEXT(AF140,"00"),"")&amp;IF(AH140&lt;&gt;"",TEXT(AH140,"00"),"")),ASC(AI140))</f>
        <v/>
      </c>
      <c r="AB140" s="327" t="str">
        <f>IF(I140="","",IF(I140="201 十種競技","",VLOOKUP(I140,大学記録!$A$3:$H$22,2,FALSE)))</f>
        <v/>
      </c>
      <c r="AC140" s="331" t="s">
        <v>278</v>
      </c>
      <c r="AD140" s="327" t="str">
        <f>IF(I140="","",IF(I140="201 十種競技","",VLOOKUP(I140,大学記録!$A$3:$H$22,4,FALSE)))</f>
        <v/>
      </c>
      <c r="AE140" s="331" t="s">
        <v>279</v>
      </c>
      <c r="AF140" s="327" t="str">
        <f>IF(I140="","",IF(I140="201 十種競技","",VLOOKUP(I140,大学記録!$A$3:$H$22,6,FALSE)))</f>
        <v/>
      </c>
      <c r="AG140" s="335" t="s">
        <v>280</v>
      </c>
      <c r="AH140" s="327" t="str">
        <f>IF(I140="","",IF(I140="201 十種競技","",VLOOKUP(I140,大学記録!$A$3:$H$22,8,FALSE)))</f>
        <v/>
      </c>
      <c r="AI140" s="371" t="str">
        <f>IF(I140="","",IF(I140="201 十種競技",大学記録!$B$21,""))</f>
        <v/>
      </c>
      <c r="AJ140" s="230" t="e">
        <f>IF(#REF!="",ASC(#REF!&amp;IF(#REF!&lt;&gt;"",TEXT(#REF!,"00"),"")&amp;IF(#REF!&lt;&gt;"",TEXT(#REF!,"00"),"")&amp;IF(#REF!&lt;&gt;"",TEXT(#REF!,"00"),"")),ASC(#REF!))</f>
        <v>#REF!</v>
      </c>
      <c r="AL140" s="6" t="str">
        <f>IF(AND(I140&lt;&gt;"107 ハーフマラソン",I140&lt;&gt;"062 10000mW"),D140 &amp; "-" &amp; I140,D140 &amp; "-" &amp; I140 &amp;#REF!)</f>
        <v>-</v>
      </c>
      <c r="AM140" s="6" t="str">
        <f>IF(ISERROR(VLOOKUP(個人情報!$AL140,登録者リスト!#REF!,4,FALSE)),"○","")</f>
        <v>○</v>
      </c>
      <c r="AN140" s="6" t="e">
        <f>IF(AND(I140&lt;&gt;"107 ハーフマラソン",I140&lt;&gt;"062 10000mW"),#REF! &amp; "-" &amp; I140,#REF! &amp; "-" &amp; I140 &amp;#REF!)</f>
        <v>#REF!</v>
      </c>
      <c r="AO140" s="6" t="str">
        <f>IF(ISERROR(VLOOKUP(AN140,突破者リスト外資格記録入力シート!$D$7:$M$106,2,FALSE)),"○","")</f>
        <v>○</v>
      </c>
      <c r="AP140" s="6" t="str">
        <f>IF(C140="○","整理番号","登録番号")</f>
        <v>登録番号</v>
      </c>
      <c r="AQ140" s="6" t="str">
        <f>IF(I140="107 ハーフマラソン","H",IF(I140="062 10000mW","W",""))</f>
        <v/>
      </c>
      <c r="AR140" s="6" t="e">
        <f>VLOOKUP($I140 &amp;#REF!,標準記録!$A$1:$D$25,2,FALSE)</f>
        <v>#REF!</v>
      </c>
      <c r="AS140" s="6" t="e">
        <f>VLOOKUP($I140 &amp;#REF!,標準記録!$A$1:$D$25,3,FALSE)</f>
        <v>#REF!</v>
      </c>
      <c r="AT140" s="6" t="e">
        <f>VLOOKUP($I140 &amp;#REF!,標準記録!$A$1:$D$25,4,FALSE)</f>
        <v>#REF!</v>
      </c>
      <c r="AU140" s="6" t="str">
        <f>IF(AV140="","",A140)</f>
        <v/>
      </c>
      <c r="AV140" s="6" t="str">
        <f>IF(OR(I140="201 十種競技",I140="202 七種競技"),#REF!,"")</f>
        <v/>
      </c>
      <c r="AW140" s="6" t="str">
        <f>IF(I140="107 ハーフマラソン",#REF!,"")</f>
        <v/>
      </c>
      <c r="AX140" s="6" t="e">
        <f>I140 &amp;#REF!</f>
        <v>#REF!</v>
      </c>
      <c r="AY140" s="6">
        <f>I140</f>
        <v>0</v>
      </c>
      <c r="AZ140" s="6">
        <f>COUNTIF($AY$5:$AY$401,I140)</f>
        <v>160</v>
      </c>
      <c r="BA140" s="6">
        <f>COUNTIF($AX$5:$AX$401,I140 &amp; "B標準")</f>
        <v>0</v>
      </c>
      <c r="BB140" s="6" t="str">
        <f>D138 &amp; D140</f>
        <v>登録番号</v>
      </c>
    </row>
    <row r="141" spans="1:54" ht="14.25" customHeight="1" thickBot="1" x14ac:dyDescent="0.2">
      <c r="A141" s="368"/>
      <c r="B141" s="380"/>
      <c r="C141" s="282"/>
      <c r="D141" s="280"/>
      <c r="E141" s="193" t="str">
        <f>IF(C140="○",IF($D140&lt;&gt;"",VLOOKUP($D140,新規学連登録者入力シート!$A$2:$U$101,7,FALSE),""),IF($D140&lt;&gt;"",IF(VLOOKUP(個人情報!$D140,登録者リスト!$A$1:$F$43729,4,FALSE)=基本情報!$D$6,VLOOKUP(個人情報!$D140,登録者リスト!$A$1:$F$43729,2,FALSE),""),""))</f>
        <v/>
      </c>
      <c r="F141" s="284"/>
      <c r="G141" s="193" t="str">
        <f>IF(C140="○",IF($D140&lt;&gt;"",VLOOKUP($D140,新規学連登録者入力シート!$A$2:$U$101,19,FALSE),""),IF($D140&lt;&gt;"",IF(VLOOKUP(個人情報!$D140,登録者リスト!$A$1:$F$43729,4,FALSE)=基本情報!$D$6,VLOOKUP(個人情報!$D140,登録者リスト!$A$1:$F$43729,6,FALSE),""),""))</f>
        <v/>
      </c>
      <c r="H141" s="364"/>
      <c r="I141" s="348"/>
      <c r="J141" s="171"/>
      <c r="K141" s="15" t="str">
        <f>IF(S141="",ASC(L141&amp;IF(N141&lt;&gt;"",TEXT(N141,"00"),"")&amp;IF(P141&lt;&gt;"",TEXT(P141,"00"),"")&amp;IF(R141&lt;&gt;"",TEXT(R141,"00"),"")),ASC(S141))</f>
        <v/>
      </c>
      <c r="L141" s="280"/>
      <c r="M141" s="330"/>
      <c r="N141" s="312"/>
      <c r="O141" s="330"/>
      <c r="P141" s="312"/>
      <c r="Q141" s="314"/>
      <c r="R141" s="316"/>
      <c r="S141" s="280"/>
      <c r="T141" s="10"/>
      <c r="U141" s="11" t="s">
        <v>23</v>
      </c>
      <c r="V141" s="10"/>
      <c r="W141" s="11" t="s">
        <v>25</v>
      </c>
      <c r="X141" s="10"/>
      <c r="Y141" s="11" t="s">
        <v>26</v>
      </c>
      <c r="Z141" s="342"/>
      <c r="AA141" s="128" t="str">
        <f>IF(AI141="",ASC(AB140&amp;IF(AD141&lt;&gt;"",TEXT(AD141,"00"),"")&amp;IF(AF141&lt;&gt;"",TEXT(AF141,"00"),"")&amp;IF(AH141&lt;&gt;"",TEXT(AH141,"00"),"")),ASC(AI141))</f>
        <v/>
      </c>
      <c r="AB141" s="328"/>
      <c r="AC141" s="332"/>
      <c r="AD141" s="328"/>
      <c r="AE141" s="332"/>
      <c r="AF141" s="328"/>
      <c r="AG141" s="336"/>
      <c r="AH141" s="328"/>
      <c r="AI141" s="372"/>
      <c r="AJ141" s="231" t="e">
        <f>IF(#REF!="",ASC(#REF!&amp;IF(#REF!&lt;&gt;"",TEXT(#REF!,"00"),"")&amp;IF(#REF!&lt;&gt;"",TEXT(#REF!,"00"),"")&amp;IF(#REF!&lt;&gt;"",TEXT(#REF!,"00"),"")),ASC(#REF!))</f>
        <v>#REF!</v>
      </c>
      <c r="AL141" s="6" t="str">
        <f>IF(AND(I141&lt;&gt;"107 ハーフマラソン",I141&lt;&gt;"062 10000mW"),D140 &amp; "-" &amp; I141,D140 &amp; "-" &amp; I141 &amp;#REF!)</f>
        <v>-</v>
      </c>
      <c r="AM141" s="6" t="str">
        <f>IF(ISERROR(VLOOKUP(個人情報!$AL141,登録者リスト!#REF!,4,FALSE)),"○","")</f>
        <v>○</v>
      </c>
      <c r="AN141" s="6" t="e">
        <f>IF(AND(I141&lt;&gt;"107 ハーフマラソン",I141&lt;&gt;"062 10000mW"),#REF! &amp; "-" &amp; I141,#REF! &amp; "-" &amp; I141 &amp;#REF!)</f>
        <v>#REF!</v>
      </c>
      <c r="AO141" s="6" t="str">
        <f>IF(ISERROR(VLOOKUP(AN141,突破者リスト外資格記録入力シート!$D$7:$M$106,2,FALSE)),"○","")</f>
        <v>○</v>
      </c>
      <c r="AQ141" s="6" t="str">
        <f>IF(I141="107 ハーフマラソン","H",IF(I141="062 10000mW","W",""))</f>
        <v/>
      </c>
      <c r="AR141" s="6" t="e">
        <f>VLOOKUP($I141 &amp;#REF!,標準記録!$A$1:$D$25,2,FALSE)</f>
        <v>#REF!</v>
      </c>
      <c r="AS141" s="6" t="e">
        <f>VLOOKUP($I141 &amp;#REF!,標準記録!$A$1:$D$25,3,FALSE)</f>
        <v>#REF!</v>
      </c>
      <c r="AT141" s="6" t="e">
        <f>VLOOKUP($I141 &amp;#REF!,標準記録!$A$1:$D$25,4,FALSE)</f>
        <v>#REF!</v>
      </c>
      <c r="AU141" s="6" t="str">
        <f>IF(AV141="","",A140)</f>
        <v/>
      </c>
      <c r="AV141" s="6" t="str">
        <f>IF(OR(I141="201 十種競技",I141="202 七種競技"),#REF!,"")</f>
        <v/>
      </c>
      <c r="AW141" s="6" t="str">
        <f>IF(I141="107 ハーフマラソン",#REF!,"")</f>
        <v/>
      </c>
      <c r="AX141" s="6" t="e">
        <f>I141 &amp;#REF!</f>
        <v>#REF!</v>
      </c>
      <c r="AY141" s="6">
        <f>I141</f>
        <v>0</v>
      </c>
      <c r="AZ141" s="6">
        <f>COUNTIF($AY$5:$AY$401,I141)</f>
        <v>160</v>
      </c>
      <c r="BA141" s="6">
        <f>COUNTIF($AX$5:$AX$401,I141 &amp; "B標準")</f>
        <v>0</v>
      </c>
    </row>
    <row r="142" spans="1:54" ht="15" thickTop="1" thickBot="1" x14ac:dyDescent="0.2">
      <c r="A142" s="369"/>
      <c r="B142" s="319" t="s">
        <v>167</v>
      </c>
      <c r="C142" s="320"/>
      <c r="D142" s="320"/>
      <c r="E142" s="320"/>
      <c r="F142" s="320"/>
      <c r="G142" s="321"/>
      <c r="H142" s="198"/>
      <c r="I142" s="370"/>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4"/>
    </row>
    <row r="143" spans="1:54" ht="13.5" customHeight="1" x14ac:dyDescent="0.15">
      <c r="A143" s="365"/>
      <c r="B143" s="355" t="s">
        <v>0</v>
      </c>
      <c r="C143" s="357" t="s">
        <v>283</v>
      </c>
      <c r="D143" s="357" t="str">
        <f>IF(C145="○","整理番号","登録番号")</f>
        <v>登録番号</v>
      </c>
      <c r="E143" s="212" t="s">
        <v>1402</v>
      </c>
      <c r="F143" s="355" t="s">
        <v>322</v>
      </c>
      <c r="G143" s="213" t="s">
        <v>1</v>
      </c>
      <c r="H143" s="361" t="s">
        <v>1403</v>
      </c>
      <c r="I143" s="359" t="s">
        <v>2</v>
      </c>
      <c r="J143" s="214" t="s">
        <v>284</v>
      </c>
      <c r="K143" s="215" t="s">
        <v>16</v>
      </c>
      <c r="L143" s="352" t="s">
        <v>4</v>
      </c>
      <c r="M143" s="353"/>
      <c r="N143" s="353"/>
      <c r="O143" s="353"/>
      <c r="P143" s="353"/>
      <c r="Q143" s="353"/>
      <c r="R143" s="353"/>
      <c r="S143" s="353"/>
      <c r="T143" s="353"/>
      <c r="U143" s="353"/>
      <c r="V143" s="353"/>
      <c r="W143" s="353"/>
      <c r="X143" s="353"/>
      <c r="Y143" s="353"/>
      <c r="Z143" s="354"/>
      <c r="AA143" s="216" t="s">
        <v>16</v>
      </c>
      <c r="AB143" s="373" t="s">
        <v>470</v>
      </c>
      <c r="AC143" s="374"/>
      <c r="AD143" s="374"/>
      <c r="AE143" s="374"/>
      <c r="AF143" s="374"/>
      <c r="AG143" s="374"/>
      <c r="AH143" s="374"/>
      <c r="AI143" s="375"/>
      <c r="AJ143" s="228" t="s">
        <v>16</v>
      </c>
    </row>
    <row r="144" spans="1:54" ht="14.25" thickBot="1" x14ac:dyDescent="0.2">
      <c r="A144" s="366"/>
      <c r="B144" s="356"/>
      <c r="C144" s="358"/>
      <c r="D144" s="358"/>
      <c r="E144" s="217" t="s">
        <v>6</v>
      </c>
      <c r="F144" s="356"/>
      <c r="G144" s="218" t="s">
        <v>7</v>
      </c>
      <c r="H144" s="362"/>
      <c r="I144" s="360"/>
      <c r="J144" s="219"/>
      <c r="K144" s="220"/>
      <c r="L144" s="349" t="s">
        <v>8</v>
      </c>
      <c r="M144" s="350"/>
      <c r="N144" s="350"/>
      <c r="O144" s="350"/>
      <c r="P144" s="350"/>
      <c r="Q144" s="350"/>
      <c r="R144" s="351"/>
      <c r="S144" s="217" t="s">
        <v>9</v>
      </c>
      <c r="T144" s="221" t="s">
        <v>10</v>
      </c>
      <c r="U144" s="222"/>
      <c r="V144" s="222"/>
      <c r="W144" s="222"/>
      <c r="X144" s="222"/>
      <c r="Y144" s="223"/>
      <c r="Z144" s="218" t="s">
        <v>11</v>
      </c>
      <c r="AA144" s="224"/>
      <c r="AB144" s="376" t="s">
        <v>8</v>
      </c>
      <c r="AC144" s="377"/>
      <c r="AD144" s="377"/>
      <c r="AE144" s="377"/>
      <c r="AF144" s="377"/>
      <c r="AG144" s="377"/>
      <c r="AH144" s="378"/>
      <c r="AI144" s="225" t="s">
        <v>9</v>
      </c>
      <c r="AJ144" s="229"/>
    </row>
    <row r="145" spans="1:54" ht="13.5" customHeight="1" x14ac:dyDescent="0.15">
      <c r="A145" s="367">
        <v>29</v>
      </c>
      <c r="B145" s="379" t="str">
        <f>IF(OR(B140="",E145=""),"",B140+1)</f>
        <v/>
      </c>
      <c r="C145" s="281"/>
      <c r="D145" s="279"/>
      <c r="E145" s="196" t="str">
        <f>IF(C145="○",IF($D145&lt;&gt;"",VLOOKUP($D145,新規学連登録者入力シート!$A$2:$U$101,8,FALSE),""),IF($D145&lt;&gt;"",IF(VLOOKUP(個人情報!$D145,登録者リスト!$A$1:$F$43729,4,FALSE)=基本情報!$D$6,VLOOKUP(個人情報!$D145,登録者リスト!$A$1:$F$43729,3,FALSE),""),""))</f>
        <v/>
      </c>
      <c r="F145" s="283" t="str">
        <f>IF(C145="○",IF($D145&lt;&gt;"",VLOOKUP($D145,新規学連登録者入力シート!$A$2:$U$101,9,FALSE),""),IF($D145&lt;&gt;"",IF(VLOOKUP(個人情報!$D145,登録者リスト!$A$1:$G$43729,4,FALSE)=基本情報!$D$6,VLOOKUP(個人情報!$D145,登録者リスト!$A$1:$G$43729,7,FALSE),""),""))</f>
        <v/>
      </c>
      <c r="G145" s="197" t="str">
        <f>IF(C145="○",IF($D145&lt;&gt;"",VLOOKUP($D145,新規学連登録者入力シート!$A$2:$U$101,14,FALSE),""),IF($D145&lt;&gt;"",IF(VLOOKUP(個人情報!$D145,登録者リスト!$A$1:$F$43729,4,FALSE)=基本情報!$D$6,VLOOKUP(個人情報!$D145,登録者リスト!$A$1:$F$43729,5,FALSE),""),""))</f>
        <v/>
      </c>
      <c r="H145" s="363" t="str">
        <f>IF(C145="○",IF($D145&lt;&gt;"",VLOOKUP($D145,新規学連登録者入力シート!$A$2:$U$101,19,FALSE),""),IF($D145&lt;&gt;"",IF(VLOOKUP(個人情報!$D145,登録者リスト!$A$1:$H$43729,4,FALSE)=基本情報!$D$6,VLOOKUP(個人情報!$D145,登録者リスト!$A$1:$H$43729,8,FALSE),""),""))</f>
        <v/>
      </c>
      <c r="I145" s="347"/>
      <c r="J145" s="170"/>
      <c r="K145" s="13" t="str">
        <f>IF(S145="",ASC(L145&amp;IF(N145&lt;&gt;"",TEXT(N145,"00"),"")&amp;IF(P145&lt;&gt;"",TEXT(P145,"00"),"")&amp;IF(R145&lt;&gt;"",TEXT(R145,"00"),"")),ASC(S145))</f>
        <v/>
      </c>
      <c r="L145" s="279"/>
      <c r="M145" s="329" t="s">
        <v>278</v>
      </c>
      <c r="N145" s="311"/>
      <c r="O145" s="329" t="s">
        <v>279</v>
      </c>
      <c r="P145" s="311"/>
      <c r="Q145" s="313" t="s">
        <v>280</v>
      </c>
      <c r="R145" s="315"/>
      <c r="S145" s="279"/>
      <c r="T145" s="8"/>
      <c r="U145" s="9" t="s">
        <v>23</v>
      </c>
      <c r="V145" s="8"/>
      <c r="W145" s="9" t="s">
        <v>24</v>
      </c>
      <c r="X145" s="8"/>
      <c r="Y145" s="9" t="s">
        <v>26</v>
      </c>
      <c r="Z145" s="341"/>
      <c r="AA145" s="127" t="str">
        <f>IF(AI145="",ASC(AB145&amp;IF(AD145&lt;&gt;"",TEXT(AD145,"00"),"")&amp;IF(AF145&lt;&gt;"",TEXT(AF145,"00"),"")&amp;IF(AH145&lt;&gt;"",TEXT(AH145,"00"),"")),ASC(AI145))</f>
        <v/>
      </c>
      <c r="AB145" s="327" t="str">
        <f>IF(I145="","",IF(I145="201 十種競技","",VLOOKUP(I145,大学記録!$A$3:$H$22,2,FALSE)))</f>
        <v/>
      </c>
      <c r="AC145" s="331" t="s">
        <v>278</v>
      </c>
      <c r="AD145" s="327" t="str">
        <f>IF(I145="","",IF(I145="201 十種競技","",VLOOKUP(I145,大学記録!$A$3:$H$22,4,FALSE)))</f>
        <v/>
      </c>
      <c r="AE145" s="331" t="s">
        <v>279</v>
      </c>
      <c r="AF145" s="327" t="str">
        <f>IF(I145="","",IF(I145="201 十種競技","",VLOOKUP(I145,大学記録!$A$3:$H$22,6,FALSE)))</f>
        <v/>
      </c>
      <c r="AG145" s="335" t="s">
        <v>280</v>
      </c>
      <c r="AH145" s="327" t="str">
        <f>IF(I145="","",IF(I145="201 十種競技","",VLOOKUP(I145,大学記録!$A$3:$H$22,8,FALSE)))</f>
        <v/>
      </c>
      <c r="AI145" s="371" t="str">
        <f>IF(I145="","",IF(I145="201 十種競技",大学記録!$B$21,""))</f>
        <v/>
      </c>
      <c r="AJ145" s="230" t="e">
        <f>IF(#REF!="",ASC(#REF!&amp;IF(#REF!&lt;&gt;"",TEXT(#REF!,"00"),"")&amp;IF(#REF!&lt;&gt;"",TEXT(#REF!,"00"),"")&amp;IF(#REF!&lt;&gt;"",TEXT(#REF!,"00"),"")),ASC(#REF!))</f>
        <v>#REF!</v>
      </c>
      <c r="AL145" s="6" t="str">
        <f>IF(AND(I145&lt;&gt;"107 ハーフマラソン",I145&lt;&gt;"062 10000mW"),D145 &amp; "-" &amp; I145,D145 &amp; "-" &amp; I145 &amp;#REF!)</f>
        <v>-</v>
      </c>
      <c r="AM145" s="6" t="str">
        <f>IF(ISERROR(VLOOKUP(個人情報!$AL145,登録者リスト!#REF!,4,FALSE)),"○","")</f>
        <v>○</v>
      </c>
      <c r="AN145" s="6" t="e">
        <f>IF(AND(I145&lt;&gt;"107 ハーフマラソン",I145&lt;&gt;"062 10000mW"),#REF! &amp; "-" &amp; I145,#REF! &amp; "-" &amp; I145 &amp;#REF!)</f>
        <v>#REF!</v>
      </c>
      <c r="AO145" s="6" t="str">
        <f>IF(ISERROR(VLOOKUP(AN145,突破者リスト外資格記録入力シート!$D$7:$M$106,2,FALSE)),"○","")</f>
        <v>○</v>
      </c>
      <c r="AP145" s="6" t="str">
        <f>IF(C145="○","整理番号","登録番号")</f>
        <v>登録番号</v>
      </c>
      <c r="AQ145" s="6" t="str">
        <f>IF(I145="107 ハーフマラソン","H",IF(I145="062 10000mW","W",""))</f>
        <v/>
      </c>
      <c r="AR145" s="6" t="e">
        <f>VLOOKUP($I145 &amp;#REF!,標準記録!$A$1:$D$25,2,FALSE)</f>
        <v>#REF!</v>
      </c>
      <c r="AS145" s="6" t="e">
        <f>VLOOKUP($I145 &amp;#REF!,標準記録!$A$1:$D$25,3,FALSE)</f>
        <v>#REF!</v>
      </c>
      <c r="AT145" s="6" t="e">
        <f>VLOOKUP($I145 &amp;#REF!,標準記録!$A$1:$D$25,4,FALSE)</f>
        <v>#REF!</v>
      </c>
      <c r="AU145" s="6" t="str">
        <f>IF(AV145="","",A145)</f>
        <v/>
      </c>
      <c r="AV145" s="6" t="str">
        <f>IF(OR(I145="201 十種競技",I145="202 七種競技"),#REF!,"")</f>
        <v/>
      </c>
      <c r="AW145" s="6" t="str">
        <f>IF(I145="107 ハーフマラソン",#REF!,"")</f>
        <v/>
      </c>
      <c r="AX145" s="6" t="e">
        <f>I145 &amp;#REF!</f>
        <v>#REF!</v>
      </c>
      <c r="AY145" s="6">
        <f>I145</f>
        <v>0</v>
      </c>
      <c r="AZ145" s="6">
        <f>COUNTIF($AY$5:$AY$401,I145)</f>
        <v>160</v>
      </c>
      <c r="BA145" s="6">
        <f>COUNTIF($AX$5:$AX$401,I145 &amp; "B標準")</f>
        <v>0</v>
      </c>
      <c r="BB145" s="6" t="str">
        <f>D143 &amp; D145</f>
        <v>登録番号</v>
      </c>
    </row>
    <row r="146" spans="1:54" ht="14.25" customHeight="1" thickBot="1" x14ac:dyDescent="0.2">
      <c r="A146" s="368"/>
      <c r="B146" s="380"/>
      <c r="C146" s="282"/>
      <c r="D146" s="280"/>
      <c r="E146" s="193" t="str">
        <f>IF(C145="○",IF($D145&lt;&gt;"",VLOOKUP($D145,新規学連登録者入力シート!$A$2:$U$101,7,FALSE),""),IF($D145&lt;&gt;"",IF(VLOOKUP(個人情報!$D145,登録者リスト!$A$1:$F$43729,4,FALSE)=基本情報!$D$6,VLOOKUP(個人情報!$D145,登録者リスト!$A$1:$F$43729,2,FALSE),""),""))</f>
        <v/>
      </c>
      <c r="F146" s="284"/>
      <c r="G146" s="193" t="str">
        <f>IF(C145="○",IF($D145&lt;&gt;"",VLOOKUP($D145,新規学連登録者入力シート!$A$2:$U$101,19,FALSE),""),IF($D145&lt;&gt;"",IF(VLOOKUP(個人情報!$D145,登録者リスト!$A$1:$F$43729,4,FALSE)=基本情報!$D$6,VLOOKUP(個人情報!$D145,登録者リスト!$A$1:$F$43729,6,FALSE),""),""))</f>
        <v/>
      </c>
      <c r="H146" s="364"/>
      <c r="I146" s="348"/>
      <c r="J146" s="171"/>
      <c r="K146" s="15" t="str">
        <f>IF(S146="",ASC(L146&amp;IF(N146&lt;&gt;"",TEXT(N146,"00"),"")&amp;IF(P146&lt;&gt;"",TEXT(P146,"00"),"")&amp;IF(R146&lt;&gt;"",TEXT(R146,"00"),"")),ASC(S146))</f>
        <v/>
      </c>
      <c r="L146" s="280"/>
      <c r="M146" s="330"/>
      <c r="N146" s="312"/>
      <c r="O146" s="330"/>
      <c r="P146" s="312"/>
      <c r="Q146" s="314"/>
      <c r="R146" s="316"/>
      <c r="S146" s="280"/>
      <c r="T146" s="10"/>
      <c r="U146" s="11" t="s">
        <v>23</v>
      </c>
      <c r="V146" s="10"/>
      <c r="W146" s="11" t="s">
        <v>25</v>
      </c>
      <c r="X146" s="10"/>
      <c r="Y146" s="11" t="s">
        <v>26</v>
      </c>
      <c r="Z146" s="342"/>
      <c r="AA146" s="128" t="str">
        <f>IF(AI146="",ASC(AB145&amp;IF(AD146&lt;&gt;"",TEXT(AD146,"00"),"")&amp;IF(AF146&lt;&gt;"",TEXT(AF146,"00"),"")&amp;IF(AH146&lt;&gt;"",TEXT(AH146,"00"),"")),ASC(AI146))</f>
        <v/>
      </c>
      <c r="AB146" s="328"/>
      <c r="AC146" s="332"/>
      <c r="AD146" s="328"/>
      <c r="AE146" s="332"/>
      <c r="AF146" s="328"/>
      <c r="AG146" s="336"/>
      <c r="AH146" s="328"/>
      <c r="AI146" s="372"/>
      <c r="AJ146" s="231" t="e">
        <f>IF(#REF!="",ASC(#REF!&amp;IF(#REF!&lt;&gt;"",TEXT(#REF!,"00"),"")&amp;IF(#REF!&lt;&gt;"",TEXT(#REF!,"00"),"")&amp;IF(#REF!&lt;&gt;"",TEXT(#REF!,"00"),"")),ASC(#REF!))</f>
        <v>#REF!</v>
      </c>
      <c r="AL146" s="6" t="str">
        <f>IF(AND(I146&lt;&gt;"107 ハーフマラソン",I146&lt;&gt;"062 10000mW"),D145 &amp; "-" &amp; I146,D145 &amp; "-" &amp; I146 &amp;#REF!)</f>
        <v>-</v>
      </c>
      <c r="AM146" s="6" t="str">
        <f>IF(ISERROR(VLOOKUP(個人情報!$AL146,登録者リスト!#REF!,4,FALSE)),"○","")</f>
        <v>○</v>
      </c>
      <c r="AN146" s="6" t="e">
        <f>IF(AND(I146&lt;&gt;"107 ハーフマラソン",I146&lt;&gt;"062 10000mW"),#REF! &amp; "-" &amp; I146,#REF! &amp; "-" &amp; I146 &amp;#REF!)</f>
        <v>#REF!</v>
      </c>
      <c r="AO146" s="6" t="str">
        <f>IF(ISERROR(VLOOKUP(AN146,突破者リスト外資格記録入力シート!$D$7:$M$106,2,FALSE)),"○","")</f>
        <v>○</v>
      </c>
      <c r="AQ146" s="6" t="str">
        <f>IF(I146="107 ハーフマラソン","H",IF(I146="062 10000mW","W",""))</f>
        <v/>
      </c>
      <c r="AR146" s="6" t="e">
        <f>VLOOKUP($I146 &amp;#REF!,標準記録!$A$1:$D$25,2,FALSE)</f>
        <v>#REF!</v>
      </c>
      <c r="AS146" s="6" t="e">
        <f>VLOOKUP($I146 &amp;#REF!,標準記録!$A$1:$D$25,3,FALSE)</f>
        <v>#REF!</v>
      </c>
      <c r="AT146" s="6" t="e">
        <f>VLOOKUP($I146 &amp;#REF!,標準記録!$A$1:$D$25,4,FALSE)</f>
        <v>#REF!</v>
      </c>
      <c r="AU146" s="6" t="str">
        <f>IF(AV146="","",A145)</f>
        <v/>
      </c>
      <c r="AV146" s="6" t="str">
        <f>IF(OR(I146="201 十種競技",I146="202 七種競技"),#REF!,"")</f>
        <v/>
      </c>
      <c r="AW146" s="6" t="str">
        <f>IF(I146="107 ハーフマラソン",#REF!,"")</f>
        <v/>
      </c>
      <c r="AX146" s="6" t="e">
        <f>I146 &amp;#REF!</f>
        <v>#REF!</v>
      </c>
      <c r="AY146" s="6">
        <f>I146</f>
        <v>0</v>
      </c>
      <c r="AZ146" s="6">
        <f>COUNTIF($AY$5:$AY$401,I146)</f>
        <v>160</v>
      </c>
      <c r="BA146" s="6">
        <f>COUNTIF($AX$5:$AX$401,I146 &amp; "B標準")</f>
        <v>0</v>
      </c>
    </row>
    <row r="147" spans="1:54" ht="15" thickTop="1" thickBot="1" x14ac:dyDescent="0.2">
      <c r="A147" s="369"/>
      <c r="B147" s="319" t="s">
        <v>167</v>
      </c>
      <c r="C147" s="320"/>
      <c r="D147" s="320"/>
      <c r="E147" s="320"/>
      <c r="F147" s="320"/>
      <c r="G147" s="321"/>
      <c r="H147" s="198"/>
      <c r="I147" s="370"/>
      <c r="J147" s="323"/>
      <c r="K147" s="323"/>
      <c r="L147" s="323"/>
      <c r="M147" s="323"/>
      <c r="N147" s="323"/>
      <c r="O147" s="323"/>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4"/>
    </row>
    <row r="148" spans="1:54" ht="13.5" customHeight="1" x14ac:dyDescent="0.15">
      <c r="A148" s="365"/>
      <c r="B148" s="355" t="s">
        <v>0</v>
      </c>
      <c r="C148" s="357" t="s">
        <v>283</v>
      </c>
      <c r="D148" s="357" t="str">
        <f>IF(C150="○","整理番号","登録番号")</f>
        <v>登録番号</v>
      </c>
      <c r="E148" s="212" t="s">
        <v>1402</v>
      </c>
      <c r="F148" s="355" t="s">
        <v>322</v>
      </c>
      <c r="G148" s="213" t="s">
        <v>1</v>
      </c>
      <c r="H148" s="361" t="s">
        <v>1403</v>
      </c>
      <c r="I148" s="359" t="s">
        <v>2</v>
      </c>
      <c r="J148" s="214" t="s">
        <v>284</v>
      </c>
      <c r="K148" s="215" t="s">
        <v>16</v>
      </c>
      <c r="L148" s="352" t="s">
        <v>4</v>
      </c>
      <c r="M148" s="353"/>
      <c r="N148" s="353"/>
      <c r="O148" s="353"/>
      <c r="P148" s="353"/>
      <c r="Q148" s="353"/>
      <c r="R148" s="353"/>
      <c r="S148" s="353"/>
      <c r="T148" s="353"/>
      <c r="U148" s="353"/>
      <c r="V148" s="353"/>
      <c r="W148" s="353"/>
      <c r="X148" s="353"/>
      <c r="Y148" s="353"/>
      <c r="Z148" s="354"/>
      <c r="AA148" s="216" t="s">
        <v>16</v>
      </c>
      <c r="AB148" s="373" t="s">
        <v>470</v>
      </c>
      <c r="AC148" s="374"/>
      <c r="AD148" s="374"/>
      <c r="AE148" s="374"/>
      <c r="AF148" s="374"/>
      <c r="AG148" s="374"/>
      <c r="AH148" s="374"/>
      <c r="AI148" s="375"/>
      <c r="AJ148" s="228" t="s">
        <v>16</v>
      </c>
    </row>
    <row r="149" spans="1:54" ht="14.25" thickBot="1" x14ac:dyDescent="0.2">
      <c r="A149" s="366"/>
      <c r="B149" s="356"/>
      <c r="C149" s="358"/>
      <c r="D149" s="358"/>
      <c r="E149" s="217" t="s">
        <v>6</v>
      </c>
      <c r="F149" s="356"/>
      <c r="G149" s="218" t="s">
        <v>7</v>
      </c>
      <c r="H149" s="362"/>
      <c r="I149" s="360"/>
      <c r="J149" s="219"/>
      <c r="K149" s="220"/>
      <c r="L149" s="349" t="s">
        <v>8</v>
      </c>
      <c r="M149" s="350"/>
      <c r="N149" s="350"/>
      <c r="O149" s="350"/>
      <c r="P149" s="350"/>
      <c r="Q149" s="350"/>
      <c r="R149" s="351"/>
      <c r="S149" s="217" t="s">
        <v>9</v>
      </c>
      <c r="T149" s="221" t="s">
        <v>10</v>
      </c>
      <c r="U149" s="222"/>
      <c r="V149" s="222"/>
      <c r="W149" s="222"/>
      <c r="X149" s="222"/>
      <c r="Y149" s="223"/>
      <c r="Z149" s="218" t="s">
        <v>11</v>
      </c>
      <c r="AA149" s="224"/>
      <c r="AB149" s="376" t="s">
        <v>8</v>
      </c>
      <c r="AC149" s="377"/>
      <c r="AD149" s="377"/>
      <c r="AE149" s="377"/>
      <c r="AF149" s="377"/>
      <c r="AG149" s="377"/>
      <c r="AH149" s="378"/>
      <c r="AI149" s="225" t="s">
        <v>9</v>
      </c>
      <c r="AJ149" s="229"/>
    </row>
    <row r="150" spans="1:54" ht="13.5" customHeight="1" x14ac:dyDescent="0.15">
      <c r="A150" s="367">
        <v>30</v>
      </c>
      <c r="B150" s="379" t="str">
        <f>IF(OR(B145="",E150=""),"",B145+1)</f>
        <v/>
      </c>
      <c r="C150" s="281"/>
      <c r="D150" s="279"/>
      <c r="E150" s="196" t="str">
        <f>IF(C150="○",IF($D150&lt;&gt;"",VLOOKUP($D150,新規学連登録者入力シート!$A$2:$U$101,8,FALSE),""),IF($D150&lt;&gt;"",IF(VLOOKUP(個人情報!$D150,登録者リスト!$A$1:$F$43729,4,FALSE)=基本情報!$D$6,VLOOKUP(個人情報!$D150,登録者リスト!$A$1:$F$43729,3,FALSE),""),""))</f>
        <v/>
      </c>
      <c r="F150" s="283" t="str">
        <f>IF(C150="○",IF($D150&lt;&gt;"",VLOOKUP($D150,新規学連登録者入力シート!$A$2:$U$101,9,FALSE),""),IF($D150&lt;&gt;"",IF(VLOOKUP(個人情報!$D150,登録者リスト!$A$1:$G$43729,4,FALSE)=基本情報!$D$6,VLOOKUP(個人情報!$D150,登録者リスト!$A$1:$G$43729,7,FALSE),""),""))</f>
        <v/>
      </c>
      <c r="G150" s="197" t="str">
        <f>IF(C150="○",IF($D150&lt;&gt;"",VLOOKUP($D150,新規学連登録者入力シート!$A$2:$U$101,14,FALSE),""),IF($D150&lt;&gt;"",IF(VLOOKUP(個人情報!$D150,登録者リスト!$A$1:$F$43729,4,FALSE)=基本情報!$D$6,VLOOKUP(個人情報!$D150,登録者リスト!$A$1:$F$43729,5,FALSE),""),""))</f>
        <v/>
      </c>
      <c r="H150" s="363" t="str">
        <f>IF(C150="○",IF($D150&lt;&gt;"",VLOOKUP($D150,新規学連登録者入力シート!$A$2:$U$101,19,FALSE),""),IF($D150&lt;&gt;"",IF(VLOOKUP(個人情報!$D150,登録者リスト!$A$1:$H$43729,4,FALSE)=基本情報!$D$6,VLOOKUP(個人情報!$D150,登録者リスト!$A$1:$H$43729,8,FALSE),""),""))</f>
        <v/>
      </c>
      <c r="I150" s="347"/>
      <c r="J150" s="170"/>
      <c r="K150" s="13" t="str">
        <f>IF(S150="",ASC(L150&amp;IF(N150&lt;&gt;"",TEXT(N150,"00"),"")&amp;IF(P150&lt;&gt;"",TEXT(P150,"00"),"")&amp;IF(R150&lt;&gt;"",TEXT(R150,"00"),"")),ASC(S150))</f>
        <v/>
      </c>
      <c r="L150" s="279"/>
      <c r="M150" s="329" t="s">
        <v>278</v>
      </c>
      <c r="N150" s="311"/>
      <c r="O150" s="329" t="s">
        <v>279</v>
      </c>
      <c r="P150" s="311"/>
      <c r="Q150" s="313" t="s">
        <v>280</v>
      </c>
      <c r="R150" s="315"/>
      <c r="S150" s="279"/>
      <c r="T150" s="8"/>
      <c r="U150" s="9" t="s">
        <v>23</v>
      </c>
      <c r="V150" s="8"/>
      <c r="W150" s="9" t="s">
        <v>24</v>
      </c>
      <c r="X150" s="8"/>
      <c r="Y150" s="9" t="s">
        <v>26</v>
      </c>
      <c r="Z150" s="341"/>
      <c r="AA150" s="127" t="str">
        <f>IF(AI150="",ASC(AB150&amp;IF(AD150&lt;&gt;"",TEXT(AD150,"00"),"")&amp;IF(AF150&lt;&gt;"",TEXT(AF150,"00"),"")&amp;IF(AH150&lt;&gt;"",TEXT(AH150,"00"),"")),ASC(AI150))</f>
        <v/>
      </c>
      <c r="AB150" s="327" t="str">
        <f>IF(I150="","",IF(I150="201 十種競技","",VLOOKUP(I150,#REF!,2,FALSE)))</f>
        <v/>
      </c>
      <c r="AC150" s="331" t="s">
        <v>278</v>
      </c>
      <c r="AD150" s="333" t="str">
        <f>IF(I150="","",IF(I150="201 十種競技","",VLOOKUP(I150,#REF!,4,FALSE)))</f>
        <v/>
      </c>
      <c r="AE150" s="331" t="s">
        <v>279</v>
      </c>
      <c r="AF150" s="333" t="str">
        <f>IF(I150="","",IF(I150="201 十種競技","",VLOOKUP(I150,#REF!,6,FALSE)))</f>
        <v/>
      </c>
      <c r="AG150" s="335" t="s">
        <v>280</v>
      </c>
      <c r="AH150" s="325" t="str">
        <f>IF(I150="","",IF(I150="201 十種競技","",VLOOKUP(I150,#REF!,8,FALSE)))</f>
        <v/>
      </c>
      <c r="AI150" s="327" t="str">
        <f>IF(I150="","",IF(I150="201 十種競技",大学記録!$B$21,""))</f>
        <v/>
      </c>
      <c r="AJ150" s="230" t="e">
        <f>IF(#REF!="",ASC(#REF!&amp;IF(#REF!&lt;&gt;"",TEXT(#REF!,"00"),"")&amp;IF(#REF!&lt;&gt;"",TEXT(#REF!,"00"),"")&amp;IF(#REF!&lt;&gt;"",TEXT(#REF!,"00"),"")),ASC(#REF!))</f>
        <v>#REF!</v>
      </c>
      <c r="AL150" s="6" t="str">
        <f>IF(AND(I150&lt;&gt;"107 ハーフマラソン",I150&lt;&gt;"062 10000mW"),D150 &amp; "-" &amp; I150,D150 &amp; "-" &amp; I150 &amp;#REF!)</f>
        <v>-</v>
      </c>
      <c r="AM150" s="6" t="str">
        <f>IF(ISERROR(VLOOKUP(個人情報!$AL150,登録者リスト!#REF!,4,FALSE)),"○","")</f>
        <v>○</v>
      </c>
      <c r="AN150" s="6" t="e">
        <f>IF(AND(I150&lt;&gt;"107 ハーフマラソン",I150&lt;&gt;"062 10000mW"),#REF! &amp; "-" &amp; I150,#REF! &amp; "-" &amp; I150 &amp;#REF!)</f>
        <v>#REF!</v>
      </c>
      <c r="AO150" s="6" t="str">
        <f>IF(ISERROR(VLOOKUP(AN150,突破者リスト外資格記録入力シート!$D$7:$M$106,2,FALSE)),"○","")</f>
        <v>○</v>
      </c>
      <c r="AP150" s="6" t="str">
        <f>IF(C150="○","整理番号","登録番号")</f>
        <v>登録番号</v>
      </c>
      <c r="AQ150" s="6" t="str">
        <f>IF(I150="107 ハーフマラソン","H",IF(I150="062 10000mW","W",""))</f>
        <v/>
      </c>
      <c r="AR150" s="6" t="e">
        <f>VLOOKUP($I150 &amp;#REF!,標準記録!$A$1:$D$25,2,FALSE)</f>
        <v>#REF!</v>
      </c>
      <c r="AS150" s="6" t="e">
        <f>VLOOKUP($I150 &amp;#REF!,標準記録!$A$1:$D$25,3,FALSE)</f>
        <v>#REF!</v>
      </c>
      <c r="AT150" s="6" t="e">
        <f>VLOOKUP($I150 &amp;#REF!,標準記録!$A$1:$D$25,4,FALSE)</f>
        <v>#REF!</v>
      </c>
      <c r="AU150" s="6" t="str">
        <f>IF(AV150="","",A150)</f>
        <v/>
      </c>
      <c r="AV150" s="6" t="str">
        <f>IF(OR(I150="201 十種競技",I150="202 七種競技"),#REF!,"")</f>
        <v/>
      </c>
      <c r="AW150" s="6" t="str">
        <f>IF(I150="107 ハーフマラソン",#REF!,"")</f>
        <v/>
      </c>
      <c r="AX150" s="6" t="e">
        <f>I150 &amp;#REF!</f>
        <v>#REF!</v>
      </c>
      <c r="AY150" s="6">
        <f>I150</f>
        <v>0</v>
      </c>
      <c r="AZ150" s="6">
        <f>COUNTIF($AY$5:$AY$401,I150)</f>
        <v>160</v>
      </c>
      <c r="BA150" s="6">
        <f>COUNTIF($AX$5:$AX$401,I150 &amp; "B標準")</f>
        <v>0</v>
      </c>
      <c r="BB150" s="6" t="str">
        <f>D148 &amp; D150</f>
        <v>登録番号</v>
      </c>
    </row>
    <row r="151" spans="1:54" ht="14.25" customHeight="1" thickBot="1" x14ac:dyDescent="0.2">
      <c r="A151" s="368"/>
      <c r="B151" s="380"/>
      <c r="C151" s="282"/>
      <c r="D151" s="280"/>
      <c r="E151" s="193" t="str">
        <f>IF(C150="○",IF($D150&lt;&gt;"",VLOOKUP($D150,新規学連登録者入力シート!$A$2:$U$101,7,FALSE),""),IF($D150&lt;&gt;"",IF(VLOOKUP(個人情報!$D150,登録者リスト!$A$1:$F$43729,4,FALSE)=基本情報!$D$6,VLOOKUP(個人情報!$D150,登録者リスト!$A$1:$F$43729,2,FALSE),""),""))</f>
        <v/>
      </c>
      <c r="F151" s="284"/>
      <c r="G151" s="193" t="str">
        <f>IF(C150="○",IF($D150&lt;&gt;"",VLOOKUP($D150,新規学連登録者入力シート!$A$2:$U$101,19,FALSE),""),IF($D150&lt;&gt;"",IF(VLOOKUP(個人情報!$D150,登録者リスト!$A$1:$F$43729,4,FALSE)=基本情報!$D$6,VLOOKUP(個人情報!$D150,登録者リスト!$A$1:$F$43729,6,FALSE),""),""))</f>
        <v/>
      </c>
      <c r="H151" s="364"/>
      <c r="I151" s="348"/>
      <c r="J151" s="171"/>
      <c r="K151" s="15" t="str">
        <f>IF(S151="",ASC(L151&amp;IF(N151&lt;&gt;"",TEXT(N151,"00"),"")&amp;IF(P151&lt;&gt;"",TEXT(P151,"00"),"")&amp;IF(R151&lt;&gt;"",TEXT(R151,"00"),"")),ASC(S151))</f>
        <v/>
      </c>
      <c r="L151" s="280"/>
      <c r="M151" s="330"/>
      <c r="N151" s="312"/>
      <c r="O151" s="330"/>
      <c r="P151" s="312"/>
      <c r="Q151" s="314"/>
      <c r="R151" s="316"/>
      <c r="S151" s="280"/>
      <c r="T151" s="10"/>
      <c r="U151" s="11" t="s">
        <v>23</v>
      </c>
      <c r="V151" s="10"/>
      <c r="W151" s="11" t="s">
        <v>25</v>
      </c>
      <c r="X151" s="10"/>
      <c r="Y151" s="11" t="s">
        <v>26</v>
      </c>
      <c r="Z151" s="342"/>
      <c r="AA151" s="128" t="str">
        <f>IF(AI151="",ASC(AB150&amp;IF(AD151&lt;&gt;"",TEXT(AD151,"00"),"")&amp;IF(AF151&lt;&gt;"",TEXT(AF151,"00"),"")&amp;IF(AH151&lt;&gt;"",TEXT(AH151,"00"),"")),ASC(AI151))</f>
        <v/>
      </c>
      <c r="AB151" s="328"/>
      <c r="AC151" s="332"/>
      <c r="AD151" s="334"/>
      <c r="AE151" s="332"/>
      <c r="AF151" s="334"/>
      <c r="AG151" s="336"/>
      <c r="AH151" s="326"/>
      <c r="AI151" s="328"/>
      <c r="AJ151" s="231" t="e">
        <f>IF(#REF!="",ASC(#REF!&amp;IF(#REF!&lt;&gt;"",TEXT(#REF!,"00"),"")&amp;IF(#REF!&lt;&gt;"",TEXT(#REF!,"00"),"")&amp;IF(#REF!&lt;&gt;"",TEXT(#REF!,"00"),"")),ASC(#REF!))</f>
        <v>#REF!</v>
      </c>
      <c r="AL151" s="6" t="str">
        <f>IF(AND(I151&lt;&gt;"107 ハーフマラソン",I151&lt;&gt;"062 10000mW"),D150 &amp; "-" &amp; I151,D150 &amp; "-" &amp; I151 &amp;#REF!)</f>
        <v>-</v>
      </c>
      <c r="AM151" s="6" t="str">
        <f>IF(ISERROR(VLOOKUP(個人情報!$AL151,登録者リスト!#REF!,4,FALSE)),"○","")</f>
        <v>○</v>
      </c>
      <c r="AN151" s="6" t="e">
        <f>IF(AND(I151&lt;&gt;"107 ハーフマラソン",I151&lt;&gt;"062 10000mW"),#REF! &amp; "-" &amp; I151,#REF! &amp; "-" &amp; I151 &amp;#REF!)</f>
        <v>#REF!</v>
      </c>
      <c r="AO151" s="6" t="str">
        <f>IF(ISERROR(VLOOKUP(AN151,突破者リスト外資格記録入力シート!$D$7:$M$106,2,FALSE)),"○","")</f>
        <v>○</v>
      </c>
      <c r="AQ151" s="6" t="str">
        <f>IF(I151="107 ハーフマラソン","H",IF(I151="062 10000mW","W",""))</f>
        <v/>
      </c>
      <c r="AR151" s="6" t="e">
        <f>VLOOKUP($I151 &amp;#REF!,標準記録!$A$1:$D$25,2,FALSE)</f>
        <v>#REF!</v>
      </c>
      <c r="AS151" s="6" t="e">
        <f>VLOOKUP($I151 &amp;#REF!,標準記録!$A$1:$D$25,3,FALSE)</f>
        <v>#REF!</v>
      </c>
      <c r="AT151" s="6" t="e">
        <f>VLOOKUP($I151 &amp;#REF!,標準記録!$A$1:$D$25,4,FALSE)</f>
        <v>#REF!</v>
      </c>
      <c r="AU151" s="6" t="str">
        <f>IF(AV151="","",A150)</f>
        <v/>
      </c>
      <c r="AV151" s="6" t="str">
        <f>IF(OR(I151="201 十種競技",I151="202 七種競技"),#REF!,"")</f>
        <v/>
      </c>
      <c r="AW151" s="6" t="str">
        <f>IF(I151="107 ハーフマラソン",#REF!,"")</f>
        <v/>
      </c>
      <c r="AX151" s="6" t="e">
        <f>I151 &amp;#REF!</f>
        <v>#REF!</v>
      </c>
      <c r="AY151" s="6">
        <f>I151</f>
        <v>0</v>
      </c>
      <c r="AZ151" s="6">
        <f>COUNTIF($AY$5:$AY$401,I151)</f>
        <v>160</v>
      </c>
      <c r="BA151" s="6">
        <f>COUNTIF($AX$5:$AX$401,I151 &amp; "B標準")</f>
        <v>0</v>
      </c>
    </row>
    <row r="152" spans="1:54" ht="15" thickTop="1" thickBot="1" x14ac:dyDescent="0.2">
      <c r="A152" s="369"/>
      <c r="B152" s="319" t="s">
        <v>167</v>
      </c>
      <c r="C152" s="320"/>
      <c r="D152" s="320"/>
      <c r="E152" s="320"/>
      <c r="F152" s="320"/>
      <c r="G152" s="321"/>
      <c r="H152" s="198"/>
      <c r="I152" s="370"/>
      <c r="J152" s="323"/>
      <c r="K152" s="323"/>
      <c r="L152" s="323"/>
      <c r="M152" s="323"/>
      <c r="N152" s="323"/>
      <c r="O152" s="323"/>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4"/>
    </row>
    <row r="153" spans="1:54" ht="13.5" customHeight="1" x14ac:dyDescent="0.15">
      <c r="A153" s="365"/>
      <c r="B153" s="355" t="s">
        <v>0</v>
      </c>
      <c r="C153" s="357" t="s">
        <v>283</v>
      </c>
      <c r="D153" s="357" t="str">
        <f>IF(C155="○","整理番号","登録番号")</f>
        <v>登録番号</v>
      </c>
      <c r="E153" s="212" t="s">
        <v>1402</v>
      </c>
      <c r="F153" s="355" t="s">
        <v>322</v>
      </c>
      <c r="G153" s="213" t="s">
        <v>1</v>
      </c>
      <c r="H153" s="361" t="s">
        <v>1403</v>
      </c>
      <c r="I153" s="359" t="s">
        <v>2</v>
      </c>
      <c r="J153" s="214" t="s">
        <v>284</v>
      </c>
      <c r="K153" s="215" t="s">
        <v>16</v>
      </c>
      <c r="L153" s="352" t="s">
        <v>4</v>
      </c>
      <c r="M153" s="353"/>
      <c r="N153" s="353"/>
      <c r="O153" s="353"/>
      <c r="P153" s="353"/>
      <c r="Q153" s="353"/>
      <c r="R153" s="353"/>
      <c r="S153" s="353"/>
      <c r="T153" s="353"/>
      <c r="U153" s="353"/>
      <c r="V153" s="353"/>
      <c r="W153" s="353"/>
      <c r="X153" s="353"/>
      <c r="Y153" s="353"/>
      <c r="Z153" s="354"/>
      <c r="AA153" s="216" t="s">
        <v>16</v>
      </c>
      <c r="AB153" s="373" t="s">
        <v>470</v>
      </c>
      <c r="AC153" s="374"/>
      <c r="AD153" s="374"/>
      <c r="AE153" s="374"/>
      <c r="AF153" s="374"/>
      <c r="AG153" s="374"/>
      <c r="AH153" s="374"/>
      <c r="AI153" s="375"/>
      <c r="AJ153" s="228" t="s">
        <v>16</v>
      </c>
    </row>
    <row r="154" spans="1:54" ht="14.25" thickBot="1" x14ac:dyDescent="0.2">
      <c r="A154" s="366"/>
      <c r="B154" s="356"/>
      <c r="C154" s="358"/>
      <c r="D154" s="358"/>
      <c r="E154" s="217" t="s">
        <v>6</v>
      </c>
      <c r="F154" s="356"/>
      <c r="G154" s="218" t="s">
        <v>7</v>
      </c>
      <c r="H154" s="362"/>
      <c r="I154" s="360"/>
      <c r="J154" s="219"/>
      <c r="K154" s="220"/>
      <c r="L154" s="349" t="s">
        <v>8</v>
      </c>
      <c r="M154" s="350"/>
      <c r="N154" s="350"/>
      <c r="O154" s="350"/>
      <c r="P154" s="350"/>
      <c r="Q154" s="350"/>
      <c r="R154" s="351"/>
      <c r="S154" s="217" t="s">
        <v>9</v>
      </c>
      <c r="T154" s="221" t="s">
        <v>10</v>
      </c>
      <c r="U154" s="222"/>
      <c r="V154" s="222"/>
      <c r="W154" s="222"/>
      <c r="X154" s="222"/>
      <c r="Y154" s="223"/>
      <c r="Z154" s="218" t="s">
        <v>11</v>
      </c>
      <c r="AA154" s="224"/>
      <c r="AB154" s="376" t="s">
        <v>8</v>
      </c>
      <c r="AC154" s="377"/>
      <c r="AD154" s="377"/>
      <c r="AE154" s="377"/>
      <c r="AF154" s="377"/>
      <c r="AG154" s="377"/>
      <c r="AH154" s="378"/>
      <c r="AI154" s="225" t="s">
        <v>9</v>
      </c>
      <c r="AJ154" s="229"/>
    </row>
    <row r="155" spans="1:54" ht="13.5" customHeight="1" x14ac:dyDescent="0.15">
      <c r="A155" s="367">
        <v>31</v>
      </c>
      <c r="B155" s="379" t="str">
        <f>IF(OR(B150="",E155=""),"",B150+1)</f>
        <v/>
      </c>
      <c r="C155" s="281"/>
      <c r="D155" s="279"/>
      <c r="E155" s="196" t="str">
        <f>IF(C155="○",IF($D155&lt;&gt;"",VLOOKUP($D155,新規学連登録者入力シート!$A$2:$U$101,8,FALSE),""),IF($D155&lt;&gt;"",IF(VLOOKUP(個人情報!$D155,登録者リスト!$A$1:$F$43729,4,FALSE)=基本情報!$D$6,VLOOKUP(個人情報!$D155,登録者リスト!$A$1:$F$43729,3,FALSE),""),""))</f>
        <v/>
      </c>
      <c r="F155" s="283" t="str">
        <f>IF(C155="○",IF($D155&lt;&gt;"",VLOOKUP($D155,新規学連登録者入力シート!$A$2:$U$101,9,FALSE),""),IF($D155&lt;&gt;"",IF(VLOOKUP(個人情報!$D155,登録者リスト!$A$1:$G$43729,4,FALSE)=基本情報!$D$6,VLOOKUP(個人情報!$D155,登録者リスト!$A$1:$G$43729,7,FALSE),""),""))</f>
        <v/>
      </c>
      <c r="G155" s="197" t="str">
        <f>IF(C155="○",IF($D155&lt;&gt;"",VLOOKUP($D155,新規学連登録者入力シート!$A$2:$U$101,14,FALSE),""),IF($D155&lt;&gt;"",IF(VLOOKUP(個人情報!$D155,登録者リスト!$A$1:$F$43729,4,FALSE)=基本情報!$D$6,VLOOKUP(個人情報!$D155,登録者リスト!$A$1:$F$43729,5,FALSE),""),""))</f>
        <v/>
      </c>
      <c r="H155" s="363" t="str">
        <f>IF(C155="○",IF($D155&lt;&gt;"",VLOOKUP($D155,新規学連登録者入力シート!$A$2:$U$101,19,FALSE),""),IF($D155&lt;&gt;"",IF(VLOOKUP(個人情報!$D155,登録者リスト!$A$1:$H$43729,4,FALSE)=基本情報!$D$6,VLOOKUP(個人情報!$D155,登録者リスト!$A$1:$H$43729,8,FALSE),""),""))</f>
        <v/>
      </c>
      <c r="I155" s="347"/>
      <c r="J155" s="170"/>
      <c r="K155" s="13" t="str">
        <f>IF(S155="",ASC(L155&amp;IF(N155&lt;&gt;"",TEXT(N155,"00"),"")&amp;IF(P155&lt;&gt;"",TEXT(P155,"00"),"")&amp;IF(R155&lt;&gt;"",TEXT(R155,"00"),"")),ASC(S155))</f>
        <v/>
      </c>
      <c r="L155" s="279"/>
      <c r="M155" s="329" t="s">
        <v>278</v>
      </c>
      <c r="N155" s="311"/>
      <c r="O155" s="329" t="s">
        <v>279</v>
      </c>
      <c r="P155" s="311"/>
      <c r="Q155" s="313" t="s">
        <v>280</v>
      </c>
      <c r="R155" s="315"/>
      <c r="S155" s="279"/>
      <c r="T155" s="8"/>
      <c r="U155" s="9" t="s">
        <v>23</v>
      </c>
      <c r="V155" s="8"/>
      <c r="W155" s="9" t="s">
        <v>24</v>
      </c>
      <c r="X155" s="8"/>
      <c r="Y155" s="9" t="s">
        <v>26</v>
      </c>
      <c r="Z155" s="341"/>
      <c r="AA155" s="127" t="str">
        <f>IF(AI155="",ASC(AB155&amp;IF(AD155&lt;&gt;"",TEXT(AD155,"00"),"")&amp;IF(AF155&lt;&gt;"",TEXT(AF155,"00"),"")&amp;IF(AH155&lt;&gt;"",TEXT(AH155,"00"),"")),ASC(AI155))</f>
        <v/>
      </c>
      <c r="AB155" s="327" t="str">
        <f>IF(I155="","",IF(I155="201 十種競技","",VLOOKUP(I155,大学記録!$A$3:$H$22,2,FALSE)))</f>
        <v/>
      </c>
      <c r="AC155" s="331" t="s">
        <v>278</v>
      </c>
      <c r="AD155" s="327" t="str">
        <f>IF(I155="","",IF(I155="201 十種競技","",VLOOKUP(I155,大学記録!$A$3:$H$22,4,FALSE)))</f>
        <v/>
      </c>
      <c r="AE155" s="331" t="s">
        <v>279</v>
      </c>
      <c r="AF155" s="327" t="str">
        <f>IF(I155="","",IF(I155="201 十種競技","",VLOOKUP(I155,大学記録!$A$3:$H$22,6,FALSE)))</f>
        <v/>
      </c>
      <c r="AG155" s="335" t="s">
        <v>280</v>
      </c>
      <c r="AH155" s="327" t="str">
        <f>IF(I155="","",IF(I155="201 十種競技","",VLOOKUP(I155,大学記録!$A$3:$H$22,8,FALSE)))</f>
        <v/>
      </c>
      <c r="AI155" s="371" t="str">
        <f>IF(I155="","",IF(I155="201 十種競技",大学記録!$B$21,""))</f>
        <v/>
      </c>
      <c r="AJ155" s="230" t="e">
        <f>IF(#REF!="",ASC(#REF!&amp;IF(#REF!&lt;&gt;"",TEXT(#REF!,"00"),"")&amp;IF(#REF!&lt;&gt;"",TEXT(#REF!,"00"),"")&amp;IF(#REF!&lt;&gt;"",TEXT(#REF!,"00"),"")),ASC(#REF!))</f>
        <v>#REF!</v>
      </c>
      <c r="AL155" s="6" t="str">
        <f>IF(AND(I155&lt;&gt;"107 ハーフマラソン",I155&lt;&gt;"062 10000mW"),D155 &amp; "-" &amp; I155,D155 &amp; "-" &amp; I155 &amp;#REF!)</f>
        <v>-</v>
      </c>
      <c r="AM155" s="6" t="str">
        <f>IF(ISERROR(VLOOKUP(個人情報!$AL155,登録者リスト!#REF!,4,FALSE)),"○","")</f>
        <v>○</v>
      </c>
      <c r="AN155" s="6" t="e">
        <f>IF(AND(I155&lt;&gt;"107 ハーフマラソン",I155&lt;&gt;"062 10000mW"),#REF! &amp; "-" &amp; I155,#REF! &amp; "-" &amp; I155 &amp;#REF!)</f>
        <v>#REF!</v>
      </c>
      <c r="AO155" s="6" t="str">
        <f>IF(ISERROR(VLOOKUP(AN155,突破者リスト外資格記録入力シート!$D$7:$M$106,2,FALSE)),"○","")</f>
        <v>○</v>
      </c>
      <c r="AP155" s="6" t="str">
        <f>IF(C155="○","整理番号","登録番号")</f>
        <v>登録番号</v>
      </c>
      <c r="AQ155" s="6" t="str">
        <f>IF(I155="107 ハーフマラソン","H",IF(I155="062 10000mW","W",""))</f>
        <v/>
      </c>
      <c r="AR155" s="6" t="e">
        <f>VLOOKUP($I155 &amp;#REF!,標準記録!$A$1:$D$25,2,FALSE)</f>
        <v>#REF!</v>
      </c>
      <c r="AS155" s="6" t="e">
        <f>VLOOKUP($I155 &amp;#REF!,標準記録!$A$1:$D$25,3,FALSE)</f>
        <v>#REF!</v>
      </c>
      <c r="AT155" s="6" t="e">
        <f>VLOOKUP($I155 &amp;#REF!,標準記録!$A$1:$D$25,4,FALSE)</f>
        <v>#REF!</v>
      </c>
      <c r="AU155" s="6" t="str">
        <f>IF(AV155="","",A155)</f>
        <v/>
      </c>
      <c r="AV155" s="6" t="str">
        <f>IF(OR(I155="201 十種競技",I155="202 七種競技"),#REF!,"")</f>
        <v/>
      </c>
      <c r="AW155" s="6" t="str">
        <f>IF(I155="107 ハーフマラソン",#REF!,"")</f>
        <v/>
      </c>
      <c r="AX155" s="6" t="e">
        <f>I155 &amp;#REF!</f>
        <v>#REF!</v>
      </c>
      <c r="AY155" s="6">
        <f>I155</f>
        <v>0</v>
      </c>
      <c r="AZ155" s="6">
        <f>COUNTIF($AY$5:$AY$401,I155)</f>
        <v>160</v>
      </c>
      <c r="BA155" s="6">
        <f>COUNTIF($AX$5:$AX$401,I155 &amp; "B標準")</f>
        <v>0</v>
      </c>
      <c r="BB155" s="6" t="str">
        <f>D153 &amp; D155</f>
        <v>登録番号</v>
      </c>
    </row>
    <row r="156" spans="1:54" ht="14.25" customHeight="1" thickBot="1" x14ac:dyDescent="0.2">
      <c r="A156" s="368"/>
      <c r="B156" s="380"/>
      <c r="C156" s="282"/>
      <c r="D156" s="280"/>
      <c r="E156" s="193" t="str">
        <f>IF(C155="○",IF($D155&lt;&gt;"",VLOOKUP($D155,新規学連登録者入力シート!$A$2:$U$101,7,FALSE),""),IF($D155&lt;&gt;"",IF(VLOOKUP(個人情報!$D155,登録者リスト!$A$1:$F$43729,4,FALSE)=基本情報!$D$6,VLOOKUP(個人情報!$D155,登録者リスト!$A$1:$F$43729,2,FALSE),""),""))</f>
        <v/>
      </c>
      <c r="F156" s="284"/>
      <c r="G156" s="193" t="str">
        <f>IF(C155="○",IF($D155&lt;&gt;"",VLOOKUP($D155,新規学連登録者入力シート!$A$2:$U$101,19,FALSE),""),IF($D155&lt;&gt;"",IF(VLOOKUP(個人情報!$D155,登録者リスト!$A$1:$F$43729,4,FALSE)=基本情報!$D$6,VLOOKUP(個人情報!$D155,登録者リスト!$A$1:$F$43729,6,FALSE),""),""))</f>
        <v/>
      </c>
      <c r="H156" s="364"/>
      <c r="I156" s="348"/>
      <c r="J156" s="171"/>
      <c r="K156" s="15" t="str">
        <f>IF(S156="",ASC(L156&amp;IF(N156&lt;&gt;"",TEXT(N156,"00"),"")&amp;IF(P156&lt;&gt;"",TEXT(P156,"00"),"")&amp;IF(R156&lt;&gt;"",TEXT(R156,"00"),"")),ASC(S156))</f>
        <v/>
      </c>
      <c r="L156" s="280"/>
      <c r="M156" s="330"/>
      <c r="N156" s="312"/>
      <c r="O156" s="330"/>
      <c r="P156" s="312"/>
      <c r="Q156" s="314"/>
      <c r="R156" s="316"/>
      <c r="S156" s="280"/>
      <c r="T156" s="10"/>
      <c r="U156" s="11" t="s">
        <v>23</v>
      </c>
      <c r="V156" s="10"/>
      <c r="W156" s="11" t="s">
        <v>25</v>
      </c>
      <c r="X156" s="10"/>
      <c r="Y156" s="11" t="s">
        <v>26</v>
      </c>
      <c r="Z156" s="342"/>
      <c r="AA156" s="128" t="str">
        <f>IF(AI156="",ASC(AB155&amp;IF(AD156&lt;&gt;"",TEXT(AD156,"00"),"")&amp;IF(AF156&lt;&gt;"",TEXT(AF156,"00"),"")&amp;IF(AH156&lt;&gt;"",TEXT(AH156,"00"),"")),ASC(AI156))</f>
        <v/>
      </c>
      <c r="AB156" s="328"/>
      <c r="AC156" s="332"/>
      <c r="AD156" s="328"/>
      <c r="AE156" s="332"/>
      <c r="AF156" s="328"/>
      <c r="AG156" s="336"/>
      <c r="AH156" s="328"/>
      <c r="AI156" s="372"/>
      <c r="AJ156" s="231" t="e">
        <f>IF(#REF!="",ASC(#REF!&amp;IF(#REF!&lt;&gt;"",TEXT(#REF!,"00"),"")&amp;IF(#REF!&lt;&gt;"",TEXT(#REF!,"00"),"")&amp;IF(#REF!&lt;&gt;"",TEXT(#REF!,"00"),"")),ASC(#REF!))</f>
        <v>#REF!</v>
      </c>
      <c r="AL156" s="6" t="str">
        <f>IF(AND(I156&lt;&gt;"107 ハーフマラソン",I156&lt;&gt;"062 10000mW"),D155 &amp; "-" &amp; I156,D155 &amp; "-" &amp; I156 &amp;#REF!)</f>
        <v>-</v>
      </c>
      <c r="AM156" s="6" t="str">
        <f>IF(ISERROR(VLOOKUP(個人情報!$AL156,登録者リスト!#REF!,4,FALSE)),"○","")</f>
        <v>○</v>
      </c>
      <c r="AN156" s="6" t="e">
        <f>IF(AND(I156&lt;&gt;"107 ハーフマラソン",I156&lt;&gt;"062 10000mW"),#REF! &amp; "-" &amp; I156,#REF! &amp; "-" &amp; I156 &amp;#REF!)</f>
        <v>#REF!</v>
      </c>
      <c r="AO156" s="6" t="str">
        <f>IF(ISERROR(VLOOKUP(AN156,突破者リスト外資格記録入力シート!$D$7:$M$106,2,FALSE)),"○","")</f>
        <v>○</v>
      </c>
      <c r="AQ156" s="6" t="str">
        <f>IF(I156="107 ハーフマラソン","H",IF(I156="062 10000mW","W",""))</f>
        <v/>
      </c>
      <c r="AR156" s="6" t="e">
        <f>VLOOKUP($I156 &amp;#REF!,標準記録!$A$1:$D$25,2,FALSE)</f>
        <v>#REF!</v>
      </c>
      <c r="AS156" s="6" t="e">
        <f>VLOOKUP($I156 &amp;#REF!,標準記録!$A$1:$D$25,3,FALSE)</f>
        <v>#REF!</v>
      </c>
      <c r="AT156" s="6" t="e">
        <f>VLOOKUP($I156 &amp;#REF!,標準記録!$A$1:$D$25,4,FALSE)</f>
        <v>#REF!</v>
      </c>
      <c r="AU156" s="6" t="str">
        <f>IF(AV156="","",A155)</f>
        <v/>
      </c>
      <c r="AV156" s="6" t="str">
        <f>IF(OR(I156="201 十種競技",I156="202 七種競技"),#REF!,"")</f>
        <v/>
      </c>
      <c r="AW156" s="6" t="str">
        <f>IF(I156="107 ハーフマラソン",#REF!,"")</f>
        <v/>
      </c>
      <c r="AX156" s="6" t="e">
        <f>I156 &amp;#REF!</f>
        <v>#REF!</v>
      </c>
      <c r="AY156" s="6">
        <f>I156</f>
        <v>0</v>
      </c>
      <c r="AZ156" s="6">
        <f>COUNTIF($AY$5:$AY$401,I156)</f>
        <v>160</v>
      </c>
      <c r="BA156" s="6">
        <f>COUNTIF($AX$5:$AX$401,I156 &amp; "B標準")</f>
        <v>0</v>
      </c>
    </row>
    <row r="157" spans="1:54" ht="15" thickTop="1" thickBot="1" x14ac:dyDescent="0.2">
      <c r="A157" s="369"/>
      <c r="B157" s="319" t="s">
        <v>167</v>
      </c>
      <c r="C157" s="320"/>
      <c r="D157" s="320"/>
      <c r="E157" s="320"/>
      <c r="F157" s="320"/>
      <c r="G157" s="321"/>
      <c r="H157" s="198"/>
      <c r="I157" s="370"/>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4"/>
    </row>
    <row r="158" spans="1:54" ht="13.5" customHeight="1" x14ac:dyDescent="0.15">
      <c r="A158" s="365"/>
      <c r="B158" s="355" t="s">
        <v>0</v>
      </c>
      <c r="C158" s="357" t="s">
        <v>283</v>
      </c>
      <c r="D158" s="357" t="str">
        <f>IF(C160="○","整理番号","登録番号")</f>
        <v>登録番号</v>
      </c>
      <c r="E158" s="212" t="s">
        <v>1402</v>
      </c>
      <c r="F158" s="355" t="s">
        <v>322</v>
      </c>
      <c r="G158" s="213" t="s">
        <v>1</v>
      </c>
      <c r="H158" s="361" t="s">
        <v>1403</v>
      </c>
      <c r="I158" s="359" t="s">
        <v>2</v>
      </c>
      <c r="J158" s="214" t="s">
        <v>284</v>
      </c>
      <c r="K158" s="215" t="s">
        <v>16</v>
      </c>
      <c r="L158" s="352" t="s">
        <v>4</v>
      </c>
      <c r="M158" s="353"/>
      <c r="N158" s="353"/>
      <c r="O158" s="353"/>
      <c r="P158" s="353"/>
      <c r="Q158" s="353"/>
      <c r="R158" s="353"/>
      <c r="S158" s="353"/>
      <c r="T158" s="353"/>
      <c r="U158" s="353"/>
      <c r="V158" s="353"/>
      <c r="W158" s="353"/>
      <c r="X158" s="353"/>
      <c r="Y158" s="353"/>
      <c r="Z158" s="354"/>
      <c r="AA158" s="216" t="s">
        <v>16</v>
      </c>
      <c r="AB158" s="373" t="s">
        <v>470</v>
      </c>
      <c r="AC158" s="374"/>
      <c r="AD158" s="374"/>
      <c r="AE158" s="374"/>
      <c r="AF158" s="374"/>
      <c r="AG158" s="374"/>
      <c r="AH158" s="374"/>
      <c r="AI158" s="375"/>
      <c r="AJ158" s="228" t="s">
        <v>16</v>
      </c>
    </row>
    <row r="159" spans="1:54" ht="14.25" thickBot="1" x14ac:dyDescent="0.2">
      <c r="A159" s="366"/>
      <c r="B159" s="356"/>
      <c r="C159" s="358"/>
      <c r="D159" s="358"/>
      <c r="E159" s="217" t="s">
        <v>6</v>
      </c>
      <c r="F159" s="356"/>
      <c r="G159" s="218" t="s">
        <v>7</v>
      </c>
      <c r="H159" s="362"/>
      <c r="I159" s="360"/>
      <c r="J159" s="219"/>
      <c r="K159" s="220"/>
      <c r="L159" s="349" t="s">
        <v>8</v>
      </c>
      <c r="M159" s="350"/>
      <c r="N159" s="350"/>
      <c r="O159" s="350"/>
      <c r="P159" s="350"/>
      <c r="Q159" s="350"/>
      <c r="R159" s="351"/>
      <c r="S159" s="217" t="s">
        <v>9</v>
      </c>
      <c r="T159" s="221" t="s">
        <v>10</v>
      </c>
      <c r="U159" s="222"/>
      <c r="V159" s="222"/>
      <c r="W159" s="222"/>
      <c r="X159" s="222"/>
      <c r="Y159" s="223"/>
      <c r="Z159" s="218" t="s">
        <v>11</v>
      </c>
      <c r="AA159" s="224"/>
      <c r="AB159" s="376" t="s">
        <v>8</v>
      </c>
      <c r="AC159" s="377"/>
      <c r="AD159" s="377"/>
      <c r="AE159" s="377"/>
      <c r="AF159" s="377"/>
      <c r="AG159" s="377"/>
      <c r="AH159" s="378"/>
      <c r="AI159" s="225" t="s">
        <v>9</v>
      </c>
      <c r="AJ159" s="229"/>
    </row>
    <row r="160" spans="1:54" ht="13.5" customHeight="1" x14ac:dyDescent="0.15">
      <c r="A160" s="367">
        <v>32</v>
      </c>
      <c r="B160" s="379" t="str">
        <f>IF(OR(B155="",E160=""),"",B155+1)</f>
        <v/>
      </c>
      <c r="C160" s="281"/>
      <c r="D160" s="279"/>
      <c r="E160" s="196" t="str">
        <f>IF(C160="○",IF($D160&lt;&gt;"",VLOOKUP($D160,新規学連登録者入力シート!$A$2:$U$101,8,FALSE),""),IF($D160&lt;&gt;"",IF(VLOOKUP(個人情報!$D160,登録者リスト!$A$1:$F$43729,4,FALSE)=基本情報!$D$6,VLOOKUP(個人情報!$D160,登録者リスト!$A$1:$F$43729,3,FALSE),""),""))</f>
        <v/>
      </c>
      <c r="F160" s="283" t="str">
        <f>IF(C160="○",IF($D160&lt;&gt;"",VLOOKUP($D160,新規学連登録者入力シート!$A$2:$U$101,9,FALSE),""),IF($D160&lt;&gt;"",IF(VLOOKUP(個人情報!$D160,登録者リスト!$A$1:$G$43729,4,FALSE)=基本情報!$D$6,VLOOKUP(個人情報!$D160,登録者リスト!$A$1:$G$43729,7,FALSE),""),""))</f>
        <v/>
      </c>
      <c r="G160" s="197" t="str">
        <f>IF(C160="○",IF($D160&lt;&gt;"",VLOOKUP($D160,新規学連登録者入力シート!$A$2:$U$101,14,FALSE),""),IF($D160&lt;&gt;"",IF(VLOOKUP(個人情報!$D160,登録者リスト!$A$1:$F$43729,4,FALSE)=基本情報!$D$6,VLOOKUP(個人情報!$D160,登録者リスト!$A$1:$F$43729,5,FALSE),""),""))</f>
        <v/>
      </c>
      <c r="H160" s="363" t="str">
        <f>IF(C160="○",IF($D160&lt;&gt;"",VLOOKUP($D160,新規学連登録者入力シート!$A$2:$U$101,19,FALSE),""),IF($D160&lt;&gt;"",IF(VLOOKUP(個人情報!$D160,登録者リスト!$A$1:$H$43729,4,FALSE)=基本情報!$D$6,VLOOKUP(個人情報!$D160,登録者リスト!$A$1:$H$43729,8,FALSE),""),""))</f>
        <v/>
      </c>
      <c r="I160" s="347"/>
      <c r="J160" s="170"/>
      <c r="K160" s="13" t="str">
        <f>IF(S160="",ASC(L160&amp;IF(N160&lt;&gt;"",TEXT(N160,"00"),"")&amp;IF(P160&lt;&gt;"",TEXT(P160,"00"),"")&amp;IF(R160&lt;&gt;"",TEXT(R160,"00"),"")),ASC(S160))</f>
        <v/>
      </c>
      <c r="L160" s="279"/>
      <c r="M160" s="329" t="s">
        <v>278</v>
      </c>
      <c r="N160" s="311"/>
      <c r="O160" s="329" t="s">
        <v>279</v>
      </c>
      <c r="P160" s="311"/>
      <c r="Q160" s="313" t="s">
        <v>280</v>
      </c>
      <c r="R160" s="315"/>
      <c r="S160" s="279"/>
      <c r="T160" s="8"/>
      <c r="U160" s="9" t="s">
        <v>23</v>
      </c>
      <c r="V160" s="8"/>
      <c r="W160" s="9" t="s">
        <v>24</v>
      </c>
      <c r="X160" s="8"/>
      <c r="Y160" s="9" t="s">
        <v>26</v>
      </c>
      <c r="Z160" s="341"/>
      <c r="AA160" s="127" t="str">
        <f>IF(AI160="",ASC(AB160&amp;IF(AD160&lt;&gt;"",TEXT(AD160,"00"),"")&amp;IF(AF160&lt;&gt;"",TEXT(AF160,"00"),"")&amp;IF(AH160&lt;&gt;"",TEXT(AH160,"00"),"")),ASC(AI160))</f>
        <v/>
      </c>
      <c r="AB160" s="327" t="str">
        <f>IF(I160="","",IF(I160="201 十種競技","",VLOOKUP(I160,大学記録!$A$3:$H$22,2,FALSE)))</f>
        <v/>
      </c>
      <c r="AC160" s="331" t="s">
        <v>278</v>
      </c>
      <c r="AD160" s="327" t="str">
        <f>IF(I160="","",IF(I160="201 十種競技","",VLOOKUP(I160,大学記録!$A$3:$H$22,4,FALSE)))</f>
        <v/>
      </c>
      <c r="AE160" s="331" t="s">
        <v>279</v>
      </c>
      <c r="AF160" s="327" t="str">
        <f>IF(I160="","",IF(I160="201 十種競技","",VLOOKUP(I160,大学記録!$A$3:$H$22,6,FALSE)))</f>
        <v/>
      </c>
      <c r="AG160" s="335" t="s">
        <v>280</v>
      </c>
      <c r="AH160" s="327" t="str">
        <f>IF(I160="","",IF(I160="201 十種競技","",VLOOKUP(I160,大学記録!$A$3:$H$22,8,FALSE)))</f>
        <v/>
      </c>
      <c r="AI160" s="371" t="str">
        <f>IF(I160="","",IF(I160="201 十種競技",大学記録!$B$21,""))</f>
        <v/>
      </c>
      <c r="AJ160" s="230" t="e">
        <f>IF(#REF!="",ASC(#REF!&amp;IF(#REF!&lt;&gt;"",TEXT(#REF!,"00"),"")&amp;IF(#REF!&lt;&gt;"",TEXT(#REF!,"00"),"")&amp;IF(#REF!&lt;&gt;"",TEXT(#REF!,"00"),"")),ASC(#REF!))</f>
        <v>#REF!</v>
      </c>
      <c r="AL160" s="6" t="str">
        <f>IF(AND(I160&lt;&gt;"107 ハーフマラソン",I160&lt;&gt;"062 10000mW"),D160 &amp; "-" &amp; I160,D160 &amp; "-" &amp; I160 &amp;#REF!)</f>
        <v>-</v>
      </c>
      <c r="AM160" s="6" t="str">
        <f>IF(ISERROR(VLOOKUP(個人情報!$AL160,登録者リスト!#REF!,4,FALSE)),"○","")</f>
        <v>○</v>
      </c>
      <c r="AN160" s="6" t="e">
        <f>IF(AND(I160&lt;&gt;"107 ハーフマラソン",I160&lt;&gt;"062 10000mW"),#REF! &amp; "-" &amp; I160,#REF! &amp; "-" &amp; I160 &amp;#REF!)</f>
        <v>#REF!</v>
      </c>
      <c r="AO160" s="6" t="str">
        <f>IF(ISERROR(VLOOKUP(AN160,突破者リスト外資格記録入力シート!$D$7:$M$106,2,FALSE)),"○","")</f>
        <v>○</v>
      </c>
      <c r="AP160" s="6" t="str">
        <f>IF(C160="○","整理番号","登録番号")</f>
        <v>登録番号</v>
      </c>
      <c r="AQ160" s="6" t="str">
        <f>IF(I160="107 ハーフマラソン","H",IF(I160="062 10000mW","W",""))</f>
        <v/>
      </c>
      <c r="AR160" s="6" t="e">
        <f>VLOOKUP($I160 &amp;#REF!,標準記録!$A$1:$D$25,2,FALSE)</f>
        <v>#REF!</v>
      </c>
      <c r="AS160" s="6" t="e">
        <f>VLOOKUP($I160 &amp;#REF!,標準記録!$A$1:$D$25,3,FALSE)</f>
        <v>#REF!</v>
      </c>
      <c r="AT160" s="6" t="e">
        <f>VLOOKUP($I160 &amp;#REF!,標準記録!$A$1:$D$25,4,FALSE)</f>
        <v>#REF!</v>
      </c>
      <c r="AU160" s="6" t="str">
        <f>IF(AV160="","",A160)</f>
        <v/>
      </c>
      <c r="AV160" s="6" t="str">
        <f>IF(OR(I160="201 十種競技",I160="202 七種競技"),#REF!,"")</f>
        <v/>
      </c>
      <c r="AW160" s="6" t="str">
        <f>IF(I160="107 ハーフマラソン",#REF!,"")</f>
        <v/>
      </c>
      <c r="AX160" s="6" t="e">
        <f>I160 &amp;#REF!</f>
        <v>#REF!</v>
      </c>
      <c r="AY160" s="6">
        <f>I160</f>
        <v>0</v>
      </c>
      <c r="AZ160" s="6">
        <f>COUNTIF($AY$5:$AY$401,I160)</f>
        <v>160</v>
      </c>
      <c r="BA160" s="6">
        <f>COUNTIF($AX$5:$AX$401,I160 &amp; "B標準")</f>
        <v>0</v>
      </c>
      <c r="BB160" s="6" t="str">
        <f>D158 &amp; D160</f>
        <v>登録番号</v>
      </c>
    </row>
    <row r="161" spans="1:54" ht="14.25" customHeight="1" thickBot="1" x14ac:dyDescent="0.2">
      <c r="A161" s="368"/>
      <c r="B161" s="380"/>
      <c r="C161" s="282"/>
      <c r="D161" s="280"/>
      <c r="E161" s="193" t="str">
        <f>IF(C160="○",IF($D160&lt;&gt;"",VLOOKUP($D160,新規学連登録者入力シート!$A$2:$U$101,7,FALSE),""),IF($D160&lt;&gt;"",IF(VLOOKUP(個人情報!$D160,登録者リスト!$A$1:$F$43729,4,FALSE)=基本情報!$D$6,VLOOKUP(個人情報!$D160,登録者リスト!$A$1:$F$43729,2,FALSE),""),""))</f>
        <v/>
      </c>
      <c r="F161" s="284"/>
      <c r="G161" s="193" t="str">
        <f>IF(C160="○",IF($D160&lt;&gt;"",VLOOKUP($D160,新規学連登録者入力シート!$A$2:$U$101,19,FALSE),""),IF($D160&lt;&gt;"",IF(VLOOKUP(個人情報!$D160,登録者リスト!$A$1:$F$43729,4,FALSE)=基本情報!$D$6,VLOOKUP(個人情報!$D160,登録者リスト!$A$1:$F$43729,6,FALSE),""),""))</f>
        <v/>
      </c>
      <c r="H161" s="364"/>
      <c r="I161" s="348"/>
      <c r="J161" s="171"/>
      <c r="K161" s="15" t="str">
        <f>IF(S161="",ASC(L161&amp;IF(N161&lt;&gt;"",TEXT(N161,"00"),"")&amp;IF(P161&lt;&gt;"",TEXT(P161,"00"),"")&amp;IF(R161&lt;&gt;"",TEXT(R161,"00"),"")),ASC(S161))</f>
        <v/>
      </c>
      <c r="L161" s="280"/>
      <c r="M161" s="330"/>
      <c r="N161" s="312"/>
      <c r="O161" s="330"/>
      <c r="P161" s="312"/>
      <c r="Q161" s="314"/>
      <c r="R161" s="316"/>
      <c r="S161" s="280"/>
      <c r="T161" s="10"/>
      <c r="U161" s="11" t="s">
        <v>23</v>
      </c>
      <c r="V161" s="10"/>
      <c r="W161" s="11" t="s">
        <v>25</v>
      </c>
      <c r="X161" s="10"/>
      <c r="Y161" s="11" t="s">
        <v>26</v>
      </c>
      <c r="Z161" s="342"/>
      <c r="AA161" s="128" t="str">
        <f>IF(AI161="",ASC(AB160&amp;IF(AD161&lt;&gt;"",TEXT(AD161,"00"),"")&amp;IF(AF161&lt;&gt;"",TEXT(AF161,"00"),"")&amp;IF(AH161&lt;&gt;"",TEXT(AH161,"00"),"")),ASC(AI161))</f>
        <v/>
      </c>
      <c r="AB161" s="328"/>
      <c r="AC161" s="332"/>
      <c r="AD161" s="328"/>
      <c r="AE161" s="332"/>
      <c r="AF161" s="328"/>
      <c r="AG161" s="336"/>
      <c r="AH161" s="328"/>
      <c r="AI161" s="372"/>
      <c r="AJ161" s="231" t="e">
        <f>IF(#REF!="",ASC(#REF!&amp;IF(#REF!&lt;&gt;"",TEXT(#REF!,"00"),"")&amp;IF(#REF!&lt;&gt;"",TEXT(#REF!,"00"),"")&amp;IF(#REF!&lt;&gt;"",TEXT(#REF!,"00"),"")),ASC(#REF!))</f>
        <v>#REF!</v>
      </c>
      <c r="AL161" s="6" t="str">
        <f>IF(AND(I161&lt;&gt;"107 ハーフマラソン",I161&lt;&gt;"062 10000mW"),D160 &amp; "-" &amp; I161,D160 &amp; "-" &amp; I161 &amp;#REF!)</f>
        <v>-</v>
      </c>
      <c r="AM161" s="6" t="str">
        <f>IF(ISERROR(VLOOKUP(個人情報!$AL161,登録者リスト!#REF!,4,FALSE)),"○","")</f>
        <v>○</v>
      </c>
      <c r="AN161" s="6" t="e">
        <f>IF(AND(I161&lt;&gt;"107 ハーフマラソン",I161&lt;&gt;"062 10000mW"),#REF! &amp; "-" &amp; I161,#REF! &amp; "-" &amp; I161 &amp;#REF!)</f>
        <v>#REF!</v>
      </c>
      <c r="AO161" s="6" t="str">
        <f>IF(ISERROR(VLOOKUP(AN161,突破者リスト外資格記録入力シート!$D$7:$M$106,2,FALSE)),"○","")</f>
        <v>○</v>
      </c>
      <c r="AQ161" s="6" t="str">
        <f>IF(I161="107 ハーフマラソン","H",IF(I161="062 10000mW","W",""))</f>
        <v/>
      </c>
      <c r="AR161" s="6" t="e">
        <f>VLOOKUP($I161 &amp;#REF!,標準記録!$A$1:$D$25,2,FALSE)</f>
        <v>#REF!</v>
      </c>
      <c r="AS161" s="6" t="e">
        <f>VLOOKUP($I161 &amp;#REF!,標準記録!$A$1:$D$25,3,FALSE)</f>
        <v>#REF!</v>
      </c>
      <c r="AT161" s="6" t="e">
        <f>VLOOKUP($I161 &amp;#REF!,標準記録!$A$1:$D$25,4,FALSE)</f>
        <v>#REF!</v>
      </c>
      <c r="AU161" s="6" t="str">
        <f>IF(AV161="","",A160)</f>
        <v/>
      </c>
      <c r="AV161" s="6" t="str">
        <f>IF(OR(I161="201 十種競技",I161="202 七種競技"),#REF!,"")</f>
        <v/>
      </c>
      <c r="AW161" s="6" t="str">
        <f>IF(I161="107 ハーフマラソン",#REF!,"")</f>
        <v/>
      </c>
      <c r="AX161" s="6" t="e">
        <f>I161 &amp;#REF!</f>
        <v>#REF!</v>
      </c>
      <c r="AY161" s="6">
        <f>I161</f>
        <v>0</v>
      </c>
      <c r="AZ161" s="6">
        <f>COUNTIF($AY$5:$AY$401,I161)</f>
        <v>160</v>
      </c>
      <c r="BA161" s="6">
        <f>COUNTIF($AX$5:$AX$401,I161 &amp; "B標準")</f>
        <v>0</v>
      </c>
    </row>
    <row r="162" spans="1:54" ht="15" thickTop="1" thickBot="1" x14ac:dyDescent="0.2">
      <c r="A162" s="369"/>
      <c r="B162" s="319" t="s">
        <v>167</v>
      </c>
      <c r="C162" s="320"/>
      <c r="D162" s="320"/>
      <c r="E162" s="320"/>
      <c r="F162" s="320"/>
      <c r="G162" s="321"/>
      <c r="H162" s="198"/>
      <c r="I162" s="370"/>
      <c r="J162" s="323"/>
      <c r="K162" s="323"/>
      <c r="L162" s="323"/>
      <c r="M162" s="323"/>
      <c r="N162" s="323"/>
      <c r="O162" s="323"/>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4"/>
    </row>
    <row r="163" spans="1:54" ht="13.5" customHeight="1" x14ac:dyDescent="0.15">
      <c r="A163" s="365"/>
      <c r="B163" s="355" t="s">
        <v>0</v>
      </c>
      <c r="C163" s="357" t="s">
        <v>283</v>
      </c>
      <c r="D163" s="357" t="str">
        <f>IF(C165="○","整理番号","登録番号")</f>
        <v>登録番号</v>
      </c>
      <c r="E163" s="212" t="s">
        <v>1402</v>
      </c>
      <c r="F163" s="355" t="s">
        <v>322</v>
      </c>
      <c r="G163" s="213" t="s">
        <v>1</v>
      </c>
      <c r="H163" s="361" t="s">
        <v>1403</v>
      </c>
      <c r="I163" s="359" t="s">
        <v>2</v>
      </c>
      <c r="J163" s="214" t="s">
        <v>284</v>
      </c>
      <c r="K163" s="215" t="s">
        <v>16</v>
      </c>
      <c r="L163" s="352" t="s">
        <v>4</v>
      </c>
      <c r="M163" s="353"/>
      <c r="N163" s="353"/>
      <c r="O163" s="353"/>
      <c r="P163" s="353"/>
      <c r="Q163" s="353"/>
      <c r="R163" s="353"/>
      <c r="S163" s="353"/>
      <c r="T163" s="353"/>
      <c r="U163" s="353"/>
      <c r="V163" s="353"/>
      <c r="W163" s="353"/>
      <c r="X163" s="353"/>
      <c r="Y163" s="353"/>
      <c r="Z163" s="354"/>
      <c r="AA163" s="216" t="s">
        <v>16</v>
      </c>
      <c r="AB163" s="373" t="s">
        <v>470</v>
      </c>
      <c r="AC163" s="374"/>
      <c r="AD163" s="374"/>
      <c r="AE163" s="374"/>
      <c r="AF163" s="374"/>
      <c r="AG163" s="374"/>
      <c r="AH163" s="374"/>
      <c r="AI163" s="375"/>
      <c r="AJ163" s="228" t="s">
        <v>16</v>
      </c>
    </row>
    <row r="164" spans="1:54" ht="14.25" thickBot="1" x14ac:dyDescent="0.2">
      <c r="A164" s="366"/>
      <c r="B164" s="356"/>
      <c r="C164" s="358"/>
      <c r="D164" s="358"/>
      <c r="E164" s="217" t="s">
        <v>6</v>
      </c>
      <c r="F164" s="356"/>
      <c r="G164" s="218" t="s">
        <v>7</v>
      </c>
      <c r="H164" s="362"/>
      <c r="I164" s="360"/>
      <c r="J164" s="219"/>
      <c r="K164" s="220"/>
      <c r="L164" s="349" t="s">
        <v>8</v>
      </c>
      <c r="M164" s="350"/>
      <c r="N164" s="350"/>
      <c r="O164" s="350"/>
      <c r="P164" s="350"/>
      <c r="Q164" s="350"/>
      <c r="R164" s="351"/>
      <c r="S164" s="217" t="s">
        <v>9</v>
      </c>
      <c r="T164" s="221" t="s">
        <v>10</v>
      </c>
      <c r="U164" s="222"/>
      <c r="V164" s="222"/>
      <c r="W164" s="222"/>
      <c r="X164" s="222"/>
      <c r="Y164" s="223"/>
      <c r="Z164" s="218" t="s">
        <v>11</v>
      </c>
      <c r="AA164" s="224"/>
      <c r="AB164" s="376" t="s">
        <v>8</v>
      </c>
      <c r="AC164" s="377"/>
      <c r="AD164" s="377"/>
      <c r="AE164" s="377"/>
      <c r="AF164" s="377"/>
      <c r="AG164" s="377"/>
      <c r="AH164" s="378"/>
      <c r="AI164" s="225" t="s">
        <v>9</v>
      </c>
      <c r="AJ164" s="229"/>
    </row>
    <row r="165" spans="1:54" ht="13.5" customHeight="1" x14ac:dyDescent="0.15">
      <c r="A165" s="367">
        <v>33</v>
      </c>
      <c r="B165" s="379" t="str">
        <f>IF(OR(B160="",E165=""),"",B160+1)</f>
        <v/>
      </c>
      <c r="C165" s="281"/>
      <c r="D165" s="279"/>
      <c r="E165" s="196" t="str">
        <f>IF(C165="○",IF($D165&lt;&gt;"",VLOOKUP($D165,新規学連登録者入力シート!$A$2:$U$101,8,FALSE),""),IF($D165&lt;&gt;"",IF(VLOOKUP(個人情報!$D165,登録者リスト!$A$1:$F$43729,4,FALSE)=基本情報!$D$6,VLOOKUP(個人情報!$D165,登録者リスト!$A$1:$F$43729,3,FALSE),""),""))</f>
        <v/>
      </c>
      <c r="F165" s="283" t="str">
        <f>IF(C165="○",IF($D165&lt;&gt;"",VLOOKUP($D165,新規学連登録者入力シート!$A$2:$U$101,9,FALSE),""),IF($D165&lt;&gt;"",IF(VLOOKUP(個人情報!$D165,登録者リスト!$A$1:$G$43729,4,FALSE)=基本情報!$D$6,VLOOKUP(個人情報!$D165,登録者リスト!$A$1:$G$43729,7,FALSE),""),""))</f>
        <v/>
      </c>
      <c r="G165" s="197" t="str">
        <f>IF(C165="○",IF($D165&lt;&gt;"",VLOOKUP($D165,新規学連登録者入力シート!$A$2:$U$101,14,FALSE),""),IF($D165&lt;&gt;"",IF(VLOOKUP(個人情報!$D165,登録者リスト!$A$1:$F$43729,4,FALSE)=基本情報!$D$6,VLOOKUP(個人情報!$D165,登録者リスト!$A$1:$F$43729,5,FALSE),""),""))</f>
        <v/>
      </c>
      <c r="H165" s="363" t="str">
        <f>IF(C165="○",IF($D165&lt;&gt;"",VLOOKUP($D165,新規学連登録者入力シート!$A$2:$U$101,19,FALSE),""),IF($D165&lt;&gt;"",IF(VLOOKUP(個人情報!$D165,登録者リスト!$A$1:$H$43729,4,FALSE)=基本情報!$D$6,VLOOKUP(個人情報!$D165,登録者リスト!$A$1:$H$43729,8,FALSE),""),""))</f>
        <v/>
      </c>
      <c r="I165" s="347"/>
      <c r="J165" s="170"/>
      <c r="K165" s="13" t="str">
        <f>IF(S165="",ASC(L165&amp;IF(N165&lt;&gt;"",TEXT(N165,"00"),"")&amp;IF(P165&lt;&gt;"",TEXT(P165,"00"),"")&amp;IF(R165&lt;&gt;"",TEXT(R165,"00"),"")),ASC(S165))</f>
        <v/>
      </c>
      <c r="L165" s="279"/>
      <c r="M165" s="329" t="s">
        <v>278</v>
      </c>
      <c r="N165" s="311"/>
      <c r="O165" s="329" t="s">
        <v>279</v>
      </c>
      <c r="P165" s="311"/>
      <c r="Q165" s="313" t="s">
        <v>280</v>
      </c>
      <c r="R165" s="315"/>
      <c r="S165" s="279"/>
      <c r="T165" s="8"/>
      <c r="U165" s="9" t="s">
        <v>23</v>
      </c>
      <c r="V165" s="8"/>
      <c r="W165" s="9" t="s">
        <v>24</v>
      </c>
      <c r="X165" s="8"/>
      <c r="Y165" s="9" t="s">
        <v>26</v>
      </c>
      <c r="Z165" s="341"/>
      <c r="AA165" s="127" t="str">
        <f>IF(AI165="",ASC(AB165&amp;IF(AD165&lt;&gt;"",TEXT(AD165,"00"),"")&amp;IF(AF165&lt;&gt;"",TEXT(AF165,"00"),"")&amp;IF(AH165&lt;&gt;"",TEXT(AH165,"00"),"")),ASC(AI165))</f>
        <v/>
      </c>
      <c r="AB165" s="327" t="str">
        <f>IF(I165="","",IF(I165="201 十種競技","",VLOOKUP(I165,大学記録!$A$3:$H$22,2,FALSE)))</f>
        <v/>
      </c>
      <c r="AC165" s="331" t="s">
        <v>278</v>
      </c>
      <c r="AD165" s="327" t="str">
        <f>IF(I165="","",IF(I165="201 十種競技","",VLOOKUP(I165,大学記録!$A$3:$H$22,4,FALSE)))</f>
        <v/>
      </c>
      <c r="AE165" s="331" t="s">
        <v>279</v>
      </c>
      <c r="AF165" s="327" t="str">
        <f>IF(I165="","",IF(I165="201 十種競技","",VLOOKUP(I165,大学記録!$A$3:$H$22,6,FALSE)))</f>
        <v/>
      </c>
      <c r="AG165" s="335" t="s">
        <v>280</v>
      </c>
      <c r="AH165" s="327" t="str">
        <f>IF(I165="","",IF(I165="201 十種競技","",VLOOKUP(I165,大学記録!$A$3:$H$22,8,FALSE)))</f>
        <v/>
      </c>
      <c r="AI165" s="371" t="str">
        <f>IF(I165="","",IF(I165="201 十種競技",大学記録!$B$21,""))</f>
        <v/>
      </c>
      <c r="AJ165" s="230" t="e">
        <f>IF(#REF!="",ASC(#REF!&amp;IF(#REF!&lt;&gt;"",TEXT(#REF!,"00"),"")&amp;IF(#REF!&lt;&gt;"",TEXT(#REF!,"00"),"")&amp;IF(#REF!&lt;&gt;"",TEXT(#REF!,"00"),"")),ASC(#REF!))</f>
        <v>#REF!</v>
      </c>
      <c r="AL165" s="6" t="str">
        <f>IF(AND(I165&lt;&gt;"107 ハーフマラソン",I165&lt;&gt;"062 10000mW"),D165 &amp; "-" &amp; I165,D165 &amp; "-" &amp; I165 &amp;#REF!)</f>
        <v>-</v>
      </c>
      <c r="AM165" s="6" t="str">
        <f>IF(ISERROR(VLOOKUP(個人情報!$AL165,登録者リスト!#REF!,4,FALSE)),"○","")</f>
        <v>○</v>
      </c>
      <c r="AN165" s="6" t="e">
        <f>IF(AND(I165&lt;&gt;"107 ハーフマラソン",I165&lt;&gt;"062 10000mW"),#REF! &amp; "-" &amp; I165,#REF! &amp; "-" &amp; I165 &amp;#REF!)</f>
        <v>#REF!</v>
      </c>
      <c r="AO165" s="6" t="str">
        <f>IF(ISERROR(VLOOKUP(AN165,突破者リスト外資格記録入力シート!$D$7:$M$106,2,FALSE)),"○","")</f>
        <v>○</v>
      </c>
      <c r="AP165" s="6" t="str">
        <f>IF(C165="○","整理番号","登録番号")</f>
        <v>登録番号</v>
      </c>
      <c r="AQ165" s="6" t="str">
        <f>IF(I165="107 ハーフマラソン","H",IF(I165="062 10000mW","W",""))</f>
        <v/>
      </c>
      <c r="AR165" s="6" t="e">
        <f>VLOOKUP($I165 &amp;#REF!,標準記録!$A$1:$D$25,2,FALSE)</f>
        <v>#REF!</v>
      </c>
      <c r="AS165" s="6" t="e">
        <f>VLOOKUP($I165 &amp;#REF!,標準記録!$A$1:$D$25,3,FALSE)</f>
        <v>#REF!</v>
      </c>
      <c r="AT165" s="6" t="e">
        <f>VLOOKUP($I165 &amp;#REF!,標準記録!$A$1:$D$25,4,FALSE)</f>
        <v>#REF!</v>
      </c>
      <c r="AU165" s="6" t="str">
        <f>IF(AV165="","",A165)</f>
        <v/>
      </c>
      <c r="AV165" s="6" t="str">
        <f>IF(OR(I165="201 十種競技",I165="202 七種競技"),#REF!,"")</f>
        <v/>
      </c>
      <c r="AW165" s="6" t="str">
        <f>IF(I165="107 ハーフマラソン",#REF!,"")</f>
        <v/>
      </c>
      <c r="AX165" s="6" t="e">
        <f>I165 &amp;#REF!</f>
        <v>#REF!</v>
      </c>
      <c r="AY165" s="6">
        <f>I165</f>
        <v>0</v>
      </c>
      <c r="AZ165" s="6">
        <f>COUNTIF($AY$5:$AY$401,I165)</f>
        <v>160</v>
      </c>
      <c r="BA165" s="6">
        <f>COUNTIF($AX$5:$AX$401,I165 &amp; "B標準")</f>
        <v>0</v>
      </c>
      <c r="BB165" s="6" t="str">
        <f>D163 &amp; D165</f>
        <v>登録番号</v>
      </c>
    </row>
    <row r="166" spans="1:54" ht="14.25" customHeight="1" thickBot="1" x14ac:dyDescent="0.2">
      <c r="A166" s="368"/>
      <c r="B166" s="380"/>
      <c r="C166" s="282"/>
      <c r="D166" s="280"/>
      <c r="E166" s="193" t="str">
        <f>IF(C165="○",IF($D165&lt;&gt;"",VLOOKUP($D165,新規学連登録者入力シート!$A$2:$U$101,7,FALSE),""),IF($D165&lt;&gt;"",IF(VLOOKUP(個人情報!$D165,登録者リスト!$A$1:$F$43729,4,FALSE)=基本情報!$D$6,VLOOKUP(個人情報!$D165,登録者リスト!$A$1:$F$43729,2,FALSE),""),""))</f>
        <v/>
      </c>
      <c r="F166" s="284"/>
      <c r="G166" s="193" t="str">
        <f>IF(C165="○",IF($D165&lt;&gt;"",VLOOKUP($D165,新規学連登録者入力シート!$A$2:$U$101,19,FALSE),""),IF($D165&lt;&gt;"",IF(VLOOKUP(個人情報!$D165,登録者リスト!$A$1:$F$43729,4,FALSE)=基本情報!$D$6,VLOOKUP(個人情報!$D165,登録者リスト!$A$1:$F$43729,6,FALSE),""),""))</f>
        <v/>
      </c>
      <c r="H166" s="364"/>
      <c r="I166" s="348"/>
      <c r="J166" s="171"/>
      <c r="K166" s="15" t="str">
        <f>IF(S166="",ASC(L166&amp;IF(N166&lt;&gt;"",TEXT(N166,"00"),"")&amp;IF(P166&lt;&gt;"",TEXT(P166,"00"),"")&amp;IF(R166&lt;&gt;"",TEXT(R166,"00"),"")),ASC(S166))</f>
        <v/>
      </c>
      <c r="L166" s="280"/>
      <c r="M166" s="330"/>
      <c r="N166" s="312"/>
      <c r="O166" s="330"/>
      <c r="P166" s="312"/>
      <c r="Q166" s="314"/>
      <c r="R166" s="316"/>
      <c r="S166" s="280"/>
      <c r="T166" s="10"/>
      <c r="U166" s="11" t="s">
        <v>23</v>
      </c>
      <c r="V166" s="10"/>
      <c r="W166" s="11" t="s">
        <v>25</v>
      </c>
      <c r="X166" s="10"/>
      <c r="Y166" s="11" t="s">
        <v>26</v>
      </c>
      <c r="Z166" s="342"/>
      <c r="AA166" s="128" t="str">
        <f>IF(AI166="",ASC(AB165&amp;IF(AD166&lt;&gt;"",TEXT(AD166,"00"),"")&amp;IF(AF166&lt;&gt;"",TEXT(AF166,"00"),"")&amp;IF(AH166&lt;&gt;"",TEXT(AH166,"00"),"")),ASC(AI166))</f>
        <v/>
      </c>
      <c r="AB166" s="328"/>
      <c r="AC166" s="332"/>
      <c r="AD166" s="328"/>
      <c r="AE166" s="332"/>
      <c r="AF166" s="328"/>
      <c r="AG166" s="336"/>
      <c r="AH166" s="328"/>
      <c r="AI166" s="372"/>
      <c r="AJ166" s="231" t="e">
        <f>IF(#REF!="",ASC(#REF!&amp;IF(#REF!&lt;&gt;"",TEXT(#REF!,"00"),"")&amp;IF(#REF!&lt;&gt;"",TEXT(#REF!,"00"),"")&amp;IF(#REF!&lt;&gt;"",TEXT(#REF!,"00"),"")),ASC(#REF!))</f>
        <v>#REF!</v>
      </c>
      <c r="AL166" s="6" t="str">
        <f>IF(AND(I166&lt;&gt;"107 ハーフマラソン",I166&lt;&gt;"062 10000mW"),D165 &amp; "-" &amp; I166,D165 &amp; "-" &amp; I166 &amp;#REF!)</f>
        <v>-</v>
      </c>
      <c r="AM166" s="6" t="str">
        <f>IF(ISERROR(VLOOKUP(個人情報!$AL166,登録者リスト!#REF!,4,FALSE)),"○","")</f>
        <v>○</v>
      </c>
      <c r="AN166" s="6" t="e">
        <f>IF(AND(I166&lt;&gt;"107 ハーフマラソン",I166&lt;&gt;"062 10000mW"),#REF! &amp; "-" &amp; I166,#REF! &amp; "-" &amp; I166 &amp;#REF!)</f>
        <v>#REF!</v>
      </c>
      <c r="AO166" s="6" t="str">
        <f>IF(ISERROR(VLOOKUP(AN166,突破者リスト外資格記録入力シート!$D$7:$M$106,2,FALSE)),"○","")</f>
        <v>○</v>
      </c>
      <c r="AQ166" s="6" t="str">
        <f>IF(I166="107 ハーフマラソン","H",IF(I166="062 10000mW","W",""))</f>
        <v/>
      </c>
      <c r="AR166" s="6" t="e">
        <f>VLOOKUP($I166 &amp;#REF!,標準記録!$A$1:$D$25,2,FALSE)</f>
        <v>#REF!</v>
      </c>
      <c r="AS166" s="6" t="e">
        <f>VLOOKUP($I166 &amp;#REF!,標準記録!$A$1:$D$25,3,FALSE)</f>
        <v>#REF!</v>
      </c>
      <c r="AT166" s="6" t="e">
        <f>VLOOKUP($I166 &amp;#REF!,標準記録!$A$1:$D$25,4,FALSE)</f>
        <v>#REF!</v>
      </c>
      <c r="AU166" s="6" t="str">
        <f>IF(AV166="","",A165)</f>
        <v/>
      </c>
      <c r="AV166" s="6" t="str">
        <f>IF(OR(I166="201 十種競技",I166="202 七種競技"),#REF!,"")</f>
        <v/>
      </c>
      <c r="AW166" s="6" t="str">
        <f>IF(I166="107 ハーフマラソン",#REF!,"")</f>
        <v/>
      </c>
      <c r="AX166" s="6" t="e">
        <f>I166 &amp;#REF!</f>
        <v>#REF!</v>
      </c>
      <c r="AY166" s="6">
        <f>I166</f>
        <v>0</v>
      </c>
      <c r="AZ166" s="6">
        <f>COUNTIF($AY$5:$AY$401,I166)</f>
        <v>160</v>
      </c>
      <c r="BA166" s="6">
        <f>COUNTIF($AX$5:$AX$401,I166 &amp; "B標準")</f>
        <v>0</v>
      </c>
    </row>
    <row r="167" spans="1:54" ht="15" thickTop="1" thickBot="1" x14ac:dyDescent="0.2">
      <c r="A167" s="369"/>
      <c r="B167" s="319" t="s">
        <v>167</v>
      </c>
      <c r="C167" s="320"/>
      <c r="D167" s="320"/>
      <c r="E167" s="320"/>
      <c r="F167" s="320"/>
      <c r="G167" s="321"/>
      <c r="H167" s="198"/>
      <c r="I167" s="370"/>
      <c r="J167" s="323"/>
      <c r="K167" s="323"/>
      <c r="L167" s="323"/>
      <c r="M167" s="323"/>
      <c r="N167" s="323"/>
      <c r="O167" s="323"/>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4"/>
    </row>
    <row r="168" spans="1:54" ht="13.5" customHeight="1" x14ac:dyDescent="0.15">
      <c r="A168" s="365"/>
      <c r="B168" s="355" t="s">
        <v>0</v>
      </c>
      <c r="C168" s="357" t="s">
        <v>283</v>
      </c>
      <c r="D168" s="357" t="str">
        <f>IF(C170="○","整理番号","登録番号")</f>
        <v>登録番号</v>
      </c>
      <c r="E168" s="212" t="s">
        <v>1402</v>
      </c>
      <c r="F168" s="355" t="s">
        <v>322</v>
      </c>
      <c r="G168" s="213" t="s">
        <v>1</v>
      </c>
      <c r="H168" s="361" t="s">
        <v>1403</v>
      </c>
      <c r="I168" s="359" t="s">
        <v>2</v>
      </c>
      <c r="J168" s="214" t="s">
        <v>284</v>
      </c>
      <c r="K168" s="215" t="s">
        <v>16</v>
      </c>
      <c r="L168" s="352" t="s">
        <v>4</v>
      </c>
      <c r="M168" s="353"/>
      <c r="N168" s="353"/>
      <c r="O168" s="353"/>
      <c r="P168" s="353"/>
      <c r="Q168" s="353"/>
      <c r="R168" s="353"/>
      <c r="S168" s="353"/>
      <c r="T168" s="353"/>
      <c r="U168" s="353"/>
      <c r="V168" s="353"/>
      <c r="W168" s="353"/>
      <c r="X168" s="353"/>
      <c r="Y168" s="353"/>
      <c r="Z168" s="354"/>
      <c r="AA168" s="216" t="s">
        <v>16</v>
      </c>
      <c r="AB168" s="373" t="s">
        <v>470</v>
      </c>
      <c r="AC168" s="374"/>
      <c r="AD168" s="374"/>
      <c r="AE168" s="374"/>
      <c r="AF168" s="374"/>
      <c r="AG168" s="374"/>
      <c r="AH168" s="374"/>
      <c r="AI168" s="375"/>
      <c r="AJ168" s="228" t="s">
        <v>16</v>
      </c>
    </row>
    <row r="169" spans="1:54" ht="14.25" thickBot="1" x14ac:dyDescent="0.2">
      <c r="A169" s="366"/>
      <c r="B169" s="356"/>
      <c r="C169" s="358"/>
      <c r="D169" s="358"/>
      <c r="E169" s="217" t="s">
        <v>6</v>
      </c>
      <c r="F169" s="356"/>
      <c r="G169" s="218" t="s">
        <v>7</v>
      </c>
      <c r="H169" s="362"/>
      <c r="I169" s="360"/>
      <c r="J169" s="219"/>
      <c r="K169" s="220"/>
      <c r="L169" s="349" t="s">
        <v>8</v>
      </c>
      <c r="M169" s="350"/>
      <c r="N169" s="350"/>
      <c r="O169" s="350"/>
      <c r="P169" s="350"/>
      <c r="Q169" s="350"/>
      <c r="R169" s="351"/>
      <c r="S169" s="217" t="s">
        <v>9</v>
      </c>
      <c r="T169" s="221" t="s">
        <v>10</v>
      </c>
      <c r="U169" s="222"/>
      <c r="V169" s="222"/>
      <c r="W169" s="222"/>
      <c r="X169" s="222"/>
      <c r="Y169" s="223"/>
      <c r="Z169" s="218" t="s">
        <v>11</v>
      </c>
      <c r="AA169" s="224"/>
      <c r="AB169" s="376" t="s">
        <v>8</v>
      </c>
      <c r="AC169" s="377"/>
      <c r="AD169" s="377"/>
      <c r="AE169" s="377"/>
      <c r="AF169" s="377"/>
      <c r="AG169" s="377"/>
      <c r="AH169" s="378"/>
      <c r="AI169" s="225" t="s">
        <v>9</v>
      </c>
      <c r="AJ169" s="229"/>
    </row>
    <row r="170" spans="1:54" ht="13.5" customHeight="1" x14ac:dyDescent="0.15">
      <c r="A170" s="367">
        <v>34</v>
      </c>
      <c r="B170" s="379" t="str">
        <f>IF(OR(B165="",E170=""),"",B165+1)</f>
        <v/>
      </c>
      <c r="C170" s="281"/>
      <c r="D170" s="279"/>
      <c r="E170" s="196" t="str">
        <f>IF(C170="○",IF($D170&lt;&gt;"",VLOOKUP($D170,新規学連登録者入力シート!$A$2:$U$101,8,FALSE),""),IF($D170&lt;&gt;"",IF(VLOOKUP(個人情報!$D170,登録者リスト!$A$1:$F$43729,4,FALSE)=基本情報!$D$6,VLOOKUP(個人情報!$D170,登録者リスト!$A$1:$F$43729,3,FALSE),""),""))</f>
        <v/>
      </c>
      <c r="F170" s="283" t="str">
        <f>IF(C170="○",IF($D170&lt;&gt;"",VLOOKUP($D170,新規学連登録者入力シート!$A$2:$U$101,9,FALSE),""),IF($D170&lt;&gt;"",IF(VLOOKUP(個人情報!$D170,登録者リスト!$A$1:$G$43729,4,FALSE)=基本情報!$D$6,VLOOKUP(個人情報!$D170,登録者リスト!$A$1:$G$43729,7,FALSE),""),""))</f>
        <v/>
      </c>
      <c r="G170" s="197" t="str">
        <f>IF(C170="○",IF($D170&lt;&gt;"",VLOOKUP($D170,新規学連登録者入力シート!$A$2:$U$101,14,FALSE),""),IF($D170&lt;&gt;"",IF(VLOOKUP(個人情報!$D170,登録者リスト!$A$1:$F$43729,4,FALSE)=基本情報!$D$6,VLOOKUP(個人情報!$D170,登録者リスト!$A$1:$F$43729,5,FALSE),""),""))</f>
        <v/>
      </c>
      <c r="H170" s="363" t="str">
        <f>IF(C170="○",IF($D170&lt;&gt;"",VLOOKUP($D170,新規学連登録者入力シート!$A$2:$U$101,19,FALSE),""),IF($D170&lt;&gt;"",IF(VLOOKUP(個人情報!$D170,登録者リスト!$A$1:$H$43729,4,FALSE)=基本情報!$D$6,VLOOKUP(個人情報!$D170,登録者リスト!$A$1:$H$43729,8,FALSE),""),""))</f>
        <v/>
      </c>
      <c r="I170" s="347"/>
      <c r="J170" s="170"/>
      <c r="K170" s="13" t="str">
        <f>IF(S170="",ASC(L170&amp;IF(N170&lt;&gt;"",TEXT(N170,"00"),"")&amp;IF(P170&lt;&gt;"",TEXT(P170,"00"),"")&amp;IF(R170&lt;&gt;"",TEXT(R170,"00"),"")),ASC(S170))</f>
        <v/>
      </c>
      <c r="L170" s="279"/>
      <c r="M170" s="329" t="s">
        <v>278</v>
      </c>
      <c r="N170" s="311"/>
      <c r="O170" s="329" t="s">
        <v>279</v>
      </c>
      <c r="P170" s="311"/>
      <c r="Q170" s="313" t="s">
        <v>280</v>
      </c>
      <c r="R170" s="315"/>
      <c r="S170" s="279"/>
      <c r="T170" s="8"/>
      <c r="U170" s="9" t="s">
        <v>23</v>
      </c>
      <c r="V170" s="8"/>
      <c r="W170" s="9" t="s">
        <v>24</v>
      </c>
      <c r="X170" s="8"/>
      <c r="Y170" s="9" t="s">
        <v>26</v>
      </c>
      <c r="Z170" s="341"/>
      <c r="AA170" s="127" t="str">
        <f>IF(AI170="",ASC(AB170&amp;IF(AD170&lt;&gt;"",TEXT(AD170,"00"),"")&amp;IF(AF170&lt;&gt;"",TEXT(AF170,"00"),"")&amp;IF(AH170&lt;&gt;"",TEXT(AH170,"00"),"")),ASC(AI170))</f>
        <v/>
      </c>
      <c r="AB170" s="327" t="str">
        <f>IF(I170="","",IF(I170="201 十種競技","",VLOOKUP(I170,大学記録!$A$3:$H$22,2,FALSE)))</f>
        <v/>
      </c>
      <c r="AC170" s="331" t="s">
        <v>278</v>
      </c>
      <c r="AD170" s="327" t="str">
        <f>IF(I170="","",IF(I170="201 十種競技","",VLOOKUP(I170,大学記録!$A$3:$H$22,4,FALSE)))</f>
        <v/>
      </c>
      <c r="AE170" s="331" t="s">
        <v>279</v>
      </c>
      <c r="AF170" s="327" t="str">
        <f>IF(I170="","",IF(I170="201 十種競技","",VLOOKUP(I170,大学記録!$A$3:$H$22,6,FALSE)))</f>
        <v/>
      </c>
      <c r="AG170" s="335" t="s">
        <v>280</v>
      </c>
      <c r="AH170" s="327" t="str">
        <f>IF(I170="","",IF(I170="201 十種競技","",VLOOKUP(I170,大学記録!$A$3:$H$22,8,FALSE)))</f>
        <v/>
      </c>
      <c r="AI170" s="371" t="str">
        <f>IF(I170="","",IF(I170="201 十種競技",大学記録!$B$21,""))</f>
        <v/>
      </c>
      <c r="AJ170" s="230" t="e">
        <f>IF(#REF!="",ASC(#REF!&amp;IF(#REF!&lt;&gt;"",TEXT(#REF!,"00"),"")&amp;IF(#REF!&lt;&gt;"",TEXT(#REF!,"00"),"")&amp;IF(#REF!&lt;&gt;"",TEXT(#REF!,"00"),"")),ASC(#REF!))</f>
        <v>#REF!</v>
      </c>
      <c r="AL170" s="6" t="str">
        <f>IF(AND(I170&lt;&gt;"107 ハーフマラソン",I170&lt;&gt;"062 10000mW"),D170 &amp; "-" &amp; I170,D170 &amp; "-" &amp; I170 &amp;#REF!)</f>
        <v>-</v>
      </c>
      <c r="AM170" s="6" t="str">
        <f>IF(ISERROR(VLOOKUP(個人情報!$AL170,登録者リスト!#REF!,4,FALSE)),"○","")</f>
        <v>○</v>
      </c>
      <c r="AN170" s="6" t="e">
        <f>IF(AND(I170&lt;&gt;"107 ハーフマラソン",I170&lt;&gt;"062 10000mW"),#REF! &amp; "-" &amp; I170,#REF! &amp; "-" &amp; I170 &amp;#REF!)</f>
        <v>#REF!</v>
      </c>
      <c r="AO170" s="6" t="str">
        <f>IF(ISERROR(VLOOKUP(AN170,突破者リスト外資格記録入力シート!$D$7:$M$106,2,FALSE)),"○","")</f>
        <v>○</v>
      </c>
      <c r="AP170" s="6" t="str">
        <f>IF(C170="○","整理番号","登録番号")</f>
        <v>登録番号</v>
      </c>
      <c r="AQ170" s="6" t="str">
        <f>IF(I170="107 ハーフマラソン","H",IF(I170="062 10000mW","W",""))</f>
        <v/>
      </c>
      <c r="AR170" s="6" t="e">
        <f>VLOOKUP($I170 &amp;#REF!,標準記録!$A$1:$D$25,2,FALSE)</f>
        <v>#REF!</v>
      </c>
      <c r="AS170" s="6" t="e">
        <f>VLOOKUP($I170 &amp;#REF!,標準記録!$A$1:$D$25,3,FALSE)</f>
        <v>#REF!</v>
      </c>
      <c r="AT170" s="6" t="e">
        <f>VLOOKUP($I170 &amp;#REF!,標準記録!$A$1:$D$25,4,FALSE)</f>
        <v>#REF!</v>
      </c>
      <c r="AU170" s="6" t="str">
        <f>IF(AV170="","",A170)</f>
        <v/>
      </c>
      <c r="AV170" s="6" t="str">
        <f>IF(OR(I170="201 十種競技",I170="202 七種競技"),#REF!,"")</f>
        <v/>
      </c>
      <c r="AW170" s="6" t="str">
        <f>IF(I170="107 ハーフマラソン",#REF!,"")</f>
        <v/>
      </c>
      <c r="AX170" s="6" t="e">
        <f>I170 &amp;#REF!</f>
        <v>#REF!</v>
      </c>
      <c r="AY170" s="6">
        <f>I170</f>
        <v>0</v>
      </c>
      <c r="AZ170" s="6">
        <f>COUNTIF($AY$5:$AY$401,I170)</f>
        <v>160</v>
      </c>
      <c r="BA170" s="6">
        <f>COUNTIF($AX$5:$AX$401,I170 &amp; "B標準")</f>
        <v>0</v>
      </c>
      <c r="BB170" s="6" t="str">
        <f>D168 &amp; D170</f>
        <v>登録番号</v>
      </c>
    </row>
    <row r="171" spans="1:54" ht="14.25" customHeight="1" thickBot="1" x14ac:dyDescent="0.2">
      <c r="A171" s="368"/>
      <c r="B171" s="380"/>
      <c r="C171" s="282"/>
      <c r="D171" s="280"/>
      <c r="E171" s="193" t="str">
        <f>IF(C170="○",IF($D170&lt;&gt;"",VLOOKUP($D170,新規学連登録者入力シート!$A$2:$U$101,7,FALSE),""),IF($D170&lt;&gt;"",IF(VLOOKUP(個人情報!$D170,登録者リスト!$A$1:$F$43729,4,FALSE)=基本情報!$D$6,VLOOKUP(個人情報!$D170,登録者リスト!$A$1:$F$43729,2,FALSE),""),""))</f>
        <v/>
      </c>
      <c r="F171" s="284"/>
      <c r="G171" s="193" t="str">
        <f>IF(C170="○",IF($D170&lt;&gt;"",VLOOKUP($D170,新規学連登録者入力シート!$A$2:$U$101,19,FALSE),""),IF($D170&lt;&gt;"",IF(VLOOKUP(個人情報!$D170,登録者リスト!$A$1:$F$43729,4,FALSE)=基本情報!$D$6,VLOOKUP(個人情報!$D170,登録者リスト!$A$1:$F$43729,6,FALSE),""),""))</f>
        <v/>
      </c>
      <c r="H171" s="364"/>
      <c r="I171" s="348"/>
      <c r="J171" s="171"/>
      <c r="K171" s="15" t="str">
        <f>IF(S171="",ASC(L171&amp;IF(N171&lt;&gt;"",TEXT(N171,"00"),"")&amp;IF(P171&lt;&gt;"",TEXT(P171,"00"),"")&amp;IF(R171&lt;&gt;"",TEXT(R171,"00"),"")),ASC(S171))</f>
        <v/>
      </c>
      <c r="L171" s="280"/>
      <c r="M171" s="330"/>
      <c r="N171" s="312"/>
      <c r="O171" s="330"/>
      <c r="P171" s="312"/>
      <c r="Q171" s="314"/>
      <c r="R171" s="316"/>
      <c r="S171" s="280"/>
      <c r="T171" s="10"/>
      <c r="U171" s="11" t="s">
        <v>23</v>
      </c>
      <c r="V171" s="10"/>
      <c r="W171" s="11" t="s">
        <v>25</v>
      </c>
      <c r="X171" s="10"/>
      <c r="Y171" s="11" t="s">
        <v>26</v>
      </c>
      <c r="Z171" s="342"/>
      <c r="AA171" s="128" t="str">
        <f>IF(AI171="",ASC(AB170&amp;IF(AD171&lt;&gt;"",TEXT(AD171,"00"),"")&amp;IF(AF171&lt;&gt;"",TEXT(AF171,"00"),"")&amp;IF(AH171&lt;&gt;"",TEXT(AH171,"00"),"")),ASC(AI171))</f>
        <v/>
      </c>
      <c r="AB171" s="328"/>
      <c r="AC171" s="332"/>
      <c r="AD171" s="328"/>
      <c r="AE171" s="332"/>
      <c r="AF171" s="328"/>
      <c r="AG171" s="336"/>
      <c r="AH171" s="328"/>
      <c r="AI171" s="372"/>
      <c r="AJ171" s="231" t="e">
        <f>IF(#REF!="",ASC(#REF!&amp;IF(#REF!&lt;&gt;"",TEXT(#REF!,"00"),"")&amp;IF(#REF!&lt;&gt;"",TEXT(#REF!,"00"),"")&amp;IF(#REF!&lt;&gt;"",TEXT(#REF!,"00"),"")),ASC(#REF!))</f>
        <v>#REF!</v>
      </c>
      <c r="AL171" s="6" t="str">
        <f>IF(AND(I171&lt;&gt;"107 ハーフマラソン",I171&lt;&gt;"062 10000mW"),D170 &amp; "-" &amp; I171,D170 &amp; "-" &amp; I171 &amp;#REF!)</f>
        <v>-</v>
      </c>
      <c r="AM171" s="6" t="str">
        <f>IF(ISERROR(VLOOKUP(個人情報!$AL171,登録者リスト!#REF!,4,FALSE)),"○","")</f>
        <v>○</v>
      </c>
      <c r="AN171" s="6" t="e">
        <f>IF(AND(I171&lt;&gt;"107 ハーフマラソン",I171&lt;&gt;"062 10000mW"),#REF! &amp; "-" &amp; I171,#REF! &amp; "-" &amp; I171 &amp;#REF!)</f>
        <v>#REF!</v>
      </c>
      <c r="AO171" s="6" t="str">
        <f>IF(ISERROR(VLOOKUP(AN171,突破者リスト外資格記録入力シート!$D$7:$M$106,2,FALSE)),"○","")</f>
        <v>○</v>
      </c>
      <c r="AQ171" s="6" t="str">
        <f>IF(I171="107 ハーフマラソン","H",IF(I171="062 10000mW","W",""))</f>
        <v/>
      </c>
      <c r="AR171" s="6" t="e">
        <f>VLOOKUP($I171 &amp;#REF!,標準記録!$A$1:$D$25,2,FALSE)</f>
        <v>#REF!</v>
      </c>
      <c r="AS171" s="6" t="e">
        <f>VLOOKUP($I171 &amp;#REF!,標準記録!$A$1:$D$25,3,FALSE)</f>
        <v>#REF!</v>
      </c>
      <c r="AT171" s="6" t="e">
        <f>VLOOKUP($I171 &amp;#REF!,標準記録!$A$1:$D$25,4,FALSE)</f>
        <v>#REF!</v>
      </c>
      <c r="AU171" s="6" t="str">
        <f>IF(AV171="","",A170)</f>
        <v/>
      </c>
      <c r="AV171" s="6" t="str">
        <f>IF(OR(I171="201 十種競技",I171="202 七種競技"),#REF!,"")</f>
        <v/>
      </c>
      <c r="AW171" s="6" t="str">
        <f>IF(I171="107 ハーフマラソン",#REF!,"")</f>
        <v/>
      </c>
      <c r="AX171" s="6" t="e">
        <f>I171 &amp;#REF!</f>
        <v>#REF!</v>
      </c>
      <c r="AY171" s="6">
        <f>I171</f>
        <v>0</v>
      </c>
      <c r="AZ171" s="6">
        <f>COUNTIF($AY$5:$AY$401,I171)</f>
        <v>160</v>
      </c>
      <c r="BA171" s="6">
        <f>COUNTIF($AX$5:$AX$401,I171 &amp; "B標準")</f>
        <v>0</v>
      </c>
    </row>
    <row r="172" spans="1:54" ht="15" thickTop="1" thickBot="1" x14ac:dyDescent="0.2">
      <c r="A172" s="369"/>
      <c r="B172" s="319" t="s">
        <v>167</v>
      </c>
      <c r="C172" s="320"/>
      <c r="D172" s="320"/>
      <c r="E172" s="320"/>
      <c r="F172" s="320"/>
      <c r="G172" s="321"/>
      <c r="H172" s="198"/>
      <c r="I172" s="370"/>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4"/>
    </row>
    <row r="173" spans="1:54" ht="13.5" customHeight="1" x14ac:dyDescent="0.15">
      <c r="A173" s="365"/>
      <c r="B173" s="355" t="s">
        <v>0</v>
      </c>
      <c r="C173" s="357" t="s">
        <v>283</v>
      </c>
      <c r="D173" s="357" t="str">
        <f>IF(C175="○","整理番号","登録番号")</f>
        <v>登録番号</v>
      </c>
      <c r="E173" s="212" t="s">
        <v>1402</v>
      </c>
      <c r="F173" s="355" t="s">
        <v>322</v>
      </c>
      <c r="G173" s="213" t="s">
        <v>1</v>
      </c>
      <c r="H173" s="361" t="s">
        <v>1403</v>
      </c>
      <c r="I173" s="359" t="s">
        <v>2</v>
      </c>
      <c r="J173" s="214" t="s">
        <v>284</v>
      </c>
      <c r="K173" s="215" t="s">
        <v>16</v>
      </c>
      <c r="L173" s="352" t="s">
        <v>4</v>
      </c>
      <c r="M173" s="353"/>
      <c r="N173" s="353"/>
      <c r="O173" s="353"/>
      <c r="P173" s="353"/>
      <c r="Q173" s="353"/>
      <c r="R173" s="353"/>
      <c r="S173" s="353"/>
      <c r="T173" s="353"/>
      <c r="U173" s="353"/>
      <c r="V173" s="353"/>
      <c r="W173" s="353"/>
      <c r="X173" s="353"/>
      <c r="Y173" s="353"/>
      <c r="Z173" s="354"/>
      <c r="AA173" s="216" t="s">
        <v>16</v>
      </c>
      <c r="AB173" s="373" t="s">
        <v>470</v>
      </c>
      <c r="AC173" s="374"/>
      <c r="AD173" s="374"/>
      <c r="AE173" s="374"/>
      <c r="AF173" s="374"/>
      <c r="AG173" s="374"/>
      <c r="AH173" s="374"/>
      <c r="AI173" s="375"/>
      <c r="AJ173" s="228" t="s">
        <v>16</v>
      </c>
    </row>
    <row r="174" spans="1:54" ht="14.25" thickBot="1" x14ac:dyDescent="0.2">
      <c r="A174" s="366"/>
      <c r="B174" s="356"/>
      <c r="C174" s="358"/>
      <c r="D174" s="358"/>
      <c r="E174" s="217" t="s">
        <v>6</v>
      </c>
      <c r="F174" s="356"/>
      <c r="G174" s="218" t="s">
        <v>7</v>
      </c>
      <c r="H174" s="362"/>
      <c r="I174" s="360"/>
      <c r="J174" s="219"/>
      <c r="K174" s="220"/>
      <c r="L174" s="349" t="s">
        <v>8</v>
      </c>
      <c r="M174" s="350"/>
      <c r="N174" s="350"/>
      <c r="O174" s="350"/>
      <c r="P174" s="350"/>
      <c r="Q174" s="350"/>
      <c r="R174" s="351"/>
      <c r="S174" s="217" t="s">
        <v>9</v>
      </c>
      <c r="T174" s="221" t="s">
        <v>10</v>
      </c>
      <c r="U174" s="222"/>
      <c r="V174" s="222"/>
      <c r="W174" s="222"/>
      <c r="X174" s="222"/>
      <c r="Y174" s="223"/>
      <c r="Z174" s="218" t="s">
        <v>11</v>
      </c>
      <c r="AA174" s="224"/>
      <c r="AB174" s="376" t="s">
        <v>8</v>
      </c>
      <c r="AC174" s="377"/>
      <c r="AD174" s="377"/>
      <c r="AE174" s="377"/>
      <c r="AF174" s="377"/>
      <c r="AG174" s="377"/>
      <c r="AH174" s="378"/>
      <c r="AI174" s="225" t="s">
        <v>9</v>
      </c>
      <c r="AJ174" s="229"/>
    </row>
    <row r="175" spans="1:54" ht="13.5" customHeight="1" x14ac:dyDescent="0.15">
      <c r="A175" s="367">
        <v>35</v>
      </c>
      <c r="B175" s="379" t="str">
        <f>IF(OR(B170="",E175=""),"",B170+1)</f>
        <v/>
      </c>
      <c r="C175" s="281"/>
      <c r="D175" s="279"/>
      <c r="E175" s="196" t="str">
        <f>IF(C175="○",IF($D175&lt;&gt;"",VLOOKUP($D175,新規学連登録者入力シート!$A$2:$U$101,8,FALSE),""),IF($D175&lt;&gt;"",IF(VLOOKUP(個人情報!$D175,登録者リスト!$A$1:$F$43729,4,FALSE)=基本情報!$D$6,VLOOKUP(個人情報!$D175,登録者リスト!$A$1:$F$43729,3,FALSE),""),""))</f>
        <v/>
      </c>
      <c r="F175" s="283" t="str">
        <f>IF(C175="○",IF($D175&lt;&gt;"",VLOOKUP($D175,新規学連登録者入力シート!$A$2:$U$101,9,FALSE),""),IF($D175&lt;&gt;"",IF(VLOOKUP(個人情報!$D175,登録者リスト!$A$1:$G$43729,4,FALSE)=基本情報!$D$6,VLOOKUP(個人情報!$D175,登録者リスト!$A$1:$G$43729,7,FALSE),""),""))</f>
        <v/>
      </c>
      <c r="G175" s="197" t="str">
        <f>IF(C175="○",IF($D175&lt;&gt;"",VLOOKUP($D175,新規学連登録者入力シート!$A$2:$U$101,14,FALSE),""),IF($D175&lt;&gt;"",IF(VLOOKUP(個人情報!$D175,登録者リスト!$A$1:$F$43729,4,FALSE)=基本情報!$D$6,VLOOKUP(個人情報!$D175,登録者リスト!$A$1:$F$43729,5,FALSE),""),""))</f>
        <v/>
      </c>
      <c r="H175" s="363" t="str">
        <f>IF(C175="○",IF($D175&lt;&gt;"",VLOOKUP($D175,新規学連登録者入力シート!$A$2:$U$101,19,FALSE),""),IF($D175&lt;&gt;"",IF(VLOOKUP(個人情報!$D175,登録者リスト!$A$1:$H$43729,4,FALSE)=基本情報!$D$6,VLOOKUP(個人情報!$D175,登録者リスト!$A$1:$H$43729,8,FALSE),""),""))</f>
        <v/>
      </c>
      <c r="I175" s="347"/>
      <c r="J175" s="170"/>
      <c r="K175" s="13" t="str">
        <f>IF(S175="",ASC(L175&amp;IF(N175&lt;&gt;"",TEXT(N175,"00"),"")&amp;IF(P175&lt;&gt;"",TEXT(P175,"00"),"")&amp;IF(R175&lt;&gt;"",TEXT(R175,"00"),"")),ASC(S175))</f>
        <v/>
      </c>
      <c r="L175" s="279"/>
      <c r="M175" s="329" t="s">
        <v>278</v>
      </c>
      <c r="N175" s="311"/>
      <c r="O175" s="329" t="s">
        <v>279</v>
      </c>
      <c r="P175" s="311"/>
      <c r="Q175" s="313" t="s">
        <v>280</v>
      </c>
      <c r="R175" s="315"/>
      <c r="S175" s="279"/>
      <c r="T175" s="8"/>
      <c r="U175" s="9" t="s">
        <v>23</v>
      </c>
      <c r="V175" s="8"/>
      <c r="W175" s="9" t="s">
        <v>24</v>
      </c>
      <c r="X175" s="8"/>
      <c r="Y175" s="9" t="s">
        <v>26</v>
      </c>
      <c r="Z175" s="341"/>
      <c r="AA175" s="127" t="str">
        <f>IF(AI175="",ASC(AB175&amp;IF(AD175&lt;&gt;"",TEXT(AD175,"00"),"")&amp;IF(AF175&lt;&gt;"",TEXT(AF175,"00"),"")&amp;IF(AH175&lt;&gt;"",TEXT(AH175,"00"),"")),ASC(AI175))</f>
        <v/>
      </c>
      <c r="AB175" s="327" t="str">
        <f>IF(I175="","",IF(I175="201 十種競技","",VLOOKUP(I175,大学記録!$A$3:$H$22,2,FALSE)))</f>
        <v/>
      </c>
      <c r="AC175" s="331" t="s">
        <v>278</v>
      </c>
      <c r="AD175" s="327" t="str">
        <f>IF(I175="","",IF(I175="201 十種競技","",VLOOKUP(I175,大学記録!$A$3:$H$22,4,FALSE)))</f>
        <v/>
      </c>
      <c r="AE175" s="331" t="s">
        <v>279</v>
      </c>
      <c r="AF175" s="327" t="str">
        <f>IF(I175="","",IF(I175="201 十種競技","",VLOOKUP(I175,大学記録!$A$3:$H$22,6,FALSE)))</f>
        <v/>
      </c>
      <c r="AG175" s="335" t="s">
        <v>280</v>
      </c>
      <c r="AH175" s="327" t="str">
        <f>IF(I175="","",IF(I175="201 十種競技","",VLOOKUP(I175,大学記録!$A$3:$H$22,8,FALSE)))</f>
        <v/>
      </c>
      <c r="AI175" s="371" t="str">
        <f>IF(I175="","",IF(I175="201 十種競技",大学記録!$B$21,""))</f>
        <v/>
      </c>
      <c r="AJ175" s="230" t="e">
        <f>IF(#REF!="",ASC(#REF!&amp;IF(#REF!&lt;&gt;"",TEXT(#REF!,"00"),"")&amp;IF(#REF!&lt;&gt;"",TEXT(#REF!,"00"),"")&amp;IF(#REF!&lt;&gt;"",TEXT(#REF!,"00"),"")),ASC(#REF!))</f>
        <v>#REF!</v>
      </c>
      <c r="AL175" s="6" t="str">
        <f>IF(AND(I175&lt;&gt;"107 ハーフマラソン",I175&lt;&gt;"062 10000mW"),D175 &amp; "-" &amp; I175,D175 &amp; "-" &amp; I175 &amp;#REF!)</f>
        <v>-</v>
      </c>
      <c r="AM175" s="6" t="str">
        <f>IF(ISERROR(VLOOKUP(個人情報!$AL175,登録者リスト!#REF!,4,FALSE)),"○","")</f>
        <v>○</v>
      </c>
      <c r="AN175" s="6" t="e">
        <f>IF(AND(I175&lt;&gt;"107 ハーフマラソン",I175&lt;&gt;"062 10000mW"),#REF! &amp; "-" &amp; I175,#REF! &amp; "-" &amp; I175 &amp;#REF!)</f>
        <v>#REF!</v>
      </c>
      <c r="AO175" s="6" t="str">
        <f>IF(ISERROR(VLOOKUP(AN175,突破者リスト外資格記録入力シート!$D$7:$M$106,2,FALSE)),"○","")</f>
        <v>○</v>
      </c>
      <c r="AP175" s="6" t="str">
        <f>IF(C175="○","整理番号","登録番号")</f>
        <v>登録番号</v>
      </c>
      <c r="AQ175" s="6" t="str">
        <f>IF(I175="107 ハーフマラソン","H",IF(I175="062 10000mW","W",""))</f>
        <v/>
      </c>
      <c r="AR175" s="6" t="e">
        <f>VLOOKUP($I175 &amp;#REF!,標準記録!$A$1:$D$25,2,FALSE)</f>
        <v>#REF!</v>
      </c>
      <c r="AS175" s="6" t="e">
        <f>VLOOKUP($I175 &amp;#REF!,標準記録!$A$1:$D$25,3,FALSE)</f>
        <v>#REF!</v>
      </c>
      <c r="AT175" s="6" t="e">
        <f>VLOOKUP($I175 &amp;#REF!,標準記録!$A$1:$D$25,4,FALSE)</f>
        <v>#REF!</v>
      </c>
      <c r="AU175" s="6" t="str">
        <f>IF(AV175="","",A175)</f>
        <v/>
      </c>
      <c r="AV175" s="6" t="str">
        <f>IF(OR(I175="201 十種競技",I175="202 七種競技"),#REF!,"")</f>
        <v/>
      </c>
      <c r="AW175" s="6" t="str">
        <f>IF(I175="107 ハーフマラソン",#REF!,"")</f>
        <v/>
      </c>
      <c r="AX175" s="6" t="e">
        <f>I175 &amp;#REF!</f>
        <v>#REF!</v>
      </c>
      <c r="AY175" s="6">
        <f>I175</f>
        <v>0</v>
      </c>
      <c r="AZ175" s="6">
        <f>COUNTIF($AY$5:$AY$401,I175)</f>
        <v>160</v>
      </c>
      <c r="BA175" s="6">
        <f>COUNTIF($AX$5:$AX$401,I175 &amp; "B標準")</f>
        <v>0</v>
      </c>
      <c r="BB175" s="6" t="str">
        <f>D173 &amp; D175</f>
        <v>登録番号</v>
      </c>
    </row>
    <row r="176" spans="1:54" ht="14.25" customHeight="1" thickBot="1" x14ac:dyDescent="0.2">
      <c r="A176" s="368"/>
      <c r="B176" s="380"/>
      <c r="C176" s="282"/>
      <c r="D176" s="280"/>
      <c r="E176" s="193" t="str">
        <f>IF(C175="○",IF($D175&lt;&gt;"",VLOOKUP($D175,新規学連登録者入力シート!$A$2:$U$101,7,FALSE),""),IF($D175&lt;&gt;"",IF(VLOOKUP(個人情報!$D175,登録者リスト!$A$1:$F$43729,4,FALSE)=基本情報!$D$6,VLOOKUP(個人情報!$D175,登録者リスト!$A$1:$F$43729,2,FALSE),""),""))</f>
        <v/>
      </c>
      <c r="F176" s="284"/>
      <c r="G176" s="193" t="str">
        <f>IF(C175="○",IF($D175&lt;&gt;"",VLOOKUP($D175,新規学連登録者入力シート!$A$2:$U$101,19,FALSE),""),IF($D175&lt;&gt;"",IF(VLOOKUP(個人情報!$D175,登録者リスト!$A$1:$F$43729,4,FALSE)=基本情報!$D$6,VLOOKUP(個人情報!$D175,登録者リスト!$A$1:$F$43729,6,FALSE),""),""))</f>
        <v/>
      </c>
      <c r="H176" s="364"/>
      <c r="I176" s="348"/>
      <c r="J176" s="171"/>
      <c r="K176" s="15" t="str">
        <f>IF(S176="",ASC(L176&amp;IF(N176&lt;&gt;"",TEXT(N176,"00"),"")&amp;IF(P176&lt;&gt;"",TEXT(P176,"00"),"")&amp;IF(R176&lt;&gt;"",TEXT(R176,"00"),"")),ASC(S176))</f>
        <v/>
      </c>
      <c r="L176" s="280"/>
      <c r="M176" s="330"/>
      <c r="N176" s="312"/>
      <c r="O176" s="330"/>
      <c r="P176" s="312"/>
      <c r="Q176" s="314"/>
      <c r="R176" s="316"/>
      <c r="S176" s="280"/>
      <c r="T176" s="10"/>
      <c r="U176" s="11" t="s">
        <v>23</v>
      </c>
      <c r="V176" s="10"/>
      <c r="W176" s="11" t="s">
        <v>25</v>
      </c>
      <c r="X176" s="10"/>
      <c r="Y176" s="11" t="s">
        <v>26</v>
      </c>
      <c r="Z176" s="342"/>
      <c r="AA176" s="128" t="str">
        <f>IF(AI176="",ASC(AB175&amp;IF(AD176&lt;&gt;"",TEXT(AD176,"00"),"")&amp;IF(AF176&lt;&gt;"",TEXT(AF176,"00"),"")&amp;IF(AH176&lt;&gt;"",TEXT(AH176,"00"),"")),ASC(AI176))</f>
        <v/>
      </c>
      <c r="AB176" s="328"/>
      <c r="AC176" s="332"/>
      <c r="AD176" s="328"/>
      <c r="AE176" s="332"/>
      <c r="AF176" s="328"/>
      <c r="AG176" s="336"/>
      <c r="AH176" s="328"/>
      <c r="AI176" s="372"/>
      <c r="AJ176" s="231" t="e">
        <f>IF(#REF!="",ASC(#REF!&amp;IF(#REF!&lt;&gt;"",TEXT(#REF!,"00"),"")&amp;IF(#REF!&lt;&gt;"",TEXT(#REF!,"00"),"")&amp;IF(#REF!&lt;&gt;"",TEXT(#REF!,"00"),"")),ASC(#REF!))</f>
        <v>#REF!</v>
      </c>
      <c r="AL176" s="6" t="str">
        <f>IF(AND(I176&lt;&gt;"107 ハーフマラソン",I176&lt;&gt;"062 10000mW"),D175 &amp; "-" &amp; I176,D175 &amp; "-" &amp; I176 &amp;#REF!)</f>
        <v>-</v>
      </c>
      <c r="AM176" s="6" t="str">
        <f>IF(ISERROR(VLOOKUP(個人情報!$AL176,登録者リスト!#REF!,4,FALSE)),"○","")</f>
        <v>○</v>
      </c>
      <c r="AN176" s="6" t="e">
        <f>IF(AND(I176&lt;&gt;"107 ハーフマラソン",I176&lt;&gt;"062 10000mW"),#REF! &amp; "-" &amp; I176,#REF! &amp; "-" &amp; I176 &amp;#REF!)</f>
        <v>#REF!</v>
      </c>
      <c r="AO176" s="6" t="str">
        <f>IF(ISERROR(VLOOKUP(AN176,突破者リスト外資格記録入力シート!$D$7:$M$106,2,FALSE)),"○","")</f>
        <v>○</v>
      </c>
      <c r="AQ176" s="6" t="str">
        <f>IF(I176="107 ハーフマラソン","H",IF(I176="062 10000mW","W",""))</f>
        <v/>
      </c>
      <c r="AR176" s="6" t="e">
        <f>VLOOKUP($I176 &amp;#REF!,標準記録!$A$1:$D$25,2,FALSE)</f>
        <v>#REF!</v>
      </c>
      <c r="AS176" s="6" t="e">
        <f>VLOOKUP($I176 &amp;#REF!,標準記録!$A$1:$D$25,3,FALSE)</f>
        <v>#REF!</v>
      </c>
      <c r="AT176" s="6" t="e">
        <f>VLOOKUP($I176 &amp;#REF!,標準記録!$A$1:$D$25,4,FALSE)</f>
        <v>#REF!</v>
      </c>
      <c r="AU176" s="6" t="str">
        <f>IF(AV176="","",A175)</f>
        <v/>
      </c>
      <c r="AV176" s="6" t="str">
        <f>IF(OR(I176="201 十種競技",I176="202 七種競技"),#REF!,"")</f>
        <v/>
      </c>
      <c r="AW176" s="6" t="str">
        <f>IF(I176="107 ハーフマラソン",#REF!,"")</f>
        <v/>
      </c>
      <c r="AX176" s="6" t="e">
        <f>I176 &amp;#REF!</f>
        <v>#REF!</v>
      </c>
      <c r="AY176" s="6">
        <f>I176</f>
        <v>0</v>
      </c>
      <c r="AZ176" s="6">
        <f>COUNTIF($AY$5:$AY$401,I176)</f>
        <v>160</v>
      </c>
      <c r="BA176" s="6">
        <f>COUNTIF($AX$5:$AX$401,I176 &amp; "B標準")</f>
        <v>0</v>
      </c>
    </row>
    <row r="177" spans="1:54" ht="15" thickTop="1" thickBot="1" x14ac:dyDescent="0.2">
      <c r="A177" s="369"/>
      <c r="B177" s="319" t="s">
        <v>167</v>
      </c>
      <c r="C177" s="320"/>
      <c r="D177" s="320"/>
      <c r="E177" s="320"/>
      <c r="F177" s="320"/>
      <c r="G177" s="321"/>
      <c r="H177" s="198"/>
      <c r="I177" s="370"/>
      <c r="J177" s="323"/>
      <c r="K177" s="323"/>
      <c r="L177" s="323"/>
      <c r="M177" s="323"/>
      <c r="N177" s="323"/>
      <c r="O177" s="323"/>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4"/>
    </row>
    <row r="178" spans="1:54" ht="13.5" customHeight="1" x14ac:dyDescent="0.15">
      <c r="A178" s="365"/>
      <c r="B178" s="355" t="s">
        <v>0</v>
      </c>
      <c r="C178" s="357" t="s">
        <v>283</v>
      </c>
      <c r="D178" s="357" t="str">
        <f>IF(C180="○","整理番号","登録番号")</f>
        <v>登録番号</v>
      </c>
      <c r="E178" s="212" t="s">
        <v>1402</v>
      </c>
      <c r="F178" s="355" t="s">
        <v>322</v>
      </c>
      <c r="G178" s="213" t="s">
        <v>1</v>
      </c>
      <c r="H178" s="361" t="s">
        <v>1403</v>
      </c>
      <c r="I178" s="359" t="s">
        <v>2</v>
      </c>
      <c r="J178" s="214" t="s">
        <v>284</v>
      </c>
      <c r="K178" s="215" t="s">
        <v>16</v>
      </c>
      <c r="L178" s="352" t="s">
        <v>4</v>
      </c>
      <c r="M178" s="353"/>
      <c r="N178" s="353"/>
      <c r="O178" s="353"/>
      <c r="P178" s="353"/>
      <c r="Q178" s="353"/>
      <c r="R178" s="353"/>
      <c r="S178" s="353"/>
      <c r="T178" s="353"/>
      <c r="U178" s="353"/>
      <c r="V178" s="353"/>
      <c r="W178" s="353"/>
      <c r="X178" s="353"/>
      <c r="Y178" s="353"/>
      <c r="Z178" s="354"/>
      <c r="AA178" s="216" t="s">
        <v>16</v>
      </c>
      <c r="AB178" s="373" t="s">
        <v>470</v>
      </c>
      <c r="AC178" s="374"/>
      <c r="AD178" s="374"/>
      <c r="AE178" s="374"/>
      <c r="AF178" s="374"/>
      <c r="AG178" s="374"/>
      <c r="AH178" s="374"/>
      <c r="AI178" s="375"/>
      <c r="AJ178" s="228" t="s">
        <v>16</v>
      </c>
    </row>
    <row r="179" spans="1:54" ht="14.25" thickBot="1" x14ac:dyDescent="0.2">
      <c r="A179" s="366"/>
      <c r="B179" s="356"/>
      <c r="C179" s="358"/>
      <c r="D179" s="358"/>
      <c r="E179" s="217" t="s">
        <v>6</v>
      </c>
      <c r="F179" s="356"/>
      <c r="G179" s="218" t="s">
        <v>7</v>
      </c>
      <c r="H179" s="362"/>
      <c r="I179" s="360"/>
      <c r="J179" s="219"/>
      <c r="K179" s="220"/>
      <c r="L179" s="349" t="s">
        <v>8</v>
      </c>
      <c r="M179" s="350"/>
      <c r="N179" s="350"/>
      <c r="O179" s="350"/>
      <c r="P179" s="350"/>
      <c r="Q179" s="350"/>
      <c r="R179" s="351"/>
      <c r="S179" s="217" t="s">
        <v>9</v>
      </c>
      <c r="T179" s="221" t="s">
        <v>10</v>
      </c>
      <c r="U179" s="222"/>
      <c r="V179" s="222"/>
      <c r="W179" s="222"/>
      <c r="X179" s="222"/>
      <c r="Y179" s="223"/>
      <c r="Z179" s="218" t="s">
        <v>11</v>
      </c>
      <c r="AA179" s="224"/>
      <c r="AB179" s="376" t="s">
        <v>8</v>
      </c>
      <c r="AC179" s="377"/>
      <c r="AD179" s="377"/>
      <c r="AE179" s="377"/>
      <c r="AF179" s="377"/>
      <c r="AG179" s="377"/>
      <c r="AH179" s="378"/>
      <c r="AI179" s="225" t="s">
        <v>9</v>
      </c>
      <c r="AJ179" s="229"/>
    </row>
    <row r="180" spans="1:54" ht="13.5" customHeight="1" x14ac:dyDescent="0.15">
      <c r="A180" s="367">
        <v>36</v>
      </c>
      <c r="B180" s="379" t="str">
        <f>IF(OR(B175="",E180=""),"",B175+1)</f>
        <v/>
      </c>
      <c r="C180" s="281"/>
      <c r="D180" s="279"/>
      <c r="E180" s="196" t="str">
        <f>IF(C180="○",IF($D180&lt;&gt;"",VLOOKUP($D180,新規学連登録者入力シート!$A$2:$U$101,8,FALSE),""),IF($D180&lt;&gt;"",IF(VLOOKUP(個人情報!$D180,登録者リスト!$A$1:$F$43729,4,FALSE)=基本情報!$D$6,VLOOKUP(個人情報!$D180,登録者リスト!$A$1:$F$43729,3,FALSE),""),""))</f>
        <v/>
      </c>
      <c r="F180" s="283" t="str">
        <f>IF(C180="○",IF($D180&lt;&gt;"",VLOOKUP($D180,新規学連登録者入力シート!$A$2:$U$101,9,FALSE),""),IF($D180&lt;&gt;"",IF(VLOOKUP(個人情報!$D180,登録者リスト!$A$1:$G$43729,4,FALSE)=基本情報!$D$6,VLOOKUP(個人情報!$D180,登録者リスト!$A$1:$G$43729,7,FALSE),""),""))</f>
        <v/>
      </c>
      <c r="G180" s="197" t="str">
        <f>IF(C180="○",IF($D180&lt;&gt;"",VLOOKUP($D180,新規学連登録者入力シート!$A$2:$U$101,14,FALSE),""),IF($D180&lt;&gt;"",IF(VLOOKUP(個人情報!$D180,登録者リスト!$A$1:$F$43729,4,FALSE)=基本情報!$D$6,VLOOKUP(個人情報!$D180,登録者リスト!$A$1:$F$43729,5,FALSE),""),""))</f>
        <v/>
      </c>
      <c r="H180" s="363" t="str">
        <f>IF(C180="○",IF($D180&lt;&gt;"",VLOOKUP($D180,新規学連登録者入力シート!$A$2:$U$101,19,FALSE),""),IF($D180&lt;&gt;"",IF(VLOOKUP(個人情報!$D180,登録者リスト!$A$1:$H$43729,4,FALSE)=基本情報!$D$6,VLOOKUP(個人情報!$D180,登録者リスト!$A$1:$H$43729,8,FALSE),""),""))</f>
        <v/>
      </c>
      <c r="I180" s="347"/>
      <c r="J180" s="170"/>
      <c r="K180" s="13" t="str">
        <f>IF(S180="",ASC(L180&amp;IF(N180&lt;&gt;"",TEXT(N180,"00"),"")&amp;IF(P180&lt;&gt;"",TEXT(P180,"00"),"")&amp;IF(R180&lt;&gt;"",TEXT(R180,"00"),"")),ASC(S180))</f>
        <v/>
      </c>
      <c r="L180" s="279"/>
      <c r="M180" s="329" t="s">
        <v>278</v>
      </c>
      <c r="N180" s="311"/>
      <c r="O180" s="329" t="s">
        <v>279</v>
      </c>
      <c r="P180" s="311"/>
      <c r="Q180" s="313" t="s">
        <v>280</v>
      </c>
      <c r="R180" s="315"/>
      <c r="S180" s="279"/>
      <c r="T180" s="8"/>
      <c r="U180" s="9" t="s">
        <v>23</v>
      </c>
      <c r="V180" s="8"/>
      <c r="W180" s="9" t="s">
        <v>24</v>
      </c>
      <c r="X180" s="8"/>
      <c r="Y180" s="9" t="s">
        <v>26</v>
      </c>
      <c r="Z180" s="341"/>
      <c r="AA180" s="127" t="str">
        <f>IF(AI180="",ASC(AB180&amp;IF(AD180&lt;&gt;"",TEXT(AD180,"00"),"")&amp;IF(AF180&lt;&gt;"",TEXT(AF180,"00"),"")&amp;IF(AH180&lt;&gt;"",TEXT(AH180,"00"),"")),ASC(AI180))</f>
        <v/>
      </c>
      <c r="AB180" s="327" t="str">
        <f>IF(I180="","",IF(I180="201 十種競技","",VLOOKUP(I180,大学記録!$A$3:$H$22,2,FALSE)))</f>
        <v/>
      </c>
      <c r="AC180" s="331" t="s">
        <v>278</v>
      </c>
      <c r="AD180" s="327" t="str">
        <f>IF(I180="","",IF(I180="201 十種競技","",VLOOKUP(I180,大学記録!$A$3:$H$22,4,FALSE)))</f>
        <v/>
      </c>
      <c r="AE180" s="331" t="s">
        <v>279</v>
      </c>
      <c r="AF180" s="327" t="str">
        <f>IF(I180="","",IF(I180="201 十種競技","",VLOOKUP(I180,大学記録!$A$3:$H$22,6,FALSE)))</f>
        <v/>
      </c>
      <c r="AG180" s="335" t="s">
        <v>280</v>
      </c>
      <c r="AH180" s="327" t="str">
        <f>IF(I180="","",IF(I180="201 十種競技","",VLOOKUP(I180,大学記録!$A$3:$H$22,8,FALSE)))</f>
        <v/>
      </c>
      <c r="AI180" s="371" t="str">
        <f>IF(I180="","",IF(I180="201 十種競技",大学記録!$B$21,""))</f>
        <v/>
      </c>
      <c r="AJ180" s="230" t="e">
        <f>IF(#REF!="",ASC(#REF!&amp;IF(#REF!&lt;&gt;"",TEXT(#REF!,"00"),"")&amp;IF(#REF!&lt;&gt;"",TEXT(#REF!,"00"),"")&amp;IF(#REF!&lt;&gt;"",TEXT(#REF!,"00"),"")),ASC(#REF!))</f>
        <v>#REF!</v>
      </c>
      <c r="AL180" s="6" t="str">
        <f>IF(AND(I180&lt;&gt;"107 ハーフマラソン",I180&lt;&gt;"062 10000mW"),D180 &amp; "-" &amp; I180,D180 &amp; "-" &amp; I180 &amp;#REF!)</f>
        <v>-</v>
      </c>
      <c r="AM180" s="6" t="str">
        <f>IF(ISERROR(VLOOKUP(個人情報!$AL180,登録者リスト!#REF!,4,FALSE)),"○","")</f>
        <v>○</v>
      </c>
      <c r="AN180" s="6" t="e">
        <f>IF(AND(I180&lt;&gt;"107 ハーフマラソン",I180&lt;&gt;"062 10000mW"),#REF! &amp; "-" &amp; I180,#REF! &amp; "-" &amp; I180 &amp;#REF!)</f>
        <v>#REF!</v>
      </c>
      <c r="AO180" s="6" t="str">
        <f>IF(ISERROR(VLOOKUP(AN180,突破者リスト外資格記録入力シート!$D$7:$M$106,2,FALSE)),"○","")</f>
        <v>○</v>
      </c>
      <c r="AP180" s="6" t="str">
        <f>IF(C180="○","整理番号","登録番号")</f>
        <v>登録番号</v>
      </c>
      <c r="AQ180" s="6" t="str">
        <f>IF(I180="107 ハーフマラソン","H",IF(I180="062 10000mW","W",""))</f>
        <v/>
      </c>
      <c r="AR180" s="6" t="e">
        <f>VLOOKUP($I180 &amp;#REF!,標準記録!$A$1:$D$25,2,FALSE)</f>
        <v>#REF!</v>
      </c>
      <c r="AS180" s="6" t="e">
        <f>VLOOKUP($I180 &amp;#REF!,標準記録!$A$1:$D$25,3,FALSE)</f>
        <v>#REF!</v>
      </c>
      <c r="AT180" s="6" t="e">
        <f>VLOOKUP($I180 &amp;#REF!,標準記録!$A$1:$D$25,4,FALSE)</f>
        <v>#REF!</v>
      </c>
      <c r="AU180" s="6" t="str">
        <f>IF(AV180="","",A180)</f>
        <v/>
      </c>
      <c r="AV180" s="6" t="str">
        <f>IF(OR(I180="201 十種競技",I180="202 七種競技"),#REF!,"")</f>
        <v/>
      </c>
      <c r="AW180" s="6" t="str">
        <f>IF(I180="107 ハーフマラソン",#REF!,"")</f>
        <v/>
      </c>
      <c r="AX180" s="6" t="e">
        <f>I180 &amp;#REF!</f>
        <v>#REF!</v>
      </c>
      <c r="AY180" s="6">
        <f>I180</f>
        <v>0</v>
      </c>
      <c r="AZ180" s="6">
        <f>COUNTIF($AY$5:$AY$401,I180)</f>
        <v>160</v>
      </c>
      <c r="BA180" s="6">
        <f>COUNTIF($AX$5:$AX$401,I180 &amp; "B標準")</f>
        <v>0</v>
      </c>
      <c r="BB180" s="6" t="str">
        <f>D178 &amp; D180</f>
        <v>登録番号</v>
      </c>
    </row>
    <row r="181" spans="1:54" ht="14.25" customHeight="1" thickBot="1" x14ac:dyDescent="0.2">
      <c r="A181" s="368"/>
      <c r="B181" s="380"/>
      <c r="C181" s="282"/>
      <c r="D181" s="280"/>
      <c r="E181" s="193" t="str">
        <f>IF(C180="○",IF($D180&lt;&gt;"",VLOOKUP($D180,新規学連登録者入力シート!$A$2:$U$101,7,FALSE),""),IF($D180&lt;&gt;"",IF(VLOOKUP(個人情報!$D180,登録者リスト!$A$1:$F$43729,4,FALSE)=基本情報!$D$6,VLOOKUP(個人情報!$D180,登録者リスト!$A$1:$F$43729,2,FALSE),""),""))</f>
        <v/>
      </c>
      <c r="F181" s="284"/>
      <c r="G181" s="193" t="str">
        <f>IF(C180="○",IF($D180&lt;&gt;"",VLOOKUP($D180,新規学連登録者入力シート!$A$2:$U$101,19,FALSE),""),IF($D180&lt;&gt;"",IF(VLOOKUP(個人情報!$D180,登録者リスト!$A$1:$F$43729,4,FALSE)=基本情報!$D$6,VLOOKUP(個人情報!$D180,登録者リスト!$A$1:$F$43729,6,FALSE),""),""))</f>
        <v/>
      </c>
      <c r="H181" s="364"/>
      <c r="I181" s="348"/>
      <c r="J181" s="171"/>
      <c r="K181" s="15" t="str">
        <f>IF(S181="",ASC(L181&amp;IF(N181&lt;&gt;"",TEXT(N181,"00"),"")&amp;IF(P181&lt;&gt;"",TEXT(P181,"00"),"")&amp;IF(R181&lt;&gt;"",TEXT(R181,"00"),"")),ASC(S181))</f>
        <v/>
      </c>
      <c r="L181" s="280"/>
      <c r="M181" s="330"/>
      <c r="N181" s="312"/>
      <c r="O181" s="330"/>
      <c r="P181" s="312"/>
      <c r="Q181" s="314"/>
      <c r="R181" s="316"/>
      <c r="S181" s="280"/>
      <c r="T181" s="10"/>
      <c r="U181" s="11" t="s">
        <v>23</v>
      </c>
      <c r="V181" s="10"/>
      <c r="W181" s="11" t="s">
        <v>25</v>
      </c>
      <c r="X181" s="10"/>
      <c r="Y181" s="11" t="s">
        <v>26</v>
      </c>
      <c r="Z181" s="342"/>
      <c r="AA181" s="128" t="str">
        <f>IF(AI181="",ASC(AB180&amp;IF(AD181&lt;&gt;"",TEXT(AD181,"00"),"")&amp;IF(AF181&lt;&gt;"",TEXT(AF181,"00"),"")&amp;IF(AH181&lt;&gt;"",TEXT(AH181,"00"),"")),ASC(AI181))</f>
        <v/>
      </c>
      <c r="AB181" s="328"/>
      <c r="AC181" s="332"/>
      <c r="AD181" s="328"/>
      <c r="AE181" s="332"/>
      <c r="AF181" s="328"/>
      <c r="AG181" s="336"/>
      <c r="AH181" s="328"/>
      <c r="AI181" s="372"/>
      <c r="AJ181" s="231" t="e">
        <f>IF(#REF!="",ASC(#REF!&amp;IF(#REF!&lt;&gt;"",TEXT(#REF!,"00"),"")&amp;IF(#REF!&lt;&gt;"",TEXT(#REF!,"00"),"")&amp;IF(#REF!&lt;&gt;"",TEXT(#REF!,"00"),"")),ASC(#REF!))</f>
        <v>#REF!</v>
      </c>
      <c r="AL181" s="6" t="str">
        <f>IF(AND(I181&lt;&gt;"107 ハーフマラソン",I181&lt;&gt;"062 10000mW"),D180 &amp; "-" &amp; I181,D180 &amp; "-" &amp; I181 &amp;#REF!)</f>
        <v>-</v>
      </c>
      <c r="AM181" s="6" t="str">
        <f>IF(ISERROR(VLOOKUP(個人情報!$AL181,登録者リスト!#REF!,4,FALSE)),"○","")</f>
        <v>○</v>
      </c>
      <c r="AN181" s="6" t="e">
        <f>IF(AND(I181&lt;&gt;"107 ハーフマラソン",I181&lt;&gt;"062 10000mW"),#REF! &amp; "-" &amp; I181,#REF! &amp; "-" &amp; I181 &amp;#REF!)</f>
        <v>#REF!</v>
      </c>
      <c r="AO181" s="6" t="str">
        <f>IF(ISERROR(VLOOKUP(AN181,突破者リスト外資格記録入力シート!$D$7:$M$106,2,FALSE)),"○","")</f>
        <v>○</v>
      </c>
      <c r="AQ181" s="6" t="str">
        <f>IF(I181="107 ハーフマラソン","H",IF(I181="062 10000mW","W",""))</f>
        <v/>
      </c>
      <c r="AR181" s="6" t="e">
        <f>VLOOKUP($I181 &amp;#REF!,標準記録!$A$1:$D$25,2,FALSE)</f>
        <v>#REF!</v>
      </c>
      <c r="AS181" s="6" t="e">
        <f>VLOOKUP($I181 &amp;#REF!,標準記録!$A$1:$D$25,3,FALSE)</f>
        <v>#REF!</v>
      </c>
      <c r="AT181" s="6" t="e">
        <f>VLOOKUP($I181 &amp;#REF!,標準記録!$A$1:$D$25,4,FALSE)</f>
        <v>#REF!</v>
      </c>
      <c r="AU181" s="6" t="str">
        <f>IF(AV181="","",A180)</f>
        <v/>
      </c>
      <c r="AV181" s="6" t="str">
        <f>IF(OR(I181="201 十種競技",I181="202 七種競技"),#REF!,"")</f>
        <v/>
      </c>
      <c r="AW181" s="6" t="str">
        <f>IF(I181="107 ハーフマラソン",#REF!,"")</f>
        <v/>
      </c>
      <c r="AX181" s="6" t="e">
        <f>I181 &amp;#REF!</f>
        <v>#REF!</v>
      </c>
      <c r="AY181" s="6">
        <f>I181</f>
        <v>0</v>
      </c>
      <c r="AZ181" s="6">
        <f>COUNTIF($AY$5:$AY$401,I181)</f>
        <v>160</v>
      </c>
      <c r="BA181" s="6">
        <f>COUNTIF($AX$5:$AX$401,I181 &amp; "B標準")</f>
        <v>0</v>
      </c>
    </row>
    <row r="182" spans="1:54" ht="15" thickTop="1" thickBot="1" x14ac:dyDescent="0.2">
      <c r="A182" s="369"/>
      <c r="B182" s="319" t="s">
        <v>167</v>
      </c>
      <c r="C182" s="320"/>
      <c r="D182" s="320"/>
      <c r="E182" s="320"/>
      <c r="F182" s="320"/>
      <c r="G182" s="321"/>
      <c r="H182" s="198"/>
      <c r="I182" s="370"/>
      <c r="J182" s="323"/>
      <c r="K182" s="323"/>
      <c r="L182" s="323"/>
      <c r="M182" s="323"/>
      <c r="N182" s="323"/>
      <c r="O182" s="323"/>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4"/>
    </row>
    <row r="183" spans="1:54" ht="13.5" customHeight="1" x14ac:dyDescent="0.15">
      <c r="A183" s="365"/>
      <c r="B183" s="355" t="s">
        <v>0</v>
      </c>
      <c r="C183" s="357" t="s">
        <v>283</v>
      </c>
      <c r="D183" s="357" t="str">
        <f>IF(C185="○","整理番号","登録番号")</f>
        <v>登録番号</v>
      </c>
      <c r="E183" s="212" t="s">
        <v>1402</v>
      </c>
      <c r="F183" s="355" t="s">
        <v>322</v>
      </c>
      <c r="G183" s="213" t="s">
        <v>1</v>
      </c>
      <c r="H183" s="361" t="s">
        <v>1403</v>
      </c>
      <c r="I183" s="359" t="s">
        <v>2</v>
      </c>
      <c r="J183" s="214" t="s">
        <v>284</v>
      </c>
      <c r="K183" s="215" t="s">
        <v>16</v>
      </c>
      <c r="L183" s="352" t="s">
        <v>4</v>
      </c>
      <c r="M183" s="353"/>
      <c r="N183" s="353"/>
      <c r="O183" s="353"/>
      <c r="P183" s="353"/>
      <c r="Q183" s="353"/>
      <c r="R183" s="353"/>
      <c r="S183" s="353"/>
      <c r="T183" s="353"/>
      <c r="U183" s="353"/>
      <c r="V183" s="353"/>
      <c r="W183" s="353"/>
      <c r="X183" s="353"/>
      <c r="Y183" s="353"/>
      <c r="Z183" s="354"/>
      <c r="AA183" s="216" t="s">
        <v>16</v>
      </c>
      <c r="AB183" s="373" t="s">
        <v>470</v>
      </c>
      <c r="AC183" s="374"/>
      <c r="AD183" s="374"/>
      <c r="AE183" s="374"/>
      <c r="AF183" s="374"/>
      <c r="AG183" s="374"/>
      <c r="AH183" s="374"/>
      <c r="AI183" s="375"/>
      <c r="AJ183" s="228" t="s">
        <v>16</v>
      </c>
    </row>
    <row r="184" spans="1:54" ht="14.25" thickBot="1" x14ac:dyDescent="0.2">
      <c r="A184" s="366"/>
      <c r="B184" s="356"/>
      <c r="C184" s="358"/>
      <c r="D184" s="358"/>
      <c r="E184" s="217" t="s">
        <v>6</v>
      </c>
      <c r="F184" s="356"/>
      <c r="G184" s="218" t="s">
        <v>7</v>
      </c>
      <c r="H184" s="362"/>
      <c r="I184" s="360"/>
      <c r="J184" s="219"/>
      <c r="K184" s="220"/>
      <c r="L184" s="349" t="s">
        <v>8</v>
      </c>
      <c r="M184" s="350"/>
      <c r="N184" s="350"/>
      <c r="O184" s="350"/>
      <c r="P184" s="350"/>
      <c r="Q184" s="350"/>
      <c r="R184" s="351"/>
      <c r="S184" s="217" t="s">
        <v>9</v>
      </c>
      <c r="T184" s="221" t="s">
        <v>10</v>
      </c>
      <c r="U184" s="222"/>
      <c r="V184" s="222"/>
      <c r="W184" s="222"/>
      <c r="X184" s="222"/>
      <c r="Y184" s="223"/>
      <c r="Z184" s="218" t="s">
        <v>11</v>
      </c>
      <c r="AA184" s="224"/>
      <c r="AB184" s="376" t="s">
        <v>8</v>
      </c>
      <c r="AC184" s="377"/>
      <c r="AD184" s="377"/>
      <c r="AE184" s="377"/>
      <c r="AF184" s="377"/>
      <c r="AG184" s="377"/>
      <c r="AH184" s="378"/>
      <c r="AI184" s="225" t="s">
        <v>9</v>
      </c>
      <c r="AJ184" s="229"/>
    </row>
    <row r="185" spans="1:54" ht="13.5" customHeight="1" x14ac:dyDescent="0.15">
      <c r="A185" s="367">
        <v>37</v>
      </c>
      <c r="B185" s="379" t="str">
        <f>IF(OR(B180="",E185=""),"",B180+1)</f>
        <v/>
      </c>
      <c r="C185" s="281"/>
      <c r="D185" s="279"/>
      <c r="E185" s="196" t="str">
        <f>IF(C185="○",IF($D185&lt;&gt;"",VLOOKUP($D185,新規学連登録者入力シート!$A$2:$U$101,8,FALSE),""),IF($D185&lt;&gt;"",IF(VLOOKUP(個人情報!$D185,登録者リスト!$A$1:$F$43729,4,FALSE)=基本情報!$D$6,VLOOKUP(個人情報!$D185,登録者リスト!$A$1:$F$43729,3,FALSE),""),""))</f>
        <v/>
      </c>
      <c r="F185" s="283" t="str">
        <f>IF(C185="○",IF($D185&lt;&gt;"",VLOOKUP($D185,新規学連登録者入力シート!$A$2:$U$101,9,FALSE),""),IF($D185&lt;&gt;"",IF(VLOOKUP(個人情報!$D185,登録者リスト!$A$1:$G$43729,4,FALSE)=基本情報!$D$6,VLOOKUP(個人情報!$D185,登録者リスト!$A$1:$G$43729,7,FALSE),""),""))</f>
        <v/>
      </c>
      <c r="G185" s="197" t="str">
        <f>IF(C185="○",IF($D185&lt;&gt;"",VLOOKUP($D185,新規学連登録者入力シート!$A$2:$U$101,14,FALSE),""),IF($D185&lt;&gt;"",IF(VLOOKUP(個人情報!$D185,登録者リスト!$A$1:$F$43729,4,FALSE)=基本情報!$D$6,VLOOKUP(個人情報!$D185,登録者リスト!$A$1:$F$43729,5,FALSE),""),""))</f>
        <v/>
      </c>
      <c r="H185" s="363" t="str">
        <f>IF(C185="○",IF($D185&lt;&gt;"",VLOOKUP($D185,新規学連登録者入力シート!$A$2:$U$101,19,FALSE),""),IF($D185&lt;&gt;"",IF(VLOOKUP(個人情報!$D185,登録者リスト!$A$1:$H$43729,4,FALSE)=基本情報!$D$6,VLOOKUP(個人情報!$D185,登録者リスト!$A$1:$H$43729,8,FALSE),""),""))</f>
        <v/>
      </c>
      <c r="I185" s="347"/>
      <c r="J185" s="170"/>
      <c r="K185" s="13" t="str">
        <f>IF(S185="",ASC(L185&amp;IF(N185&lt;&gt;"",TEXT(N185,"00"),"")&amp;IF(P185&lt;&gt;"",TEXT(P185,"00"),"")&amp;IF(R185&lt;&gt;"",TEXT(R185,"00"),"")),ASC(S185))</f>
        <v/>
      </c>
      <c r="L185" s="279"/>
      <c r="M185" s="329" t="s">
        <v>278</v>
      </c>
      <c r="N185" s="311"/>
      <c r="O185" s="329" t="s">
        <v>279</v>
      </c>
      <c r="P185" s="311"/>
      <c r="Q185" s="313" t="s">
        <v>280</v>
      </c>
      <c r="R185" s="315"/>
      <c r="S185" s="279"/>
      <c r="T185" s="8"/>
      <c r="U185" s="9" t="s">
        <v>23</v>
      </c>
      <c r="V185" s="8"/>
      <c r="W185" s="9" t="s">
        <v>24</v>
      </c>
      <c r="X185" s="8"/>
      <c r="Y185" s="9" t="s">
        <v>26</v>
      </c>
      <c r="Z185" s="341"/>
      <c r="AA185" s="127" t="str">
        <f>IF(AI185="",ASC(AB185&amp;IF(AD185&lt;&gt;"",TEXT(AD185,"00"),"")&amp;IF(AF185&lt;&gt;"",TEXT(AF185,"00"),"")&amp;IF(AH185&lt;&gt;"",TEXT(AH185,"00"),"")),ASC(AI185))</f>
        <v/>
      </c>
      <c r="AB185" s="327" t="str">
        <f>IF(I185="","",IF(I185="201 十種競技","",VLOOKUP(I185,大学記録!$A$3:$H$22,2,FALSE)))</f>
        <v/>
      </c>
      <c r="AC185" s="331" t="s">
        <v>278</v>
      </c>
      <c r="AD185" s="327" t="str">
        <f>IF(I185="","",IF(I185="201 十種競技","",VLOOKUP(I185,大学記録!$A$3:$H$22,4,FALSE)))</f>
        <v/>
      </c>
      <c r="AE185" s="331" t="s">
        <v>279</v>
      </c>
      <c r="AF185" s="327" t="str">
        <f>IF(I185="","",IF(I185="201 十種競技","",VLOOKUP(I185,大学記録!$A$3:$H$22,6,FALSE)))</f>
        <v/>
      </c>
      <c r="AG185" s="335" t="s">
        <v>280</v>
      </c>
      <c r="AH185" s="327" t="str">
        <f>IF(I185="","",IF(I185="201 十種競技","",VLOOKUP(I185,大学記録!$A$3:$H$22,8,FALSE)))</f>
        <v/>
      </c>
      <c r="AI185" s="371" t="str">
        <f>IF(I185="","",IF(I185="201 十種競技",大学記録!$B$21,""))</f>
        <v/>
      </c>
      <c r="AJ185" s="230" t="e">
        <f>IF(#REF!="",ASC(#REF!&amp;IF(#REF!&lt;&gt;"",TEXT(#REF!,"00"),"")&amp;IF(#REF!&lt;&gt;"",TEXT(#REF!,"00"),"")&amp;IF(#REF!&lt;&gt;"",TEXT(#REF!,"00"),"")),ASC(#REF!))</f>
        <v>#REF!</v>
      </c>
      <c r="AL185" s="6" t="str">
        <f>IF(AND(I185&lt;&gt;"107 ハーフマラソン",I185&lt;&gt;"062 10000mW"),D185 &amp; "-" &amp; I185,D185 &amp; "-" &amp; I185 &amp;#REF!)</f>
        <v>-</v>
      </c>
      <c r="AM185" s="6" t="str">
        <f>IF(ISERROR(VLOOKUP(個人情報!$AL185,登録者リスト!#REF!,4,FALSE)),"○","")</f>
        <v>○</v>
      </c>
      <c r="AN185" s="6" t="e">
        <f>IF(AND(I185&lt;&gt;"107 ハーフマラソン",I185&lt;&gt;"062 10000mW"),#REF! &amp; "-" &amp; I185,#REF! &amp; "-" &amp; I185 &amp;#REF!)</f>
        <v>#REF!</v>
      </c>
      <c r="AO185" s="6" t="str">
        <f>IF(ISERROR(VLOOKUP(AN185,突破者リスト外資格記録入力シート!$D$7:$M$106,2,FALSE)),"○","")</f>
        <v>○</v>
      </c>
      <c r="AP185" s="6" t="str">
        <f>IF(C185="○","整理番号","登録番号")</f>
        <v>登録番号</v>
      </c>
      <c r="AQ185" s="6" t="str">
        <f>IF(I185="107 ハーフマラソン","H",IF(I185="062 10000mW","W",""))</f>
        <v/>
      </c>
      <c r="AR185" s="6" t="e">
        <f>VLOOKUP($I185 &amp;#REF!,標準記録!$A$1:$D$25,2,FALSE)</f>
        <v>#REF!</v>
      </c>
      <c r="AS185" s="6" t="e">
        <f>VLOOKUP($I185 &amp;#REF!,標準記録!$A$1:$D$25,3,FALSE)</f>
        <v>#REF!</v>
      </c>
      <c r="AT185" s="6" t="e">
        <f>VLOOKUP($I185 &amp;#REF!,標準記録!$A$1:$D$25,4,FALSE)</f>
        <v>#REF!</v>
      </c>
      <c r="AU185" s="6" t="str">
        <f>IF(AV185="","",A185)</f>
        <v/>
      </c>
      <c r="AV185" s="6" t="str">
        <f>IF(OR(I185="201 十種競技",I185="202 七種競技"),#REF!,"")</f>
        <v/>
      </c>
      <c r="AW185" s="6" t="str">
        <f>IF(I185="107 ハーフマラソン",#REF!,"")</f>
        <v/>
      </c>
      <c r="AX185" s="6" t="e">
        <f>I185 &amp;#REF!</f>
        <v>#REF!</v>
      </c>
      <c r="AY185" s="6">
        <f>I185</f>
        <v>0</v>
      </c>
      <c r="AZ185" s="6">
        <f>COUNTIF($AY$5:$AY$401,I185)</f>
        <v>160</v>
      </c>
      <c r="BA185" s="6">
        <f>COUNTIF($AX$5:$AX$401,I185 &amp; "B標準")</f>
        <v>0</v>
      </c>
      <c r="BB185" s="6" t="str">
        <f>D183 &amp; D185</f>
        <v>登録番号</v>
      </c>
    </row>
    <row r="186" spans="1:54" ht="14.25" customHeight="1" thickBot="1" x14ac:dyDescent="0.2">
      <c r="A186" s="368"/>
      <c r="B186" s="380"/>
      <c r="C186" s="282"/>
      <c r="D186" s="280"/>
      <c r="E186" s="193" t="str">
        <f>IF(C185="○",IF($D185&lt;&gt;"",VLOOKUP($D185,新規学連登録者入力シート!$A$2:$U$101,7,FALSE),""),IF($D185&lt;&gt;"",IF(VLOOKUP(個人情報!$D185,登録者リスト!$A$1:$F$43729,4,FALSE)=基本情報!$D$6,VLOOKUP(個人情報!$D185,登録者リスト!$A$1:$F$43729,2,FALSE),""),""))</f>
        <v/>
      </c>
      <c r="F186" s="284"/>
      <c r="G186" s="193" t="str">
        <f>IF(C185="○",IF($D185&lt;&gt;"",VLOOKUP($D185,新規学連登録者入力シート!$A$2:$U$101,19,FALSE),""),IF($D185&lt;&gt;"",IF(VLOOKUP(個人情報!$D185,登録者リスト!$A$1:$F$43729,4,FALSE)=基本情報!$D$6,VLOOKUP(個人情報!$D185,登録者リスト!$A$1:$F$43729,6,FALSE),""),""))</f>
        <v/>
      </c>
      <c r="H186" s="364"/>
      <c r="I186" s="348"/>
      <c r="J186" s="171"/>
      <c r="K186" s="15" t="str">
        <f>IF(S186="",ASC(L186&amp;IF(N186&lt;&gt;"",TEXT(N186,"00"),"")&amp;IF(P186&lt;&gt;"",TEXT(P186,"00"),"")&amp;IF(R186&lt;&gt;"",TEXT(R186,"00"),"")),ASC(S186))</f>
        <v/>
      </c>
      <c r="L186" s="280"/>
      <c r="M186" s="330"/>
      <c r="N186" s="312"/>
      <c r="O186" s="330"/>
      <c r="P186" s="312"/>
      <c r="Q186" s="314"/>
      <c r="R186" s="316"/>
      <c r="S186" s="280"/>
      <c r="T186" s="10"/>
      <c r="U186" s="11" t="s">
        <v>23</v>
      </c>
      <c r="V186" s="10"/>
      <c r="W186" s="11" t="s">
        <v>25</v>
      </c>
      <c r="X186" s="10"/>
      <c r="Y186" s="11" t="s">
        <v>26</v>
      </c>
      <c r="Z186" s="342"/>
      <c r="AA186" s="128" t="str">
        <f>IF(AI186="",ASC(AB185&amp;IF(AD186&lt;&gt;"",TEXT(AD186,"00"),"")&amp;IF(AF186&lt;&gt;"",TEXT(AF186,"00"),"")&amp;IF(AH186&lt;&gt;"",TEXT(AH186,"00"),"")),ASC(AI186))</f>
        <v/>
      </c>
      <c r="AB186" s="328"/>
      <c r="AC186" s="332"/>
      <c r="AD186" s="328"/>
      <c r="AE186" s="332"/>
      <c r="AF186" s="328"/>
      <c r="AG186" s="336"/>
      <c r="AH186" s="328"/>
      <c r="AI186" s="372"/>
      <c r="AJ186" s="231" t="e">
        <f>IF(#REF!="",ASC(#REF!&amp;IF(#REF!&lt;&gt;"",TEXT(#REF!,"00"),"")&amp;IF(#REF!&lt;&gt;"",TEXT(#REF!,"00"),"")&amp;IF(#REF!&lt;&gt;"",TEXT(#REF!,"00"),"")),ASC(#REF!))</f>
        <v>#REF!</v>
      </c>
      <c r="AL186" s="6" t="str">
        <f>IF(AND(I186&lt;&gt;"107 ハーフマラソン",I186&lt;&gt;"062 10000mW"),D185 &amp; "-" &amp; I186,D185 &amp; "-" &amp; I186 &amp;#REF!)</f>
        <v>-</v>
      </c>
      <c r="AM186" s="6" t="str">
        <f>IF(ISERROR(VLOOKUP(個人情報!$AL186,登録者リスト!#REF!,4,FALSE)),"○","")</f>
        <v>○</v>
      </c>
      <c r="AN186" s="6" t="e">
        <f>IF(AND(I186&lt;&gt;"107 ハーフマラソン",I186&lt;&gt;"062 10000mW"),#REF! &amp; "-" &amp; I186,#REF! &amp; "-" &amp; I186 &amp;#REF!)</f>
        <v>#REF!</v>
      </c>
      <c r="AO186" s="6" t="str">
        <f>IF(ISERROR(VLOOKUP(AN186,突破者リスト外資格記録入力シート!$D$7:$M$106,2,FALSE)),"○","")</f>
        <v>○</v>
      </c>
      <c r="AQ186" s="6" t="str">
        <f>IF(I186="107 ハーフマラソン","H",IF(I186="062 10000mW","W",""))</f>
        <v/>
      </c>
      <c r="AR186" s="6" t="e">
        <f>VLOOKUP($I186 &amp;#REF!,標準記録!$A$1:$D$25,2,FALSE)</f>
        <v>#REF!</v>
      </c>
      <c r="AS186" s="6" t="e">
        <f>VLOOKUP($I186 &amp;#REF!,標準記録!$A$1:$D$25,3,FALSE)</f>
        <v>#REF!</v>
      </c>
      <c r="AT186" s="6" t="e">
        <f>VLOOKUP($I186 &amp;#REF!,標準記録!$A$1:$D$25,4,FALSE)</f>
        <v>#REF!</v>
      </c>
      <c r="AU186" s="6" t="str">
        <f>IF(AV186="","",A185)</f>
        <v/>
      </c>
      <c r="AV186" s="6" t="str">
        <f>IF(OR(I186="201 十種競技",I186="202 七種競技"),#REF!,"")</f>
        <v/>
      </c>
      <c r="AW186" s="6" t="str">
        <f>IF(I186="107 ハーフマラソン",#REF!,"")</f>
        <v/>
      </c>
      <c r="AX186" s="6" t="e">
        <f>I186 &amp;#REF!</f>
        <v>#REF!</v>
      </c>
      <c r="AY186" s="6">
        <f>I186</f>
        <v>0</v>
      </c>
      <c r="AZ186" s="6">
        <f>COUNTIF($AY$5:$AY$401,I186)</f>
        <v>160</v>
      </c>
      <c r="BA186" s="6">
        <f>COUNTIF($AX$5:$AX$401,I186 &amp; "B標準")</f>
        <v>0</v>
      </c>
    </row>
    <row r="187" spans="1:54" ht="15" thickTop="1" thickBot="1" x14ac:dyDescent="0.2">
      <c r="A187" s="369"/>
      <c r="B187" s="319" t="s">
        <v>167</v>
      </c>
      <c r="C187" s="320"/>
      <c r="D187" s="320"/>
      <c r="E187" s="320"/>
      <c r="F187" s="320"/>
      <c r="G187" s="321"/>
      <c r="H187" s="198"/>
      <c r="I187" s="370"/>
      <c r="J187" s="323"/>
      <c r="K187" s="323"/>
      <c r="L187" s="323"/>
      <c r="M187" s="323"/>
      <c r="N187" s="323"/>
      <c r="O187" s="323"/>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4"/>
    </row>
    <row r="188" spans="1:54" ht="13.5" customHeight="1" x14ac:dyDescent="0.15">
      <c r="A188" s="365"/>
      <c r="B188" s="355" t="s">
        <v>0</v>
      </c>
      <c r="C188" s="357" t="s">
        <v>283</v>
      </c>
      <c r="D188" s="357" t="str">
        <f>IF(C190="○","整理番号","登録番号")</f>
        <v>登録番号</v>
      </c>
      <c r="E188" s="212" t="s">
        <v>1402</v>
      </c>
      <c r="F188" s="355" t="s">
        <v>322</v>
      </c>
      <c r="G188" s="213" t="s">
        <v>1</v>
      </c>
      <c r="H188" s="361" t="s">
        <v>1403</v>
      </c>
      <c r="I188" s="359" t="s">
        <v>2</v>
      </c>
      <c r="J188" s="214" t="s">
        <v>284</v>
      </c>
      <c r="K188" s="215" t="s">
        <v>16</v>
      </c>
      <c r="L188" s="352" t="s">
        <v>4</v>
      </c>
      <c r="M188" s="353"/>
      <c r="N188" s="353"/>
      <c r="O188" s="353"/>
      <c r="P188" s="353"/>
      <c r="Q188" s="353"/>
      <c r="R188" s="353"/>
      <c r="S188" s="353"/>
      <c r="T188" s="353"/>
      <c r="U188" s="353"/>
      <c r="V188" s="353"/>
      <c r="W188" s="353"/>
      <c r="X188" s="353"/>
      <c r="Y188" s="353"/>
      <c r="Z188" s="354"/>
      <c r="AA188" s="216" t="s">
        <v>16</v>
      </c>
      <c r="AB188" s="373" t="s">
        <v>470</v>
      </c>
      <c r="AC188" s="374"/>
      <c r="AD188" s="374"/>
      <c r="AE188" s="374"/>
      <c r="AF188" s="374"/>
      <c r="AG188" s="374"/>
      <c r="AH188" s="374"/>
      <c r="AI188" s="375"/>
      <c r="AJ188" s="228" t="s">
        <v>16</v>
      </c>
    </row>
    <row r="189" spans="1:54" ht="14.25" thickBot="1" x14ac:dyDescent="0.2">
      <c r="A189" s="366"/>
      <c r="B189" s="356"/>
      <c r="C189" s="358"/>
      <c r="D189" s="358"/>
      <c r="E189" s="217" t="s">
        <v>6</v>
      </c>
      <c r="F189" s="356"/>
      <c r="G189" s="218" t="s">
        <v>7</v>
      </c>
      <c r="H189" s="362"/>
      <c r="I189" s="360"/>
      <c r="J189" s="219"/>
      <c r="K189" s="220"/>
      <c r="L189" s="349" t="s">
        <v>8</v>
      </c>
      <c r="M189" s="350"/>
      <c r="N189" s="350"/>
      <c r="O189" s="350"/>
      <c r="P189" s="350"/>
      <c r="Q189" s="350"/>
      <c r="R189" s="351"/>
      <c r="S189" s="217" t="s">
        <v>9</v>
      </c>
      <c r="T189" s="221" t="s">
        <v>10</v>
      </c>
      <c r="U189" s="222"/>
      <c r="V189" s="222"/>
      <c r="W189" s="222"/>
      <c r="X189" s="222"/>
      <c r="Y189" s="223"/>
      <c r="Z189" s="218" t="s">
        <v>11</v>
      </c>
      <c r="AA189" s="224"/>
      <c r="AB189" s="376" t="s">
        <v>8</v>
      </c>
      <c r="AC189" s="377"/>
      <c r="AD189" s="377"/>
      <c r="AE189" s="377"/>
      <c r="AF189" s="377"/>
      <c r="AG189" s="377"/>
      <c r="AH189" s="378"/>
      <c r="AI189" s="225" t="s">
        <v>9</v>
      </c>
      <c r="AJ189" s="229"/>
    </row>
    <row r="190" spans="1:54" ht="13.5" customHeight="1" x14ac:dyDescent="0.15">
      <c r="A190" s="367">
        <v>38</v>
      </c>
      <c r="B190" s="379" t="str">
        <f>IF(OR(B185="",E190=""),"",B185+1)</f>
        <v/>
      </c>
      <c r="C190" s="281"/>
      <c r="D190" s="279"/>
      <c r="E190" s="196" t="str">
        <f>IF(C190="○",IF($D190&lt;&gt;"",VLOOKUP($D190,新規学連登録者入力シート!$A$2:$U$101,8,FALSE),""),IF($D190&lt;&gt;"",IF(VLOOKUP(個人情報!$D190,登録者リスト!$A$1:$F$43729,4,FALSE)=基本情報!$D$6,VLOOKUP(個人情報!$D190,登録者リスト!$A$1:$F$43729,3,FALSE),""),""))</f>
        <v/>
      </c>
      <c r="F190" s="283" t="str">
        <f>IF(C190="○",IF($D190&lt;&gt;"",VLOOKUP($D190,新規学連登録者入力シート!$A$2:$U$101,9,FALSE),""),IF($D190&lt;&gt;"",IF(VLOOKUP(個人情報!$D190,登録者リスト!$A$1:$G$43729,4,FALSE)=基本情報!$D$6,VLOOKUP(個人情報!$D190,登録者リスト!$A$1:$G$43729,7,FALSE),""),""))</f>
        <v/>
      </c>
      <c r="G190" s="197" t="str">
        <f>IF(C190="○",IF($D190&lt;&gt;"",VLOOKUP($D190,新規学連登録者入力シート!$A$2:$U$101,14,FALSE),""),IF($D190&lt;&gt;"",IF(VLOOKUP(個人情報!$D190,登録者リスト!$A$1:$F$43729,4,FALSE)=基本情報!$D$6,VLOOKUP(個人情報!$D190,登録者リスト!$A$1:$F$43729,5,FALSE),""),""))</f>
        <v/>
      </c>
      <c r="H190" s="363" t="str">
        <f>IF(C190="○",IF($D190&lt;&gt;"",VLOOKUP($D190,新規学連登録者入力シート!$A$2:$U$101,19,FALSE),""),IF($D190&lt;&gt;"",IF(VLOOKUP(個人情報!$D190,登録者リスト!$A$1:$H$43729,4,FALSE)=基本情報!$D$6,VLOOKUP(個人情報!$D190,登録者リスト!$A$1:$H$43729,8,FALSE),""),""))</f>
        <v/>
      </c>
      <c r="I190" s="347"/>
      <c r="J190" s="170"/>
      <c r="K190" s="13" t="str">
        <f>IF(S190="",ASC(L190&amp;IF(N190&lt;&gt;"",TEXT(N190,"00"),"")&amp;IF(P190&lt;&gt;"",TEXT(P190,"00"),"")&amp;IF(R190&lt;&gt;"",TEXT(R190,"00"),"")),ASC(S190))</f>
        <v/>
      </c>
      <c r="L190" s="279"/>
      <c r="M190" s="329" t="s">
        <v>278</v>
      </c>
      <c r="N190" s="311"/>
      <c r="O190" s="329" t="s">
        <v>279</v>
      </c>
      <c r="P190" s="311"/>
      <c r="Q190" s="313" t="s">
        <v>280</v>
      </c>
      <c r="R190" s="315"/>
      <c r="S190" s="279"/>
      <c r="T190" s="8"/>
      <c r="U190" s="9" t="s">
        <v>23</v>
      </c>
      <c r="V190" s="8"/>
      <c r="W190" s="9" t="s">
        <v>24</v>
      </c>
      <c r="X190" s="8"/>
      <c r="Y190" s="9" t="s">
        <v>26</v>
      </c>
      <c r="Z190" s="341"/>
      <c r="AA190" s="127" t="str">
        <f>IF(AI190="",ASC(AB190&amp;IF(AD190&lt;&gt;"",TEXT(AD190,"00"),"")&amp;IF(AF190&lt;&gt;"",TEXT(AF190,"00"),"")&amp;IF(AH190&lt;&gt;"",TEXT(AH190,"00"),"")),ASC(AI190))</f>
        <v/>
      </c>
      <c r="AB190" s="327" t="str">
        <f>IF(I190="","",IF(I190="201 十種競技","",VLOOKUP(I190,大学記録!$A$3:$H$22,2,FALSE)))</f>
        <v/>
      </c>
      <c r="AC190" s="331" t="s">
        <v>278</v>
      </c>
      <c r="AD190" s="327" t="str">
        <f>IF(I190="","",IF(I190="201 十種競技","",VLOOKUP(I190,大学記録!$A$3:$H$22,4,FALSE)))</f>
        <v/>
      </c>
      <c r="AE190" s="331" t="s">
        <v>279</v>
      </c>
      <c r="AF190" s="327" t="str">
        <f>IF(I190="","",IF(I190="201 十種競技","",VLOOKUP(I190,大学記録!$A$3:$H$22,6,FALSE)))</f>
        <v/>
      </c>
      <c r="AG190" s="335" t="s">
        <v>280</v>
      </c>
      <c r="AH190" s="327" t="str">
        <f>IF(I190="","",IF(I190="201 十種競技","",VLOOKUP(I190,大学記録!$A$3:$H$22,8,FALSE)))</f>
        <v/>
      </c>
      <c r="AI190" s="371" t="str">
        <f>IF(I190="","",IF(I190="201 十種競技",大学記録!$B$21,""))</f>
        <v/>
      </c>
      <c r="AJ190" s="230" t="e">
        <f>IF(#REF!="",ASC(#REF!&amp;IF(#REF!&lt;&gt;"",TEXT(#REF!,"00"),"")&amp;IF(#REF!&lt;&gt;"",TEXT(#REF!,"00"),"")&amp;IF(#REF!&lt;&gt;"",TEXT(#REF!,"00"),"")),ASC(#REF!))</f>
        <v>#REF!</v>
      </c>
      <c r="AL190" s="6" t="str">
        <f>IF(AND(I190&lt;&gt;"107 ハーフマラソン",I190&lt;&gt;"062 10000mW"),D190 &amp; "-" &amp; I190,D190 &amp; "-" &amp; I190 &amp;#REF!)</f>
        <v>-</v>
      </c>
      <c r="AM190" s="6" t="str">
        <f>IF(ISERROR(VLOOKUP(個人情報!$AL190,登録者リスト!#REF!,4,FALSE)),"○","")</f>
        <v>○</v>
      </c>
      <c r="AN190" s="6" t="e">
        <f>IF(AND(I190&lt;&gt;"107 ハーフマラソン",I190&lt;&gt;"062 10000mW"),#REF! &amp; "-" &amp; I190,#REF! &amp; "-" &amp; I190 &amp;#REF!)</f>
        <v>#REF!</v>
      </c>
      <c r="AO190" s="6" t="str">
        <f>IF(ISERROR(VLOOKUP(AN190,突破者リスト外資格記録入力シート!$D$7:$M$106,2,FALSE)),"○","")</f>
        <v>○</v>
      </c>
      <c r="AP190" s="6" t="str">
        <f>IF(C190="○","整理番号","登録番号")</f>
        <v>登録番号</v>
      </c>
      <c r="AQ190" s="6" t="str">
        <f>IF(I190="107 ハーフマラソン","H",IF(I190="062 10000mW","W",""))</f>
        <v/>
      </c>
      <c r="AR190" s="6" t="e">
        <f>VLOOKUP($I190 &amp;#REF!,標準記録!$A$1:$D$25,2,FALSE)</f>
        <v>#REF!</v>
      </c>
      <c r="AS190" s="6" t="e">
        <f>VLOOKUP($I190 &amp;#REF!,標準記録!$A$1:$D$25,3,FALSE)</f>
        <v>#REF!</v>
      </c>
      <c r="AT190" s="6" t="e">
        <f>VLOOKUP($I190 &amp;#REF!,標準記録!$A$1:$D$25,4,FALSE)</f>
        <v>#REF!</v>
      </c>
      <c r="AU190" s="6" t="str">
        <f>IF(AV190="","",A190)</f>
        <v/>
      </c>
      <c r="AV190" s="6" t="str">
        <f>IF(OR(I190="201 十種競技",I190="202 七種競技"),#REF!,"")</f>
        <v/>
      </c>
      <c r="AW190" s="6" t="str">
        <f>IF(I190="107 ハーフマラソン",#REF!,"")</f>
        <v/>
      </c>
      <c r="AX190" s="6" t="e">
        <f>I190 &amp;#REF!</f>
        <v>#REF!</v>
      </c>
      <c r="AY190" s="6">
        <f>I190</f>
        <v>0</v>
      </c>
      <c r="AZ190" s="6">
        <f>COUNTIF($AY$5:$AY$401,I190)</f>
        <v>160</v>
      </c>
      <c r="BA190" s="6">
        <f>COUNTIF($AX$5:$AX$401,I190 &amp; "B標準")</f>
        <v>0</v>
      </c>
      <c r="BB190" s="6" t="str">
        <f>D188 &amp; D190</f>
        <v>登録番号</v>
      </c>
    </row>
    <row r="191" spans="1:54" ht="14.25" customHeight="1" thickBot="1" x14ac:dyDescent="0.2">
      <c r="A191" s="368"/>
      <c r="B191" s="380"/>
      <c r="C191" s="282"/>
      <c r="D191" s="280"/>
      <c r="E191" s="193" t="str">
        <f>IF(C190="○",IF($D190&lt;&gt;"",VLOOKUP($D190,新規学連登録者入力シート!$A$2:$U$101,7,FALSE),""),IF($D190&lt;&gt;"",IF(VLOOKUP(個人情報!$D190,登録者リスト!$A$1:$F$43729,4,FALSE)=基本情報!$D$6,VLOOKUP(個人情報!$D190,登録者リスト!$A$1:$F$43729,2,FALSE),""),""))</f>
        <v/>
      </c>
      <c r="F191" s="284"/>
      <c r="G191" s="193" t="str">
        <f>IF(C190="○",IF($D190&lt;&gt;"",VLOOKUP($D190,新規学連登録者入力シート!$A$2:$U$101,19,FALSE),""),IF($D190&lt;&gt;"",IF(VLOOKUP(個人情報!$D190,登録者リスト!$A$1:$F$43729,4,FALSE)=基本情報!$D$6,VLOOKUP(個人情報!$D190,登録者リスト!$A$1:$F$43729,6,FALSE),""),""))</f>
        <v/>
      </c>
      <c r="H191" s="364"/>
      <c r="I191" s="348"/>
      <c r="J191" s="171"/>
      <c r="K191" s="15" t="str">
        <f>IF(S191="",ASC(L191&amp;IF(N191&lt;&gt;"",TEXT(N191,"00"),"")&amp;IF(P191&lt;&gt;"",TEXT(P191,"00"),"")&amp;IF(R191&lt;&gt;"",TEXT(R191,"00"),"")),ASC(S191))</f>
        <v/>
      </c>
      <c r="L191" s="280"/>
      <c r="M191" s="330"/>
      <c r="N191" s="312"/>
      <c r="O191" s="330"/>
      <c r="P191" s="312"/>
      <c r="Q191" s="314"/>
      <c r="R191" s="316"/>
      <c r="S191" s="280"/>
      <c r="T191" s="10"/>
      <c r="U191" s="11" t="s">
        <v>23</v>
      </c>
      <c r="V191" s="10"/>
      <c r="W191" s="11" t="s">
        <v>25</v>
      </c>
      <c r="X191" s="10"/>
      <c r="Y191" s="11" t="s">
        <v>26</v>
      </c>
      <c r="Z191" s="342"/>
      <c r="AA191" s="128" t="str">
        <f>IF(AI191="",ASC(AB190&amp;IF(AD191&lt;&gt;"",TEXT(AD191,"00"),"")&amp;IF(AF191&lt;&gt;"",TEXT(AF191,"00"),"")&amp;IF(AH191&lt;&gt;"",TEXT(AH191,"00"),"")),ASC(AI191))</f>
        <v/>
      </c>
      <c r="AB191" s="328"/>
      <c r="AC191" s="332"/>
      <c r="AD191" s="328"/>
      <c r="AE191" s="332"/>
      <c r="AF191" s="328"/>
      <c r="AG191" s="336"/>
      <c r="AH191" s="328"/>
      <c r="AI191" s="372"/>
      <c r="AJ191" s="231" t="e">
        <f>IF(#REF!="",ASC(#REF!&amp;IF(#REF!&lt;&gt;"",TEXT(#REF!,"00"),"")&amp;IF(#REF!&lt;&gt;"",TEXT(#REF!,"00"),"")&amp;IF(#REF!&lt;&gt;"",TEXT(#REF!,"00"),"")),ASC(#REF!))</f>
        <v>#REF!</v>
      </c>
      <c r="AL191" s="6" t="str">
        <f>IF(AND(I191&lt;&gt;"107 ハーフマラソン",I191&lt;&gt;"062 10000mW"),D190 &amp; "-" &amp; I191,D190 &amp; "-" &amp; I191 &amp;#REF!)</f>
        <v>-</v>
      </c>
      <c r="AM191" s="6" t="str">
        <f>IF(ISERROR(VLOOKUP(個人情報!$AL191,登録者リスト!#REF!,4,FALSE)),"○","")</f>
        <v>○</v>
      </c>
      <c r="AN191" s="6" t="e">
        <f>IF(AND(I191&lt;&gt;"107 ハーフマラソン",I191&lt;&gt;"062 10000mW"),#REF! &amp; "-" &amp; I191,#REF! &amp; "-" &amp; I191 &amp;#REF!)</f>
        <v>#REF!</v>
      </c>
      <c r="AO191" s="6" t="str">
        <f>IF(ISERROR(VLOOKUP(AN191,突破者リスト外資格記録入力シート!$D$7:$M$106,2,FALSE)),"○","")</f>
        <v>○</v>
      </c>
      <c r="AQ191" s="6" t="str">
        <f>IF(I191="107 ハーフマラソン","H",IF(I191="062 10000mW","W",""))</f>
        <v/>
      </c>
      <c r="AR191" s="6" t="e">
        <f>VLOOKUP($I191 &amp;#REF!,標準記録!$A$1:$D$25,2,FALSE)</f>
        <v>#REF!</v>
      </c>
      <c r="AS191" s="6" t="e">
        <f>VLOOKUP($I191 &amp;#REF!,標準記録!$A$1:$D$25,3,FALSE)</f>
        <v>#REF!</v>
      </c>
      <c r="AT191" s="6" t="e">
        <f>VLOOKUP($I191 &amp;#REF!,標準記録!$A$1:$D$25,4,FALSE)</f>
        <v>#REF!</v>
      </c>
      <c r="AU191" s="6" t="str">
        <f>IF(AV191="","",A190)</f>
        <v/>
      </c>
      <c r="AV191" s="6" t="str">
        <f>IF(OR(I191="201 十種競技",I191="202 七種競技"),#REF!,"")</f>
        <v/>
      </c>
      <c r="AW191" s="6" t="str">
        <f>IF(I191="107 ハーフマラソン",#REF!,"")</f>
        <v/>
      </c>
      <c r="AX191" s="6" t="e">
        <f>I191 &amp;#REF!</f>
        <v>#REF!</v>
      </c>
      <c r="AY191" s="6">
        <f>I191</f>
        <v>0</v>
      </c>
      <c r="AZ191" s="6">
        <f>COUNTIF($AY$5:$AY$401,I191)</f>
        <v>160</v>
      </c>
      <c r="BA191" s="6">
        <f>COUNTIF($AX$5:$AX$401,I191 &amp; "B標準")</f>
        <v>0</v>
      </c>
    </row>
    <row r="192" spans="1:54" ht="15" thickTop="1" thickBot="1" x14ac:dyDescent="0.2">
      <c r="A192" s="369"/>
      <c r="B192" s="319" t="s">
        <v>167</v>
      </c>
      <c r="C192" s="320"/>
      <c r="D192" s="320"/>
      <c r="E192" s="320"/>
      <c r="F192" s="320"/>
      <c r="G192" s="321"/>
      <c r="H192" s="198"/>
      <c r="I192" s="370"/>
      <c r="J192" s="323"/>
      <c r="K192" s="323"/>
      <c r="L192" s="323"/>
      <c r="M192" s="323"/>
      <c r="N192" s="323"/>
      <c r="O192" s="323"/>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4"/>
    </row>
    <row r="193" spans="1:54" ht="13.5" customHeight="1" x14ac:dyDescent="0.15">
      <c r="A193" s="365"/>
      <c r="B193" s="355" t="s">
        <v>0</v>
      </c>
      <c r="C193" s="357" t="s">
        <v>283</v>
      </c>
      <c r="D193" s="357" t="str">
        <f>IF(C195="○","整理番号","登録番号")</f>
        <v>登録番号</v>
      </c>
      <c r="E193" s="212" t="s">
        <v>1402</v>
      </c>
      <c r="F193" s="355" t="s">
        <v>322</v>
      </c>
      <c r="G193" s="213" t="s">
        <v>1</v>
      </c>
      <c r="H193" s="361" t="s">
        <v>1403</v>
      </c>
      <c r="I193" s="359" t="s">
        <v>2</v>
      </c>
      <c r="J193" s="214" t="s">
        <v>284</v>
      </c>
      <c r="K193" s="215" t="s">
        <v>16</v>
      </c>
      <c r="L193" s="352" t="s">
        <v>4</v>
      </c>
      <c r="M193" s="353"/>
      <c r="N193" s="353"/>
      <c r="O193" s="353"/>
      <c r="P193" s="353"/>
      <c r="Q193" s="353"/>
      <c r="R193" s="353"/>
      <c r="S193" s="353"/>
      <c r="T193" s="353"/>
      <c r="U193" s="353"/>
      <c r="V193" s="353"/>
      <c r="W193" s="353"/>
      <c r="X193" s="353"/>
      <c r="Y193" s="353"/>
      <c r="Z193" s="354"/>
      <c r="AA193" s="216" t="s">
        <v>16</v>
      </c>
      <c r="AB193" s="373" t="s">
        <v>470</v>
      </c>
      <c r="AC193" s="374"/>
      <c r="AD193" s="374"/>
      <c r="AE193" s="374"/>
      <c r="AF193" s="374"/>
      <c r="AG193" s="374"/>
      <c r="AH193" s="374"/>
      <c r="AI193" s="375"/>
      <c r="AJ193" s="228" t="s">
        <v>16</v>
      </c>
    </row>
    <row r="194" spans="1:54" ht="14.25" thickBot="1" x14ac:dyDescent="0.2">
      <c r="A194" s="366"/>
      <c r="B194" s="356"/>
      <c r="C194" s="358"/>
      <c r="D194" s="358"/>
      <c r="E194" s="217" t="s">
        <v>6</v>
      </c>
      <c r="F194" s="356"/>
      <c r="G194" s="218" t="s">
        <v>7</v>
      </c>
      <c r="H194" s="362"/>
      <c r="I194" s="360"/>
      <c r="J194" s="219"/>
      <c r="K194" s="220"/>
      <c r="L194" s="349" t="s">
        <v>8</v>
      </c>
      <c r="M194" s="350"/>
      <c r="N194" s="350"/>
      <c r="O194" s="350"/>
      <c r="P194" s="350"/>
      <c r="Q194" s="350"/>
      <c r="R194" s="351"/>
      <c r="S194" s="217" t="s">
        <v>9</v>
      </c>
      <c r="T194" s="221" t="s">
        <v>10</v>
      </c>
      <c r="U194" s="222"/>
      <c r="V194" s="222"/>
      <c r="W194" s="222"/>
      <c r="X194" s="222"/>
      <c r="Y194" s="223"/>
      <c r="Z194" s="218" t="s">
        <v>11</v>
      </c>
      <c r="AA194" s="224"/>
      <c r="AB194" s="376" t="s">
        <v>8</v>
      </c>
      <c r="AC194" s="377"/>
      <c r="AD194" s="377"/>
      <c r="AE194" s="377"/>
      <c r="AF194" s="377"/>
      <c r="AG194" s="377"/>
      <c r="AH194" s="378"/>
      <c r="AI194" s="225" t="s">
        <v>9</v>
      </c>
      <c r="AJ194" s="229"/>
    </row>
    <row r="195" spans="1:54" ht="13.5" customHeight="1" x14ac:dyDescent="0.15">
      <c r="A195" s="367">
        <v>39</v>
      </c>
      <c r="B195" s="379" t="str">
        <f>IF(OR(B190="",E195=""),"",B190+1)</f>
        <v/>
      </c>
      <c r="C195" s="281"/>
      <c r="D195" s="279"/>
      <c r="E195" s="196" t="str">
        <f>IF(C195="○",IF($D195&lt;&gt;"",VLOOKUP($D195,新規学連登録者入力シート!$A$2:$U$101,8,FALSE),""),IF($D195&lt;&gt;"",IF(VLOOKUP(個人情報!$D195,登録者リスト!$A$1:$F$43729,4,FALSE)=基本情報!$D$6,VLOOKUP(個人情報!$D195,登録者リスト!$A$1:$F$43729,3,FALSE),""),""))</f>
        <v/>
      </c>
      <c r="F195" s="283" t="str">
        <f>IF(C195="○",IF($D195&lt;&gt;"",VLOOKUP($D195,新規学連登録者入力シート!$A$2:$U$101,9,FALSE),""),IF($D195&lt;&gt;"",IF(VLOOKUP(個人情報!$D195,登録者リスト!$A$1:$G$43729,4,FALSE)=基本情報!$D$6,VLOOKUP(個人情報!$D195,登録者リスト!$A$1:$G$43729,7,FALSE),""),""))</f>
        <v/>
      </c>
      <c r="G195" s="197" t="str">
        <f>IF(C195="○",IF($D195&lt;&gt;"",VLOOKUP($D195,新規学連登録者入力シート!$A$2:$U$101,14,FALSE),""),IF($D195&lt;&gt;"",IF(VLOOKUP(個人情報!$D195,登録者リスト!$A$1:$F$43729,4,FALSE)=基本情報!$D$6,VLOOKUP(個人情報!$D195,登録者リスト!$A$1:$F$43729,5,FALSE),""),""))</f>
        <v/>
      </c>
      <c r="H195" s="363" t="str">
        <f>IF(C195="○",IF($D195&lt;&gt;"",VLOOKUP($D195,新規学連登録者入力シート!$A$2:$U$101,19,FALSE),""),IF($D195&lt;&gt;"",IF(VLOOKUP(個人情報!$D195,登録者リスト!$A$1:$H$43729,4,FALSE)=基本情報!$D$6,VLOOKUP(個人情報!$D195,登録者リスト!$A$1:$H$43729,8,FALSE),""),""))</f>
        <v/>
      </c>
      <c r="I195" s="347"/>
      <c r="J195" s="170"/>
      <c r="K195" s="13" t="str">
        <f>IF(S195="",ASC(L195&amp;IF(N195&lt;&gt;"",TEXT(N195,"00"),"")&amp;IF(P195&lt;&gt;"",TEXT(P195,"00"),"")&amp;IF(R195&lt;&gt;"",TEXT(R195,"00"),"")),ASC(S195))</f>
        <v/>
      </c>
      <c r="L195" s="279"/>
      <c r="M195" s="329" t="s">
        <v>278</v>
      </c>
      <c r="N195" s="311"/>
      <c r="O195" s="329" t="s">
        <v>279</v>
      </c>
      <c r="P195" s="311"/>
      <c r="Q195" s="313" t="s">
        <v>280</v>
      </c>
      <c r="R195" s="315"/>
      <c r="S195" s="279"/>
      <c r="T195" s="8"/>
      <c r="U195" s="9" t="s">
        <v>23</v>
      </c>
      <c r="V195" s="8"/>
      <c r="W195" s="9" t="s">
        <v>24</v>
      </c>
      <c r="X195" s="8"/>
      <c r="Y195" s="9" t="s">
        <v>26</v>
      </c>
      <c r="Z195" s="341"/>
      <c r="AA195" s="127" t="str">
        <f>IF(AI195="",ASC(AB195&amp;IF(AD195&lt;&gt;"",TEXT(AD195,"00"),"")&amp;IF(AF195&lt;&gt;"",TEXT(AF195,"00"),"")&amp;IF(AH195&lt;&gt;"",TEXT(AH195,"00"),"")),ASC(AI195))</f>
        <v/>
      </c>
      <c r="AB195" s="327" t="str">
        <f>IF(I195="","",IF(I195="201 十種競技","",VLOOKUP(I195,大学記録!$A$3:$H$22,2,FALSE)))</f>
        <v/>
      </c>
      <c r="AC195" s="331" t="s">
        <v>278</v>
      </c>
      <c r="AD195" s="327" t="str">
        <f>IF(I195="","",IF(I195="201 十種競技","",VLOOKUP(I195,大学記録!$A$3:$H$22,4,FALSE)))</f>
        <v/>
      </c>
      <c r="AE195" s="331" t="s">
        <v>279</v>
      </c>
      <c r="AF195" s="327" t="str">
        <f>IF(I195="","",IF(I195="201 十種競技","",VLOOKUP(I195,大学記録!$A$3:$H$22,6,FALSE)))</f>
        <v/>
      </c>
      <c r="AG195" s="335" t="s">
        <v>280</v>
      </c>
      <c r="AH195" s="327" t="str">
        <f>IF(I195="","",IF(I195="201 十種競技","",VLOOKUP(I195,大学記録!$A$3:$H$22,8,FALSE)))</f>
        <v/>
      </c>
      <c r="AI195" s="371" t="str">
        <f>IF(I195="","",IF(I195="201 十種競技",大学記録!$B$21,""))</f>
        <v/>
      </c>
      <c r="AJ195" s="230" t="e">
        <f>IF(#REF!="",ASC(#REF!&amp;IF(#REF!&lt;&gt;"",TEXT(#REF!,"00"),"")&amp;IF(#REF!&lt;&gt;"",TEXT(#REF!,"00"),"")&amp;IF(#REF!&lt;&gt;"",TEXT(#REF!,"00"),"")),ASC(#REF!))</f>
        <v>#REF!</v>
      </c>
      <c r="AL195" s="6" t="str">
        <f>IF(AND(I195&lt;&gt;"107 ハーフマラソン",I195&lt;&gt;"062 10000mW"),D195 &amp; "-" &amp; I195,D195 &amp; "-" &amp; I195 &amp;#REF!)</f>
        <v>-</v>
      </c>
      <c r="AM195" s="6" t="str">
        <f>IF(ISERROR(VLOOKUP(個人情報!$AL195,登録者リスト!#REF!,4,FALSE)),"○","")</f>
        <v>○</v>
      </c>
      <c r="AN195" s="6" t="e">
        <f>IF(AND(I195&lt;&gt;"107 ハーフマラソン",I195&lt;&gt;"062 10000mW"),#REF! &amp; "-" &amp; I195,#REF! &amp; "-" &amp; I195 &amp;#REF!)</f>
        <v>#REF!</v>
      </c>
      <c r="AO195" s="6" t="str">
        <f>IF(ISERROR(VLOOKUP(AN195,突破者リスト外資格記録入力シート!$D$7:$M$106,2,FALSE)),"○","")</f>
        <v>○</v>
      </c>
      <c r="AP195" s="6" t="str">
        <f>IF(C195="○","整理番号","登録番号")</f>
        <v>登録番号</v>
      </c>
      <c r="AQ195" s="6" t="str">
        <f>IF(I195="107 ハーフマラソン","H",IF(I195="062 10000mW","W",""))</f>
        <v/>
      </c>
      <c r="AR195" s="6" t="e">
        <f>VLOOKUP($I195 &amp;#REF!,標準記録!$A$1:$D$25,2,FALSE)</f>
        <v>#REF!</v>
      </c>
      <c r="AS195" s="6" t="e">
        <f>VLOOKUP($I195 &amp;#REF!,標準記録!$A$1:$D$25,3,FALSE)</f>
        <v>#REF!</v>
      </c>
      <c r="AT195" s="6" t="e">
        <f>VLOOKUP($I195 &amp;#REF!,標準記録!$A$1:$D$25,4,FALSE)</f>
        <v>#REF!</v>
      </c>
      <c r="AU195" s="6" t="str">
        <f>IF(AV195="","",A195)</f>
        <v/>
      </c>
      <c r="AV195" s="6" t="str">
        <f>IF(OR(I195="201 十種競技",I195="202 七種競技"),#REF!,"")</f>
        <v/>
      </c>
      <c r="AW195" s="6" t="str">
        <f>IF(I195="107 ハーフマラソン",#REF!,"")</f>
        <v/>
      </c>
      <c r="AX195" s="6" t="e">
        <f>I195 &amp;#REF!</f>
        <v>#REF!</v>
      </c>
      <c r="AY195" s="6">
        <f>I195</f>
        <v>0</v>
      </c>
      <c r="AZ195" s="6">
        <f>COUNTIF($AY$5:$AY$401,I195)</f>
        <v>160</v>
      </c>
      <c r="BA195" s="6">
        <f>COUNTIF($AX$5:$AX$401,I195 &amp; "B標準")</f>
        <v>0</v>
      </c>
      <c r="BB195" s="6" t="str">
        <f>D193 &amp; D195</f>
        <v>登録番号</v>
      </c>
    </row>
    <row r="196" spans="1:54" ht="14.25" customHeight="1" thickBot="1" x14ac:dyDescent="0.2">
      <c r="A196" s="368"/>
      <c r="B196" s="380"/>
      <c r="C196" s="282"/>
      <c r="D196" s="280"/>
      <c r="E196" s="193" t="str">
        <f>IF(C195="○",IF($D195&lt;&gt;"",VLOOKUP($D195,新規学連登録者入力シート!$A$2:$U$101,7,FALSE),""),IF($D195&lt;&gt;"",IF(VLOOKUP(個人情報!$D195,登録者リスト!$A$1:$F$43729,4,FALSE)=基本情報!$D$6,VLOOKUP(個人情報!$D195,登録者リスト!$A$1:$F$43729,2,FALSE),""),""))</f>
        <v/>
      </c>
      <c r="F196" s="284"/>
      <c r="G196" s="193" t="str">
        <f>IF(C195="○",IF($D195&lt;&gt;"",VLOOKUP($D195,新規学連登録者入力シート!$A$2:$U$101,19,FALSE),""),IF($D195&lt;&gt;"",IF(VLOOKUP(個人情報!$D195,登録者リスト!$A$1:$F$43729,4,FALSE)=基本情報!$D$6,VLOOKUP(個人情報!$D195,登録者リスト!$A$1:$F$43729,6,FALSE),""),""))</f>
        <v/>
      </c>
      <c r="H196" s="364"/>
      <c r="I196" s="348"/>
      <c r="J196" s="171"/>
      <c r="K196" s="15" t="str">
        <f>IF(S196="",ASC(L196&amp;IF(N196&lt;&gt;"",TEXT(N196,"00"),"")&amp;IF(P196&lt;&gt;"",TEXT(P196,"00"),"")&amp;IF(R196&lt;&gt;"",TEXT(R196,"00"),"")),ASC(S196))</f>
        <v/>
      </c>
      <c r="L196" s="280"/>
      <c r="M196" s="330"/>
      <c r="N196" s="312"/>
      <c r="O196" s="330"/>
      <c r="P196" s="312"/>
      <c r="Q196" s="314"/>
      <c r="R196" s="316"/>
      <c r="S196" s="280"/>
      <c r="T196" s="10"/>
      <c r="U196" s="11" t="s">
        <v>23</v>
      </c>
      <c r="V196" s="10"/>
      <c r="W196" s="11" t="s">
        <v>25</v>
      </c>
      <c r="X196" s="10"/>
      <c r="Y196" s="11" t="s">
        <v>26</v>
      </c>
      <c r="Z196" s="342"/>
      <c r="AA196" s="128" t="str">
        <f>IF(AI196="",ASC(AB195&amp;IF(AD196&lt;&gt;"",TEXT(AD196,"00"),"")&amp;IF(AF196&lt;&gt;"",TEXT(AF196,"00"),"")&amp;IF(AH196&lt;&gt;"",TEXT(AH196,"00"),"")),ASC(AI196))</f>
        <v/>
      </c>
      <c r="AB196" s="328"/>
      <c r="AC196" s="332"/>
      <c r="AD196" s="328"/>
      <c r="AE196" s="332"/>
      <c r="AF196" s="328"/>
      <c r="AG196" s="336"/>
      <c r="AH196" s="328"/>
      <c r="AI196" s="372"/>
      <c r="AJ196" s="231" t="e">
        <f>IF(#REF!="",ASC(#REF!&amp;IF(#REF!&lt;&gt;"",TEXT(#REF!,"00"),"")&amp;IF(#REF!&lt;&gt;"",TEXT(#REF!,"00"),"")&amp;IF(#REF!&lt;&gt;"",TEXT(#REF!,"00"),"")),ASC(#REF!))</f>
        <v>#REF!</v>
      </c>
      <c r="AL196" s="6" t="str">
        <f>IF(AND(I196&lt;&gt;"107 ハーフマラソン",I196&lt;&gt;"062 10000mW"),D195 &amp; "-" &amp; I196,D195 &amp; "-" &amp; I196 &amp;#REF!)</f>
        <v>-</v>
      </c>
      <c r="AM196" s="6" t="str">
        <f>IF(ISERROR(VLOOKUP(個人情報!$AL196,登録者リスト!#REF!,4,FALSE)),"○","")</f>
        <v>○</v>
      </c>
      <c r="AN196" s="6" t="e">
        <f>IF(AND(I196&lt;&gt;"107 ハーフマラソン",I196&lt;&gt;"062 10000mW"),#REF! &amp; "-" &amp; I196,#REF! &amp; "-" &amp; I196 &amp;#REF!)</f>
        <v>#REF!</v>
      </c>
      <c r="AO196" s="6" t="str">
        <f>IF(ISERROR(VLOOKUP(AN196,突破者リスト外資格記録入力シート!$D$7:$M$106,2,FALSE)),"○","")</f>
        <v>○</v>
      </c>
      <c r="AQ196" s="6" t="str">
        <f>IF(I196="107 ハーフマラソン","H",IF(I196="062 10000mW","W",""))</f>
        <v/>
      </c>
      <c r="AR196" s="6" t="e">
        <f>VLOOKUP($I196 &amp;#REF!,標準記録!$A$1:$D$25,2,FALSE)</f>
        <v>#REF!</v>
      </c>
      <c r="AS196" s="6" t="e">
        <f>VLOOKUP($I196 &amp;#REF!,標準記録!$A$1:$D$25,3,FALSE)</f>
        <v>#REF!</v>
      </c>
      <c r="AT196" s="6" t="e">
        <f>VLOOKUP($I196 &amp;#REF!,標準記録!$A$1:$D$25,4,FALSE)</f>
        <v>#REF!</v>
      </c>
      <c r="AU196" s="6" t="str">
        <f>IF(AV196="","",A195)</f>
        <v/>
      </c>
      <c r="AV196" s="6" t="str">
        <f>IF(OR(I196="201 十種競技",I196="202 七種競技"),#REF!,"")</f>
        <v/>
      </c>
      <c r="AW196" s="6" t="str">
        <f>IF(I196="107 ハーフマラソン",#REF!,"")</f>
        <v/>
      </c>
      <c r="AX196" s="6" t="e">
        <f>I196 &amp;#REF!</f>
        <v>#REF!</v>
      </c>
      <c r="AY196" s="6">
        <f>I196</f>
        <v>0</v>
      </c>
      <c r="AZ196" s="6">
        <f>COUNTIF($AY$5:$AY$401,I196)</f>
        <v>160</v>
      </c>
      <c r="BA196" s="6">
        <f>COUNTIF($AX$5:$AX$401,I196 &amp; "B標準")</f>
        <v>0</v>
      </c>
    </row>
    <row r="197" spans="1:54" ht="15" thickTop="1" thickBot="1" x14ac:dyDescent="0.2">
      <c r="A197" s="369"/>
      <c r="B197" s="319" t="s">
        <v>167</v>
      </c>
      <c r="C197" s="320"/>
      <c r="D197" s="320"/>
      <c r="E197" s="320"/>
      <c r="F197" s="320"/>
      <c r="G197" s="321"/>
      <c r="H197" s="198"/>
      <c r="I197" s="370"/>
      <c r="J197" s="323"/>
      <c r="K197" s="323"/>
      <c r="L197" s="323"/>
      <c r="M197" s="323"/>
      <c r="N197" s="323"/>
      <c r="O197" s="323"/>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4"/>
    </row>
    <row r="198" spans="1:54" ht="13.5" customHeight="1" x14ac:dyDescent="0.15">
      <c r="A198" s="365"/>
      <c r="B198" s="355" t="s">
        <v>0</v>
      </c>
      <c r="C198" s="357" t="s">
        <v>283</v>
      </c>
      <c r="D198" s="357" t="str">
        <f>IF(C200="○","整理番号","登録番号")</f>
        <v>登録番号</v>
      </c>
      <c r="E198" s="212" t="s">
        <v>1402</v>
      </c>
      <c r="F198" s="355" t="s">
        <v>322</v>
      </c>
      <c r="G198" s="213" t="s">
        <v>1</v>
      </c>
      <c r="H198" s="361" t="s">
        <v>1403</v>
      </c>
      <c r="I198" s="359" t="s">
        <v>2</v>
      </c>
      <c r="J198" s="214" t="s">
        <v>284</v>
      </c>
      <c r="K198" s="215" t="s">
        <v>16</v>
      </c>
      <c r="L198" s="352" t="s">
        <v>4</v>
      </c>
      <c r="M198" s="353"/>
      <c r="N198" s="353"/>
      <c r="O198" s="353"/>
      <c r="P198" s="353"/>
      <c r="Q198" s="353"/>
      <c r="R198" s="353"/>
      <c r="S198" s="353"/>
      <c r="T198" s="353"/>
      <c r="U198" s="353"/>
      <c r="V198" s="353"/>
      <c r="W198" s="353"/>
      <c r="X198" s="353"/>
      <c r="Y198" s="353"/>
      <c r="Z198" s="354"/>
      <c r="AA198" s="216" t="s">
        <v>16</v>
      </c>
      <c r="AB198" s="373" t="s">
        <v>470</v>
      </c>
      <c r="AC198" s="374"/>
      <c r="AD198" s="374"/>
      <c r="AE198" s="374"/>
      <c r="AF198" s="374"/>
      <c r="AG198" s="374"/>
      <c r="AH198" s="374"/>
      <c r="AI198" s="375"/>
      <c r="AJ198" s="228" t="s">
        <v>16</v>
      </c>
    </row>
    <row r="199" spans="1:54" ht="14.25" thickBot="1" x14ac:dyDescent="0.2">
      <c r="A199" s="366"/>
      <c r="B199" s="356"/>
      <c r="C199" s="358"/>
      <c r="D199" s="358"/>
      <c r="E199" s="217" t="s">
        <v>6</v>
      </c>
      <c r="F199" s="356"/>
      <c r="G199" s="218" t="s">
        <v>7</v>
      </c>
      <c r="H199" s="362"/>
      <c r="I199" s="360"/>
      <c r="J199" s="219"/>
      <c r="K199" s="220"/>
      <c r="L199" s="349" t="s">
        <v>8</v>
      </c>
      <c r="M199" s="350"/>
      <c r="N199" s="350"/>
      <c r="O199" s="350"/>
      <c r="P199" s="350"/>
      <c r="Q199" s="350"/>
      <c r="R199" s="351"/>
      <c r="S199" s="217" t="s">
        <v>9</v>
      </c>
      <c r="T199" s="221" t="s">
        <v>10</v>
      </c>
      <c r="U199" s="222"/>
      <c r="V199" s="222"/>
      <c r="W199" s="222"/>
      <c r="X199" s="222"/>
      <c r="Y199" s="223"/>
      <c r="Z199" s="218" t="s">
        <v>11</v>
      </c>
      <c r="AA199" s="224"/>
      <c r="AB199" s="376" t="s">
        <v>8</v>
      </c>
      <c r="AC199" s="377"/>
      <c r="AD199" s="377"/>
      <c r="AE199" s="377"/>
      <c r="AF199" s="377"/>
      <c r="AG199" s="377"/>
      <c r="AH199" s="378"/>
      <c r="AI199" s="225" t="s">
        <v>9</v>
      </c>
      <c r="AJ199" s="229"/>
    </row>
    <row r="200" spans="1:54" ht="13.5" customHeight="1" x14ac:dyDescent="0.15">
      <c r="A200" s="367">
        <v>40</v>
      </c>
      <c r="B200" s="379" t="str">
        <f>IF(OR(B195="",E200=""),"",B195+1)</f>
        <v/>
      </c>
      <c r="C200" s="281"/>
      <c r="D200" s="279"/>
      <c r="E200" s="196" t="str">
        <f>IF(C200="○",IF($D200&lt;&gt;"",VLOOKUP($D200,新規学連登録者入力シート!$A$2:$U$101,8,FALSE),""),IF($D200&lt;&gt;"",IF(VLOOKUP(個人情報!$D200,登録者リスト!$A$1:$F$43729,4,FALSE)=基本情報!$D$6,VLOOKUP(個人情報!$D200,登録者リスト!$A$1:$F$43729,3,FALSE),""),""))</f>
        <v/>
      </c>
      <c r="F200" s="283" t="str">
        <f>IF(C200="○",IF($D200&lt;&gt;"",VLOOKUP($D200,新規学連登録者入力シート!$A$2:$U$101,9,FALSE),""),IF($D200&lt;&gt;"",IF(VLOOKUP(個人情報!$D200,登録者リスト!$A$1:$G$43729,4,FALSE)=基本情報!$D$6,VLOOKUP(個人情報!$D200,登録者リスト!$A$1:$G$43729,7,FALSE),""),""))</f>
        <v/>
      </c>
      <c r="G200" s="197" t="str">
        <f>IF(C200="○",IF($D200&lt;&gt;"",VLOOKUP($D200,新規学連登録者入力シート!$A$2:$U$101,14,FALSE),""),IF($D200&lt;&gt;"",IF(VLOOKUP(個人情報!$D200,登録者リスト!$A$1:$F$43729,4,FALSE)=基本情報!$D$6,VLOOKUP(個人情報!$D200,登録者リスト!$A$1:$F$43729,5,FALSE),""),""))</f>
        <v/>
      </c>
      <c r="H200" s="363" t="str">
        <f>IF(C200="○",IF($D200&lt;&gt;"",VLOOKUP($D200,新規学連登録者入力シート!$A$2:$U$101,19,FALSE),""),IF($D200&lt;&gt;"",IF(VLOOKUP(個人情報!$D200,登録者リスト!$A$1:$H$43729,4,FALSE)=基本情報!$D$6,VLOOKUP(個人情報!$D200,登録者リスト!$A$1:$H$43729,8,FALSE),""),""))</f>
        <v/>
      </c>
      <c r="I200" s="347"/>
      <c r="J200" s="170"/>
      <c r="K200" s="13" t="str">
        <f>IF(S200="",ASC(L200&amp;IF(N200&lt;&gt;"",TEXT(N200,"00"),"")&amp;IF(P200&lt;&gt;"",TEXT(P200,"00"),"")&amp;IF(R200&lt;&gt;"",TEXT(R200,"00"),"")),ASC(S200))</f>
        <v/>
      </c>
      <c r="L200" s="279"/>
      <c r="M200" s="329" t="s">
        <v>278</v>
      </c>
      <c r="N200" s="311"/>
      <c r="O200" s="329" t="s">
        <v>279</v>
      </c>
      <c r="P200" s="311"/>
      <c r="Q200" s="313" t="s">
        <v>280</v>
      </c>
      <c r="R200" s="315"/>
      <c r="S200" s="279"/>
      <c r="T200" s="8"/>
      <c r="U200" s="9" t="s">
        <v>23</v>
      </c>
      <c r="V200" s="8"/>
      <c r="W200" s="9" t="s">
        <v>24</v>
      </c>
      <c r="X200" s="8"/>
      <c r="Y200" s="9" t="s">
        <v>26</v>
      </c>
      <c r="Z200" s="341"/>
      <c r="AA200" s="127" t="str">
        <f>IF(AI200="",ASC(AB200&amp;IF(AD200&lt;&gt;"",TEXT(AD200,"00"),"")&amp;IF(AF200&lt;&gt;"",TEXT(AF200,"00"),"")&amp;IF(AH200&lt;&gt;"",TEXT(AH200,"00"),"")),ASC(AI200))</f>
        <v/>
      </c>
      <c r="AB200" s="327" t="str">
        <f>IF(I200="","",IF(I200="201 十種競技","",VLOOKUP(I200,大学記録!$A$3:$H$22,2,FALSE)))</f>
        <v/>
      </c>
      <c r="AC200" s="331" t="s">
        <v>278</v>
      </c>
      <c r="AD200" s="327" t="str">
        <f>IF(I200="","",IF(I200="201 十種競技","",VLOOKUP(I200,大学記録!$A$3:$H$22,4,FALSE)))</f>
        <v/>
      </c>
      <c r="AE200" s="331" t="s">
        <v>279</v>
      </c>
      <c r="AF200" s="327" t="str">
        <f>IF(I200="","",IF(I200="201 十種競技","",VLOOKUP(I200,大学記録!$A$3:$H$22,6,FALSE)))</f>
        <v/>
      </c>
      <c r="AG200" s="335" t="s">
        <v>280</v>
      </c>
      <c r="AH200" s="327" t="str">
        <f>IF(I200="","",IF(I200="201 十種競技","",VLOOKUP(I200,大学記録!$A$3:$H$22,8,FALSE)))</f>
        <v/>
      </c>
      <c r="AI200" s="371" t="str">
        <f>IF(I200="","",IF(I200="201 十種競技",大学記録!$B$21,""))</f>
        <v/>
      </c>
      <c r="AJ200" s="230" t="e">
        <f>IF(#REF!="",ASC(#REF!&amp;IF(#REF!&lt;&gt;"",TEXT(#REF!,"00"),"")&amp;IF(#REF!&lt;&gt;"",TEXT(#REF!,"00"),"")&amp;IF(#REF!&lt;&gt;"",TEXT(#REF!,"00"),"")),ASC(#REF!))</f>
        <v>#REF!</v>
      </c>
      <c r="AL200" s="6" t="str">
        <f>IF(AND(I200&lt;&gt;"107 ハーフマラソン",I200&lt;&gt;"062 10000mW"),D200 &amp; "-" &amp; I200,D200 &amp; "-" &amp; I200 &amp;#REF!)</f>
        <v>-</v>
      </c>
      <c r="AM200" s="6" t="str">
        <f>IF(ISERROR(VLOOKUP(個人情報!$AL200,登録者リスト!#REF!,4,FALSE)),"○","")</f>
        <v>○</v>
      </c>
      <c r="AN200" s="6" t="e">
        <f>IF(AND(I200&lt;&gt;"107 ハーフマラソン",I200&lt;&gt;"062 10000mW"),#REF! &amp; "-" &amp; I200,#REF! &amp; "-" &amp; I200 &amp;#REF!)</f>
        <v>#REF!</v>
      </c>
      <c r="AO200" s="6" t="str">
        <f>IF(ISERROR(VLOOKUP(AN200,突破者リスト外資格記録入力シート!$D$7:$M$106,2,FALSE)),"○","")</f>
        <v>○</v>
      </c>
      <c r="AP200" s="6" t="str">
        <f>IF(C200="○","整理番号","登録番号")</f>
        <v>登録番号</v>
      </c>
      <c r="AQ200" s="6" t="str">
        <f>IF(I200="107 ハーフマラソン","H",IF(I200="062 10000mW","W",""))</f>
        <v/>
      </c>
      <c r="AR200" s="6" t="e">
        <f>VLOOKUP($I200 &amp;#REF!,標準記録!$A$1:$D$25,2,FALSE)</f>
        <v>#REF!</v>
      </c>
      <c r="AS200" s="6" t="e">
        <f>VLOOKUP($I200 &amp;#REF!,標準記録!$A$1:$D$25,3,FALSE)</f>
        <v>#REF!</v>
      </c>
      <c r="AT200" s="6" t="e">
        <f>VLOOKUP($I200 &amp;#REF!,標準記録!$A$1:$D$25,4,FALSE)</f>
        <v>#REF!</v>
      </c>
      <c r="AU200" s="6" t="str">
        <f>IF(AV200="","",A200)</f>
        <v/>
      </c>
      <c r="AV200" s="6" t="str">
        <f>IF(OR(I200="201 十種競技",I200="202 七種競技"),#REF!,"")</f>
        <v/>
      </c>
      <c r="AW200" s="6" t="str">
        <f>IF(I200="107 ハーフマラソン",#REF!,"")</f>
        <v/>
      </c>
      <c r="AX200" s="6" t="e">
        <f>I200 &amp;#REF!</f>
        <v>#REF!</v>
      </c>
      <c r="AY200" s="6">
        <f>I200</f>
        <v>0</v>
      </c>
      <c r="AZ200" s="6">
        <f>COUNTIF($AY$5:$AY$401,I200)</f>
        <v>160</v>
      </c>
      <c r="BA200" s="6">
        <f>COUNTIF($AX$5:$AX$401,I200 &amp; "B標準")</f>
        <v>0</v>
      </c>
      <c r="BB200" s="6" t="str">
        <f>D198 &amp; D200</f>
        <v>登録番号</v>
      </c>
    </row>
    <row r="201" spans="1:54" ht="14.25" customHeight="1" thickBot="1" x14ac:dyDescent="0.2">
      <c r="A201" s="368"/>
      <c r="B201" s="380"/>
      <c r="C201" s="282"/>
      <c r="D201" s="280"/>
      <c r="E201" s="193" t="str">
        <f>IF(C200="○",IF($D200&lt;&gt;"",VLOOKUP($D200,新規学連登録者入力シート!$A$2:$U$101,7,FALSE),""),IF($D200&lt;&gt;"",IF(VLOOKUP(個人情報!$D200,登録者リスト!$A$1:$F$43729,4,FALSE)=基本情報!$D$6,VLOOKUP(個人情報!$D200,登録者リスト!$A$1:$F$43729,2,FALSE),""),""))</f>
        <v/>
      </c>
      <c r="F201" s="284"/>
      <c r="G201" s="193" t="str">
        <f>IF(C200="○",IF($D200&lt;&gt;"",VLOOKUP($D200,新規学連登録者入力シート!$A$2:$U$101,19,FALSE),""),IF($D200&lt;&gt;"",IF(VLOOKUP(個人情報!$D200,登録者リスト!$A$1:$F$43729,4,FALSE)=基本情報!$D$6,VLOOKUP(個人情報!$D200,登録者リスト!$A$1:$F$43729,6,FALSE),""),""))</f>
        <v/>
      </c>
      <c r="H201" s="364"/>
      <c r="I201" s="348"/>
      <c r="J201" s="171"/>
      <c r="K201" s="15" t="str">
        <f>IF(S201="",ASC(L201&amp;IF(N201&lt;&gt;"",TEXT(N201,"00"),"")&amp;IF(P201&lt;&gt;"",TEXT(P201,"00"),"")&amp;IF(R201&lt;&gt;"",TEXT(R201,"00"),"")),ASC(S201))</f>
        <v/>
      </c>
      <c r="L201" s="280"/>
      <c r="M201" s="330"/>
      <c r="N201" s="312"/>
      <c r="O201" s="330"/>
      <c r="P201" s="312"/>
      <c r="Q201" s="314"/>
      <c r="R201" s="316"/>
      <c r="S201" s="280"/>
      <c r="T201" s="10"/>
      <c r="U201" s="11" t="s">
        <v>23</v>
      </c>
      <c r="V201" s="10"/>
      <c r="W201" s="11" t="s">
        <v>25</v>
      </c>
      <c r="X201" s="10"/>
      <c r="Y201" s="11" t="s">
        <v>26</v>
      </c>
      <c r="Z201" s="342"/>
      <c r="AA201" s="128" t="str">
        <f>IF(AI201="",ASC(AB200&amp;IF(AD201&lt;&gt;"",TEXT(AD201,"00"),"")&amp;IF(AF201&lt;&gt;"",TEXT(AF201,"00"),"")&amp;IF(AH201&lt;&gt;"",TEXT(AH201,"00"),"")),ASC(AI201))</f>
        <v/>
      </c>
      <c r="AB201" s="328"/>
      <c r="AC201" s="332"/>
      <c r="AD201" s="328"/>
      <c r="AE201" s="332"/>
      <c r="AF201" s="328"/>
      <c r="AG201" s="336"/>
      <c r="AH201" s="328"/>
      <c r="AI201" s="372"/>
      <c r="AJ201" s="231" t="e">
        <f>IF(#REF!="",ASC(#REF!&amp;IF(#REF!&lt;&gt;"",TEXT(#REF!,"00"),"")&amp;IF(#REF!&lt;&gt;"",TEXT(#REF!,"00"),"")&amp;IF(#REF!&lt;&gt;"",TEXT(#REF!,"00"),"")),ASC(#REF!))</f>
        <v>#REF!</v>
      </c>
      <c r="AL201" s="6" t="str">
        <f>IF(AND(I201&lt;&gt;"107 ハーフマラソン",I201&lt;&gt;"062 10000mW"),D200 &amp; "-" &amp; I201,D200 &amp; "-" &amp; I201 &amp;#REF!)</f>
        <v>-</v>
      </c>
      <c r="AM201" s="6" t="str">
        <f>IF(ISERROR(VLOOKUP(個人情報!$AL201,登録者リスト!#REF!,4,FALSE)),"○","")</f>
        <v>○</v>
      </c>
      <c r="AN201" s="6" t="e">
        <f>IF(AND(I201&lt;&gt;"107 ハーフマラソン",I201&lt;&gt;"062 10000mW"),#REF! &amp; "-" &amp; I201,#REF! &amp; "-" &amp; I201 &amp;#REF!)</f>
        <v>#REF!</v>
      </c>
      <c r="AO201" s="6" t="str">
        <f>IF(ISERROR(VLOOKUP(AN201,突破者リスト外資格記録入力シート!$D$7:$M$106,2,FALSE)),"○","")</f>
        <v>○</v>
      </c>
      <c r="AQ201" s="6" t="str">
        <f>IF(I201="107 ハーフマラソン","H",IF(I201="062 10000mW","W",""))</f>
        <v/>
      </c>
      <c r="AR201" s="6" t="e">
        <f>VLOOKUP($I201 &amp;#REF!,標準記録!$A$1:$D$25,2,FALSE)</f>
        <v>#REF!</v>
      </c>
      <c r="AS201" s="6" t="e">
        <f>VLOOKUP($I201 &amp;#REF!,標準記録!$A$1:$D$25,3,FALSE)</f>
        <v>#REF!</v>
      </c>
      <c r="AT201" s="6" t="e">
        <f>VLOOKUP($I201 &amp;#REF!,標準記録!$A$1:$D$25,4,FALSE)</f>
        <v>#REF!</v>
      </c>
      <c r="AU201" s="6" t="str">
        <f>IF(AV201="","",A200)</f>
        <v/>
      </c>
      <c r="AV201" s="6" t="str">
        <f>IF(OR(I201="201 十種競技",I201="202 七種競技"),#REF!,"")</f>
        <v/>
      </c>
      <c r="AW201" s="6" t="str">
        <f>IF(I201="107 ハーフマラソン",#REF!,"")</f>
        <v/>
      </c>
      <c r="AX201" s="6" t="e">
        <f>I201 &amp;#REF!</f>
        <v>#REF!</v>
      </c>
      <c r="AY201" s="6">
        <f>I201</f>
        <v>0</v>
      </c>
      <c r="AZ201" s="6">
        <f>COUNTIF($AY$5:$AY$401,I201)</f>
        <v>160</v>
      </c>
      <c r="BA201" s="6">
        <f>COUNTIF($AX$5:$AX$401,I201 &amp; "B標準")</f>
        <v>0</v>
      </c>
    </row>
    <row r="202" spans="1:54" ht="15" thickTop="1" thickBot="1" x14ac:dyDescent="0.2">
      <c r="A202" s="369"/>
      <c r="B202" s="319" t="s">
        <v>167</v>
      </c>
      <c r="C202" s="320"/>
      <c r="D202" s="320"/>
      <c r="E202" s="320"/>
      <c r="F202" s="320"/>
      <c r="G202" s="321"/>
      <c r="H202" s="198"/>
      <c r="I202" s="370"/>
      <c r="J202" s="323"/>
      <c r="K202" s="323"/>
      <c r="L202" s="323"/>
      <c r="M202" s="323"/>
      <c r="N202" s="323"/>
      <c r="O202" s="323"/>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4"/>
    </row>
    <row r="203" spans="1:54" ht="13.5" customHeight="1" x14ac:dyDescent="0.15">
      <c r="A203" s="365"/>
      <c r="B203" s="355" t="s">
        <v>0</v>
      </c>
      <c r="C203" s="357" t="s">
        <v>283</v>
      </c>
      <c r="D203" s="357" t="str">
        <f>IF(C205="○","整理番号","登録番号")</f>
        <v>登録番号</v>
      </c>
      <c r="E203" s="212" t="s">
        <v>1402</v>
      </c>
      <c r="F203" s="355" t="s">
        <v>322</v>
      </c>
      <c r="G203" s="213" t="s">
        <v>1</v>
      </c>
      <c r="H203" s="361" t="s">
        <v>1403</v>
      </c>
      <c r="I203" s="359" t="s">
        <v>2</v>
      </c>
      <c r="J203" s="214" t="s">
        <v>284</v>
      </c>
      <c r="K203" s="215" t="s">
        <v>16</v>
      </c>
      <c r="L203" s="352" t="s">
        <v>4</v>
      </c>
      <c r="M203" s="353"/>
      <c r="N203" s="353"/>
      <c r="O203" s="353"/>
      <c r="P203" s="353"/>
      <c r="Q203" s="353"/>
      <c r="R203" s="353"/>
      <c r="S203" s="353"/>
      <c r="T203" s="353"/>
      <c r="U203" s="353"/>
      <c r="V203" s="353"/>
      <c r="W203" s="353"/>
      <c r="X203" s="353"/>
      <c r="Y203" s="353"/>
      <c r="Z203" s="354"/>
      <c r="AA203" s="216" t="s">
        <v>16</v>
      </c>
      <c r="AB203" s="373" t="s">
        <v>470</v>
      </c>
      <c r="AC203" s="374"/>
      <c r="AD203" s="374"/>
      <c r="AE203" s="374"/>
      <c r="AF203" s="374"/>
      <c r="AG203" s="374"/>
      <c r="AH203" s="374"/>
      <c r="AI203" s="375"/>
      <c r="AJ203" s="228" t="s">
        <v>16</v>
      </c>
    </row>
    <row r="204" spans="1:54" ht="14.25" thickBot="1" x14ac:dyDescent="0.2">
      <c r="A204" s="366"/>
      <c r="B204" s="356"/>
      <c r="C204" s="358"/>
      <c r="D204" s="358"/>
      <c r="E204" s="217" t="s">
        <v>6</v>
      </c>
      <c r="F204" s="356"/>
      <c r="G204" s="218" t="s">
        <v>7</v>
      </c>
      <c r="H204" s="362"/>
      <c r="I204" s="360"/>
      <c r="J204" s="219"/>
      <c r="K204" s="220"/>
      <c r="L204" s="349" t="s">
        <v>8</v>
      </c>
      <c r="M204" s="350"/>
      <c r="N204" s="350"/>
      <c r="O204" s="350"/>
      <c r="P204" s="350"/>
      <c r="Q204" s="350"/>
      <c r="R204" s="351"/>
      <c r="S204" s="217" t="s">
        <v>9</v>
      </c>
      <c r="T204" s="221" t="s">
        <v>10</v>
      </c>
      <c r="U204" s="222"/>
      <c r="V204" s="222"/>
      <c r="W204" s="222"/>
      <c r="X204" s="222"/>
      <c r="Y204" s="223"/>
      <c r="Z204" s="218" t="s">
        <v>11</v>
      </c>
      <c r="AA204" s="224"/>
      <c r="AB204" s="376" t="s">
        <v>8</v>
      </c>
      <c r="AC204" s="377"/>
      <c r="AD204" s="377"/>
      <c r="AE204" s="377"/>
      <c r="AF204" s="377"/>
      <c r="AG204" s="377"/>
      <c r="AH204" s="378"/>
      <c r="AI204" s="225" t="s">
        <v>9</v>
      </c>
      <c r="AJ204" s="229"/>
    </row>
    <row r="205" spans="1:54" ht="13.5" customHeight="1" x14ac:dyDescent="0.15">
      <c r="A205" s="367">
        <v>41</v>
      </c>
      <c r="B205" s="379" t="str">
        <f>IF(OR(B200="",E205=""),"",B200+1)</f>
        <v/>
      </c>
      <c r="C205" s="281"/>
      <c r="D205" s="279"/>
      <c r="E205" s="196" t="str">
        <f>IF(C205="○",IF($D205&lt;&gt;"",VLOOKUP($D205,新規学連登録者入力シート!$A$2:$U$101,8,FALSE),""),IF($D205&lt;&gt;"",IF(VLOOKUP(個人情報!$D205,登録者リスト!$A$1:$F$43729,4,FALSE)=基本情報!$D$6,VLOOKUP(個人情報!$D205,登録者リスト!$A$1:$F$43729,3,FALSE),""),""))</f>
        <v/>
      </c>
      <c r="F205" s="283" t="str">
        <f>IF(C205="○",IF($D205&lt;&gt;"",VLOOKUP($D205,新規学連登録者入力シート!$A$2:$U$101,9,FALSE),""),IF($D205&lt;&gt;"",IF(VLOOKUP(個人情報!$D205,登録者リスト!$A$1:$G$43729,4,FALSE)=基本情報!$D$6,VLOOKUP(個人情報!$D205,登録者リスト!$A$1:$G$43729,7,FALSE),""),""))</f>
        <v/>
      </c>
      <c r="G205" s="197" t="str">
        <f>IF(C205="○",IF($D205&lt;&gt;"",VLOOKUP($D205,新規学連登録者入力シート!$A$2:$U$101,14,FALSE),""),IF($D205&lt;&gt;"",IF(VLOOKUP(個人情報!$D205,登録者リスト!$A$1:$F$43729,4,FALSE)=基本情報!$D$6,VLOOKUP(個人情報!$D205,登録者リスト!$A$1:$F$43729,5,FALSE),""),""))</f>
        <v/>
      </c>
      <c r="H205" s="363" t="str">
        <f>IF(C205="○",IF($D205&lt;&gt;"",VLOOKUP($D205,新規学連登録者入力シート!$A$2:$U$101,19,FALSE),""),IF($D205&lt;&gt;"",IF(VLOOKUP(個人情報!$D205,登録者リスト!$A$1:$H$43729,4,FALSE)=基本情報!$D$6,VLOOKUP(個人情報!$D205,登録者リスト!$A$1:$H$43729,8,FALSE),""),""))</f>
        <v/>
      </c>
      <c r="I205" s="347"/>
      <c r="J205" s="170"/>
      <c r="K205" s="13" t="str">
        <f>IF(S205="",ASC(L205&amp;IF(N205&lt;&gt;"",TEXT(N205,"00"),"")&amp;IF(P205&lt;&gt;"",TEXT(P205,"00"),"")&amp;IF(R205&lt;&gt;"",TEXT(R205,"00"),"")),ASC(S205))</f>
        <v/>
      </c>
      <c r="L205" s="279"/>
      <c r="M205" s="329" t="s">
        <v>278</v>
      </c>
      <c r="N205" s="311"/>
      <c r="O205" s="329" t="s">
        <v>279</v>
      </c>
      <c r="P205" s="311"/>
      <c r="Q205" s="313" t="s">
        <v>280</v>
      </c>
      <c r="R205" s="315"/>
      <c r="S205" s="279"/>
      <c r="T205" s="8"/>
      <c r="U205" s="9" t="s">
        <v>23</v>
      </c>
      <c r="V205" s="8"/>
      <c r="W205" s="9" t="s">
        <v>24</v>
      </c>
      <c r="X205" s="8"/>
      <c r="Y205" s="9" t="s">
        <v>26</v>
      </c>
      <c r="Z205" s="341"/>
      <c r="AA205" s="127" t="str">
        <f>IF(AI205="",ASC(AB205&amp;IF(AD205&lt;&gt;"",TEXT(AD205,"00"),"")&amp;IF(AF205&lt;&gt;"",TEXT(AF205,"00"),"")&amp;IF(AH205&lt;&gt;"",TEXT(AH205,"00"),"")),ASC(AI205))</f>
        <v/>
      </c>
      <c r="AB205" s="327" t="str">
        <f>IF(I205="","",IF(I205="201 十種競技","",VLOOKUP(I205,大学記録!$A$3:$H$22,2,FALSE)))</f>
        <v/>
      </c>
      <c r="AC205" s="331" t="s">
        <v>278</v>
      </c>
      <c r="AD205" s="327" t="str">
        <f>IF(I205="","",IF(I205="201 十種競技","",VLOOKUP(I205,大学記録!$A$3:$H$22,4,FALSE)))</f>
        <v/>
      </c>
      <c r="AE205" s="331" t="s">
        <v>279</v>
      </c>
      <c r="AF205" s="327" t="str">
        <f>IF(I205="","",IF(I205="201 十種競技","",VLOOKUP(I205,大学記録!$A$3:$H$22,6,FALSE)))</f>
        <v/>
      </c>
      <c r="AG205" s="335" t="s">
        <v>280</v>
      </c>
      <c r="AH205" s="327" t="str">
        <f>IF(I205="","",IF(I205="201 十種競技","",VLOOKUP(I205,大学記録!$A$3:$H$22,8,FALSE)))</f>
        <v/>
      </c>
      <c r="AI205" s="371" t="str">
        <f>IF(I205="","",IF(I205="201 十種競技",大学記録!$B$21,""))</f>
        <v/>
      </c>
      <c r="AJ205" s="230" t="e">
        <f>IF(#REF!="",ASC(#REF!&amp;IF(#REF!&lt;&gt;"",TEXT(#REF!,"00"),"")&amp;IF(#REF!&lt;&gt;"",TEXT(#REF!,"00"),"")&amp;IF(#REF!&lt;&gt;"",TEXT(#REF!,"00"),"")),ASC(#REF!))</f>
        <v>#REF!</v>
      </c>
      <c r="AL205" s="6" t="str">
        <f>IF(AND(I205&lt;&gt;"107 ハーフマラソン",I205&lt;&gt;"062 10000mW"),D205 &amp; "-" &amp; I205,D205 &amp; "-" &amp; I205 &amp;#REF!)</f>
        <v>-</v>
      </c>
      <c r="AM205" s="6" t="str">
        <f>IF(ISERROR(VLOOKUP(個人情報!$AL205,登録者リスト!#REF!,4,FALSE)),"○","")</f>
        <v>○</v>
      </c>
      <c r="AN205" s="6" t="e">
        <f>IF(AND(I205&lt;&gt;"107 ハーフマラソン",I205&lt;&gt;"062 10000mW"),#REF! &amp; "-" &amp; I205,#REF! &amp; "-" &amp; I205 &amp;#REF!)</f>
        <v>#REF!</v>
      </c>
      <c r="AO205" s="6" t="str">
        <f>IF(ISERROR(VLOOKUP(AN205,突破者リスト外資格記録入力シート!$D$7:$M$106,2,FALSE)),"○","")</f>
        <v>○</v>
      </c>
      <c r="AP205" s="6" t="str">
        <f>IF(C205="○","整理番号","登録番号")</f>
        <v>登録番号</v>
      </c>
      <c r="AQ205" s="6" t="str">
        <f>IF(I205="107 ハーフマラソン","H",IF(I205="062 10000mW","W",""))</f>
        <v/>
      </c>
      <c r="AR205" s="6" t="e">
        <f>VLOOKUP($I205 &amp;#REF!,標準記録!$A$1:$D$25,2,FALSE)</f>
        <v>#REF!</v>
      </c>
      <c r="AS205" s="6" t="e">
        <f>VLOOKUP($I205 &amp;#REF!,標準記録!$A$1:$D$25,3,FALSE)</f>
        <v>#REF!</v>
      </c>
      <c r="AT205" s="6" t="e">
        <f>VLOOKUP($I205 &amp;#REF!,標準記録!$A$1:$D$25,4,FALSE)</f>
        <v>#REF!</v>
      </c>
      <c r="AU205" s="6" t="str">
        <f>IF(AV205="","",A205)</f>
        <v/>
      </c>
      <c r="AV205" s="6" t="str">
        <f>IF(OR(I205="201 十種競技",I205="202 七種競技"),#REF!,"")</f>
        <v/>
      </c>
      <c r="AW205" s="6" t="str">
        <f>IF(I205="107 ハーフマラソン",#REF!,"")</f>
        <v/>
      </c>
      <c r="AX205" s="6" t="e">
        <f>I205 &amp;#REF!</f>
        <v>#REF!</v>
      </c>
      <c r="AY205" s="6">
        <f>I205</f>
        <v>0</v>
      </c>
      <c r="AZ205" s="6">
        <f>COUNTIF($AY$5:$AY$401,I205)</f>
        <v>160</v>
      </c>
      <c r="BA205" s="6">
        <f>COUNTIF($AX$5:$AX$401,I205 &amp; "B標準")</f>
        <v>0</v>
      </c>
      <c r="BB205" s="6" t="str">
        <f>D203 &amp; D205</f>
        <v>登録番号</v>
      </c>
    </row>
    <row r="206" spans="1:54" ht="14.25" customHeight="1" thickBot="1" x14ac:dyDescent="0.2">
      <c r="A206" s="368"/>
      <c r="B206" s="380"/>
      <c r="C206" s="282"/>
      <c r="D206" s="280"/>
      <c r="E206" s="193" t="str">
        <f>IF(C205="○",IF($D205&lt;&gt;"",VLOOKUP($D205,新規学連登録者入力シート!$A$2:$U$101,7,FALSE),""),IF($D205&lt;&gt;"",IF(VLOOKUP(個人情報!$D205,登録者リスト!$A$1:$F$43729,4,FALSE)=基本情報!$D$6,VLOOKUP(個人情報!$D205,登録者リスト!$A$1:$F$43729,2,FALSE),""),""))</f>
        <v/>
      </c>
      <c r="F206" s="284"/>
      <c r="G206" s="193" t="str">
        <f>IF(C205="○",IF($D205&lt;&gt;"",VLOOKUP($D205,新規学連登録者入力シート!$A$2:$U$101,19,FALSE),""),IF($D205&lt;&gt;"",IF(VLOOKUP(個人情報!$D205,登録者リスト!$A$1:$F$43729,4,FALSE)=基本情報!$D$6,VLOOKUP(個人情報!$D205,登録者リスト!$A$1:$F$43729,6,FALSE),""),""))</f>
        <v/>
      </c>
      <c r="H206" s="364"/>
      <c r="I206" s="348"/>
      <c r="J206" s="171"/>
      <c r="K206" s="15" t="str">
        <f>IF(S206="",ASC(L206&amp;IF(N206&lt;&gt;"",TEXT(N206,"00"),"")&amp;IF(P206&lt;&gt;"",TEXT(P206,"00"),"")&amp;IF(R206&lt;&gt;"",TEXT(R206,"00"),"")),ASC(S206))</f>
        <v/>
      </c>
      <c r="L206" s="280"/>
      <c r="M206" s="330"/>
      <c r="N206" s="312"/>
      <c r="O206" s="330"/>
      <c r="P206" s="312"/>
      <c r="Q206" s="314"/>
      <c r="R206" s="316"/>
      <c r="S206" s="280"/>
      <c r="T206" s="10"/>
      <c r="U206" s="11" t="s">
        <v>23</v>
      </c>
      <c r="V206" s="10"/>
      <c r="W206" s="11" t="s">
        <v>25</v>
      </c>
      <c r="X206" s="10"/>
      <c r="Y206" s="11" t="s">
        <v>26</v>
      </c>
      <c r="Z206" s="342"/>
      <c r="AA206" s="128" t="str">
        <f>IF(AI206="",ASC(AB205&amp;IF(AD206&lt;&gt;"",TEXT(AD206,"00"),"")&amp;IF(AF206&lt;&gt;"",TEXT(AF206,"00"),"")&amp;IF(AH206&lt;&gt;"",TEXT(AH206,"00"),"")),ASC(AI206))</f>
        <v/>
      </c>
      <c r="AB206" s="328"/>
      <c r="AC206" s="332"/>
      <c r="AD206" s="328"/>
      <c r="AE206" s="332"/>
      <c r="AF206" s="328"/>
      <c r="AG206" s="336"/>
      <c r="AH206" s="328"/>
      <c r="AI206" s="372"/>
      <c r="AJ206" s="231" t="e">
        <f>IF(#REF!="",ASC(#REF!&amp;IF(#REF!&lt;&gt;"",TEXT(#REF!,"00"),"")&amp;IF(#REF!&lt;&gt;"",TEXT(#REF!,"00"),"")&amp;IF(#REF!&lt;&gt;"",TEXT(#REF!,"00"),"")),ASC(#REF!))</f>
        <v>#REF!</v>
      </c>
      <c r="AL206" s="6" t="str">
        <f>IF(AND(I206&lt;&gt;"107 ハーフマラソン",I206&lt;&gt;"062 10000mW"),D205 &amp; "-" &amp; I206,D205 &amp; "-" &amp; I206 &amp;#REF!)</f>
        <v>-</v>
      </c>
      <c r="AM206" s="6" t="str">
        <f>IF(ISERROR(VLOOKUP(個人情報!$AL206,登録者リスト!#REF!,4,FALSE)),"○","")</f>
        <v>○</v>
      </c>
      <c r="AN206" s="6" t="e">
        <f>IF(AND(I206&lt;&gt;"107 ハーフマラソン",I206&lt;&gt;"062 10000mW"),#REF! &amp; "-" &amp; I206,#REF! &amp; "-" &amp; I206 &amp;#REF!)</f>
        <v>#REF!</v>
      </c>
      <c r="AO206" s="6" t="str">
        <f>IF(ISERROR(VLOOKUP(AN206,突破者リスト外資格記録入力シート!$D$7:$M$106,2,FALSE)),"○","")</f>
        <v>○</v>
      </c>
      <c r="AQ206" s="6" t="str">
        <f>IF(I206="107 ハーフマラソン","H",IF(I206="062 10000mW","W",""))</f>
        <v/>
      </c>
      <c r="AR206" s="6" t="e">
        <f>VLOOKUP($I206 &amp;#REF!,標準記録!$A$1:$D$25,2,FALSE)</f>
        <v>#REF!</v>
      </c>
      <c r="AS206" s="6" t="e">
        <f>VLOOKUP($I206 &amp;#REF!,標準記録!$A$1:$D$25,3,FALSE)</f>
        <v>#REF!</v>
      </c>
      <c r="AT206" s="6" t="e">
        <f>VLOOKUP($I206 &amp;#REF!,標準記録!$A$1:$D$25,4,FALSE)</f>
        <v>#REF!</v>
      </c>
      <c r="AU206" s="6" t="str">
        <f>IF(AV206="","",A205)</f>
        <v/>
      </c>
      <c r="AV206" s="6" t="str">
        <f>IF(OR(I206="201 十種競技",I206="202 七種競技"),#REF!,"")</f>
        <v/>
      </c>
      <c r="AW206" s="6" t="str">
        <f>IF(I206="107 ハーフマラソン",#REF!,"")</f>
        <v/>
      </c>
      <c r="AX206" s="6" t="e">
        <f>I206 &amp;#REF!</f>
        <v>#REF!</v>
      </c>
      <c r="AY206" s="6">
        <f>I206</f>
        <v>0</v>
      </c>
      <c r="AZ206" s="6">
        <f>COUNTIF($AY$5:$AY$401,I206)</f>
        <v>160</v>
      </c>
      <c r="BA206" s="6">
        <f>COUNTIF($AX$5:$AX$401,I206 &amp; "B標準")</f>
        <v>0</v>
      </c>
    </row>
    <row r="207" spans="1:54" ht="15" thickTop="1" thickBot="1" x14ac:dyDescent="0.2">
      <c r="A207" s="369"/>
      <c r="B207" s="319" t="s">
        <v>167</v>
      </c>
      <c r="C207" s="320"/>
      <c r="D207" s="320"/>
      <c r="E207" s="320"/>
      <c r="F207" s="320"/>
      <c r="G207" s="321"/>
      <c r="H207" s="198"/>
      <c r="I207" s="370"/>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4"/>
    </row>
    <row r="208" spans="1:54" ht="13.5" customHeight="1" x14ac:dyDescent="0.15">
      <c r="A208" s="365"/>
      <c r="B208" s="355" t="s">
        <v>0</v>
      </c>
      <c r="C208" s="357" t="s">
        <v>283</v>
      </c>
      <c r="D208" s="357" t="str">
        <f>IF(C210="○","整理番号","登録番号")</f>
        <v>登録番号</v>
      </c>
      <c r="E208" s="212" t="s">
        <v>1402</v>
      </c>
      <c r="F208" s="355" t="s">
        <v>322</v>
      </c>
      <c r="G208" s="213" t="s">
        <v>1</v>
      </c>
      <c r="H208" s="361" t="s">
        <v>1403</v>
      </c>
      <c r="I208" s="359" t="s">
        <v>2</v>
      </c>
      <c r="J208" s="214" t="s">
        <v>284</v>
      </c>
      <c r="K208" s="215" t="s">
        <v>16</v>
      </c>
      <c r="L208" s="352" t="s">
        <v>4</v>
      </c>
      <c r="M208" s="353"/>
      <c r="N208" s="353"/>
      <c r="O208" s="353"/>
      <c r="P208" s="353"/>
      <c r="Q208" s="353"/>
      <c r="R208" s="353"/>
      <c r="S208" s="353"/>
      <c r="T208" s="353"/>
      <c r="U208" s="353"/>
      <c r="V208" s="353"/>
      <c r="W208" s="353"/>
      <c r="X208" s="353"/>
      <c r="Y208" s="353"/>
      <c r="Z208" s="354"/>
      <c r="AA208" s="216" t="s">
        <v>16</v>
      </c>
      <c r="AB208" s="373" t="s">
        <v>470</v>
      </c>
      <c r="AC208" s="374"/>
      <c r="AD208" s="374"/>
      <c r="AE208" s="374"/>
      <c r="AF208" s="374"/>
      <c r="AG208" s="374"/>
      <c r="AH208" s="374"/>
      <c r="AI208" s="375"/>
      <c r="AJ208" s="228" t="s">
        <v>16</v>
      </c>
    </row>
    <row r="209" spans="1:54" ht="14.25" thickBot="1" x14ac:dyDescent="0.2">
      <c r="A209" s="366"/>
      <c r="B209" s="356"/>
      <c r="C209" s="358"/>
      <c r="D209" s="358"/>
      <c r="E209" s="217" t="s">
        <v>6</v>
      </c>
      <c r="F209" s="356"/>
      <c r="G209" s="218" t="s">
        <v>7</v>
      </c>
      <c r="H209" s="362"/>
      <c r="I209" s="360"/>
      <c r="J209" s="219"/>
      <c r="K209" s="220"/>
      <c r="L209" s="349" t="s">
        <v>8</v>
      </c>
      <c r="M209" s="350"/>
      <c r="N209" s="350"/>
      <c r="O209" s="350"/>
      <c r="P209" s="350"/>
      <c r="Q209" s="350"/>
      <c r="R209" s="351"/>
      <c r="S209" s="217" t="s">
        <v>9</v>
      </c>
      <c r="T209" s="221" t="s">
        <v>10</v>
      </c>
      <c r="U209" s="222"/>
      <c r="V209" s="222"/>
      <c r="W209" s="222"/>
      <c r="X209" s="222"/>
      <c r="Y209" s="223"/>
      <c r="Z209" s="218" t="s">
        <v>11</v>
      </c>
      <c r="AA209" s="224"/>
      <c r="AB209" s="376" t="s">
        <v>8</v>
      </c>
      <c r="AC209" s="377"/>
      <c r="AD209" s="377"/>
      <c r="AE209" s="377"/>
      <c r="AF209" s="377"/>
      <c r="AG209" s="377"/>
      <c r="AH209" s="378"/>
      <c r="AI209" s="225" t="s">
        <v>9</v>
      </c>
      <c r="AJ209" s="229"/>
    </row>
    <row r="210" spans="1:54" ht="13.5" customHeight="1" x14ac:dyDescent="0.15">
      <c r="A210" s="367">
        <v>42</v>
      </c>
      <c r="B210" s="379" t="str">
        <f>IF(OR(B205="",E210=""),"",B205+1)</f>
        <v/>
      </c>
      <c r="C210" s="281"/>
      <c r="D210" s="279"/>
      <c r="E210" s="196" t="str">
        <f>IF(C210="○",IF($D210&lt;&gt;"",VLOOKUP($D210,新規学連登録者入力シート!$A$2:$U$101,8,FALSE),""),IF($D210&lt;&gt;"",IF(VLOOKUP(個人情報!$D210,登録者リスト!$A$1:$F$43729,4,FALSE)=基本情報!$D$6,VLOOKUP(個人情報!$D210,登録者リスト!$A$1:$F$43729,3,FALSE),""),""))</f>
        <v/>
      </c>
      <c r="F210" s="283" t="str">
        <f>IF(C210="○",IF($D210&lt;&gt;"",VLOOKUP($D210,新規学連登録者入力シート!$A$2:$U$101,9,FALSE),""),IF($D210&lt;&gt;"",IF(VLOOKUP(個人情報!$D210,登録者リスト!$A$1:$G$43729,4,FALSE)=基本情報!$D$6,VLOOKUP(個人情報!$D210,登録者リスト!$A$1:$G$43729,7,FALSE),""),""))</f>
        <v/>
      </c>
      <c r="G210" s="197" t="str">
        <f>IF(C210="○",IF($D210&lt;&gt;"",VLOOKUP($D210,新規学連登録者入力シート!$A$2:$U$101,14,FALSE),""),IF($D210&lt;&gt;"",IF(VLOOKUP(個人情報!$D210,登録者リスト!$A$1:$F$43729,4,FALSE)=基本情報!$D$6,VLOOKUP(個人情報!$D210,登録者リスト!$A$1:$F$43729,5,FALSE),""),""))</f>
        <v/>
      </c>
      <c r="H210" s="363" t="str">
        <f>IF(C210="○",IF($D210&lt;&gt;"",VLOOKUP($D210,新規学連登録者入力シート!$A$2:$U$101,19,FALSE),""),IF($D210&lt;&gt;"",IF(VLOOKUP(個人情報!$D210,登録者リスト!$A$1:$H$43729,4,FALSE)=基本情報!$D$6,VLOOKUP(個人情報!$D210,登録者リスト!$A$1:$H$43729,8,FALSE),""),""))</f>
        <v/>
      </c>
      <c r="I210" s="347"/>
      <c r="J210" s="170"/>
      <c r="K210" s="13" t="str">
        <f>IF(S210="",ASC(L210&amp;IF(N210&lt;&gt;"",TEXT(N210,"00"),"")&amp;IF(P210&lt;&gt;"",TEXT(P210,"00"),"")&amp;IF(R210&lt;&gt;"",TEXT(R210,"00"),"")),ASC(S210))</f>
        <v/>
      </c>
      <c r="L210" s="279"/>
      <c r="M210" s="329" t="s">
        <v>278</v>
      </c>
      <c r="N210" s="311"/>
      <c r="O210" s="329" t="s">
        <v>279</v>
      </c>
      <c r="P210" s="311"/>
      <c r="Q210" s="313" t="s">
        <v>280</v>
      </c>
      <c r="R210" s="315"/>
      <c r="S210" s="279"/>
      <c r="T210" s="8"/>
      <c r="U210" s="9" t="s">
        <v>23</v>
      </c>
      <c r="V210" s="8"/>
      <c r="W210" s="9" t="s">
        <v>24</v>
      </c>
      <c r="X210" s="8"/>
      <c r="Y210" s="9" t="s">
        <v>26</v>
      </c>
      <c r="Z210" s="341"/>
      <c r="AA210" s="127" t="str">
        <f>IF(AI210="",ASC(AB210&amp;IF(AD210&lt;&gt;"",TEXT(AD210,"00"),"")&amp;IF(AF210&lt;&gt;"",TEXT(AF210,"00"),"")&amp;IF(AH210&lt;&gt;"",TEXT(AH210,"00"),"")),ASC(AI210))</f>
        <v/>
      </c>
      <c r="AB210" s="327" t="str">
        <f>IF(I210="","",IF(I210="201 十種競技","",VLOOKUP(I210,大学記録!$A$3:$H$22,2,FALSE)))</f>
        <v/>
      </c>
      <c r="AC210" s="331" t="s">
        <v>278</v>
      </c>
      <c r="AD210" s="327" t="str">
        <f>IF(I210="","",IF(I210="201 十種競技","",VLOOKUP(I210,大学記録!$A$3:$H$22,4,FALSE)))</f>
        <v/>
      </c>
      <c r="AE210" s="331" t="s">
        <v>279</v>
      </c>
      <c r="AF210" s="327" t="str">
        <f>IF(I210="","",IF(I210="201 十種競技","",VLOOKUP(I210,大学記録!$A$3:$H$22,6,FALSE)))</f>
        <v/>
      </c>
      <c r="AG210" s="335" t="s">
        <v>280</v>
      </c>
      <c r="AH210" s="327" t="str">
        <f>IF(I210="","",IF(I210="201 十種競技","",VLOOKUP(I210,大学記録!$A$3:$H$22,8,FALSE)))</f>
        <v/>
      </c>
      <c r="AI210" s="371" t="str">
        <f>IF(I210="","",IF(I210="201 十種競技",大学記録!$B$21,""))</f>
        <v/>
      </c>
      <c r="AJ210" s="230" t="e">
        <f>IF(#REF!="",ASC(#REF!&amp;IF(#REF!&lt;&gt;"",TEXT(#REF!,"00"),"")&amp;IF(#REF!&lt;&gt;"",TEXT(#REF!,"00"),"")&amp;IF(#REF!&lt;&gt;"",TEXT(#REF!,"00"),"")),ASC(#REF!))</f>
        <v>#REF!</v>
      </c>
      <c r="AL210" s="6" t="str">
        <f>IF(AND(I210&lt;&gt;"107 ハーフマラソン",I210&lt;&gt;"062 10000mW"),D210 &amp; "-" &amp; I210,D210 &amp; "-" &amp; I210 &amp;#REF!)</f>
        <v>-</v>
      </c>
      <c r="AM210" s="6" t="str">
        <f>IF(ISERROR(VLOOKUP(個人情報!$AL210,登録者リスト!#REF!,4,FALSE)),"○","")</f>
        <v>○</v>
      </c>
      <c r="AN210" s="6" t="e">
        <f>IF(AND(I210&lt;&gt;"107 ハーフマラソン",I210&lt;&gt;"062 10000mW"),#REF! &amp; "-" &amp; I210,#REF! &amp; "-" &amp; I210 &amp;#REF!)</f>
        <v>#REF!</v>
      </c>
      <c r="AO210" s="6" t="str">
        <f>IF(ISERROR(VLOOKUP(AN210,突破者リスト外資格記録入力シート!$D$7:$M$106,2,FALSE)),"○","")</f>
        <v>○</v>
      </c>
      <c r="AP210" s="6" t="str">
        <f>IF(C210="○","整理番号","登録番号")</f>
        <v>登録番号</v>
      </c>
      <c r="AQ210" s="6" t="str">
        <f>IF(I210="107 ハーフマラソン","H",IF(I210="062 10000mW","W",""))</f>
        <v/>
      </c>
      <c r="AR210" s="6" t="e">
        <f>VLOOKUP($I210 &amp;#REF!,標準記録!$A$1:$D$25,2,FALSE)</f>
        <v>#REF!</v>
      </c>
      <c r="AS210" s="6" t="e">
        <f>VLOOKUP($I210 &amp;#REF!,標準記録!$A$1:$D$25,3,FALSE)</f>
        <v>#REF!</v>
      </c>
      <c r="AT210" s="6" t="e">
        <f>VLOOKUP($I210 &amp;#REF!,標準記録!$A$1:$D$25,4,FALSE)</f>
        <v>#REF!</v>
      </c>
      <c r="AU210" s="6" t="str">
        <f>IF(AV210="","",A210)</f>
        <v/>
      </c>
      <c r="AV210" s="6" t="str">
        <f>IF(OR(I210="201 十種競技",I210="202 七種競技"),#REF!,"")</f>
        <v/>
      </c>
      <c r="AW210" s="6" t="str">
        <f>IF(I210="107 ハーフマラソン",#REF!,"")</f>
        <v/>
      </c>
      <c r="AX210" s="6" t="e">
        <f>I210 &amp;#REF!</f>
        <v>#REF!</v>
      </c>
      <c r="AY210" s="6">
        <f>I210</f>
        <v>0</v>
      </c>
      <c r="AZ210" s="6">
        <f>COUNTIF($AY$5:$AY$401,I210)</f>
        <v>160</v>
      </c>
      <c r="BA210" s="6">
        <f>COUNTIF($AX$5:$AX$401,I210 &amp; "B標準")</f>
        <v>0</v>
      </c>
      <c r="BB210" s="6" t="str">
        <f>D208 &amp; D210</f>
        <v>登録番号</v>
      </c>
    </row>
    <row r="211" spans="1:54" ht="14.25" customHeight="1" thickBot="1" x14ac:dyDescent="0.2">
      <c r="A211" s="368"/>
      <c r="B211" s="380"/>
      <c r="C211" s="282"/>
      <c r="D211" s="280"/>
      <c r="E211" s="193" t="str">
        <f>IF(C210="○",IF($D210&lt;&gt;"",VLOOKUP($D210,新規学連登録者入力シート!$A$2:$U$101,7,FALSE),""),IF($D210&lt;&gt;"",IF(VLOOKUP(個人情報!$D210,登録者リスト!$A$1:$F$43729,4,FALSE)=基本情報!$D$6,VLOOKUP(個人情報!$D210,登録者リスト!$A$1:$F$43729,2,FALSE),""),""))</f>
        <v/>
      </c>
      <c r="F211" s="284"/>
      <c r="G211" s="193" t="str">
        <f>IF(C210="○",IF($D210&lt;&gt;"",VLOOKUP($D210,新規学連登録者入力シート!$A$2:$U$101,19,FALSE),""),IF($D210&lt;&gt;"",IF(VLOOKUP(個人情報!$D210,登録者リスト!$A$1:$F$43729,4,FALSE)=基本情報!$D$6,VLOOKUP(個人情報!$D210,登録者リスト!$A$1:$F$43729,6,FALSE),""),""))</f>
        <v/>
      </c>
      <c r="H211" s="364"/>
      <c r="I211" s="348"/>
      <c r="J211" s="171"/>
      <c r="K211" s="15" t="str">
        <f>IF(S211="",ASC(L211&amp;IF(N211&lt;&gt;"",TEXT(N211,"00"),"")&amp;IF(P211&lt;&gt;"",TEXT(P211,"00"),"")&amp;IF(R211&lt;&gt;"",TEXT(R211,"00"),"")),ASC(S211))</f>
        <v/>
      </c>
      <c r="L211" s="280"/>
      <c r="M211" s="330"/>
      <c r="N211" s="312"/>
      <c r="O211" s="330"/>
      <c r="P211" s="312"/>
      <c r="Q211" s="314"/>
      <c r="R211" s="316"/>
      <c r="S211" s="280"/>
      <c r="T211" s="10"/>
      <c r="U211" s="11" t="s">
        <v>23</v>
      </c>
      <c r="V211" s="10"/>
      <c r="W211" s="11" t="s">
        <v>25</v>
      </c>
      <c r="X211" s="10"/>
      <c r="Y211" s="11" t="s">
        <v>26</v>
      </c>
      <c r="Z211" s="342"/>
      <c r="AA211" s="128" t="str">
        <f>IF(AI211="",ASC(AB210&amp;IF(AD211&lt;&gt;"",TEXT(AD211,"00"),"")&amp;IF(AF211&lt;&gt;"",TEXT(AF211,"00"),"")&amp;IF(AH211&lt;&gt;"",TEXT(AH211,"00"),"")),ASC(AI211))</f>
        <v/>
      </c>
      <c r="AB211" s="328"/>
      <c r="AC211" s="332"/>
      <c r="AD211" s="328"/>
      <c r="AE211" s="332"/>
      <c r="AF211" s="328"/>
      <c r="AG211" s="336"/>
      <c r="AH211" s="328"/>
      <c r="AI211" s="372"/>
      <c r="AJ211" s="231" t="e">
        <f>IF(#REF!="",ASC(#REF!&amp;IF(#REF!&lt;&gt;"",TEXT(#REF!,"00"),"")&amp;IF(#REF!&lt;&gt;"",TEXT(#REF!,"00"),"")&amp;IF(#REF!&lt;&gt;"",TEXT(#REF!,"00"),"")),ASC(#REF!))</f>
        <v>#REF!</v>
      </c>
      <c r="AL211" s="6" t="str">
        <f>IF(AND(I211&lt;&gt;"107 ハーフマラソン",I211&lt;&gt;"062 10000mW"),D210 &amp; "-" &amp; I211,D210 &amp; "-" &amp; I211 &amp;#REF!)</f>
        <v>-</v>
      </c>
      <c r="AM211" s="6" t="str">
        <f>IF(ISERROR(VLOOKUP(個人情報!$AL211,登録者リスト!#REF!,4,FALSE)),"○","")</f>
        <v>○</v>
      </c>
      <c r="AN211" s="6" t="e">
        <f>IF(AND(I211&lt;&gt;"107 ハーフマラソン",I211&lt;&gt;"062 10000mW"),#REF! &amp; "-" &amp; I211,#REF! &amp; "-" &amp; I211 &amp;#REF!)</f>
        <v>#REF!</v>
      </c>
      <c r="AO211" s="6" t="str">
        <f>IF(ISERROR(VLOOKUP(AN211,突破者リスト外資格記録入力シート!$D$7:$M$106,2,FALSE)),"○","")</f>
        <v>○</v>
      </c>
      <c r="AQ211" s="6" t="str">
        <f>IF(I211="107 ハーフマラソン","H",IF(I211="062 10000mW","W",""))</f>
        <v/>
      </c>
      <c r="AR211" s="6" t="e">
        <f>VLOOKUP($I211 &amp;#REF!,標準記録!$A$1:$D$25,2,FALSE)</f>
        <v>#REF!</v>
      </c>
      <c r="AS211" s="6" t="e">
        <f>VLOOKUP($I211 &amp;#REF!,標準記録!$A$1:$D$25,3,FALSE)</f>
        <v>#REF!</v>
      </c>
      <c r="AT211" s="6" t="e">
        <f>VLOOKUP($I211 &amp;#REF!,標準記録!$A$1:$D$25,4,FALSE)</f>
        <v>#REF!</v>
      </c>
      <c r="AU211" s="6" t="str">
        <f>IF(AV211="","",A210)</f>
        <v/>
      </c>
      <c r="AV211" s="6" t="str">
        <f>IF(OR(I211="201 十種競技",I211="202 七種競技"),#REF!,"")</f>
        <v/>
      </c>
      <c r="AW211" s="6" t="str">
        <f>IF(I211="107 ハーフマラソン",#REF!,"")</f>
        <v/>
      </c>
      <c r="AX211" s="6" t="e">
        <f>I211 &amp;#REF!</f>
        <v>#REF!</v>
      </c>
      <c r="AY211" s="6">
        <f>I211</f>
        <v>0</v>
      </c>
      <c r="AZ211" s="6">
        <f>COUNTIF($AY$5:$AY$401,I211)</f>
        <v>160</v>
      </c>
      <c r="BA211" s="6">
        <f>COUNTIF($AX$5:$AX$401,I211 &amp; "B標準")</f>
        <v>0</v>
      </c>
    </row>
    <row r="212" spans="1:54" ht="15" thickTop="1" thickBot="1" x14ac:dyDescent="0.2">
      <c r="A212" s="369"/>
      <c r="B212" s="319" t="s">
        <v>167</v>
      </c>
      <c r="C212" s="320"/>
      <c r="D212" s="320"/>
      <c r="E212" s="320"/>
      <c r="F212" s="320"/>
      <c r="G212" s="321"/>
      <c r="H212" s="198"/>
      <c r="I212" s="370"/>
      <c r="J212" s="323"/>
      <c r="K212" s="323"/>
      <c r="L212" s="323"/>
      <c r="M212" s="323"/>
      <c r="N212" s="323"/>
      <c r="O212" s="323"/>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4"/>
    </row>
    <row r="213" spans="1:54" ht="13.5" customHeight="1" x14ac:dyDescent="0.15">
      <c r="A213" s="365"/>
      <c r="B213" s="355" t="s">
        <v>0</v>
      </c>
      <c r="C213" s="357" t="s">
        <v>283</v>
      </c>
      <c r="D213" s="357" t="str">
        <f>IF(C215="○","整理番号","登録番号")</f>
        <v>登録番号</v>
      </c>
      <c r="E213" s="212" t="s">
        <v>1402</v>
      </c>
      <c r="F213" s="355" t="s">
        <v>322</v>
      </c>
      <c r="G213" s="213" t="s">
        <v>1</v>
      </c>
      <c r="H213" s="361" t="s">
        <v>1403</v>
      </c>
      <c r="I213" s="359" t="s">
        <v>2</v>
      </c>
      <c r="J213" s="214" t="s">
        <v>284</v>
      </c>
      <c r="K213" s="215" t="s">
        <v>16</v>
      </c>
      <c r="L213" s="352" t="s">
        <v>4</v>
      </c>
      <c r="M213" s="353"/>
      <c r="N213" s="353"/>
      <c r="O213" s="353"/>
      <c r="P213" s="353"/>
      <c r="Q213" s="353"/>
      <c r="R213" s="353"/>
      <c r="S213" s="353"/>
      <c r="T213" s="353"/>
      <c r="U213" s="353"/>
      <c r="V213" s="353"/>
      <c r="W213" s="353"/>
      <c r="X213" s="353"/>
      <c r="Y213" s="353"/>
      <c r="Z213" s="354"/>
      <c r="AA213" s="216" t="s">
        <v>16</v>
      </c>
      <c r="AB213" s="373" t="s">
        <v>470</v>
      </c>
      <c r="AC213" s="374"/>
      <c r="AD213" s="374"/>
      <c r="AE213" s="374"/>
      <c r="AF213" s="374"/>
      <c r="AG213" s="374"/>
      <c r="AH213" s="374"/>
      <c r="AI213" s="375"/>
      <c r="AJ213" s="228" t="s">
        <v>16</v>
      </c>
    </row>
    <row r="214" spans="1:54" ht="14.25" thickBot="1" x14ac:dyDescent="0.2">
      <c r="A214" s="366"/>
      <c r="B214" s="356"/>
      <c r="C214" s="358"/>
      <c r="D214" s="358"/>
      <c r="E214" s="217" t="s">
        <v>6</v>
      </c>
      <c r="F214" s="356"/>
      <c r="G214" s="218" t="s">
        <v>7</v>
      </c>
      <c r="H214" s="362"/>
      <c r="I214" s="360"/>
      <c r="J214" s="219"/>
      <c r="K214" s="220"/>
      <c r="L214" s="349" t="s">
        <v>8</v>
      </c>
      <c r="M214" s="350"/>
      <c r="N214" s="350"/>
      <c r="O214" s="350"/>
      <c r="P214" s="350"/>
      <c r="Q214" s="350"/>
      <c r="R214" s="351"/>
      <c r="S214" s="217" t="s">
        <v>9</v>
      </c>
      <c r="T214" s="221" t="s">
        <v>10</v>
      </c>
      <c r="U214" s="222"/>
      <c r="V214" s="222"/>
      <c r="W214" s="222"/>
      <c r="X214" s="222"/>
      <c r="Y214" s="223"/>
      <c r="Z214" s="218" t="s">
        <v>11</v>
      </c>
      <c r="AA214" s="224"/>
      <c r="AB214" s="376" t="s">
        <v>8</v>
      </c>
      <c r="AC214" s="377"/>
      <c r="AD214" s="377"/>
      <c r="AE214" s="377"/>
      <c r="AF214" s="377"/>
      <c r="AG214" s="377"/>
      <c r="AH214" s="378"/>
      <c r="AI214" s="225" t="s">
        <v>9</v>
      </c>
      <c r="AJ214" s="229"/>
    </row>
    <row r="215" spans="1:54" ht="13.5" customHeight="1" x14ac:dyDescent="0.15">
      <c r="A215" s="367">
        <v>43</v>
      </c>
      <c r="B215" s="379" t="str">
        <f>IF(OR(B210="",E215=""),"",B210+1)</f>
        <v/>
      </c>
      <c r="C215" s="281"/>
      <c r="D215" s="279"/>
      <c r="E215" s="196" t="str">
        <f>IF(C215="○",IF($D215&lt;&gt;"",VLOOKUP($D215,新規学連登録者入力シート!$A$2:$U$101,8,FALSE),""),IF($D215&lt;&gt;"",IF(VLOOKUP(個人情報!$D215,登録者リスト!$A$1:$F$43729,4,FALSE)=基本情報!$D$6,VLOOKUP(個人情報!$D215,登録者リスト!$A$1:$F$43729,3,FALSE),""),""))</f>
        <v/>
      </c>
      <c r="F215" s="283" t="str">
        <f>IF(C215="○",IF($D215&lt;&gt;"",VLOOKUP($D215,新規学連登録者入力シート!$A$2:$U$101,9,FALSE),""),IF($D215&lt;&gt;"",IF(VLOOKUP(個人情報!$D215,登録者リスト!$A$1:$G$43729,4,FALSE)=基本情報!$D$6,VLOOKUP(個人情報!$D215,登録者リスト!$A$1:$G$43729,7,FALSE),""),""))</f>
        <v/>
      </c>
      <c r="G215" s="197" t="str">
        <f>IF(C215="○",IF($D215&lt;&gt;"",VLOOKUP($D215,新規学連登録者入力シート!$A$2:$U$101,14,FALSE),""),IF($D215&lt;&gt;"",IF(VLOOKUP(個人情報!$D215,登録者リスト!$A$1:$F$43729,4,FALSE)=基本情報!$D$6,VLOOKUP(個人情報!$D215,登録者リスト!$A$1:$F$43729,5,FALSE),""),""))</f>
        <v/>
      </c>
      <c r="H215" s="363" t="str">
        <f>IF(C215="○",IF($D215&lt;&gt;"",VLOOKUP($D215,新規学連登録者入力シート!$A$2:$U$101,19,FALSE),""),IF($D215&lt;&gt;"",IF(VLOOKUP(個人情報!$D215,登録者リスト!$A$1:$H$43729,4,FALSE)=基本情報!$D$6,VLOOKUP(個人情報!$D215,登録者リスト!$A$1:$H$43729,8,FALSE),""),""))</f>
        <v/>
      </c>
      <c r="I215" s="347"/>
      <c r="J215" s="170"/>
      <c r="K215" s="13" t="str">
        <f>IF(S215="",ASC(L215&amp;IF(N215&lt;&gt;"",TEXT(N215,"00"),"")&amp;IF(P215&lt;&gt;"",TEXT(P215,"00"),"")&amp;IF(R215&lt;&gt;"",TEXT(R215,"00"),"")),ASC(S215))</f>
        <v/>
      </c>
      <c r="L215" s="279"/>
      <c r="M215" s="329" t="s">
        <v>278</v>
      </c>
      <c r="N215" s="311"/>
      <c r="O215" s="329" t="s">
        <v>279</v>
      </c>
      <c r="P215" s="311"/>
      <c r="Q215" s="313" t="s">
        <v>280</v>
      </c>
      <c r="R215" s="315"/>
      <c r="S215" s="279"/>
      <c r="T215" s="8"/>
      <c r="U215" s="9" t="s">
        <v>23</v>
      </c>
      <c r="V215" s="8"/>
      <c r="W215" s="9" t="s">
        <v>24</v>
      </c>
      <c r="X215" s="8"/>
      <c r="Y215" s="9" t="s">
        <v>26</v>
      </c>
      <c r="Z215" s="341"/>
      <c r="AA215" s="127" t="str">
        <f>IF(AI215="",ASC(AB215&amp;IF(AD215&lt;&gt;"",TEXT(AD215,"00"),"")&amp;IF(AF215&lt;&gt;"",TEXT(AF215,"00"),"")&amp;IF(AH215&lt;&gt;"",TEXT(AH215,"00"),"")),ASC(AI215))</f>
        <v/>
      </c>
      <c r="AB215" s="327" t="str">
        <f>IF(I215="","",IF(I215="201 十種競技","",VLOOKUP(I215,大学記録!$A$3:$H$22,2,FALSE)))</f>
        <v/>
      </c>
      <c r="AC215" s="331" t="s">
        <v>278</v>
      </c>
      <c r="AD215" s="327" t="str">
        <f>IF(I215="","",IF(I215="201 十種競技","",VLOOKUP(I215,大学記録!$A$3:$H$22,4,FALSE)))</f>
        <v/>
      </c>
      <c r="AE215" s="331" t="s">
        <v>279</v>
      </c>
      <c r="AF215" s="327" t="str">
        <f>IF(I215="","",IF(I215="201 十種競技","",VLOOKUP(I215,大学記録!$A$3:$H$22,6,FALSE)))</f>
        <v/>
      </c>
      <c r="AG215" s="335" t="s">
        <v>280</v>
      </c>
      <c r="AH215" s="327" t="str">
        <f>IF(I215="","",IF(I215="201 十種競技","",VLOOKUP(I215,大学記録!$A$3:$H$22,8,FALSE)))</f>
        <v/>
      </c>
      <c r="AI215" s="371" t="str">
        <f>IF(I215="","",IF(I215="201 十種競技",大学記録!$B$21,""))</f>
        <v/>
      </c>
      <c r="AJ215" s="230" t="e">
        <f>IF(#REF!="",ASC(#REF!&amp;IF(#REF!&lt;&gt;"",TEXT(#REF!,"00"),"")&amp;IF(#REF!&lt;&gt;"",TEXT(#REF!,"00"),"")&amp;IF(#REF!&lt;&gt;"",TEXT(#REF!,"00"),"")),ASC(#REF!))</f>
        <v>#REF!</v>
      </c>
      <c r="AL215" s="6" t="str">
        <f>IF(AND(I215&lt;&gt;"107 ハーフマラソン",I215&lt;&gt;"062 10000mW"),D215 &amp; "-" &amp; I215,D215 &amp; "-" &amp; I215 &amp;#REF!)</f>
        <v>-</v>
      </c>
      <c r="AM215" s="6" t="str">
        <f>IF(ISERROR(VLOOKUP(個人情報!$AL215,登録者リスト!#REF!,4,FALSE)),"○","")</f>
        <v>○</v>
      </c>
      <c r="AN215" s="6" t="e">
        <f>IF(AND(I215&lt;&gt;"107 ハーフマラソン",I215&lt;&gt;"062 10000mW"),#REF! &amp; "-" &amp; I215,#REF! &amp; "-" &amp; I215 &amp;#REF!)</f>
        <v>#REF!</v>
      </c>
      <c r="AO215" s="6" t="str">
        <f>IF(ISERROR(VLOOKUP(AN215,突破者リスト外資格記録入力シート!$D$7:$M$106,2,FALSE)),"○","")</f>
        <v>○</v>
      </c>
      <c r="AP215" s="6" t="str">
        <f>IF(C215="○","整理番号","登録番号")</f>
        <v>登録番号</v>
      </c>
      <c r="AQ215" s="6" t="str">
        <f>IF(I215="107 ハーフマラソン","H",IF(I215="062 10000mW","W",""))</f>
        <v/>
      </c>
      <c r="AR215" s="6" t="e">
        <f>VLOOKUP($I215 &amp;#REF!,標準記録!$A$1:$D$25,2,FALSE)</f>
        <v>#REF!</v>
      </c>
      <c r="AS215" s="6" t="e">
        <f>VLOOKUP($I215 &amp;#REF!,標準記録!$A$1:$D$25,3,FALSE)</f>
        <v>#REF!</v>
      </c>
      <c r="AT215" s="6" t="e">
        <f>VLOOKUP($I215 &amp;#REF!,標準記録!$A$1:$D$25,4,FALSE)</f>
        <v>#REF!</v>
      </c>
      <c r="AU215" s="6" t="str">
        <f>IF(AV215="","",A215)</f>
        <v/>
      </c>
      <c r="AV215" s="6" t="str">
        <f>IF(OR(I215="201 十種競技",I215="202 七種競技"),#REF!,"")</f>
        <v/>
      </c>
      <c r="AW215" s="6" t="str">
        <f>IF(I215="107 ハーフマラソン",#REF!,"")</f>
        <v/>
      </c>
      <c r="AX215" s="6" t="e">
        <f>I215 &amp;#REF!</f>
        <v>#REF!</v>
      </c>
      <c r="AY215" s="6">
        <f>I215</f>
        <v>0</v>
      </c>
      <c r="AZ215" s="6">
        <f>COUNTIF($AY$5:$AY$401,I215)</f>
        <v>160</v>
      </c>
      <c r="BA215" s="6">
        <f>COUNTIF($AX$5:$AX$401,I215 &amp; "B標準")</f>
        <v>0</v>
      </c>
      <c r="BB215" s="6" t="str">
        <f>D213 &amp; D215</f>
        <v>登録番号</v>
      </c>
    </row>
    <row r="216" spans="1:54" ht="14.25" customHeight="1" thickBot="1" x14ac:dyDescent="0.2">
      <c r="A216" s="368"/>
      <c r="B216" s="380"/>
      <c r="C216" s="282"/>
      <c r="D216" s="280"/>
      <c r="E216" s="193" t="str">
        <f>IF(C215="○",IF($D215&lt;&gt;"",VLOOKUP($D215,新規学連登録者入力シート!$A$2:$U$101,7,FALSE),""),IF($D215&lt;&gt;"",IF(VLOOKUP(個人情報!$D215,登録者リスト!$A$1:$F$43729,4,FALSE)=基本情報!$D$6,VLOOKUP(個人情報!$D215,登録者リスト!$A$1:$F$43729,2,FALSE),""),""))</f>
        <v/>
      </c>
      <c r="F216" s="284"/>
      <c r="G216" s="193" t="str">
        <f>IF(C215="○",IF($D215&lt;&gt;"",VLOOKUP($D215,新規学連登録者入力シート!$A$2:$U$101,19,FALSE),""),IF($D215&lt;&gt;"",IF(VLOOKUP(個人情報!$D215,登録者リスト!$A$1:$F$43729,4,FALSE)=基本情報!$D$6,VLOOKUP(個人情報!$D215,登録者リスト!$A$1:$F$43729,6,FALSE),""),""))</f>
        <v/>
      </c>
      <c r="H216" s="364"/>
      <c r="I216" s="348"/>
      <c r="J216" s="171"/>
      <c r="K216" s="15" t="str">
        <f>IF(S216="",ASC(L216&amp;IF(N216&lt;&gt;"",TEXT(N216,"00"),"")&amp;IF(P216&lt;&gt;"",TEXT(P216,"00"),"")&amp;IF(R216&lt;&gt;"",TEXT(R216,"00"),"")),ASC(S216))</f>
        <v/>
      </c>
      <c r="L216" s="280"/>
      <c r="M216" s="330"/>
      <c r="N216" s="312"/>
      <c r="O216" s="330"/>
      <c r="P216" s="312"/>
      <c r="Q216" s="314"/>
      <c r="R216" s="316"/>
      <c r="S216" s="280"/>
      <c r="T216" s="10"/>
      <c r="U216" s="11" t="s">
        <v>23</v>
      </c>
      <c r="V216" s="10"/>
      <c r="W216" s="11" t="s">
        <v>25</v>
      </c>
      <c r="X216" s="10"/>
      <c r="Y216" s="11" t="s">
        <v>26</v>
      </c>
      <c r="Z216" s="342"/>
      <c r="AA216" s="128" t="str">
        <f>IF(AI216="",ASC(AB215&amp;IF(AD216&lt;&gt;"",TEXT(AD216,"00"),"")&amp;IF(AF216&lt;&gt;"",TEXT(AF216,"00"),"")&amp;IF(AH216&lt;&gt;"",TEXT(AH216,"00"),"")),ASC(AI216))</f>
        <v/>
      </c>
      <c r="AB216" s="328"/>
      <c r="AC216" s="332"/>
      <c r="AD216" s="328"/>
      <c r="AE216" s="332"/>
      <c r="AF216" s="328"/>
      <c r="AG216" s="336"/>
      <c r="AH216" s="328"/>
      <c r="AI216" s="372"/>
      <c r="AJ216" s="231" t="e">
        <f>IF(#REF!="",ASC(#REF!&amp;IF(#REF!&lt;&gt;"",TEXT(#REF!,"00"),"")&amp;IF(#REF!&lt;&gt;"",TEXT(#REF!,"00"),"")&amp;IF(#REF!&lt;&gt;"",TEXT(#REF!,"00"),"")),ASC(#REF!))</f>
        <v>#REF!</v>
      </c>
      <c r="AL216" s="6" t="str">
        <f>IF(AND(I216&lt;&gt;"107 ハーフマラソン",I216&lt;&gt;"062 10000mW"),D215 &amp; "-" &amp; I216,D215 &amp; "-" &amp; I216 &amp;#REF!)</f>
        <v>-</v>
      </c>
      <c r="AM216" s="6" t="str">
        <f>IF(ISERROR(VLOOKUP(個人情報!$AL216,登録者リスト!#REF!,4,FALSE)),"○","")</f>
        <v>○</v>
      </c>
      <c r="AN216" s="6" t="e">
        <f>IF(AND(I216&lt;&gt;"107 ハーフマラソン",I216&lt;&gt;"062 10000mW"),#REF! &amp; "-" &amp; I216,#REF! &amp; "-" &amp; I216 &amp;#REF!)</f>
        <v>#REF!</v>
      </c>
      <c r="AO216" s="6" t="str">
        <f>IF(ISERROR(VLOOKUP(AN216,突破者リスト外資格記録入力シート!$D$7:$M$106,2,FALSE)),"○","")</f>
        <v>○</v>
      </c>
      <c r="AQ216" s="6" t="str">
        <f>IF(I216="107 ハーフマラソン","H",IF(I216="062 10000mW","W",""))</f>
        <v/>
      </c>
      <c r="AR216" s="6" t="e">
        <f>VLOOKUP($I216 &amp;#REF!,標準記録!$A$1:$D$25,2,FALSE)</f>
        <v>#REF!</v>
      </c>
      <c r="AS216" s="6" t="e">
        <f>VLOOKUP($I216 &amp;#REF!,標準記録!$A$1:$D$25,3,FALSE)</f>
        <v>#REF!</v>
      </c>
      <c r="AT216" s="6" t="e">
        <f>VLOOKUP($I216 &amp;#REF!,標準記録!$A$1:$D$25,4,FALSE)</f>
        <v>#REF!</v>
      </c>
      <c r="AU216" s="6" t="str">
        <f>IF(AV216="","",A215)</f>
        <v/>
      </c>
      <c r="AV216" s="6" t="str">
        <f>IF(OR(I216="201 十種競技",I216="202 七種競技"),#REF!,"")</f>
        <v/>
      </c>
      <c r="AW216" s="6" t="str">
        <f>IF(I216="107 ハーフマラソン",#REF!,"")</f>
        <v/>
      </c>
      <c r="AX216" s="6" t="e">
        <f>I216 &amp;#REF!</f>
        <v>#REF!</v>
      </c>
      <c r="AY216" s="6">
        <f>I216</f>
        <v>0</v>
      </c>
      <c r="AZ216" s="6">
        <f>COUNTIF($AY$5:$AY$401,I216)</f>
        <v>160</v>
      </c>
      <c r="BA216" s="6">
        <f>COUNTIF($AX$5:$AX$401,I216 &amp; "B標準")</f>
        <v>0</v>
      </c>
    </row>
    <row r="217" spans="1:54" ht="15" thickTop="1" thickBot="1" x14ac:dyDescent="0.2">
      <c r="A217" s="369"/>
      <c r="B217" s="319" t="s">
        <v>167</v>
      </c>
      <c r="C217" s="320"/>
      <c r="D217" s="320"/>
      <c r="E217" s="320"/>
      <c r="F217" s="320"/>
      <c r="G217" s="321"/>
      <c r="H217" s="198"/>
      <c r="I217" s="370"/>
      <c r="J217" s="323"/>
      <c r="K217" s="323"/>
      <c r="L217" s="323"/>
      <c r="M217" s="323"/>
      <c r="N217" s="323"/>
      <c r="O217" s="323"/>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4"/>
    </row>
    <row r="218" spans="1:54" ht="13.5" customHeight="1" x14ac:dyDescent="0.15">
      <c r="A218" s="365"/>
      <c r="B218" s="355" t="s">
        <v>0</v>
      </c>
      <c r="C218" s="357" t="s">
        <v>283</v>
      </c>
      <c r="D218" s="357" t="str">
        <f>IF(C220="○","整理番号","登録番号")</f>
        <v>登録番号</v>
      </c>
      <c r="E218" s="212" t="s">
        <v>1402</v>
      </c>
      <c r="F218" s="355" t="s">
        <v>322</v>
      </c>
      <c r="G218" s="213" t="s">
        <v>1</v>
      </c>
      <c r="H218" s="361" t="s">
        <v>1403</v>
      </c>
      <c r="I218" s="359" t="s">
        <v>2</v>
      </c>
      <c r="J218" s="214" t="s">
        <v>284</v>
      </c>
      <c r="K218" s="215" t="s">
        <v>16</v>
      </c>
      <c r="L218" s="352" t="s">
        <v>4</v>
      </c>
      <c r="M218" s="353"/>
      <c r="N218" s="353"/>
      <c r="O218" s="353"/>
      <c r="P218" s="353"/>
      <c r="Q218" s="353"/>
      <c r="R218" s="353"/>
      <c r="S218" s="353"/>
      <c r="T218" s="353"/>
      <c r="U218" s="353"/>
      <c r="V218" s="353"/>
      <c r="W218" s="353"/>
      <c r="X218" s="353"/>
      <c r="Y218" s="353"/>
      <c r="Z218" s="354"/>
      <c r="AA218" s="216" t="s">
        <v>16</v>
      </c>
      <c r="AB218" s="373" t="s">
        <v>470</v>
      </c>
      <c r="AC218" s="374"/>
      <c r="AD218" s="374"/>
      <c r="AE218" s="374"/>
      <c r="AF218" s="374"/>
      <c r="AG218" s="374"/>
      <c r="AH218" s="374"/>
      <c r="AI218" s="375"/>
      <c r="AJ218" s="228" t="s">
        <v>16</v>
      </c>
    </row>
    <row r="219" spans="1:54" ht="14.25" thickBot="1" x14ac:dyDescent="0.2">
      <c r="A219" s="366"/>
      <c r="B219" s="356"/>
      <c r="C219" s="358"/>
      <c r="D219" s="358"/>
      <c r="E219" s="217" t="s">
        <v>6</v>
      </c>
      <c r="F219" s="356"/>
      <c r="G219" s="218" t="s">
        <v>7</v>
      </c>
      <c r="H219" s="362"/>
      <c r="I219" s="360"/>
      <c r="J219" s="219"/>
      <c r="K219" s="220"/>
      <c r="L219" s="349" t="s">
        <v>8</v>
      </c>
      <c r="M219" s="350"/>
      <c r="N219" s="350"/>
      <c r="O219" s="350"/>
      <c r="P219" s="350"/>
      <c r="Q219" s="350"/>
      <c r="R219" s="351"/>
      <c r="S219" s="217" t="s">
        <v>9</v>
      </c>
      <c r="T219" s="221" t="s">
        <v>10</v>
      </c>
      <c r="U219" s="222"/>
      <c r="V219" s="222"/>
      <c r="W219" s="222"/>
      <c r="X219" s="222"/>
      <c r="Y219" s="223"/>
      <c r="Z219" s="218" t="s">
        <v>11</v>
      </c>
      <c r="AA219" s="224"/>
      <c r="AB219" s="376" t="s">
        <v>8</v>
      </c>
      <c r="AC219" s="377"/>
      <c r="AD219" s="377"/>
      <c r="AE219" s="377"/>
      <c r="AF219" s="377"/>
      <c r="AG219" s="377"/>
      <c r="AH219" s="378"/>
      <c r="AI219" s="225" t="s">
        <v>9</v>
      </c>
      <c r="AJ219" s="229"/>
    </row>
    <row r="220" spans="1:54" ht="13.5" customHeight="1" x14ac:dyDescent="0.15">
      <c r="A220" s="367">
        <v>44</v>
      </c>
      <c r="B220" s="379" t="str">
        <f>IF(OR(B215="",E220=""),"",B215+1)</f>
        <v/>
      </c>
      <c r="C220" s="281"/>
      <c r="D220" s="279"/>
      <c r="E220" s="196" t="str">
        <f>IF(C220="○",IF($D220&lt;&gt;"",VLOOKUP($D220,新規学連登録者入力シート!$A$2:$U$101,8,FALSE),""),IF($D220&lt;&gt;"",IF(VLOOKUP(個人情報!$D220,登録者リスト!$A$1:$F$43729,4,FALSE)=基本情報!$D$6,VLOOKUP(個人情報!$D220,登録者リスト!$A$1:$F$43729,3,FALSE),""),""))</f>
        <v/>
      </c>
      <c r="F220" s="283" t="str">
        <f>IF(C220="○",IF($D220&lt;&gt;"",VLOOKUP($D220,新規学連登録者入力シート!$A$2:$U$101,9,FALSE),""),IF($D220&lt;&gt;"",IF(VLOOKUP(個人情報!$D220,登録者リスト!$A$1:$G$43729,4,FALSE)=基本情報!$D$6,VLOOKUP(個人情報!$D220,登録者リスト!$A$1:$G$43729,7,FALSE),""),""))</f>
        <v/>
      </c>
      <c r="G220" s="197" t="str">
        <f>IF(C220="○",IF($D220&lt;&gt;"",VLOOKUP($D220,新規学連登録者入力シート!$A$2:$U$101,14,FALSE),""),IF($D220&lt;&gt;"",IF(VLOOKUP(個人情報!$D220,登録者リスト!$A$1:$F$43729,4,FALSE)=基本情報!$D$6,VLOOKUP(個人情報!$D220,登録者リスト!$A$1:$F$43729,5,FALSE),""),""))</f>
        <v/>
      </c>
      <c r="H220" s="363" t="str">
        <f>IF(C220="○",IF($D220&lt;&gt;"",VLOOKUP($D220,新規学連登録者入力シート!$A$2:$U$101,19,FALSE),""),IF($D220&lt;&gt;"",IF(VLOOKUP(個人情報!$D220,登録者リスト!$A$1:$H$43729,4,FALSE)=基本情報!$D$6,VLOOKUP(個人情報!$D220,登録者リスト!$A$1:$H$43729,8,FALSE),""),""))</f>
        <v/>
      </c>
      <c r="I220" s="347"/>
      <c r="J220" s="170"/>
      <c r="K220" s="13" t="str">
        <f>IF(S220="",ASC(L220&amp;IF(N220&lt;&gt;"",TEXT(N220,"00"),"")&amp;IF(P220&lt;&gt;"",TEXT(P220,"00"),"")&amp;IF(R220&lt;&gt;"",TEXT(R220,"00"),"")),ASC(S220))</f>
        <v/>
      </c>
      <c r="L220" s="279"/>
      <c r="M220" s="329" t="s">
        <v>278</v>
      </c>
      <c r="N220" s="311"/>
      <c r="O220" s="329" t="s">
        <v>279</v>
      </c>
      <c r="P220" s="311"/>
      <c r="Q220" s="313" t="s">
        <v>280</v>
      </c>
      <c r="R220" s="315"/>
      <c r="S220" s="279"/>
      <c r="T220" s="8"/>
      <c r="U220" s="9" t="s">
        <v>23</v>
      </c>
      <c r="V220" s="8"/>
      <c r="W220" s="9" t="s">
        <v>24</v>
      </c>
      <c r="X220" s="8"/>
      <c r="Y220" s="9" t="s">
        <v>26</v>
      </c>
      <c r="Z220" s="341"/>
      <c r="AA220" s="127" t="str">
        <f>IF(AI220="",ASC(AB220&amp;IF(AD220&lt;&gt;"",TEXT(AD220,"00"),"")&amp;IF(AF220&lt;&gt;"",TEXT(AF220,"00"),"")&amp;IF(AH220&lt;&gt;"",TEXT(AH220,"00"),"")),ASC(AI220))</f>
        <v/>
      </c>
      <c r="AB220" s="327" t="str">
        <f>IF(I220="","",IF(I220="201 十種競技","",VLOOKUP(I220,大学記録!$A$3:$H$22,2,FALSE)))</f>
        <v/>
      </c>
      <c r="AC220" s="331" t="s">
        <v>278</v>
      </c>
      <c r="AD220" s="327" t="str">
        <f>IF(I220="","",IF(I220="201 十種競技","",VLOOKUP(I220,大学記録!$A$3:$H$22,4,FALSE)))</f>
        <v/>
      </c>
      <c r="AE220" s="331" t="s">
        <v>279</v>
      </c>
      <c r="AF220" s="327" t="str">
        <f>IF(I220="","",IF(I220="201 十種競技","",VLOOKUP(I220,大学記録!$A$3:$H$22,6,FALSE)))</f>
        <v/>
      </c>
      <c r="AG220" s="335" t="s">
        <v>280</v>
      </c>
      <c r="AH220" s="327" t="str">
        <f>IF(I220="","",IF(I220="201 十種競技","",VLOOKUP(I220,大学記録!$A$3:$H$22,8,FALSE)))</f>
        <v/>
      </c>
      <c r="AI220" s="371" t="str">
        <f>IF(I220="","",IF(I220="201 十種競技",大学記録!$B$21,""))</f>
        <v/>
      </c>
      <c r="AJ220" s="230" t="e">
        <f>IF(#REF!="",ASC(#REF!&amp;IF(#REF!&lt;&gt;"",TEXT(#REF!,"00"),"")&amp;IF(#REF!&lt;&gt;"",TEXT(#REF!,"00"),"")&amp;IF(#REF!&lt;&gt;"",TEXT(#REF!,"00"),"")),ASC(#REF!))</f>
        <v>#REF!</v>
      </c>
      <c r="AL220" s="6" t="str">
        <f>IF(AND(I220&lt;&gt;"107 ハーフマラソン",I220&lt;&gt;"062 10000mW"),D220 &amp; "-" &amp; I220,D220 &amp; "-" &amp; I220 &amp;#REF!)</f>
        <v>-</v>
      </c>
      <c r="AM220" s="6" t="str">
        <f>IF(ISERROR(VLOOKUP(個人情報!$AL220,登録者リスト!#REF!,4,FALSE)),"○","")</f>
        <v>○</v>
      </c>
      <c r="AN220" s="6" t="e">
        <f>IF(AND(I220&lt;&gt;"107 ハーフマラソン",I220&lt;&gt;"062 10000mW"),#REF! &amp; "-" &amp; I220,#REF! &amp; "-" &amp; I220 &amp;#REF!)</f>
        <v>#REF!</v>
      </c>
      <c r="AO220" s="6" t="str">
        <f>IF(ISERROR(VLOOKUP(AN220,突破者リスト外資格記録入力シート!$D$7:$M$106,2,FALSE)),"○","")</f>
        <v>○</v>
      </c>
      <c r="AP220" s="6" t="str">
        <f>IF(C220="○","整理番号","登録番号")</f>
        <v>登録番号</v>
      </c>
      <c r="AQ220" s="6" t="str">
        <f>IF(I220="107 ハーフマラソン","H",IF(I220="062 10000mW","W",""))</f>
        <v/>
      </c>
      <c r="AR220" s="6" t="e">
        <f>VLOOKUP($I220 &amp;#REF!,標準記録!$A$1:$D$25,2,FALSE)</f>
        <v>#REF!</v>
      </c>
      <c r="AS220" s="6" t="e">
        <f>VLOOKUP($I220 &amp;#REF!,標準記録!$A$1:$D$25,3,FALSE)</f>
        <v>#REF!</v>
      </c>
      <c r="AT220" s="6" t="e">
        <f>VLOOKUP($I220 &amp;#REF!,標準記録!$A$1:$D$25,4,FALSE)</f>
        <v>#REF!</v>
      </c>
      <c r="AU220" s="6" t="str">
        <f>IF(AV220="","",A220)</f>
        <v/>
      </c>
      <c r="AV220" s="6" t="str">
        <f>IF(OR(I220="201 十種競技",I220="202 七種競技"),#REF!,"")</f>
        <v/>
      </c>
      <c r="AW220" s="6" t="str">
        <f>IF(I220="107 ハーフマラソン",#REF!,"")</f>
        <v/>
      </c>
      <c r="AX220" s="6" t="e">
        <f>I220 &amp;#REF!</f>
        <v>#REF!</v>
      </c>
      <c r="AY220" s="6">
        <f>I220</f>
        <v>0</v>
      </c>
      <c r="AZ220" s="6">
        <f>COUNTIF($AY$5:$AY$401,I220)</f>
        <v>160</v>
      </c>
      <c r="BA220" s="6">
        <f>COUNTIF($AX$5:$AX$401,I220 &amp; "B標準")</f>
        <v>0</v>
      </c>
      <c r="BB220" s="6" t="str">
        <f>D218 &amp; D220</f>
        <v>登録番号</v>
      </c>
    </row>
    <row r="221" spans="1:54" ht="14.25" customHeight="1" thickBot="1" x14ac:dyDescent="0.2">
      <c r="A221" s="368"/>
      <c r="B221" s="380"/>
      <c r="C221" s="282"/>
      <c r="D221" s="280"/>
      <c r="E221" s="193" t="str">
        <f>IF(C220="○",IF($D220&lt;&gt;"",VLOOKUP($D220,新規学連登録者入力シート!$A$2:$U$101,7,FALSE),""),IF($D220&lt;&gt;"",IF(VLOOKUP(個人情報!$D220,登録者リスト!$A$1:$F$43729,4,FALSE)=基本情報!$D$6,VLOOKUP(個人情報!$D220,登録者リスト!$A$1:$F$43729,2,FALSE),""),""))</f>
        <v/>
      </c>
      <c r="F221" s="284"/>
      <c r="G221" s="193" t="str">
        <f>IF(C220="○",IF($D220&lt;&gt;"",VLOOKUP($D220,新規学連登録者入力シート!$A$2:$U$101,19,FALSE),""),IF($D220&lt;&gt;"",IF(VLOOKUP(個人情報!$D220,登録者リスト!$A$1:$F$43729,4,FALSE)=基本情報!$D$6,VLOOKUP(個人情報!$D220,登録者リスト!$A$1:$F$43729,6,FALSE),""),""))</f>
        <v/>
      </c>
      <c r="H221" s="364"/>
      <c r="I221" s="348"/>
      <c r="J221" s="171"/>
      <c r="K221" s="15" t="str">
        <f>IF(S221="",ASC(L221&amp;IF(N221&lt;&gt;"",TEXT(N221,"00"),"")&amp;IF(P221&lt;&gt;"",TEXT(P221,"00"),"")&amp;IF(R221&lt;&gt;"",TEXT(R221,"00"),"")),ASC(S221))</f>
        <v/>
      </c>
      <c r="L221" s="280"/>
      <c r="M221" s="330"/>
      <c r="N221" s="312"/>
      <c r="O221" s="330"/>
      <c r="P221" s="312"/>
      <c r="Q221" s="314"/>
      <c r="R221" s="316"/>
      <c r="S221" s="280"/>
      <c r="T221" s="10"/>
      <c r="U221" s="11" t="s">
        <v>23</v>
      </c>
      <c r="V221" s="10"/>
      <c r="W221" s="11" t="s">
        <v>25</v>
      </c>
      <c r="X221" s="10"/>
      <c r="Y221" s="11" t="s">
        <v>26</v>
      </c>
      <c r="Z221" s="342"/>
      <c r="AA221" s="128" t="str">
        <f>IF(AI221="",ASC(AB220&amp;IF(AD221&lt;&gt;"",TEXT(AD221,"00"),"")&amp;IF(AF221&lt;&gt;"",TEXT(AF221,"00"),"")&amp;IF(AH221&lt;&gt;"",TEXT(AH221,"00"),"")),ASC(AI221))</f>
        <v/>
      </c>
      <c r="AB221" s="328"/>
      <c r="AC221" s="332"/>
      <c r="AD221" s="328"/>
      <c r="AE221" s="332"/>
      <c r="AF221" s="328"/>
      <c r="AG221" s="336"/>
      <c r="AH221" s="328"/>
      <c r="AI221" s="372"/>
      <c r="AJ221" s="231" t="e">
        <f>IF(#REF!="",ASC(#REF!&amp;IF(#REF!&lt;&gt;"",TEXT(#REF!,"00"),"")&amp;IF(#REF!&lt;&gt;"",TEXT(#REF!,"00"),"")&amp;IF(#REF!&lt;&gt;"",TEXT(#REF!,"00"),"")),ASC(#REF!))</f>
        <v>#REF!</v>
      </c>
      <c r="AL221" s="6" t="str">
        <f>IF(AND(I221&lt;&gt;"107 ハーフマラソン",I221&lt;&gt;"062 10000mW"),D220 &amp; "-" &amp; I221,D220 &amp; "-" &amp; I221 &amp;#REF!)</f>
        <v>-</v>
      </c>
      <c r="AM221" s="6" t="str">
        <f>IF(ISERROR(VLOOKUP(個人情報!$AL221,登録者リスト!#REF!,4,FALSE)),"○","")</f>
        <v>○</v>
      </c>
      <c r="AN221" s="6" t="e">
        <f>IF(AND(I221&lt;&gt;"107 ハーフマラソン",I221&lt;&gt;"062 10000mW"),#REF! &amp; "-" &amp; I221,#REF! &amp; "-" &amp; I221 &amp;#REF!)</f>
        <v>#REF!</v>
      </c>
      <c r="AO221" s="6" t="str">
        <f>IF(ISERROR(VLOOKUP(AN221,突破者リスト外資格記録入力シート!$D$7:$M$106,2,FALSE)),"○","")</f>
        <v>○</v>
      </c>
      <c r="AQ221" s="6" t="str">
        <f>IF(I221="107 ハーフマラソン","H",IF(I221="062 10000mW","W",""))</f>
        <v/>
      </c>
      <c r="AR221" s="6" t="e">
        <f>VLOOKUP($I221 &amp;#REF!,標準記録!$A$1:$D$25,2,FALSE)</f>
        <v>#REF!</v>
      </c>
      <c r="AS221" s="6" t="e">
        <f>VLOOKUP($I221 &amp;#REF!,標準記録!$A$1:$D$25,3,FALSE)</f>
        <v>#REF!</v>
      </c>
      <c r="AT221" s="6" t="e">
        <f>VLOOKUP($I221 &amp;#REF!,標準記録!$A$1:$D$25,4,FALSE)</f>
        <v>#REF!</v>
      </c>
      <c r="AU221" s="6" t="str">
        <f>IF(AV221="","",A220)</f>
        <v/>
      </c>
      <c r="AV221" s="6" t="str">
        <f>IF(OR(I221="201 十種競技",I221="202 七種競技"),#REF!,"")</f>
        <v/>
      </c>
      <c r="AW221" s="6" t="str">
        <f>IF(I221="107 ハーフマラソン",#REF!,"")</f>
        <v/>
      </c>
      <c r="AX221" s="6" t="e">
        <f>I221 &amp;#REF!</f>
        <v>#REF!</v>
      </c>
      <c r="AY221" s="6">
        <f>I221</f>
        <v>0</v>
      </c>
      <c r="AZ221" s="6">
        <f>COUNTIF($AY$5:$AY$401,I221)</f>
        <v>160</v>
      </c>
      <c r="BA221" s="6">
        <f>COUNTIF($AX$5:$AX$401,I221 &amp; "B標準")</f>
        <v>0</v>
      </c>
    </row>
    <row r="222" spans="1:54" ht="15" thickTop="1" thickBot="1" x14ac:dyDescent="0.2">
      <c r="A222" s="369"/>
      <c r="B222" s="319" t="s">
        <v>167</v>
      </c>
      <c r="C222" s="320"/>
      <c r="D222" s="320"/>
      <c r="E222" s="320"/>
      <c r="F222" s="320"/>
      <c r="G222" s="321"/>
      <c r="H222" s="198"/>
      <c r="I222" s="370"/>
      <c r="J222" s="323"/>
      <c r="K222" s="323"/>
      <c r="L222" s="323"/>
      <c r="M222" s="323"/>
      <c r="N222" s="323"/>
      <c r="O222" s="323"/>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4"/>
    </row>
    <row r="223" spans="1:54" ht="13.5" customHeight="1" x14ac:dyDescent="0.15">
      <c r="A223" s="365"/>
      <c r="B223" s="355" t="s">
        <v>0</v>
      </c>
      <c r="C223" s="357" t="s">
        <v>283</v>
      </c>
      <c r="D223" s="357" t="str">
        <f>IF(C225="○","整理番号","登録番号")</f>
        <v>登録番号</v>
      </c>
      <c r="E223" s="212" t="s">
        <v>1402</v>
      </c>
      <c r="F223" s="355" t="s">
        <v>322</v>
      </c>
      <c r="G223" s="213" t="s">
        <v>1</v>
      </c>
      <c r="H223" s="361" t="s">
        <v>1403</v>
      </c>
      <c r="I223" s="359" t="s">
        <v>2</v>
      </c>
      <c r="J223" s="214" t="s">
        <v>284</v>
      </c>
      <c r="K223" s="215" t="s">
        <v>16</v>
      </c>
      <c r="L223" s="352" t="s">
        <v>4</v>
      </c>
      <c r="M223" s="353"/>
      <c r="N223" s="353"/>
      <c r="O223" s="353"/>
      <c r="P223" s="353"/>
      <c r="Q223" s="353"/>
      <c r="R223" s="353"/>
      <c r="S223" s="353"/>
      <c r="T223" s="353"/>
      <c r="U223" s="353"/>
      <c r="V223" s="353"/>
      <c r="W223" s="353"/>
      <c r="X223" s="353"/>
      <c r="Y223" s="353"/>
      <c r="Z223" s="354"/>
      <c r="AA223" s="216" t="s">
        <v>16</v>
      </c>
      <c r="AB223" s="373" t="s">
        <v>470</v>
      </c>
      <c r="AC223" s="374"/>
      <c r="AD223" s="374"/>
      <c r="AE223" s="374"/>
      <c r="AF223" s="374"/>
      <c r="AG223" s="374"/>
      <c r="AH223" s="374"/>
      <c r="AI223" s="375"/>
      <c r="AJ223" s="228" t="s">
        <v>16</v>
      </c>
    </row>
    <row r="224" spans="1:54" ht="14.25" thickBot="1" x14ac:dyDescent="0.2">
      <c r="A224" s="366"/>
      <c r="B224" s="356"/>
      <c r="C224" s="358"/>
      <c r="D224" s="358"/>
      <c r="E224" s="217" t="s">
        <v>6</v>
      </c>
      <c r="F224" s="356"/>
      <c r="G224" s="218" t="s">
        <v>7</v>
      </c>
      <c r="H224" s="362"/>
      <c r="I224" s="360"/>
      <c r="J224" s="219"/>
      <c r="K224" s="220"/>
      <c r="L224" s="349" t="s">
        <v>8</v>
      </c>
      <c r="M224" s="350"/>
      <c r="N224" s="350"/>
      <c r="O224" s="350"/>
      <c r="P224" s="350"/>
      <c r="Q224" s="350"/>
      <c r="R224" s="351"/>
      <c r="S224" s="217" t="s">
        <v>9</v>
      </c>
      <c r="T224" s="221" t="s">
        <v>10</v>
      </c>
      <c r="U224" s="222"/>
      <c r="V224" s="222"/>
      <c r="W224" s="222"/>
      <c r="X224" s="222"/>
      <c r="Y224" s="223"/>
      <c r="Z224" s="218" t="s">
        <v>11</v>
      </c>
      <c r="AA224" s="224"/>
      <c r="AB224" s="376" t="s">
        <v>8</v>
      </c>
      <c r="AC224" s="377"/>
      <c r="AD224" s="377"/>
      <c r="AE224" s="377"/>
      <c r="AF224" s="377"/>
      <c r="AG224" s="377"/>
      <c r="AH224" s="378"/>
      <c r="AI224" s="225" t="s">
        <v>9</v>
      </c>
      <c r="AJ224" s="229"/>
    </row>
    <row r="225" spans="1:54" x14ac:dyDescent="0.15">
      <c r="A225" s="367">
        <v>45</v>
      </c>
      <c r="B225" s="379" t="str">
        <f>IF(OR(B220="",E225=""),"",B220+1)</f>
        <v/>
      </c>
      <c r="C225" s="281"/>
      <c r="D225" s="279"/>
      <c r="E225" s="184" t="str">
        <f>IF(C225="○",IF($D225&lt;&gt;"",VLOOKUP($D225,新規学連登録者入力シート!$A$2:$U$101,8,FALSE),""),IF($D225&lt;&gt;"",IF(VLOOKUP(個人情報!$D225,登録者リスト!$A$1:$F$43729,4,FALSE)=基本情報!$D$6,VLOOKUP(個人情報!$D225,登録者リスト!$A$1:$F$43729,3,FALSE),""),""))</f>
        <v/>
      </c>
      <c r="F225" s="283" t="str">
        <f>IF(C225="○",IF($D225&lt;&gt;"",VLOOKUP($D225,新規学連登録者入力シート!$A$2:$U$101,9,FALSE),""),IF($D225&lt;&gt;"",IF(VLOOKUP(個人情報!$D225,登録者リスト!$A$1:$G$43729,4,FALSE)=基本情報!$D$6,VLOOKUP(個人情報!$D225,登録者リスト!$A$1:$G$43729,7,FALSE),""),""))</f>
        <v/>
      </c>
      <c r="G225" s="185" t="str">
        <f>IF(C225="○",IF($D225&lt;&gt;"",VLOOKUP($D225,新規学連登録者入力シート!$A$2:$U$101,14,FALSE),""),IF($D225&lt;&gt;"",IF(VLOOKUP(個人情報!$D225,登録者リスト!$A$1:$F$43729,4,FALSE)=基本情報!$D$6,VLOOKUP(個人情報!$D225,登録者リスト!$A$1:$F$43729,5,FALSE),""),""))</f>
        <v/>
      </c>
      <c r="H225" s="363" t="str">
        <f>IF(C225="○",IF($D225&lt;&gt;"",VLOOKUP($D225,新規学連登録者入力シート!$A$2:$U$101,19,FALSE),""),IF($D225&lt;&gt;"",IF(VLOOKUP(個人情報!$D225,登録者リスト!$A$1:$H$43729,4,FALSE)=基本情報!$D$6,VLOOKUP(個人情報!$D225,登録者リスト!$A$1:$H$43729,8,FALSE),""),""))</f>
        <v/>
      </c>
      <c r="I225" s="347"/>
      <c r="J225" s="170"/>
      <c r="K225" s="13" t="str">
        <f>IF(S225="",ASC(L225&amp;IF(N225&lt;&gt;"",TEXT(N225,"00"),"")&amp;IF(P225&lt;&gt;"",TEXT(P225,"00"),"")&amp;IF(R225&lt;&gt;"",TEXT(R225,"00"),"")),ASC(S225))</f>
        <v/>
      </c>
      <c r="L225" s="279"/>
      <c r="M225" s="329" t="s">
        <v>278</v>
      </c>
      <c r="N225" s="311"/>
      <c r="O225" s="329" t="s">
        <v>279</v>
      </c>
      <c r="P225" s="311"/>
      <c r="Q225" s="313" t="s">
        <v>280</v>
      </c>
      <c r="R225" s="315"/>
      <c r="S225" s="279"/>
      <c r="T225" s="8"/>
      <c r="U225" s="9" t="s">
        <v>23</v>
      </c>
      <c r="V225" s="8"/>
      <c r="W225" s="9" t="s">
        <v>24</v>
      </c>
      <c r="X225" s="8"/>
      <c r="Y225" s="9" t="s">
        <v>26</v>
      </c>
      <c r="Z225" s="341"/>
      <c r="AA225" s="127" t="str">
        <f>IF(AI225="",ASC(AB225&amp;IF(AD225&lt;&gt;"",TEXT(AD225,"00"),"")&amp;IF(AF225&lt;&gt;"",TEXT(AF225,"00"),"")&amp;IF(AH225&lt;&gt;"",TEXT(AH225,"00"),"")),ASC(AI225))</f>
        <v/>
      </c>
      <c r="AB225" s="327" t="str">
        <f>IF(I225="","",IF(I225="201 十種競技","",VLOOKUP(I225,大学記録!$A$3:$H$22,2,FALSE)))</f>
        <v/>
      </c>
      <c r="AC225" s="331" t="s">
        <v>278</v>
      </c>
      <c r="AD225" s="327" t="str">
        <f>IF(I225="","",IF(I225="201 十種競技","",VLOOKUP(I225,大学記録!$A$3:$H$22,4,FALSE)))</f>
        <v/>
      </c>
      <c r="AE225" s="331" t="s">
        <v>279</v>
      </c>
      <c r="AF225" s="327" t="str">
        <f>IF(I225="","",IF(I225="201 十種競技","",VLOOKUP(I225,大学記録!$A$3:$H$22,6,FALSE)))</f>
        <v/>
      </c>
      <c r="AG225" s="335" t="s">
        <v>280</v>
      </c>
      <c r="AH225" s="327" t="str">
        <f>IF(I225="","",IF(I225="201 十種競技","",VLOOKUP(I225,大学記録!$A$3:$H$22,8,FALSE)))</f>
        <v/>
      </c>
      <c r="AI225" s="371" t="str">
        <f>IF(I225="","",IF(I225="201 十種競技",大学記録!$B$21,""))</f>
        <v/>
      </c>
      <c r="AJ225" s="230" t="e">
        <f>IF(#REF!="",ASC(#REF!&amp;IF(#REF!&lt;&gt;"",TEXT(#REF!,"00"),"")&amp;IF(#REF!&lt;&gt;"",TEXT(#REF!,"00"),"")&amp;IF(#REF!&lt;&gt;"",TEXT(#REF!,"00"),"")),ASC(#REF!))</f>
        <v>#REF!</v>
      </c>
      <c r="AL225" s="6" t="str">
        <f>IF(AND(I225&lt;&gt;"107 ハーフマラソン",I225&lt;&gt;"062 10000mW"),D225 &amp; "-" &amp; I225,D225 &amp; "-" &amp; I225 &amp;#REF!)</f>
        <v>-</v>
      </c>
      <c r="AM225" s="6" t="str">
        <f>IF(ISERROR(VLOOKUP(個人情報!$AL225,登録者リスト!#REF!,4,FALSE)),"○","")</f>
        <v>○</v>
      </c>
      <c r="AN225" s="6" t="e">
        <f>IF(AND(I225&lt;&gt;"107 ハーフマラソン",I225&lt;&gt;"062 10000mW"),#REF! &amp; "-" &amp; I225,#REF! &amp; "-" &amp; I225 &amp;#REF!)</f>
        <v>#REF!</v>
      </c>
      <c r="AO225" s="6" t="str">
        <f>IF(ISERROR(VLOOKUP(AN225,突破者リスト外資格記録入力シート!$D$7:$M$106,2,FALSE)),"○","")</f>
        <v>○</v>
      </c>
      <c r="AP225" s="6" t="str">
        <f>IF(C225="○","整理番号","登録番号")</f>
        <v>登録番号</v>
      </c>
      <c r="AQ225" s="6" t="str">
        <f>IF(I225="107 ハーフマラソン","H",IF(I225="062 10000mW","W",""))</f>
        <v/>
      </c>
      <c r="AR225" s="6" t="e">
        <f>VLOOKUP($I225 &amp;#REF!,標準記録!$A$1:$D$25,2,FALSE)</f>
        <v>#REF!</v>
      </c>
      <c r="AS225" s="6" t="e">
        <f>VLOOKUP($I225 &amp;#REF!,標準記録!$A$1:$D$25,3,FALSE)</f>
        <v>#REF!</v>
      </c>
      <c r="AT225" s="6" t="e">
        <f>VLOOKUP($I225 &amp;#REF!,標準記録!$A$1:$D$25,4,FALSE)</f>
        <v>#REF!</v>
      </c>
      <c r="AU225" s="6" t="str">
        <f>IF(AV225="","",A225)</f>
        <v/>
      </c>
      <c r="AV225" s="6" t="str">
        <f>IF(OR(I225="201 十種競技",I225="202 七種競技"),#REF!,"")</f>
        <v/>
      </c>
      <c r="AW225" s="6" t="str">
        <f>IF(I225="107 ハーフマラソン",#REF!,"")</f>
        <v/>
      </c>
      <c r="AX225" s="6" t="e">
        <f>I225 &amp;#REF!</f>
        <v>#REF!</v>
      </c>
      <c r="AY225" s="6">
        <f>I225</f>
        <v>0</v>
      </c>
      <c r="AZ225" s="6">
        <f>COUNTIF($AY$5:$AY$401,I225)</f>
        <v>160</v>
      </c>
      <c r="BA225" s="6">
        <f>COUNTIF($AX$5:$AX$401,I225 &amp; "B標準")</f>
        <v>0</v>
      </c>
      <c r="BB225" s="6" t="str">
        <f>D223 &amp; D225</f>
        <v>登録番号</v>
      </c>
    </row>
    <row r="226" spans="1:54" ht="14.25" thickBot="1" x14ac:dyDescent="0.2">
      <c r="A226" s="368"/>
      <c r="B226" s="380"/>
      <c r="C226" s="282"/>
      <c r="D226" s="280"/>
      <c r="E226" s="186" t="str">
        <f>IF(C225="○",IF($D225&lt;&gt;"",VLOOKUP($D225,新規学連登録者入力シート!$A$2:$U$101,7,FALSE),""),IF($D225&lt;&gt;"",IF(VLOOKUP(個人情報!$D225,登録者リスト!$A$1:$F$43729,4,FALSE)=基本情報!$D$6,VLOOKUP(個人情報!$D225,登録者リスト!$A$1:$F$43729,2,FALSE),""),""))</f>
        <v/>
      </c>
      <c r="F226" s="284"/>
      <c r="G226" s="186" t="str">
        <f>IF(C225="○",IF($D225&lt;&gt;"",VLOOKUP($D225,新規学連登録者入力シート!$A$2:$U$101,19,FALSE),""),IF($D225&lt;&gt;"",IF(VLOOKUP(個人情報!$D225,登録者リスト!$A$1:$F$43729,4,FALSE)=基本情報!$D$6,VLOOKUP(個人情報!$D225,登録者リスト!$A$1:$F$43729,6,FALSE),""),""))</f>
        <v/>
      </c>
      <c r="H226" s="364"/>
      <c r="I226" s="348"/>
      <c r="J226" s="171"/>
      <c r="K226" s="15" t="str">
        <f>IF(S226="",ASC(L226&amp;IF(N226&lt;&gt;"",TEXT(N226,"00"),"")&amp;IF(P226&lt;&gt;"",TEXT(P226,"00"),"")&amp;IF(R226&lt;&gt;"",TEXT(R226,"00"),"")),ASC(S226))</f>
        <v/>
      </c>
      <c r="L226" s="280"/>
      <c r="M226" s="330"/>
      <c r="N226" s="312"/>
      <c r="O226" s="330"/>
      <c r="P226" s="312"/>
      <c r="Q226" s="314"/>
      <c r="R226" s="316"/>
      <c r="S226" s="280"/>
      <c r="T226" s="10"/>
      <c r="U226" s="11" t="s">
        <v>23</v>
      </c>
      <c r="V226" s="10"/>
      <c r="W226" s="11" t="s">
        <v>25</v>
      </c>
      <c r="X226" s="10"/>
      <c r="Y226" s="11" t="s">
        <v>26</v>
      </c>
      <c r="Z226" s="342"/>
      <c r="AA226" s="128" t="str">
        <f>IF(AI226="",ASC(AB225&amp;IF(AD226&lt;&gt;"",TEXT(AD226,"00"),"")&amp;IF(AF226&lt;&gt;"",TEXT(AF226,"00"),"")&amp;IF(AH226&lt;&gt;"",TEXT(AH226,"00"),"")),ASC(AI226))</f>
        <v/>
      </c>
      <c r="AB226" s="328"/>
      <c r="AC226" s="332"/>
      <c r="AD226" s="328"/>
      <c r="AE226" s="332"/>
      <c r="AF226" s="328"/>
      <c r="AG226" s="336"/>
      <c r="AH226" s="328"/>
      <c r="AI226" s="372"/>
      <c r="AJ226" s="231" t="e">
        <f>IF(#REF!="",ASC(#REF!&amp;IF(#REF!&lt;&gt;"",TEXT(#REF!,"00"),"")&amp;IF(#REF!&lt;&gt;"",TEXT(#REF!,"00"),"")&amp;IF(#REF!&lt;&gt;"",TEXT(#REF!,"00"),"")),ASC(#REF!))</f>
        <v>#REF!</v>
      </c>
      <c r="AL226" s="6" t="str">
        <f>IF(AND(I226&lt;&gt;"107 ハーフマラソン",I226&lt;&gt;"062 10000mW"),D225 &amp; "-" &amp; I226,D225 &amp; "-" &amp; I226 &amp;#REF!)</f>
        <v>-</v>
      </c>
      <c r="AM226" s="6" t="str">
        <f>IF(ISERROR(VLOOKUP(個人情報!$AL226,登録者リスト!#REF!,4,FALSE)),"○","")</f>
        <v>○</v>
      </c>
      <c r="AN226" s="6" t="e">
        <f>IF(AND(I226&lt;&gt;"107 ハーフマラソン",I226&lt;&gt;"062 10000mW"),#REF! &amp; "-" &amp; I226,#REF! &amp; "-" &amp; I226 &amp;#REF!)</f>
        <v>#REF!</v>
      </c>
      <c r="AO226" s="6" t="str">
        <f>IF(ISERROR(VLOOKUP(AN226,突破者リスト外資格記録入力シート!$D$7:$M$106,2,FALSE)),"○","")</f>
        <v>○</v>
      </c>
      <c r="AQ226" s="6" t="str">
        <f>IF(I226="107 ハーフマラソン","H",IF(I226="062 10000mW","W",""))</f>
        <v/>
      </c>
      <c r="AR226" s="6" t="e">
        <f>VLOOKUP($I226 &amp;#REF!,標準記録!$A$1:$D$25,2,FALSE)</f>
        <v>#REF!</v>
      </c>
      <c r="AS226" s="6" t="e">
        <f>VLOOKUP($I226 &amp;#REF!,標準記録!$A$1:$D$25,3,FALSE)</f>
        <v>#REF!</v>
      </c>
      <c r="AT226" s="6" t="e">
        <f>VLOOKUP($I226 &amp;#REF!,標準記録!$A$1:$D$25,4,FALSE)</f>
        <v>#REF!</v>
      </c>
      <c r="AU226" s="6" t="str">
        <f>IF(AV226="","",A225)</f>
        <v/>
      </c>
      <c r="AV226" s="6" t="str">
        <f>IF(OR(I226="201 十種競技",I226="202 七種競技"),#REF!,"")</f>
        <v/>
      </c>
      <c r="AW226" s="6" t="str">
        <f>IF(I226="107 ハーフマラソン",#REF!,"")</f>
        <v/>
      </c>
      <c r="AX226" s="6" t="e">
        <f>I226 &amp;#REF!</f>
        <v>#REF!</v>
      </c>
      <c r="AY226" s="6">
        <f>I226</f>
        <v>0</v>
      </c>
      <c r="AZ226" s="6">
        <f>COUNTIF($AY$5:$AY$401,I226)</f>
        <v>160</v>
      </c>
      <c r="BA226" s="6">
        <f>COUNTIF($AX$5:$AX$401,I226 &amp; "B標準")</f>
        <v>0</v>
      </c>
    </row>
    <row r="227" spans="1:54" ht="15" thickTop="1" thickBot="1" x14ac:dyDescent="0.2">
      <c r="A227" s="369"/>
      <c r="B227" s="319" t="s">
        <v>167</v>
      </c>
      <c r="C227" s="320"/>
      <c r="D227" s="320"/>
      <c r="E227" s="320"/>
      <c r="F227" s="320"/>
      <c r="G227" s="321"/>
      <c r="H227" s="183"/>
      <c r="I227" s="370"/>
      <c r="J227" s="323"/>
      <c r="K227" s="323"/>
      <c r="L227" s="323"/>
      <c r="M227" s="323"/>
      <c r="N227" s="323"/>
      <c r="O227" s="323"/>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4"/>
    </row>
    <row r="228" spans="1:54" ht="13.5" customHeight="1" x14ac:dyDescent="0.15">
      <c r="A228" s="365"/>
      <c r="B228" s="355" t="s">
        <v>0</v>
      </c>
      <c r="C228" s="357" t="s">
        <v>283</v>
      </c>
      <c r="D228" s="357" t="str">
        <f>IF(C230="○","整理番号","登録番号")</f>
        <v>登録番号</v>
      </c>
      <c r="E228" s="212" t="s">
        <v>1402</v>
      </c>
      <c r="F228" s="355" t="s">
        <v>322</v>
      </c>
      <c r="G228" s="213" t="s">
        <v>1</v>
      </c>
      <c r="H228" s="361" t="s">
        <v>1403</v>
      </c>
      <c r="I228" s="359" t="s">
        <v>2</v>
      </c>
      <c r="J228" s="214" t="s">
        <v>284</v>
      </c>
      <c r="K228" s="215" t="s">
        <v>16</v>
      </c>
      <c r="L228" s="352" t="s">
        <v>4</v>
      </c>
      <c r="M228" s="353"/>
      <c r="N228" s="353"/>
      <c r="O228" s="353"/>
      <c r="P228" s="353"/>
      <c r="Q228" s="353"/>
      <c r="R228" s="353"/>
      <c r="S228" s="353"/>
      <c r="T228" s="353"/>
      <c r="U228" s="353"/>
      <c r="V228" s="353"/>
      <c r="W228" s="353"/>
      <c r="X228" s="353"/>
      <c r="Y228" s="353"/>
      <c r="Z228" s="354"/>
      <c r="AA228" s="216" t="s">
        <v>16</v>
      </c>
      <c r="AB228" s="373" t="s">
        <v>470</v>
      </c>
      <c r="AC228" s="374"/>
      <c r="AD228" s="374"/>
      <c r="AE228" s="374"/>
      <c r="AF228" s="374"/>
      <c r="AG228" s="374"/>
      <c r="AH228" s="374"/>
      <c r="AI228" s="375"/>
      <c r="AJ228" s="228" t="s">
        <v>16</v>
      </c>
    </row>
    <row r="229" spans="1:54" ht="14.25" thickBot="1" x14ac:dyDescent="0.2">
      <c r="A229" s="366"/>
      <c r="B229" s="356"/>
      <c r="C229" s="358"/>
      <c r="D229" s="358"/>
      <c r="E229" s="217" t="s">
        <v>6</v>
      </c>
      <c r="F229" s="356"/>
      <c r="G229" s="218" t="s">
        <v>7</v>
      </c>
      <c r="H229" s="362"/>
      <c r="I229" s="360"/>
      <c r="J229" s="219"/>
      <c r="K229" s="220"/>
      <c r="L229" s="349" t="s">
        <v>8</v>
      </c>
      <c r="M229" s="350"/>
      <c r="N229" s="350"/>
      <c r="O229" s="350"/>
      <c r="P229" s="350"/>
      <c r="Q229" s="350"/>
      <c r="R229" s="351"/>
      <c r="S229" s="217" t="s">
        <v>9</v>
      </c>
      <c r="T229" s="221" t="s">
        <v>10</v>
      </c>
      <c r="U229" s="222"/>
      <c r="V229" s="222"/>
      <c r="W229" s="222"/>
      <c r="X229" s="222"/>
      <c r="Y229" s="223"/>
      <c r="Z229" s="218" t="s">
        <v>11</v>
      </c>
      <c r="AA229" s="224"/>
      <c r="AB229" s="376" t="s">
        <v>8</v>
      </c>
      <c r="AC229" s="377"/>
      <c r="AD229" s="377"/>
      <c r="AE229" s="377"/>
      <c r="AF229" s="377"/>
      <c r="AG229" s="377"/>
      <c r="AH229" s="378"/>
      <c r="AI229" s="225" t="s">
        <v>9</v>
      </c>
      <c r="AJ229" s="229"/>
    </row>
    <row r="230" spans="1:54" x14ac:dyDescent="0.15">
      <c r="A230" s="367">
        <v>46</v>
      </c>
      <c r="B230" s="379" t="str">
        <f>IF(OR(B225="",E230=""),"",B225+1)</f>
        <v/>
      </c>
      <c r="C230" s="281"/>
      <c r="D230" s="279"/>
      <c r="E230" s="184" t="str">
        <f>IF(C230="○",IF($D230&lt;&gt;"",VLOOKUP($D230,新規学連登録者入力シート!$A$2:$U$101,8,FALSE),""),IF($D230&lt;&gt;"",IF(VLOOKUP(個人情報!$D230,登録者リスト!$A$1:$F$43729,4,FALSE)=基本情報!$D$6,VLOOKUP(個人情報!$D230,登録者リスト!$A$1:$F$43729,3,FALSE),""),""))</f>
        <v/>
      </c>
      <c r="F230" s="283" t="str">
        <f>IF(C230="○",IF($D230&lt;&gt;"",VLOOKUP($D230,新規学連登録者入力シート!$A$2:$U$101,9,FALSE),""),IF($D230&lt;&gt;"",IF(VLOOKUP(個人情報!$D230,登録者リスト!$A$1:$G$43729,4,FALSE)=基本情報!$D$6,VLOOKUP(個人情報!$D230,登録者リスト!$A$1:$G$43729,7,FALSE),""),""))</f>
        <v/>
      </c>
      <c r="G230" s="185" t="str">
        <f>IF(C230="○",IF($D230&lt;&gt;"",VLOOKUP($D230,新規学連登録者入力シート!$A$2:$U$101,14,FALSE),""),IF($D230&lt;&gt;"",IF(VLOOKUP(個人情報!$D230,登録者リスト!$A$1:$F$43729,4,FALSE)=基本情報!$D$6,VLOOKUP(個人情報!$D230,登録者リスト!$A$1:$F$43729,5,FALSE),""),""))</f>
        <v/>
      </c>
      <c r="H230" s="363" t="str">
        <f>IF(C230="○",IF($D230&lt;&gt;"",VLOOKUP($D230,新規学連登録者入力シート!$A$2:$U$101,19,FALSE),""),IF($D230&lt;&gt;"",IF(VLOOKUP(個人情報!$D230,登録者リスト!$A$1:$H$43729,4,FALSE)=基本情報!$D$6,VLOOKUP(個人情報!$D230,登録者リスト!$A$1:$H$43729,8,FALSE),""),""))</f>
        <v/>
      </c>
      <c r="I230" s="347"/>
      <c r="J230" s="170"/>
      <c r="K230" s="13" t="str">
        <f>IF(S230="",ASC(L230&amp;IF(N230&lt;&gt;"",TEXT(N230,"00"),"")&amp;IF(P230&lt;&gt;"",TEXT(P230,"00"),"")&amp;IF(R230&lt;&gt;"",TEXT(R230,"00"),"")),ASC(S230))</f>
        <v/>
      </c>
      <c r="L230" s="279"/>
      <c r="M230" s="329" t="s">
        <v>278</v>
      </c>
      <c r="N230" s="311"/>
      <c r="O230" s="329" t="s">
        <v>279</v>
      </c>
      <c r="P230" s="311"/>
      <c r="Q230" s="313" t="s">
        <v>280</v>
      </c>
      <c r="R230" s="315"/>
      <c r="S230" s="279"/>
      <c r="T230" s="8"/>
      <c r="U230" s="9" t="s">
        <v>23</v>
      </c>
      <c r="V230" s="8"/>
      <c r="W230" s="9" t="s">
        <v>24</v>
      </c>
      <c r="X230" s="8"/>
      <c r="Y230" s="9" t="s">
        <v>26</v>
      </c>
      <c r="Z230" s="341"/>
      <c r="AA230" s="127" t="str">
        <f>IF(AI230="",ASC(AB230&amp;IF(AD230&lt;&gt;"",TEXT(AD230,"00"),"")&amp;IF(AF230&lt;&gt;"",TEXT(AF230,"00"),"")&amp;IF(AH230&lt;&gt;"",TEXT(AH230,"00"),"")),ASC(AI230))</f>
        <v/>
      </c>
      <c r="AB230" s="327" t="str">
        <f>IF(I230="","",IF(I230="201 十種競技","",VLOOKUP(I230,大学記録!$A$3:$H$22,2,FALSE)))</f>
        <v/>
      </c>
      <c r="AC230" s="331" t="s">
        <v>278</v>
      </c>
      <c r="AD230" s="327" t="str">
        <f>IF(I230="","",IF(I230="201 十種競技","",VLOOKUP(I230,大学記録!$A$3:$H$22,4,FALSE)))</f>
        <v/>
      </c>
      <c r="AE230" s="331" t="s">
        <v>279</v>
      </c>
      <c r="AF230" s="327" t="str">
        <f>IF(I230="","",IF(I230="201 十種競技","",VLOOKUP(I230,大学記録!$A$3:$H$22,6,FALSE)))</f>
        <v/>
      </c>
      <c r="AG230" s="335" t="s">
        <v>280</v>
      </c>
      <c r="AH230" s="327" t="str">
        <f>IF(I230="","",IF(I230="201 十種競技","",VLOOKUP(I230,大学記録!$A$3:$H$22,8,FALSE)))</f>
        <v/>
      </c>
      <c r="AI230" s="371" t="str">
        <f>IF(I230="","",IF(I230="201 十種競技",大学記録!$B$21,""))</f>
        <v/>
      </c>
      <c r="AJ230" s="230" t="e">
        <f>IF(#REF!="",ASC(#REF!&amp;IF(#REF!&lt;&gt;"",TEXT(#REF!,"00"),"")&amp;IF(#REF!&lt;&gt;"",TEXT(#REF!,"00"),"")&amp;IF(#REF!&lt;&gt;"",TEXT(#REF!,"00"),"")),ASC(#REF!))</f>
        <v>#REF!</v>
      </c>
      <c r="AL230" s="6" t="str">
        <f>IF(AND(I230&lt;&gt;"107 ハーフマラソン",I230&lt;&gt;"062 10000mW"),D230 &amp; "-" &amp; I230,D230 &amp; "-" &amp; I230 &amp;#REF!)</f>
        <v>-</v>
      </c>
      <c r="AM230" s="6" t="str">
        <f>IF(ISERROR(VLOOKUP(個人情報!$AL230,登録者リスト!#REF!,4,FALSE)),"○","")</f>
        <v>○</v>
      </c>
      <c r="AN230" s="6" t="e">
        <f>IF(AND(I230&lt;&gt;"107 ハーフマラソン",I230&lt;&gt;"062 10000mW"),#REF! &amp; "-" &amp; I230,#REF! &amp; "-" &amp; I230 &amp;#REF!)</f>
        <v>#REF!</v>
      </c>
      <c r="AO230" s="6" t="str">
        <f>IF(ISERROR(VLOOKUP(AN230,突破者リスト外資格記録入力シート!$D$7:$M$106,2,FALSE)),"○","")</f>
        <v>○</v>
      </c>
      <c r="AP230" s="6" t="str">
        <f>IF(C230="○","整理番号","登録番号")</f>
        <v>登録番号</v>
      </c>
      <c r="AQ230" s="6" t="str">
        <f>IF(I230="107 ハーフマラソン","H",IF(I230="062 10000mW","W",""))</f>
        <v/>
      </c>
      <c r="AR230" s="6" t="e">
        <f>VLOOKUP($I230 &amp;#REF!,標準記録!$A$1:$D$25,2,FALSE)</f>
        <v>#REF!</v>
      </c>
      <c r="AS230" s="6" t="e">
        <f>VLOOKUP($I230 &amp;#REF!,標準記録!$A$1:$D$25,3,FALSE)</f>
        <v>#REF!</v>
      </c>
      <c r="AT230" s="6" t="e">
        <f>VLOOKUP($I230 &amp;#REF!,標準記録!$A$1:$D$25,4,FALSE)</f>
        <v>#REF!</v>
      </c>
      <c r="AU230" s="6" t="str">
        <f>IF(AV230="","",A230)</f>
        <v/>
      </c>
      <c r="AV230" s="6" t="str">
        <f>IF(OR(I230="201 十種競技",I230="202 七種競技"),#REF!,"")</f>
        <v/>
      </c>
      <c r="AW230" s="6" t="str">
        <f>IF(I230="107 ハーフマラソン",#REF!,"")</f>
        <v/>
      </c>
      <c r="AX230" s="6" t="e">
        <f>I230 &amp;#REF!</f>
        <v>#REF!</v>
      </c>
      <c r="AY230" s="6">
        <f>I230</f>
        <v>0</v>
      </c>
      <c r="AZ230" s="6">
        <f>COUNTIF($AY$5:$AY$401,I230)</f>
        <v>160</v>
      </c>
      <c r="BA230" s="6">
        <f>COUNTIF($AX$5:$AX$401,I230 &amp; "B標準")</f>
        <v>0</v>
      </c>
      <c r="BB230" s="6" t="str">
        <f>D228 &amp; D230</f>
        <v>登録番号</v>
      </c>
    </row>
    <row r="231" spans="1:54" ht="14.25" thickBot="1" x14ac:dyDescent="0.2">
      <c r="A231" s="368"/>
      <c r="B231" s="380"/>
      <c r="C231" s="282"/>
      <c r="D231" s="280"/>
      <c r="E231" s="186" t="str">
        <f>IF(C230="○",IF($D230&lt;&gt;"",VLOOKUP($D230,新規学連登録者入力シート!$A$2:$U$101,7,FALSE),""),IF($D230&lt;&gt;"",IF(VLOOKUP(個人情報!$D230,登録者リスト!$A$1:$F$43729,4,FALSE)=基本情報!$D$6,VLOOKUP(個人情報!$D230,登録者リスト!$A$1:$F$43729,2,FALSE),""),""))</f>
        <v/>
      </c>
      <c r="F231" s="284"/>
      <c r="G231" s="186" t="str">
        <f>IF(C230="○",IF($D230&lt;&gt;"",VLOOKUP($D230,新規学連登録者入力シート!$A$2:$U$101,19,FALSE),""),IF($D230&lt;&gt;"",IF(VLOOKUP(個人情報!$D230,登録者リスト!$A$1:$F$43729,4,FALSE)=基本情報!$D$6,VLOOKUP(個人情報!$D230,登録者リスト!$A$1:$F$43729,6,FALSE),""),""))</f>
        <v/>
      </c>
      <c r="H231" s="364"/>
      <c r="I231" s="348"/>
      <c r="J231" s="171"/>
      <c r="K231" s="15" t="str">
        <f>IF(S231="",ASC(L231&amp;IF(N231&lt;&gt;"",TEXT(N231,"00"),"")&amp;IF(P231&lt;&gt;"",TEXT(P231,"00"),"")&amp;IF(R231&lt;&gt;"",TEXT(R231,"00"),"")),ASC(S231))</f>
        <v/>
      </c>
      <c r="L231" s="280"/>
      <c r="M231" s="330"/>
      <c r="N231" s="312"/>
      <c r="O231" s="330"/>
      <c r="P231" s="312"/>
      <c r="Q231" s="314"/>
      <c r="R231" s="316"/>
      <c r="S231" s="280"/>
      <c r="T231" s="10"/>
      <c r="U231" s="11" t="s">
        <v>23</v>
      </c>
      <c r="V231" s="10"/>
      <c r="W231" s="11" t="s">
        <v>25</v>
      </c>
      <c r="X231" s="10"/>
      <c r="Y231" s="11" t="s">
        <v>26</v>
      </c>
      <c r="Z231" s="342"/>
      <c r="AA231" s="128" t="str">
        <f>IF(AI231="",ASC(AB230&amp;IF(AD231&lt;&gt;"",TEXT(AD231,"00"),"")&amp;IF(AF231&lt;&gt;"",TEXT(AF231,"00"),"")&amp;IF(AH231&lt;&gt;"",TEXT(AH231,"00"),"")),ASC(AI231))</f>
        <v/>
      </c>
      <c r="AB231" s="328"/>
      <c r="AC231" s="332"/>
      <c r="AD231" s="328"/>
      <c r="AE231" s="332"/>
      <c r="AF231" s="328"/>
      <c r="AG231" s="336"/>
      <c r="AH231" s="328"/>
      <c r="AI231" s="372"/>
      <c r="AJ231" s="231" t="e">
        <f>IF(#REF!="",ASC(#REF!&amp;IF(#REF!&lt;&gt;"",TEXT(#REF!,"00"),"")&amp;IF(#REF!&lt;&gt;"",TEXT(#REF!,"00"),"")&amp;IF(#REF!&lt;&gt;"",TEXT(#REF!,"00"),"")),ASC(#REF!))</f>
        <v>#REF!</v>
      </c>
      <c r="AL231" s="6" t="str">
        <f>IF(AND(I231&lt;&gt;"107 ハーフマラソン",I231&lt;&gt;"062 10000mW"),D230 &amp; "-" &amp; I231,D230 &amp; "-" &amp; I231 &amp;#REF!)</f>
        <v>-</v>
      </c>
      <c r="AM231" s="6" t="str">
        <f>IF(ISERROR(VLOOKUP(個人情報!$AL231,登録者リスト!#REF!,4,FALSE)),"○","")</f>
        <v>○</v>
      </c>
      <c r="AN231" s="6" t="e">
        <f>IF(AND(I231&lt;&gt;"107 ハーフマラソン",I231&lt;&gt;"062 10000mW"),#REF! &amp; "-" &amp; I231,#REF! &amp; "-" &amp; I231 &amp;#REF!)</f>
        <v>#REF!</v>
      </c>
      <c r="AO231" s="6" t="str">
        <f>IF(ISERROR(VLOOKUP(AN231,突破者リスト外資格記録入力シート!$D$7:$M$106,2,FALSE)),"○","")</f>
        <v>○</v>
      </c>
      <c r="AQ231" s="6" t="str">
        <f>IF(I231="107 ハーフマラソン","H",IF(I231="062 10000mW","W",""))</f>
        <v/>
      </c>
      <c r="AR231" s="6" t="e">
        <f>VLOOKUP($I231 &amp;#REF!,標準記録!$A$1:$D$25,2,FALSE)</f>
        <v>#REF!</v>
      </c>
      <c r="AS231" s="6" t="e">
        <f>VLOOKUP($I231 &amp;#REF!,標準記録!$A$1:$D$25,3,FALSE)</f>
        <v>#REF!</v>
      </c>
      <c r="AT231" s="6" t="e">
        <f>VLOOKUP($I231 &amp;#REF!,標準記録!$A$1:$D$25,4,FALSE)</f>
        <v>#REF!</v>
      </c>
      <c r="AU231" s="6" t="str">
        <f>IF(AV231="","",A230)</f>
        <v/>
      </c>
      <c r="AV231" s="6" t="str">
        <f>IF(OR(I231="201 十種競技",I231="202 七種競技"),#REF!,"")</f>
        <v/>
      </c>
      <c r="AW231" s="6" t="str">
        <f>IF(I231="107 ハーフマラソン",#REF!,"")</f>
        <v/>
      </c>
      <c r="AX231" s="6" t="e">
        <f>I231 &amp;#REF!</f>
        <v>#REF!</v>
      </c>
      <c r="AY231" s="6">
        <f>I231</f>
        <v>0</v>
      </c>
      <c r="AZ231" s="6">
        <f>COUNTIF($AY$5:$AY$401,I231)</f>
        <v>160</v>
      </c>
      <c r="BA231" s="6">
        <f>COUNTIF($AX$5:$AX$401,I231 &amp; "B標準")</f>
        <v>0</v>
      </c>
    </row>
    <row r="232" spans="1:54" ht="15" thickTop="1" thickBot="1" x14ac:dyDescent="0.2">
      <c r="A232" s="369"/>
      <c r="B232" s="319" t="s">
        <v>167</v>
      </c>
      <c r="C232" s="320"/>
      <c r="D232" s="320"/>
      <c r="E232" s="320"/>
      <c r="F232" s="320"/>
      <c r="G232" s="321"/>
      <c r="H232" s="183"/>
      <c r="I232" s="370"/>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4"/>
    </row>
    <row r="233" spans="1:54" ht="13.5" customHeight="1" x14ac:dyDescent="0.15">
      <c r="A233" s="365"/>
      <c r="B233" s="355" t="s">
        <v>0</v>
      </c>
      <c r="C233" s="357" t="s">
        <v>283</v>
      </c>
      <c r="D233" s="357" t="str">
        <f>IF(C235="○","整理番号","登録番号")</f>
        <v>登録番号</v>
      </c>
      <c r="E233" s="212" t="s">
        <v>1402</v>
      </c>
      <c r="F233" s="355" t="s">
        <v>322</v>
      </c>
      <c r="G233" s="213" t="s">
        <v>1</v>
      </c>
      <c r="H233" s="361" t="s">
        <v>1403</v>
      </c>
      <c r="I233" s="359" t="s">
        <v>2</v>
      </c>
      <c r="J233" s="214" t="s">
        <v>284</v>
      </c>
      <c r="K233" s="215" t="s">
        <v>16</v>
      </c>
      <c r="L233" s="352" t="s">
        <v>4</v>
      </c>
      <c r="M233" s="353"/>
      <c r="N233" s="353"/>
      <c r="O233" s="353"/>
      <c r="P233" s="353"/>
      <c r="Q233" s="353"/>
      <c r="R233" s="353"/>
      <c r="S233" s="353"/>
      <c r="T233" s="353"/>
      <c r="U233" s="353"/>
      <c r="V233" s="353"/>
      <c r="W233" s="353"/>
      <c r="X233" s="353"/>
      <c r="Y233" s="353"/>
      <c r="Z233" s="354"/>
      <c r="AA233" s="216" t="s">
        <v>16</v>
      </c>
      <c r="AB233" s="373" t="s">
        <v>470</v>
      </c>
      <c r="AC233" s="374"/>
      <c r="AD233" s="374"/>
      <c r="AE233" s="374"/>
      <c r="AF233" s="374"/>
      <c r="AG233" s="374"/>
      <c r="AH233" s="374"/>
      <c r="AI233" s="375"/>
      <c r="AJ233" s="228" t="s">
        <v>16</v>
      </c>
    </row>
    <row r="234" spans="1:54" ht="14.25" thickBot="1" x14ac:dyDescent="0.2">
      <c r="A234" s="366"/>
      <c r="B234" s="356"/>
      <c r="C234" s="358"/>
      <c r="D234" s="358"/>
      <c r="E234" s="217" t="s">
        <v>6</v>
      </c>
      <c r="F234" s="356"/>
      <c r="G234" s="218" t="s">
        <v>7</v>
      </c>
      <c r="H234" s="362"/>
      <c r="I234" s="360"/>
      <c r="J234" s="219"/>
      <c r="K234" s="220"/>
      <c r="L234" s="349" t="s">
        <v>8</v>
      </c>
      <c r="M234" s="350"/>
      <c r="N234" s="350"/>
      <c r="O234" s="350"/>
      <c r="P234" s="350"/>
      <c r="Q234" s="350"/>
      <c r="R234" s="351"/>
      <c r="S234" s="217" t="s">
        <v>9</v>
      </c>
      <c r="T234" s="221" t="s">
        <v>10</v>
      </c>
      <c r="U234" s="222"/>
      <c r="V234" s="222"/>
      <c r="W234" s="222"/>
      <c r="X234" s="222"/>
      <c r="Y234" s="223"/>
      <c r="Z234" s="218" t="s">
        <v>11</v>
      </c>
      <c r="AA234" s="224"/>
      <c r="AB234" s="376" t="s">
        <v>8</v>
      </c>
      <c r="AC234" s="377"/>
      <c r="AD234" s="377"/>
      <c r="AE234" s="377"/>
      <c r="AF234" s="377"/>
      <c r="AG234" s="377"/>
      <c r="AH234" s="378"/>
      <c r="AI234" s="225" t="s">
        <v>9</v>
      </c>
      <c r="AJ234" s="229"/>
    </row>
    <row r="235" spans="1:54" x14ac:dyDescent="0.15">
      <c r="A235" s="367">
        <v>47</v>
      </c>
      <c r="B235" s="379" t="str">
        <f>IF(OR(B230="",E235=""),"",B230+1)</f>
        <v/>
      </c>
      <c r="C235" s="281"/>
      <c r="D235" s="279"/>
      <c r="E235" s="184" t="str">
        <f>IF(C235="○",IF($D235&lt;&gt;"",VLOOKUP($D235,新規学連登録者入力シート!$A$2:$U$101,8,FALSE),""),IF($D235&lt;&gt;"",IF(VLOOKUP(個人情報!$D235,登録者リスト!$A$1:$F$43729,4,FALSE)=基本情報!$D$6,VLOOKUP(個人情報!$D235,登録者リスト!$A$1:$F$43729,3,FALSE),""),""))</f>
        <v/>
      </c>
      <c r="F235" s="283" t="str">
        <f>IF(C235="○",IF($D235&lt;&gt;"",VLOOKUP($D235,新規学連登録者入力シート!$A$2:$U$101,9,FALSE),""),IF($D235&lt;&gt;"",IF(VLOOKUP(個人情報!$D235,登録者リスト!$A$1:$G$43729,4,FALSE)=基本情報!$D$6,VLOOKUP(個人情報!$D235,登録者リスト!$A$1:$G$43729,7,FALSE),""),""))</f>
        <v/>
      </c>
      <c r="G235" s="185" t="str">
        <f>IF(C235="○",IF($D235&lt;&gt;"",VLOOKUP($D235,新規学連登録者入力シート!$A$2:$U$101,14,FALSE),""),IF($D235&lt;&gt;"",IF(VLOOKUP(個人情報!$D235,登録者リスト!$A$1:$F$43729,4,FALSE)=基本情報!$D$6,VLOOKUP(個人情報!$D235,登録者リスト!$A$1:$F$43729,5,FALSE),""),""))</f>
        <v/>
      </c>
      <c r="H235" s="363" t="str">
        <f>IF(C235="○",IF($D235&lt;&gt;"",VLOOKUP($D235,新規学連登録者入力シート!$A$2:$U$101,19,FALSE),""),IF($D235&lt;&gt;"",IF(VLOOKUP(個人情報!$D235,登録者リスト!$A$1:$H$43729,4,FALSE)=基本情報!$D$6,VLOOKUP(個人情報!$D235,登録者リスト!$A$1:$H$43729,8,FALSE),""),""))</f>
        <v/>
      </c>
      <c r="I235" s="347"/>
      <c r="J235" s="170"/>
      <c r="K235" s="13" t="str">
        <f>IF(S235="",ASC(L235&amp;IF(N235&lt;&gt;"",TEXT(N235,"00"),"")&amp;IF(P235&lt;&gt;"",TEXT(P235,"00"),"")&amp;IF(R235&lt;&gt;"",TEXT(R235,"00"),"")),ASC(S235))</f>
        <v/>
      </c>
      <c r="L235" s="279"/>
      <c r="M235" s="329" t="s">
        <v>278</v>
      </c>
      <c r="N235" s="311"/>
      <c r="O235" s="329" t="s">
        <v>279</v>
      </c>
      <c r="P235" s="311"/>
      <c r="Q235" s="313" t="s">
        <v>280</v>
      </c>
      <c r="R235" s="315"/>
      <c r="S235" s="279"/>
      <c r="T235" s="8"/>
      <c r="U235" s="9" t="s">
        <v>23</v>
      </c>
      <c r="V235" s="8"/>
      <c r="W235" s="9" t="s">
        <v>24</v>
      </c>
      <c r="X235" s="8"/>
      <c r="Y235" s="9" t="s">
        <v>26</v>
      </c>
      <c r="Z235" s="341"/>
      <c r="AA235" s="127" t="str">
        <f>IF(AI235="",ASC(AB235&amp;IF(AD235&lt;&gt;"",TEXT(AD235,"00"),"")&amp;IF(AF235&lt;&gt;"",TEXT(AF235,"00"),"")&amp;IF(AH235&lt;&gt;"",TEXT(AH235,"00"),"")),ASC(AI235))</f>
        <v/>
      </c>
      <c r="AB235" s="327" t="str">
        <f>IF(I235="","",IF(I235="201 十種競技","",VLOOKUP(I235,大学記録!$A$3:$H$22,2,FALSE)))</f>
        <v/>
      </c>
      <c r="AC235" s="331" t="s">
        <v>278</v>
      </c>
      <c r="AD235" s="327" t="str">
        <f>IF(I235="","",IF(I235="201 十種競技","",VLOOKUP(I235,大学記録!$A$3:$H$22,4,FALSE)))</f>
        <v/>
      </c>
      <c r="AE235" s="331" t="s">
        <v>279</v>
      </c>
      <c r="AF235" s="327" t="str">
        <f>IF(I235="","",IF(I235="201 十種競技","",VLOOKUP(I235,大学記録!$A$3:$H$22,6,FALSE)))</f>
        <v/>
      </c>
      <c r="AG235" s="335" t="s">
        <v>280</v>
      </c>
      <c r="AH235" s="327" t="str">
        <f>IF(I235="","",IF(I235="201 十種競技","",VLOOKUP(I235,大学記録!$A$3:$H$22,8,FALSE)))</f>
        <v/>
      </c>
      <c r="AI235" s="371" t="str">
        <f>IF(I235="","",IF(I235="201 十種競技",大学記録!$B$21,""))</f>
        <v/>
      </c>
      <c r="AJ235" s="230" t="e">
        <f>IF(#REF!="",ASC(#REF!&amp;IF(#REF!&lt;&gt;"",TEXT(#REF!,"00"),"")&amp;IF(#REF!&lt;&gt;"",TEXT(#REF!,"00"),"")&amp;IF(#REF!&lt;&gt;"",TEXT(#REF!,"00"),"")),ASC(#REF!))</f>
        <v>#REF!</v>
      </c>
      <c r="AL235" s="6" t="str">
        <f>IF(AND(I235&lt;&gt;"107 ハーフマラソン",I235&lt;&gt;"062 10000mW"),D235 &amp; "-" &amp; I235,D235 &amp; "-" &amp; I235 &amp;#REF!)</f>
        <v>-</v>
      </c>
      <c r="AM235" s="6" t="str">
        <f>IF(ISERROR(VLOOKUP(個人情報!$AL235,登録者リスト!#REF!,4,FALSE)),"○","")</f>
        <v>○</v>
      </c>
      <c r="AN235" s="6" t="e">
        <f>IF(AND(I235&lt;&gt;"107 ハーフマラソン",I235&lt;&gt;"062 10000mW"),#REF! &amp; "-" &amp; I235,#REF! &amp; "-" &amp; I235 &amp;#REF!)</f>
        <v>#REF!</v>
      </c>
      <c r="AO235" s="6" t="str">
        <f>IF(ISERROR(VLOOKUP(AN235,突破者リスト外資格記録入力シート!$D$7:$M$106,2,FALSE)),"○","")</f>
        <v>○</v>
      </c>
      <c r="AP235" s="6" t="str">
        <f>IF(C235="○","整理番号","登録番号")</f>
        <v>登録番号</v>
      </c>
      <c r="AQ235" s="6" t="str">
        <f>IF(I235="107 ハーフマラソン","H",IF(I235="062 10000mW","W",""))</f>
        <v/>
      </c>
      <c r="AR235" s="6" t="e">
        <f>VLOOKUP($I235 &amp;#REF!,標準記録!$A$1:$D$25,2,FALSE)</f>
        <v>#REF!</v>
      </c>
      <c r="AS235" s="6" t="e">
        <f>VLOOKUP($I235 &amp;#REF!,標準記録!$A$1:$D$25,3,FALSE)</f>
        <v>#REF!</v>
      </c>
      <c r="AT235" s="6" t="e">
        <f>VLOOKUP($I235 &amp;#REF!,標準記録!$A$1:$D$25,4,FALSE)</f>
        <v>#REF!</v>
      </c>
      <c r="AU235" s="6" t="str">
        <f>IF(AV235="","",A235)</f>
        <v/>
      </c>
      <c r="AV235" s="6" t="str">
        <f>IF(OR(I235="201 十種競技",I235="202 七種競技"),#REF!,"")</f>
        <v/>
      </c>
      <c r="AW235" s="6" t="str">
        <f>IF(I235="107 ハーフマラソン",#REF!,"")</f>
        <v/>
      </c>
      <c r="AX235" s="6" t="e">
        <f>I235 &amp;#REF!</f>
        <v>#REF!</v>
      </c>
      <c r="AY235" s="6">
        <f>I235</f>
        <v>0</v>
      </c>
      <c r="AZ235" s="6">
        <f>COUNTIF($AY$5:$AY$401,I235)</f>
        <v>160</v>
      </c>
      <c r="BA235" s="6">
        <f>COUNTIF($AX$5:$AX$401,I235 &amp; "B標準")</f>
        <v>0</v>
      </c>
      <c r="BB235" s="6" t="str">
        <f>D233 &amp; D235</f>
        <v>登録番号</v>
      </c>
    </row>
    <row r="236" spans="1:54" ht="14.25" thickBot="1" x14ac:dyDescent="0.2">
      <c r="A236" s="368"/>
      <c r="B236" s="380"/>
      <c r="C236" s="282"/>
      <c r="D236" s="280"/>
      <c r="E236" s="186" t="str">
        <f>IF(C235="○",IF($D235&lt;&gt;"",VLOOKUP($D235,新規学連登録者入力シート!$A$2:$U$101,7,FALSE),""),IF($D235&lt;&gt;"",IF(VLOOKUP(個人情報!$D235,登録者リスト!$A$1:$F$43729,4,FALSE)=基本情報!$D$6,VLOOKUP(個人情報!$D235,登録者リスト!$A$1:$F$43729,2,FALSE),""),""))</f>
        <v/>
      </c>
      <c r="F236" s="284"/>
      <c r="G236" s="186" t="str">
        <f>IF(C235="○",IF($D235&lt;&gt;"",VLOOKUP($D235,新規学連登録者入力シート!$A$2:$U$101,19,FALSE),""),IF($D235&lt;&gt;"",IF(VLOOKUP(個人情報!$D235,登録者リスト!$A$1:$F$43729,4,FALSE)=基本情報!$D$6,VLOOKUP(個人情報!$D235,登録者リスト!$A$1:$F$43729,6,FALSE),""),""))</f>
        <v/>
      </c>
      <c r="H236" s="364"/>
      <c r="I236" s="348"/>
      <c r="J236" s="171"/>
      <c r="K236" s="15" t="str">
        <f>IF(S236="",ASC(L236&amp;IF(N236&lt;&gt;"",TEXT(N236,"00"),"")&amp;IF(P236&lt;&gt;"",TEXT(P236,"00"),"")&amp;IF(R236&lt;&gt;"",TEXT(R236,"00"),"")),ASC(S236))</f>
        <v/>
      </c>
      <c r="L236" s="280"/>
      <c r="M236" s="330"/>
      <c r="N236" s="312"/>
      <c r="O236" s="330"/>
      <c r="P236" s="312"/>
      <c r="Q236" s="314"/>
      <c r="R236" s="316"/>
      <c r="S236" s="280"/>
      <c r="T236" s="10"/>
      <c r="U236" s="11" t="s">
        <v>23</v>
      </c>
      <c r="V236" s="10"/>
      <c r="W236" s="11" t="s">
        <v>25</v>
      </c>
      <c r="X236" s="10"/>
      <c r="Y236" s="11" t="s">
        <v>26</v>
      </c>
      <c r="Z236" s="342"/>
      <c r="AA236" s="128" t="str">
        <f>IF(AI236="",ASC(AB235&amp;IF(AD236&lt;&gt;"",TEXT(AD236,"00"),"")&amp;IF(AF236&lt;&gt;"",TEXT(AF236,"00"),"")&amp;IF(AH236&lt;&gt;"",TEXT(AH236,"00"),"")),ASC(AI236))</f>
        <v/>
      </c>
      <c r="AB236" s="328"/>
      <c r="AC236" s="332"/>
      <c r="AD236" s="328"/>
      <c r="AE236" s="332"/>
      <c r="AF236" s="328"/>
      <c r="AG236" s="336"/>
      <c r="AH236" s="328"/>
      <c r="AI236" s="372"/>
      <c r="AJ236" s="231" t="e">
        <f>IF(#REF!="",ASC(#REF!&amp;IF(#REF!&lt;&gt;"",TEXT(#REF!,"00"),"")&amp;IF(#REF!&lt;&gt;"",TEXT(#REF!,"00"),"")&amp;IF(#REF!&lt;&gt;"",TEXT(#REF!,"00"),"")),ASC(#REF!))</f>
        <v>#REF!</v>
      </c>
      <c r="AL236" s="6" t="str">
        <f>IF(AND(I236&lt;&gt;"107 ハーフマラソン",I236&lt;&gt;"062 10000mW"),D235 &amp; "-" &amp; I236,D235 &amp; "-" &amp; I236 &amp;#REF!)</f>
        <v>-</v>
      </c>
      <c r="AM236" s="6" t="str">
        <f>IF(ISERROR(VLOOKUP(個人情報!$AL236,登録者リスト!#REF!,4,FALSE)),"○","")</f>
        <v>○</v>
      </c>
      <c r="AN236" s="6" t="e">
        <f>IF(AND(I236&lt;&gt;"107 ハーフマラソン",I236&lt;&gt;"062 10000mW"),#REF! &amp; "-" &amp; I236,#REF! &amp; "-" &amp; I236 &amp;#REF!)</f>
        <v>#REF!</v>
      </c>
      <c r="AO236" s="6" t="str">
        <f>IF(ISERROR(VLOOKUP(AN236,突破者リスト外資格記録入力シート!$D$7:$M$106,2,FALSE)),"○","")</f>
        <v>○</v>
      </c>
      <c r="AQ236" s="6" t="str">
        <f>IF(I236="107 ハーフマラソン","H",IF(I236="062 10000mW","W",""))</f>
        <v/>
      </c>
      <c r="AR236" s="6" t="e">
        <f>VLOOKUP($I236 &amp;#REF!,標準記録!$A$1:$D$25,2,FALSE)</f>
        <v>#REF!</v>
      </c>
      <c r="AS236" s="6" t="e">
        <f>VLOOKUP($I236 &amp;#REF!,標準記録!$A$1:$D$25,3,FALSE)</f>
        <v>#REF!</v>
      </c>
      <c r="AT236" s="6" t="e">
        <f>VLOOKUP($I236 &amp;#REF!,標準記録!$A$1:$D$25,4,FALSE)</f>
        <v>#REF!</v>
      </c>
      <c r="AU236" s="6" t="str">
        <f>IF(AV236="","",A235)</f>
        <v/>
      </c>
      <c r="AV236" s="6" t="str">
        <f>IF(OR(I236="201 十種競技",I236="202 七種競技"),#REF!,"")</f>
        <v/>
      </c>
      <c r="AW236" s="6" t="str">
        <f>IF(I236="107 ハーフマラソン",#REF!,"")</f>
        <v/>
      </c>
      <c r="AX236" s="6" t="e">
        <f>I236 &amp;#REF!</f>
        <v>#REF!</v>
      </c>
      <c r="AY236" s="6">
        <f>I236</f>
        <v>0</v>
      </c>
      <c r="AZ236" s="6">
        <f>COUNTIF($AY$5:$AY$401,I236)</f>
        <v>160</v>
      </c>
      <c r="BA236" s="6">
        <f>COUNTIF($AX$5:$AX$401,I236 &amp; "B標準")</f>
        <v>0</v>
      </c>
    </row>
    <row r="237" spans="1:54" ht="15" thickTop="1" thickBot="1" x14ac:dyDescent="0.2">
      <c r="A237" s="369"/>
      <c r="B237" s="319" t="s">
        <v>167</v>
      </c>
      <c r="C237" s="320"/>
      <c r="D237" s="320"/>
      <c r="E237" s="320"/>
      <c r="F237" s="320"/>
      <c r="G237" s="321"/>
      <c r="H237" s="183"/>
      <c r="I237" s="370"/>
      <c r="J237" s="323"/>
      <c r="K237" s="323"/>
      <c r="L237" s="323"/>
      <c r="M237" s="323"/>
      <c r="N237" s="323"/>
      <c r="O237" s="323"/>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4"/>
    </row>
    <row r="238" spans="1:54" ht="13.5" customHeight="1" x14ac:dyDescent="0.15">
      <c r="A238" s="365"/>
      <c r="B238" s="355" t="s">
        <v>0</v>
      </c>
      <c r="C238" s="357" t="s">
        <v>283</v>
      </c>
      <c r="D238" s="357" t="str">
        <f>IF(C240="○","整理番号","登録番号")</f>
        <v>登録番号</v>
      </c>
      <c r="E238" s="212" t="s">
        <v>1402</v>
      </c>
      <c r="F238" s="355" t="s">
        <v>322</v>
      </c>
      <c r="G238" s="213" t="s">
        <v>1</v>
      </c>
      <c r="H238" s="361" t="s">
        <v>1403</v>
      </c>
      <c r="I238" s="359" t="s">
        <v>2</v>
      </c>
      <c r="J238" s="214" t="s">
        <v>284</v>
      </c>
      <c r="K238" s="215" t="s">
        <v>16</v>
      </c>
      <c r="L238" s="352" t="s">
        <v>4</v>
      </c>
      <c r="M238" s="353"/>
      <c r="N238" s="353"/>
      <c r="O238" s="353"/>
      <c r="P238" s="353"/>
      <c r="Q238" s="353"/>
      <c r="R238" s="353"/>
      <c r="S238" s="353"/>
      <c r="T238" s="353"/>
      <c r="U238" s="353"/>
      <c r="V238" s="353"/>
      <c r="W238" s="353"/>
      <c r="X238" s="353"/>
      <c r="Y238" s="353"/>
      <c r="Z238" s="354"/>
      <c r="AA238" s="216" t="s">
        <v>16</v>
      </c>
      <c r="AB238" s="373" t="s">
        <v>470</v>
      </c>
      <c r="AC238" s="374"/>
      <c r="AD238" s="374"/>
      <c r="AE238" s="374"/>
      <c r="AF238" s="374"/>
      <c r="AG238" s="374"/>
      <c r="AH238" s="374"/>
      <c r="AI238" s="375"/>
      <c r="AJ238" s="228" t="s">
        <v>16</v>
      </c>
    </row>
    <row r="239" spans="1:54" ht="14.25" thickBot="1" x14ac:dyDescent="0.2">
      <c r="A239" s="366"/>
      <c r="B239" s="356"/>
      <c r="C239" s="358"/>
      <c r="D239" s="358"/>
      <c r="E239" s="217" t="s">
        <v>6</v>
      </c>
      <c r="F239" s="356"/>
      <c r="G239" s="218" t="s">
        <v>7</v>
      </c>
      <c r="H239" s="362"/>
      <c r="I239" s="360"/>
      <c r="J239" s="219"/>
      <c r="K239" s="220"/>
      <c r="L239" s="349" t="s">
        <v>8</v>
      </c>
      <c r="M239" s="350"/>
      <c r="N239" s="350"/>
      <c r="O239" s="350"/>
      <c r="P239" s="350"/>
      <c r="Q239" s="350"/>
      <c r="R239" s="351"/>
      <c r="S239" s="217" t="s">
        <v>9</v>
      </c>
      <c r="T239" s="221" t="s">
        <v>10</v>
      </c>
      <c r="U239" s="222"/>
      <c r="V239" s="222"/>
      <c r="W239" s="222"/>
      <c r="X239" s="222"/>
      <c r="Y239" s="223"/>
      <c r="Z239" s="218" t="s">
        <v>11</v>
      </c>
      <c r="AA239" s="224"/>
      <c r="AB239" s="376" t="s">
        <v>8</v>
      </c>
      <c r="AC239" s="377"/>
      <c r="AD239" s="377"/>
      <c r="AE239" s="377"/>
      <c r="AF239" s="377"/>
      <c r="AG239" s="377"/>
      <c r="AH239" s="378"/>
      <c r="AI239" s="225" t="s">
        <v>9</v>
      </c>
      <c r="AJ239" s="229"/>
    </row>
    <row r="240" spans="1:54" x14ac:dyDescent="0.15">
      <c r="A240" s="367">
        <v>48</v>
      </c>
      <c r="B240" s="379" t="str">
        <f>IF(OR(B235="",E240=""),"",B235+1)</f>
        <v/>
      </c>
      <c r="C240" s="281"/>
      <c r="D240" s="279"/>
      <c r="E240" s="184" t="str">
        <f>IF(C240="○",IF($D240&lt;&gt;"",VLOOKUP($D240,新規学連登録者入力シート!$A$2:$U$101,8,FALSE),""),IF($D240&lt;&gt;"",IF(VLOOKUP(個人情報!$D240,登録者リスト!$A$1:$F$43729,4,FALSE)=基本情報!$D$6,VLOOKUP(個人情報!$D240,登録者リスト!$A$1:$F$43729,3,FALSE),""),""))</f>
        <v/>
      </c>
      <c r="F240" s="283" t="str">
        <f>IF(C240="○",IF($D240&lt;&gt;"",VLOOKUP($D240,新規学連登録者入力シート!$A$2:$U$101,9,FALSE),""),IF($D240&lt;&gt;"",IF(VLOOKUP(個人情報!$D240,登録者リスト!$A$1:$G$43729,4,FALSE)=基本情報!$D$6,VLOOKUP(個人情報!$D240,登録者リスト!$A$1:$G$43729,7,FALSE),""),""))</f>
        <v/>
      </c>
      <c r="G240" s="185" t="str">
        <f>IF(C240="○",IF($D240&lt;&gt;"",VLOOKUP($D240,新規学連登録者入力シート!$A$2:$U$101,14,FALSE),""),IF($D240&lt;&gt;"",IF(VLOOKUP(個人情報!$D240,登録者リスト!$A$1:$F$43729,4,FALSE)=基本情報!$D$6,VLOOKUP(個人情報!$D240,登録者リスト!$A$1:$F$43729,5,FALSE),""),""))</f>
        <v/>
      </c>
      <c r="H240" s="363" t="str">
        <f>IF(C240="○",IF($D240&lt;&gt;"",VLOOKUP($D240,新規学連登録者入力シート!$A$2:$U$101,19,FALSE),""),IF($D240&lt;&gt;"",IF(VLOOKUP(個人情報!$D240,登録者リスト!$A$1:$H$43729,4,FALSE)=基本情報!$D$6,VLOOKUP(個人情報!$D240,登録者リスト!$A$1:$H$43729,8,FALSE),""),""))</f>
        <v/>
      </c>
      <c r="I240" s="347"/>
      <c r="J240" s="170"/>
      <c r="K240" s="13" t="str">
        <f>IF(S240="",ASC(L240&amp;IF(N240&lt;&gt;"",TEXT(N240,"00"),"")&amp;IF(P240&lt;&gt;"",TEXT(P240,"00"),"")&amp;IF(R240&lt;&gt;"",TEXT(R240,"00"),"")),ASC(S240))</f>
        <v/>
      </c>
      <c r="L240" s="279"/>
      <c r="M240" s="329" t="s">
        <v>278</v>
      </c>
      <c r="N240" s="311"/>
      <c r="O240" s="329" t="s">
        <v>279</v>
      </c>
      <c r="P240" s="311"/>
      <c r="Q240" s="313" t="s">
        <v>280</v>
      </c>
      <c r="R240" s="315"/>
      <c r="S240" s="279"/>
      <c r="T240" s="8"/>
      <c r="U240" s="9" t="s">
        <v>23</v>
      </c>
      <c r="V240" s="8"/>
      <c r="W240" s="9" t="s">
        <v>24</v>
      </c>
      <c r="X240" s="8"/>
      <c r="Y240" s="9" t="s">
        <v>26</v>
      </c>
      <c r="Z240" s="341"/>
      <c r="AA240" s="127" t="str">
        <f>IF(AI240="",ASC(AB240&amp;IF(AD240&lt;&gt;"",TEXT(AD240,"00"),"")&amp;IF(AF240&lt;&gt;"",TEXT(AF240,"00"),"")&amp;IF(AH240&lt;&gt;"",TEXT(AH240,"00"),"")),ASC(AI240))</f>
        <v/>
      </c>
      <c r="AB240" s="327" t="str">
        <f>IF(I240="","",IF(I240="201 十種競技","",VLOOKUP(I240,大学記録!$A$3:$H$22,2,FALSE)))</f>
        <v/>
      </c>
      <c r="AC240" s="331" t="s">
        <v>278</v>
      </c>
      <c r="AD240" s="327" t="str">
        <f>IF(I240="","",IF(I240="201 十種競技","",VLOOKUP(I240,大学記録!$A$3:$H$22,4,FALSE)))</f>
        <v/>
      </c>
      <c r="AE240" s="331" t="s">
        <v>279</v>
      </c>
      <c r="AF240" s="327" t="str">
        <f>IF(I240="","",IF(I240="201 十種競技","",VLOOKUP(I240,大学記録!$A$3:$H$22,6,FALSE)))</f>
        <v/>
      </c>
      <c r="AG240" s="335" t="s">
        <v>280</v>
      </c>
      <c r="AH240" s="327" t="str">
        <f>IF(I240="","",IF(I240="201 十種競技","",VLOOKUP(I240,大学記録!$A$3:$H$22,8,FALSE)))</f>
        <v/>
      </c>
      <c r="AI240" s="371" t="str">
        <f>IF(I240="","",IF(I240="201 十種競技",大学記録!$B$21,""))</f>
        <v/>
      </c>
      <c r="AJ240" s="230" t="e">
        <f>IF(#REF!="",ASC(#REF!&amp;IF(#REF!&lt;&gt;"",TEXT(#REF!,"00"),"")&amp;IF(#REF!&lt;&gt;"",TEXT(#REF!,"00"),"")&amp;IF(#REF!&lt;&gt;"",TEXT(#REF!,"00"),"")),ASC(#REF!))</f>
        <v>#REF!</v>
      </c>
      <c r="AL240" s="6" t="str">
        <f>IF(AND(I240&lt;&gt;"107 ハーフマラソン",I240&lt;&gt;"062 10000mW"),D240 &amp; "-" &amp; I240,D240 &amp; "-" &amp; I240 &amp;#REF!)</f>
        <v>-</v>
      </c>
      <c r="AM240" s="6" t="str">
        <f>IF(ISERROR(VLOOKUP(個人情報!$AL240,登録者リスト!#REF!,4,FALSE)),"○","")</f>
        <v>○</v>
      </c>
      <c r="AN240" s="6" t="e">
        <f>IF(AND(I240&lt;&gt;"107 ハーフマラソン",I240&lt;&gt;"062 10000mW"),#REF! &amp; "-" &amp; I240,#REF! &amp; "-" &amp; I240 &amp;#REF!)</f>
        <v>#REF!</v>
      </c>
      <c r="AO240" s="6" t="str">
        <f>IF(ISERROR(VLOOKUP(AN240,突破者リスト外資格記録入力シート!$D$7:$M$106,2,FALSE)),"○","")</f>
        <v>○</v>
      </c>
      <c r="AP240" s="6" t="str">
        <f>IF(C240="○","整理番号","登録番号")</f>
        <v>登録番号</v>
      </c>
      <c r="AQ240" s="6" t="str">
        <f>IF(I240="107 ハーフマラソン","H",IF(I240="062 10000mW","W",""))</f>
        <v/>
      </c>
      <c r="AR240" s="6" t="e">
        <f>VLOOKUP($I240 &amp;#REF!,標準記録!$A$1:$D$25,2,FALSE)</f>
        <v>#REF!</v>
      </c>
      <c r="AS240" s="6" t="e">
        <f>VLOOKUP($I240 &amp;#REF!,標準記録!$A$1:$D$25,3,FALSE)</f>
        <v>#REF!</v>
      </c>
      <c r="AT240" s="6" t="e">
        <f>VLOOKUP($I240 &amp;#REF!,標準記録!$A$1:$D$25,4,FALSE)</f>
        <v>#REF!</v>
      </c>
      <c r="AU240" s="6" t="str">
        <f>IF(AV240="","",A240)</f>
        <v/>
      </c>
      <c r="AV240" s="6" t="str">
        <f>IF(OR(I240="201 十種競技",I240="202 七種競技"),#REF!,"")</f>
        <v/>
      </c>
      <c r="AW240" s="6" t="str">
        <f>IF(I240="107 ハーフマラソン",#REF!,"")</f>
        <v/>
      </c>
      <c r="AX240" s="6" t="e">
        <f>I240 &amp;#REF!</f>
        <v>#REF!</v>
      </c>
      <c r="AY240" s="6">
        <f>I240</f>
        <v>0</v>
      </c>
      <c r="AZ240" s="6">
        <f>COUNTIF($AY$5:$AY$401,I240)</f>
        <v>160</v>
      </c>
      <c r="BA240" s="6">
        <f>COUNTIF($AX$5:$AX$401,I240 &amp; "B標準")</f>
        <v>0</v>
      </c>
      <c r="BB240" s="6" t="str">
        <f>D238 &amp; D240</f>
        <v>登録番号</v>
      </c>
    </row>
    <row r="241" spans="1:54" ht="14.25" thickBot="1" x14ac:dyDescent="0.2">
      <c r="A241" s="368"/>
      <c r="B241" s="380"/>
      <c r="C241" s="282"/>
      <c r="D241" s="280"/>
      <c r="E241" s="186" t="str">
        <f>IF(C240="○",IF($D240&lt;&gt;"",VLOOKUP($D240,新規学連登録者入力シート!$A$2:$U$101,7,FALSE),""),IF($D240&lt;&gt;"",IF(VLOOKUP(個人情報!$D240,登録者リスト!$A$1:$F$43729,4,FALSE)=基本情報!$D$6,VLOOKUP(個人情報!$D240,登録者リスト!$A$1:$F$43729,2,FALSE),""),""))</f>
        <v/>
      </c>
      <c r="F241" s="284"/>
      <c r="G241" s="186" t="str">
        <f>IF(C240="○",IF($D240&lt;&gt;"",VLOOKUP($D240,新規学連登録者入力シート!$A$2:$U$101,19,FALSE),""),IF($D240&lt;&gt;"",IF(VLOOKUP(個人情報!$D240,登録者リスト!$A$1:$F$43729,4,FALSE)=基本情報!$D$6,VLOOKUP(個人情報!$D240,登録者リスト!$A$1:$F$43729,6,FALSE),""),""))</f>
        <v/>
      </c>
      <c r="H241" s="364"/>
      <c r="I241" s="348"/>
      <c r="J241" s="171"/>
      <c r="K241" s="15" t="str">
        <f>IF(S241="",ASC(L241&amp;IF(N241&lt;&gt;"",TEXT(N241,"00"),"")&amp;IF(P241&lt;&gt;"",TEXT(P241,"00"),"")&amp;IF(R241&lt;&gt;"",TEXT(R241,"00"),"")),ASC(S241))</f>
        <v/>
      </c>
      <c r="L241" s="280"/>
      <c r="M241" s="330"/>
      <c r="N241" s="312"/>
      <c r="O241" s="330"/>
      <c r="P241" s="312"/>
      <c r="Q241" s="314"/>
      <c r="R241" s="316"/>
      <c r="S241" s="280"/>
      <c r="T241" s="10"/>
      <c r="U241" s="11" t="s">
        <v>23</v>
      </c>
      <c r="V241" s="10"/>
      <c r="W241" s="11" t="s">
        <v>25</v>
      </c>
      <c r="X241" s="10"/>
      <c r="Y241" s="11" t="s">
        <v>26</v>
      </c>
      <c r="Z241" s="342"/>
      <c r="AA241" s="128" t="str">
        <f>IF(AI241="",ASC(AB240&amp;IF(AD241&lt;&gt;"",TEXT(AD241,"00"),"")&amp;IF(AF241&lt;&gt;"",TEXT(AF241,"00"),"")&amp;IF(AH241&lt;&gt;"",TEXT(AH241,"00"),"")),ASC(AI241))</f>
        <v/>
      </c>
      <c r="AB241" s="328"/>
      <c r="AC241" s="332"/>
      <c r="AD241" s="328"/>
      <c r="AE241" s="332"/>
      <c r="AF241" s="328"/>
      <c r="AG241" s="336"/>
      <c r="AH241" s="328"/>
      <c r="AI241" s="372"/>
      <c r="AJ241" s="231" t="e">
        <f>IF(#REF!="",ASC(#REF!&amp;IF(#REF!&lt;&gt;"",TEXT(#REF!,"00"),"")&amp;IF(#REF!&lt;&gt;"",TEXT(#REF!,"00"),"")&amp;IF(#REF!&lt;&gt;"",TEXT(#REF!,"00"),"")),ASC(#REF!))</f>
        <v>#REF!</v>
      </c>
      <c r="AL241" s="6" t="str">
        <f>IF(AND(I241&lt;&gt;"107 ハーフマラソン",I241&lt;&gt;"062 10000mW"),D240 &amp; "-" &amp; I241,D240 &amp; "-" &amp; I241 &amp;#REF!)</f>
        <v>-</v>
      </c>
      <c r="AM241" s="6" t="str">
        <f>IF(ISERROR(VLOOKUP(個人情報!$AL241,登録者リスト!#REF!,4,FALSE)),"○","")</f>
        <v>○</v>
      </c>
      <c r="AN241" s="6" t="e">
        <f>IF(AND(I241&lt;&gt;"107 ハーフマラソン",I241&lt;&gt;"062 10000mW"),#REF! &amp; "-" &amp; I241,#REF! &amp; "-" &amp; I241 &amp;#REF!)</f>
        <v>#REF!</v>
      </c>
      <c r="AO241" s="6" t="str">
        <f>IF(ISERROR(VLOOKUP(AN241,突破者リスト外資格記録入力シート!$D$7:$M$106,2,FALSE)),"○","")</f>
        <v>○</v>
      </c>
      <c r="AQ241" s="6" t="str">
        <f>IF(I241="107 ハーフマラソン","H",IF(I241="062 10000mW","W",""))</f>
        <v/>
      </c>
      <c r="AR241" s="6" t="e">
        <f>VLOOKUP($I241 &amp;#REF!,標準記録!$A$1:$D$25,2,FALSE)</f>
        <v>#REF!</v>
      </c>
      <c r="AS241" s="6" t="e">
        <f>VLOOKUP($I241 &amp;#REF!,標準記録!$A$1:$D$25,3,FALSE)</f>
        <v>#REF!</v>
      </c>
      <c r="AT241" s="6" t="e">
        <f>VLOOKUP($I241 &amp;#REF!,標準記録!$A$1:$D$25,4,FALSE)</f>
        <v>#REF!</v>
      </c>
      <c r="AU241" s="6" t="str">
        <f>IF(AV241="","",A240)</f>
        <v/>
      </c>
      <c r="AV241" s="6" t="str">
        <f>IF(OR(I241="201 十種競技",I241="202 七種競技"),#REF!,"")</f>
        <v/>
      </c>
      <c r="AW241" s="6" t="str">
        <f>IF(I241="107 ハーフマラソン",#REF!,"")</f>
        <v/>
      </c>
      <c r="AX241" s="6" t="e">
        <f>I241 &amp;#REF!</f>
        <v>#REF!</v>
      </c>
      <c r="AY241" s="6">
        <f>I241</f>
        <v>0</v>
      </c>
      <c r="AZ241" s="6">
        <f>COUNTIF($AY$5:$AY$401,I241)</f>
        <v>160</v>
      </c>
      <c r="BA241" s="6">
        <f>COUNTIF($AX$5:$AX$401,I241 &amp; "B標準")</f>
        <v>0</v>
      </c>
    </row>
    <row r="242" spans="1:54" ht="15" thickTop="1" thickBot="1" x14ac:dyDescent="0.2">
      <c r="A242" s="369"/>
      <c r="B242" s="319" t="s">
        <v>167</v>
      </c>
      <c r="C242" s="320"/>
      <c r="D242" s="320"/>
      <c r="E242" s="320"/>
      <c r="F242" s="320"/>
      <c r="G242" s="321"/>
      <c r="H242" s="183"/>
      <c r="I242" s="370"/>
      <c r="J242" s="323"/>
      <c r="K242" s="323"/>
      <c r="L242" s="323"/>
      <c r="M242" s="323"/>
      <c r="N242" s="323"/>
      <c r="O242" s="323"/>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4"/>
    </row>
    <row r="243" spans="1:54" ht="13.5" customHeight="1" x14ac:dyDescent="0.15">
      <c r="A243" s="365"/>
      <c r="B243" s="355" t="s">
        <v>0</v>
      </c>
      <c r="C243" s="357" t="s">
        <v>283</v>
      </c>
      <c r="D243" s="357" t="str">
        <f>IF(C245="○","整理番号","登録番号")</f>
        <v>登録番号</v>
      </c>
      <c r="E243" s="212" t="s">
        <v>1402</v>
      </c>
      <c r="F243" s="355" t="s">
        <v>322</v>
      </c>
      <c r="G243" s="213" t="s">
        <v>1</v>
      </c>
      <c r="H243" s="361" t="s">
        <v>1403</v>
      </c>
      <c r="I243" s="359" t="s">
        <v>2</v>
      </c>
      <c r="J243" s="214" t="s">
        <v>284</v>
      </c>
      <c r="K243" s="215" t="s">
        <v>16</v>
      </c>
      <c r="L243" s="352" t="s">
        <v>4</v>
      </c>
      <c r="M243" s="353"/>
      <c r="N243" s="353"/>
      <c r="O243" s="353"/>
      <c r="P243" s="353"/>
      <c r="Q243" s="353"/>
      <c r="R243" s="353"/>
      <c r="S243" s="353"/>
      <c r="T243" s="353"/>
      <c r="U243" s="353"/>
      <c r="V243" s="353"/>
      <c r="W243" s="353"/>
      <c r="X243" s="353"/>
      <c r="Y243" s="353"/>
      <c r="Z243" s="354"/>
      <c r="AA243" s="216" t="s">
        <v>16</v>
      </c>
      <c r="AB243" s="373" t="s">
        <v>470</v>
      </c>
      <c r="AC243" s="374"/>
      <c r="AD243" s="374"/>
      <c r="AE243" s="374"/>
      <c r="AF243" s="374"/>
      <c r="AG243" s="374"/>
      <c r="AH243" s="374"/>
      <c r="AI243" s="375"/>
      <c r="AJ243" s="228" t="s">
        <v>16</v>
      </c>
    </row>
    <row r="244" spans="1:54" ht="14.25" thickBot="1" x14ac:dyDescent="0.2">
      <c r="A244" s="366"/>
      <c r="B244" s="356"/>
      <c r="C244" s="358"/>
      <c r="D244" s="358"/>
      <c r="E244" s="217" t="s">
        <v>6</v>
      </c>
      <c r="F244" s="356"/>
      <c r="G244" s="218" t="s">
        <v>7</v>
      </c>
      <c r="H244" s="362"/>
      <c r="I244" s="360"/>
      <c r="J244" s="219"/>
      <c r="K244" s="220"/>
      <c r="L244" s="349" t="s">
        <v>8</v>
      </c>
      <c r="M244" s="350"/>
      <c r="N244" s="350"/>
      <c r="O244" s="350"/>
      <c r="P244" s="350"/>
      <c r="Q244" s="350"/>
      <c r="R244" s="351"/>
      <c r="S244" s="217" t="s">
        <v>9</v>
      </c>
      <c r="T244" s="221" t="s">
        <v>10</v>
      </c>
      <c r="U244" s="222"/>
      <c r="V244" s="222"/>
      <c r="W244" s="222"/>
      <c r="X244" s="222"/>
      <c r="Y244" s="223"/>
      <c r="Z244" s="218" t="s">
        <v>11</v>
      </c>
      <c r="AA244" s="224"/>
      <c r="AB244" s="376" t="s">
        <v>8</v>
      </c>
      <c r="AC244" s="377"/>
      <c r="AD244" s="377"/>
      <c r="AE244" s="377"/>
      <c r="AF244" s="377"/>
      <c r="AG244" s="377"/>
      <c r="AH244" s="378"/>
      <c r="AI244" s="225" t="s">
        <v>9</v>
      </c>
      <c r="AJ244" s="229"/>
    </row>
    <row r="245" spans="1:54" x14ac:dyDescent="0.15">
      <c r="A245" s="367">
        <v>49</v>
      </c>
      <c r="B245" s="379" t="str">
        <f>IF(OR(B240="",E245=""),"",B240+1)</f>
        <v/>
      </c>
      <c r="C245" s="281"/>
      <c r="D245" s="279"/>
      <c r="E245" s="184" t="str">
        <f>IF(C245="○",IF($D245&lt;&gt;"",VLOOKUP($D245,新規学連登録者入力シート!$A$2:$U$101,8,FALSE),""),IF($D245&lt;&gt;"",IF(VLOOKUP(個人情報!$D245,登録者リスト!$A$1:$F$43729,4,FALSE)=基本情報!$D$6,VLOOKUP(個人情報!$D245,登録者リスト!$A$1:$F$43729,3,FALSE),""),""))</f>
        <v/>
      </c>
      <c r="F245" s="283" t="str">
        <f>IF(C245="○",IF($D245&lt;&gt;"",VLOOKUP($D245,新規学連登録者入力シート!$A$2:$U$101,9,FALSE),""),IF($D245&lt;&gt;"",IF(VLOOKUP(個人情報!$D245,登録者リスト!$A$1:$G$43729,4,FALSE)=基本情報!$D$6,VLOOKUP(個人情報!$D245,登録者リスト!$A$1:$G$43729,7,FALSE),""),""))</f>
        <v/>
      </c>
      <c r="G245" s="185" t="str">
        <f>IF(C245="○",IF($D245&lt;&gt;"",VLOOKUP($D245,新規学連登録者入力シート!$A$2:$U$101,14,FALSE),""),IF($D245&lt;&gt;"",IF(VLOOKUP(個人情報!$D245,登録者リスト!$A$1:$F$43729,4,FALSE)=基本情報!$D$6,VLOOKUP(個人情報!$D245,登録者リスト!$A$1:$F$43729,5,FALSE),""),""))</f>
        <v/>
      </c>
      <c r="H245" s="363" t="str">
        <f>IF(C245="○",IF($D245&lt;&gt;"",VLOOKUP($D245,新規学連登録者入力シート!$A$2:$U$101,19,FALSE),""),IF($D245&lt;&gt;"",IF(VLOOKUP(個人情報!$D245,登録者リスト!$A$1:$H$43729,4,FALSE)=基本情報!$D$6,VLOOKUP(個人情報!$D245,登録者リスト!$A$1:$H$43729,8,FALSE),""),""))</f>
        <v/>
      </c>
      <c r="I245" s="347"/>
      <c r="J245" s="170"/>
      <c r="K245" s="13" t="str">
        <f>IF(S245="",ASC(L245&amp;IF(N245&lt;&gt;"",TEXT(N245,"00"),"")&amp;IF(P245&lt;&gt;"",TEXT(P245,"00"),"")&amp;IF(R245&lt;&gt;"",TEXT(R245,"00"),"")),ASC(S245))</f>
        <v/>
      </c>
      <c r="L245" s="279"/>
      <c r="M245" s="329" t="s">
        <v>278</v>
      </c>
      <c r="N245" s="311"/>
      <c r="O245" s="329" t="s">
        <v>279</v>
      </c>
      <c r="P245" s="311"/>
      <c r="Q245" s="313" t="s">
        <v>280</v>
      </c>
      <c r="R245" s="315"/>
      <c r="S245" s="279"/>
      <c r="T245" s="8"/>
      <c r="U245" s="9" t="s">
        <v>23</v>
      </c>
      <c r="V245" s="8"/>
      <c r="W245" s="9" t="s">
        <v>24</v>
      </c>
      <c r="X245" s="8"/>
      <c r="Y245" s="9" t="s">
        <v>26</v>
      </c>
      <c r="Z245" s="341"/>
      <c r="AA245" s="127" t="str">
        <f>IF(AI245="",ASC(AB245&amp;IF(AD245&lt;&gt;"",TEXT(AD245,"00"),"")&amp;IF(AF245&lt;&gt;"",TEXT(AF245,"00"),"")&amp;IF(AH245&lt;&gt;"",TEXT(AH245,"00"),"")),ASC(AI245))</f>
        <v/>
      </c>
      <c r="AB245" s="327" t="str">
        <f>IF(I245="","",IF(I245="201 十種競技","",VLOOKUP(I245,大学記録!$A$3:$H$22,2,FALSE)))</f>
        <v/>
      </c>
      <c r="AC245" s="331" t="s">
        <v>278</v>
      </c>
      <c r="AD245" s="327" t="str">
        <f>IF(I245="","",IF(I245="201 十種競技","",VLOOKUP(I245,大学記録!$A$3:$H$22,4,FALSE)))</f>
        <v/>
      </c>
      <c r="AE245" s="331" t="s">
        <v>279</v>
      </c>
      <c r="AF245" s="327" t="str">
        <f>IF(I245="","",IF(I245="201 十種競技","",VLOOKUP(I245,大学記録!$A$3:$H$22,6,FALSE)))</f>
        <v/>
      </c>
      <c r="AG245" s="335" t="s">
        <v>280</v>
      </c>
      <c r="AH245" s="327" t="str">
        <f>IF(I245="","",IF(I245="201 十種競技","",VLOOKUP(I245,大学記録!$A$3:$H$22,8,FALSE)))</f>
        <v/>
      </c>
      <c r="AI245" s="371" t="str">
        <f>IF(I245="","",IF(I245="201 十種競技",大学記録!$B$21,""))</f>
        <v/>
      </c>
      <c r="AJ245" s="230" t="e">
        <f>IF(#REF!="",ASC(#REF!&amp;IF(#REF!&lt;&gt;"",TEXT(#REF!,"00"),"")&amp;IF(#REF!&lt;&gt;"",TEXT(#REF!,"00"),"")&amp;IF(#REF!&lt;&gt;"",TEXT(#REF!,"00"),"")),ASC(#REF!))</f>
        <v>#REF!</v>
      </c>
      <c r="AL245" s="6" t="str">
        <f>IF(AND(I245&lt;&gt;"107 ハーフマラソン",I245&lt;&gt;"062 10000mW"),D245 &amp; "-" &amp; I245,D245 &amp; "-" &amp; I245 &amp;#REF!)</f>
        <v>-</v>
      </c>
      <c r="AM245" s="6" t="str">
        <f>IF(ISERROR(VLOOKUP(個人情報!$AL245,登録者リスト!#REF!,4,FALSE)),"○","")</f>
        <v>○</v>
      </c>
      <c r="AN245" s="6" t="e">
        <f>IF(AND(I245&lt;&gt;"107 ハーフマラソン",I245&lt;&gt;"062 10000mW"),#REF! &amp; "-" &amp; I245,#REF! &amp; "-" &amp; I245 &amp;#REF!)</f>
        <v>#REF!</v>
      </c>
      <c r="AO245" s="6" t="str">
        <f>IF(ISERROR(VLOOKUP(AN245,突破者リスト外資格記録入力シート!$D$7:$M$106,2,FALSE)),"○","")</f>
        <v>○</v>
      </c>
      <c r="AP245" s="6" t="str">
        <f>IF(C245="○","整理番号","登録番号")</f>
        <v>登録番号</v>
      </c>
      <c r="AQ245" s="6" t="str">
        <f>IF(I245="107 ハーフマラソン","H",IF(I245="062 10000mW","W",""))</f>
        <v/>
      </c>
      <c r="AR245" s="6" t="e">
        <f>VLOOKUP($I245 &amp;#REF!,標準記録!$A$1:$D$25,2,FALSE)</f>
        <v>#REF!</v>
      </c>
      <c r="AS245" s="6" t="e">
        <f>VLOOKUP($I245 &amp;#REF!,標準記録!$A$1:$D$25,3,FALSE)</f>
        <v>#REF!</v>
      </c>
      <c r="AT245" s="6" t="e">
        <f>VLOOKUP($I245 &amp;#REF!,標準記録!$A$1:$D$25,4,FALSE)</f>
        <v>#REF!</v>
      </c>
      <c r="AU245" s="6" t="str">
        <f>IF(AV245="","",A245)</f>
        <v/>
      </c>
      <c r="AV245" s="6" t="str">
        <f>IF(OR(I245="201 十種競技",I245="202 七種競技"),#REF!,"")</f>
        <v/>
      </c>
      <c r="AW245" s="6" t="str">
        <f>IF(I245="107 ハーフマラソン",#REF!,"")</f>
        <v/>
      </c>
      <c r="AX245" s="6" t="e">
        <f>I245 &amp;#REF!</f>
        <v>#REF!</v>
      </c>
      <c r="AY245" s="6">
        <f>I245</f>
        <v>0</v>
      </c>
      <c r="AZ245" s="6">
        <f>COUNTIF($AY$5:$AY$401,I245)</f>
        <v>160</v>
      </c>
      <c r="BA245" s="6">
        <f>COUNTIF($AX$5:$AX$401,I245 &amp; "B標準")</f>
        <v>0</v>
      </c>
      <c r="BB245" s="6" t="str">
        <f>D243 &amp; D245</f>
        <v>登録番号</v>
      </c>
    </row>
    <row r="246" spans="1:54" ht="14.25" thickBot="1" x14ac:dyDescent="0.2">
      <c r="A246" s="368"/>
      <c r="B246" s="380"/>
      <c r="C246" s="282"/>
      <c r="D246" s="280"/>
      <c r="E246" s="186" t="str">
        <f>IF(C245="○",IF($D245&lt;&gt;"",VLOOKUP($D245,新規学連登録者入力シート!$A$2:$U$101,7,FALSE),""),IF($D245&lt;&gt;"",IF(VLOOKUP(個人情報!$D245,登録者リスト!$A$1:$F$43729,4,FALSE)=基本情報!$D$6,VLOOKUP(個人情報!$D245,登録者リスト!$A$1:$F$43729,2,FALSE),""),""))</f>
        <v/>
      </c>
      <c r="F246" s="284"/>
      <c r="G246" s="186" t="str">
        <f>IF(C245="○",IF($D245&lt;&gt;"",VLOOKUP($D245,新規学連登録者入力シート!$A$2:$U$101,19,FALSE),""),IF($D245&lt;&gt;"",IF(VLOOKUP(個人情報!$D245,登録者リスト!$A$1:$F$43729,4,FALSE)=基本情報!$D$6,VLOOKUP(個人情報!$D245,登録者リスト!$A$1:$F$43729,6,FALSE),""),""))</f>
        <v/>
      </c>
      <c r="H246" s="364"/>
      <c r="I246" s="348"/>
      <c r="J246" s="171"/>
      <c r="K246" s="15" t="str">
        <f>IF(S246="",ASC(L246&amp;IF(N246&lt;&gt;"",TEXT(N246,"00"),"")&amp;IF(P246&lt;&gt;"",TEXT(P246,"00"),"")&amp;IF(R246&lt;&gt;"",TEXT(R246,"00"),"")),ASC(S246))</f>
        <v/>
      </c>
      <c r="L246" s="280"/>
      <c r="M246" s="330"/>
      <c r="N246" s="312"/>
      <c r="O246" s="330"/>
      <c r="P246" s="312"/>
      <c r="Q246" s="314"/>
      <c r="R246" s="316"/>
      <c r="S246" s="280"/>
      <c r="T246" s="10"/>
      <c r="U246" s="11" t="s">
        <v>23</v>
      </c>
      <c r="V246" s="10"/>
      <c r="W246" s="11" t="s">
        <v>25</v>
      </c>
      <c r="X246" s="10"/>
      <c r="Y246" s="11" t="s">
        <v>26</v>
      </c>
      <c r="Z246" s="342"/>
      <c r="AA246" s="128" t="str">
        <f>IF(AI246="",ASC(AB245&amp;IF(AD246&lt;&gt;"",TEXT(AD246,"00"),"")&amp;IF(AF246&lt;&gt;"",TEXT(AF246,"00"),"")&amp;IF(AH246&lt;&gt;"",TEXT(AH246,"00"),"")),ASC(AI246))</f>
        <v/>
      </c>
      <c r="AB246" s="328"/>
      <c r="AC246" s="332"/>
      <c r="AD246" s="328"/>
      <c r="AE246" s="332"/>
      <c r="AF246" s="328"/>
      <c r="AG246" s="336"/>
      <c r="AH246" s="328"/>
      <c r="AI246" s="372"/>
      <c r="AJ246" s="231" t="e">
        <f>IF(#REF!="",ASC(#REF!&amp;IF(#REF!&lt;&gt;"",TEXT(#REF!,"00"),"")&amp;IF(#REF!&lt;&gt;"",TEXT(#REF!,"00"),"")&amp;IF(#REF!&lt;&gt;"",TEXT(#REF!,"00"),"")),ASC(#REF!))</f>
        <v>#REF!</v>
      </c>
      <c r="AL246" s="6" t="str">
        <f>IF(AND(I246&lt;&gt;"107 ハーフマラソン",I246&lt;&gt;"062 10000mW"),D245 &amp; "-" &amp; I246,D245 &amp; "-" &amp; I246 &amp;#REF!)</f>
        <v>-</v>
      </c>
      <c r="AM246" s="6" t="str">
        <f>IF(ISERROR(VLOOKUP(個人情報!$AL246,登録者リスト!#REF!,4,FALSE)),"○","")</f>
        <v>○</v>
      </c>
      <c r="AN246" s="6" t="e">
        <f>IF(AND(I246&lt;&gt;"107 ハーフマラソン",I246&lt;&gt;"062 10000mW"),#REF! &amp; "-" &amp; I246,#REF! &amp; "-" &amp; I246 &amp;#REF!)</f>
        <v>#REF!</v>
      </c>
      <c r="AO246" s="6" t="str">
        <f>IF(ISERROR(VLOOKUP(AN246,突破者リスト外資格記録入力シート!$D$7:$M$106,2,FALSE)),"○","")</f>
        <v>○</v>
      </c>
      <c r="AQ246" s="6" t="str">
        <f>IF(I246="107 ハーフマラソン","H",IF(I246="062 10000mW","W",""))</f>
        <v/>
      </c>
      <c r="AR246" s="6" t="e">
        <f>VLOOKUP($I246 &amp;#REF!,標準記録!$A$1:$D$25,2,FALSE)</f>
        <v>#REF!</v>
      </c>
      <c r="AS246" s="6" t="e">
        <f>VLOOKUP($I246 &amp;#REF!,標準記録!$A$1:$D$25,3,FALSE)</f>
        <v>#REF!</v>
      </c>
      <c r="AT246" s="6" t="e">
        <f>VLOOKUP($I246 &amp;#REF!,標準記録!$A$1:$D$25,4,FALSE)</f>
        <v>#REF!</v>
      </c>
      <c r="AU246" s="6" t="str">
        <f>IF(AV246="","",A245)</f>
        <v/>
      </c>
      <c r="AV246" s="6" t="str">
        <f>IF(OR(I246="201 十種競技",I246="202 七種競技"),#REF!,"")</f>
        <v/>
      </c>
      <c r="AW246" s="6" t="str">
        <f>IF(I246="107 ハーフマラソン",#REF!,"")</f>
        <v/>
      </c>
      <c r="AX246" s="6" t="e">
        <f>I246 &amp;#REF!</f>
        <v>#REF!</v>
      </c>
      <c r="AY246" s="6">
        <f>I246</f>
        <v>0</v>
      </c>
      <c r="AZ246" s="6">
        <f>COUNTIF($AY$5:$AY$401,I246)</f>
        <v>160</v>
      </c>
      <c r="BA246" s="6">
        <f>COUNTIF($AX$5:$AX$401,I246 &amp; "B標準")</f>
        <v>0</v>
      </c>
    </row>
    <row r="247" spans="1:54" ht="15" thickTop="1" thickBot="1" x14ac:dyDescent="0.2">
      <c r="A247" s="369"/>
      <c r="B247" s="319" t="s">
        <v>167</v>
      </c>
      <c r="C247" s="320"/>
      <c r="D247" s="320"/>
      <c r="E247" s="320"/>
      <c r="F247" s="320"/>
      <c r="G247" s="321"/>
      <c r="H247" s="183"/>
      <c r="I247" s="370"/>
      <c r="J247" s="323"/>
      <c r="K247" s="323"/>
      <c r="L247" s="323"/>
      <c r="M247" s="323"/>
      <c r="N247" s="323"/>
      <c r="O247" s="323"/>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4"/>
    </row>
    <row r="248" spans="1:54" ht="13.5" customHeight="1" x14ac:dyDescent="0.15">
      <c r="A248" s="365"/>
      <c r="B248" s="355" t="s">
        <v>0</v>
      </c>
      <c r="C248" s="357" t="s">
        <v>283</v>
      </c>
      <c r="D248" s="357" t="str">
        <f>IF(C250="○","整理番号","登録番号")</f>
        <v>登録番号</v>
      </c>
      <c r="E248" s="212" t="s">
        <v>1402</v>
      </c>
      <c r="F248" s="355" t="s">
        <v>322</v>
      </c>
      <c r="G248" s="213" t="s">
        <v>1</v>
      </c>
      <c r="H248" s="361" t="s">
        <v>1403</v>
      </c>
      <c r="I248" s="359" t="s">
        <v>2</v>
      </c>
      <c r="J248" s="214" t="s">
        <v>284</v>
      </c>
      <c r="K248" s="215" t="s">
        <v>16</v>
      </c>
      <c r="L248" s="352" t="s">
        <v>4</v>
      </c>
      <c r="M248" s="353"/>
      <c r="N248" s="353"/>
      <c r="O248" s="353"/>
      <c r="P248" s="353"/>
      <c r="Q248" s="353"/>
      <c r="R248" s="353"/>
      <c r="S248" s="353"/>
      <c r="T248" s="353"/>
      <c r="U248" s="353"/>
      <c r="V248" s="353"/>
      <c r="W248" s="353"/>
      <c r="X248" s="353"/>
      <c r="Y248" s="353"/>
      <c r="Z248" s="354"/>
      <c r="AA248" s="216" t="s">
        <v>16</v>
      </c>
      <c r="AB248" s="373" t="s">
        <v>470</v>
      </c>
      <c r="AC248" s="374"/>
      <c r="AD248" s="374"/>
      <c r="AE248" s="374"/>
      <c r="AF248" s="374"/>
      <c r="AG248" s="374"/>
      <c r="AH248" s="374"/>
      <c r="AI248" s="375"/>
      <c r="AJ248" s="228" t="s">
        <v>16</v>
      </c>
    </row>
    <row r="249" spans="1:54" ht="14.25" thickBot="1" x14ac:dyDescent="0.2">
      <c r="A249" s="366"/>
      <c r="B249" s="356"/>
      <c r="C249" s="358"/>
      <c r="D249" s="358"/>
      <c r="E249" s="217" t="s">
        <v>6</v>
      </c>
      <c r="F249" s="356"/>
      <c r="G249" s="218" t="s">
        <v>7</v>
      </c>
      <c r="H249" s="362"/>
      <c r="I249" s="360"/>
      <c r="J249" s="219"/>
      <c r="K249" s="220"/>
      <c r="L249" s="349" t="s">
        <v>8</v>
      </c>
      <c r="M249" s="350"/>
      <c r="N249" s="350"/>
      <c r="O249" s="350"/>
      <c r="P249" s="350"/>
      <c r="Q249" s="350"/>
      <c r="R249" s="351"/>
      <c r="S249" s="217" t="s">
        <v>9</v>
      </c>
      <c r="T249" s="221" t="s">
        <v>10</v>
      </c>
      <c r="U249" s="222"/>
      <c r="V249" s="222"/>
      <c r="W249" s="222"/>
      <c r="X249" s="222"/>
      <c r="Y249" s="223"/>
      <c r="Z249" s="218" t="s">
        <v>11</v>
      </c>
      <c r="AA249" s="224"/>
      <c r="AB249" s="376" t="s">
        <v>8</v>
      </c>
      <c r="AC249" s="377"/>
      <c r="AD249" s="377"/>
      <c r="AE249" s="377"/>
      <c r="AF249" s="377"/>
      <c r="AG249" s="377"/>
      <c r="AH249" s="378"/>
      <c r="AI249" s="225" t="s">
        <v>9</v>
      </c>
      <c r="AJ249" s="229"/>
    </row>
    <row r="250" spans="1:54" x14ac:dyDescent="0.15">
      <c r="A250" s="367">
        <v>50</v>
      </c>
      <c r="B250" s="379" t="str">
        <f>IF(OR(B245="",E250=""),"",B245+1)</f>
        <v/>
      </c>
      <c r="C250" s="281"/>
      <c r="D250" s="279"/>
      <c r="E250" s="184" t="str">
        <f>IF(C250="○",IF($D250&lt;&gt;"",VLOOKUP($D250,新規学連登録者入力シート!$A$2:$U$101,8,FALSE),""),IF($D250&lt;&gt;"",IF(VLOOKUP(個人情報!$D250,登録者リスト!$A$1:$F$43729,4,FALSE)=基本情報!$D$6,VLOOKUP(個人情報!$D250,登録者リスト!$A$1:$F$43729,3,FALSE),""),""))</f>
        <v/>
      </c>
      <c r="F250" s="283" t="str">
        <f>IF(C250="○",IF($D250&lt;&gt;"",VLOOKUP($D250,新規学連登録者入力シート!$A$2:$U$101,9,FALSE),""),IF($D250&lt;&gt;"",IF(VLOOKUP(個人情報!$D250,登録者リスト!$A$1:$G$43729,4,FALSE)=基本情報!$D$6,VLOOKUP(個人情報!$D250,登録者リスト!$A$1:$G$43729,7,FALSE),""),""))</f>
        <v/>
      </c>
      <c r="G250" s="185" t="str">
        <f>IF(C250="○",IF($D250&lt;&gt;"",VLOOKUP($D250,新規学連登録者入力シート!$A$2:$U$101,14,FALSE),""),IF($D250&lt;&gt;"",IF(VLOOKUP(個人情報!$D250,登録者リスト!$A$1:$F$43729,4,FALSE)=基本情報!$D$6,VLOOKUP(個人情報!$D250,登録者リスト!$A$1:$F$43729,5,FALSE),""),""))</f>
        <v/>
      </c>
      <c r="H250" s="363" t="str">
        <f>IF(C250="○",IF($D250&lt;&gt;"",VLOOKUP($D250,新規学連登録者入力シート!$A$2:$U$101,19,FALSE),""),IF($D250&lt;&gt;"",IF(VLOOKUP(個人情報!$D250,登録者リスト!$A$1:$H$43729,4,FALSE)=基本情報!$D$6,VLOOKUP(個人情報!$D250,登録者リスト!$A$1:$H$43729,8,FALSE),""),""))</f>
        <v/>
      </c>
      <c r="I250" s="347"/>
      <c r="J250" s="170"/>
      <c r="K250" s="13" t="str">
        <f>IF(S250="",ASC(L250&amp;IF(N250&lt;&gt;"",TEXT(N250,"00"),"")&amp;IF(P250&lt;&gt;"",TEXT(P250,"00"),"")&amp;IF(R250&lt;&gt;"",TEXT(R250,"00"),"")),ASC(S250))</f>
        <v/>
      </c>
      <c r="L250" s="279"/>
      <c r="M250" s="329" t="s">
        <v>278</v>
      </c>
      <c r="N250" s="311"/>
      <c r="O250" s="329" t="s">
        <v>279</v>
      </c>
      <c r="P250" s="311"/>
      <c r="Q250" s="313" t="s">
        <v>280</v>
      </c>
      <c r="R250" s="315"/>
      <c r="S250" s="279"/>
      <c r="T250" s="8"/>
      <c r="U250" s="9" t="s">
        <v>23</v>
      </c>
      <c r="V250" s="8"/>
      <c r="W250" s="9" t="s">
        <v>24</v>
      </c>
      <c r="X250" s="8"/>
      <c r="Y250" s="9" t="s">
        <v>26</v>
      </c>
      <c r="Z250" s="341"/>
      <c r="AA250" s="127" t="str">
        <f>IF(AI250="",ASC(AB250&amp;IF(AD250&lt;&gt;"",TEXT(AD250,"00"),"")&amp;IF(AF250&lt;&gt;"",TEXT(AF250,"00"),"")&amp;IF(AH250&lt;&gt;"",TEXT(AH250,"00"),"")),ASC(AI250))</f>
        <v/>
      </c>
      <c r="AB250" s="327" t="str">
        <f>IF(I250="","",IF(I250="201 十種競技","",VLOOKUP(I250,大学記録!$A$3:$H$22,2,FALSE)))</f>
        <v/>
      </c>
      <c r="AC250" s="331" t="s">
        <v>278</v>
      </c>
      <c r="AD250" s="327" t="str">
        <f>IF(I250="","",IF(I250="201 十種競技","",VLOOKUP(I250,大学記録!$A$3:$H$22,4,FALSE)))</f>
        <v/>
      </c>
      <c r="AE250" s="331" t="s">
        <v>279</v>
      </c>
      <c r="AF250" s="327" t="str">
        <f>IF(I250="","",IF(I250="201 十種競技","",VLOOKUP(I250,大学記録!$A$3:$H$22,6,FALSE)))</f>
        <v/>
      </c>
      <c r="AG250" s="335" t="s">
        <v>280</v>
      </c>
      <c r="AH250" s="327" t="str">
        <f>IF(I250="","",IF(I250="201 十種競技","",VLOOKUP(I250,大学記録!$A$3:$H$22,8,FALSE)))</f>
        <v/>
      </c>
      <c r="AI250" s="371" t="str">
        <f>IF(I250="","",IF(I250="201 十種競技",大学記録!$B$21,""))</f>
        <v/>
      </c>
      <c r="AJ250" s="230" t="e">
        <f>IF(#REF!="",ASC(#REF!&amp;IF(#REF!&lt;&gt;"",TEXT(#REF!,"00"),"")&amp;IF(#REF!&lt;&gt;"",TEXT(#REF!,"00"),"")&amp;IF(#REF!&lt;&gt;"",TEXT(#REF!,"00"),"")),ASC(#REF!))</f>
        <v>#REF!</v>
      </c>
      <c r="AL250" s="6" t="str">
        <f>IF(AND(I250&lt;&gt;"107 ハーフマラソン",I250&lt;&gt;"062 10000mW"),D250 &amp; "-" &amp; I250,D250 &amp; "-" &amp; I250 &amp;#REF!)</f>
        <v>-</v>
      </c>
      <c r="AM250" s="6" t="str">
        <f>IF(ISERROR(VLOOKUP(個人情報!$AL250,登録者リスト!#REF!,4,FALSE)),"○","")</f>
        <v>○</v>
      </c>
      <c r="AN250" s="6" t="e">
        <f>IF(AND(I250&lt;&gt;"107 ハーフマラソン",I250&lt;&gt;"062 10000mW"),#REF! &amp; "-" &amp; I250,#REF! &amp; "-" &amp; I250 &amp;#REF!)</f>
        <v>#REF!</v>
      </c>
      <c r="AO250" s="6" t="str">
        <f>IF(ISERROR(VLOOKUP(AN250,突破者リスト外資格記録入力シート!$D$7:$M$106,2,FALSE)),"○","")</f>
        <v>○</v>
      </c>
      <c r="AP250" s="6" t="str">
        <f>IF(C250="○","整理番号","登録番号")</f>
        <v>登録番号</v>
      </c>
      <c r="AQ250" s="6" t="str">
        <f>IF(I250="107 ハーフマラソン","H",IF(I250="062 10000mW","W",""))</f>
        <v/>
      </c>
      <c r="AR250" s="6" t="e">
        <f>VLOOKUP($I250 &amp;#REF!,標準記録!$A$1:$D$25,2,FALSE)</f>
        <v>#REF!</v>
      </c>
      <c r="AS250" s="6" t="e">
        <f>VLOOKUP($I250 &amp;#REF!,標準記録!$A$1:$D$25,3,FALSE)</f>
        <v>#REF!</v>
      </c>
      <c r="AT250" s="6" t="e">
        <f>VLOOKUP($I250 &amp;#REF!,標準記録!$A$1:$D$25,4,FALSE)</f>
        <v>#REF!</v>
      </c>
      <c r="AU250" s="6" t="str">
        <f>IF(AV250="","",A250)</f>
        <v/>
      </c>
      <c r="AV250" s="6" t="str">
        <f>IF(OR(I250="201 十種競技",I250="202 七種競技"),#REF!,"")</f>
        <v/>
      </c>
      <c r="AW250" s="6" t="str">
        <f>IF(I250="107 ハーフマラソン",#REF!,"")</f>
        <v/>
      </c>
      <c r="AX250" s="6" t="e">
        <f>I250 &amp;#REF!</f>
        <v>#REF!</v>
      </c>
      <c r="AY250" s="6">
        <f>I250</f>
        <v>0</v>
      </c>
      <c r="AZ250" s="6">
        <f>COUNTIF($AY$5:$AY$401,I250)</f>
        <v>160</v>
      </c>
      <c r="BA250" s="6">
        <f>COUNTIF($AX$5:$AX$401,I250 &amp; "B標準")</f>
        <v>0</v>
      </c>
      <c r="BB250" s="6" t="str">
        <f>D248 &amp; D250</f>
        <v>登録番号</v>
      </c>
    </row>
    <row r="251" spans="1:54" ht="14.25" thickBot="1" x14ac:dyDescent="0.2">
      <c r="A251" s="368"/>
      <c r="B251" s="380"/>
      <c r="C251" s="282"/>
      <c r="D251" s="280"/>
      <c r="E251" s="186" t="str">
        <f>IF(C250="○",IF($D250&lt;&gt;"",VLOOKUP($D250,新規学連登録者入力シート!$A$2:$U$101,7,FALSE),""),IF($D250&lt;&gt;"",IF(VLOOKUP(個人情報!$D250,登録者リスト!$A$1:$F$43729,4,FALSE)=基本情報!$D$6,VLOOKUP(個人情報!$D250,登録者リスト!$A$1:$F$43729,2,FALSE),""),""))</f>
        <v/>
      </c>
      <c r="F251" s="284"/>
      <c r="G251" s="186" t="str">
        <f>IF(C250="○",IF($D250&lt;&gt;"",VLOOKUP($D250,新規学連登録者入力シート!$A$2:$U$101,19,FALSE),""),IF($D250&lt;&gt;"",IF(VLOOKUP(個人情報!$D250,登録者リスト!$A$1:$F$43729,4,FALSE)=基本情報!$D$6,VLOOKUP(個人情報!$D250,登録者リスト!$A$1:$F$43729,6,FALSE),""),""))</f>
        <v/>
      </c>
      <c r="H251" s="364"/>
      <c r="I251" s="348"/>
      <c r="J251" s="171"/>
      <c r="K251" s="15" t="str">
        <f>IF(S251="",ASC(L251&amp;IF(N251&lt;&gt;"",TEXT(N251,"00"),"")&amp;IF(P251&lt;&gt;"",TEXT(P251,"00"),"")&amp;IF(R251&lt;&gt;"",TEXT(R251,"00"),"")),ASC(S251))</f>
        <v/>
      </c>
      <c r="L251" s="280"/>
      <c r="M251" s="330"/>
      <c r="N251" s="312"/>
      <c r="O251" s="330"/>
      <c r="P251" s="312"/>
      <c r="Q251" s="314"/>
      <c r="R251" s="316"/>
      <c r="S251" s="280"/>
      <c r="T251" s="10"/>
      <c r="U251" s="11" t="s">
        <v>23</v>
      </c>
      <c r="V251" s="10"/>
      <c r="W251" s="11" t="s">
        <v>25</v>
      </c>
      <c r="X251" s="10"/>
      <c r="Y251" s="11" t="s">
        <v>26</v>
      </c>
      <c r="Z251" s="342"/>
      <c r="AA251" s="128" t="str">
        <f>IF(AI251="",ASC(AB250&amp;IF(AD251&lt;&gt;"",TEXT(AD251,"00"),"")&amp;IF(AF251&lt;&gt;"",TEXT(AF251,"00"),"")&amp;IF(AH251&lt;&gt;"",TEXT(AH251,"00"),"")),ASC(AI251))</f>
        <v/>
      </c>
      <c r="AB251" s="328"/>
      <c r="AC251" s="332"/>
      <c r="AD251" s="328"/>
      <c r="AE251" s="332"/>
      <c r="AF251" s="328"/>
      <c r="AG251" s="336"/>
      <c r="AH251" s="328"/>
      <c r="AI251" s="372"/>
      <c r="AJ251" s="231" t="e">
        <f>IF(#REF!="",ASC(#REF!&amp;IF(#REF!&lt;&gt;"",TEXT(#REF!,"00"),"")&amp;IF(#REF!&lt;&gt;"",TEXT(#REF!,"00"),"")&amp;IF(#REF!&lt;&gt;"",TEXT(#REF!,"00"),"")),ASC(#REF!))</f>
        <v>#REF!</v>
      </c>
      <c r="AL251" s="6" t="str">
        <f>IF(AND(I251&lt;&gt;"107 ハーフマラソン",I251&lt;&gt;"062 10000mW"),D250 &amp; "-" &amp; I251,D250 &amp; "-" &amp; I251 &amp;#REF!)</f>
        <v>-</v>
      </c>
      <c r="AM251" s="6" t="str">
        <f>IF(ISERROR(VLOOKUP(個人情報!$AL251,登録者リスト!#REF!,4,FALSE)),"○","")</f>
        <v>○</v>
      </c>
      <c r="AN251" s="6" t="e">
        <f>IF(AND(I251&lt;&gt;"107 ハーフマラソン",I251&lt;&gt;"062 10000mW"),#REF! &amp; "-" &amp; I251,#REF! &amp; "-" &amp; I251 &amp;#REF!)</f>
        <v>#REF!</v>
      </c>
      <c r="AO251" s="6" t="str">
        <f>IF(ISERROR(VLOOKUP(AN251,突破者リスト外資格記録入力シート!$D$7:$M$106,2,FALSE)),"○","")</f>
        <v>○</v>
      </c>
      <c r="AQ251" s="6" t="str">
        <f>IF(I251="107 ハーフマラソン","H",IF(I251="062 10000mW","W",""))</f>
        <v/>
      </c>
      <c r="AR251" s="6" t="e">
        <f>VLOOKUP($I251 &amp;#REF!,標準記録!$A$1:$D$25,2,FALSE)</f>
        <v>#REF!</v>
      </c>
      <c r="AS251" s="6" t="e">
        <f>VLOOKUP($I251 &amp;#REF!,標準記録!$A$1:$D$25,3,FALSE)</f>
        <v>#REF!</v>
      </c>
      <c r="AT251" s="6" t="e">
        <f>VLOOKUP($I251 &amp;#REF!,標準記録!$A$1:$D$25,4,FALSE)</f>
        <v>#REF!</v>
      </c>
      <c r="AU251" s="6" t="str">
        <f>IF(AV251="","",A250)</f>
        <v/>
      </c>
      <c r="AV251" s="6" t="str">
        <f>IF(OR(I251="201 十種競技",I251="202 七種競技"),#REF!,"")</f>
        <v/>
      </c>
      <c r="AW251" s="6" t="str">
        <f>IF(I251="107 ハーフマラソン",#REF!,"")</f>
        <v/>
      </c>
      <c r="AX251" s="6" t="e">
        <f>I251 &amp;#REF!</f>
        <v>#REF!</v>
      </c>
      <c r="AY251" s="6">
        <f>I251</f>
        <v>0</v>
      </c>
      <c r="AZ251" s="6">
        <f>COUNTIF($AY$5:$AY$401,I251)</f>
        <v>160</v>
      </c>
      <c r="BA251" s="6">
        <f>COUNTIF($AX$5:$AX$401,I251 &amp; "B標準")</f>
        <v>0</v>
      </c>
    </row>
    <row r="252" spans="1:54" ht="15" thickTop="1" thickBot="1" x14ac:dyDescent="0.2">
      <c r="A252" s="369"/>
      <c r="B252" s="319" t="s">
        <v>167</v>
      </c>
      <c r="C252" s="320"/>
      <c r="D252" s="320"/>
      <c r="E252" s="320"/>
      <c r="F252" s="320"/>
      <c r="G252" s="321"/>
      <c r="H252" s="183"/>
      <c r="I252" s="370"/>
      <c r="J252" s="323"/>
      <c r="K252" s="323"/>
      <c r="L252" s="323"/>
      <c r="M252" s="323"/>
      <c r="N252" s="323"/>
      <c r="O252" s="323"/>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4"/>
    </row>
    <row r="253" spans="1:54" ht="13.5" customHeight="1" x14ac:dyDescent="0.15">
      <c r="A253" s="365"/>
      <c r="B253" s="355" t="s">
        <v>0</v>
      </c>
      <c r="C253" s="357" t="s">
        <v>283</v>
      </c>
      <c r="D253" s="357" t="str">
        <f>IF(C255="○","整理番号","登録番号")</f>
        <v>登録番号</v>
      </c>
      <c r="E253" s="212" t="s">
        <v>1402</v>
      </c>
      <c r="F253" s="355" t="s">
        <v>322</v>
      </c>
      <c r="G253" s="213" t="s">
        <v>1</v>
      </c>
      <c r="H253" s="361" t="s">
        <v>1403</v>
      </c>
      <c r="I253" s="359" t="s">
        <v>2</v>
      </c>
      <c r="J253" s="214" t="s">
        <v>284</v>
      </c>
      <c r="K253" s="215" t="s">
        <v>16</v>
      </c>
      <c r="L253" s="352" t="s">
        <v>4</v>
      </c>
      <c r="M253" s="353"/>
      <c r="N253" s="353"/>
      <c r="O253" s="353"/>
      <c r="P253" s="353"/>
      <c r="Q253" s="353"/>
      <c r="R253" s="353"/>
      <c r="S253" s="353"/>
      <c r="T253" s="353"/>
      <c r="U253" s="353"/>
      <c r="V253" s="353"/>
      <c r="W253" s="353"/>
      <c r="X253" s="353"/>
      <c r="Y253" s="353"/>
      <c r="Z253" s="354"/>
      <c r="AA253" s="216" t="s">
        <v>16</v>
      </c>
      <c r="AB253" s="373" t="s">
        <v>470</v>
      </c>
      <c r="AC253" s="374"/>
      <c r="AD253" s="374"/>
      <c r="AE253" s="374"/>
      <c r="AF253" s="374"/>
      <c r="AG253" s="374"/>
      <c r="AH253" s="374"/>
      <c r="AI253" s="375"/>
      <c r="AJ253" s="228" t="s">
        <v>16</v>
      </c>
    </row>
    <row r="254" spans="1:54" ht="14.25" thickBot="1" x14ac:dyDescent="0.2">
      <c r="A254" s="366"/>
      <c r="B254" s="356"/>
      <c r="C254" s="358"/>
      <c r="D254" s="358"/>
      <c r="E254" s="217" t="s">
        <v>6</v>
      </c>
      <c r="F254" s="356"/>
      <c r="G254" s="218" t="s">
        <v>7</v>
      </c>
      <c r="H254" s="362"/>
      <c r="I254" s="360"/>
      <c r="J254" s="219"/>
      <c r="K254" s="220"/>
      <c r="L254" s="349" t="s">
        <v>8</v>
      </c>
      <c r="M254" s="350"/>
      <c r="N254" s="350"/>
      <c r="O254" s="350"/>
      <c r="P254" s="350"/>
      <c r="Q254" s="350"/>
      <c r="R254" s="351"/>
      <c r="S254" s="217" t="s">
        <v>9</v>
      </c>
      <c r="T254" s="221" t="s">
        <v>10</v>
      </c>
      <c r="U254" s="222"/>
      <c r="V254" s="222"/>
      <c r="W254" s="222"/>
      <c r="X254" s="222"/>
      <c r="Y254" s="223"/>
      <c r="Z254" s="218" t="s">
        <v>11</v>
      </c>
      <c r="AA254" s="224"/>
      <c r="AB254" s="376" t="s">
        <v>8</v>
      </c>
      <c r="AC254" s="377"/>
      <c r="AD254" s="377"/>
      <c r="AE254" s="377"/>
      <c r="AF254" s="377"/>
      <c r="AG254" s="377"/>
      <c r="AH254" s="378"/>
      <c r="AI254" s="225" t="s">
        <v>9</v>
      </c>
      <c r="AJ254" s="229"/>
    </row>
    <row r="255" spans="1:54" x14ac:dyDescent="0.15">
      <c r="A255" s="367">
        <v>51</v>
      </c>
      <c r="B255" s="379" t="str">
        <f>IF(OR(B250="",E255=""),"",B250+1)</f>
        <v/>
      </c>
      <c r="C255" s="281"/>
      <c r="D255" s="279"/>
      <c r="E255" s="184" t="str">
        <f>IF(C255="○",IF($D255&lt;&gt;"",VLOOKUP($D255,新規学連登録者入力シート!$A$2:$U$101,8,FALSE),""),IF($D255&lt;&gt;"",IF(VLOOKUP(個人情報!$D255,登録者リスト!$A$1:$F$43729,4,FALSE)=基本情報!$D$6,VLOOKUP(個人情報!$D255,登録者リスト!$A$1:$F$43729,3,FALSE),""),""))</f>
        <v/>
      </c>
      <c r="F255" s="283" t="str">
        <f>IF(C255="○",IF($D255&lt;&gt;"",VLOOKUP($D255,新規学連登録者入力シート!$A$2:$U$101,9,FALSE),""),IF($D255&lt;&gt;"",IF(VLOOKUP(個人情報!$D255,登録者リスト!$A$1:$G$43729,4,FALSE)=基本情報!$D$6,VLOOKUP(個人情報!$D255,登録者リスト!$A$1:$G$43729,7,FALSE),""),""))</f>
        <v/>
      </c>
      <c r="G255" s="185" t="str">
        <f>IF(C255="○",IF($D255&lt;&gt;"",VLOOKUP($D255,新規学連登録者入力シート!$A$2:$U$101,14,FALSE),""),IF($D255&lt;&gt;"",IF(VLOOKUP(個人情報!$D255,登録者リスト!$A$1:$F$43729,4,FALSE)=基本情報!$D$6,VLOOKUP(個人情報!$D255,登録者リスト!$A$1:$F$43729,5,FALSE),""),""))</f>
        <v/>
      </c>
      <c r="H255" s="363" t="str">
        <f>IF(C255="○",IF($D255&lt;&gt;"",VLOOKUP($D255,新規学連登録者入力シート!$A$2:$U$101,19,FALSE),""),IF($D255&lt;&gt;"",IF(VLOOKUP(個人情報!$D255,登録者リスト!$A$1:$H$43729,4,FALSE)=基本情報!$D$6,VLOOKUP(個人情報!$D255,登録者リスト!$A$1:$H$43729,8,FALSE),""),""))</f>
        <v/>
      </c>
      <c r="I255" s="347"/>
      <c r="J255" s="170"/>
      <c r="K255" s="13" t="str">
        <f>IF(S255="",ASC(L255&amp;IF(N255&lt;&gt;"",TEXT(N255,"00"),"")&amp;IF(P255&lt;&gt;"",TEXT(P255,"00"),"")&amp;IF(R255&lt;&gt;"",TEXT(R255,"00"),"")),ASC(S255))</f>
        <v/>
      </c>
      <c r="L255" s="279"/>
      <c r="M255" s="329" t="s">
        <v>278</v>
      </c>
      <c r="N255" s="311"/>
      <c r="O255" s="329" t="s">
        <v>279</v>
      </c>
      <c r="P255" s="311"/>
      <c r="Q255" s="313" t="s">
        <v>280</v>
      </c>
      <c r="R255" s="315"/>
      <c r="S255" s="279"/>
      <c r="T255" s="8"/>
      <c r="U255" s="9" t="s">
        <v>23</v>
      </c>
      <c r="V255" s="8"/>
      <c r="W255" s="9" t="s">
        <v>24</v>
      </c>
      <c r="X255" s="8"/>
      <c r="Y255" s="9" t="s">
        <v>26</v>
      </c>
      <c r="Z255" s="341"/>
      <c r="AA255" s="127" t="str">
        <f>IF(AI255="",ASC(AB255&amp;IF(AD255&lt;&gt;"",TEXT(AD255,"00"),"")&amp;IF(AF255&lt;&gt;"",TEXT(AF255,"00"),"")&amp;IF(AH255&lt;&gt;"",TEXT(AH255,"00"),"")),ASC(AI255))</f>
        <v/>
      </c>
      <c r="AB255" s="327" t="str">
        <f>IF(I255="","",IF(I255="201 十種競技","",VLOOKUP(I255,大学記録!$A$3:$H$22,2,FALSE)))</f>
        <v/>
      </c>
      <c r="AC255" s="331" t="s">
        <v>278</v>
      </c>
      <c r="AD255" s="327" t="str">
        <f>IF(I255="","",IF(I255="201 十種競技","",VLOOKUP(I255,大学記録!$A$3:$H$22,4,FALSE)))</f>
        <v/>
      </c>
      <c r="AE255" s="331" t="s">
        <v>279</v>
      </c>
      <c r="AF255" s="327" t="str">
        <f>IF(I255="","",IF(I255="201 十種競技","",VLOOKUP(I255,大学記録!$A$3:$H$22,6,FALSE)))</f>
        <v/>
      </c>
      <c r="AG255" s="335" t="s">
        <v>280</v>
      </c>
      <c r="AH255" s="327" t="str">
        <f>IF(I255="","",IF(I255="201 十種競技","",VLOOKUP(I255,大学記録!$A$3:$H$22,8,FALSE)))</f>
        <v/>
      </c>
      <c r="AI255" s="371" t="str">
        <f>IF(I255="","",IF(I255="201 十種競技",大学記録!$B$21,""))</f>
        <v/>
      </c>
      <c r="AJ255" s="230" t="e">
        <f>IF(#REF!="",ASC(#REF!&amp;IF(#REF!&lt;&gt;"",TEXT(#REF!,"00"),"")&amp;IF(#REF!&lt;&gt;"",TEXT(#REF!,"00"),"")&amp;IF(#REF!&lt;&gt;"",TEXT(#REF!,"00"),"")),ASC(#REF!))</f>
        <v>#REF!</v>
      </c>
      <c r="AL255" s="6" t="str">
        <f>IF(AND(I255&lt;&gt;"107 ハーフマラソン",I255&lt;&gt;"062 10000mW"),D255 &amp; "-" &amp; I255,D255 &amp; "-" &amp; I255 &amp;#REF!)</f>
        <v>-</v>
      </c>
      <c r="AM255" s="6" t="str">
        <f>IF(ISERROR(VLOOKUP(個人情報!$AL255,登録者リスト!#REF!,4,FALSE)),"○","")</f>
        <v>○</v>
      </c>
      <c r="AN255" s="6" t="e">
        <f>IF(AND(I255&lt;&gt;"107 ハーフマラソン",I255&lt;&gt;"062 10000mW"),#REF! &amp; "-" &amp; I255,#REF! &amp; "-" &amp; I255 &amp;#REF!)</f>
        <v>#REF!</v>
      </c>
      <c r="AO255" s="6" t="str">
        <f>IF(ISERROR(VLOOKUP(AN255,突破者リスト外資格記録入力シート!$D$7:$M$106,2,FALSE)),"○","")</f>
        <v>○</v>
      </c>
      <c r="AP255" s="6" t="str">
        <f>IF(C255="○","整理番号","登録番号")</f>
        <v>登録番号</v>
      </c>
      <c r="AQ255" s="6" t="str">
        <f>IF(I255="107 ハーフマラソン","H",IF(I255="062 10000mW","W",""))</f>
        <v/>
      </c>
      <c r="AR255" s="6" t="e">
        <f>VLOOKUP($I255 &amp;#REF!,標準記録!$A$1:$D$25,2,FALSE)</f>
        <v>#REF!</v>
      </c>
      <c r="AS255" s="6" t="e">
        <f>VLOOKUP($I255 &amp;#REF!,標準記録!$A$1:$D$25,3,FALSE)</f>
        <v>#REF!</v>
      </c>
      <c r="AT255" s="6" t="e">
        <f>VLOOKUP($I255 &amp;#REF!,標準記録!$A$1:$D$25,4,FALSE)</f>
        <v>#REF!</v>
      </c>
      <c r="AU255" s="6" t="str">
        <f>IF(AV255="","",A255)</f>
        <v/>
      </c>
      <c r="AV255" s="6" t="str">
        <f>IF(OR(I255="201 十種競技",I255="202 七種競技"),#REF!,"")</f>
        <v/>
      </c>
      <c r="AW255" s="6" t="str">
        <f>IF(I255="107 ハーフマラソン",#REF!,"")</f>
        <v/>
      </c>
      <c r="AX255" s="6" t="e">
        <f>I255 &amp;#REF!</f>
        <v>#REF!</v>
      </c>
      <c r="AY255" s="6">
        <f>I255</f>
        <v>0</v>
      </c>
      <c r="AZ255" s="6">
        <f>COUNTIF($AY$5:$AY$401,I255)</f>
        <v>160</v>
      </c>
      <c r="BA255" s="6">
        <f>COUNTIF($AX$5:$AX$401,I255 &amp; "B標準")</f>
        <v>0</v>
      </c>
      <c r="BB255" s="6" t="str">
        <f>D253 &amp; D255</f>
        <v>登録番号</v>
      </c>
    </row>
    <row r="256" spans="1:54" ht="14.25" thickBot="1" x14ac:dyDescent="0.2">
      <c r="A256" s="368"/>
      <c r="B256" s="380"/>
      <c r="C256" s="282"/>
      <c r="D256" s="280"/>
      <c r="E256" s="186" t="str">
        <f>IF(C255="○",IF($D255&lt;&gt;"",VLOOKUP($D255,新規学連登録者入力シート!$A$2:$U$101,7,FALSE),""),IF($D255&lt;&gt;"",IF(VLOOKUP(個人情報!$D255,登録者リスト!$A$1:$F$43729,4,FALSE)=基本情報!$D$6,VLOOKUP(個人情報!$D255,登録者リスト!$A$1:$F$43729,2,FALSE),""),""))</f>
        <v/>
      </c>
      <c r="F256" s="284"/>
      <c r="G256" s="186" t="str">
        <f>IF(C255="○",IF($D255&lt;&gt;"",VLOOKUP($D255,新規学連登録者入力シート!$A$2:$U$101,19,FALSE),""),IF($D255&lt;&gt;"",IF(VLOOKUP(個人情報!$D255,登録者リスト!$A$1:$F$43729,4,FALSE)=基本情報!$D$6,VLOOKUP(個人情報!$D255,登録者リスト!$A$1:$F$43729,6,FALSE),""),""))</f>
        <v/>
      </c>
      <c r="H256" s="364"/>
      <c r="I256" s="348"/>
      <c r="J256" s="171"/>
      <c r="K256" s="15" t="str">
        <f>IF(S256="",ASC(L256&amp;IF(N256&lt;&gt;"",TEXT(N256,"00"),"")&amp;IF(P256&lt;&gt;"",TEXT(P256,"00"),"")&amp;IF(R256&lt;&gt;"",TEXT(R256,"00"),"")),ASC(S256))</f>
        <v/>
      </c>
      <c r="L256" s="280"/>
      <c r="M256" s="330"/>
      <c r="N256" s="312"/>
      <c r="O256" s="330"/>
      <c r="P256" s="312"/>
      <c r="Q256" s="314"/>
      <c r="R256" s="316"/>
      <c r="S256" s="280"/>
      <c r="T256" s="10"/>
      <c r="U256" s="11" t="s">
        <v>23</v>
      </c>
      <c r="V256" s="10"/>
      <c r="W256" s="11" t="s">
        <v>25</v>
      </c>
      <c r="X256" s="10"/>
      <c r="Y256" s="11" t="s">
        <v>26</v>
      </c>
      <c r="Z256" s="342"/>
      <c r="AA256" s="128" t="str">
        <f>IF(AI256="",ASC(AB255&amp;IF(AD256&lt;&gt;"",TEXT(AD256,"00"),"")&amp;IF(AF256&lt;&gt;"",TEXT(AF256,"00"),"")&amp;IF(AH256&lt;&gt;"",TEXT(AH256,"00"),"")),ASC(AI256))</f>
        <v/>
      </c>
      <c r="AB256" s="328"/>
      <c r="AC256" s="332"/>
      <c r="AD256" s="328"/>
      <c r="AE256" s="332"/>
      <c r="AF256" s="328"/>
      <c r="AG256" s="336"/>
      <c r="AH256" s="328"/>
      <c r="AI256" s="372"/>
      <c r="AJ256" s="231" t="e">
        <f>IF(#REF!="",ASC(#REF!&amp;IF(#REF!&lt;&gt;"",TEXT(#REF!,"00"),"")&amp;IF(#REF!&lt;&gt;"",TEXT(#REF!,"00"),"")&amp;IF(#REF!&lt;&gt;"",TEXT(#REF!,"00"),"")),ASC(#REF!))</f>
        <v>#REF!</v>
      </c>
      <c r="AL256" s="6" t="str">
        <f>IF(AND(I256&lt;&gt;"107 ハーフマラソン",I256&lt;&gt;"062 10000mW"),D255 &amp; "-" &amp; I256,D255 &amp; "-" &amp; I256 &amp;#REF!)</f>
        <v>-</v>
      </c>
      <c r="AM256" s="6" t="str">
        <f>IF(ISERROR(VLOOKUP(個人情報!$AL256,登録者リスト!#REF!,4,FALSE)),"○","")</f>
        <v>○</v>
      </c>
      <c r="AN256" s="6" t="e">
        <f>IF(AND(I256&lt;&gt;"107 ハーフマラソン",I256&lt;&gt;"062 10000mW"),#REF! &amp; "-" &amp; I256,#REF! &amp; "-" &amp; I256 &amp;#REF!)</f>
        <v>#REF!</v>
      </c>
      <c r="AO256" s="6" t="str">
        <f>IF(ISERROR(VLOOKUP(AN256,突破者リスト外資格記録入力シート!$D$7:$M$106,2,FALSE)),"○","")</f>
        <v>○</v>
      </c>
      <c r="AQ256" s="6" t="str">
        <f>IF(I256="107 ハーフマラソン","H",IF(I256="062 10000mW","W",""))</f>
        <v/>
      </c>
      <c r="AR256" s="6" t="e">
        <f>VLOOKUP($I256 &amp;#REF!,標準記録!$A$1:$D$25,2,FALSE)</f>
        <v>#REF!</v>
      </c>
      <c r="AS256" s="6" t="e">
        <f>VLOOKUP($I256 &amp;#REF!,標準記録!$A$1:$D$25,3,FALSE)</f>
        <v>#REF!</v>
      </c>
      <c r="AT256" s="6" t="e">
        <f>VLOOKUP($I256 &amp;#REF!,標準記録!$A$1:$D$25,4,FALSE)</f>
        <v>#REF!</v>
      </c>
      <c r="AU256" s="6" t="str">
        <f>IF(AV256="","",A255)</f>
        <v/>
      </c>
      <c r="AV256" s="6" t="str">
        <f>IF(OR(I256="201 十種競技",I256="202 七種競技"),#REF!,"")</f>
        <v/>
      </c>
      <c r="AW256" s="6" t="str">
        <f>IF(I256="107 ハーフマラソン",#REF!,"")</f>
        <v/>
      </c>
      <c r="AX256" s="6" t="e">
        <f>I256 &amp;#REF!</f>
        <v>#REF!</v>
      </c>
      <c r="AY256" s="6">
        <f>I256</f>
        <v>0</v>
      </c>
      <c r="AZ256" s="6">
        <f>COUNTIF($AY$5:$AY$401,I256)</f>
        <v>160</v>
      </c>
      <c r="BA256" s="6">
        <f>COUNTIF($AX$5:$AX$401,I256 &amp; "B標準")</f>
        <v>0</v>
      </c>
    </row>
    <row r="257" spans="1:54" ht="15" thickTop="1" thickBot="1" x14ac:dyDescent="0.2">
      <c r="A257" s="369"/>
      <c r="B257" s="319" t="s">
        <v>167</v>
      </c>
      <c r="C257" s="320"/>
      <c r="D257" s="320"/>
      <c r="E257" s="320"/>
      <c r="F257" s="320"/>
      <c r="G257" s="321"/>
      <c r="H257" s="183"/>
      <c r="I257" s="370"/>
      <c r="J257" s="323"/>
      <c r="K257" s="323"/>
      <c r="L257" s="323"/>
      <c r="M257" s="323"/>
      <c r="N257" s="323"/>
      <c r="O257" s="323"/>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4"/>
    </row>
    <row r="258" spans="1:54" ht="13.5" customHeight="1" x14ac:dyDescent="0.15">
      <c r="A258" s="365"/>
      <c r="B258" s="355" t="s">
        <v>0</v>
      </c>
      <c r="C258" s="357" t="s">
        <v>283</v>
      </c>
      <c r="D258" s="357" t="str">
        <f>IF(C260="○","整理番号","登録番号")</f>
        <v>登録番号</v>
      </c>
      <c r="E258" s="212" t="s">
        <v>1402</v>
      </c>
      <c r="F258" s="355" t="s">
        <v>322</v>
      </c>
      <c r="G258" s="213" t="s">
        <v>1</v>
      </c>
      <c r="H258" s="361" t="s">
        <v>1403</v>
      </c>
      <c r="I258" s="359" t="s">
        <v>2</v>
      </c>
      <c r="J258" s="214" t="s">
        <v>284</v>
      </c>
      <c r="K258" s="215" t="s">
        <v>16</v>
      </c>
      <c r="L258" s="352" t="s">
        <v>4</v>
      </c>
      <c r="M258" s="353"/>
      <c r="N258" s="353"/>
      <c r="O258" s="353"/>
      <c r="P258" s="353"/>
      <c r="Q258" s="353"/>
      <c r="R258" s="353"/>
      <c r="S258" s="353"/>
      <c r="T258" s="353"/>
      <c r="U258" s="353"/>
      <c r="V258" s="353"/>
      <c r="W258" s="353"/>
      <c r="X258" s="353"/>
      <c r="Y258" s="353"/>
      <c r="Z258" s="354"/>
      <c r="AA258" s="216" t="s">
        <v>16</v>
      </c>
      <c r="AB258" s="373" t="s">
        <v>470</v>
      </c>
      <c r="AC258" s="374"/>
      <c r="AD258" s="374"/>
      <c r="AE258" s="374"/>
      <c r="AF258" s="374"/>
      <c r="AG258" s="374"/>
      <c r="AH258" s="374"/>
      <c r="AI258" s="375"/>
      <c r="AJ258" s="228" t="s">
        <v>16</v>
      </c>
    </row>
    <row r="259" spans="1:54" ht="14.25" thickBot="1" x14ac:dyDescent="0.2">
      <c r="A259" s="366"/>
      <c r="B259" s="356"/>
      <c r="C259" s="358"/>
      <c r="D259" s="358"/>
      <c r="E259" s="217" t="s">
        <v>6</v>
      </c>
      <c r="F259" s="356"/>
      <c r="G259" s="218" t="s">
        <v>7</v>
      </c>
      <c r="H259" s="362"/>
      <c r="I259" s="360"/>
      <c r="J259" s="219"/>
      <c r="K259" s="220"/>
      <c r="L259" s="349" t="s">
        <v>8</v>
      </c>
      <c r="M259" s="350"/>
      <c r="N259" s="350"/>
      <c r="O259" s="350"/>
      <c r="P259" s="350"/>
      <c r="Q259" s="350"/>
      <c r="R259" s="351"/>
      <c r="S259" s="217" t="s">
        <v>9</v>
      </c>
      <c r="T259" s="221" t="s">
        <v>10</v>
      </c>
      <c r="U259" s="222"/>
      <c r="V259" s="222"/>
      <c r="W259" s="222"/>
      <c r="X259" s="222"/>
      <c r="Y259" s="223"/>
      <c r="Z259" s="218" t="s">
        <v>11</v>
      </c>
      <c r="AA259" s="224"/>
      <c r="AB259" s="376" t="s">
        <v>8</v>
      </c>
      <c r="AC259" s="377"/>
      <c r="AD259" s="377"/>
      <c r="AE259" s="377"/>
      <c r="AF259" s="377"/>
      <c r="AG259" s="377"/>
      <c r="AH259" s="378"/>
      <c r="AI259" s="225" t="s">
        <v>9</v>
      </c>
      <c r="AJ259" s="229"/>
    </row>
    <row r="260" spans="1:54" x14ac:dyDescent="0.15">
      <c r="A260" s="367">
        <v>52</v>
      </c>
      <c r="B260" s="379" t="str">
        <f>IF(OR(B255="",E260=""),"",B255+1)</f>
        <v/>
      </c>
      <c r="C260" s="281"/>
      <c r="D260" s="279"/>
      <c r="E260" s="184" t="str">
        <f>IF(C260="○",IF($D260&lt;&gt;"",VLOOKUP($D260,新規学連登録者入力シート!$A$2:$U$101,8,FALSE),""),IF($D260&lt;&gt;"",IF(VLOOKUP(個人情報!$D260,登録者リスト!$A$1:$F$43729,4,FALSE)=基本情報!$D$6,VLOOKUP(個人情報!$D260,登録者リスト!$A$1:$F$43729,3,FALSE),""),""))</f>
        <v/>
      </c>
      <c r="F260" s="283" t="str">
        <f>IF(C260="○",IF($D260&lt;&gt;"",VLOOKUP($D260,新規学連登録者入力シート!$A$2:$U$101,9,FALSE),""),IF($D260&lt;&gt;"",IF(VLOOKUP(個人情報!$D260,登録者リスト!$A$1:$G$43729,4,FALSE)=基本情報!$D$6,VLOOKUP(個人情報!$D260,登録者リスト!$A$1:$G$43729,7,FALSE),""),""))</f>
        <v/>
      </c>
      <c r="G260" s="185" t="str">
        <f>IF(C260="○",IF($D260&lt;&gt;"",VLOOKUP($D260,新規学連登録者入力シート!$A$2:$U$101,14,FALSE),""),IF($D260&lt;&gt;"",IF(VLOOKUP(個人情報!$D260,登録者リスト!$A$1:$F$43729,4,FALSE)=基本情報!$D$6,VLOOKUP(個人情報!$D260,登録者リスト!$A$1:$F$43729,5,FALSE),""),""))</f>
        <v/>
      </c>
      <c r="H260" s="363" t="str">
        <f>IF(C260="○",IF($D260&lt;&gt;"",VLOOKUP($D260,新規学連登録者入力シート!$A$2:$U$101,19,FALSE),""),IF($D260&lt;&gt;"",IF(VLOOKUP(個人情報!$D260,登録者リスト!$A$1:$H$43729,4,FALSE)=基本情報!$D$6,VLOOKUP(個人情報!$D260,登録者リスト!$A$1:$H$43729,8,FALSE),""),""))</f>
        <v/>
      </c>
      <c r="I260" s="347"/>
      <c r="J260" s="170"/>
      <c r="K260" s="13" t="str">
        <f>IF(S260="",ASC(L260&amp;IF(N260&lt;&gt;"",TEXT(N260,"00"),"")&amp;IF(P260&lt;&gt;"",TEXT(P260,"00"),"")&amp;IF(R260&lt;&gt;"",TEXT(R260,"00"),"")),ASC(S260))</f>
        <v/>
      </c>
      <c r="L260" s="279"/>
      <c r="M260" s="329" t="s">
        <v>278</v>
      </c>
      <c r="N260" s="311"/>
      <c r="O260" s="329" t="s">
        <v>279</v>
      </c>
      <c r="P260" s="311"/>
      <c r="Q260" s="313" t="s">
        <v>280</v>
      </c>
      <c r="R260" s="315"/>
      <c r="S260" s="279"/>
      <c r="T260" s="8"/>
      <c r="U260" s="9" t="s">
        <v>23</v>
      </c>
      <c r="V260" s="8"/>
      <c r="W260" s="9" t="s">
        <v>24</v>
      </c>
      <c r="X260" s="8"/>
      <c r="Y260" s="9" t="s">
        <v>26</v>
      </c>
      <c r="Z260" s="341"/>
      <c r="AA260" s="127" t="str">
        <f>IF(AI260="",ASC(AB260&amp;IF(AD260&lt;&gt;"",TEXT(AD260,"00"),"")&amp;IF(AF260&lt;&gt;"",TEXT(AF260,"00"),"")&amp;IF(AH260&lt;&gt;"",TEXT(AH260,"00"),"")),ASC(AI260))</f>
        <v/>
      </c>
      <c r="AB260" s="327" t="str">
        <f>IF(I260="","",IF(I260="201 十種競技","",VLOOKUP(I260,大学記録!$A$3:$H$22,2,FALSE)))</f>
        <v/>
      </c>
      <c r="AC260" s="331" t="s">
        <v>278</v>
      </c>
      <c r="AD260" s="327" t="str">
        <f>IF(I260="","",IF(I260="201 十種競技","",VLOOKUP(I260,大学記録!$A$3:$H$22,4,FALSE)))</f>
        <v/>
      </c>
      <c r="AE260" s="331" t="s">
        <v>279</v>
      </c>
      <c r="AF260" s="327" t="str">
        <f>IF(I260="","",IF(I260="201 十種競技","",VLOOKUP(I260,大学記録!$A$3:$H$22,6,FALSE)))</f>
        <v/>
      </c>
      <c r="AG260" s="335" t="s">
        <v>280</v>
      </c>
      <c r="AH260" s="327" t="str">
        <f>IF(I260="","",IF(I260="201 十種競技","",VLOOKUP(I260,大学記録!$A$3:$H$22,8,FALSE)))</f>
        <v/>
      </c>
      <c r="AI260" s="371" t="str">
        <f>IF(I260="","",IF(I260="201 十種競技",大学記録!$B$21,""))</f>
        <v/>
      </c>
      <c r="AJ260" s="230" t="e">
        <f>IF(#REF!="",ASC(#REF!&amp;IF(#REF!&lt;&gt;"",TEXT(#REF!,"00"),"")&amp;IF(#REF!&lt;&gt;"",TEXT(#REF!,"00"),"")&amp;IF(#REF!&lt;&gt;"",TEXT(#REF!,"00"),"")),ASC(#REF!))</f>
        <v>#REF!</v>
      </c>
      <c r="AL260" s="6" t="str">
        <f>IF(AND(I260&lt;&gt;"107 ハーフマラソン",I260&lt;&gt;"062 10000mW"),D260 &amp; "-" &amp; I260,D260 &amp; "-" &amp; I260 &amp;#REF!)</f>
        <v>-</v>
      </c>
      <c r="AM260" s="6" t="str">
        <f>IF(ISERROR(VLOOKUP(個人情報!$AL260,登録者リスト!#REF!,4,FALSE)),"○","")</f>
        <v>○</v>
      </c>
      <c r="AN260" s="6" t="e">
        <f>IF(AND(I260&lt;&gt;"107 ハーフマラソン",I260&lt;&gt;"062 10000mW"),#REF! &amp; "-" &amp; I260,#REF! &amp; "-" &amp; I260 &amp;#REF!)</f>
        <v>#REF!</v>
      </c>
      <c r="AO260" s="6" t="str">
        <f>IF(ISERROR(VLOOKUP(AN260,突破者リスト外資格記録入力シート!$D$7:$M$106,2,FALSE)),"○","")</f>
        <v>○</v>
      </c>
      <c r="AP260" s="6" t="str">
        <f>IF(C260="○","整理番号","登録番号")</f>
        <v>登録番号</v>
      </c>
      <c r="AQ260" s="6" t="str">
        <f>IF(I260="107 ハーフマラソン","H",IF(I260="062 10000mW","W",""))</f>
        <v/>
      </c>
      <c r="AR260" s="6" t="e">
        <f>VLOOKUP($I260 &amp;#REF!,標準記録!$A$1:$D$25,2,FALSE)</f>
        <v>#REF!</v>
      </c>
      <c r="AS260" s="6" t="e">
        <f>VLOOKUP($I260 &amp;#REF!,標準記録!$A$1:$D$25,3,FALSE)</f>
        <v>#REF!</v>
      </c>
      <c r="AT260" s="6" t="e">
        <f>VLOOKUP($I260 &amp;#REF!,標準記録!$A$1:$D$25,4,FALSE)</f>
        <v>#REF!</v>
      </c>
      <c r="AU260" s="6" t="str">
        <f>IF(AV260="","",A260)</f>
        <v/>
      </c>
      <c r="AV260" s="6" t="str">
        <f>IF(OR(I260="201 十種競技",I260="202 七種競技"),#REF!,"")</f>
        <v/>
      </c>
      <c r="AW260" s="6" t="str">
        <f>IF(I260="107 ハーフマラソン",#REF!,"")</f>
        <v/>
      </c>
      <c r="AX260" s="6" t="e">
        <f>I260 &amp;#REF!</f>
        <v>#REF!</v>
      </c>
      <c r="AY260" s="6">
        <f>I260</f>
        <v>0</v>
      </c>
      <c r="AZ260" s="6">
        <f>COUNTIF($AY$5:$AY$401,I260)</f>
        <v>160</v>
      </c>
      <c r="BA260" s="6">
        <f>COUNTIF($AX$5:$AX$401,I260 &amp; "B標準")</f>
        <v>0</v>
      </c>
      <c r="BB260" s="6" t="str">
        <f>D258 &amp; D260</f>
        <v>登録番号</v>
      </c>
    </row>
    <row r="261" spans="1:54" ht="14.25" thickBot="1" x14ac:dyDescent="0.2">
      <c r="A261" s="368"/>
      <c r="B261" s="380"/>
      <c r="C261" s="282"/>
      <c r="D261" s="280"/>
      <c r="E261" s="186" t="str">
        <f>IF(C260="○",IF($D260&lt;&gt;"",VLOOKUP($D260,新規学連登録者入力シート!$A$2:$U$101,7,FALSE),""),IF($D260&lt;&gt;"",IF(VLOOKUP(個人情報!$D260,登録者リスト!$A$1:$F$43729,4,FALSE)=基本情報!$D$6,VLOOKUP(個人情報!$D260,登録者リスト!$A$1:$F$43729,2,FALSE),""),""))</f>
        <v/>
      </c>
      <c r="F261" s="284"/>
      <c r="G261" s="186" t="str">
        <f>IF(C260="○",IF($D260&lt;&gt;"",VLOOKUP($D260,新規学連登録者入力シート!$A$2:$U$101,19,FALSE),""),IF($D260&lt;&gt;"",IF(VLOOKUP(個人情報!$D260,登録者リスト!$A$1:$F$43729,4,FALSE)=基本情報!$D$6,VLOOKUP(個人情報!$D260,登録者リスト!$A$1:$F$43729,6,FALSE),""),""))</f>
        <v/>
      </c>
      <c r="H261" s="364"/>
      <c r="I261" s="348"/>
      <c r="J261" s="171"/>
      <c r="K261" s="15" t="str">
        <f>IF(S261="",ASC(L261&amp;IF(N261&lt;&gt;"",TEXT(N261,"00"),"")&amp;IF(P261&lt;&gt;"",TEXT(P261,"00"),"")&amp;IF(R261&lt;&gt;"",TEXT(R261,"00"),"")),ASC(S261))</f>
        <v/>
      </c>
      <c r="L261" s="280"/>
      <c r="M261" s="330"/>
      <c r="N261" s="312"/>
      <c r="O261" s="330"/>
      <c r="P261" s="312"/>
      <c r="Q261" s="314"/>
      <c r="R261" s="316"/>
      <c r="S261" s="280"/>
      <c r="T261" s="10"/>
      <c r="U261" s="11" t="s">
        <v>23</v>
      </c>
      <c r="V261" s="10"/>
      <c r="W261" s="11" t="s">
        <v>25</v>
      </c>
      <c r="X261" s="10"/>
      <c r="Y261" s="11" t="s">
        <v>26</v>
      </c>
      <c r="Z261" s="342"/>
      <c r="AA261" s="128" t="str">
        <f>IF(AI261="",ASC(AB260&amp;IF(AD261&lt;&gt;"",TEXT(AD261,"00"),"")&amp;IF(AF261&lt;&gt;"",TEXT(AF261,"00"),"")&amp;IF(AH261&lt;&gt;"",TEXT(AH261,"00"),"")),ASC(AI261))</f>
        <v/>
      </c>
      <c r="AB261" s="328"/>
      <c r="AC261" s="332"/>
      <c r="AD261" s="328"/>
      <c r="AE261" s="332"/>
      <c r="AF261" s="328"/>
      <c r="AG261" s="336"/>
      <c r="AH261" s="328"/>
      <c r="AI261" s="372"/>
      <c r="AJ261" s="231" t="e">
        <f>IF(#REF!="",ASC(#REF!&amp;IF(#REF!&lt;&gt;"",TEXT(#REF!,"00"),"")&amp;IF(#REF!&lt;&gt;"",TEXT(#REF!,"00"),"")&amp;IF(#REF!&lt;&gt;"",TEXT(#REF!,"00"),"")),ASC(#REF!))</f>
        <v>#REF!</v>
      </c>
      <c r="AL261" s="6" t="str">
        <f>IF(AND(I261&lt;&gt;"107 ハーフマラソン",I261&lt;&gt;"062 10000mW"),D260 &amp; "-" &amp; I261,D260 &amp; "-" &amp; I261 &amp;#REF!)</f>
        <v>-</v>
      </c>
      <c r="AM261" s="6" t="str">
        <f>IF(ISERROR(VLOOKUP(個人情報!$AL261,登録者リスト!#REF!,4,FALSE)),"○","")</f>
        <v>○</v>
      </c>
      <c r="AN261" s="6" t="e">
        <f>IF(AND(I261&lt;&gt;"107 ハーフマラソン",I261&lt;&gt;"062 10000mW"),#REF! &amp; "-" &amp; I261,#REF! &amp; "-" &amp; I261 &amp;#REF!)</f>
        <v>#REF!</v>
      </c>
      <c r="AO261" s="6" t="str">
        <f>IF(ISERROR(VLOOKUP(AN261,突破者リスト外資格記録入力シート!$D$7:$M$106,2,FALSE)),"○","")</f>
        <v>○</v>
      </c>
      <c r="AQ261" s="6" t="str">
        <f>IF(I261="107 ハーフマラソン","H",IF(I261="062 10000mW","W",""))</f>
        <v/>
      </c>
      <c r="AR261" s="6" t="e">
        <f>VLOOKUP($I261 &amp;#REF!,標準記録!$A$1:$D$25,2,FALSE)</f>
        <v>#REF!</v>
      </c>
      <c r="AS261" s="6" t="e">
        <f>VLOOKUP($I261 &amp;#REF!,標準記録!$A$1:$D$25,3,FALSE)</f>
        <v>#REF!</v>
      </c>
      <c r="AT261" s="6" t="e">
        <f>VLOOKUP($I261 &amp;#REF!,標準記録!$A$1:$D$25,4,FALSE)</f>
        <v>#REF!</v>
      </c>
      <c r="AU261" s="6" t="str">
        <f>IF(AV261="","",A260)</f>
        <v/>
      </c>
      <c r="AV261" s="6" t="str">
        <f>IF(OR(I261="201 十種競技",I261="202 七種競技"),#REF!,"")</f>
        <v/>
      </c>
      <c r="AW261" s="6" t="str">
        <f>IF(I261="107 ハーフマラソン",#REF!,"")</f>
        <v/>
      </c>
      <c r="AX261" s="6" t="e">
        <f>I261 &amp;#REF!</f>
        <v>#REF!</v>
      </c>
      <c r="AY261" s="6">
        <f>I261</f>
        <v>0</v>
      </c>
      <c r="AZ261" s="6">
        <f>COUNTIF($AY$5:$AY$401,I261)</f>
        <v>160</v>
      </c>
      <c r="BA261" s="6">
        <f>COUNTIF($AX$5:$AX$401,I261 &amp; "B標準")</f>
        <v>0</v>
      </c>
    </row>
    <row r="262" spans="1:54" ht="15" thickTop="1" thickBot="1" x14ac:dyDescent="0.2">
      <c r="A262" s="369"/>
      <c r="B262" s="319" t="s">
        <v>167</v>
      </c>
      <c r="C262" s="320"/>
      <c r="D262" s="320"/>
      <c r="E262" s="320"/>
      <c r="F262" s="320"/>
      <c r="G262" s="321"/>
      <c r="H262" s="183"/>
      <c r="I262" s="370"/>
      <c r="J262" s="323"/>
      <c r="K262" s="323"/>
      <c r="L262" s="323"/>
      <c r="M262" s="323"/>
      <c r="N262" s="323"/>
      <c r="O262" s="323"/>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4"/>
    </row>
    <row r="263" spans="1:54" ht="13.5" customHeight="1" x14ac:dyDescent="0.15">
      <c r="A263" s="365"/>
      <c r="B263" s="355" t="s">
        <v>0</v>
      </c>
      <c r="C263" s="357" t="s">
        <v>283</v>
      </c>
      <c r="D263" s="357" t="str">
        <f>IF(C265="○","整理番号","登録番号")</f>
        <v>登録番号</v>
      </c>
      <c r="E263" s="212" t="s">
        <v>1402</v>
      </c>
      <c r="F263" s="355" t="s">
        <v>322</v>
      </c>
      <c r="G263" s="213" t="s">
        <v>1</v>
      </c>
      <c r="H263" s="361" t="s">
        <v>1403</v>
      </c>
      <c r="I263" s="359" t="s">
        <v>2</v>
      </c>
      <c r="J263" s="214" t="s">
        <v>284</v>
      </c>
      <c r="K263" s="215" t="s">
        <v>16</v>
      </c>
      <c r="L263" s="352" t="s">
        <v>4</v>
      </c>
      <c r="M263" s="353"/>
      <c r="N263" s="353"/>
      <c r="O263" s="353"/>
      <c r="P263" s="353"/>
      <c r="Q263" s="353"/>
      <c r="R263" s="353"/>
      <c r="S263" s="353"/>
      <c r="T263" s="353"/>
      <c r="U263" s="353"/>
      <c r="V263" s="353"/>
      <c r="W263" s="353"/>
      <c r="X263" s="353"/>
      <c r="Y263" s="353"/>
      <c r="Z263" s="354"/>
      <c r="AA263" s="216" t="s">
        <v>16</v>
      </c>
      <c r="AB263" s="373" t="s">
        <v>470</v>
      </c>
      <c r="AC263" s="374"/>
      <c r="AD263" s="374"/>
      <c r="AE263" s="374"/>
      <c r="AF263" s="374"/>
      <c r="AG263" s="374"/>
      <c r="AH263" s="374"/>
      <c r="AI263" s="375"/>
      <c r="AJ263" s="228" t="s">
        <v>16</v>
      </c>
    </row>
    <row r="264" spans="1:54" ht="14.25" thickBot="1" x14ac:dyDescent="0.2">
      <c r="A264" s="366"/>
      <c r="B264" s="356"/>
      <c r="C264" s="358"/>
      <c r="D264" s="358"/>
      <c r="E264" s="217" t="s">
        <v>6</v>
      </c>
      <c r="F264" s="356"/>
      <c r="G264" s="218" t="s">
        <v>7</v>
      </c>
      <c r="H264" s="362"/>
      <c r="I264" s="360"/>
      <c r="J264" s="219"/>
      <c r="K264" s="220"/>
      <c r="L264" s="349" t="s">
        <v>8</v>
      </c>
      <c r="M264" s="350"/>
      <c r="N264" s="350"/>
      <c r="O264" s="350"/>
      <c r="P264" s="350"/>
      <c r="Q264" s="350"/>
      <c r="R264" s="351"/>
      <c r="S264" s="217" t="s">
        <v>9</v>
      </c>
      <c r="T264" s="221" t="s">
        <v>10</v>
      </c>
      <c r="U264" s="222"/>
      <c r="V264" s="222"/>
      <c r="W264" s="222"/>
      <c r="X264" s="222"/>
      <c r="Y264" s="223"/>
      <c r="Z264" s="218" t="s">
        <v>11</v>
      </c>
      <c r="AA264" s="224"/>
      <c r="AB264" s="376" t="s">
        <v>8</v>
      </c>
      <c r="AC264" s="377"/>
      <c r="AD264" s="377"/>
      <c r="AE264" s="377"/>
      <c r="AF264" s="377"/>
      <c r="AG264" s="377"/>
      <c r="AH264" s="378"/>
      <c r="AI264" s="225" t="s">
        <v>9</v>
      </c>
      <c r="AJ264" s="229"/>
    </row>
    <row r="265" spans="1:54" x14ac:dyDescent="0.15">
      <c r="A265" s="367">
        <v>53</v>
      </c>
      <c r="B265" s="379" t="str">
        <f>IF(OR(B260="",E265=""),"",B260+1)</f>
        <v/>
      </c>
      <c r="C265" s="281"/>
      <c r="D265" s="279"/>
      <c r="E265" s="184" t="str">
        <f>IF(C265="○",IF($D265&lt;&gt;"",VLOOKUP($D265,新規学連登録者入力シート!$A$2:$U$101,8,FALSE),""),IF($D265&lt;&gt;"",IF(VLOOKUP(個人情報!$D265,登録者リスト!$A$1:$F$43729,4,FALSE)=基本情報!$D$6,VLOOKUP(個人情報!$D265,登録者リスト!$A$1:$F$43729,3,FALSE),""),""))</f>
        <v/>
      </c>
      <c r="F265" s="283" t="str">
        <f>IF(C265="○",IF($D265&lt;&gt;"",VLOOKUP($D265,新規学連登録者入力シート!$A$2:$U$101,9,FALSE),""),IF($D265&lt;&gt;"",IF(VLOOKUP(個人情報!$D265,登録者リスト!$A$1:$G$43729,4,FALSE)=基本情報!$D$6,VLOOKUP(個人情報!$D265,登録者リスト!$A$1:$G$43729,7,FALSE),""),""))</f>
        <v/>
      </c>
      <c r="G265" s="185" t="str">
        <f>IF(C265="○",IF($D265&lt;&gt;"",VLOOKUP($D265,新規学連登録者入力シート!$A$2:$U$101,14,FALSE),""),IF($D265&lt;&gt;"",IF(VLOOKUP(個人情報!$D265,登録者リスト!$A$1:$F$43729,4,FALSE)=基本情報!$D$6,VLOOKUP(個人情報!$D265,登録者リスト!$A$1:$F$43729,5,FALSE),""),""))</f>
        <v/>
      </c>
      <c r="H265" s="363" t="str">
        <f>IF(C265="○",IF($D265&lt;&gt;"",VLOOKUP($D265,新規学連登録者入力シート!$A$2:$U$101,19,FALSE),""),IF($D265&lt;&gt;"",IF(VLOOKUP(個人情報!$D265,登録者リスト!$A$1:$H$43729,4,FALSE)=基本情報!$D$6,VLOOKUP(個人情報!$D265,登録者リスト!$A$1:$H$43729,8,FALSE),""),""))</f>
        <v/>
      </c>
      <c r="I265" s="347"/>
      <c r="J265" s="170"/>
      <c r="K265" s="13" t="str">
        <f>IF(S265="",ASC(L265&amp;IF(N265&lt;&gt;"",TEXT(N265,"00"),"")&amp;IF(P265&lt;&gt;"",TEXT(P265,"00"),"")&amp;IF(R265&lt;&gt;"",TEXT(R265,"00"),"")),ASC(S265))</f>
        <v/>
      </c>
      <c r="L265" s="279"/>
      <c r="M265" s="329" t="s">
        <v>278</v>
      </c>
      <c r="N265" s="311"/>
      <c r="O265" s="329" t="s">
        <v>279</v>
      </c>
      <c r="P265" s="311"/>
      <c r="Q265" s="313" t="s">
        <v>280</v>
      </c>
      <c r="R265" s="315"/>
      <c r="S265" s="279"/>
      <c r="T265" s="8"/>
      <c r="U265" s="9" t="s">
        <v>23</v>
      </c>
      <c r="V265" s="8"/>
      <c r="W265" s="9" t="s">
        <v>24</v>
      </c>
      <c r="X265" s="8"/>
      <c r="Y265" s="9" t="s">
        <v>26</v>
      </c>
      <c r="Z265" s="341"/>
      <c r="AA265" s="127" t="str">
        <f>IF(AI265="",ASC(AB265&amp;IF(AD265&lt;&gt;"",TEXT(AD265,"00"),"")&amp;IF(AF265&lt;&gt;"",TEXT(AF265,"00"),"")&amp;IF(AH265&lt;&gt;"",TEXT(AH265,"00"),"")),ASC(AI265))</f>
        <v/>
      </c>
      <c r="AB265" s="327" t="str">
        <f>IF(I265="","",IF(I265="201 十種競技","",VLOOKUP(I265,大学記録!$A$3:$H$22,2,FALSE)))</f>
        <v/>
      </c>
      <c r="AC265" s="331" t="s">
        <v>278</v>
      </c>
      <c r="AD265" s="327" t="str">
        <f>IF(I265="","",IF(I265="201 十種競技","",VLOOKUP(I265,大学記録!$A$3:$H$22,4,FALSE)))</f>
        <v/>
      </c>
      <c r="AE265" s="331" t="s">
        <v>279</v>
      </c>
      <c r="AF265" s="327" t="str">
        <f>IF(I265="","",IF(I265="201 十種競技","",VLOOKUP(I265,大学記録!$A$3:$H$22,6,FALSE)))</f>
        <v/>
      </c>
      <c r="AG265" s="335" t="s">
        <v>280</v>
      </c>
      <c r="AH265" s="327" t="str">
        <f>IF(I265="","",IF(I265="201 十種競技","",VLOOKUP(I265,大学記録!$A$3:$H$22,8,FALSE)))</f>
        <v/>
      </c>
      <c r="AI265" s="371" t="str">
        <f>IF(I265="","",IF(I265="201 十種競技",大学記録!$B$21,""))</f>
        <v/>
      </c>
      <c r="AJ265" s="230" t="e">
        <f>IF(#REF!="",ASC(#REF!&amp;IF(#REF!&lt;&gt;"",TEXT(#REF!,"00"),"")&amp;IF(#REF!&lt;&gt;"",TEXT(#REF!,"00"),"")&amp;IF(#REF!&lt;&gt;"",TEXT(#REF!,"00"),"")),ASC(#REF!))</f>
        <v>#REF!</v>
      </c>
      <c r="AL265" s="6" t="str">
        <f>IF(AND(I265&lt;&gt;"107 ハーフマラソン",I265&lt;&gt;"062 10000mW"),D265 &amp; "-" &amp; I265,D265 &amp; "-" &amp; I265 &amp;#REF!)</f>
        <v>-</v>
      </c>
      <c r="AM265" s="6" t="str">
        <f>IF(ISERROR(VLOOKUP(個人情報!$AL265,登録者リスト!#REF!,4,FALSE)),"○","")</f>
        <v>○</v>
      </c>
      <c r="AN265" s="6" t="e">
        <f>IF(AND(I265&lt;&gt;"107 ハーフマラソン",I265&lt;&gt;"062 10000mW"),#REF! &amp; "-" &amp; I265,#REF! &amp; "-" &amp; I265 &amp;#REF!)</f>
        <v>#REF!</v>
      </c>
      <c r="AO265" s="6" t="str">
        <f>IF(ISERROR(VLOOKUP(AN265,突破者リスト外資格記録入力シート!$D$7:$M$106,2,FALSE)),"○","")</f>
        <v>○</v>
      </c>
      <c r="AP265" s="6" t="str">
        <f>IF(C265="○","整理番号","登録番号")</f>
        <v>登録番号</v>
      </c>
      <c r="AQ265" s="6" t="str">
        <f>IF(I265="107 ハーフマラソン","H",IF(I265="062 10000mW","W",""))</f>
        <v/>
      </c>
      <c r="AR265" s="6" t="e">
        <f>VLOOKUP($I265 &amp;#REF!,標準記録!$A$1:$D$25,2,FALSE)</f>
        <v>#REF!</v>
      </c>
      <c r="AS265" s="6" t="e">
        <f>VLOOKUP($I265 &amp;#REF!,標準記録!$A$1:$D$25,3,FALSE)</f>
        <v>#REF!</v>
      </c>
      <c r="AT265" s="6" t="e">
        <f>VLOOKUP($I265 &amp;#REF!,標準記録!$A$1:$D$25,4,FALSE)</f>
        <v>#REF!</v>
      </c>
      <c r="AU265" s="6" t="str">
        <f>IF(AV265="","",A265)</f>
        <v/>
      </c>
      <c r="AV265" s="6" t="str">
        <f>IF(OR(I265="201 十種競技",I265="202 七種競技"),#REF!,"")</f>
        <v/>
      </c>
      <c r="AW265" s="6" t="str">
        <f>IF(I265="107 ハーフマラソン",#REF!,"")</f>
        <v/>
      </c>
      <c r="AX265" s="6" t="e">
        <f>I265 &amp;#REF!</f>
        <v>#REF!</v>
      </c>
      <c r="AY265" s="6">
        <f>I265</f>
        <v>0</v>
      </c>
      <c r="AZ265" s="6">
        <f>COUNTIF($AY$5:$AY$401,I265)</f>
        <v>160</v>
      </c>
      <c r="BA265" s="6">
        <f>COUNTIF($AX$5:$AX$401,I265 &amp; "B標準")</f>
        <v>0</v>
      </c>
      <c r="BB265" s="6" t="str">
        <f>D263 &amp; D265</f>
        <v>登録番号</v>
      </c>
    </row>
    <row r="266" spans="1:54" ht="14.25" thickBot="1" x14ac:dyDescent="0.2">
      <c r="A266" s="368"/>
      <c r="B266" s="380"/>
      <c r="C266" s="282"/>
      <c r="D266" s="280"/>
      <c r="E266" s="186" t="str">
        <f>IF(C265="○",IF($D265&lt;&gt;"",VLOOKUP($D265,新規学連登録者入力シート!$A$2:$U$101,7,FALSE),""),IF($D265&lt;&gt;"",IF(VLOOKUP(個人情報!$D265,登録者リスト!$A$1:$F$43729,4,FALSE)=基本情報!$D$6,VLOOKUP(個人情報!$D265,登録者リスト!$A$1:$F$43729,2,FALSE),""),""))</f>
        <v/>
      </c>
      <c r="F266" s="284"/>
      <c r="G266" s="186" t="str">
        <f>IF(C265="○",IF($D265&lt;&gt;"",VLOOKUP($D265,新規学連登録者入力シート!$A$2:$U$101,19,FALSE),""),IF($D265&lt;&gt;"",IF(VLOOKUP(個人情報!$D265,登録者リスト!$A$1:$F$43729,4,FALSE)=基本情報!$D$6,VLOOKUP(個人情報!$D265,登録者リスト!$A$1:$F$43729,6,FALSE),""),""))</f>
        <v/>
      </c>
      <c r="H266" s="364"/>
      <c r="I266" s="348"/>
      <c r="J266" s="171"/>
      <c r="K266" s="15" t="str">
        <f>IF(S266="",ASC(L266&amp;IF(N266&lt;&gt;"",TEXT(N266,"00"),"")&amp;IF(P266&lt;&gt;"",TEXT(P266,"00"),"")&amp;IF(R266&lt;&gt;"",TEXT(R266,"00"),"")),ASC(S266))</f>
        <v/>
      </c>
      <c r="L266" s="280"/>
      <c r="M266" s="330"/>
      <c r="N266" s="312"/>
      <c r="O266" s="330"/>
      <c r="P266" s="312"/>
      <c r="Q266" s="314"/>
      <c r="R266" s="316"/>
      <c r="S266" s="280"/>
      <c r="T266" s="10"/>
      <c r="U266" s="11" t="s">
        <v>23</v>
      </c>
      <c r="V266" s="10"/>
      <c r="W266" s="11" t="s">
        <v>25</v>
      </c>
      <c r="X266" s="10"/>
      <c r="Y266" s="11" t="s">
        <v>26</v>
      </c>
      <c r="Z266" s="342"/>
      <c r="AA266" s="128" t="str">
        <f>IF(AI266="",ASC(AB265&amp;IF(AD266&lt;&gt;"",TEXT(AD266,"00"),"")&amp;IF(AF266&lt;&gt;"",TEXT(AF266,"00"),"")&amp;IF(AH266&lt;&gt;"",TEXT(AH266,"00"),"")),ASC(AI266))</f>
        <v/>
      </c>
      <c r="AB266" s="328"/>
      <c r="AC266" s="332"/>
      <c r="AD266" s="328"/>
      <c r="AE266" s="332"/>
      <c r="AF266" s="328"/>
      <c r="AG266" s="336"/>
      <c r="AH266" s="328"/>
      <c r="AI266" s="372"/>
      <c r="AJ266" s="231" t="e">
        <f>IF(#REF!="",ASC(#REF!&amp;IF(#REF!&lt;&gt;"",TEXT(#REF!,"00"),"")&amp;IF(#REF!&lt;&gt;"",TEXT(#REF!,"00"),"")&amp;IF(#REF!&lt;&gt;"",TEXT(#REF!,"00"),"")),ASC(#REF!))</f>
        <v>#REF!</v>
      </c>
      <c r="AL266" s="6" t="str">
        <f>IF(AND(I266&lt;&gt;"107 ハーフマラソン",I266&lt;&gt;"062 10000mW"),D265 &amp; "-" &amp; I266,D265 &amp; "-" &amp; I266 &amp;#REF!)</f>
        <v>-</v>
      </c>
      <c r="AM266" s="6" t="str">
        <f>IF(ISERROR(VLOOKUP(個人情報!$AL266,登録者リスト!#REF!,4,FALSE)),"○","")</f>
        <v>○</v>
      </c>
      <c r="AN266" s="6" t="e">
        <f>IF(AND(I266&lt;&gt;"107 ハーフマラソン",I266&lt;&gt;"062 10000mW"),#REF! &amp; "-" &amp; I266,#REF! &amp; "-" &amp; I266 &amp;#REF!)</f>
        <v>#REF!</v>
      </c>
      <c r="AO266" s="6" t="str">
        <f>IF(ISERROR(VLOOKUP(AN266,突破者リスト外資格記録入力シート!$D$7:$M$106,2,FALSE)),"○","")</f>
        <v>○</v>
      </c>
      <c r="AQ266" s="6" t="str">
        <f>IF(I266="107 ハーフマラソン","H",IF(I266="062 10000mW","W",""))</f>
        <v/>
      </c>
      <c r="AR266" s="6" t="e">
        <f>VLOOKUP($I266 &amp;#REF!,標準記録!$A$1:$D$25,2,FALSE)</f>
        <v>#REF!</v>
      </c>
      <c r="AS266" s="6" t="e">
        <f>VLOOKUP($I266 &amp;#REF!,標準記録!$A$1:$D$25,3,FALSE)</f>
        <v>#REF!</v>
      </c>
      <c r="AT266" s="6" t="e">
        <f>VLOOKUP($I266 &amp;#REF!,標準記録!$A$1:$D$25,4,FALSE)</f>
        <v>#REF!</v>
      </c>
      <c r="AU266" s="6" t="str">
        <f>IF(AV266="","",A265)</f>
        <v/>
      </c>
      <c r="AV266" s="6" t="str">
        <f>IF(OR(I266="201 十種競技",I266="202 七種競技"),#REF!,"")</f>
        <v/>
      </c>
      <c r="AW266" s="6" t="str">
        <f>IF(I266="107 ハーフマラソン",#REF!,"")</f>
        <v/>
      </c>
      <c r="AX266" s="6" t="e">
        <f>I266 &amp;#REF!</f>
        <v>#REF!</v>
      </c>
      <c r="AY266" s="6">
        <f>I266</f>
        <v>0</v>
      </c>
      <c r="AZ266" s="6">
        <f>COUNTIF($AY$5:$AY$401,I266)</f>
        <v>160</v>
      </c>
      <c r="BA266" s="6">
        <f>COUNTIF($AX$5:$AX$401,I266 &amp; "B標準")</f>
        <v>0</v>
      </c>
    </row>
    <row r="267" spans="1:54" ht="15" thickTop="1" thickBot="1" x14ac:dyDescent="0.2">
      <c r="A267" s="369"/>
      <c r="B267" s="319" t="s">
        <v>167</v>
      </c>
      <c r="C267" s="320"/>
      <c r="D267" s="320"/>
      <c r="E267" s="320"/>
      <c r="F267" s="320"/>
      <c r="G267" s="321"/>
      <c r="H267" s="183"/>
      <c r="I267" s="370"/>
      <c r="J267" s="323"/>
      <c r="K267" s="323"/>
      <c r="L267" s="323"/>
      <c r="M267" s="323"/>
      <c r="N267" s="323"/>
      <c r="O267" s="323"/>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4"/>
    </row>
    <row r="268" spans="1:54" ht="13.5" customHeight="1" x14ac:dyDescent="0.15">
      <c r="A268" s="365"/>
      <c r="B268" s="355" t="s">
        <v>0</v>
      </c>
      <c r="C268" s="357" t="s">
        <v>283</v>
      </c>
      <c r="D268" s="357" t="str">
        <f>IF(C270="○","整理番号","登録番号")</f>
        <v>登録番号</v>
      </c>
      <c r="E268" s="212" t="s">
        <v>1402</v>
      </c>
      <c r="F268" s="355" t="s">
        <v>322</v>
      </c>
      <c r="G268" s="213" t="s">
        <v>1</v>
      </c>
      <c r="H268" s="361" t="s">
        <v>1403</v>
      </c>
      <c r="I268" s="359" t="s">
        <v>2</v>
      </c>
      <c r="J268" s="214" t="s">
        <v>284</v>
      </c>
      <c r="K268" s="215" t="s">
        <v>16</v>
      </c>
      <c r="L268" s="352" t="s">
        <v>4</v>
      </c>
      <c r="M268" s="353"/>
      <c r="N268" s="353"/>
      <c r="O268" s="353"/>
      <c r="P268" s="353"/>
      <c r="Q268" s="353"/>
      <c r="R268" s="353"/>
      <c r="S268" s="353"/>
      <c r="T268" s="353"/>
      <c r="U268" s="353"/>
      <c r="V268" s="353"/>
      <c r="W268" s="353"/>
      <c r="X268" s="353"/>
      <c r="Y268" s="353"/>
      <c r="Z268" s="354"/>
      <c r="AA268" s="216" t="s">
        <v>16</v>
      </c>
      <c r="AB268" s="373" t="s">
        <v>470</v>
      </c>
      <c r="AC268" s="374"/>
      <c r="AD268" s="374"/>
      <c r="AE268" s="374"/>
      <c r="AF268" s="374"/>
      <c r="AG268" s="374"/>
      <c r="AH268" s="374"/>
      <c r="AI268" s="375"/>
      <c r="AJ268" s="228" t="s">
        <v>16</v>
      </c>
    </row>
    <row r="269" spans="1:54" ht="14.25" thickBot="1" x14ac:dyDescent="0.2">
      <c r="A269" s="366"/>
      <c r="B269" s="356"/>
      <c r="C269" s="358"/>
      <c r="D269" s="358"/>
      <c r="E269" s="217" t="s">
        <v>6</v>
      </c>
      <c r="F269" s="356"/>
      <c r="G269" s="218" t="s">
        <v>7</v>
      </c>
      <c r="H269" s="362"/>
      <c r="I269" s="360"/>
      <c r="J269" s="219"/>
      <c r="K269" s="220"/>
      <c r="L269" s="349" t="s">
        <v>8</v>
      </c>
      <c r="M269" s="350"/>
      <c r="N269" s="350"/>
      <c r="O269" s="350"/>
      <c r="P269" s="350"/>
      <c r="Q269" s="350"/>
      <c r="R269" s="351"/>
      <c r="S269" s="217" t="s">
        <v>9</v>
      </c>
      <c r="T269" s="221" t="s">
        <v>10</v>
      </c>
      <c r="U269" s="222"/>
      <c r="V269" s="222"/>
      <c r="W269" s="222"/>
      <c r="X269" s="222"/>
      <c r="Y269" s="223"/>
      <c r="Z269" s="218" t="s">
        <v>11</v>
      </c>
      <c r="AA269" s="224"/>
      <c r="AB269" s="376" t="s">
        <v>8</v>
      </c>
      <c r="AC269" s="377"/>
      <c r="AD269" s="377"/>
      <c r="AE269" s="377"/>
      <c r="AF269" s="377"/>
      <c r="AG269" s="377"/>
      <c r="AH269" s="378"/>
      <c r="AI269" s="225" t="s">
        <v>9</v>
      </c>
      <c r="AJ269" s="229"/>
    </row>
    <row r="270" spans="1:54" x14ac:dyDescent="0.15">
      <c r="A270" s="367">
        <v>54</v>
      </c>
      <c r="B270" s="379" t="str">
        <f>IF(OR(B265="",E270=""),"",B265+1)</f>
        <v/>
      </c>
      <c r="C270" s="281"/>
      <c r="D270" s="279"/>
      <c r="E270" s="184" t="str">
        <f>IF(C270="○",IF($D270&lt;&gt;"",VLOOKUP($D270,新規学連登録者入力シート!$A$2:$U$101,8,FALSE),""),IF($D270&lt;&gt;"",IF(VLOOKUP(個人情報!$D270,登録者リスト!$A$1:$F$43729,4,FALSE)=基本情報!$D$6,VLOOKUP(個人情報!$D270,登録者リスト!$A$1:$F$43729,3,FALSE),""),""))</f>
        <v/>
      </c>
      <c r="F270" s="283" t="str">
        <f>IF(C270="○",IF($D270&lt;&gt;"",VLOOKUP($D270,新規学連登録者入力シート!$A$2:$U$101,9,FALSE),""),IF($D270&lt;&gt;"",IF(VLOOKUP(個人情報!$D270,登録者リスト!$A$1:$G$43729,4,FALSE)=基本情報!$D$6,VLOOKUP(個人情報!$D270,登録者リスト!$A$1:$G$43729,7,FALSE),""),""))</f>
        <v/>
      </c>
      <c r="G270" s="185" t="str">
        <f>IF(C270="○",IF($D270&lt;&gt;"",VLOOKUP($D270,新規学連登録者入力シート!$A$2:$U$101,14,FALSE),""),IF($D270&lt;&gt;"",IF(VLOOKUP(個人情報!$D270,登録者リスト!$A$1:$F$43729,4,FALSE)=基本情報!$D$6,VLOOKUP(個人情報!$D270,登録者リスト!$A$1:$F$43729,5,FALSE),""),""))</f>
        <v/>
      </c>
      <c r="H270" s="363" t="str">
        <f>IF(C270="○",IF($D270&lt;&gt;"",VLOOKUP($D270,新規学連登録者入力シート!$A$2:$U$101,19,FALSE),""),IF($D270&lt;&gt;"",IF(VLOOKUP(個人情報!$D270,登録者リスト!$A$1:$H$43729,4,FALSE)=基本情報!$D$6,VLOOKUP(個人情報!$D270,登録者リスト!$A$1:$H$43729,8,FALSE),""),""))</f>
        <v/>
      </c>
      <c r="I270" s="347"/>
      <c r="J270" s="170"/>
      <c r="K270" s="13" t="str">
        <f>IF(S270="",ASC(L270&amp;IF(N270&lt;&gt;"",TEXT(N270,"00"),"")&amp;IF(P270&lt;&gt;"",TEXT(P270,"00"),"")&amp;IF(R270&lt;&gt;"",TEXT(R270,"00"),"")),ASC(S270))</f>
        <v/>
      </c>
      <c r="L270" s="279"/>
      <c r="M270" s="329" t="s">
        <v>278</v>
      </c>
      <c r="N270" s="311"/>
      <c r="O270" s="329" t="s">
        <v>279</v>
      </c>
      <c r="P270" s="311"/>
      <c r="Q270" s="313" t="s">
        <v>280</v>
      </c>
      <c r="R270" s="315"/>
      <c r="S270" s="279"/>
      <c r="T270" s="8"/>
      <c r="U270" s="9" t="s">
        <v>23</v>
      </c>
      <c r="V270" s="8"/>
      <c r="W270" s="9" t="s">
        <v>24</v>
      </c>
      <c r="X270" s="8"/>
      <c r="Y270" s="9" t="s">
        <v>26</v>
      </c>
      <c r="Z270" s="341"/>
      <c r="AA270" s="127" t="str">
        <f>IF(AI270="",ASC(AB270&amp;IF(AD270&lt;&gt;"",TEXT(AD270,"00"),"")&amp;IF(AF270&lt;&gt;"",TEXT(AF270,"00"),"")&amp;IF(AH270&lt;&gt;"",TEXT(AH270,"00"),"")),ASC(AI270))</f>
        <v/>
      </c>
      <c r="AB270" s="327" t="str">
        <f>IF(I270="","",IF(I270="201 十種競技","",VLOOKUP(I270,大学記録!$A$3:$H$22,2,FALSE)))</f>
        <v/>
      </c>
      <c r="AC270" s="331" t="s">
        <v>278</v>
      </c>
      <c r="AD270" s="327" t="str">
        <f>IF(I270="","",IF(I270="201 十種競技","",VLOOKUP(I270,大学記録!$A$3:$H$22,4,FALSE)))</f>
        <v/>
      </c>
      <c r="AE270" s="331" t="s">
        <v>279</v>
      </c>
      <c r="AF270" s="327" t="str">
        <f>IF(I270="","",IF(I270="201 十種競技","",VLOOKUP(I270,大学記録!$A$3:$H$22,6,FALSE)))</f>
        <v/>
      </c>
      <c r="AG270" s="335" t="s">
        <v>280</v>
      </c>
      <c r="AH270" s="327" t="str">
        <f>IF(I270="","",IF(I270="201 十種競技","",VLOOKUP(I270,大学記録!$A$3:$H$22,8,FALSE)))</f>
        <v/>
      </c>
      <c r="AI270" s="371" t="str">
        <f>IF(I270="","",IF(I270="201 十種競技",大学記録!$B$21,""))</f>
        <v/>
      </c>
      <c r="AJ270" s="230" t="e">
        <f>IF(#REF!="",ASC(#REF!&amp;IF(#REF!&lt;&gt;"",TEXT(#REF!,"00"),"")&amp;IF(#REF!&lt;&gt;"",TEXT(#REF!,"00"),"")&amp;IF(#REF!&lt;&gt;"",TEXT(#REF!,"00"),"")),ASC(#REF!))</f>
        <v>#REF!</v>
      </c>
      <c r="AL270" s="6" t="str">
        <f>IF(AND(I270&lt;&gt;"107 ハーフマラソン",I270&lt;&gt;"062 10000mW"),D270 &amp; "-" &amp; I270,D270 &amp; "-" &amp; I270 &amp;#REF!)</f>
        <v>-</v>
      </c>
      <c r="AM270" s="6" t="str">
        <f>IF(ISERROR(VLOOKUP(個人情報!$AL270,登録者リスト!#REF!,4,FALSE)),"○","")</f>
        <v>○</v>
      </c>
      <c r="AN270" s="6" t="e">
        <f>IF(AND(I270&lt;&gt;"107 ハーフマラソン",I270&lt;&gt;"062 10000mW"),#REF! &amp; "-" &amp; I270,#REF! &amp; "-" &amp; I270 &amp;#REF!)</f>
        <v>#REF!</v>
      </c>
      <c r="AO270" s="6" t="str">
        <f>IF(ISERROR(VLOOKUP(AN270,突破者リスト外資格記録入力シート!$D$7:$M$106,2,FALSE)),"○","")</f>
        <v>○</v>
      </c>
      <c r="AP270" s="6" t="str">
        <f>IF(C270="○","整理番号","登録番号")</f>
        <v>登録番号</v>
      </c>
      <c r="AQ270" s="6" t="str">
        <f>IF(I270="107 ハーフマラソン","H",IF(I270="062 10000mW","W",""))</f>
        <v/>
      </c>
      <c r="AR270" s="6" t="e">
        <f>VLOOKUP($I270 &amp;#REF!,標準記録!$A$1:$D$25,2,FALSE)</f>
        <v>#REF!</v>
      </c>
      <c r="AS270" s="6" t="e">
        <f>VLOOKUP($I270 &amp;#REF!,標準記録!$A$1:$D$25,3,FALSE)</f>
        <v>#REF!</v>
      </c>
      <c r="AT270" s="6" t="e">
        <f>VLOOKUP($I270 &amp;#REF!,標準記録!$A$1:$D$25,4,FALSE)</f>
        <v>#REF!</v>
      </c>
      <c r="AU270" s="6" t="str">
        <f>IF(AV270="","",A270)</f>
        <v/>
      </c>
      <c r="AV270" s="6" t="str">
        <f>IF(OR(I270="201 十種競技",I270="202 七種競技"),#REF!,"")</f>
        <v/>
      </c>
      <c r="AW270" s="6" t="str">
        <f>IF(I270="107 ハーフマラソン",#REF!,"")</f>
        <v/>
      </c>
      <c r="AX270" s="6" t="e">
        <f>I270 &amp;#REF!</f>
        <v>#REF!</v>
      </c>
      <c r="AY270" s="6">
        <f>I270</f>
        <v>0</v>
      </c>
      <c r="AZ270" s="6">
        <f>COUNTIF($AY$5:$AY$401,I270)</f>
        <v>160</v>
      </c>
      <c r="BA270" s="6">
        <f>COUNTIF($AX$5:$AX$401,I270 &amp; "B標準")</f>
        <v>0</v>
      </c>
      <c r="BB270" s="6" t="str">
        <f>D268 &amp; D270</f>
        <v>登録番号</v>
      </c>
    </row>
    <row r="271" spans="1:54" ht="14.25" thickBot="1" x14ac:dyDescent="0.2">
      <c r="A271" s="368"/>
      <c r="B271" s="380"/>
      <c r="C271" s="282"/>
      <c r="D271" s="280"/>
      <c r="E271" s="186" t="str">
        <f>IF(C270="○",IF($D270&lt;&gt;"",VLOOKUP($D270,新規学連登録者入力シート!$A$2:$U$101,7,FALSE),""),IF($D270&lt;&gt;"",IF(VLOOKUP(個人情報!$D270,登録者リスト!$A$1:$F$43729,4,FALSE)=基本情報!$D$6,VLOOKUP(個人情報!$D270,登録者リスト!$A$1:$F$43729,2,FALSE),""),""))</f>
        <v/>
      </c>
      <c r="F271" s="284"/>
      <c r="G271" s="186" t="str">
        <f>IF(C270="○",IF($D270&lt;&gt;"",VLOOKUP($D270,新規学連登録者入力シート!$A$2:$U$101,19,FALSE),""),IF($D270&lt;&gt;"",IF(VLOOKUP(個人情報!$D270,登録者リスト!$A$1:$F$43729,4,FALSE)=基本情報!$D$6,VLOOKUP(個人情報!$D270,登録者リスト!$A$1:$F$43729,6,FALSE),""),""))</f>
        <v/>
      </c>
      <c r="H271" s="364"/>
      <c r="I271" s="348"/>
      <c r="J271" s="171"/>
      <c r="K271" s="15" t="str">
        <f>IF(S271="",ASC(L271&amp;IF(N271&lt;&gt;"",TEXT(N271,"00"),"")&amp;IF(P271&lt;&gt;"",TEXT(P271,"00"),"")&amp;IF(R271&lt;&gt;"",TEXT(R271,"00"),"")),ASC(S271))</f>
        <v/>
      </c>
      <c r="L271" s="280"/>
      <c r="M271" s="330"/>
      <c r="N271" s="312"/>
      <c r="O271" s="330"/>
      <c r="P271" s="312"/>
      <c r="Q271" s="314"/>
      <c r="R271" s="316"/>
      <c r="S271" s="280"/>
      <c r="T271" s="10"/>
      <c r="U271" s="11" t="s">
        <v>23</v>
      </c>
      <c r="V271" s="10"/>
      <c r="W271" s="11" t="s">
        <v>25</v>
      </c>
      <c r="X271" s="10"/>
      <c r="Y271" s="11" t="s">
        <v>26</v>
      </c>
      <c r="Z271" s="342"/>
      <c r="AA271" s="128" t="str">
        <f>IF(AI271="",ASC(AB270&amp;IF(AD271&lt;&gt;"",TEXT(AD271,"00"),"")&amp;IF(AF271&lt;&gt;"",TEXT(AF271,"00"),"")&amp;IF(AH271&lt;&gt;"",TEXT(AH271,"00"),"")),ASC(AI271))</f>
        <v/>
      </c>
      <c r="AB271" s="328"/>
      <c r="AC271" s="332"/>
      <c r="AD271" s="328"/>
      <c r="AE271" s="332"/>
      <c r="AF271" s="328"/>
      <c r="AG271" s="336"/>
      <c r="AH271" s="328"/>
      <c r="AI271" s="372"/>
      <c r="AJ271" s="231" t="e">
        <f>IF(#REF!="",ASC(#REF!&amp;IF(#REF!&lt;&gt;"",TEXT(#REF!,"00"),"")&amp;IF(#REF!&lt;&gt;"",TEXT(#REF!,"00"),"")&amp;IF(#REF!&lt;&gt;"",TEXT(#REF!,"00"),"")),ASC(#REF!))</f>
        <v>#REF!</v>
      </c>
      <c r="AL271" s="6" t="str">
        <f>IF(AND(I271&lt;&gt;"107 ハーフマラソン",I271&lt;&gt;"062 10000mW"),D270 &amp; "-" &amp; I271,D270 &amp; "-" &amp; I271 &amp;#REF!)</f>
        <v>-</v>
      </c>
      <c r="AM271" s="6" t="str">
        <f>IF(ISERROR(VLOOKUP(個人情報!$AL271,登録者リスト!#REF!,4,FALSE)),"○","")</f>
        <v>○</v>
      </c>
      <c r="AN271" s="6" t="e">
        <f>IF(AND(I271&lt;&gt;"107 ハーフマラソン",I271&lt;&gt;"062 10000mW"),#REF! &amp; "-" &amp; I271,#REF! &amp; "-" &amp; I271 &amp;#REF!)</f>
        <v>#REF!</v>
      </c>
      <c r="AO271" s="6" t="str">
        <f>IF(ISERROR(VLOOKUP(AN271,突破者リスト外資格記録入力シート!$D$7:$M$106,2,FALSE)),"○","")</f>
        <v>○</v>
      </c>
      <c r="AQ271" s="6" t="str">
        <f>IF(I271="107 ハーフマラソン","H",IF(I271="062 10000mW","W",""))</f>
        <v/>
      </c>
      <c r="AR271" s="6" t="e">
        <f>VLOOKUP($I271 &amp;#REF!,標準記録!$A$1:$D$25,2,FALSE)</f>
        <v>#REF!</v>
      </c>
      <c r="AS271" s="6" t="e">
        <f>VLOOKUP($I271 &amp;#REF!,標準記録!$A$1:$D$25,3,FALSE)</f>
        <v>#REF!</v>
      </c>
      <c r="AT271" s="6" t="e">
        <f>VLOOKUP($I271 &amp;#REF!,標準記録!$A$1:$D$25,4,FALSE)</f>
        <v>#REF!</v>
      </c>
      <c r="AU271" s="6" t="str">
        <f>IF(AV271="","",A270)</f>
        <v/>
      </c>
      <c r="AV271" s="6" t="str">
        <f>IF(OR(I271="201 十種競技",I271="202 七種競技"),#REF!,"")</f>
        <v/>
      </c>
      <c r="AW271" s="6" t="str">
        <f>IF(I271="107 ハーフマラソン",#REF!,"")</f>
        <v/>
      </c>
      <c r="AX271" s="6" t="e">
        <f>I271 &amp;#REF!</f>
        <v>#REF!</v>
      </c>
      <c r="AY271" s="6">
        <f>I271</f>
        <v>0</v>
      </c>
      <c r="AZ271" s="6">
        <f>COUNTIF($AY$5:$AY$401,I271)</f>
        <v>160</v>
      </c>
      <c r="BA271" s="6">
        <f>COUNTIF($AX$5:$AX$401,I271 &amp; "B標準")</f>
        <v>0</v>
      </c>
    </row>
    <row r="272" spans="1:54" ht="15" thickTop="1" thickBot="1" x14ac:dyDescent="0.2">
      <c r="A272" s="369"/>
      <c r="B272" s="319" t="s">
        <v>167</v>
      </c>
      <c r="C272" s="320"/>
      <c r="D272" s="320"/>
      <c r="E272" s="320"/>
      <c r="F272" s="320"/>
      <c r="G272" s="321"/>
      <c r="H272" s="183"/>
      <c r="I272" s="370"/>
      <c r="J272" s="323"/>
      <c r="K272" s="323"/>
      <c r="L272" s="323"/>
      <c r="M272" s="323"/>
      <c r="N272" s="323"/>
      <c r="O272" s="323"/>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4"/>
    </row>
    <row r="273" spans="1:54" ht="13.5" customHeight="1" x14ac:dyDescent="0.15">
      <c r="A273" s="365"/>
      <c r="B273" s="355" t="s">
        <v>0</v>
      </c>
      <c r="C273" s="357" t="s">
        <v>283</v>
      </c>
      <c r="D273" s="357" t="str">
        <f>IF(C275="○","整理番号","登録番号")</f>
        <v>登録番号</v>
      </c>
      <c r="E273" s="212" t="s">
        <v>1402</v>
      </c>
      <c r="F273" s="355" t="s">
        <v>322</v>
      </c>
      <c r="G273" s="213" t="s">
        <v>1</v>
      </c>
      <c r="H273" s="361" t="s">
        <v>1403</v>
      </c>
      <c r="I273" s="359" t="s">
        <v>2</v>
      </c>
      <c r="J273" s="214" t="s">
        <v>284</v>
      </c>
      <c r="K273" s="215" t="s">
        <v>16</v>
      </c>
      <c r="L273" s="352" t="s">
        <v>4</v>
      </c>
      <c r="M273" s="353"/>
      <c r="N273" s="353"/>
      <c r="O273" s="353"/>
      <c r="P273" s="353"/>
      <c r="Q273" s="353"/>
      <c r="R273" s="353"/>
      <c r="S273" s="353"/>
      <c r="T273" s="353"/>
      <c r="U273" s="353"/>
      <c r="V273" s="353"/>
      <c r="W273" s="353"/>
      <c r="X273" s="353"/>
      <c r="Y273" s="353"/>
      <c r="Z273" s="354"/>
      <c r="AA273" s="216" t="s">
        <v>16</v>
      </c>
      <c r="AB273" s="373" t="s">
        <v>470</v>
      </c>
      <c r="AC273" s="374"/>
      <c r="AD273" s="374"/>
      <c r="AE273" s="374"/>
      <c r="AF273" s="374"/>
      <c r="AG273" s="374"/>
      <c r="AH273" s="374"/>
      <c r="AI273" s="375"/>
      <c r="AJ273" s="228" t="s">
        <v>16</v>
      </c>
    </row>
    <row r="274" spans="1:54" ht="14.25" thickBot="1" x14ac:dyDescent="0.2">
      <c r="A274" s="366"/>
      <c r="B274" s="356"/>
      <c r="C274" s="358"/>
      <c r="D274" s="358"/>
      <c r="E274" s="217" t="s">
        <v>6</v>
      </c>
      <c r="F274" s="356"/>
      <c r="G274" s="218" t="s">
        <v>7</v>
      </c>
      <c r="H274" s="362"/>
      <c r="I274" s="360"/>
      <c r="J274" s="219"/>
      <c r="K274" s="220"/>
      <c r="L274" s="349" t="s">
        <v>8</v>
      </c>
      <c r="M274" s="350"/>
      <c r="N274" s="350"/>
      <c r="O274" s="350"/>
      <c r="P274" s="350"/>
      <c r="Q274" s="350"/>
      <c r="R274" s="351"/>
      <c r="S274" s="217" t="s">
        <v>9</v>
      </c>
      <c r="T274" s="221" t="s">
        <v>10</v>
      </c>
      <c r="U274" s="222"/>
      <c r="V274" s="222"/>
      <c r="W274" s="222"/>
      <c r="X274" s="222"/>
      <c r="Y274" s="223"/>
      <c r="Z274" s="218" t="s">
        <v>11</v>
      </c>
      <c r="AA274" s="224"/>
      <c r="AB274" s="376" t="s">
        <v>8</v>
      </c>
      <c r="AC274" s="377"/>
      <c r="AD274" s="377"/>
      <c r="AE274" s="377"/>
      <c r="AF274" s="377"/>
      <c r="AG274" s="377"/>
      <c r="AH274" s="378"/>
      <c r="AI274" s="225" t="s">
        <v>9</v>
      </c>
      <c r="AJ274" s="229"/>
    </row>
    <row r="275" spans="1:54" x14ac:dyDescent="0.15">
      <c r="A275" s="367">
        <v>55</v>
      </c>
      <c r="B275" s="379" t="str">
        <f>IF(OR(B270="",E275=""),"",B270+1)</f>
        <v/>
      </c>
      <c r="C275" s="281"/>
      <c r="D275" s="279"/>
      <c r="E275" s="184" t="str">
        <f>IF(C275="○",IF($D275&lt;&gt;"",VLOOKUP($D275,新規学連登録者入力シート!$A$2:$U$101,8,FALSE),""),IF($D275&lt;&gt;"",IF(VLOOKUP(個人情報!$D275,登録者リスト!$A$1:$F$43729,4,FALSE)=基本情報!$D$6,VLOOKUP(個人情報!$D275,登録者リスト!$A$1:$F$43729,3,FALSE),""),""))</f>
        <v/>
      </c>
      <c r="F275" s="283" t="str">
        <f>IF(C275="○",IF($D275&lt;&gt;"",VLOOKUP($D275,新規学連登録者入力シート!$A$2:$U$101,9,FALSE),""),IF($D275&lt;&gt;"",IF(VLOOKUP(個人情報!$D275,登録者リスト!$A$1:$G$43729,4,FALSE)=基本情報!$D$6,VLOOKUP(個人情報!$D275,登録者リスト!$A$1:$G$43729,7,FALSE),""),""))</f>
        <v/>
      </c>
      <c r="G275" s="185" t="str">
        <f>IF(C275="○",IF($D275&lt;&gt;"",VLOOKUP($D275,新規学連登録者入力シート!$A$2:$U$101,14,FALSE),""),IF($D275&lt;&gt;"",IF(VLOOKUP(個人情報!$D275,登録者リスト!$A$1:$F$43729,4,FALSE)=基本情報!$D$6,VLOOKUP(個人情報!$D275,登録者リスト!$A$1:$F$43729,5,FALSE),""),""))</f>
        <v/>
      </c>
      <c r="H275" s="363" t="str">
        <f>IF(C275="○",IF($D275&lt;&gt;"",VLOOKUP($D275,新規学連登録者入力シート!$A$2:$U$101,19,FALSE),""),IF($D275&lt;&gt;"",IF(VLOOKUP(個人情報!$D275,登録者リスト!$A$1:$H$43729,4,FALSE)=基本情報!$D$6,VLOOKUP(個人情報!$D275,登録者リスト!$A$1:$H$43729,8,FALSE),""),""))</f>
        <v/>
      </c>
      <c r="I275" s="347"/>
      <c r="J275" s="170"/>
      <c r="K275" s="13" t="str">
        <f>IF(S275="",ASC(L275&amp;IF(N275&lt;&gt;"",TEXT(N275,"00"),"")&amp;IF(P275&lt;&gt;"",TEXT(P275,"00"),"")&amp;IF(R275&lt;&gt;"",TEXT(R275,"00"),"")),ASC(S275))</f>
        <v/>
      </c>
      <c r="L275" s="279"/>
      <c r="M275" s="329" t="s">
        <v>278</v>
      </c>
      <c r="N275" s="311"/>
      <c r="O275" s="329" t="s">
        <v>279</v>
      </c>
      <c r="P275" s="311"/>
      <c r="Q275" s="313" t="s">
        <v>280</v>
      </c>
      <c r="R275" s="315"/>
      <c r="S275" s="279"/>
      <c r="T275" s="8"/>
      <c r="U275" s="9" t="s">
        <v>23</v>
      </c>
      <c r="V275" s="8"/>
      <c r="W275" s="9" t="s">
        <v>24</v>
      </c>
      <c r="X275" s="8"/>
      <c r="Y275" s="9" t="s">
        <v>26</v>
      </c>
      <c r="Z275" s="341"/>
      <c r="AA275" s="127" t="str">
        <f>IF(AI275="",ASC(AB275&amp;IF(AD275&lt;&gt;"",TEXT(AD275,"00"),"")&amp;IF(AF275&lt;&gt;"",TEXT(AF275,"00"),"")&amp;IF(AH275&lt;&gt;"",TEXT(AH275,"00"),"")),ASC(AI275))</f>
        <v/>
      </c>
      <c r="AB275" s="327" t="str">
        <f>IF(I275="","",IF(I275="201 十種競技","",VLOOKUP(I275,大学記録!$A$3:$H$22,2,FALSE)))</f>
        <v/>
      </c>
      <c r="AC275" s="331" t="s">
        <v>278</v>
      </c>
      <c r="AD275" s="327" t="str">
        <f>IF(I275="","",IF(I275="201 十種競技","",VLOOKUP(I275,大学記録!$A$3:$H$22,4,FALSE)))</f>
        <v/>
      </c>
      <c r="AE275" s="331" t="s">
        <v>279</v>
      </c>
      <c r="AF275" s="327" t="str">
        <f>IF(I275="","",IF(I275="201 十種競技","",VLOOKUP(I275,大学記録!$A$3:$H$22,6,FALSE)))</f>
        <v/>
      </c>
      <c r="AG275" s="335" t="s">
        <v>280</v>
      </c>
      <c r="AH275" s="327" t="str">
        <f>IF(I275="","",IF(I275="201 十種競技","",VLOOKUP(I275,大学記録!$A$3:$H$22,8,FALSE)))</f>
        <v/>
      </c>
      <c r="AI275" s="371" t="str">
        <f>IF(I275="","",IF(I275="201 十種競技",大学記録!$B$21,""))</f>
        <v/>
      </c>
      <c r="AJ275" s="230" t="e">
        <f>IF(#REF!="",ASC(#REF!&amp;IF(#REF!&lt;&gt;"",TEXT(#REF!,"00"),"")&amp;IF(#REF!&lt;&gt;"",TEXT(#REF!,"00"),"")&amp;IF(#REF!&lt;&gt;"",TEXT(#REF!,"00"),"")),ASC(#REF!))</f>
        <v>#REF!</v>
      </c>
      <c r="AL275" s="6" t="str">
        <f>IF(AND(I275&lt;&gt;"107 ハーフマラソン",I275&lt;&gt;"062 10000mW"),D275 &amp; "-" &amp; I275,D275 &amp; "-" &amp; I275 &amp;#REF!)</f>
        <v>-</v>
      </c>
      <c r="AM275" s="6" t="str">
        <f>IF(ISERROR(VLOOKUP(個人情報!$AL275,登録者リスト!#REF!,4,FALSE)),"○","")</f>
        <v>○</v>
      </c>
      <c r="AN275" s="6" t="e">
        <f>IF(AND(I275&lt;&gt;"107 ハーフマラソン",I275&lt;&gt;"062 10000mW"),#REF! &amp; "-" &amp; I275,#REF! &amp; "-" &amp; I275 &amp;#REF!)</f>
        <v>#REF!</v>
      </c>
      <c r="AO275" s="6" t="str">
        <f>IF(ISERROR(VLOOKUP(AN275,突破者リスト外資格記録入力シート!$D$7:$M$106,2,FALSE)),"○","")</f>
        <v>○</v>
      </c>
      <c r="AP275" s="6" t="str">
        <f>IF(C275="○","整理番号","登録番号")</f>
        <v>登録番号</v>
      </c>
      <c r="AQ275" s="6" t="str">
        <f>IF(I275="107 ハーフマラソン","H",IF(I275="062 10000mW","W",""))</f>
        <v/>
      </c>
      <c r="AR275" s="6" t="e">
        <f>VLOOKUP($I275 &amp;#REF!,標準記録!$A$1:$D$25,2,FALSE)</f>
        <v>#REF!</v>
      </c>
      <c r="AS275" s="6" t="e">
        <f>VLOOKUP($I275 &amp;#REF!,標準記録!$A$1:$D$25,3,FALSE)</f>
        <v>#REF!</v>
      </c>
      <c r="AT275" s="6" t="e">
        <f>VLOOKUP($I275 &amp;#REF!,標準記録!$A$1:$D$25,4,FALSE)</f>
        <v>#REF!</v>
      </c>
      <c r="AU275" s="6" t="str">
        <f>IF(AV275="","",A275)</f>
        <v/>
      </c>
      <c r="AV275" s="6" t="str">
        <f>IF(OR(I275="201 十種競技",I275="202 七種競技"),#REF!,"")</f>
        <v/>
      </c>
      <c r="AW275" s="6" t="str">
        <f>IF(I275="107 ハーフマラソン",#REF!,"")</f>
        <v/>
      </c>
      <c r="AX275" s="6" t="e">
        <f>I275 &amp;#REF!</f>
        <v>#REF!</v>
      </c>
      <c r="AY275" s="6">
        <f>I275</f>
        <v>0</v>
      </c>
      <c r="AZ275" s="6">
        <f>COUNTIF($AY$5:$AY$401,I275)</f>
        <v>160</v>
      </c>
      <c r="BA275" s="6">
        <f>COUNTIF($AX$5:$AX$401,I275 &amp; "B標準")</f>
        <v>0</v>
      </c>
      <c r="BB275" s="6" t="str">
        <f>D273 &amp; D275</f>
        <v>登録番号</v>
      </c>
    </row>
    <row r="276" spans="1:54" ht="14.25" thickBot="1" x14ac:dyDescent="0.2">
      <c r="A276" s="368"/>
      <c r="B276" s="380"/>
      <c r="C276" s="282"/>
      <c r="D276" s="280"/>
      <c r="E276" s="186" t="str">
        <f>IF(C275="○",IF($D275&lt;&gt;"",VLOOKUP($D275,新規学連登録者入力シート!$A$2:$U$101,7,FALSE),""),IF($D275&lt;&gt;"",IF(VLOOKUP(個人情報!$D275,登録者リスト!$A$1:$F$43729,4,FALSE)=基本情報!$D$6,VLOOKUP(個人情報!$D275,登録者リスト!$A$1:$F$43729,2,FALSE),""),""))</f>
        <v/>
      </c>
      <c r="F276" s="284"/>
      <c r="G276" s="186" t="str">
        <f>IF(C275="○",IF($D275&lt;&gt;"",VLOOKUP($D275,新規学連登録者入力シート!$A$2:$U$101,19,FALSE),""),IF($D275&lt;&gt;"",IF(VLOOKUP(個人情報!$D275,登録者リスト!$A$1:$F$43729,4,FALSE)=基本情報!$D$6,VLOOKUP(個人情報!$D275,登録者リスト!$A$1:$F$43729,6,FALSE),""),""))</f>
        <v/>
      </c>
      <c r="H276" s="364"/>
      <c r="I276" s="348"/>
      <c r="J276" s="171"/>
      <c r="K276" s="15" t="str">
        <f>IF(S276="",ASC(L276&amp;IF(N276&lt;&gt;"",TEXT(N276,"00"),"")&amp;IF(P276&lt;&gt;"",TEXT(P276,"00"),"")&amp;IF(R276&lt;&gt;"",TEXT(R276,"00"),"")),ASC(S276))</f>
        <v/>
      </c>
      <c r="L276" s="280"/>
      <c r="M276" s="330"/>
      <c r="N276" s="312"/>
      <c r="O276" s="330"/>
      <c r="P276" s="312"/>
      <c r="Q276" s="314"/>
      <c r="R276" s="316"/>
      <c r="S276" s="280"/>
      <c r="T276" s="10"/>
      <c r="U276" s="11" t="s">
        <v>23</v>
      </c>
      <c r="V276" s="10"/>
      <c r="W276" s="11" t="s">
        <v>25</v>
      </c>
      <c r="X276" s="10"/>
      <c r="Y276" s="11" t="s">
        <v>26</v>
      </c>
      <c r="Z276" s="342"/>
      <c r="AA276" s="128" t="str">
        <f>IF(AI276="",ASC(AB275&amp;IF(AD276&lt;&gt;"",TEXT(AD276,"00"),"")&amp;IF(AF276&lt;&gt;"",TEXT(AF276,"00"),"")&amp;IF(AH276&lt;&gt;"",TEXT(AH276,"00"),"")),ASC(AI276))</f>
        <v/>
      </c>
      <c r="AB276" s="328"/>
      <c r="AC276" s="332"/>
      <c r="AD276" s="328"/>
      <c r="AE276" s="332"/>
      <c r="AF276" s="328"/>
      <c r="AG276" s="336"/>
      <c r="AH276" s="328"/>
      <c r="AI276" s="372"/>
      <c r="AJ276" s="231" t="e">
        <f>IF(#REF!="",ASC(#REF!&amp;IF(#REF!&lt;&gt;"",TEXT(#REF!,"00"),"")&amp;IF(#REF!&lt;&gt;"",TEXT(#REF!,"00"),"")&amp;IF(#REF!&lt;&gt;"",TEXT(#REF!,"00"),"")),ASC(#REF!))</f>
        <v>#REF!</v>
      </c>
      <c r="AL276" s="6" t="str">
        <f>IF(AND(I276&lt;&gt;"107 ハーフマラソン",I276&lt;&gt;"062 10000mW"),D275 &amp; "-" &amp; I276,D275 &amp; "-" &amp; I276 &amp;#REF!)</f>
        <v>-</v>
      </c>
      <c r="AM276" s="6" t="str">
        <f>IF(ISERROR(VLOOKUP(個人情報!$AL276,登録者リスト!#REF!,4,FALSE)),"○","")</f>
        <v>○</v>
      </c>
      <c r="AN276" s="6" t="e">
        <f>IF(AND(I276&lt;&gt;"107 ハーフマラソン",I276&lt;&gt;"062 10000mW"),#REF! &amp; "-" &amp; I276,#REF! &amp; "-" &amp; I276 &amp;#REF!)</f>
        <v>#REF!</v>
      </c>
      <c r="AO276" s="6" t="str">
        <f>IF(ISERROR(VLOOKUP(AN276,突破者リスト外資格記録入力シート!$D$7:$M$106,2,FALSE)),"○","")</f>
        <v>○</v>
      </c>
      <c r="AQ276" s="6" t="str">
        <f>IF(I276="107 ハーフマラソン","H",IF(I276="062 10000mW","W",""))</f>
        <v/>
      </c>
      <c r="AR276" s="6" t="e">
        <f>VLOOKUP($I276 &amp;#REF!,標準記録!$A$1:$D$25,2,FALSE)</f>
        <v>#REF!</v>
      </c>
      <c r="AS276" s="6" t="e">
        <f>VLOOKUP($I276 &amp;#REF!,標準記録!$A$1:$D$25,3,FALSE)</f>
        <v>#REF!</v>
      </c>
      <c r="AT276" s="6" t="e">
        <f>VLOOKUP($I276 &amp;#REF!,標準記録!$A$1:$D$25,4,FALSE)</f>
        <v>#REF!</v>
      </c>
      <c r="AU276" s="6" t="str">
        <f>IF(AV276="","",A275)</f>
        <v/>
      </c>
      <c r="AV276" s="6" t="str">
        <f>IF(OR(I276="201 十種競技",I276="202 七種競技"),#REF!,"")</f>
        <v/>
      </c>
      <c r="AW276" s="6" t="str">
        <f>IF(I276="107 ハーフマラソン",#REF!,"")</f>
        <v/>
      </c>
      <c r="AX276" s="6" t="e">
        <f>I276 &amp;#REF!</f>
        <v>#REF!</v>
      </c>
      <c r="AY276" s="6">
        <f>I276</f>
        <v>0</v>
      </c>
      <c r="AZ276" s="6">
        <f>COUNTIF($AY$5:$AY$401,I276)</f>
        <v>160</v>
      </c>
      <c r="BA276" s="6">
        <f>COUNTIF($AX$5:$AX$401,I276 &amp; "B標準")</f>
        <v>0</v>
      </c>
    </row>
    <row r="277" spans="1:54" ht="15" thickTop="1" thickBot="1" x14ac:dyDescent="0.2">
      <c r="A277" s="369"/>
      <c r="B277" s="319" t="s">
        <v>167</v>
      </c>
      <c r="C277" s="320"/>
      <c r="D277" s="320"/>
      <c r="E277" s="320"/>
      <c r="F277" s="320"/>
      <c r="G277" s="321"/>
      <c r="H277" s="183"/>
      <c r="I277" s="370"/>
      <c r="J277" s="323"/>
      <c r="K277" s="323"/>
      <c r="L277" s="323"/>
      <c r="M277" s="323"/>
      <c r="N277" s="323"/>
      <c r="O277" s="323"/>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4"/>
    </row>
    <row r="278" spans="1:54" ht="13.5" customHeight="1" x14ac:dyDescent="0.15">
      <c r="A278" s="365"/>
      <c r="B278" s="355" t="s">
        <v>0</v>
      </c>
      <c r="C278" s="357" t="s">
        <v>283</v>
      </c>
      <c r="D278" s="357" t="str">
        <f>IF(C280="○","整理番号","登録番号")</f>
        <v>登録番号</v>
      </c>
      <c r="E278" s="212" t="s">
        <v>1402</v>
      </c>
      <c r="F278" s="355" t="s">
        <v>322</v>
      </c>
      <c r="G278" s="213" t="s">
        <v>1</v>
      </c>
      <c r="H278" s="361" t="s">
        <v>1403</v>
      </c>
      <c r="I278" s="359" t="s">
        <v>2</v>
      </c>
      <c r="J278" s="214" t="s">
        <v>284</v>
      </c>
      <c r="K278" s="215" t="s">
        <v>16</v>
      </c>
      <c r="L278" s="352" t="s">
        <v>4</v>
      </c>
      <c r="M278" s="353"/>
      <c r="N278" s="353"/>
      <c r="O278" s="353"/>
      <c r="P278" s="353"/>
      <c r="Q278" s="353"/>
      <c r="R278" s="353"/>
      <c r="S278" s="353"/>
      <c r="T278" s="353"/>
      <c r="U278" s="353"/>
      <c r="V278" s="353"/>
      <c r="W278" s="353"/>
      <c r="X278" s="353"/>
      <c r="Y278" s="353"/>
      <c r="Z278" s="354"/>
      <c r="AA278" s="216" t="s">
        <v>16</v>
      </c>
      <c r="AB278" s="373" t="s">
        <v>470</v>
      </c>
      <c r="AC278" s="374"/>
      <c r="AD278" s="374"/>
      <c r="AE278" s="374"/>
      <c r="AF278" s="374"/>
      <c r="AG278" s="374"/>
      <c r="AH278" s="374"/>
      <c r="AI278" s="375"/>
      <c r="AJ278" s="228" t="s">
        <v>16</v>
      </c>
    </row>
    <row r="279" spans="1:54" ht="14.25" thickBot="1" x14ac:dyDescent="0.2">
      <c r="A279" s="366"/>
      <c r="B279" s="356"/>
      <c r="C279" s="358"/>
      <c r="D279" s="358"/>
      <c r="E279" s="217" t="s">
        <v>6</v>
      </c>
      <c r="F279" s="356"/>
      <c r="G279" s="218" t="s">
        <v>7</v>
      </c>
      <c r="H279" s="362"/>
      <c r="I279" s="360"/>
      <c r="J279" s="219"/>
      <c r="K279" s="220"/>
      <c r="L279" s="349" t="s">
        <v>8</v>
      </c>
      <c r="M279" s="350"/>
      <c r="N279" s="350"/>
      <c r="O279" s="350"/>
      <c r="P279" s="350"/>
      <c r="Q279" s="350"/>
      <c r="R279" s="351"/>
      <c r="S279" s="217" t="s">
        <v>9</v>
      </c>
      <c r="T279" s="221" t="s">
        <v>10</v>
      </c>
      <c r="U279" s="222"/>
      <c r="V279" s="222"/>
      <c r="W279" s="222"/>
      <c r="X279" s="222"/>
      <c r="Y279" s="223"/>
      <c r="Z279" s="218" t="s">
        <v>11</v>
      </c>
      <c r="AA279" s="224"/>
      <c r="AB279" s="376" t="s">
        <v>8</v>
      </c>
      <c r="AC279" s="377"/>
      <c r="AD279" s="377"/>
      <c r="AE279" s="377"/>
      <c r="AF279" s="377"/>
      <c r="AG279" s="377"/>
      <c r="AH279" s="378"/>
      <c r="AI279" s="225" t="s">
        <v>9</v>
      </c>
      <c r="AJ279" s="229"/>
    </row>
    <row r="280" spans="1:54" x14ac:dyDescent="0.15">
      <c r="A280" s="367">
        <v>56</v>
      </c>
      <c r="B280" s="379" t="str">
        <f>IF(OR(B275="",E280=""),"",B275+1)</f>
        <v/>
      </c>
      <c r="C280" s="281"/>
      <c r="D280" s="279"/>
      <c r="E280" s="184" t="str">
        <f>IF(C280="○",IF($D280&lt;&gt;"",VLOOKUP($D280,新規学連登録者入力シート!$A$2:$U$101,8,FALSE),""),IF($D280&lt;&gt;"",IF(VLOOKUP(個人情報!$D280,登録者リスト!$A$1:$F$43729,4,FALSE)=基本情報!$D$6,VLOOKUP(個人情報!$D280,登録者リスト!$A$1:$F$43729,3,FALSE),""),""))</f>
        <v/>
      </c>
      <c r="F280" s="283" t="str">
        <f>IF(C280="○",IF($D280&lt;&gt;"",VLOOKUP($D280,新規学連登録者入力シート!$A$2:$U$101,9,FALSE),""),IF($D280&lt;&gt;"",IF(VLOOKUP(個人情報!$D280,登録者リスト!$A$1:$G$43729,4,FALSE)=基本情報!$D$6,VLOOKUP(個人情報!$D280,登録者リスト!$A$1:$G$43729,7,FALSE),""),""))</f>
        <v/>
      </c>
      <c r="G280" s="185" t="str">
        <f>IF(C280="○",IF($D280&lt;&gt;"",VLOOKUP($D280,新規学連登録者入力シート!$A$2:$U$101,14,FALSE),""),IF($D280&lt;&gt;"",IF(VLOOKUP(個人情報!$D280,登録者リスト!$A$1:$F$43729,4,FALSE)=基本情報!$D$6,VLOOKUP(個人情報!$D280,登録者リスト!$A$1:$F$43729,5,FALSE),""),""))</f>
        <v/>
      </c>
      <c r="H280" s="363" t="str">
        <f>IF(C280="○",IF($D280&lt;&gt;"",VLOOKUP($D280,新規学連登録者入力シート!$A$2:$U$101,19,FALSE),""),IF($D280&lt;&gt;"",IF(VLOOKUP(個人情報!$D280,登録者リスト!$A$1:$H$43729,4,FALSE)=基本情報!$D$6,VLOOKUP(個人情報!$D280,登録者リスト!$A$1:$H$43729,8,FALSE),""),""))</f>
        <v/>
      </c>
      <c r="I280" s="347"/>
      <c r="J280" s="170"/>
      <c r="K280" s="13" t="str">
        <f>IF(S280="",ASC(L280&amp;IF(N280&lt;&gt;"",TEXT(N280,"00"),"")&amp;IF(P280&lt;&gt;"",TEXT(P280,"00"),"")&amp;IF(R280&lt;&gt;"",TEXT(R280,"00"),"")),ASC(S280))</f>
        <v/>
      </c>
      <c r="L280" s="279"/>
      <c r="M280" s="329" t="s">
        <v>278</v>
      </c>
      <c r="N280" s="311"/>
      <c r="O280" s="329" t="s">
        <v>279</v>
      </c>
      <c r="P280" s="311"/>
      <c r="Q280" s="313" t="s">
        <v>280</v>
      </c>
      <c r="R280" s="315"/>
      <c r="S280" s="279"/>
      <c r="T280" s="8"/>
      <c r="U280" s="9" t="s">
        <v>23</v>
      </c>
      <c r="V280" s="8"/>
      <c r="W280" s="9" t="s">
        <v>24</v>
      </c>
      <c r="X280" s="8"/>
      <c r="Y280" s="9" t="s">
        <v>26</v>
      </c>
      <c r="Z280" s="341"/>
      <c r="AA280" s="127" t="str">
        <f>IF(AI280="",ASC(AB280&amp;IF(AD280&lt;&gt;"",TEXT(AD280,"00"),"")&amp;IF(AF280&lt;&gt;"",TEXT(AF280,"00"),"")&amp;IF(AH280&lt;&gt;"",TEXT(AH280,"00"),"")),ASC(AI280))</f>
        <v/>
      </c>
      <c r="AB280" s="327" t="str">
        <f>IF(I280="","",IF(I280="201 十種競技","",VLOOKUP(I280,大学記録!$A$3:$H$22,2,FALSE)))</f>
        <v/>
      </c>
      <c r="AC280" s="331" t="s">
        <v>278</v>
      </c>
      <c r="AD280" s="327" t="str">
        <f>IF(I280="","",IF(I280="201 十種競技","",VLOOKUP(I280,大学記録!$A$3:$H$22,4,FALSE)))</f>
        <v/>
      </c>
      <c r="AE280" s="331" t="s">
        <v>279</v>
      </c>
      <c r="AF280" s="327" t="str">
        <f>IF(I280="","",IF(I280="201 十種競技","",VLOOKUP(I280,大学記録!$A$3:$H$22,6,FALSE)))</f>
        <v/>
      </c>
      <c r="AG280" s="335" t="s">
        <v>280</v>
      </c>
      <c r="AH280" s="327" t="str">
        <f>IF(I280="","",IF(I280="201 十種競技","",VLOOKUP(I280,大学記録!$A$3:$H$22,8,FALSE)))</f>
        <v/>
      </c>
      <c r="AI280" s="371" t="str">
        <f>IF(I280="","",IF(I280="201 十種競技",大学記録!$B$21,""))</f>
        <v/>
      </c>
      <c r="AJ280" s="230" t="e">
        <f>IF(#REF!="",ASC(#REF!&amp;IF(#REF!&lt;&gt;"",TEXT(#REF!,"00"),"")&amp;IF(#REF!&lt;&gt;"",TEXT(#REF!,"00"),"")&amp;IF(#REF!&lt;&gt;"",TEXT(#REF!,"00"),"")),ASC(#REF!))</f>
        <v>#REF!</v>
      </c>
      <c r="AL280" s="6" t="str">
        <f>IF(AND(I280&lt;&gt;"107 ハーフマラソン",I280&lt;&gt;"062 10000mW"),D280 &amp; "-" &amp; I280,D280 &amp; "-" &amp; I280 &amp;#REF!)</f>
        <v>-</v>
      </c>
      <c r="AM280" s="6" t="str">
        <f>IF(ISERROR(VLOOKUP(個人情報!$AL280,登録者リスト!#REF!,4,FALSE)),"○","")</f>
        <v>○</v>
      </c>
      <c r="AN280" s="6" t="e">
        <f>IF(AND(I280&lt;&gt;"107 ハーフマラソン",I280&lt;&gt;"062 10000mW"),#REF! &amp; "-" &amp; I280,#REF! &amp; "-" &amp; I280 &amp;#REF!)</f>
        <v>#REF!</v>
      </c>
      <c r="AO280" s="6" t="str">
        <f>IF(ISERROR(VLOOKUP(AN280,突破者リスト外資格記録入力シート!$D$7:$M$106,2,FALSE)),"○","")</f>
        <v>○</v>
      </c>
      <c r="AP280" s="6" t="str">
        <f>IF(C280="○","整理番号","登録番号")</f>
        <v>登録番号</v>
      </c>
      <c r="AQ280" s="6" t="str">
        <f>IF(I280="107 ハーフマラソン","H",IF(I280="062 10000mW","W",""))</f>
        <v/>
      </c>
      <c r="AR280" s="6" t="e">
        <f>VLOOKUP($I280 &amp;#REF!,標準記録!$A$1:$D$25,2,FALSE)</f>
        <v>#REF!</v>
      </c>
      <c r="AS280" s="6" t="e">
        <f>VLOOKUP($I280 &amp;#REF!,標準記録!$A$1:$D$25,3,FALSE)</f>
        <v>#REF!</v>
      </c>
      <c r="AT280" s="6" t="e">
        <f>VLOOKUP($I280 &amp;#REF!,標準記録!$A$1:$D$25,4,FALSE)</f>
        <v>#REF!</v>
      </c>
      <c r="AU280" s="6" t="str">
        <f>IF(AV280="","",A280)</f>
        <v/>
      </c>
      <c r="AV280" s="6" t="str">
        <f>IF(OR(I280="201 十種競技",I280="202 七種競技"),#REF!,"")</f>
        <v/>
      </c>
      <c r="AW280" s="6" t="str">
        <f>IF(I280="107 ハーフマラソン",#REF!,"")</f>
        <v/>
      </c>
      <c r="AX280" s="6" t="e">
        <f>I280 &amp;#REF!</f>
        <v>#REF!</v>
      </c>
      <c r="AY280" s="6">
        <f>I280</f>
        <v>0</v>
      </c>
      <c r="AZ280" s="6">
        <f>COUNTIF($AY$5:$AY$401,I280)</f>
        <v>160</v>
      </c>
      <c r="BA280" s="6">
        <f>COUNTIF($AX$5:$AX$401,I280 &amp; "B標準")</f>
        <v>0</v>
      </c>
      <c r="BB280" s="6" t="str">
        <f>D278 &amp; D280</f>
        <v>登録番号</v>
      </c>
    </row>
    <row r="281" spans="1:54" ht="14.25" thickBot="1" x14ac:dyDescent="0.2">
      <c r="A281" s="368"/>
      <c r="B281" s="380"/>
      <c r="C281" s="282"/>
      <c r="D281" s="280"/>
      <c r="E281" s="186" t="str">
        <f>IF(C280="○",IF($D280&lt;&gt;"",VLOOKUP($D280,新規学連登録者入力シート!$A$2:$U$101,7,FALSE),""),IF($D280&lt;&gt;"",IF(VLOOKUP(個人情報!$D280,登録者リスト!$A$1:$F$43729,4,FALSE)=基本情報!$D$6,VLOOKUP(個人情報!$D280,登録者リスト!$A$1:$F$43729,2,FALSE),""),""))</f>
        <v/>
      </c>
      <c r="F281" s="284"/>
      <c r="G281" s="186" t="str">
        <f>IF(C280="○",IF($D280&lt;&gt;"",VLOOKUP($D280,新規学連登録者入力シート!$A$2:$U$101,19,FALSE),""),IF($D280&lt;&gt;"",IF(VLOOKUP(個人情報!$D280,登録者リスト!$A$1:$F$43729,4,FALSE)=基本情報!$D$6,VLOOKUP(個人情報!$D280,登録者リスト!$A$1:$F$43729,6,FALSE),""),""))</f>
        <v/>
      </c>
      <c r="H281" s="364"/>
      <c r="I281" s="348"/>
      <c r="J281" s="171"/>
      <c r="K281" s="15" t="str">
        <f>IF(S281="",ASC(L281&amp;IF(N281&lt;&gt;"",TEXT(N281,"00"),"")&amp;IF(P281&lt;&gt;"",TEXT(P281,"00"),"")&amp;IF(R281&lt;&gt;"",TEXT(R281,"00"),"")),ASC(S281))</f>
        <v/>
      </c>
      <c r="L281" s="280"/>
      <c r="M281" s="330"/>
      <c r="N281" s="312"/>
      <c r="O281" s="330"/>
      <c r="P281" s="312"/>
      <c r="Q281" s="314"/>
      <c r="R281" s="316"/>
      <c r="S281" s="280"/>
      <c r="T281" s="10"/>
      <c r="U281" s="11" t="s">
        <v>23</v>
      </c>
      <c r="V281" s="10"/>
      <c r="W281" s="11" t="s">
        <v>25</v>
      </c>
      <c r="X281" s="10"/>
      <c r="Y281" s="11" t="s">
        <v>26</v>
      </c>
      <c r="Z281" s="342"/>
      <c r="AA281" s="128" t="str">
        <f>IF(AI281="",ASC(AB280&amp;IF(AD281&lt;&gt;"",TEXT(AD281,"00"),"")&amp;IF(AF281&lt;&gt;"",TEXT(AF281,"00"),"")&amp;IF(AH281&lt;&gt;"",TEXT(AH281,"00"),"")),ASC(AI281))</f>
        <v/>
      </c>
      <c r="AB281" s="328"/>
      <c r="AC281" s="332"/>
      <c r="AD281" s="328"/>
      <c r="AE281" s="332"/>
      <c r="AF281" s="328"/>
      <c r="AG281" s="336"/>
      <c r="AH281" s="328"/>
      <c r="AI281" s="372"/>
      <c r="AJ281" s="231" t="e">
        <f>IF(#REF!="",ASC(#REF!&amp;IF(#REF!&lt;&gt;"",TEXT(#REF!,"00"),"")&amp;IF(#REF!&lt;&gt;"",TEXT(#REF!,"00"),"")&amp;IF(#REF!&lt;&gt;"",TEXT(#REF!,"00"),"")),ASC(#REF!))</f>
        <v>#REF!</v>
      </c>
      <c r="AL281" s="6" t="str">
        <f>IF(AND(I281&lt;&gt;"107 ハーフマラソン",I281&lt;&gt;"062 10000mW"),D280 &amp; "-" &amp; I281,D280 &amp; "-" &amp; I281 &amp;#REF!)</f>
        <v>-</v>
      </c>
      <c r="AM281" s="6" t="str">
        <f>IF(ISERROR(VLOOKUP(個人情報!$AL281,登録者リスト!#REF!,4,FALSE)),"○","")</f>
        <v>○</v>
      </c>
      <c r="AN281" s="6" t="e">
        <f>IF(AND(I281&lt;&gt;"107 ハーフマラソン",I281&lt;&gt;"062 10000mW"),#REF! &amp; "-" &amp; I281,#REF! &amp; "-" &amp; I281 &amp;#REF!)</f>
        <v>#REF!</v>
      </c>
      <c r="AO281" s="6" t="str">
        <f>IF(ISERROR(VLOOKUP(AN281,突破者リスト外資格記録入力シート!$D$7:$M$106,2,FALSE)),"○","")</f>
        <v>○</v>
      </c>
      <c r="AQ281" s="6" t="str">
        <f>IF(I281="107 ハーフマラソン","H",IF(I281="062 10000mW","W",""))</f>
        <v/>
      </c>
      <c r="AR281" s="6" t="e">
        <f>VLOOKUP($I281 &amp;#REF!,標準記録!$A$1:$D$25,2,FALSE)</f>
        <v>#REF!</v>
      </c>
      <c r="AS281" s="6" t="e">
        <f>VLOOKUP($I281 &amp;#REF!,標準記録!$A$1:$D$25,3,FALSE)</f>
        <v>#REF!</v>
      </c>
      <c r="AT281" s="6" t="e">
        <f>VLOOKUP($I281 &amp;#REF!,標準記録!$A$1:$D$25,4,FALSE)</f>
        <v>#REF!</v>
      </c>
      <c r="AU281" s="6" t="str">
        <f>IF(AV281="","",A280)</f>
        <v/>
      </c>
      <c r="AV281" s="6" t="str">
        <f>IF(OR(I281="201 十種競技",I281="202 七種競技"),#REF!,"")</f>
        <v/>
      </c>
      <c r="AW281" s="6" t="str">
        <f>IF(I281="107 ハーフマラソン",#REF!,"")</f>
        <v/>
      </c>
      <c r="AX281" s="6" t="e">
        <f>I281 &amp;#REF!</f>
        <v>#REF!</v>
      </c>
      <c r="AY281" s="6">
        <f>I281</f>
        <v>0</v>
      </c>
      <c r="AZ281" s="6">
        <f>COUNTIF($AY$5:$AY$401,I281)</f>
        <v>160</v>
      </c>
      <c r="BA281" s="6">
        <f>COUNTIF($AX$5:$AX$401,I281 &amp; "B標準")</f>
        <v>0</v>
      </c>
    </row>
    <row r="282" spans="1:54" ht="15" thickTop="1" thickBot="1" x14ac:dyDescent="0.2">
      <c r="A282" s="369"/>
      <c r="B282" s="319" t="s">
        <v>167</v>
      </c>
      <c r="C282" s="320"/>
      <c r="D282" s="320"/>
      <c r="E282" s="320"/>
      <c r="F282" s="320"/>
      <c r="G282" s="321"/>
      <c r="H282" s="183"/>
      <c r="I282" s="370"/>
      <c r="J282" s="323"/>
      <c r="K282" s="323"/>
      <c r="L282" s="323"/>
      <c r="M282" s="323"/>
      <c r="N282" s="323"/>
      <c r="O282" s="323"/>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4"/>
    </row>
    <row r="283" spans="1:54" ht="13.5" customHeight="1" x14ac:dyDescent="0.15">
      <c r="A283" s="365"/>
      <c r="B283" s="355" t="s">
        <v>0</v>
      </c>
      <c r="C283" s="357" t="s">
        <v>283</v>
      </c>
      <c r="D283" s="357" t="str">
        <f>IF(C285="○","整理番号","登録番号")</f>
        <v>登録番号</v>
      </c>
      <c r="E283" s="212" t="s">
        <v>1402</v>
      </c>
      <c r="F283" s="355" t="s">
        <v>322</v>
      </c>
      <c r="G283" s="213" t="s">
        <v>1</v>
      </c>
      <c r="H283" s="361" t="s">
        <v>1403</v>
      </c>
      <c r="I283" s="359" t="s">
        <v>2</v>
      </c>
      <c r="J283" s="214" t="s">
        <v>284</v>
      </c>
      <c r="K283" s="215" t="s">
        <v>16</v>
      </c>
      <c r="L283" s="352" t="s">
        <v>4</v>
      </c>
      <c r="M283" s="353"/>
      <c r="N283" s="353"/>
      <c r="O283" s="353"/>
      <c r="P283" s="353"/>
      <c r="Q283" s="353"/>
      <c r="R283" s="353"/>
      <c r="S283" s="353"/>
      <c r="T283" s="353"/>
      <c r="U283" s="353"/>
      <c r="V283" s="353"/>
      <c r="W283" s="353"/>
      <c r="X283" s="353"/>
      <c r="Y283" s="353"/>
      <c r="Z283" s="354"/>
      <c r="AA283" s="216" t="s">
        <v>16</v>
      </c>
      <c r="AB283" s="373" t="s">
        <v>470</v>
      </c>
      <c r="AC283" s="374"/>
      <c r="AD283" s="374"/>
      <c r="AE283" s="374"/>
      <c r="AF283" s="374"/>
      <c r="AG283" s="374"/>
      <c r="AH283" s="374"/>
      <c r="AI283" s="375"/>
      <c r="AJ283" s="228" t="s">
        <v>16</v>
      </c>
    </row>
    <row r="284" spans="1:54" ht="14.25" thickBot="1" x14ac:dyDescent="0.2">
      <c r="A284" s="366"/>
      <c r="B284" s="356"/>
      <c r="C284" s="358"/>
      <c r="D284" s="358"/>
      <c r="E284" s="217" t="s">
        <v>6</v>
      </c>
      <c r="F284" s="356"/>
      <c r="G284" s="218" t="s">
        <v>7</v>
      </c>
      <c r="H284" s="362"/>
      <c r="I284" s="360"/>
      <c r="J284" s="219"/>
      <c r="K284" s="220"/>
      <c r="L284" s="349" t="s">
        <v>8</v>
      </c>
      <c r="M284" s="350"/>
      <c r="N284" s="350"/>
      <c r="O284" s="350"/>
      <c r="P284" s="350"/>
      <c r="Q284" s="350"/>
      <c r="R284" s="351"/>
      <c r="S284" s="217" t="s">
        <v>9</v>
      </c>
      <c r="T284" s="221" t="s">
        <v>10</v>
      </c>
      <c r="U284" s="222"/>
      <c r="V284" s="222"/>
      <c r="W284" s="222"/>
      <c r="X284" s="222"/>
      <c r="Y284" s="223"/>
      <c r="Z284" s="218" t="s">
        <v>11</v>
      </c>
      <c r="AA284" s="224"/>
      <c r="AB284" s="376" t="s">
        <v>8</v>
      </c>
      <c r="AC284" s="377"/>
      <c r="AD284" s="377"/>
      <c r="AE284" s="377"/>
      <c r="AF284" s="377"/>
      <c r="AG284" s="377"/>
      <c r="AH284" s="378"/>
      <c r="AI284" s="225" t="s">
        <v>9</v>
      </c>
      <c r="AJ284" s="229"/>
    </row>
    <row r="285" spans="1:54" x14ac:dyDescent="0.15">
      <c r="A285" s="367">
        <v>57</v>
      </c>
      <c r="B285" s="379" t="str">
        <f>IF(OR(B280="",E285=""),"",B280+1)</f>
        <v/>
      </c>
      <c r="C285" s="281"/>
      <c r="D285" s="279"/>
      <c r="E285" s="184" t="str">
        <f>IF(C285="○",IF($D285&lt;&gt;"",VLOOKUP($D285,新規学連登録者入力シート!$A$2:$U$101,8,FALSE),""),IF($D285&lt;&gt;"",IF(VLOOKUP(個人情報!$D285,登録者リスト!$A$1:$F$43729,4,FALSE)=基本情報!$D$6,VLOOKUP(個人情報!$D285,登録者リスト!$A$1:$F$43729,3,FALSE),""),""))</f>
        <v/>
      </c>
      <c r="F285" s="283" t="str">
        <f>IF(C285="○",IF($D285&lt;&gt;"",VLOOKUP($D285,新規学連登録者入力シート!$A$2:$U$101,9,FALSE),""),IF($D285&lt;&gt;"",IF(VLOOKUP(個人情報!$D285,登録者リスト!$A$1:$G$43729,4,FALSE)=基本情報!$D$6,VLOOKUP(個人情報!$D285,登録者リスト!$A$1:$G$43729,7,FALSE),""),""))</f>
        <v/>
      </c>
      <c r="G285" s="185" t="str">
        <f>IF(C285="○",IF($D285&lt;&gt;"",VLOOKUP($D285,新規学連登録者入力シート!$A$2:$U$101,14,FALSE),""),IF($D285&lt;&gt;"",IF(VLOOKUP(個人情報!$D285,登録者リスト!$A$1:$F$43729,4,FALSE)=基本情報!$D$6,VLOOKUP(個人情報!$D285,登録者リスト!$A$1:$F$43729,5,FALSE),""),""))</f>
        <v/>
      </c>
      <c r="H285" s="363" t="str">
        <f>IF(C285="○",IF($D285&lt;&gt;"",VLOOKUP($D285,新規学連登録者入力シート!$A$2:$U$101,19,FALSE),""),IF($D285&lt;&gt;"",IF(VLOOKUP(個人情報!$D285,登録者リスト!$A$1:$H$43729,4,FALSE)=基本情報!$D$6,VLOOKUP(個人情報!$D285,登録者リスト!$A$1:$H$43729,8,FALSE),""),""))</f>
        <v/>
      </c>
      <c r="I285" s="347"/>
      <c r="J285" s="170"/>
      <c r="K285" s="13" t="str">
        <f>IF(S285="",ASC(L285&amp;IF(N285&lt;&gt;"",TEXT(N285,"00"),"")&amp;IF(P285&lt;&gt;"",TEXT(P285,"00"),"")&amp;IF(R285&lt;&gt;"",TEXT(R285,"00"),"")),ASC(S285))</f>
        <v/>
      </c>
      <c r="L285" s="279"/>
      <c r="M285" s="329" t="s">
        <v>278</v>
      </c>
      <c r="N285" s="311"/>
      <c r="O285" s="329" t="s">
        <v>279</v>
      </c>
      <c r="P285" s="311"/>
      <c r="Q285" s="313" t="s">
        <v>280</v>
      </c>
      <c r="R285" s="315"/>
      <c r="S285" s="279"/>
      <c r="T285" s="8"/>
      <c r="U285" s="9" t="s">
        <v>23</v>
      </c>
      <c r="V285" s="8"/>
      <c r="W285" s="9" t="s">
        <v>24</v>
      </c>
      <c r="X285" s="8"/>
      <c r="Y285" s="9" t="s">
        <v>26</v>
      </c>
      <c r="Z285" s="341"/>
      <c r="AA285" s="127" t="str">
        <f>IF(AI285="",ASC(AB285&amp;IF(AD285&lt;&gt;"",TEXT(AD285,"00"),"")&amp;IF(AF285&lt;&gt;"",TEXT(AF285,"00"),"")&amp;IF(AH285&lt;&gt;"",TEXT(AH285,"00"),"")),ASC(AI285))</f>
        <v/>
      </c>
      <c r="AB285" s="327" t="str">
        <f>IF(I285="","",IF(I285="201 十種競技","",VLOOKUP(I285,大学記録!$A$3:$H$22,2,FALSE)))</f>
        <v/>
      </c>
      <c r="AC285" s="331" t="s">
        <v>278</v>
      </c>
      <c r="AD285" s="327" t="str">
        <f>IF(I285="","",IF(I285="201 十種競技","",VLOOKUP(I285,大学記録!$A$3:$H$22,4,FALSE)))</f>
        <v/>
      </c>
      <c r="AE285" s="331" t="s">
        <v>279</v>
      </c>
      <c r="AF285" s="327" t="str">
        <f>IF(I285="","",IF(I285="201 十種競技","",VLOOKUP(I285,大学記録!$A$3:$H$22,6,FALSE)))</f>
        <v/>
      </c>
      <c r="AG285" s="335" t="s">
        <v>280</v>
      </c>
      <c r="AH285" s="327" t="str">
        <f>IF(I285="","",IF(I285="201 十種競技","",VLOOKUP(I285,大学記録!$A$3:$H$22,8,FALSE)))</f>
        <v/>
      </c>
      <c r="AI285" s="371" t="str">
        <f>IF(I285="","",IF(I285="201 十種競技",大学記録!$B$21,""))</f>
        <v/>
      </c>
      <c r="AJ285" s="230" t="e">
        <f>IF(#REF!="",ASC(#REF!&amp;IF(#REF!&lt;&gt;"",TEXT(#REF!,"00"),"")&amp;IF(#REF!&lt;&gt;"",TEXT(#REF!,"00"),"")&amp;IF(#REF!&lt;&gt;"",TEXT(#REF!,"00"),"")),ASC(#REF!))</f>
        <v>#REF!</v>
      </c>
      <c r="AL285" s="6" t="str">
        <f>IF(AND(I285&lt;&gt;"107 ハーフマラソン",I285&lt;&gt;"062 10000mW"),D285 &amp; "-" &amp; I285,D285 &amp; "-" &amp; I285 &amp;#REF!)</f>
        <v>-</v>
      </c>
      <c r="AM285" s="6" t="str">
        <f>IF(ISERROR(VLOOKUP(個人情報!$AL285,登録者リスト!#REF!,4,FALSE)),"○","")</f>
        <v>○</v>
      </c>
      <c r="AN285" s="6" t="e">
        <f>IF(AND(I285&lt;&gt;"107 ハーフマラソン",I285&lt;&gt;"062 10000mW"),#REF! &amp; "-" &amp; I285,#REF! &amp; "-" &amp; I285 &amp;#REF!)</f>
        <v>#REF!</v>
      </c>
      <c r="AO285" s="6" t="str">
        <f>IF(ISERROR(VLOOKUP(AN285,突破者リスト外資格記録入力シート!$D$7:$M$106,2,FALSE)),"○","")</f>
        <v>○</v>
      </c>
      <c r="AP285" s="6" t="str">
        <f>IF(C285="○","整理番号","登録番号")</f>
        <v>登録番号</v>
      </c>
      <c r="AQ285" s="6" t="str">
        <f>IF(I285="107 ハーフマラソン","H",IF(I285="062 10000mW","W",""))</f>
        <v/>
      </c>
      <c r="AR285" s="6" t="e">
        <f>VLOOKUP($I285 &amp;#REF!,標準記録!$A$1:$D$25,2,FALSE)</f>
        <v>#REF!</v>
      </c>
      <c r="AS285" s="6" t="e">
        <f>VLOOKUP($I285 &amp;#REF!,標準記録!$A$1:$D$25,3,FALSE)</f>
        <v>#REF!</v>
      </c>
      <c r="AT285" s="6" t="e">
        <f>VLOOKUP($I285 &amp;#REF!,標準記録!$A$1:$D$25,4,FALSE)</f>
        <v>#REF!</v>
      </c>
      <c r="AU285" s="6" t="str">
        <f>IF(AV285="","",A285)</f>
        <v/>
      </c>
      <c r="AV285" s="6" t="str">
        <f>IF(OR(I285="201 十種競技",I285="202 七種競技"),#REF!,"")</f>
        <v/>
      </c>
      <c r="AW285" s="6" t="str">
        <f>IF(I285="107 ハーフマラソン",#REF!,"")</f>
        <v/>
      </c>
      <c r="AX285" s="6" t="e">
        <f>I285 &amp;#REF!</f>
        <v>#REF!</v>
      </c>
      <c r="AY285" s="6">
        <f>I285</f>
        <v>0</v>
      </c>
      <c r="AZ285" s="6">
        <f>COUNTIF($AY$5:$AY$401,I285)</f>
        <v>160</v>
      </c>
      <c r="BA285" s="6">
        <f>COUNTIF($AX$5:$AX$401,I285 &amp; "B標準")</f>
        <v>0</v>
      </c>
      <c r="BB285" s="6" t="str">
        <f>D283 &amp; D285</f>
        <v>登録番号</v>
      </c>
    </row>
    <row r="286" spans="1:54" ht="14.25" thickBot="1" x14ac:dyDescent="0.2">
      <c r="A286" s="368"/>
      <c r="B286" s="380"/>
      <c r="C286" s="282"/>
      <c r="D286" s="280"/>
      <c r="E286" s="186" t="str">
        <f>IF(C285="○",IF($D285&lt;&gt;"",VLOOKUP($D285,新規学連登録者入力シート!$A$2:$U$101,7,FALSE),""),IF($D285&lt;&gt;"",IF(VLOOKUP(個人情報!$D285,登録者リスト!$A$1:$F$43729,4,FALSE)=基本情報!$D$6,VLOOKUP(個人情報!$D285,登録者リスト!$A$1:$F$43729,2,FALSE),""),""))</f>
        <v/>
      </c>
      <c r="F286" s="284"/>
      <c r="G286" s="186" t="str">
        <f>IF(C285="○",IF($D285&lt;&gt;"",VLOOKUP($D285,新規学連登録者入力シート!$A$2:$U$101,19,FALSE),""),IF($D285&lt;&gt;"",IF(VLOOKUP(個人情報!$D285,登録者リスト!$A$1:$F$43729,4,FALSE)=基本情報!$D$6,VLOOKUP(個人情報!$D285,登録者リスト!$A$1:$F$43729,6,FALSE),""),""))</f>
        <v/>
      </c>
      <c r="H286" s="364"/>
      <c r="I286" s="348"/>
      <c r="J286" s="171"/>
      <c r="K286" s="15" t="str">
        <f>IF(S286="",ASC(L286&amp;IF(N286&lt;&gt;"",TEXT(N286,"00"),"")&amp;IF(P286&lt;&gt;"",TEXT(P286,"00"),"")&amp;IF(R286&lt;&gt;"",TEXT(R286,"00"),"")),ASC(S286))</f>
        <v/>
      </c>
      <c r="L286" s="280"/>
      <c r="M286" s="330"/>
      <c r="N286" s="312"/>
      <c r="O286" s="330"/>
      <c r="P286" s="312"/>
      <c r="Q286" s="314"/>
      <c r="R286" s="316"/>
      <c r="S286" s="280"/>
      <c r="T286" s="10"/>
      <c r="U286" s="11" t="s">
        <v>23</v>
      </c>
      <c r="V286" s="10"/>
      <c r="W286" s="11" t="s">
        <v>25</v>
      </c>
      <c r="X286" s="10"/>
      <c r="Y286" s="11" t="s">
        <v>26</v>
      </c>
      <c r="Z286" s="342"/>
      <c r="AA286" s="128" t="str">
        <f>IF(AI286="",ASC(AB285&amp;IF(AD286&lt;&gt;"",TEXT(AD286,"00"),"")&amp;IF(AF286&lt;&gt;"",TEXT(AF286,"00"),"")&amp;IF(AH286&lt;&gt;"",TEXT(AH286,"00"),"")),ASC(AI286))</f>
        <v/>
      </c>
      <c r="AB286" s="328"/>
      <c r="AC286" s="332"/>
      <c r="AD286" s="328"/>
      <c r="AE286" s="332"/>
      <c r="AF286" s="328"/>
      <c r="AG286" s="336"/>
      <c r="AH286" s="328"/>
      <c r="AI286" s="372"/>
      <c r="AJ286" s="231" t="e">
        <f>IF(#REF!="",ASC(#REF!&amp;IF(#REF!&lt;&gt;"",TEXT(#REF!,"00"),"")&amp;IF(#REF!&lt;&gt;"",TEXT(#REF!,"00"),"")&amp;IF(#REF!&lt;&gt;"",TEXT(#REF!,"00"),"")),ASC(#REF!))</f>
        <v>#REF!</v>
      </c>
      <c r="AL286" s="6" t="str">
        <f>IF(AND(I286&lt;&gt;"107 ハーフマラソン",I286&lt;&gt;"062 10000mW"),D285 &amp; "-" &amp; I286,D285 &amp; "-" &amp; I286 &amp;#REF!)</f>
        <v>-</v>
      </c>
      <c r="AM286" s="6" t="str">
        <f>IF(ISERROR(VLOOKUP(個人情報!$AL286,登録者リスト!#REF!,4,FALSE)),"○","")</f>
        <v>○</v>
      </c>
      <c r="AN286" s="6" t="e">
        <f>IF(AND(I286&lt;&gt;"107 ハーフマラソン",I286&lt;&gt;"062 10000mW"),#REF! &amp; "-" &amp; I286,#REF! &amp; "-" &amp; I286 &amp;#REF!)</f>
        <v>#REF!</v>
      </c>
      <c r="AO286" s="6" t="str">
        <f>IF(ISERROR(VLOOKUP(AN286,突破者リスト外資格記録入力シート!$D$7:$M$106,2,FALSE)),"○","")</f>
        <v>○</v>
      </c>
      <c r="AQ286" s="6" t="str">
        <f>IF(I286="107 ハーフマラソン","H",IF(I286="062 10000mW","W",""))</f>
        <v/>
      </c>
      <c r="AR286" s="6" t="e">
        <f>VLOOKUP($I286 &amp;#REF!,標準記録!$A$1:$D$25,2,FALSE)</f>
        <v>#REF!</v>
      </c>
      <c r="AS286" s="6" t="e">
        <f>VLOOKUP($I286 &amp;#REF!,標準記録!$A$1:$D$25,3,FALSE)</f>
        <v>#REF!</v>
      </c>
      <c r="AT286" s="6" t="e">
        <f>VLOOKUP($I286 &amp;#REF!,標準記録!$A$1:$D$25,4,FALSE)</f>
        <v>#REF!</v>
      </c>
      <c r="AU286" s="6" t="str">
        <f>IF(AV286="","",A285)</f>
        <v/>
      </c>
      <c r="AV286" s="6" t="str">
        <f>IF(OR(I286="201 十種競技",I286="202 七種競技"),#REF!,"")</f>
        <v/>
      </c>
      <c r="AW286" s="6" t="str">
        <f>IF(I286="107 ハーフマラソン",#REF!,"")</f>
        <v/>
      </c>
      <c r="AX286" s="6" t="e">
        <f>I286 &amp;#REF!</f>
        <v>#REF!</v>
      </c>
      <c r="AY286" s="6">
        <f>I286</f>
        <v>0</v>
      </c>
      <c r="AZ286" s="6">
        <f>COUNTIF($AY$5:$AY$401,I286)</f>
        <v>160</v>
      </c>
      <c r="BA286" s="6">
        <f>COUNTIF($AX$5:$AX$401,I286 &amp; "B標準")</f>
        <v>0</v>
      </c>
    </row>
    <row r="287" spans="1:54" ht="15" thickTop="1" thickBot="1" x14ac:dyDescent="0.2">
      <c r="A287" s="369"/>
      <c r="B287" s="319" t="s">
        <v>167</v>
      </c>
      <c r="C287" s="320"/>
      <c r="D287" s="320"/>
      <c r="E287" s="320"/>
      <c r="F287" s="320"/>
      <c r="G287" s="321"/>
      <c r="H287" s="183"/>
      <c r="I287" s="370"/>
      <c r="J287" s="323"/>
      <c r="K287" s="323"/>
      <c r="L287" s="323"/>
      <c r="M287" s="323"/>
      <c r="N287" s="323"/>
      <c r="O287" s="323"/>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4"/>
    </row>
    <row r="288" spans="1:54" ht="13.5" customHeight="1" x14ac:dyDescent="0.15">
      <c r="A288" s="365"/>
      <c r="B288" s="355" t="s">
        <v>0</v>
      </c>
      <c r="C288" s="357" t="s">
        <v>283</v>
      </c>
      <c r="D288" s="357" t="str">
        <f>IF(C290="○","整理番号","登録番号")</f>
        <v>登録番号</v>
      </c>
      <c r="E288" s="212" t="s">
        <v>1402</v>
      </c>
      <c r="F288" s="355" t="s">
        <v>322</v>
      </c>
      <c r="G288" s="213" t="s">
        <v>1</v>
      </c>
      <c r="H288" s="361" t="s">
        <v>1403</v>
      </c>
      <c r="I288" s="359" t="s">
        <v>2</v>
      </c>
      <c r="J288" s="214" t="s">
        <v>284</v>
      </c>
      <c r="K288" s="215" t="s">
        <v>16</v>
      </c>
      <c r="L288" s="352" t="s">
        <v>4</v>
      </c>
      <c r="M288" s="353"/>
      <c r="N288" s="353"/>
      <c r="O288" s="353"/>
      <c r="P288" s="353"/>
      <c r="Q288" s="353"/>
      <c r="R288" s="353"/>
      <c r="S288" s="353"/>
      <c r="T288" s="353"/>
      <c r="U288" s="353"/>
      <c r="V288" s="353"/>
      <c r="W288" s="353"/>
      <c r="X288" s="353"/>
      <c r="Y288" s="353"/>
      <c r="Z288" s="354"/>
      <c r="AA288" s="216" t="s">
        <v>16</v>
      </c>
      <c r="AB288" s="373" t="s">
        <v>470</v>
      </c>
      <c r="AC288" s="374"/>
      <c r="AD288" s="374"/>
      <c r="AE288" s="374"/>
      <c r="AF288" s="374"/>
      <c r="AG288" s="374"/>
      <c r="AH288" s="374"/>
      <c r="AI288" s="375"/>
      <c r="AJ288" s="228" t="s">
        <v>16</v>
      </c>
    </row>
    <row r="289" spans="1:54" ht="14.25" thickBot="1" x14ac:dyDescent="0.2">
      <c r="A289" s="366"/>
      <c r="B289" s="356"/>
      <c r="C289" s="358"/>
      <c r="D289" s="358"/>
      <c r="E289" s="217" t="s">
        <v>6</v>
      </c>
      <c r="F289" s="356"/>
      <c r="G289" s="218" t="s">
        <v>7</v>
      </c>
      <c r="H289" s="362"/>
      <c r="I289" s="360"/>
      <c r="J289" s="219"/>
      <c r="K289" s="220"/>
      <c r="L289" s="349" t="s">
        <v>8</v>
      </c>
      <c r="M289" s="350"/>
      <c r="N289" s="350"/>
      <c r="O289" s="350"/>
      <c r="P289" s="350"/>
      <c r="Q289" s="350"/>
      <c r="R289" s="351"/>
      <c r="S289" s="217" t="s">
        <v>9</v>
      </c>
      <c r="T289" s="221" t="s">
        <v>10</v>
      </c>
      <c r="U289" s="222"/>
      <c r="V289" s="222"/>
      <c r="W289" s="222"/>
      <c r="X289" s="222"/>
      <c r="Y289" s="223"/>
      <c r="Z289" s="218" t="s">
        <v>11</v>
      </c>
      <c r="AA289" s="224"/>
      <c r="AB289" s="376" t="s">
        <v>8</v>
      </c>
      <c r="AC289" s="377"/>
      <c r="AD289" s="377"/>
      <c r="AE289" s="377"/>
      <c r="AF289" s="377"/>
      <c r="AG289" s="377"/>
      <c r="AH289" s="378"/>
      <c r="AI289" s="225" t="s">
        <v>9</v>
      </c>
      <c r="AJ289" s="229"/>
    </row>
    <row r="290" spans="1:54" x14ac:dyDescent="0.15">
      <c r="A290" s="367">
        <v>58</v>
      </c>
      <c r="B290" s="379" t="str">
        <f>IF(OR(B285="",E290=""),"",B285+1)</f>
        <v/>
      </c>
      <c r="C290" s="281"/>
      <c r="D290" s="279"/>
      <c r="E290" s="184" t="str">
        <f>IF(C290="○",IF($D290&lt;&gt;"",VLOOKUP($D290,新規学連登録者入力シート!$A$2:$U$101,8,FALSE),""),IF($D290&lt;&gt;"",IF(VLOOKUP(個人情報!$D290,登録者リスト!$A$1:$F$43729,4,FALSE)=基本情報!$D$6,VLOOKUP(個人情報!$D290,登録者リスト!$A$1:$F$43729,3,FALSE),""),""))</f>
        <v/>
      </c>
      <c r="F290" s="283" t="str">
        <f>IF(C290="○",IF($D290&lt;&gt;"",VLOOKUP($D290,新規学連登録者入力シート!$A$2:$U$101,9,FALSE),""),IF($D290&lt;&gt;"",IF(VLOOKUP(個人情報!$D290,登録者リスト!$A$1:$G$43729,4,FALSE)=基本情報!$D$6,VLOOKUP(個人情報!$D290,登録者リスト!$A$1:$G$43729,7,FALSE),""),""))</f>
        <v/>
      </c>
      <c r="G290" s="185" t="str">
        <f>IF(C290="○",IF($D290&lt;&gt;"",VLOOKUP($D290,新規学連登録者入力シート!$A$2:$U$101,14,FALSE),""),IF($D290&lt;&gt;"",IF(VLOOKUP(個人情報!$D290,登録者リスト!$A$1:$F$43729,4,FALSE)=基本情報!$D$6,VLOOKUP(個人情報!$D290,登録者リスト!$A$1:$F$43729,5,FALSE),""),""))</f>
        <v/>
      </c>
      <c r="H290" s="363" t="str">
        <f>IF(C290="○",IF($D290&lt;&gt;"",VLOOKUP($D290,新規学連登録者入力シート!$A$2:$U$101,19,FALSE),""),IF($D290&lt;&gt;"",IF(VLOOKUP(個人情報!$D290,登録者リスト!$A$1:$H$43729,4,FALSE)=基本情報!$D$6,VLOOKUP(個人情報!$D290,登録者リスト!$A$1:$H$43729,8,FALSE),""),""))</f>
        <v/>
      </c>
      <c r="I290" s="347"/>
      <c r="J290" s="170"/>
      <c r="K290" s="13" t="str">
        <f>IF(S290="",ASC(L290&amp;IF(N290&lt;&gt;"",TEXT(N290,"00"),"")&amp;IF(P290&lt;&gt;"",TEXT(P290,"00"),"")&amp;IF(R290&lt;&gt;"",TEXT(R290,"00"),"")),ASC(S290))</f>
        <v/>
      </c>
      <c r="L290" s="279"/>
      <c r="M290" s="329" t="s">
        <v>278</v>
      </c>
      <c r="N290" s="311"/>
      <c r="O290" s="329" t="s">
        <v>279</v>
      </c>
      <c r="P290" s="311"/>
      <c r="Q290" s="313" t="s">
        <v>280</v>
      </c>
      <c r="R290" s="315"/>
      <c r="S290" s="279"/>
      <c r="T290" s="8"/>
      <c r="U290" s="9" t="s">
        <v>23</v>
      </c>
      <c r="V290" s="8"/>
      <c r="W290" s="9" t="s">
        <v>24</v>
      </c>
      <c r="X290" s="8"/>
      <c r="Y290" s="9" t="s">
        <v>26</v>
      </c>
      <c r="Z290" s="341"/>
      <c r="AA290" s="127" t="str">
        <f>IF(AI290="",ASC(AB290&amp;IF(AD290&lt;&gt;"",TEXT(AD290,"00"),"")&amp;IF(AF290&lt;&gt;"",TEXT(AF290,"00"),"")&amp;IF(AH290&lt;&gt;"",TEXT(AH290,"00"),"")),ASC(AI290))</f>
        <v/>
      </c>
      <c r="AB290" s="327" t="str">
        <f>IF(I290="","",IF(I290="201 十種競技","",VLOOKUP(I290,大学記録!$A$3:$H$22,2,FALSE)))</f>
        <v/>
      </c>
      <c r="AC290" s="331" t="s">
        <v>278</v>
      </c>
      <c r="AD290" s="327" t="str">
        <f>IF(I290="","",IF(I290="201 十種競技","",VLOOKUP(I290,大学記録!$A$3:$H$22,4,FALSE)))</f>
        <v/>
      </c>
      <c r="AE290" s="331" t="s">
        <v>279</v>
      </c>
      <c r="AF290" s="327" t="str">
        <f>IF(I290="","",IF(I290="201 十種競技","",VLOOKUP(I290,大学記録!$A$3:$H$22,6,FALSE)))</f>
        <v/>
      </c>
      <c r="AG290" s="335" t="s">
        <v>280</v>
      </c>
      <c r="AH290" s="327" t="str">
        <f>IF(I290="","",IF(I290="201 十種競技","",VLOOKUP(I290,大学記録!$A$3:$H$22,8,FALSE)))</f>
        <v/>
      </c>
      <c r="AI290" s="371" t="str">
        <f>IF(I290="","",IF(I290="201 十種競技",大学記録!$B$21,""))</f>
        <v/>
      </c>
      <c r="AJ290" s="230" t="e">
        <f>IF(#REF!="",ASC(#REF!&amp;IF(#REF!&lt;&gt;"",TEXT(#REF!,"00"),"")&amp;IF(#REF!&lt;&gt;"",TEXT(#REF!,"00"),"")&amp;IF(#REF!&lt;&gt;"",TEXT(#REF!,"00"),"")),ASC(#REF!))</f>
        <v>#REF!</v>
      </c>
      <c r="AL290" s="6" t="str">
        <f>IF(AND(I290&lt;&gt;"107 ハーフマラソン",I290&lt;&gt;"062 10000mW"),D290 &amp; "-" &amp; I290,D290 &amp; "-" &amp; I290 &amp;#REF!)</f>
        <v>-</v>
      </c>
      <c r="AM290" s="6" t="str">
        <f>IF(ISERROR(VLOOKUP(個人情報!$AL290,登録者リスト!#REF!,4,FALSE)),"○","")</f>
        <v>○</v>
      </c>
      <c r="AN290" s="6" t="e">
        <f>IF(AND(I290&lt;&gt;"107 ハーフマラソン",I290&lt;&gt;"062 10000mW"),#REF! &amp; "-" &amp; I290,#REF! &amp; "-" &amp; I290 &amp;#REF!)</f>
        <v>#REF!</v>
      </c>
      <c r="AO290" s="6" t="str">
        <f>IF(ISERROR(VLOOKUP(AN290,突破者リスト外資格記録入力シート!$D$7:$M$106,2,FALSE)),"○","")</f>
        <v>○</v>
      </c>
      <c r="AP290" s="6" t="str">
        <f>IF(C290="○","整理番号","登録番号")</f>
        <v>登録番号</v>
      </c>
      <c r="AQ290" s="6" t="str">
        <f>IF(I290="107 ハーフマラソン","H",IF(I290="062 10000mW","W",""))</f>
        <v/>
      </c>
      <c r="AR290" s="6" t="e">
        <f>VLOOKUP($I290 &amp;#REF!,標準記録!$A$1:$D$25,2,FALSE)</f>
        <v>#REF!</v>
      </c>
      <c r="AS290" s="6" t="e">
        <f>VLOOKUP($I290 &amp;#REF!,標準記録!$A$1:$D$25,3,FALSE)</f>
        <v>#REF!</v>
      </c>
      <c r="AT290" s="6" t="e">
        <f>VLOOKUP($I290 &amp;#REF!,標準記録!$A$1:$D$25,4,FALSE)</f>
        <v>#REF!</v>
      </c>
      <c r="AU290" s="6" t="str">
        <f>IF(AV290="","",A290)</f>
        <v/>
      </c>
      <c r="AV290" s="6" t="str">
        <f>IF(OR(I290="201 十種競技",I290="202 七種競技"),#REF!,"")</f>
        <v/>
      </c>
      <c r="AW290" s="6" t="str">
        <f>IF(I290="107 ハーフマラソン",#REF!,"")</f>
        <v/>
      </c>
      <c r="AX290" s="6" t="e">
        <f>I290 &amp;#REF!</f>
        <v>#REF!</v>
      </c>
      <c r="AY290" s="6">
        <f>I290</f>
        <v>0</v>
      </c>
      <c r="AZ290" s="6">
        <f>COUNTIF($AY$5:$AY$401,I290)</f>
        <v>160</v>
      </c>
      <c r="BA290" s="6">
        <f>COUNTIF($AX$5:$AX$401,I290 &amp; "B標準")</f>
        <v>0</v>
      </c>
      <c r="BB290" s="6" t="str">
        <f>D288 &amp; D290</f>
        <v>登録番号</v>
      </c>
    </row>
    <row r="291" spans="1:54" ht="14.25" thickBot="1" x14ac:dyDescent="0.2">
      <c r="A291" s="368"/>
      <c r="B291" s="380"/>
      <c r="C291" s="282"/>
      <c r="D291" s="280"/>
      <c r="E291" s="186" t="str">
        <f>IF(C290="○",IF($D290&lt;&gt;"",VLOOKUP($D290,新規学連登録者入力シート!$A$2:$U$101,7,FALSE),""),IF($D290&lt;&gt;"",IF(VLOOKUP(個人情報!$D290,登録者リスト!$A$1:$F$43729,4,FALSE)=基本情報!$D$6,VLOOKUP(個人情報!$D290,登録者リスト!$A$1:$F$43729,2,FALSE),""),""))</f>
        <v/>
      </c>
      <c r="F291" s="284"/>
      <c r="G291" s="186" t="str">
        <f>IF(C290="○",IF($D290&lt;&gt;"",VLOOKUP($D290,新規学連登録者入力シート!$A$2:$U$101,19,FALSE),""),IF($D290&lt;&gt;"",IF(VLOOKUP(個人情報!$D290,登録者リスト!$A$1:$F$43729,4,FALSE)=基本情報!$D$6,VLOOKUP(個人情報!$D290,登録者リスト!$A$1:$F$43729,6,FALSE),""),""))</f>
        <v/>
      </c>
      <c r="H291" s="364"/>
      <c r="I291" s="348"/>
      <c r="J291" s="171"/>
      <c r="K291" s="15" t="str">
        <f>IF(S291="",ASC(L291&amp;IF(N291&lt;&gt;"",TEXT(N291,"00"),"")&amp;IF(P291&lt;&gt;"",TEXT(P291,"00"),"")&amp;IF(R291&lt;&gt;"",TEXT(R291,"00"),"")),ASC(S291))</f>
        <v/>
      </c>
      <c r="L291" s="280"/>
      <c r="M291" s="330"/>
      <c r="N291" s="312"/>
      <c r="O291" s="330"/>
      <c r="P291" s="312"/>
      <c r="Q291" s="314"/>
      <c r="R291" s="316"/>
      <c r="S291" s="280"/>
      <c r="T291" s="10"/>
      <c r="U291" s="11" t="s">
        <v>23</v>
      </c>
      <c r="V291" s="10"/>
      <c r="W291" s="11" t="s">
        <v>25</v>
      </c>
      <c r="X291" s="10"/>
      <c r="Y291" s="11" t="s">
        <v>26</v>
      </c>
      <c r="Z291" s="342"/>
      <c r="AA291" s="128" t="str">
        <f>IF(AI291="",ASC(AB290&amp;IF(AD291&lt;&gt;"",TEXT(AD291,"00"),"")&amp;IF(AF291&lt;&gt;"",TEXT(AF291,"00"),"")&amp;IF(AH291&lt;&gt;"",TEXT(AH291,"00"),"")),ASC(AI291))</f>
        <v/>
      </c>
      <c r="AB291" s="328"/>
      <c r="AC291" s="332"/>
      <c r="AD291" s="328"/>
      <c r="AE291" s="332"/>
      <c r="AF291" s="328"/>
      <c r="AG291" s="336"/>
      <c r="AH291" s="328"/>
      <c r="AI291" s="372"/>
      <c r="AJ291" s="231" t="e">
        <f>IF(#REF!="",ASC(#REF!&amp;IF(#REF!&lt;&gt;"",TEXT(#REF!,"00"),"")&amp;IF(#REF!&lt;&gt;"",TEXT(#REF!,"00"),"")&amp;IF(#REF!&lt;&gt;"",TEXT(#REF!,"00"),"")),ASC(#REF!))</f>
        <v>#REF!</v>
      </c>
      <c r="AL291" s="6" t="str">
        <f>IF(AND(I291&lt;&gt;"107 ハーフマラソン",I291&lt;&gt;"062 10000mW"),D290 &amp; "-" &amp; I291,D290 &amp; "-" &amp; I291 &amp;#REF!)</f>
        <v>-</v>
      </c>
      <c r="AM291" s="6" t="str">
        <f>IF(ISERROR(VLOOKUP(個人情報!$AL291,登録者リスト!#REF!,4,FALSE)),"○","")</f>
        <v>○</v>
      </c>
      <c r="AN291" s="6" t="e">
        <f>IF(AND(I291&lt;&gt;"107 ハーフマラソン",I291&lt;&gt;"062 10000mW"),#REF! &amp; "-" &amp; I291,#REF! &amp; "-" &amp; I291 &amp;#REF!)</f>
        <v>#REF!</v>
      </c>
      <c r="AO291" s="6" t="str">
        <f>IF(ISERROR(VLOOKUP(AN291,突破者リスト外資格記録入力シート!$D$7:$M$106,2,FALSE)),"○","")</f>
        <v>○</v>
      </c>
      <c r="AQ291" s="6" t="str">
        <f>IF(I291="107 ハーフマラソン","H",IF(I291="062 10000mW","W",""))</f>
        <v/>
      </c>
      <c r="AR291" s="6" t="e">
        <f>VLOOKUP($I291 &amp;#REF!,標準記録!$A$1:$D$25,2,FALSE)</f>
        <v>#REF!</v>
      </c>
      <c r="AS291" s="6" t="e">
        <f>VLOOKUP($I291 &amp;#REF!,標準記録!$A$1:$D$25,3,FALSE)</f>
        <v>#REF!</v>
      </c>
      <c r="AT291" s="6" t="e">
        <f>VLOOKUP($I291 &amp;#REF!,標準記録!$A$1:$D$25,4,FALSE)</f>
        <v>#REF!</v>
      </c>
      <c r="AU291" s="6" t="str">
        <f>IF(AV291="","",A290)</f>
        <v/>
      </c>
      <c r="AV291" s="6" t="str">
        <f>IF(OR(I291="201 十種競技",I291="202 七種競技"),#REF!,"")</f>
        <v/>
      </c>
      <c r="AW291" s="6" t="str">
        <f>IF(I291="107 ハーフマラソン",#REF!,"")</f>
        <v/>
      </c>
      <c r="AX291" s="6" t="e">
        <f>I291 &amp;#REF!</f>
        <v>#REF!</v>
      </c>
      <c r="AY291" s="6">
        <f>I291</f>
        <v>0</v>
      </c>
      <c r="AZ291" s="6">
        <f>COUNTIF($AY$5:$AY$401,I291)</f>
        <v>160</v>
      </c>
      <c r="BA291" s="6">
        <f>COUNTIF($AX$5:$AX$401,I291 &amp; "B標準")</f>
        <v>0</v>
      </c>
    </row>
    <row r="292" spans="1:54" ht="15" thickTop="1" thickBot="1" x14ac:dyDescent="0.2">
      <c r="A292" s="369"/>
      <c r="B292" s="319" t="s">
        <v>167</v>
      </c>
      <c r="C292" s="320"/>
      <c r="D292" s="320"/>
      <c r="E292" s="320"/>
      <c r="F292" s="320"/>
      <c r="G292" s="321"/>
      <c r="H292" s="183"/>
      <c r="I292" s="370"/>
      <c r="J292" s="323"/>
      <c r="K292" s="323"/>
      <c r="L292" s="323"/>
      <c r="M292" s="323"/>
      <c r="N292" s="323"/>
      <c r="O292" s="323"/>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4"/>
    </row>
    <row r="293" spans="1:54" ht="13.5" customHeight="1" x14ac:dyDescent="0.15">
      <c r="A293" s="365"/>
      <c r="B293" s="355" t="s">
        <v>0</v>
      </c>
      <c r="C293" s="357" t="s">
        <v>283</v>
      </c>
      <c r="D293" s="357" t="str">
        <f>IF(C295="○","整理番号","登録番号")</f>
        <v>登録番号</v>
      </c>
      <c r="E293" s="212" t="s">
        <v>1402</v>
      </c>
      <c r="F293" s="355" t="s">
        <v>322</v>
      </c>
      <c r="G293" s="213" t="s">
        <v>1</v>
      </c>
      <c r="H293" s="361" t="s">
        <v>1403</v>
      </c>
      <c r="I293" s="359" t="s">
        <v>2</v>
      </c>
      <c r="J293" s="214" t="s">
        <v>284</v>
      </c>
      <c r="K293" s="215" t="s">
        <v>16</v>
      </c>
      <c r="L293" s="352" t="s">
        <v>4</v>
      </c>
      <c r="M293" s="353"/>
      <c r="N293" s="353"/>
      <c r="O293" s="353"/>
      <c r="P293" s="353"/>
      <c r="Q293" s="353"/>
      <c r="R293" s="353"/>
      <c r="S293" s="353"/>
      <c r="T293" s="353"/>
      <c r="U293" s="353"/>
      <c r="V293" s="353"/>
      <c r="W293" s="353"/>
      <c r="X293" s="353"/>
      <c r="Y293" s="353"/>
      <c r="Z293" s="354"/>
      <c r="AA293" s="216" t="s">
        <v>16</v>
      </c>
      <c r="AB293" s="373" t="s">
        <v>470</v>
      </c>
      <c r="AC293" s="374"/>
      <c r="AD293" s="374"/>
      <c r="AE293" s="374"/>
      <c r="AF293" s="374"/>
      <c r="AG293" s="374"/>
      <c r="AH293" s="374"/>
      <c r="AI293" s="375"/>
      <c r="AJ293" s="228" t="s">
        <v>16</v>
      </c>
    </row>
    <row r="294" spans="1:54" ht="14.25" thickBot="1" x14ac:dyDescent="0.2">
      <c r="A294" s="366"/>
      <c r="B294" s="356"/>
      <c r="C294" s="358"/>
      <c r="D294" s="358"/>
      <c r="E294" s="217" t="s">
        <v>6</v>
      </c>
      <c r="F294" s="356"/>
      <c r="G294" s="218" t="s">
        <v>7</v>
      </c>
      <c r="H294" s="362"/>
      <c r="I294" s="360"/>
      <c r="J294" s="219"/>
      <c r="K294" s="220"/>
      <c r="L294" s="349" t="s">
        <v>8</v>
      </c>
      <c r="M294" s="350"/>
      <c r="N294" s="350"/>
      <c r="O294" s="350"/>
      <c r="P294" s="350"/>
      <c r="Q294" s="350"/>
      <c r="R294" s="351"/>
      <c r="S294" s="217" t="s">
        <v>9</v>
      </c>
      <c r="T294" s="221" t="s">
        <v>10</v>
      </c>
      <c r="U294" s="222"/>
      <c r="V294" s="222"/>
      <c r="W294" s="222"/>
      <c r="X294" s="222"/>
      <c r="Y294" s="223"/>
      <c r="Z294" s="218" t="s">
        <v>11</v>
      </c>
      <c r="AA294" s="224"/>
      <c r="AB294" s="376" t="s">
        <v>8</v>
      </c>
      <c r="AC294" s="377"/>
      <c r="AD294" s="377"/>
      <c r="AE294" s="377"/>
      <c r="AF294" s="377"/>
      <c r="AG294" s="377"/>
      <c r="AH294" s="378"/>
      <c r="AI294" s="225" t="s">
        <v>9</v>
      </c>
      <c r="AJ294" s="229"/>
    </row>
    <row r="295" spans="1:54" x14ac:dyDescent="0.15">
      <c r="A295" s="367">
        <v>59</v>
      </c>
      <c r="B295" s="379" t="str">
        <f>IF(OR(B290="",E295=""),"",B290+1)</f>
        <v/>
      </c>
      <c r="C295" s="281"/>
      <c r="D295" s="279"/>
      <c r="E295" s="184" t="str">
        <f>IF(C295="○",IF($D295&lt;&gt;"",VLOOKUP($D295,新規学連登録者入力シート!$A$2:$U$101,8,FALSE),""),IF($D295&lt;&gt;"",IF(VLOOKUP(個人情報!$D295,登録者リスト!$A$1:$F$43729,4,FALSE)=基本情報!$D$6,VLOOKUP(個人情報!$D295,登録者リスト!$A$1:$F$43729,3,FALSE),""),""))</f>
        <v/>
      </c>
      <c r="F295" s="283" t="str">
        <f>IF(C295="○",IF($D295&lt;&gt;"",VLOOKUP($D295,新規学連登録者入力シート!$A$2:$U$101,9,FALSE),""),IF($D295&lt;&gt;"",IF(VLOOKUP(個人情報!$D295,登録者リスト!$A$1:$G$43729,4,FALSE)=基本情報!$D$6,VLOOKUP(個人情報!$D295,登録者リスト!$A$1:$G$43729,7,FALSE),""),""))</f>
        <v/>
      </c>
      <c r="G295" s="185" t="str">
        <f>IF(C295="○",IF($D295&lt;&gt;"",VLOOKUP($D295,新規学連登録者入力シート!$A$2:$U$101,14,FALSE),""),IF($D295&lt;&gt;"",IF(VLOOKUP(個人情報!$D295,登録者リスト!$A$1:$F$43729,4,FALSE)=基本情報!$D$6,VLOOKUP(個人情報!$D295,登録者リスト!$A$1:$F$43729,5,FALSE),""),""))</f>
        <v/>
      </c>
      <c r="H295" s="363" t="str">
        <f>IF(C295="○",IF($D295&lt;&gt;"",VLOOKUP($D295,新規学連登録者入力シート!$A$2:$U$101,19,FALSE),""),IF($D295&lt;&gt;"",IF(VLOOKUP(個人情報!$D295,登録者リスト!$A$1:$H$43729,4,FALSE)=基本情報!$D$6,VLOOKUP(個人情報!$D295,登録者リスト!$A$1:$H$43729,8,FALSE),""),""))</f>
        <v/>
      </c>
      <c r="I295" s="347"/>
      <c r="J295" s="170"/>
      <c r="K295" s="13" t="str">
        <f>IF(S295="",ASC(L295&amp;IF(N295&lt;&gt;"",TEXT(N295,"00"),"")&amp;IF(P295&lt;&gt;"",TEXT(P295,"00"),"")&amp;IF(R295&lt;&gt;"",TEXT(R295,"00"),"")),ASC(S295))</f>
        <v/>
      </c>
      <c r="L295" s="279"/>
      <c r="M295" s="329" t="s">
        <v>278</v>
      </c>
      <c r="N295" s="311"/>
      <c r="O295" s="329" t="s">
        <v>279</v>
      </c>
      <c r="P295" s="311"/>
      <c r="Q295" s="313" t="s">
        <v>280</v>
      </c>
      <c r="R295" s="315"/>
      <c r="S295" s="279"/>
      <c r="T295" s="8"/>
      <c r="U295" s="9" t="s">
        <v>23</v>
      </c>
      <c r="V295" s="8"/>
      <c r="W295" s="9" t="s">
        <v>24</v>
      </c>
      <c r="X295" s="8"/>
      <c r="Y295" s="9" t="s">
        <v>26</v>
      </c>
      <c r="Z295" s="341"/>
      <c r="AA295" s="127" t="str">
        <f>IF(AI295="",ASC(AB295&amp;IF(AD295&lt;&gt;"",TEXT(AD295,"00"),"")&amp;IF(AF295&lt;&gt;"",TEXT(AF295,"00"),"")&amp;IF(AH295&lt;&gt;"",TEXT(AH295,"00"),"")),ASC(AI295))</f>
        <v/>
      </c>
      <c r="AB295" s="327" t="str">
        <f>IF(I295="","",IF(I295="201 十種競技","",VLOOKUP(I295,大学記録!$A$3:$H$22,2,FALSE)))</f>
        <v/>
      </c>
      <c r="AC295" s="331" t="s">
        <v>278</v>
      </c>
      <c r="AD295" s="327" t="str">
        <f>IF(I295="","",IF(I295="201 十種競技","",VLOOKUP(I295,大学記録!$A$3:$H$22,4,FALSE)))</f>
        <v/>
      </c>
      <c r="AE295" s="331" t="s">
        <v>279</v>
      </c>
      <c r="AF295" s="327" t="str">
        <f>IF(I295="","",IF(I295="201 十種競技","",VLOOKUP(I295,大学記録!$A$3:$H$22,6,FALSE)))</f>
        <v/>
      </c>
      <c r="AG295" s="335" t="s">
        <v>280</v>
      </c>
      <c r="AH295" s="327" t="str">
        <f>IF(I295="","",IF(I295="201 十種競技","",VLOOKUP(I295,大学記録!$A$3:$H$22,8,FALSE)))</f>
        <v/>
      </c>
      <c r="AI295" s="371" t="str">
        <f>IF(I295="","",IF(I295="201 十種競技",大学記録!$B$21,""))</f>
        <v/>
      </c>
      <c r="AJ295" s="230" t="e">
        <f>IF(#REF!="",ASC(#REF!&amp;IF(#REF!&lt;&gt;"",TEXT(#REF!,"00"),"")&amp;IF(#REF!&lt;&gt;"",TEXT(#REF!,"00"),"")&amp;IF(#REF!&lt;&gt;"",TEXT(#REF!,"00"),"")),ASC(#REF!))</f>
        <v>#REF!</v>
      </c>
      <c r="AL295" s="6" t="str">
        <f>IF(AND(I295&lt;&gt;"107 ハーフマラソン",I295&lt;&gt;"062 10000mW"),D295 &amp; "-" &amp; I295,D295 &amp; "-" &amp; I295 &amp;#REF!)</f>
        <v>-</v>
      </c>
      <c r="AM295" s="6" t="str">
        <f>IF(ISERROR(VLOOKUP(個人情報!$AL295,登録者リスト!#REF!,4,FALSE)),"○","")</f>
        <v>○</v>
      </c>
      <c r="AN295" s="6" t="e">
        <f>IF(AND(I295&lt;&gt;"107 ハーフマラソン",I295&lt;&gt;"062 10000mW"),#REF! &amp; "-" &amp; I295,#REF! &amp; "-" &amp; I295 &amp;#REF!)</f>
        <v>#REF!</v>
      </c>
      <c r="AO295" s="6" t="str">
        <f>IF(ISERROR(VLOOKUP(AN295,突破者リスト外資格記録入力シート!$D$7:$M$106,2,FALSE)),"○","")</f>
        <v>○</v>
      </c>
      <c r="AP295" s="6" t="str">
        <f>IF(C295="○","整理番号","登録番号")</f>
        <v>登録番号</v>
      </c>
      <c r="AQ295" s="6" t="str">
        <f>IF(I295="107 ハーフマラソン","H",IF(I295="062 10000mW","W",""))</f>
        <v/>
      </c>
      <c r="AR295" s="6" t="e">
        <f>VLOOKUP($I295 &amp;#REF!,標準記録!$A$1:$D$25,2,FALSE)</f>
        <v>#REF!</v>
      </c>
      <c r="AS295" s="6" t="e">
        <f>VLOOKUP($I295 &amp;#REF!,標準記録!$A$1:$D$25,3,FALSE)</f>
        <v>#REF!</v>
      </c>
      <c r="AT295" s="6" t="e">
        <f>VLOOKUP($I295 &amp;#REF!,標準記録!$A$1:$D$25,4,FALSE)</f>
        <v>#REF!</v>
      </c>
      <c r="AU295" s="6" t="str">
        <f>IF(AV295="","",A295)</f>
        <v/>
      </c>
      <c r="AV295" s="6" t="str">
        <f>IF(OR(I295="201 十種競技",I295="202 七種競技"),#REF!,"")</f>
        <v/>
      </c>
      <c r="AW295" s="6" t="str">
        <f>IF(I295="107 ハーフマラソン",#REF!,"")</f>
        <v/>
      </c>
      <c r="AX295" s="6" t="e">
        <f>I295 &amp;#REF!</f>
        <v>#REF!</v>
      </c>
      <c r="AY295" s="6">
        <f>I295</f>
        <v>0</v>
      </c>
      <c r="AZ295" s="6">
        <f>COUNTIF($AY$5:$AY$401,I295)</f>
        <v>160</v>
      </c>
      <c r="BA295" s="6">
        <f>COUNTIF($AX$5:$AX$401,I295 &amp; "B標準")</f>
        <v>0</v>
      </c>
      <c r="BB295" s="6" t="str">
        <f>D293 &amp; D295</f>
        <v>登録番号</v>
      </c>
    </row>
    <row r="296" spans="1:54" ht="14.25" thickBot="1" x14ac:dyDescent="0.2">
      <c r="A296" s="368"/>
      <c r="B296" s="380"/>
      <c r="C296" s="282"/>
      <c r="D296" s="280"/>
      <c r="E296" s="186" t="str">
        <f>IF(C295="○",IF($D295&lt;&gt;"",VLOOKUP($D295,新規学連登録者入力シート!$A$2:$U$101,7,FALSE),""),IF($D295&lt;&gt;"",IF(VLOOKUP(個人情報!$D295,登録者リスト!$A$1:$F$43729,4,FALSE)=基本情報!$D$6,VLOOKUP(個人情報!$D295,登録者リスト!$A$1:$F$43729,2,FALSE),""),""))</f>
        <v/>
      </c>
      <c r="F296" s="284"/>
      <c r="G296" s="186" t="str">
        <f>IF(C295="○",IF($D295&lt;&gt;"",VLOOKUP($D295,新規学連登録者入力シート!$A$2:$U$101,19,FALSE),""),IF($D295&lt;&gt;"",IF(VLOOKUP(個人情報!$D295,登録者リスト!$A$1:$F$43729,4,FALSE)=基本情報!$D$6,VLOOKUP(個人情報!$D295,登録者リスト!$A$1:$F$43729,6,FALSE),""),""))</f>
        <v/>
      </c>
      <c r="H296" s="364"/>
      <c r="I296" s="348"/>
      <c r="J296" s="171"/>
      <c r="K296" s="15" t="str">
        <f>IF(S296="",ASC(L296&amp;IF(N296&lt;&gt;"",TEXT(N296,"00"),"")&amp;IF(P296&lt;&gt;"",TEXT(P296,"00"),"")&amp;IF(R296&lt;&gt;"",TEXT(R296,"00"),"")),ASC(S296))</f>
        <v/>
      </c>
      <c r="L296" s="280"/>
      <c r="M296" s="330"/>
      <c r="N296" s="312"/>
      <c r="O296" s="330"/>
      <c r="P296" s="312"/>
      <c r="Q296" s="314"/>
      <c r="R296" s="316"/>
      <c r="S296" s="280"/>
      <c r="T296" s="10"/>
      <c r="U296" s="11" t="s">
        <v>23</v>
      </c>
      <c r="V296" s="10"/>
      <c r="W296" s="11" t="s">
        <v>25</v>
      </c>
      <c r="X296" s="10"/>
      <c r="Y296" s="11" t="s">
        <v>26</v>
      </c>
      <c r="Z296" s="342"/>
      <c r="AA296" s="128" t="str">
        <f>IF(AI296="",ASC(AB295&amp;IF(AD296&lt;&gt;"",TEXT(AD296,"00"),"")&amp;IF(AF296&lt;&gt;"",TEXT(AF296,"00"),"")&amp;IF(AH296&lt;&gt;"",TEXT(AH296,"00"),"")),ASC(AI296))</f>
        <v/>
      </c>
      <c r="AB296" s="328"/>
      <c r="AC296" s="332"/>
      <c r="AD296" s="328"/>
      <c r="AE296" s="332"/>
      <c r="AF296" s="328"/>
      <c r="AG296" s="336"/>
      <c r="AH296" s="328"/>
      <c r="AI296" s="372"/>
      <c r="AJ296" s="231" t="e">
        <f>IF(#REF!="",ASC(#REF!&amp;IF(#REF!&lt;&gt;"",TEXT(#REF!,"00"),"")&amp;IF(#REF!&lt;&gt;"",TEXT(#REF!,"00"),"")&amp;IF(#REF!&lt;&gt;"",TEXT(#REF!,"00"),"")),ASC(#REF!))</f>
        <v>#REF!</v>
      </c>
      <c r="AL296" s="6" t="str">
        <f>IF(AND(I296&lt;&gt;"107 ハーフマラソン",I296&lt;&gt;"062 10000mW"),D295 &amp; "-" &amp; I296,D295 &amp; "-" &amp; I296 &amp;#REF!)</f>
        <v>-</v>
      </c>
      <c r="AM296" s="6" t="str">
        <f>IF(ISERROR(VLOOKUP(個人情報!$AL296,登録者リスト!#REF!,4,FALSE)),"○","")</f>
        <v>○</v>
      </c>
      <c r="AN296" s="6" t="e">
        <f>IF(AND(I296&lt;&gt;"107 ハーフマラソン",I296&lt;&gt;"062 10000mW"),#REF! &amp; "-" &amp; I296,#REF! &amp; "-" &amp; I296 &amp;#REF!)</f>
        <v>#REF!</v>
      </c>
      <c r="AO296" s="6" t="str">
        <f>IF(ISERROR(VLOOKUP(AN296,突破者リスト外資格記録入力シート!$D$7:$M$106,2,FALSE)),"○","")</f>
        <v>○</v>
      </c>
      <c r="AQ296" s="6" t="str">
        <f>IF(I296="107 ハーフマラソン","H",IF(I296="062 10000mW","W",""))</f>
        <v/>
      </c>
      <c r="AR296" s="6" t="e">
        <f>VLOOKUP($I296 &amp;#REF!,標準記録!$A$1:$D$25,2,FALSE)</f>
        <v>#REF!</v>
      </c>
      <c r="AS296" s="6" t="e">
        <f>VLOOKUP($I296 &amp;#REF!,標準記録!$A$1:$D$25,3,FALSE)</f>
        <v>#REF!</v>
      </c>
      <c r="AT296" s="6" t="e">
        <f>VLOOKUP($I296 &amp;#REF!,標準記録!$A$1:$D$25,4,FALSE)</f>
        <v>#REF!</v>
      </c>
      <c r="AU296" s="6" t="str">
        <f>IF(AV296="","",A295)</f>
        <v/>
      </c>
      <c r="AV296" s="6" t="str">
        <f>IF(OR(I296="201 十種競技",I296="202 七種競技"),#REF!,"")</f>
        <v/>
      </c>
      <c r="AW296" s="6" t="str">
        <f>IF(I296="107 ハーフマラソン",#REF!,"")</f>
        <v/>
      </c>
      <c r="AX296" s="6" t="e">
        <f>I296 &amp;#REF!</f>
        <v>#REF!</v>
      </c>
      <c r="AY296" s="6">
        <f>I296</f>
        <v>0</v>
      </c>
      <c r="AZ296" s="6">
        <f>COUNTIF($AY$5:$AY$401,I296)</f>
        <v>160</v>
      </c>
      <c r="BA296" s="6">
        <f>COUNTIF($AX$5:$AX$401,I296 &amp; "B標準")</f>
        <v>0</v>
      </c>
    </row>
    <row r="297" spans="1:54" ht="15" thickTop="1" thickBot="1" x14ac:dyDescent="0.2">
      <c r="A297" s="369"/>
      <c r="B297" s="319" t="s">
        <v>167</v>
      </c>
      <c r="C297" s="320"/>
      <c r="D297" s="320"/>
      <c r="E297" s="320"/>
      <c r="F297" s="320"/>
      <c r="G297" s="321"/>
      <c r="H297" s="183"/>
      <c r="I297" s="370"/>
      <c r="J297" s="323"/>
      <c r="K297" s="323"/>
      <c r="L297" s="323"/>
      <c r="M297" s="323"/>
      <c r="N297" s="323"/>
      <c r="O297" s="323"/>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4"/>
    </row>
    <row r="298" spans="1:54" ht="13.5" customHeight="1" x14ac:dyDescent="0.15">
      <c r="A298" s="365"/>
      <c r="B298" s="355" t="s">
        <v>0</v>
      </c>
      <c r="C298" s="357" t="s">
        <v>283</v>
      </c>
      <c r="D298" s="357" t="str">
        <f>IF(C300="○","整理番号","登録番号")</f>
        <v>登録番号</v>
      </c>
      <c r="E298" s="212" t="s">
        <v>1402</v>
      </c>
      <c r="F298" s="355" t="s">
        <v>322</v>
      </c>
      <c r="G298" s="213" t="s">
        <v>1</v>
      </c>
      <c r="H298" s="361" t="s">
        <v>1403</v>
      </c>
      <c r="I298" s="359" t="s">
        <v>2</v>
      </c>
      <c r="J298" s="214" t="s">
        <v>284</v>
      </c>
      <c r="K298" s="215" t="s">
        <v>16</v>
      </c>
      <c r="L298" s="352" t="s">
        <v>4</v>
      </c>
      <c r="M298" s="353"/>
      <c r="N298" s="353"/>
      <c r="O298" s="353"/>
      <c r="P298" s="353"/>
      <c r="Q298" s="353"/>
      <c r="R298" s="353"/>
      <c r="S298" s="353"/>
      <c r="T298" s="353"/>
      <c r="U298" s="353"/>
      <c r="V298" s="353"/>
      <c r="W298" s="353"/>
      <c r="X298" s="353"/>
      <c r="Y298" s="353"/>
      <c r="Z298" s="354"/>
      <c r="AA298" s="216" t="s">
        <v>16</v>
      </c>
      <c r="AB298" s="373" t="s">
        <v>470</v>
      </c>
      <c r="AC298" s="374"/>
      <c r="AD298" s="374"/>
      <c r="AE298" s="374"/>
      <c r="AF298" s="374"/>
      <c r="AG298" s="374"/>
      <c r="AH298" s="374"/>
      <c r="AI298" s="375"/>
      <c r="AJ298" s="228" t="s">
        <v>16</v>
      </c>
    </row>
    <row r="299" spans="1:54" ht="14.25" thickBot="1" x14ac:dyDescent="0.2">
      <c r="A299" s="366"/>
      <c r="B299" s="356"/>
      <c r="C299" s="358"/>
      <c r="D299" s="358"/>
      <c r="E299" s="217" t="s">
        <v>6</v>
      </c>
      <c r="F299" s="356"/>
      <c r="G299" s="218" t="s">
        <v>7</v>
      </c>
      <c r="H299" s="362"/>
      <c r="I299" s="360"/>
      <c r="J299" s="219"/>
      <c r="K299" s="220"/>
      <c r="L299" s="349" t="s">
        <v>8</v>
      </c>
      <c r="M299" s="350"/>
      <c r="N299" s="350"/>
      <c r="O299" s="350"/>
      <c r="P299" s="350"/>
      <c r="Q299" s="350"/>
      <c r="R299" s="351"/>
      <c r="S299" s="217" t="s">
        <v>9</v>
      </c>
      <c r="T299" s="221" t="s">
        <v>10</v>
      </c>
      <c r="U299" s="222"/>
      <c r="V299" s="222"/>
      <c r="W299" s="222"/>
      <c r="X299" s="222"/>
      <c r="Y299" s="223"/>
      <c r="Z299" s="218" t="s">
        <v>11</v>
      </c>
      <c r="AA299" s="224"/>
      <c r="AB299" s="376" t="s">
        <v>8</v>
      </c>
      <c r="AC299" s="377"/>
      <c r="AD299" s="377"/>
      <c r="AE299" s="377"/>
      <c r="AF299" s="377"/>
      <c r="AG299" s="377"/>
      <c r="AH299" s="378"/>
      <c r="AI299" s="225" t="s">
        <v>9</v>
      </c>
      <c r="AJ299" s="229"/>
    </row>
    <row r="300" spans="1:54" x14ac:dyDescent="0.15">
      <c r="A300" s="367">
        <v>60</v>
      </c>
      <c r="B300" s="379" t="str">
        <f>IF(OR(B295="",E300=""),"",B295+1)</f>
        <v/>
      </c>
      <c r="C300" s="281"/>
      <c r="D300" s="279"/>
      <c r="E300" s="184" t="str">
        <f>IF(C300="○",IF($D300&lt;&gt;"",VLOOKUP($D300,新規学連登録者入力シート!$A$2:$U$101,8,FALSE),""),IF($D300&lt;&gt;"",IF(VLOOKUP(個人情報!$D300,登録者リスト!$A$1:$F$43729,4,FALSE)=基本情報!$D$6,VLOOKUP(個人情報!$D300,登録者リスト!$A$1:$F$43729,3,FALSE),""),""))</f>
        <v/>
      </c>
      <c r="F300" s="283" t="str">
        <f>IF(C300="○",IF($D300&lt;&gt;"",VLOOKUP($D300,新規学連登録者入力シート!$A$2:$U$101,9,FALSE),""),IF($D300&lt;&gt;"",IF(VLOOKUP(個人情報!$D300,登録者リスト!$A$1:$G$43729,4,FALSE)=基本情報!$D$6,VLOOKUP(個人情報!$D300,登録者リスト!$A$1:$G$43729,7,FALSE),""),""))</f>
        <v/>
      </c>
      <c r="G300" s="185" t="str">
        <f>IF(C300="○",IF($D300&lt;&gt;"",VLOOKUP($D300,新規学連登録者入力シート!$A$2:$U$101,14,FALSE),""),IF($D300&lt;&gt;"",IF(VLOOKUP(個人情報!$D300,登録者リスト!$A$1:$F$43729,4,FALSE)=基本情報!$D$6,VLOOKUP(個人情報!$D300,登録者リスト!$A$1:$F$43729,5,FALSE),""),""))</f>
        <v/>
      </c>
      <c r="H300" s="363" t="str">
        <f>IF(C300="○",IF($D300&lt;&gt;"",VLOOKUP($D300,新規学連登録者入力シート!$A$2:$U$101,19,FALSE),""),IF($D300&lt;&gt;"",IF(VLOOKUP(個人情報!$D300,登録者リスト!$A$1:$H$43729,4,FALSE)=基本情報!$D$6,VLOOKUP(個人情報!$D300,登録者リスト!$A$1:$H$43729,8,FALSE),""),""))</f>
        <v/>
      </c>
      <c r="I300" s="347"/>
      <c r="J300" s="170"/>
      <c r="K300" s="13" t="str">
        <f>IF(S300="",ASC(L300&amp;IF(N300&lt;&gt;"",TEXT(N300,"00"),"")&amp;IF(P300&lt;&gt;"",TEXT(P300,"00"),"")&amp;IF(R300&lt;&gt;"",TEXT(R300,"00"),"")),ASC(S300))</f>
        <v/>
      </c>
      <c r="L300" s="279"/>
      <c r="M300" s="329" t="s">
        <v>278</v>
      </c>
      <c r="N300" s="311"/>
      <c r="O300" s="329" t="s">
        <v>279</v>
      </c>
      <c r="P300" s="311"/>
      <c r="Q300" s="313" t="s">
        <v>280</v>
      </c>
      <c r="R300" s="315"/>
      <c r="S300" s="279"/>
      <c r="T300" s="8"/>
      <c r="U300" s="9" t="s">
        <v>23</v>
      </c>
      <c r="V300" s="8"/>
      <c r="W300" s="9" t="s">
        <v>24</v>
      </c>
      <c r="X300" s="8"/>
      <c r="Y300" s="9" t="s">
        <v>26</v>
      </c>
      <c r="Z300" s="341"/>
      <c r="AA300" s="127" t="str">
        <f>IF(AI300="",ASC(AB300&amp;IF(AD300&lt;&gt;"",TEXT(AD300,"00"),"")&amp;IF(AF300&lt;&gt;"",TEXT(AF300,"00"),"")&amp;IF(AH300&lt;&gt;"",TEXT(AH300,"00"),"")),ASC(AI300))</f>
        <v/>
      </c>
      <c r="AB300" s="327" t="str">
        <f>IF(I300="","",IF(I300="201 十種競技","",VLOOKUP(I300,大学記録!$A$3:$H$22,2,FALSE)))</f>
        <v/>
      </c>
      <c r="AC300" s="331" t="s">
        <v>278</v>
      </c>
      <c r="AD300" s="327" t="str">
        <f>IF(I300="","",IF(I300="201 十種競技","",VLOOKUP(I300,大学記録!$A$3:$H$22,4,FALSE)))</f>
        <v/>
      </c>
      <c r="AE300" s="331" t="s">
        <v>279</v>
      </c>
      <c r="AF300" s="327" t="str">
        <f>IF(I300="","",IF(I300="201 十種競技","",VLOOKUP(I300,大学記録!$A$3:$H$22,6,FALSE)))</f>
        <v/>
      </c>
      <c r="AG300" s="335" t="s">
        <v>280</v>
      </c>
      <c r="AH300" s="327" t="str">
        <f>IF(I300="","",IF(I300="201 十種競技","",VLOOKUP(I300,大学記録!$A$3:$H$22,8,FALSE)))</f>
        <v/>
      </c>
      <c r="AI300" s="371" t="str">
        <f>IF(I300="","",IF(I300="201 十種競技",大学記録!$B$21,""))</f>
        <v/>
      </c>
      <c r="AJ300" s="230" t="e">
        <f>IF(#REF!="",ASC(#REF!&amp;IF(#REF!&lt;&gt;"",TEXT(#REF!,"00"),"")&amp;IF(#REF!&lt;&gt;"",TEXT(#REF!,"00"),"")&amp;IF(#REF!&lt;&gt;"",TEXT(#REF!,"00"),"")),ASC(#REF!))</f>
        <v>#REF!</v>
      </c>
      <c r="AL300" s="6" t="str">
        <f>IF(AND(I300&lt;&gt;"107 ハーフマラソン",I300&lt;&gt;"062 10000mW"),D300 &amp; "-" &amp; I300,D300 &amp; "-" &amp; I300 &amp;#REF!)</f>
        <v>-</v>
      </c>
      <c r="AM300" s="6" t="str">
        <f>IF(ISERROR(VLOOKUP(個人情報!$AL300,登録者リスト!#REF!,4,FALSE)),"○","")</f>
        <v>○</v>
      </c>
      <c r="AN300" s="6" t="e">
        <f>IF(AND(I300&lt;&gt;"107 ハーフマラソン",I300&lt;&gt;"062 10000mW"),#REF! &amp; "-" &amp; I300,#REF! &amp; "-" &amp; I300 &amp;#REF!)</f>
        <v>#REF!</v>
      </c>
      <c r="AO300" s="6" t="str">
        <f>IF(ISERROR(VLOOKUP(AN300,突破者リスト外資格記録入力シート!$D$7:$M$106,2,FALSE)),"○","")</f>
        <v>○</v>
      </c>
      <c r="AP300" s="6" t="str">
        <f>IF(C300="○","整理番号","登録番号")</f>
        <v>登録番号</v>
      </c>
      <c r="AQ300" s="6" t="str">
        <f>IF(I300="107 ハーフマラソン","H",IF(I300="062 10000mW","W",""))</f>
        <v/>
      </c>
      <c r="AR300" s="6" t="e">
        <f>VLOOKUP($I300 &amp;#REF!,標準記録!$A$1:$D$25,2,FALSE)</f>
        <v>#REF!</v>
      </c>
      <c r="AS300" s="6" t="e">
        <f>VLOOKUP($I300 &amp;#REF!,標準記録!$A$1:$D$25,3,FALSE)</f>
        <v>#REF!</v>
      </c>
      <c r="AT300" s="6" t="e">
        <f>VLOOKUP($I300 &amp;#REF!,標準記録!$A$1:$D$25,4,FALSE)</f>
        <v>#REF!</v>
      </c>
      <c r="AU300" s="6" t="str">
        <f>IF(AV300="","",A300)</f>
        <v/>
      </c>
      <c r="AV300" s="6" t="str">
        <f>IF(OR(I300="201 十種競技",I300="202 七種競技"),#REF!,"")</f>
        <v/>
      </c>
      <c r="AW300" s="6" t="str">
        <f>IF(I300="107 ハーフマラソン",#REF!,"")</f>
        <v/>
      </c>
      <c r="AX300" s="6" t="e">
        <f>I300 &amp;#REF!</f>
        <v>#REF!</v>
      </c>
      <c r="AY300" s="6">
        <f>I300</f>
        <v>0</v>
      </c>
      <c r="AZ300" s="6">
        <f>COUNTIF($AY$5:$AY$401,I300)</f>
        <v>160</v>
      </c>
      <c r="BA300" s="6">
        <f>COUNTIF($AX$5:$AX$401,I300 &amp; "B標準")</f>
        <v>0</v>
      </c>
      <c r="BB300" s="6" t="str">
        <f>D298 &amp; D300</f>
        <v>登録番号</v>
      </c>
    </row>
    <row r="301" spans="1:54" ht="14.25" thickBot="1" x14ac:dyDescent="0.2">
      <c r="A301" s="368"/>
      <c r="B301" s="380"/>
      <c r="C301" s="282"/>
      <c r="D301" s="280"/>
      <c r="E301" s="186" t="str">
        <f>IF(C300="○",IF($D300&lt;&gt;"",VLOOKUP($D300,新規学連登録者入力シート!$A$2:$U$101,7,FALSE),""),IF($D300&lt;&gt;"",IF(VLOOKUP(個人情報!$D300,登録者リスト!$A$1:$F$43729,4,FALSE)=基本情報!$D$6,VLOOKUP(個人情報!$D300,登録者リスト!$A$1:$F$43729,2,FALSE),""),""))</f>
        <v/>
      </c>
      <c r="F301" s="284"/>
      <c r="G301" s="186" t="str">
        <f>IF(C300="○",IF($D300&lt;&gt;"",VLOOKUP($D300,新規学連登録者入力シート!$A$2:$U$101,19,FALSE),""),IF($D300&lt;&gt;"",IF(VLOOKUP(個人情報!$D300,登録者リスト!$A$1:$F$43729,4,FALSE)=基本情報!$D$6,VLOOKUP(個人情報!$D300,登録者リスト!$A$1:$F$43729,6,FALSE),""),""))</f>
        <v/>
      </c>
      <c r="H301" s="364"/>
      <c r="I301" s="348"/>
      <c r="J301" s="171"/>
      <c r="K301" s="15" t="str">
        <f>IF(S301="",ASC(L301&amp;IF(N301&lt;&gt;"",TEXT(N301,"00"),"")&amp;IF(P301&lt;&gt;"",TEXT(P301,"00"),"")&amp;IF(R301&lt;&gt;"",TEXT(R301,"00"),"")),ASC(S301))</f>
        <v/>
      </c>
      <c r="L301" s="280"/>
      <c r="M301" s="330"/>
      <c r="N301" s="312"/>
      <c r="O301" s="330"/>
      <c r="P301" s="312"/>
      <c r="Q301" s="314"/>
      <c r="R301" s="316"/>
      <c r="S301" s="280"/>
      <c r="T301" s="10"/>
      <c r="U301" s="11" t="s">
        <v>23</v>
      </c>
      <c r="V301" s="10"/>
      <c r="W301" s="11" t="s">
        <v>25</v>
      </c>
      <c r="X301" s="10"/>
      <c r="Y301" s="11" t="s">
        <v>26</v>
      </c>
      <c r="Z301" s="342"/>
      <c r="AA301" s="128" t="str">
        <f>IF(AI301="",ASC(AB300&amp;IF(AD301&lt;&gt;"",TEXT(AD301,"00"),"")&amp;IF(AF301&lt;&gt;"",TEXT(AF301,"00"),"")&amp;IF(AH301&lt;&gt;"",TEXT(AH301,"00"),"")),ASC(AI301))</f>
        <v/>
      </c>
      <c r="AB301" s="328"/>
      <c r="AC301" s="332"/>
      <c r="AD301" s="328"/>
      <c r="AE301" s="332"/>
      <c r="AF301" s="328"/>
      <c r="AG301" s="336"/>
      <c r="AH301" s="328"/>
      <c r="AI301" s="372"/>
      <c r="AJ301" s="231" t="e">
        <f>IF(#REF!="",ASC(#REF!&amp;IF(#REF!&lt;&gt;"",TEXT(#REF!,"00"),"")&amp;IF(#REF!&lt;&gt;"",TEXT(#REF!,"00"),"")&amp;IF(#REF!&lt;&gt;"",TEXT(#REF!,"00"),"")),ASC(#REF!))</f>
        <v>#REF!</v>
      </c>
      <c r="AL301" s="6" t="str">
        <f>IF(AND(I301&lt;&gt;"107 ハーフマラソン",I301&lt;&gt;"062 10000mW"),D300 &amp; "-" &amp; I301,D300 &amp; "-" &amp; I301 &amp;#REF!)</f>
        <v>-</v>
      </c>
      <c r="AM301" s="6" t="str">
        <f>IF(ISERROR(VLOOKUP(個人情報!$AL301,登録者リスト!#REF!,4,FALSE)),"○","")</f>
        <v>○</v>
      </c>
      <c r="AN301" s="6" t="e">
        <f>IF(AND(I301&lt;&gt;"107 ハーフマラソン",I301&lt;&gt;"062 10000mW"),#REF! &amp; "-" &amp; I301,#REF! &amp; "-" &amp; I301 &amp;#REF!)</f>
        <v>#REF!</v>
      </c>
      <c r="AO301" s="6" t="str">
        <f>IF(ISERROR(VLOOKUP(AN301,突破者リスト外資格記録入力シート!$D$7:$M$106,2,FALSE)),"○","")</f>
        <v>○</v>
      </c>
      <c r="AQ301" s="6" t="str">
        <f>IF(I301="107 ハーフマラソン","H",IF(I301="062 10000mW","W",""))</f>
        <v/>
      </c>
      <c r="AR301" s="6" t="e">
        <f>VLOOKUP($I301 &amp;#REF!,標準記録!$A$1:$D$25,2,FALSE)</f>
        <v>#REF!</v>
      </c>
      <c r="AS301" s="6" t="e">
        <f>VLOOKUP($I301 &amp;#REF!,標準記録!$A$1:$D$25,3,FALSE)</f>
        <v>#REF!</v>
      </c>
      <c r="AT301" s="6" t="e">
        <f>VLOOKUP($I301 &amp;#REF!,標準記録!$A$1:$D$25,4,FALSE)</f>
        <v>#REF!</v>
      </c>
      <c r="AU301" s="6" t="str">
        <f>IF(AV301="","",A300)</f>
        <v/>
      </c>
      <c r="AV301" s="6" t="str">
        <f>IF(OR(I301="201 十種競技",I301="202 七種競技"),#REF!,"")</f>
        <v/>
      </c>
      <c r="AW301" s="6" t="str">
        <f>IF(I301="107 ハーフマラソン",#REF!,"")</f>
        <v/>
      </c>
      <c r="AX301" s="6" t="e">
        <f>I301 &amp;#REF!</f>
        <v>#REF!</v>
      </c>
      <c r="AY301" s="6">
        <f>I301</f>
        <v>0</v>
      </c>
      <c r="AZ301" s="6">
        <f>COUNTIF($AY$5:$AY$401,I301)</f>
        <v>160</v>
      </c>
      <c r="BA301" s="6">
        <f>COUNTIF($AX$5:$AX$401,I301 &amp; "B標準")</f>
        <v>0</v>
      </c>
    </row>
    <row r="302" spans="1:54" ht="15" thickTop="1" thickBot="1" x14ac:dyDescent="0.2">
      <c r="A302" s="369"/>
      <c r="B302" s="319" t="s">
        <v>167</v>
      </c>
      <c r="C302" s="320"/>
      <c r="D302" s="320"/>
      <c r="E302" s="320"/>
      <c r="F302" s="320"/>
      <c r="G302" s="321"/>
      <c r="H302" s="183"/>
      <c r="I302" s="370"/>
      <c r="J302" s="323"/>
      <c r="K302" s="323"/>
      <c r="L302" s="323"/>
      <c r="M302" s="323"/>
      <c r="N302" s="323"/>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4"/>
    </row>
    <row r="303" spans="1:54" ht="13.5" customHeight="1" x14ac:dyDescent="0.15">
      <c r="A303" s="365"/>
      <c r="B303" s="355" t="s">
        <v>0</v>
      </c>
      <c r="C303" s="357" t="s">
        <v>283</v>
      </c>
      <c r="D303" s="357" t="str">
        <f>IF(C305="○","整理番号","登録番号")</f>
        <v>登録番号</v>
      </c>
      <c r="E303" s="212" t="s">
        <v>1402</v>
      </c>
      <c r="F303" s="355" t="s">
        <v>322</v>
      </c>
      <c r="G303" s="213" t="s">
        <v>1</v>
      </c>
      <c r="H303" s="361" t="s">
        <v>1403</v>
      </c>
      <c r="I303" s="359" t="s">
        <v>2</v>
      </c>
      <c r="J303" s="214" t="s">
        <v>284</v>
      </c>
      <c r="K303" s="215" t="s">
        <v>16</v>
      </c>
      <c r="L303" s="352" t="s">
        <v>4</v>
      </c>
      <c r="M303" s="353"/>
      <c r="N303" s="353"/>
      <c r="O303" s="353"/>
      <c r="P303" s="353"/>
      <c r="Q303" s="353"/>
      <c r="R303" s="353"/>
      <c r="S303" s="353"/>
      <c r="T303" s="353"/>
      <c r="U303" s="353"/>
      <c r="V303" s="353"/>
      <c r="W303" s="353"/>
      <c r="X303" s="353"/>
      <c r="Y303" s="353"/>
      <c r="Z303" s="354"/>
      <c r="AA303" s="216" t="s">
        <v>16</v>
      </c>
      <c r="AB303" s="373" t="s">
        <v>470</v>
      </c>
      <c r="AC303" s="374"/>
      <c r="AD303" s="374"/>
      <c r="AE303" s="374"/>
      <c r="AF303" s="374"/>
      <c r="AG303" s="374"/>
      <c r="AH303" s="374"/>
      <c r="AI303" s="375"/>
      <c r="AJ303" s="228" t="s">
        <v>16</v>
      </c>
    </row>
    <row r="304" spans="1:54" ht="14.25" thickBot="1" x14ac:dyDescent="0.2">
      <c r="A304" s="366"/>
      <c r="B304" s="356"/>
      <c r="C304" s="358"/>
      <c r="D304" s="358"/>
      <c r="E304" s="217" t="s">
        <v>6</v>
      </c>
      <c r="F304" s="356"/>
      <c r="G304" s="218" t="s">
        <v>7</v>
      </c>
      <c r="H304" s="362"/>
      <c r="I304" s="360"/>
      <c r="J304" s="219"/>
      <c r="K304" s="220"/>
      <c r="L304" s="349" t="s">
        <v>8</v>
      </c>
      <c r="M304" s="350"/>
      <c r="N304" s="350"/>
      <c r="O304" s="350"/>
      <c r="P304" s="350"/>
      <c r="Q304" s="350"/>
      <c r="R304" s="351"/>
      <c r="S304" s="217" t="s">
        <v>9</v>
      </c>
      <c r="T304" s="221" t="s">
        <v>10</v>
      </c>
      <c r="U304" s="222"/>
      <c r="V304" s="222"/>
      <c r="W304" s="222"/>
      <c r="X304" s="222"/>
      <c r="Y304" s="223"/>
      <c r="Z304" s="218" t="s">
        <v>11</v>
      </c>
      <c r="AA304" s="224"/>
      <c r="AB304" s="376" t="s">
        <v>8</v>
      </c>
      <c r="AC304" s="377"/>
      <c r="AD304" s="377"/>
      <c r="AE304" s="377"/>
      <c r="AF304" s="377"/>
      <c r="AG304" s="377"/>
      <c r="AH304" s="378"/>
      <c r="AI304" s="225" t="s">
        <v>9</v>
      </c>
      <c r="AJ304" s="229"/>
    </row>
    <row r="305" spans="1:54" x14ac:dyDescent="0.15">
      <c r="A305" s="367">
        <v>61</v>
      </c>
      <c r="B305" s="379" t="str">
        <f>IF(OR(B300="",E305=""),"",B300+1)</f>
        <v/>
      </c>
      <c r="C305" s="281"/>
      <c r="D305" s="279"/>
      <c r="E305" s="184" t="str">
        <f>IF(C305="○",IF($D305&lt;&gt;"",VLOOKUP($D305,新規学連登録者入力シート!$A$2:$U$101,8,FALSE),""),IF($D305&lt;&gt;"",IF(VLOOKUP(個人情報!$D305,登録者リスト!$A$1:$F$43729,4,FALSE)=基本情報!$D$6,VLOOKUP(個人情報!$D305,登録者リスト!$A$1:$F$43729,3,FALSE),""),""))</f>
        <v/>
      </c>
      <c r="F305" s="283" t="str">
        <f>IF(C305="○",IF($D305&lt;&gt;"",VLOOKUP($D305,新規学連登録者入力シート!$A$2:$U$101,9,FALSE),""),IF($D305&lt;&gt;"",IF(VLOOKUP(個人情報!$D305,登録者リスト!$A$1:$G$43729,4,FALSE)=基本情報!$D$6,VLOOKUP(個人情報!$D305,登録者リスト!$A$1:$G$43729,7,FALSE),""),""))</f>
        <v/>
      </c>
      <c r="G305" s="185" t="str">
        <f>IF(C305="○",IF($D305&lt;&gt;"",VLOOKUP($D305,新規学連登録者入力シート!$A$2:$U$101,14,FALSE),""),IF($D305&lt;&gt;"",IF(VLOOKUP(個人情報!$D305,登録者リスト!$A$1:$F$43729,4,FALSE)=基本情報!$D$6,VLOOKUP(個人情報!$D305,登録者リスト!$A$1:$F$43729,5,FALSE),""),""))</f>
        <v/>
      </c>
      <c r="H305" s="363" t="str">
        <f>IF(C305="○",IF($D305&lt;&gt;"",VLOOKUP($D305,新規学連登録者入力シート!$A$2:$U$101,19,FALSE),""),IF($D305&lt;&gt;"",IF(VLOOKUP(個人情報!$D305,登録者リスト!$A$1:$H$43729,4,FALSE)=基本情報!$D$6,VLOOKUP(個人情報!$D305,登録者リスト!$A$1:$H$43729,8,FALSE),""),""))</f>
        <v/>
      </c>
      <c r="I305" s="347"/>
      <c r="J305" s="170"/>
      <c r="K305" s="13" t="str">
        <f>IF(S305="",ASC(L305&amp;IF(N305&lt;&gt;"",TEXT(N305,"00"),"")&amp;IF(P305&lt;&gt;"",TEXT(P305,"00"),"")&amp;IF(R305&lt;&gt;"",TEXT(R305,"00"),"")),ASC(S305))</f>
        <v/>
      </c>
      <c r="L305" s="279"/>
      <c r="M305" s="329" t="s">
        <v>278</v>
      </c>
      <c r="N305" s="311"/>
      <c r="O305" s="329" t="s">
        <v>279</v>
      </c>
      <c r="P305" s="311"/>
      <c r="Q305" s="313" t="s">
        <v>280</v>
      </c>
      <c r="R305" s="315"/>
      <c r="S305" s="279"/>
      <c r="T305" s="8"/>
      <c r="U305" s="9" t="s">
        <v>23</v>
      </c>
      <c r="V305" s="8"/>
      <c r="W305" s="9" t="s">
        <v>24</v>
      </c>
      <c r="X305" s="8"/>
      <c r="Y305" s="9" t="s">
        <v>26</v>
      </c>
      <c r="Z305" s="341"/>
      <c r="AA305" s="127" t="str">
        <f>IF(AI305="",ASC(AB305&amp;IF(AD305&lt;&gt;"",TEXT(AD305,"00"),"")&amp;IF(AF305&lt;&gt;"",TEXT(AF305,"00"),"")&amp;IF(AH305&lt;&gt;"",TEXT(AH305,"00"),"")),ASC(AI305))</f>
        <v/>
      </c>
      <c r="AB305" s="327" t="str">
        <f>IF(I305="","",IF(I305="201 十種競技","",VLOOKUP(I305,大学記録!$A$3:$H$22,2,FALSE)))</f>
        <v/>
      </c>
      <c r="AC305" s="331" t="s">
        <v>278</v>
      </c>
      <c r="AD305" s="327" t="str">
        <f>IF(I305="","",IF(I305="201 十種競技","",VLOOKUP(I305,大学記録!$A$3:$H$22,4,FALSE)))</f>
        <v/>
      </c>
      <c r="AE305" s="331" t="s">
        <v>279</v>
      </c>
      <c r="AF305" s="327" t="str">
        <f>IF(I305="","",IF(I305="201 十種競技","",VLOOKUP(I305,大学記録!$A$3:$H$22,6,FALSE)))</f>
        <v/>
      </c>
      <c r="AG305" s="335" t="s">
        <v>280</v>
      </c>
      <c r="AH305" s="327" t="str">
        <f>IF(I305="","",IF(I305="201 十種競技","",VLOOKUP(I305,大学記録!$A$3:$H$22,8,FALSE)))</f>
        <v/>
      </c>
      <c r="AI305" s="371" t="str">
        <f>IF(I305="","",IF(I305="201 十種競技",大学記録!$B$21,""))</f>
        <v/>
      </c>
      <c r="AJ305" s="230" t="e">
        <f>IF(#REF!="",ASC(#REF!&amp;IF(#REF!&lt;&gt;"",TEXT(#REF!,"00"),"")&amp;IF(#REF!&lt;&gt;"",TEXT(#REF!,"00"),"")&amp;IF(#REF!&lt;&gt;"",TEXT(#REF!,"00"),"")),ASC(#REF!))</f>
        <v>#REF!</v>
      </c>
      <c r="AL305" s="6" t="str">
        <f>IF(AND(I305&lt;&gt;"107 ハーフマラソン",I305&lt;&gt;"062 10000mW"),D305 &amp; "-" &amp; I305,D305 &amp; "-" &amp; I305 &amp;#REF!)</f>
        <v>-</v>
      </c>
      <c r="AM305" s="6" t="str">
        <f>IF(ISERROR(VLOOKUP(個人情報!$AL305,登録者リスト!#REF!,4,FALSE)),"○","")</f>
        <v>○</v>
      </c>
      <c r="AN305" s="6" t="e">
        <f>IF(AND(I305&lt;&gt;"107 ハーフマラソン",I305&lt;&gt;"062 10000mW"),#REF! &amp; "-" &amp; I305,#REF! &amp; "-" &amp; I305 &amp;#REF!)</f>
        <v>#REF!</v>
      </c>
      <c r="AO305" s="6" t="str">
        <f>IF(ISERROR(VLOOKUP(AN305,突破者リスト外資格記録入力シート!$D$7:$M$106,2,FALSE)),"○","")</f>
        <v>○</v>
      </c>
      <c r="AP305" s="6" t="str">
        <f>IF(C305="○","整理番号","登録番号")</f>
        <v>登録番号</v>
      </c>
      <c r="AQ305" s="6" t="str">
        <f>IF(I305="107 ハーフマラソン","H",IF(I305="062 10000mW","W",""))</f>
        <v/>
      </c>
      <c r="AR305" s="6" t="e">
        <f>VLOOKUP($I305 &amp;#REF!,標準記録!$A$1:$D$25,2,FALSE)</f>
        <v>#REF!</v>
      </c>
      <c r="AS305" s="6" t="e">
        <f>VLOOKUP($I305 &amp;#REF!,標準記録!$A$1:$D$25,3,FALSE)</f>
        <v>#REF!</v>
      </c>
      <c r="AT305" s="6" t="e">
        <f>VLOOKUP($I305 &amp;#REF!,標準記録!$A$1:$D$25,4,FALSE)</f>
        <v>#REF!</v>
      </c>
      <c r="AU305" s="6" t="str">
        <f>IF(AV305="","",A305)</f>
        <v/>
      </c>
      <c r="AV305" s="6" t="str">
        <f>IF(OR(I305="201 十種競技",I305="202 七種競技"),#REF!,"")</f>
        <v/>
      </c>
      <c r="AW305" s="6" t="str">
        <f>IF(I305="107 ハーフマラソン",#REF!,"")</f>
        <v/>
      </c>
      <c r="AX305" s="6" t="e">
        <f>I305 &amp;#REF!</f>
        <v>#REF!</v>
      </c>
      <c r="AY305" s="6">
        <f>I305</f>
        <v>0</v>
      </c>
      <c r="AZ305" s="6">
        <f>COUNTIF($AY$5:$AY$401,I305)</f>
        <v>160</v>
      </c>
      <c r="BA305" s="6">
        <f>COUNTIF($AX$5:$AX$401,I305 &amp; "B標準")</f>
        <v>0</v>
      </c>
      <c r="BB305" s="6" t="str">
        <f>D303 &amp; D305</f>
        <v>登録番号</v>
      </c>
    </row>
    <row r="306" spans="1:54" ht="14.25" thickBot="1" x14ac:dyDescent="0.2">
      <c r="A306" s="368"/>
      <c r="B306" s="380"/>
      <c r="C306" s="282"/>
      <c r="D306" s="280"/>
      <c r="E306" s="186" t="str">
        <f>IF(C305="○",IF($D305&lt;&gt;"",VLOOKUP($D305,新規学連登録者入力シート!$A$2:$U$101,7,FALSE),""),IF($D305&lt;&gt;"",IF(VLOOKUP(個人情報!$D305,登録者リスト!$A$1:$F$43729,4,FALSE)=基本情報!$D$6,VLOOKUP(個人情報!$D305,登録者リスト!$A$1:$F$43729,2,FALSE),""),""))</f>
        <v/>
      </c>
      <c r="F306" s="284"/>
      <c r="G306" s="186" t="str">
        <f>IF(C305="○",IF($D305&lt;&gt;"",VLOOKUP($D305,新規学連登録者入力シート!$A$2:$U$101,19,FALSE),""),IF($D305&lt;&gt;"",IF(VLOOKUP(個人情報!$D305,登録者リスト!$A$1:$F$43729,4,FALSE)=基本情報!$D$6,VLOOKUP(個人情報!$D305,登録者リスト!$A$1:$F$43729,6,FALSE),""),""))</f>
        <v/>
      </c>
      <c r="H306" s="364"/>
      <c r="I306" s="348"/>
      <c r="J306" s="171"/>
      <c r="K306" s="15" t="str">
        <f>IF(S306="",ASC(L306&amp;IF(N306&lt;&gt;"",TEXT(N306,"00"),"")&amp;IF(P306&lt;&gt;"",TEXT(P306,"00"),"")&amp;IF(R306&lt;&gt;"",TEXT(R306,"00"),"")),ASC(S306))</f>
        <v/>
      </c>
      <c r="L306" s="280"/>
      <c r="M306" s="330"/>
      <c r="N306" s="312"/>
      <c r="O306" s="330"/>
      <c r="P306" s="312"/>
      <c r="Q306" s="314"/>
      <c r="R306" s="316"/>
      <c r="S306" s="280"/>
      <c r="T306" s="10"/>
      <c r="U306" s="11" t="s">
        <v>23</v>
      </c>
      <c r="V306" s="10"/>
      <c r="W306" s="11" t="s">
        <v>25</v>
      </c>
      <c r="X306" s="10"/>
      <c r="Y306" s="11" t="s">
        <v>26</v>
      </c>
      <c r="Z306" s="342"/>
      <c r="AA306" s="128" t="str">
        <f>IF(AI306="",ASC(AB305&amp;IF(AD306&lt;&gt;"",TEXT(AD306,"00"),"")&amp;IF(AF306&lt;&gt;"",TEXT(AF306,"00"),"")&amp;IF(AH306&lt;&gt;"",TEXT(AH306,"00"),"")),ASC(AI306))</f>
        <v/>
      </c>
      <c r="AB306" s="328"/>
      <c r="AC306" s="332"/>
      <c r="AD306" s="328"/>
      <c r="AE306" s="332"/>
      <c r="AF306" s="328"/>
      <c r="AG306" s="336"/>
      <c r="AH306" s="328"/>
      <c r="AI306" s="372"/>
      <c r="AJ306" s="231" t="e">
        <f>IF(#REF!="",ASC(#REF!&amp;IF(#REF!&lt;&gt;"",TEXT(#REF!,"00"),"")&amp;IF(#REF!&lt;&gt;"",TEXT(#REF!,"00"),"")&amp;IF(#REF!&lt;&gt;"",TEXT(#REF!,"00"),"")),ASC(#REF!))</f>
        <v>#REF!</v>
      </c>
      <c r="AL306" s="6" t="str">
        <f>IF(AND(I306&lt;&gt;"107 ハーフマラソン",I306&lt;&gt;"062 10000mW"),D305 &amp; "-" &amp; I306,D305 &amp; "-" &amp; I306 &amp;#REF!)</f>
        <v>-</v>
      </c>
      <c r="AM306" s="6" t="str">
        <f>IF(ISERROR(VLOOKUP(個人情報!$AL306,登録者リスト!#REF!,4,FALSE)),"○","")</f>
        <v>○</v>
      </c>
      <c r="AN306" s="6" t="e">
        <f>IF(AND(I306&lt;&gt;"107 ハーフマラソン",I306&lt;&gt;"062 10000mW"),#REF! &amp; "-" &amp; I306,#REF! &amp; "-" &amp; I306 &amp;#REF!)</f>
        <v>#REF!</v>
      </c>
      <c r="AO306" s="6" t="str">
        <f>IF(ISERROR(VLOOKUP(AN306,突破者リスト外資格記録入力シート!$D$7:$M$106,2,FALSE)),"○","")</f>
        <v>○</v>
      </c>
      <c r="AQ306" s="6" t="str">
        <f>IF(I306="107 ハーフマラソン","H",IF(I306="062 10000mW","W",""))</f>
        <v/>
      </c>
      <c r="AR306" s="6" t="e">
        <f>VLOOKUP($I306 &amp;#REF!,標準記録!$A$1:$D$25,2,FALSE)</f>
        <v>#REF!</v>
      </c>
      <c r="AS306" s="6" t="e">
        <f>VLOOKUP($I306 &amp;#REF!,標準記録!$A$1:$D$25,3,FALSE)</f>
        <v>#REF!</v>
      </c>
      <c r="AT306" s="6" t="e">
        <f>VLOOKUP($I306 &amp;#REF!,標準記録!$A$1:$D$25,4,FALSE)</f>
        <v>#REF!</v>
      </c>
      <c r="AU306" s="6" t="str">
        <f>IF(AV306="","",A305)</f>
        <v/>
      </c>
      <c r="AV306" s="6" t="str">
        <f>IF(OR(I306="201 十種競技",I306="202 七種競技"),#REF!,"")</f>
        <v/>
      </c>
      <c r="AW306" s="6" t="str">
        <f>IF(I306="107 ハーフマラソン",#REF!,"")</f>
        <v/>
      </c>
      <c r="AX306" s="6" t="e">
        <f>I306 &amp;#REF!</f>
        <v>#REF!</v>
      </c>
      <c r="AY306" s="6">
        <f>I306</f>
        <v>0</v>
      </c>
      <c r="AZ306" s="6">
        <f>COUNTIF($AY$5:$AY$401,I306)</f>
        <v>160</v>
      </c>
      <c r="BA306" s="6">
        <f>COUNTIF($AX$5:$AX$401,I306 &amp; "B標準")</f>
        <v>0</v>
      </c>
    </row>
    <row r="307" spans="1:54" ht="15" thickTop="1" thickBot="1" x14ac:dyDescent="0.2">
      <c r="A307" s="369"/>
      <c r="B307" s="319" t="s">
        <v>167</v>
      </c>
      <c r="C307" s="320"/>
      <c r="D307" s="320"/>
      <c r="E307" s="320"/>
      <c r="F307" s="320"/>
      <c r="G307" s="321"/>
      <c r="H307" s="183"/>
      <c r="I307" s="370"/>
      <c r="J307" s="323"/>
      <c r="K307" s="323"/>
      <c r="L307" s="323"/>
      <c r="M307" s="323"/>
      <c r="N307" s="323"/>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4"/>
    </row>
    <row r="308" spans="1:54" ht="13.5" customHeight="1" x14ac:dyDescent="0.15">
      <c r="A308" s="365"/>
      <c r="B308" s="355" t="s">
        <v>0</v>
      </c>
      <c r="C308" s="357" t="s">
        <v>283</v>
      </c>
      <c r="D308" s="357" t="str">
        <f>IF(C310="○","整理番号","登録番号")</f>
        <v>登録番号</v>
      </c>
      <c r="E308" s="212" t="s">
        <v>1402</v>
      </c>
      <c r="F308" s="355" t="s">
        <v>322</v>
      </c>
      <c r="G308" s="213" t="s">
        <v>1</v>
      </c>
      <c r="H308" s="361" t="s">
        <v>1403</v>
      </c>
      <c r="I308" s="359" t="s">
        <v>2</v>
      </c>
      <c r="J308" s="214" t="s">
        <v>284</v>
      </c>
      <c r="K308" s="215" t="s">
        <v>16</v>
      </c>
      <c r="L308" s="352" t="s">
        <v>4</v>
      </c>
      <c r="M308" s="353"/>
      <c r="N308" s="353"/>
      <c r="O308" s="353"/>
      <c r="P308" s="353"/>
      <c r="Q308" s="353"/>
      <c r="R308" s="353"/>
      <c r="S308" s="353"/>
      <c r="T308" s="353"/>
      <c r="U308" s="353"/>
      <c r="V308" s="353"/>
      <c r="W308" s="353"/>
      <c r="X308" s="353"/>
      <c r="Y308" s="353"/>
      <c r="Z308" s="354"/>
      <c r="AA308" s="216" t="s">
        <v>16</v>
      </c>
      <c r="AB308" s="373" t="s">
        <v>470</v>
      </c>
      <c r="AC308" s="374"/>
      <c r="AD308" s="374"/>
      <c r="AE308" s="374"/>
      <c r="AF308" s="374"/>
      <c r="AG308" s="374"/>
      <c r="AH308" s="374"/>
      <c r="AI308" s="375"/>
      <c r="AJ308" s="228" t="s">
        <v>16</v>
      </c>
    </row>
    <row r="309" spans="1:54" ht="14.25" thickBot="1" x14ac:dyDescent="0.2">
      <c r="A309" s="366"/>
      <c r="B309" s="356"/>
      <c r="C309" s="358"/>
      <c r="D309" s="358"/>
      <c r="E309" s="217" t="s">
        <v>6</v>
      </c>
      <c r="F309" s="356"/>
      <c r="G309" s="218" t="s">
        <v>7</v>
      </c>
      <c r="H309" s="362"/>
      <c r="I309" s="360"/>
      <c r="J309" s="219"/>
      <c r="K309" s="220"/>
      <c r="L309" s="349" t="s">
        <v>8</v>
      </c>
      <c r="M309" s="350"/>
      <c r="N309" s="350"/>
      <c r="O309" s="350"/>
      <c r="P309" s="350"/>
      <c r="Q309" s="350"/>
      <c r="R309" s="351"/>
      <c r="S309" s="217" t="s">
        <v>9</v>
      </c>
      <c r="T309" s="221" t="s">
        <v>10</v>
      </c>
      <c r="U309" s="222"/>
      <c r="V309" s="222"/>
      <c r="W309" s="222"/>
      <c r="X309" s="222"/>
      <c r="Y309" s="223"/>
      <c r="Z309" s="218" t="s">
        <v>11</v>
      </c>
      <c r="AA309" s="224"/>
      <c r="AB309" s="376" t="s">
        <v>8</v>
      </c>
      <c r="AC309" s="377"/>
      <c r="AD309" s="377"/>
      <c r="AE309" s="377"/>
      <c r="AF309" s="377"/>
      <c r="AG309" s="377"/>
      <c r="AH309" s="378"/>
      <c r="AI309" s="225" t="s">
        <v>9</v>
      </c>
      <c r="AJ309" s="229"/>
    </row>
    <row r="310" spans="1:54" x14ac:dyDescent="0.15">
      <c r="A310" s="367">
        <v>62</v>
      </c>
      <c r="B310" s="379" t="str">
        <f>IF(OR(B305="",E310=""),"",B305+1)</f>
        <v/>
      </c>
      <c r="C310" s="281"/>
      <c r="D310" s="279"/>
      <c r="E310" s="184" t="str">
        <f>IF(C310="○",IF($D310&lt;&gt;"",VLOOKUP($D310,新規学連登録者入力シート!$A$2:$U$101,8,FALSE),""),IF($D310&lt;&gt;"",IF(VLOOKUP(個人情報!$D310,登録者リスト!$A$1:$F$43729,4,FALSE)=基本情報!$D$6,VLOOKUP(個人情報!$D310,登録者リスト!$A$1:$F$43729,3,FALSE),""),""))</f>
        <v/>
      </c>
      <c r="F310" s="283" t="str">
        <f>IF(C310="○",IF($D310&lt;&gt;"",VLOOKUP($D310,新規学連登録者入力シート!$A$2:$U$101,9,FALSE),""),IF($D310&lt;&gt;"",IF(VLOOKUP(個人情報!$D310,登録者リスト!$A$1:$G$43729,4,FALSE)=基本情報!$D$6,VLOOKUP(個人情報!$D310,登録者リスト!$A$1:$G$43729,7,FALSE),""),""))</f>
        <v/>
      </c>
      <c r="G310" s="185" t="str">
        <f>IF(C310="○",IF($D310&lt;&gt;"",VLOOKUP($D310,新規学連登録者入力シート!$A$2:$U$101,14,FALSE),""),IF($D310&lt;&gt;"",IF(VLOOKUP(個人情報!$D310,登録者リスト!$A$1:$F$43729,4,FALSE)=基本情報!$D$6,VLOOKUP(個人情報!$D310,登録者リスト!$A$1:$F$43729,5,FALSE),""),""))</f>
        <v/>
      </c>
      <c r="H310" s="363" t="str">
        <f>IF(C310="○",IF($D310&lt;&gt;"",VLOOKUP($D310,新規学連登録者入力シート!$A$2:$U$101,19,FALSE),""),IF($D310&lt;&gt;"",IF(VLOOKUP(個人情報!$D310,登録者リスト!$A$1:$H$43729,4,FALSE)=基本情報!$D$6,VLOOKUP(個人情報!$D310,登録者リスト!$A$1:$H$43729,8,FALSE),""),""))</f>
        <v/>
      </c>
      <c r="I310" s="347"/>
      <c r="J310" s="170"/>
      <c r="K310" s="13" t="str">
        <f>IF(S310="",ASC(L310&amp;IF(N310&lt;&gt;"",TEXT(N310,"00"),"")&amp;IF(P310&lt;&gt;"",TEXT(P310,"00"),"")&amp;IF(R310&lt;&gt;"",TEXT(R310,"00"),"")),ASC(S310))</f>
        <v/>
      </c>
      <c r="L310" s="279"/>
      <c r="M310" s="329" t="s">
        <v>278</v>
      </c>
      <c r="N310" s="311"/>
      <c r="O310" s="329" t="s">
        <v>279</v>
      </c>
      <c r="P310" s="311"/>
      <c r="Q310" s="313" t="s">
        <v>280</v>
      </c>
      <c r="R310" s="315"/>
      <c r="S310" s="279"/>
      <c r="T310" s="8"/>
      <c r="U310" s="9" t="s">
        <v>23</v>
      </c>
      <c r="V310" s="8"/>
      <c r="W310" s="9" t="s">
        <v>24</v>
      </c>
      <c r="X310" s="8"/>
      <c r="Y310" s="9" t="s">
        <v>26</v>
      </c>
      <c r="Z310" s="341"/>
      <c r="AA310" s="127" t="str">
        <f>IF(AI310="",ASC(AB310&amp;IF(AD310&lt;&gt;"",TEXT(AD310,"00"),"")&amp;IF(AF310&lt;&gt;"",TEXT(AF310,"00"),"")&amp;IF(AH310&lt;&gt;"",TEXT(AH310,"00"),"")),ASC(AI310))</f>
        <v/>
      </c>
      <c r="AB310" s="327" t="str">
        <f>IF(I310="","",IF(I310="201 十種競技","",VLOOKUP(I310,大学記録!$A$3:$H$22,2,FALSE)))</f>
        <v/>
      </c>
      <c r="AC310" s="331" t="s">
        <v>278</v>
      </c>
      <c r="AD310" s="327" t="str">
        <f>IF(I310="","",IF(I310="201 十種競技","",VLOOKUP(I310,大学記録!$A$3:$H$22,4,FALSE)))</f>
        <v/>
      </c>
      <c r="AE310" s="331" t="s">
        <v>279</v>
      </c>
      <c r="AF310" s="327" t="str">
        <f>IF(I310="","",IF(I310="201 十種競技","",VLOOKUP(I310,大学記録!$A$3:$H$22,6,FALSE)))</f>
        <v/>
      </c>
      <c r="AG310" s="335" t="s">
        <v>280</v>
      </c>
      <c r="AH310" s="327" t="str">
        <f>IF(I310="","",IF(I310="201 十種競技","",VLOOKUP(I310,大学記録!$A$3:$H$22,8,FALSE)))</f>
        <v/>
      </c>
      <c r="AI310" s="371" t="str">
        <f>IF(I310="","",IF(I310="201 十種競技",大学記録!$B$21,""))</f>
        <v/>
      </c>
      <c r="AJ310" s="230" t="e">
        <f>IF(#REF!="",ASC(#REF!&amp;IF(#REF!&lt;&gt;"",TEXT(#REF!,"00"),"")&amp;IF(#REF!&lt;&gt;"",TEXT(#REF!,"00"),"")&amp;IF(#REF!&lt;&gt;"",TEXT(#REF!,"00"),"")),ASC(#REF!))</f>
        <v>#REF!</v>
      </c>
      <c r="AL310" s="6" t="str">
        <f>IF(AND(I310&lt;&gt;"107 ハーフマラソン",I310&lt;&gt;"062 10000mW"),D310 &amp; "-" &amp; I310,D310 &amp; "-" &amp; I310 &amp;#REF!)</f>
        <v>-</v>
      </c>
      <c r="AM310" s="6" t="str">
        <f>IF(ISERROR(VLOOKUP(個人情報!$AL310,登録者リスト!#REF!,4,FALSE)),"○","")</f>
        <v>○</v>
      </c>
      <c r="AN310" s="6" t="e">
        <f>IF(AND(I310&lt;&gt;"107 ハーフマラソン",I310&lt;&gt;"062 10000mW"),#REF! &amp; "-" &amp; I310,#REF! &amp; "-" &amp; I310 &amp;#REF!)</f>
        <v>#REF!</v>
      </c>
      <c r="AO310" s="6" t="str">
        <f>IF(ISERROR(VLOOKUP(AN310,突破者リスト外資格記録入力シート!$D$7:$M$106,2,FALSE)),"○","")</f>
        <v>○</v>
      </c>
      <c r="AP310" s="6" t="str">
        <f>IF(C310="○","整理番号","登録番号")</f>
        <v>登録番号</v>
      </c>
      <c r="AQ310" s="6" t="str">
        <f>IF(I310="107 ハーフマラソン","H",IF(I310="062 10000mW","W",""))</f>
        <v/>
      </c>
      <c r="AR310" s="6" t="e">
        <f>VLOOKUP($I310 &amp;#REF!,標準記録!$A$1:$D$25,2,FALSE)</f>
        <v>#REF!</v>
      </c>
      <c r="AS310" s="6" t="e">
        <f>VLOOKUP($I310 &amp;#REF!,標準記録!$A$1:$D$25,3,FALSE)</f>
        <v>#REF!</v>
      </c>
      <c r="AT310" s="6" t="e">
        <f>VLOOKUP($I310 &amp;#REF!,標準記録!$A$1:$D$25,4,FALSE)</f>
        <v>#REF!</v>
      </c>
      <c r="AU310" s="6" t="str">
        <f>IF(AV310="","",A310)</f>
        <v/>
      </c>
      <c r="AV310" s="6" t="str">
        <f>IF(OR(I310="201 十種競技",I310="202 七種競技"),#REF!,"")</f>
        <v/>
      </c>
      <c r="AW310" s="6" t="str">
        <f>IF(I310="107 ハーフマラソン",#REF!,"")</f>
        <v/>
      </c>
      <c r="AX310" s="6" t="e">
        <f>I310 &amp;#REF!</f>
        <v>#REF!</v>
      </c>
      <c r="AY310" s="6">
        <f>I310</f>
        <v>0</v>
      </c>
      <c r="AZ310" s="6">
        <f>COUNTIF($AY$5:$AY$401,I310)</f>
        <v>160</v>
      </c>
      <c r="BA310" s="6">
        <f>COUNTIF($AX$5:$AX$401,I310 &amp; "B標準")</f>
        <v>0</v>
      </c>
      <c r="BB310" s="6" t="str">
        <f>D308 &amp; D310</f>
        <v>登録番号</v>
      </c>
    </row>
    <row r="311" spans="1:54" ht="14.25" thickBot="1" x14ac:dyDescent="0.2">
      <c r="A311" s="368"/>
      <c r="B311" s="380"/>
      <c r="C311" s="282"/>
      <c r="D311" s="280"/>
      <c r="E311" s="186" t="str">
        <f>IF(C310="○",IF($D310&lt;&gt;"",VLOOKUP($D310,新規学連登録者入力シート!$A$2:$U$101,7,FALSE),""),IF($D310&lt;&gt;"",IF(VLOOKUP(個人情報!$D310,登録者リスト!$A$1:$F$43729,4,FALSE)=基本情報!$D$6,VLOOKUP(個人情報!$D310,登録者リスト!$A$1:$F$43729,2,FALSE),""),""))</f>
        <v/>
      </c>
      <c r="F311" s="284"/>
      <c r="G311" s="186" t="str">
        <f>IF(C310="○",IF($D310&lt;&gt;"",VLOOKUP($D310,新規学連登録者入力シート!$A$2:$U$101,19,FALSE),""),IF($D310&lt;&gt;"",IF(VLOOKUP(個人情報!$D310,登録者リスト!$A$1:$F$43729,4,FALSE)=基本情報!$D$6,VLOOKUP(個人情報!$D310,登録者リスト!$A$1:$F$43729,6,FALSE),""),""))</f>
        <v/>
      </c>
      <c r="H311" s="364"/>
      <c r="I311" s="348"/>
      <c r="J311" s="171"/>
      <c r="K311" s="15" t="str">
        <f>IF(S311="",ASC(L311&amp;IF(N311&lt;&gt;"",TEXT(N311,"00"),"")&amp;IF(P311&lt;&gt;"",TEXT(P311,"00"),"")&amp;IF(R311&lt;&gt;"",TEXT(R311,"00"),"")),ASC(S311))</f>
        <v/>
      </c>
      <c r="L311" s="280"/>
      <c r="M311" s="330"/>
      <c r="N311" s="312"/>
      <c r="O311" s="330"/>
      <c r="P311" s="312"/>
      <c r="Q311" s="314"/>
      <c r="R311" s="316"/>
      <c r="S311" s="280"/>
      <c r="T311" s="10"/>
      <c r="U311" s="11" t="s">
        <v>23</v>
      </c>
      <c r="V311" s="10"/>
      <c r="W311" s="11" t="s">
        <v>25</v>
      </c>
      <c r="X311" s="10"/>
      <c r="Y311" s="11" t="s">
        <v>26</v>
      </c>
      <c r="Z311" s="342"/>
      <c r="AA311" s="128" t="str">
        <f>IF(AI311="",ASC(AB310&amp;IF(AD311&lt;&gt;"",TEXT(AD311,"00"),"")&amp;IF(AF311&lt;&gt;"",TEXT(AF311,"00"),"")&amp;IF(AH311&lt;&gt;"",TEXT(AH311,"00"),"")),ASC(AI311))</f>
        <v/>
      </c>
      <c r="AB311" s="328"/>
      <c r="AC311" s="332"/>
      <c r="AD311" s="328"/>
      <c r="AE311" s="332"/>
      <c r="AF311" s="328"/>
      <c r="AG311" s="336"/>
      <c r="AH311" s="328"/>
      <c r="AI311" s="372"/>
      <c r="AJ311" s="231" t="e">
        <f>IF(#REF!="",ASC(#REF!&amp;IF(#REF!&lt;&gt;"",TEXT(#REF!,"00"),"")&amp;IF(#REF!&lt;&gt;"",TEXT(#REF!,"00"),"")&amp;IF(#REF!&lt;&gt;"",TEXT(#REF!,"00"),"")),ASC(#REF!))</f>
        <v>#REF!</v>
      </c>
      <c r="AL311" s="6" t="str">
        <f>IF(AND(I311&lt;&gt;"107 ハーフマラソン",I311&lt;&gt;"062 10000mW"),D310 &amp; "-" &amp; I311,D310 &amp; "-" &amp; I311 &amp;#REF!)</f>
        <v>-</v>
      </c>
      <c r="AM311" s="6" t="str">
        <f>IF(ISERROR(VLOOKUP(個人情報!$AL311,登録者リスト!#REF!,4,FALSE)),"○","")</f>
        <v>○</v>
      </c>
      <c r="AN311" s="6" t="e">
        <f>IF(AND(I311&lt;&gt;"107 ハーフマラソン",I311&lt;&gt;"062 10000mW"),#REF! &amp; "-" &amp; I311,#REF! &amp; "-" &amp; I311 &amp;#REF!)</f>
        <v>#REF!</v>
      </c>
      <c r="AO311" s="6" t="str">
        <f>IF(ISERROR(VLOOKUP(AN311,突破者リスト外資格記録入力シート!$D$7:$M$106,2,FALSE)),"○","")</f>
        <v>○</v>
      </c>
      <c r="AQ311" s="6" t="str">
        <f>IF(I311="107 ハーフマラソン","H",IF(I311="062 10000mW","W",""))</f>
        <v/>
      </c>
      <c r="AR311" s="6" t="e">
        <f>VLOOKUP($I311 &amp;#REF!,標準記録!$A$1:$D$25,2,FALSE)</f>
        <v>#REF!</v>
      </c>
      <c r="AS311" s="6" t="e">
        <f>VLOOKUP($I311 &amp;#REF!,標準記録!$A$1:$D$25,3,FALSE)</f>
        <v>#REF!</v>
      </c>
      <c r="AT311" s="6" t="e">
        <f>VLOOKUP($I311 &amp;#REF!,標準記録!$A$1:$D$25,4,FALSE)</f>
        <v>#REF!</v>
      </c>
      <c r="AU311" s="6" t="str">
        <f>IF(AV311="","",A310)</f>
        <v/>
      </c>
      <c r="AV311" s="6" t="str">
        <f>IF(OR(I311="201 十種競技",I311="202 七種競技"),#REF!,"")</f>
        <v/>
      </c>
      <c r="AW311" s="6" t="str">
        <f>IF(I311="107 ハーフマラソン",#REF!,"")</f>
        <v/>
      </c>
      <c r="AX311" s="6" t="e">
        <f>I311 &amp;#REF!</f>
        <v>#REF!</v>
      </c>
      <c r="AY311" s="6">
        <f>I311</f>
        <v>0</v>
      </c>
      <c r="AZ311" s="6">
        <f>COUNTIF($AY$5:$AY$401,I311)</f>
        <v>160</v>
      </c>
      <c r="BA311" s="6">
        <f>COUNTIF($AX$5:$AX$401,I311 &amp; "B標準")</f>
        <v>0</v>
      </c>
    </row>
    <row r="312" spans="1:54" ht="15" thickTop="1" thickBot="1" x14ac:dyDescent="0.2">
      <c r="A312" s="369"/>
      <c r="B312" s="319" t="s">
        <v>167</v>
      </c>
      <c r="C312" s="320"/>
      <c r="D312" s="320"/>
      <c r="E312" s="320"/>
      <c r="F312" s="320"/>
      <c r="G312" s="321"/>
      <c r="H312" s="183"/>
      <c r="I312" s="370"/>
      <c r="J312" s="323"/>
      <c r="K312" s="323"/>
      <c r="L312" s="323"/>
      <c r="M312" s="323"/>
      <c r="N312" s="323"/>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4"/>
    </row>
    <row r="313" spans="1:54" ht="13.5" customHeight="1" x14ac:dyDescent="0.15">
      <c r="A313" s="365"/>
      <c r="B313" s="355" t="s">
        <v>0</v>
      </c>
      <c r="C313" s="357" t="s">
        <v>283</v>
      </c>
      <c r="D313" s="357" t="str">
        <f>IF(C315="○","整理番号","登録番号")</f>
        <v>登録番号</v>
      </c>
      <c r="E313" s="212" t="s">
        <v>1402</v>
      </c>
      <c r="F313" s="355" t="s">
        <v>322</v>
      </c>
      <c r="G313" s="213" t="s">
        <v>1</v>
      </c>
      <c r="H313" s="361" t="s">
        <v>1403</v>
      </c>
      <c r="I313" s="359" t="s">
        <v>2</v>
      </c>
      <c r="J313" s="214" t="s">
        <v>284</v>
      </c>
      <c r="K313" s="215" t="s">
        <v>16</v>
      </c>
      <c r="L313" s="352" t="s">
        <v>4</v>
      </c>
      <c r="M313" s="353"/>
      <c r="N313" s="353"/>
      <c r="O313" s="353"/>
      <c r="P313" s="353"/>
      <c r="Q313" s="353"/>
      <c r="R313" s="353"/>
      <c r="S313" s="353"/>
      <c r="T313" s="353"/>
      <c r="U313" s="353"/>
      <c r="V313" s="353"/>
      <c r="W313" s="353"/>
      <c r="X313" s="353"/>
      <c r="Y313" s="353"/>
      <c r="Z313" s="354"/>
      <c r="AA313" s="216" t="s">
        <v>16</v>
      </c>
      <c r="AB313" s="373" t="s">
        <v>470</v>
      </c>
      <c r="AC313" s="374"/>
      <c r="AD313" s="374"/>
      <c r="AE313" s="374"/>
      <c r="AF313" s="374"/>
      <c r="AG313" s="374"/>
      <c r="AH313" s="374"/>
      <c r="AI313" s="375"/>
      <c r="AJ313" s="228" t="s">
        <v>16</v>
      </c>
    </row>
    <row r="314" spans="1:54" ht="14.25" thickBot="1" x14ac:dyDescent="0.2">
      <c r="A314" s="366"/>
      <c r="B314" s="356"/>
      <c r="C314" s="358"/>
      <c r="D314" s="358"/>
      <c r="E314" s="217" t="s">
        <v>6</v>
      </c>
      <c r="F314" s="356"/>
      <c r="G314" s="218" t="s">
        <v>7</v>
      </c>
      <c r="H314" s="362"/>
      <c r="I314" s="360"/>
      <c r="J314" s="219"/>
      <c r="K314" s="220"/>
      <c r="L314" s="349" t="s">
        <v>8</v>
      </c>
      <c r="M314" s="350"/>
      <c r="N314" s="350"/>
      <c r="O314" s="350"/>
      <c r="P314" s="350"/>
      <c r="Q314" s="350"/>
      <c r="R314" s="351"/>
      <c r="S314" s="217" t="s">
        <v>9</v>
      </c>
      <c r="T314" s="221" t="s">
        <v>10</v>
      </c>
      <c r="U314" s="222"/>
      <c r="V314" s="222"/>
      <c r="W314" s="222"/>
      <c r="X314" s="222"/>
      <c r="Y314" s="223"/>
      <c r="Z314" s="218" t="s">
        <v>11</v>
      </c>
      <c r="AA314" s="224"/>
      <c r="AB314" s="376" t="s">
        <v>8</v>
      </c>
      <c r="AC314" s="377"/>
      <c r="AD314" s="377"/>
      <c r="AE314" s="377"/>
      <c r="AF314" s="377"/>
      <c r="AG314" s="377"/>
      <c r="AH314" s="378"/>
      <c r="AI314" s="225" t="s">
        <v>9</v>
      </c>
      <c r="AJ314" s="229"/>
    </row>
    <row r="315" spans="1:54" x14ac:dyDescent="0.15">
      <c r="A315" s="367">
        <v>63</v>
      </c>
      <c r="B315" s="379" t="str">
        <f>IF(OR(B310="",E315=""),"",B310+1)</f>
        <v/>
      </c>
      <c r="C315" s="281"/>
      <c r="D315" s="279"/>
      <c r="E315" s="184" t="str">
        <f>IF(C315="○",IF($D315&lt;&gt;"",VLOOKUP($D315,新規学連登録者入力シート!$A$2:$U$101,8,FALSE),""),IF($D315&lt;&gt;"",IF(VLOOKUP(個人情報!$D315,登録者リスト!$A$1:$F$43729,4,FALSE)=基本情報!$D$6,VLOOKUP(個人情報!$D315,登録者リスト!$A$1:$F$43729,3,FALSE),""),""))</f>
        <v/>
      </c>
      <c r="F315" s="283" t="str">
        <f>IF(C315="○",IF($D315&lt;&gt;"",VLOOKUP($D315,新規学連登録者入力シート!$A$2:$U$101,9,FALSE),""),IF($D315&lt;&gt;"",IF(VLOOKUP(個人情報!$D315,登録者リスト!$A$1:$G$43729,4,FALSE)=基本情報!$D$6,VLOOKUP(個人情報!$D315,登録者リスト!$A$1:$G$43729,7,FALSE),""),""))</f>
        <v/>
      </c>
      <c r="G315" s="185" t="str">
        <f>IF(C315="○",IF($D315&lt;&gt;"",VLOOKUP($D315,新規学連登録者入力シート!$A$2:$U$101,14,FALSE),""),IF($D315&lt;&gt;"",IF(VLOOKUP(個人情報!$D315,登録者リスト!$A$1:$F$43729,4,FALSE)=基本情報!$D$6,VLOOKUP(個人情報!$D315,登録者リスト!$A$1:$F$43729,5,FALSE),""),""))</f>
        <v/>
      </c>
      <c r="H315" s="363" t="str">
        <f>IF(C315="○",IF($D315&lt;&gt;"",VLOOKUP($D315,新規学連登録者入力シート!$A$2:$U$101,19,FALSE),""),IF($D315&lt;&gt;"",IF(VLOOKUP(個人情報!$D315,登録者リスト!$A$1:$H$43729,4,FALSE)=基本情報!$D$6,VLOOKUP(個人情報!$D315,登録者リスト!$A$1:$H$43729,8,FALSE),""),""))</f>
        <v/>
      </c>
      <c r="I315" s="347"/>
      <c r="J315" s="170"/>
      <c r="K315" s="13" t="str">
        <f>IF(S315="",ASC(L315&amp;IF(N315&lt;&gt;"",TEXT(N315,"00"),"")&amp;IF(P315&lt;&gt;"",TEXT(P315,"00"),"")&amp;IF(R315&lt;&gt;"",TEXT(R315,"00"),"")),ASC(S315))</f>
        <v/>
      </c>
      <c r="L315" s="279"/>
      <c r="M315" s="329" t="s">
        <v>278</v>
      </c>
      <c r="N315" s="311"/>
      <c r="O315" s="329" t="s">
        <v>279</v>
      </c>
      <c r="P315" s="311"/>
      <c r="Q315" s="313" t="s">
        <v>280</v>
      </c>
      <c r="R315" s="315"/>
      <c r="S315" s="279"/>
      <c r="T315" s="8"/>
      <c r="U315" s="9" t="s">
        <v>23</v>
      </c>
      <c r="V315" s="8"/>
      <c r="W315" s="9" t="s">
        <v>24</v>
      </c>
      <c r="X315" s="8"/>
      <c r="Y315" s="9" t="s">
        <v>26</v>
      </c>
      <c r="Z315" s="341"/>
      <c r="AA315" s="127" t="str">
        <f>IF(AI315="",ASC(AB315&amp;IF(AD315&lt;&gt;"",TEXT(AD315,"00"),"")&amp;IF(AF315&lt;&gt;"",TEXT(AF315,"00"),"")&amp;IF(AH315&lt;&gt;"",TEXT(AH315,"00"),"")),ASC(AI315))</f>
        <v/>
      </c>
      <c r="AB315" s="327" t="str">
        <f>IF(I315="","",IF(I315="201 十種競技","",VLOOKUP(I315,大学記録!$A$3:$H$22,2,FALSE)))</f>
        <v/>
      </c>
      <c r="AC315" s="331" t="s">
        <v>278</v>
      </c>
      <c r="AD315" s="327" t="str">
        <f>IF(I315="","",IF(I315="201 十種競技","",VLOOKUP(I315,大学記録!$A$3:$H$22,4,FALSE)))</f>
        <v/>
      </c>
      <c r="AE315" s="331" t="s">
        <v>279</v>
      </c>
      <c r="AF315" s="327" t="str">
        <f>IF(I315="","",IF(I315="201 十種競技","",VLOOKUP(I315,大学記録!$A$3:$H$22,6,FALSE)))</f>
        <v/>
      </c>
      <c r="AG315" s="335" t="s">
        <v>280</v>
      </c>
      <c r="AH315" s="327" t="str">
        <f>IF(I315="","",IF(I315="201 十種競技","",VLOOKUP(I315,大学記録!$A$3:$H$22,8,FALSE)))</f>
        <v/>
      </c>
      <c r="AI315" s="371" t="str">
        <f>IF(I315="","",IF(I315="201 十種競技",大学記録!$B$21,""))</f>
        <v/>
      </c>
      <c r="AJ315" s="230" t="e">
        <f>IF(#REF!="",ASC(#REF!&amp;IF(#REF!&lt;&gt;"",TEXT(#REF!,"00"),"")&amp;IF(#REF!&lt;&gt;"",TEXT(#REF!,"00"),"")&amp;IF(#REF!&lt;&gt;"",TEXT(#REF!,"00"),"")),ASC(#REF!))</f>
        <v>#REF!</v>
      </c>
      <c r="AL315" s="6" t="str">
        <f>IF(AND(I315&lt;&gt;"107 ハーフマラソン",I315&lt;&gt;"062 10000mW"),D315 &amp; "-" &amp; I315,D315 &amp; "-" &amp; I315 &amp;#REF!)</f>
        <v>-</v>
      </c>
      <c r="AM315" s="6" t="str">
        <f>IF(ISERROR(VLOOKUP(個人情報!$AL315,登録者リスト!#REF!,4,FALSE)),"○","")</f>
        <v>○</v>
      </c>
      <c r="AN315" s="6" t="e">
        <f>IF(AND(I315&lt;&gt;"107 ハーフマラソン",I315&lt;&gt;"062 10000mW"),#REF! &amp; "-" &amp; I315,#REF! &amp; "-" &amp; I315 &amp;#REF!)</f>
        <v>#REF!</v>
      </c>
      <c r="AO315" s="6" t="str">
        <f>IF(ISERROR(VLOOKUP(AN315,突破者リスト外資格記録入力シート!$D$7:$M$106,2,FALSE)),"○","")</f>
        <v>○</v>
      </c>
      <c r="AP315" s="6" t="str">
        <f>IF(C315="○","整理番号","登録番号")</f>
        <v>登録番号</v>
      </c>
      <c r="AQ315" s="6" t="str">
        <f>IF(I315="107 ハーフマラソン","H",IF(I315="062 10000mW","W",""))</f>
        <v/>
      </c>
      <c r="AR315" s="6" t="e">
        <f>VLOOKUP($I315 &amp;#REF!,標準記録!$A$1:$D$25,2,FALSE)</f>
        <v>#REF!</v>
      </c>
      <c r="AS315" s="6" t="e">
        <f>VLOOKUP($I315 &amp;#REF!,標準記録!$A$1:$D$25,3,FALSE)</f>
        <v>#REF!</v>
      </c>
      <c r="AT315" s="6" t="e">
        <f>VLOOKUP($I315 &amp;#REF!,標準記録!$A$1:$D$25,4,FALSE)</f>
        <v>#REF!</v>
      </c>
      <c r="AU315" s="6" t="str">
        <f>IF(AV315="","",A315)</f>
        <v/>
      </c>
      <c r="AV315" s="6" t="str">
        <f>IF(OR(I315="201 十種競技",I315="202 七種競技"),#REF!,"")</f>
        <v/>
      </c>
      <c r="AW315" s="6" t="str">
        <f>IF(I315="107 ハーフマラソン",#REF!,"")</f>
        <v/>
      </c>
      <c r="AX315" s="6" t="e">
        <f>I315 &amp;#REF!</f>
        <v>#REF!</v>
      </c>
      <c r="AY315" s="6">
        <f>I315</f>
        <v>0</v>
      </c>
      <c r="AZ315" s="6">
        <f>COUNTIF($AY$5:$AY$401,I315)</f>
        <v>160</v>
      </c>
      <c r="BA315" s="6">
        <f>COUNTIF($AX$5:$AX$401,I315 &amp; "B標準")</f>
        <v>0</v>
      </c>
      <c r="BB315" s="6" t="str">
        <f>D313 &amp; D315</f>
        <v>登録番号</v>
      </c>
    </row>
    <row r="316" spans="1:54" ht="14.25" thickBot="1" x14ac:dyDescent="0.2">
      <c r="A316" s="368"/>
      <c r="B316" s="380"/>
      <c r="C316" s="282"/>
      <c r="D316" s="280"/>
      <c r="E316" s="186" t="str">
        <f>IF(C315="○",IF($D315&lt;&gt;"",VLOOKUP($D315,新規学連登録者入力シート!$A$2:$U$101,7,FALSE),""),IF($D315&lt;&gt;"",IF(VLOOKUP(個人情報!$D315,登録者リスト!$A$1:$F$43729,4,FALSE)=基本情報!$D$6,VLOOKUP(個人情報!$D315,登録者リスト!$A$1:$F$43729,2,FALSE),""),""))</f>
        <v/>
      </c>
      <c r="F316" s="284"/>
      <c r="G316" s="186" t="str">
        <f>IF(C315="○",IF($D315&lt;&gt;"",VLOOKUP($D315,新規学連登録者入力シート!$A$2:$U$101,19,FALSE),""),IF($D315&lt;&gt;"",IF(VLOOKUP(個人情報!$D315,登録者リスト!$A$1:$F$43729,4,FALSE)=基本情報!$D$6,VLOOKUP(個人情報!$D315,登録者リスト!$A$1:$F$43729,6,FALSE),""),""))</f>
        <v/>
      </c>
      <c r="H316" s="364"/>
      <c r="I316" s="348"/>
      <c r="J316" s="171"/>
      <c r="K316" s="15" t="str">
        <f>IF(S316="",ASC(L316&amp;IF(N316&lt;&gt;"",TEXT(N316,"00"),"")&amp;IF(P316&lt;&gt;"",TEXT(P316,"00"),"")&amp;IF(R316&lt;&gt;"",TEXT(R316,"00"),"")),ASC(S316))</f>
        <v/>
      </c>
      <c r="L316" s="280"/>
      <c r="M316" s="330"/>
      <c r="N316" s="312"/>
      <c r="O316" s="330"/>
      <c r="P316" s="312"/>
      <c r="Q316" s="314"/>
      <c r="R316" s="316"/>
      <c r="S316" s="280"/>
      <c r="T316" s="10"/>
      <c r="U316" s="11" t="s">
        <v>23</v>
      </c>
      <c r="V316" s="10"/>
      <c r="W316" s="11" t="s">
        <v>25</v>
      </c>
      <c r="X316" s="10"/>
      <c r="Y316" s="11" t="s">
        <v>26</v>
      </c>
      <c r="Z316" s="342"/>
      <c r="AA316" s="128" t="str">
        <f>IF(AI316="",ASC(AB315&amp;IF(AD316&lt;&gt;"",TEXT(AD316,"00"),"")&amp;IF(AF316&lt;&gt;"",TEXT(AF316,"00"),"")&amp;IF(AH316&lt;&gt;"",TEXT(AH316,"00"),"")),ASC(AI316))</f>
        <v/>
      </c>
      <c r="AB316" s="328"/>
      <c r="AC316" s="332"/>
      <c r="AD316" s="328"/>
      <c r="AE316" s="332"/>
      <c r="AF316" s="328"/>
      <c r="AG316" s="336"/>
      <c r="AH316" s="328"/>
      <c r="AI316" s="372"/>
      <c r="AJ316" s="231" t="e">
        <f>IF(#REF!="",ASC(#REF!&amp;IF(#REF!&lt;&gt;"",TEXT(#REF!,"00"),"")&amp;IF(#REF!&lt;&gt;"",TEXT(#REF!,"00"),"")&amp;IF(#REF!&lt;&gt;"",TEXT(#REF!,"00"),"")),ASC(#REF!))</f>
        <v>#REF!</v>
      </c>
      <c r="AL316" s="6" t="str">
        <f>IF(AND(I316&lt;&gt;"107 ハーフマラソン",I316&lt;&gt;"062 10000mW"),D315 &amp; "-" &amp; I316,D315 &amp; "-" &amp; I316 &amp;#REF!)</f>
        <v>-</v>
      </c>
      <c r="AM316" s="6" t="str">
        <f>IF(ISERROR(VLOOKUP(個人情報!$AL316,登録者リスト!#REF!,4,FALSE)),"○","")</f>
        <v>○</v>
      </c>
      <c r="AN316" s="6" t="e">
        <f>IF(AND(I316&lt;&gt;"107 ハーフマラソン",I316&lt;&gt;"062 10000mW"),#REF! &amp; "-" &amp; I316,#REF! &amp; "-" &amp; I316 &amp;#REF!)</f>
        <v>#REF!</v>
      </c>
      <c r="AO316" s="6" t="str">
        <f>IF(ISERROR(VLOOKUP(AN316,突破者リスト外資格記録入力シート!$D$7:$M$106,2,FALSE)),"○","")</f>
        <v>○</v>
      </c>
      <c r="AQ316" s="6" t="str">
        <f>IF(I316="107 ハーフマラソン","H",IF(I316="062 10000mW","W",""))</f>
        <v/>
      </c>
      <c r="AR316" s="6" t="e">
        <f>VLOOKUP($I316 &amp;#REF!,標準記録!$A$1:$D$25,2,FALSE)</f>
        <v>#REF!</v>
      </c>
      <c r="AS316" s="6" t="e">
        <f>VLOOKUP($I316 &amp;#REF!,標準記録!$A$1:$D$25,3,FALSE)</f>
        <v>#REF!</v>
      </c>
      <c r="AT316" s="6" t="e">
        <f>VLOOKUP($I316 &amp;#REF!,標準記録!$A$1:$D$25,4,FALSE)</f>
        <v>#REF!</v>
      </c>
      <c r="AU316" s="6" t="str">
        <f>IF(AV316="","",A315)</f>
        <v/>
      </c>
      <c r="AV316" s="6" t="str">
        <f>IF(OR(I316="201 十種競技",I316="202 七種競技"),#REF!,"")</f>
        <v/>
      </c>
      <c r="AW316" s="6" t="str">
        <f>IF(I316="107 ハーフマラソン",#REF!,"")</f>
        <v/>
      </c>
      <c r="AX316" s="6" t="e">
        <f>I316 &amp;#REF!</f>
        <v>#REF!</v>
      </c>
      <c r="AY316" s="6">
        <f>I316</f>
        <v>0</v>
      </c>
      <c r="AZ316" s="6">
        <f>COUNTIF($AY$5:$AY$401,I316)</f>
        <v>160</v>
      </c>
      <c r="BA316" s="6">
        <f>COUNTIF($AX$5:$AX$401,I316 &amp; "B標準")</f>
        <v>0</v>
      </c>
    </row>
    <row r="317" spans="1:54" ht="15" thickTop="1" thickBot="1" x14ac:dyDescent="0.2">
      <c r="A317" s="369"/>
      <c r="B317" s="319" t="s">
        <v>167</v>
      </c>
      <c r="C317" s="320"/>
      <c r="D317" s="320"/>
      <c r="E317" s="320"/>
      <c r="F317" s="320"/>
      <c r="G317" s="321"/>
      <c r="H317" s="183"/>
      <c r="I317" s="370"/>
      <c r="J317" s="323"/>
      <c r="K317" s="323"/>
      <c r="L317" s="323"/>
      <c r="M317" s="323"/>
      <c r="N317" s="323"/>
      <c r="O317" s="323"/>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4"/>
    </row>
    <row r="318" spans="1:54" ht="13.5" customHeight="1" x14ac:dyDescent="0.15">
      <c r="A318" s="365"/>
      <c r="B318" s="355" t="s">
        <v>0</v>
      </c>
      <c r="C318" s="357" t="s">
        <v>283</v>
      </c>
      <c r="D318" s="357" t="str">
        <f>IF(C320="○","整理番号","登録番号")</f>
        <v>登録番号</v>
      </c>
      <c r="E318" s="212" t="s">
        <v>1402</v>
      </c>
      <c r="F318" s="355" t="s">
        <v>322</v>
      </c>
      <c r="G318" s="213" t="s">
        <v>1</v>
      </c>
      <c r="H318" s="361" t="s">
        <v>1403</v>
      </c>
      <c r="I318" s="359" t="s">
        <v>2</v>
      </c>
      <c r="J318" s="214" t="s">
        <v>284</v>
      </c>
      <c r="K318" s="215" t="s">
        <v>16</v>
      </c>
      <c r="L318" s="352" t="s">
        <v>4</v>
      </c>
      <c r="M318" s="353"/>
      <c r="N318" s="353"/>
      <c r="O318" s="353"/>
      <c r="P318" s="353"/>
      <c r="Q318" s="353"/>
      <c r="R318" s="353"/>
      <c r="S318" s="353"/>
      <c r="T318" s="353"/>
      <c r="U318" s="353"/>
      <c r="V318" s="353"/>
      <c r="W318" s="353"/>
      <c r="X318" s="353"/>
      <c r="Y318" s="353"/>
      <c r="Z318" s="354"/>
      <c r="AA318" s="216" t="s">
        <v>16</v>
      </c>
      <c r="AB318" s="373" t="s">
        <v>470</v>
      </c>
      <c r="AC318" s="374"/>
      <c r="AD318" s="374"/>
      <c r="AE318" s="374"/>
      <c r="AF318" s="374"/>
      <c r="AG318" s="374"/>
      <c r="AH318" s="374"/>
      <c r="AI318" s="375"/>
      <c r="AJ318" s="228" t="s">
        <v>16</v>
      </c>
    </row>
    <row r="319" spans="1:54" ht="14.25" thickBot="1" x14ac:dyDescent="0.2">
      <c r="A319" s="366"/>
      <c r="B319" s="356"/>
      <c r="C319" s="358"/>
      <c r="D319" s="358"/>
      <c r="E319" s="217" t="s">
        <v>6</v>
      </c>
      <c r="F319" s="356"/>
      <c r="G319" s="218" t="s">
        <v>7</v>
      </c>
      <c r="H319" s="362"/>
      <c r="I319" s="360"/>
      <c r="J319" s="219"/>
      <c r="K319" s="220"/>
      <c r="L319" s="349" t="s">
        <v>8</v>
      </c>
      <c r="M319" s="350"/>
      <c r="N319" s="350"/>
      <c r="O319" s="350"/>
      <c r="P319" s="350"/>
      <c r="Q319" s="350"/>
      <c r="R319" s="351"/>
      <c r="S319" s="217" t="s">
        <v>9</v>
      </c>
      <c r="T319" s="221" t="s">
        <v>10</v>
      </c>
      <c r="U319" s="222"/>
      <c r="V319" s="222"/>
      <c r="W319" s="222"/>
      <c r="X319" s="222"/>
      <c r="Y319" s="223"/>
      <c r="Z319" s="218" t="s">
        <v>11</v>
      </c>
      <c r="AA319" s="224"/>
      <c r="AB319" s="376" t="s">
        <v>8</v>
      </c>
      <c r="AC319" s="377"/>
      <c r="AD319" s="377"/>
      <c r="AE319" s="377"/>
      <c r="AF319" s="377"/>
      <c r="AG319" s="377"/>
      <c r="AH319" s="378"/>
      <c r="AI319" s="225" t="s">
        <v>9</v>
      </c>
      <c r="AJ319" s="229"/>
    </row>
    <row r="320" spans="1:54" x14ac:dyDescent="0.15">
      <c r="A320" s="367">
        <v>64</v>
      </c>
      <c r="B320" s="379" t="str">
        <f>IF(OR(B315="",E320=""),"",B315+1)</f>
        <v/>
      </c>
      <c r="C320" s="281"/>
      <c r="D320" s="279"/>
      <c r="E320" s="184" t="str">
        <f>IF(C320="○",IF($D320&lt;&gt;"",VLOOKUP($D320,新規学連登録者入力シート!$A$2:$U$101,8,FALSE),""),IF($D320&lt;&gt;"",IF(VLOOKUP(個人情報!$D320,登録者リスト!$A$1:$F$43729,4,FALSE)=基本情報!$D$6,VLOOKUP(個人情報!$D320,登録者リスト!$A$1:$F$43729,3,FALSE),""),""))</f>
        <v/>
      </c>
      <c r="F320" s="283" t="str">
        <f>IF(C320="○",IF($D320&lt;&gt;"",VLOOKUP($D320,新規学連登録者入力シート!$A$2:$U$101,9,FALSE),""),IF($D320&lt;&gt;"",IF(VLOOKUP(個人情報!$D320,登録者リスト!$A$1:$G$43729,4,FALSE)=基本情報!$D$6,VLOOKUP(個人情報!$D320,登録者リスト!$A$1:$G$43729,7,FALSE),""),""))</f>
        <v/>
      </c>
      <c r="G320" s="185" t="str">
        <f>IF(C320="○",IF($D320&lt;&gt;"",VLOOKUP($D320,新規学連登録者入力シート!$A$2:$U$101,14,FALSE),""),IF($D320&lt;&gt;"",IF(VLOOKUP(個人情報!$D320,登録者リスト!$A$1:$F$43729,4,FALSE)=基本情報!$D$6,VLOOKUP(個人情報!$D320,登録者リスト!$A$1:$F$43729,5,FALSE),""),""))</f>
        <v/>
      </c>
      <c r="H320" s="363" t="str">
        <f>IF(C320="○",IF($D320&lt;&gt;"",VLOOKUP($D320,新規学連登録者入力シート!$A$2:$U$101,19,FALSE),""),IF($D320&lt;&gt;"",IF(VLOOKUP(個人情報!$D320,登録者リスト!$A$1:$H$43729,4,FALSE)=基本情報!$D$6,VLOOKUP(個人情報!$D320,登録者リスト!$A$1:$H$43729,8,FALSE),""),""))</f>
        <v/>
      </c>
      <c r="I320" s="347"/>
      <c r="J320" s="170"/>
      <c r="K320" s="13" t="str">
        <f>IF(S320="",ASC(L320&amp;IF(N320&lt;&gt;"",TEXT(N320,"00"),"")&amp;IF(P320&lt;&gt;"",TEXT(P320,"00"),"")&amp;IF(R320&lt;&gt;"",TEXT(R320,"00"),"")),ASC(S320))</f>
        <v/>
      </c>
      <c r="L320" s="279"/>
      <c r="M320" s="329" t="s">
        <v>278</v>
      </c>
      <c r="N320" s="311"/>
      <c r="O320" s="329" t="s">
        <v>279</v>
      </c>
      <c r="P320" s="311"/>
      <c r="Q320" s="313" t="s">
        <v>280</v>
      </c>
      <c r="R320" s="315"/>
      <c r="S320" s="279"/>
      <c r="T320" s="8"/>
      <c r="U320" s="9" t="s">
        <v>23</v>
      </c>
      <c r="V320" s="8"/>
      <c r="W320" s="9" t="s">
        <v>24</v>
      </c>
      <c r="X320" s="8"/>
      <c r="Y320" s="9" t="s">
        <v>26</v>
      </c>
      <c r="Z320" s="341"/>
      <c r="AA320" s="127" t="str">
        <f>IF(AI320="",ASC(AB320&amp;IF(AD320&lt;&gt;"",TEXT(AD320,"00"),"")&amp;IF(AF320&lt;&gt;"",TEXT(AF320,"00"),"")&amp;IF(AH320&lt;&gt;"",TEXT(AH320,"00"),"")),ASC(AI320))</f>
        <v/>
      </c>
      <c r="AB320" s="327" t="str">
        <f>IF(I320="","",IF(I320="201 十種競技","",VLOOKUP(I320,大学記録!$A$3:$H$22,2,FALSE)))</f>
        <v/>
      </c>
      <c r="AC320" s="331" t="s">
        <v>278</v>
      </c>
      <c r="AD320" s="327" t="str">
        <f>IF(I320="","",IF(I320="201 十種競技","",VLOOKUP(I320,大学記録!$A$3:$H$22,4,FALSE)))</f>
        <v/>
      </c>
      <c r="AE320" s="331" t="s">
        <v>279</v>
      </c>
      <c r="AF320" s="327" t="str">
        <f>IF(I320="","",IF(I320="201 十種競技","",VLOOKUP(I320,大学記録!$A$3:$H$22,6,FALSE)))</f>
        <v/>
      </c>
      <c r="AG320" s="335" t="s">
        <v>280</v>
      </c>
      <c r="AH320" s="327" t="str">
        <f>IF(I320="","",IF(I320="201 十種競技","",VLOOKUP(I320,大学記録!$A$3:$H$22,8,FALSE)))</f>
        <v/>
      </c>
      <c r="AI320" s="371" t="str">
        <f>IF(I320="","",IF(I320="201 十種競技",大学記録!$B$21,""))</f>
        <v/>
      </c>
      <c r="AJ320" s="230" t="e">
        <f>IF(#REF!="",ASC(#REF!&amp;IF(#REF!&lt;&gt;"",TEXT(#REF!,"00"),"")&amp;IF(#REF!&lt;&gt;"",TEXT(#REF!,"00"),"")&amp;IF(#REF!&lt;&gt;"",TEXT(#REF!,"00"),"")),ASC(#REF!))</f>
        <v>#REF!</v>
      </c>
      <c r="AL320" s="6" t="str">
        <f>IF(AND(I320&lt;&gt;"107 ハーフマラソン",I320&lt;&gt;"062 10000mW"),D320 &amp; "-" &amp; I320,D320 &amp; "-" &amp; I320 &amp;#REF!)</f>
        <v>-</v>
      </c>
      <c r="AM320" s="6" t="str">
        <f>IF(ISERROR(VLOOKUP(個人情報!$AL320,登録者リスト!#REF!,4,FALSE)),"○","")</f>
        <v>○</v>
      </c>
      <c r="AN320" s="6" t="e">
        <f>IF(AND(I320&lt;&gt;"107 ハーフマラソン",I320&lt;&gt;"062 10000mW"),#REF! &amp; "-" &amp; I320,#REF! &amp; "-" &amp; I320 &amp;#REF!)</f>
        <v>#REF!</v>
      </c>
      <c r="AO320" s="6" t="str">
        <f>IF(ISERROR(VLOOKUP(AN320,突破者リスト外資格記録入力シート!$D$7:$M$106,2,FALSE)),"○","")</f>
        <v>○</v>
      </c>
      <c r="AP320" s="6" t="str">
        <f>IF(C320="○","整理番号","登録番号")</f>
        <v>登録番号</v>
      </c>
      <c r="AQ320" s="6" t="str">
        <f>IF(I320="107 ハーフマラソン","H",IF(I320="062 10000mW","W",""))</f>
        <v/>
      </c>
      <c r="AR320" s="6" t="e">
        <f>VLOOKUP($I320 &amp;#REF!,標準記録!$A$1:$D$25,2,FALSE)</f>
        <v>#REF!</v>
      </c>
      <c r="AS320" s="6" t="e">
        <f>VLOOKUP($I320 &amp;#REF!,標準記録!$A$1:$D$25,3,FALSE)</f>
        <v>#REF!</v>
      </c>
      <c r="AT320" s="6" t="e">
        <f>VLOOKUP($I320 &amp;#REF!,標準記録!$A$1:$D$25,4,FALSE)</f>
        <v>#REF!</v>
      </c>
      <c r="AU320" s="6" t="str">
        <f>IF(AV320="","",A320)</f>
        <v/>
      </c>
      <c r="AV320" s="6" t="str">
        <f>IF(OR(I320="201 十種競技",I320="202 七種競技"),#REF!,"")</f>
        <v/>
      </c>
      <c r="AW320" s="6" t="str">
        <f>IF(I320="107 ハーフマラソン",#REF!,"")</f>
        <v/>
      </c>
      <c r="AX320" s="6" t="e">
        <f>I320 &amp;#REF!</f>
        <v>#REF!</v>
      </c>
      <c r="AY320" s="6">
        <f>I320</f>
        <v>0</v>
      </c>
      <c r="AZ320" s="6">
        <f>COUNTIF($AY$5:$AY$401,I320)</f>
        <v>160</v>
      </c>
      <c r="BA320" s="6">
        <f>COUNTIF($AX$5:$AX$401,I320 &amp; "B標準")</f>
        <v>0</v>
      </c>
      <c r="BB320" s="6" t="str">
        <f>D318 &amp; D320</f>
        <v>登録番号</v>
      </c>
    </row>
    <row r="321" spans="1:54" ht="14.25" thickBot="1" x14ac:dyDescent="0.2">
      <c r="A321" s="368"/>
      <c r="B321" s="380"/>
      <c r="C321" s="282"/>
      <c r="D321" s="280"/>
      <c r="E321" s="186" t="str">
        <f>IF(C320="○",IF($D320&lt;&gt;"",VLOOKUP($D320,新規学連登録者入力シート!$A$2:$U$101,7,FALSE),""),IF($D320&lt;&gt;"",IF(VLOOKUP(個人情報!$D320,登録者リスト!$A$1:$F$43729,4,FALSE)=基本情報!$D$6,VLOOKUP(個人情報!$D320,登録者リスト!$A$1:$F$43729,2,FALSE),""),""))</f>
        <v/>
      </c>
      <c r="F321" s="284"/>
      <c r="G321" s="186" t="str">
        <f>IF(C320="○",IF($D320&lt;&gt;"",VLOOKUP($D320,新規学連登録者入力シート!$A$2:$U$101,19,FALSE),""),IF($D320&lt;&gt;"",IF(VLOOKUP(個人情報!$D320,登録者リスト!$A$1:$F$43729,4,FALSE)=基本情報!$D$6,VLOOKUP(個人情報!$D320,登録者リスト!$A$1:$F$43729,6,FALSE),""),""))</f>
        <v/>
      </c>
      <c r="H321" s="364"/>
      <c r="I321" s="348"/>
      <c r="J321" s="171"/>
      <c r="K321" s="15" t="str">
        <f>IF(S321="",ASC(L321&amp;IF(N321&lt;&gt;"",TEXT(N321,"00"),"")&amp;IF(P321&lt;&gt;"",TEXT(P321,"00"),"")&amp;IF(R321&lt;&gt;"",TEXT(R321,"00"),"")),ASC(S321))</f>
        <v/>
      </c>
      <c r="L321" s="280"/>
      <c r="M321" s="330"/>
      <c r="N321" s="312"/>
      <c r="O321" s="330"/>
      <c r="P321" s="312"/>
      <c r="Q321" s="314"/>
      <c r="R321" s="316"/>
      <c r="S321" s="280"/>
      <c r="T321" s="10"/>
      <c r="U321" s="11" t="s">
        <v>23</v>
      </c>
      <c r="V321" s="10"/>
      <c r="W321" s="11" t="s">
        <v>25</v>
      </c>
      <c r="X321" s="10"/>
      <c r="Y321" s="11" t="s">
        <v>26</v>
      </c>
      <c r="Z321" s="342"/>
      <c r="AA321" s="128" t="str">
        <f>IF(AI321="",ASC(AB320&amp;IF(AD321&lt;&gt;"",TEXT(AD321,"00"),"")&amp;IF(AF321&lt;&gt;"",TEXT(AF321,"00"),"")&amp;IF(AH321&lt;&gt;"",TEXT(AH321,"00"),"")),ASC(AI321))</f>
        <v/>
      </c>
      <c r="AB321" s="328"/>
      <c r="AC321" s="332"/>
      <c r="AD321" s="328"/>
      <c r="AE321" s="332"/>
      <c r="AF321" s="328"/>
      <c r="AG321" s="336"/>
      <c r="AH321" s="328"/>
      <c r="AI321" s="372"/>
      <c r="AJ321" s="231" t="e">
        <f>IF(#REF!="",ASC(#REF!&amp;IF(#REF!&lt;&gt;"",TEXT(#REF!,"00"),"")&amp;IF(#REF!&lt;&gt;"",TEXT(#REF!,"00"),"")&amp;IF(#REF!&lt;&gt;"",TEXT(#REF!,"00"),"")),ASC(#REF!))</f>
        <v>#REF!</v>
      </c>
      <c r="AL321" s="6" t="str">
        <f>IF(AND(I321&lt;&gt;"107 ハーフマラソン",I321&lt;&gt;"062 10000mW"),D320 &amp; "-" &amp; I321,D320 &amp; "-" &amp; I321 &amp;#REF!)</f>
        <v>-</v>
      </c>
      <c r="AM321" s="6" t="str">
        <f>IF(ISERROR(VLOOKUP(個人情報!$AL321,登録者リスト!#REF!,4,FALSE)),"○","")</f>
        <v>○</v>
      </c>
      <c r="AN321" s="6" t="e">
        <f>IF(AND(I321&lt;&gt;"107 ハーフマラソン",I321&lt;&gt;"062 10000mW"),#REF! &amp; "-" &amp; I321,#REF! &amp; "-" &amp; I321 &amp;#REF!)</f>
        <v>#REF!</v>
      </c>
      <c r="AO321" s="6" t="str">
        <f>IF(ISERROR(VLOOKUP(AN321,突破者リスト外資格記録入力シート!$D$7:$M$106,2,FALSE)),"○","")</f>
        <v>○</v>
      </c>
      <c r="AQ321" s="6" t="str">
        <f>IF(I321="107 ハーフマラソン","H",IF(I321="062 10000mW","W",""))</f>
        <v/>
      </c>
      <c r="AR321" s="6" t="e">
        <f>VLOOKUP($I321 &amp;#REF!,標準記録!$A$1:$D$25,2,FALSE)</f>
        <v>#REF!</v>
      </c>
      <c r="AS321" s="6" t="e">
        <f>VLOOKUP($I321 &amp;#REF!,標準記録!$A$1:$D$25,3,FALSE)</f>
        <v>#REF!</v>
      </c>
      <c r="AT321" s="6" t="e">
        <f>VLOOKUP($I321 &amp;#REF!,標準記録!$A$1:$D$25,4,FALSE)</f>
        <v>#REF!</v>
      </c>
      <c r="AU321" s="6" t="str">
        <f>IF(AV321="","",A320)</f>
        <v/>
      </c>
      <c r="AV321" s="6" t="str">
        <f>IF(OR(I321="201 十種競技",I321="202 七種競技"),#REF!,"")</f>
        <v/>
      </c>
      <c r="AW321" s="6" t="str">
        <f>IF(I321="107 ハーフマラソン",#REF!,"")</f>
        <v/>
      </c>
      <c r="AX321" s="6" t="e">
        <f>I321 &amp;#REF!</f>
        <v>#REF!</v>
      </c>
      <c r="AY321" s="6">
        <f>I321</f>
        <v>0</v>
      </c>
      <c r="AZ321" s="6">
        <f>COUNTIF($AY$5:$AY$401,I321)</f>
        <v>160</v>
      </c>
      <c r="BA321" s="6">
        <f>COUNTIF($AX$5:$AX$401,I321 &amp; "B標準")</f>
        <v>0</v>
      </c>
    </row>
    <row r="322" spans="1:54" ht="15" thickTop="1" thickBot="1" x14ac:dyDescent="0.2">
      <c r="A322" s="369"/>
      <c r="B322" s="319" t="s">
        <v>167</v>
      </c>
      <c r="C322" s="320"/>
      <c r="D322" s="320"/>
      <c r="E322" s="320"/>
      <c r="F322" s="320"/>
      <c r="G322" s="321"/>
      <c r="H322" s="183"/>
      <c r="I322" s="370"/>
      <c r="J322" s="323"/>
      <c r="K322" s="323"/>
      <c r="L322" s="323"/>
      <c r="M322" s="323"/>
      <c r="N322" s="323"/>
      <c r="O322" s="323"/>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4"/>
    </row>
    <row r="323" spans="1:54" ht="13.5" customHeight="1" x14ac:dyDescent="0.15">
      <c r="A323" s="365"/>
      <c r="B323" s="355" t="s">
        <v>0</v>
      </c>
      <c r="C323" s="357" t="s">
        <v>283</v>
      </c>
      <c r="D323" s="357" t="str">
        <f>IF(C325="○","整理番号","登録番号")</f>
        <v>登録番号</v>
      </c>
      <c r="E323" s="212" t="s">
        <v>1402</v>
      </c>
      <c r="F323" s="355" t="s">
        <v>322</v>
      </c>
      <c r="G323" s="213" t="s">
        <v>1</v>
      </c>
      <c r="H323" s="361" t="s">
        <v>1403</v>
      </c>
      <c r="I323" s="359" t="s">
        <v>2</v>
      </c>
      <c r="J323" s="214" t="s">
        <v>284</v>
      </c>
      <c r="K323" s="215" t="s">
        <v>16</v>
      </c>
      <c r="L323" s="352" t="s">
        <v>4</v>
      </c>
      <c r="M323" s="353"/>
      <c r="N323" s="353"/>
      <c r="O323" s="353"/>
      <c r="P323" s="353"/>
      <c r="Q323" s="353"/>
      <c r="R323" s="353"/>
      <c r="S323" s="353"/>
      <c r="T323" s="353"/>
      <c r="U323" s="353"/>
      <c r="V323" s="353"/>
      <c r="W323" s="353"/>
      <c r="X323" s="353"/>
      <c r="Y323" s="353"/>
      <c r="Z323" s="354"/>
      <c r="AA323" s="216" t="s">
        <v>16</v>
      </c>
      <c r="AB323" s="373" t="s">
        <v>470</v>
      </c>
      <c r="AC323" s="374"/>
      <c r="AD323" s="374"/>
      <c r="AE323" s="374"/>
      <c r="AF323" s="374"/>
      <c r="AG323" s="374"/>
      <c r="AH323" s="374"/>
      <c r="AI323" s="375"/>
      <c r="AJ323" s="228" t="s">
        <v>16</v>
      </c>
    </row>
    <row r="324" spans="1:54" ht="14.25" thickBot="1" x14ac:dyDescent="0.2">
      <c r="A324" s="366"/>
      <c r="B324" s="356"/>
      <c r="C324" s="358"/>
      <c r="D324" s="358"/>
      <c r="E324" s="217" t="s">
        <v>6</v>
      </c>
      <c r="F324" s="356"/>
      <c r="G324" s="218" t="s">
        <v>7</v>
      </c>
      <c r="H324" s="362"/>
      <c r="I324" s="360"/>
      <c r="J324" s="219"/>
      <c r="K324" s="220"/>
      <c r="L324" s="349" t="s">
        <v>8</v>
      </c>
      <c r="M324" s="350"/>
      <c r="N324" s="350"/>
      <c r="O324" s="350"/>
      <c r="P324" s="350"/>
      <c r="Q324" s="350"/>
      <c r="R324" s="351"/>
      <c r="S324" s="217" t="s">
        <v>9</v>
      </c>
      <c r="T324" s="221" t="s">
        <v>10</v>
      </c>
      <c r="U324" s="222"/>
      <c r="V324" s="222"/>
      <c r="W324" s="222"/>
      <c r="X324" s="222"/>
      <c r="Y324" s="223"/>
      <c r="Z324" s="218" t="s">
        <v>11</v>
      </c>
      <c r="AA324" s="224"/>
      <c r="AB324" s="376" t="s">
        <v>8</v>
      </c>
      <c r="AC324" s="377"/>
      <c r="AD324" s="377"/>
      <c r="AE324" s="377"/>
      <c r="AF324" s="377"/>
      <c r="AG324" s="377"/>
      <c r="AH324" s="378"/>
      <c r="AI324" s="225" t="s">
        <v>9</v>
      </c>
      <c r="AJ324" s="229"/>
    </row>
    <row r="325" spans="1:54" x14ac:dyDescent="0.15">
      <c r="A325" s="367">
        <v>65</v>
      </c>
      <c r="B325" s="379" t="str">
        <f>IF(OR(B320="",E325=""),"",B320+1)</f>
        <v/>
      </c>
      <c r="C325" s="281"/>
      <c r="D325" s="279"/>
      <c r="E325" s="184" t="str">
        <f>IF(C325="○",IF($D325&lt;&gt;"",VLOOKUP($D325,新規学連登録者入力シート!$A$2:$U$101,8,FALSE),""),IF($D325&lt;&gt;"",IF(VLOOKUP(個人情報!$D325,登録者リスト!$A$1:$F$43729,4,FALSE)=基本情報!$D$6,VLOOKUP(個人情報!$D325,登録者リスト!$A$1:$F$43729,3,FALSE),""),""))</f>
        <v/>
      </c>
      <c r="F325" s="283" t="str">
        <f>IF(C325="○",IF($D325&lt;&gt;"",VLOOKUP($D325,新規学連登録者入力シート!$A$2:$U$101,9,FALSE),""),IF($D325&lt;&gt;"",IF(VLOOKUP(個人情報!$D325,登録者リスト!$A$1:$G$43729,4,FALSE)=基本情報!$D$6,VLOOKUP(個人情報!$D325,登録者リスト!$A$1:$G$43729,7,FALSE),""),""))</f>
        <v/>
      </c>
      <c r="G325" s="185" t="str">
        <f>IF(C325="○",IF($D325&lt;&gt;"",VLOOKUP($D325,新規学連登録者入力シート!$A$2:$U$101,14,FALSE),""),IF($D325&lt;&gt;"",IF(VLOOKUP(個人情報!$D325,登録者リスト!$A$1:$F$43729,4,FALSE)=基本情報!$D$6,VLOOKUP(個人情報!$D325,登録者リスト!$A$1:$F$43729,5,FALSE),""),""))</f>
        <v/>
      </c>
      <c r="H325" s="363" t="str">
        <f>IF(C325="○",IF($D325&lt;&gt;"",VLOOKUP($D325,新規学連登録者入力シート!$A$2:$U$101,19,FALSE),""),IF($D325&lt;&gt;"",IF(VLOOKUP(個人情報!$D325,登録者リスト!$A$1:$H$43729,4,FALSE)=基本情報!$D$6,VLOOKUP(個人情報!$D325,登録者リスト!$A$1:$H$43729,8,FALSE),""),""))</f>
        <v/>
      </c>
      <c r="I325" s="347"/>
      <c r="J325" s="170"/>
      <c r="K325" s="13" t="str">
        <f>IF(S325="",ASC(L325&amp;IF(N325&lt;&gt;"",TEXT(N325,"00"),"")&amp;IF(P325&lt;&gt;"",TEXT(P325,"00"),"")&amp;IF(R325&lt;&gt;"",TEXT(R325,"00"),"")),ASC(S325))</f>
        <v/>
      </c>
      <c r="L325" s="279"/>
      <c r="M325" s="329" t="s">
        <v>278</v>
      </c>
      <c r="N325" s="311"/>
      <c r="O325" s="329" t="s">
        <v>279</v>
      </c>
      <c r="P325" s="311"/>
      <c r="Q325" s="313" t="s">
        <v>280</v>
      </c>
      <c r="R325" s="315"/>
      <c r="S325" s="279"/>
      <c r="T325" s="8"/>
      <c r="U325" s="9" t="s">
        <v>23</v>
      </c>
      <c r="V325" s="8"/>
      <c r="W325" s="9" t="s">
        <v>24</v>
      </c>
      <c r="X325" s="8"/>
      <c r="Y325" s="9" t="s">
        <v>26</v>
      </c>
      <c r="Z325" s="341"/>
      <c r="AA325" s="127" t="str">
        <f>IF(AI325="",ASC(AB325&amp;IF(AD325&lt;&gt;"",TEXT(AD325,"00"),"")&amp;IF(AF325&lt;&gt;"",TEXT(AF325,"00"),"")&amp;IF(AH325&lt;&gt;"",TEXT(AH325,"00"),"")),ASC(AI325))</f>
        <v/>
      </c>
      <c r="AB325" s="327" t="str">
        <f>IF(I325="","",IF(I325="201 十種競技","",VLOOKUP(I325,大学記録!$A$3:$H$22,2,FALSE)))</f>
        <v/>
      </c>
      <c r="AC325" s="331" t="s">
        <v>278</v>
      </c>
      <c r="AD325" s="327" t="str">
        <f>IF(I325="","",IF(I325="201 十種競技","",VLOOKUP(I325,大学記録!$A$3:$H$22,4,FALSE)))</f>
        <v/>
      </c>
      <c r="AE325" s="331" t="s">
        <v>279</v>
      </c>
      <c r="AF325" s="327" t="str">
        <f>IF(I325="","",IF(I325="201 十種競技","",VLOOKUP(I325,大学記録!$A$3:$H$22,6,FALSE)))</f>
        <v/>
      </c>
      <c r="AG325" s="335" t="s">
        <v>280</v>
      </c>
      <c r="AH325" s="327" t="str">
        <f>IF(I325="","",IF(I325="201 十種競技","",VLOOKUP(I325,大学記録!$A$3:$H$22,8,FALSE)))</f>
        <v/>
      </c>
      <c r="AI325" s="371" t="str">
        <f>IF(I325="","",IF(I325="201 十種競技",大学記録!$B$21,""))</f>
        <v/>
      </c>
      <c r="AJ325" s="230" t="e">
        <f>IF(#REF!="",ASC(#REF!&amp;IF(#REF!&lt;&gt;"",TEXT(#REF!,"00"),"")&amp;IF(#REF!&lt;&gt;"",TEXT(#REF!,"00"),"")&amp;IF(#REF!&lt;&gt;"",TEXT(#REF!,"00"),"")),ASC(#REF!))</f>
        <v>#REF!</v>
      </c>
      <c r="AL325" s="6" t="str">
        <f>IF(AND(I325&lt;&gt;"107 ハーフマラソン",I325&lt;&gt;"062 10000mW"),D325 &amp; "-" &amp; I325,D325 &amp; "-" &amp; I325 &amp;#REF!)</f>
        <v>-</v>
      </c>
      <c r="AM325" s="6" t="str">
        <f>IF(ISERROR(VLOOKUP(個人情報!$AL325,登録者リスト!#REF!,4,FALSE)),"○","")</f>
        <v>○</v>
      </c>
      <c r="AN325" s="6" t="e">
        <f>IF(AND(I325&lt;&gt;"107 ハーフマラソン",I325&lt;&gt;"062 10000mW"),#REF! &amp; "-" &amp; I325,#REF! &amp; "-" &amp; I325 &amp;#REF!)</f>
        <v>#REF!</v>
      </c>
      <c r="AO325" s="6" t="str">
        <f>IF(ISERROR(VLOOKUP(AN325,突破者リスト外資格記録入力シート!$D$7:$M$106,2,FALSE)),"○","")</f>
        <v>○</v>
      </c>
      <c r="AP325" s="6" t="str">
        <f>IF(C325="○","整理番号","登録番号")</f>
        <v>登録番号</v>
      </c>
      <c r="AQ325" s="6" t="str">
        <f>IF(I325="107 ハーフマラソン","H",IF(I325="062 10000mW","W",""))</f>
        <v/>
      </c>
      <c r="AR325" s="6" t="e">
        <f>VLOOKUP($I325 &amp;#REF!,標準記録!$A$1:$D$25,2,FALSE)</f>
        <v>#REF!</v>
      </c>
      <c r="AS325" s="6" t="e">
        <f>VLOOKUP($I325 &amp;#REF!,標準記録!$A$1:$D$25,3,FALSE)</f>
        <v>#REF!</v>
      </c>
      <c r="AT325" s="6" t="e">
        <f>VLOOKUP($I325 &amp;#REF!,標準記録!$A$1:$D$25,4,FALSE)</f>
        <v>#REF!</v>
      </c>
      <c r="AU325" s="6" t="str">
        <f>IF(AV325="","",A325)</f>
        <v/>
      </c>
      <c r="AV325" s="6" t="str">
        <f>IF(OR(I325="201 十種競技",I325="202 七種競技"),#REF!,"")</f>
        <v/>
      </c>
      <c r="AW325" s="6" t="str">
        <f>IF(I325="107 ハーフマラソン",#REF!,"")</f>
        <v/>
      </c>
      <c r="AX325" s="6" t="e">
        <f>I325 &amp;#REF!</f>
        <v>#REF!</v>
      </c>
      <c r="AY325" s="6">
        <f>I325</f>
        <v>0</v>
      </c>
      <c r="AZ325" s="6">
        <f>COUNTIF($AY$5:$AY$401,I325)</f>
        <v>160</v>
      </c>
      <c r="BA325" s="6">
        <f>COUNTIF($AX$5:$AX$401,I325 &amp; "B標準")</f>
        <v>0</v>
      </c>
      <c r="BB325" s="6" t="str">
        <f>D323 &amp; D325</f>
        <v>登録番号</v>
      </c>
    </row>
    <row r="326" spans="1:54" ht="14.25" thickBot="1" x14ac:dyDescent="0.2">
      <c r="A326" s="368"/>
      <c r="B326" s="380"/>
      <c r="C326" s="282"/>
      <c r="D326" s="280"/>
      <c r="E326" s="186" t="str">
        <f>IF(C325="○",IF($D325&lt;&gt;"",VLOOKUP($D325,新規学連登録者入力シート!$A$2:$U$101,7,FALSE),""),IF($D325&lt;&gt;"",IF(VLOOKUP(個人情報!$D325,登録者リスト!$A$1:$F$43729,4,FALSE)=基本情報!$D$6,VLOOKUP(個人情報!$D325,登録者リスト!$A$1:$F$43729,2,FALSE),""),""))</f>
        <v/>
      </c>
      <c r="F326" s="284"/>
      <c r="G326" s="186" t="str">
        <f>IF(C325="○",IF($D325&lt;&gt;"",VLOOKUP($D325,新規学連登録者入力シート!$A$2:$U$101,19,FALSE),""),IF($D325&lt;&gt;"",IF(VLOOKUP(個人情報!$D325,登録者リスト!$A$1:$F$43729,4,FALSE)=基本情報!$D$6,VLOOKUP(個人情報!$D325,登録者リスト!$A$1:$F$43729,6,FALSE),""),""))</f>
        <v/>
      </c>
      <c r="H326" s="364"/>
      <c r="I326" s="348"/>
      <c r="J326" s="171"/>
      <c r="K326" s="15" t="str">
        <f>IF(S326="",ASC(L326&amp;IF(N326&lt;&gt;"",TEXT(N326,"00"),"")&amp;IF(P326&lt;&gt;"",TEXT(P326,"00"),"")&amp;IF(R326&lt;&gt;"",TEXT(R326,"00"),"")),ASC(S326))</f>
        <v/>
      </c>
      <c r="L326" s="280"/>
      <c r="M326" s="330"/>
      <c r="N326" s="312"/>
      <c r="O326" s="330"/>
      <c r="P326" s="312"/>
      <c r="Q326" s="314"/>
      <c r="R326" s="316"/>
      <c r="S326" s="280"/>
      <c r="T326" s="10"/>
      <c r="U326" s="11" t="s">
        <v>23</v>
      </c>
      <c r="V326" s="10"/>
      <c r="W326" s="11" t="s">
        <v>25</v>
      </c>
      <c r="X326" s="10"/>
      <c r="Y326" s="11" t="s">
        <v>26</v>
      </c>
      <c r="Z326" s="342"/>
      <c r="AA326" s="128" t="str">
        <f>IF(AI326="",ASC(AB325&amp;IF(AD326&lt;&gt;"",TEXT(AD326,"00"),"")&amp;IF(AF326&lt;&gt;"",TEXT(AF326,"00"),"")&amp;IF(AH326&lt;&gt;"",TEXT(AH326,"00"),"")),ASC(AI326))</f>
        <v/>
      </c>
      <c r="AB326" s="328"/>
      <c r="AC326" s="332"/>
      <c r="AD326" s="328"/>
      <c r="AE326" s="332"/>
      <c r="AF326" s="328"/>
      <c r="AG326" s="336"/>
      <c r="AH326" s="328"/>
      <c r="AI326" s="372"/>
      <c r="AJ326" s="231" t="e">
        <f>IF(#REF!="",ASC(#REF!&amp;IF(#REF!&lt;&gt;"",TEXT(#REF!,"00"),"")&amp;IF(#REF!&lt;&gt;"",TEXT(#REF!,"00"),"")&amp;IF(#REF!&lt;&gt;"",TEXT(#REF!,"00"),"")),ASC(#REF!))</f>
        <v>#REF!</v>
      </c>
      <c r="AL326" s="6" t="str">
        <f>IF(AND(I326&lt;&gt;"107 ハーフマラソン",I326&lt;&gt;"062 10000mW"),D325 &amp; "-" &amp; I326,D325 &amp; "-" &amp; I326 &amp;#REF!)</f>
        <v>-</v>
      </c>
      <c r="AM326" s="6" t="str">
        <f>IF(ISERROR(VLOOKUP(個人情報!$AL326,登録者リスト!#REF!,4,FALSE)),"○","")</f>
        <v>○</v>
      </c>
      <c r="AN326" s="6" t="e">
        <f>IF(AND(I326&lt;&gt;"107 ハーフマラソン",I326&lt;&gt;"062 10000mW"),#REF! &amp; "-" &amp; I326,#REF! &amp; "-" &amp; I326 &amp;#REF!)</f>
        <v>#REF!</v>
      </c>
      <c r="AO326" s="6" t="str">
        <f>IF(ISERROR(VLOOKUP(AN326,突破者リスト外資格記録入力シート!$D$7:$M$106,2,FALSE)),"○","")</f>
        <v>○</v>
      </c>
      <c r="AQ326" s="6" t="str">
        <f>IF(I326="107 ハーフマラソン","H",IF(I326="062 10000mW","W",""))</f>
        <v/>
      </c>
      <c r="AR326" s="6" t="e">
        <f>VLOOKUP($I326 &amp;#REF!,標準記録!$A$1:$D$25,2,FALSE)</f>
        <v>#REF!</v>
      </c>
      <c r="AS326" s="6" t="e">
        <f>VLOOKUP($I326 &amp;#REF!,標準記録!$A$1:$D$25,3,FALSE)</f>
        <v>#REF!</v>
      </c>
      <c r="AT326" s="6" t="e">
        <f>VLOOKUP($I326 &amp;#REF!,標準記録!$A$1:$D$25,4,FALSE)</f>
        <v>#REF!</v>
      </c>
      <c r="AU326" s="6" t="str">
        <f>IF(AV326="","",A325)</f>
        <v/>
      </c>
      <c r="AV326" s="6" t="str">
        <f>IF(OR(I326="201 十種競技",I326="202 七種競技"),#REF!,"")</f>
        <v/>
      </c>
      <c r="AW326" s="6" t="str">
        <f>IF(I326="107 ハーフマラソン",#REF!,"")</f>
        <v/>
      </c>
      <c r="AX326" s="6" t="e">
        <f>I326 &amp;#REF!</f>
        <v>#REF!</v>
      </c>
      <c r="AY326" s="6">
        <f>I326</f>
        <v>0</v>
      </c>
      <c r="AZ326" s="6">
        <f>COUNTIF($AY$5:$AY$401,I326)</f>
        <v>160</v>
      </c>
      <c r="BA326" s="6">
        <f>COUNTIF($AX$5:$AX$401,I326 &amp; "B標準")</f>
        <v>0</v>
      </c>
    </row>
    <row r="327" spans="1:54" ht="15" thickTop="1" thickBot="1" x14ac:dyDescent="0.2">
      <c r="A327" s="369"/>
      <c r="B327" s="319" t="s">
        <v>167</v>
      </c>
      <c r="C327" s="320"/>
      <c r="D327" s="320"/>
      <c r="E327" s="320"/>
      <c r="F327" s="320"/>
      <c r="G327" s="321"/>
      <c r="H327" s="183"/>
      <c r="I327" s="370"/>
      <c r="J327" s="323"/>
      <c r="K327" s="323"/>
      <c r="L327" s="323"/>
      <c r="M327" s="323"/>
      <c r="N327" s="323"/>
      <c r="O327" s="323"/>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4"/>
    </row>
    <row r="328" spans="1:54" ht="13.5" customHeight="1" x14ac:dyDescent="0.15">
      <c r="A328" s="365"/>
      <c r="B328" s="355" t="s">
        <v>0</v>
      </c>
      <c r="C328" s="357" t="s">
        <v>283</v>
      </c>
      <c r="D328" s="357" t="str">
        <f>IF(C330="○","整理番号","登録番号")</f>
        <v>登録番号</v>
      </c>
      <c r="E328" s="212" t="s">
        <v>1402</v>
      </c>
      <c r="F328" s="355" t="s">
        <v>322</v>
      </c>
      <c r="G328" s="213" t="s">
        <v>1</v>
      </c>
      <c r="H328" s="361" t="s">
        <v>1403</v>
      </c>
      <c r="I328" s="359" t="s">
        <v>2</v>
      </c>
      <c r="J328" s="214" t="s">
        <v>284</v>
      </c>
      <c r="K328" s="215" t="s">
        <v>16</v>
      </c>
      <c r="L328" s="352" t="s">
        <v>4</v>
      </c>
      <c r="M328" s="353"/>
      <c r="N328" s="353"/>
      <c r="O328" s="353"/>
      <c r="P328" s="353"/>
      <c r="Q328" s="353"/>
      <c r="R328" s="353"/>
      <c r="S328" s="353"/>
      <c r="T328" s="353"/>
      <c r="U328" s="353"/>
      <c r="V328" s="353"/>
      <c r="W328" s="353"/>
      <c r="X328" s="353"/>
      <c r="Y328" s="353"/>
      <c r="Z328" s="354"/>
      <c r="AA328" s="216" t="s">
        <v>16</v>
      </c>
      <c r="AB328" s="373" t="s">
        <v>470</v>
      </c>
      <c r="AC328" s="374"/>
      <c r="AD328" s="374"/>
      <c r="AE328" s="374"/>
      <c r="AF328" s="374"/>
      <c r="AG328" s="374"/>
      <c r="AH328" s="374"/>
      <c r="AI328" s="375"/>
      <c r="AJ328" s="228" t="s">
        <v>16</v>
      </c>
    </row>
    <row r="329" spans="1:54" ht="14.25" thickBot="1" x14ac:dyDescent="0.2">
      <c r="A329" s="366"/>
      <c r="B329" s="356"/>
      <c r="C329" s="358"/>
      <c r="D329" s="358"/>
      <c r="E329" s="217" t="s">
        <v>6</v>
      </c>
      <c r="F329" s="356"/>
      <c r="G329" s="218" t="s">
        <v>7</v>
      </c>
      <c r="H329" s="362"/>
      <c r="I329" s="360"/>
      <c r="J329" s="219"/>
      <c r="K329" s="220"/>
      <c r="L329" s="349" t="s">
        <v>8</v>
      </c>
      <c r="M329" s="350"/>
      <c r="N329" s="350"/>
      <c r="O329" s="350"/>
      <c r="P329" s="350"/>
      <c r="Q329" s="350"/>
      <c r="R329" s="351"/>
      <c r="S329" s="217" t="s">
        <v>9</v>
      </c>
      <c r="T329" s="221" t="s">
        <v>10</v>
      </c>
      <c r="U329" s="222"/>
      <c r="V329" s="222"/>
      <c r="W329" s="222"/>
      <c r="X329" s="222"/>
      <c r="Y329" s="223"/>
      <c r="Z329" s="218" t="s">
        <v>11</v>
      </c>
      <c r="AA329" s="224"/>
      <c r="AB329" s="376" t="s">
        <v>8</v>
      </c>
      <c r="AC329" s="377"/>
      <c r="AD329" s="377"/>
      <c r="AE329" s="377"/>
      <c r="AF329" s="377"/>
      <c r="AG329" s="377"/>
      <c r="AH329" s="378"/>
      <c r="AI329" s="225" t="s">
        <v>9</v>
      </c>
      <c r="AJ329" s="229"/>
    </row>
    <row r="330" spans="1:54" x14ac:dyDescent="0.15">
      <c r="A330" s="367">
        <v>66</v>
      </c>
      <c r="B330" s="379" t="str">
        <f>IF(OR(B325="",E330=""),"",B325+1)</f>
        <v/>
      </c>
      <c r="C330" s="281"/>
      <c r="D330" s="279"/>
      <c r="E330" s="184" t="str">
        <f>IF(C330="○",IF($D330&lt;&gt;"",VLOOKUP($D330,新規学連登録者入力シート!$A$2:$U$101,8,FALSE),""),IF($D330&lt;&gt;"",IF(VLOOKUP(個人情報!$D330,登録者リスト!$A$1:$F$43729,4,FALSE)=基本情報!$D$6,VLOOKUP(個人情報!$D330,登録者リスト!$A$1:$F$43729,3,FALSE),""),""))</f>
        <v/>
      </c>
      <c r="F330" s="283" t="str">
        <f>IF(C330="○",IF($D330&lt;&gt;"",VLOOKUP($D330,新規学連登録者入力シート!$A$2:$U$101,9,FALSE),""),IF($D330&lt;&gt;"",IF(VLOOKUP(個人情報!$D330,登録者リスト!$A$1:$G$43729,4,FALSE)=基本情報!$D$6,VLOOKUP(個人情報!$D330,登録者リスト!$A$1:$G$43729,7,FALSE),""),""))</f>
        <v/>
      </c>
      <c r="G330" s="185" t="str">
        <f>IF(C330="○",IF($D330&lt;&gt;"",VLOOKUP($D330,新規学連登録者入力シート!$A$2:$U$101,14,FALSE),""),IF($D330&lt;&gt;"",IF(VLOOKUP(個人情報!$D330,登録者リスト!$A$1:$F$43729,4,FALSE)=基本情報!$D$6,VLOOKUP(個人情報!$D330,登録者リスト!$A$1:$F$43729,5,FALSE),""),""))</f>
        <v/>
      </c>
      <c r="H330" s="363" t="str">
        <f>IF(C330="○",IF($D330&lt;&gt;"",VLOOKUP($D330,新規学連登録者入力シート!$A$2:$U$101,19,FALSE),""),IF($D330&lt;&gt;"",IF(VLOOKUP(個人情報!$D330,登録者リスト!$A$1:$H$43729,4,FALSE)=基本情報!$D$6,VLOOKUP(個人情報!$D330,登録者リスト!$A$1:$H$43729,8,FALSE),""),""))</f>
        <v/>
      </c>
      <c r="I330" s="347"/>
      <c r="J330" s="170"/>
      <c r="K330" s="13" t="str">
        <f>IF(S330="",ASC(L330&amp;IF(N330&lt;&gt;"",TEXT(N330,"00"),"")&amp;IF(P330&lt;&gt;"",TEXT(P330,"00"),"")&amp;IF(R330&lt;&gt;"",TEXT(R330,"00"),"")),ASC(S330))</f>
        <v/>
      </c>
      <c r="L330" s="279"/>
      <c r="M330" s="329" t="s">
        <v>278</v>
      </c>
      <c r="N330" s="311"/>
      <c r="O330" s="329" t="s">
        <v>279</v>
      </c>
      <c r="P330" s="311"/>
      <c r="Q330" s="313" t="s">
        <v>280</v>
      </c>
      <c r="R330" s="315"/>
      <c r="S330" s="279"/>
      <c r="T330" s="8"/>
      <c r="U330" s="9" t="s">
        <v>23</v>
      </c>
      <c r="V330" s="8"/>
      <c r="W330" s="9" t="s">
        <v>24</v>
      </c>
      <c r="X330" s="8"/>
      <c r="Y330" s="9" t="s">
        <v>26</v>
      </c>
      <c r="Z330" s="341"/>
      <c r="AA330" s="127" t="str">
        <f>IF(AI330="",ASC(AB330&amp;IF(AD330&lt;&gt;"",TEXT(AD330,"00"),"")&amp;IF(AF330&lt;&gt;"",TEXT(AF330,"00"),"")&amp;IF(AH330&lt;&gt;"",TEXT(AH330,"00"),"")),ASC(AI330))</f>
        <v/>
      </c>
      <c r="AB330" s="327" t="str">
        <f>IF(I330="","",IF(I330="201 十種競技","",VLOOKUP(I330,大学記録!$A$3:$H$22,2,FALSE)))</f>
        <v/>
      </c>
      <c r="AC330" s="331" t="s">
        <v>278</v>
      </c>
      <c r="AD330" s="327" t="str">
        <f>IF(I330="","",IF(I330="201 十種競技","",VLOOKUP(I330,大学記録!$A$3:$H$22,4,FALSE)))</f>
        <v/>
      </c>
      <c r="AE330" s="331" t="s">
        <v>279</v>
      </c>
      <c r="AF330" s="327" t="str">
        <f>IF(I330="","",IF(I330="201 十種競技","",VLOOKUP(I330,大学記録!$A$3:$H$22,6,FALSE)))</f>
        <v/>
      </c>
      <c r="AG330" s="335" t="s">
        <v>280</v>
      </c>
      <c r="AH330" s="327" t="str">
        <f>IF(I330="","",IF(I330="201 十種競技","",VLOOKUP(I330,大学記録!$A$3:$H$22,8,FALSE)))</f>
        <v/>
      </c>
      <c r="AI330" s="371" t="str">
        <f>IF(I330="","",IF(I330="201 十種競技",大学記録!$B$21,""))</f>
        <v/>
      </c>
      <c r="AJ330" s="230" t="e">
        <f>IF(#REF!="",ASC(#REF!&amp;IF(#REF!&lt;&gt;"",TEXT(#REF!,"00"),"")&amp;IF(#REF!&lt;&gt;"",TEXT(#REF!,"00"),"")&amp;IF(#REF!&lt;&gt;"",TEXT(#REF!,"00"),"")),ASC(#REF!))</f>
        <v>#REF!</v>
      </c>
      <c r="AL330" s="6" t="str">
        <f>IF(AND(I330&lt;&gt;"107 ハーフマラソン",I330&lt;&gt;"062 10000mW"),D330 &amp; "-" &amp; I330,D330 &amp; "-" &amp; I330 &amp;#REF!)</f>
        <v>-</v>
      </c>
      <c r="AM330" s="6" t="str">
        <f>IF(ISERROR(VLOOKUP(個人情報!$AL330,登録者リスト!#REF!,4,FALSE)),"○","")</f>
        <v>○</v>
      </c>
      <c r="AN330" s="6" t="e">
        <f>IF(AND(I330&lt;&gt;"107 ハーフマラソン",I330&lt;&gt;"062 10000mW"),#REF! &amp; "-" &amp; I330,#REF! &amp; "-" &amp; I330 &amp;#REF!)</f>
        <v>#REF!</v>
      </c>
      <c r="AO330" s="6" t="str">
        <f>IF(ISERROR(VLOOKUP(AN330,突破者リスト外資格記録入力シート!$D$7:$M$106,2,FALSE)),"○","")</f>
        <v>○</v>
      </c>
      <c r="AP330" s="6" t="str">
        <f>IF(C330="○","整理番号","登録番号")</f>
        <v>登録番号</v>
      </c>
      <c r="AQ330" s="6" t="str">
        <f>IF(I330="107 ハーフマラソン","H",IF(I330="062 10000mW","W",""))</f>
        <v/>
      </c>
      <c r="AR330" s="6" t="e">
        <f>VLOOKUP($I330 &amp;#REF!,標準記録!$A$1:$D$25,2,FALSE)</f>
        <v>#REF!</v>
      </c>
      <c r="AS330" s="6" t="e">
        <f>VLOOKUP($I330 &amp;#REF!,標準記録!$A$1:$D$25,3,FALSE)</f>
        <v>#REF!</v>
      </c>
      <c r="AT330" s="6" t="e">
        <f>VLOOKUP($I330 &amp;#REF!,標準記録!$A$1:$D$25,4,FALSE)</f>
        <v>#REF!</v>
      </c>
      <c r="AU330" s="6" t="str">
        <f>IF(AV330="","",A330)</f>
        <v/>
      </c>
      <c r="AV330" s="6" t="str">
        <f>IF(OR(I330="201 十種競技",I330="202 七種競技"),#REF!,"")</f>
        <v/>
      </c>
      <c r="AW330" s="6" t="str">
        <f>IF(I330="107 ハーフマラソン",#REF!,"")</f>
        <v/>
      </c>
      <c r="AX330" s="6" t="e">
        <f>I330 &amp;#REF!</f>
        <v>#REF!</v>
      </c>
      <c r="AY330" s="6">
        <f>I330</f>
        <v>0</v>
      </c>
      <c r="AZ330" s="6">
        <f>COUNTIF($AY$5:$AY$401,I330)</f>
        <v>160</v>
      </c>
      <c r="BA330" s="6">
        <f>COUNTIF($AX$5:$AX$401,I330 &amp; "B標準")</f>
        <v>0</v>
      </c>
      <c r="BB330" s="6" t="str">
        <f>D328 &amp; D330</f>
        <v>登録番号</v>
      </c>
    </row>
    <row r="331" spans="1:54" ht="14.25" thickBot="1" x14ac:dyDescent="0.2">
      <c r="A331" s="368"/>
      <c r="B331" s="380"/>
      <c r="C331" s="282"/>
      <c r="D331" s="280"/>
      <c r="E331" s="186" t="str">
        <f>IF(C330="○",IF($D330&lt;&gt;"",VLOOKUP($D330,新規学連登録者入力シート!$A$2:$U$101,7,FALSE),""),IF($D330&lt;&gt;"",IF(VLOOKUP(個人情報!$D330,登録者リスト!$A$1:$F$43729,4,FALSE)=基本情報!$D$6,VLOOKUP(個人情報!$D330,登録者リスト!$A$1:$F$43729,2,FALSE),""),""))</f>
        <v/>
      </c>
      <c r="F331" s="284"/>
      <c r="G331" s="186" t="str">
        <f>IF(C330="○",IF($D330&lt;&gt;"",VLOOKUP($D330,新規学連登録者入力シート!$A$2:$U$101,19,FALSE),""),IF($D330&lt;&gt;"",IF(VLOOKUP(個人情報!$D330,登録者リスト!$A$1:$F$43729,4,FALSE)=基本情報!$D$6,VLOOKUP(個人情報!$D330,登録者リスト!$A$1:$F$43729,6,FALSE),""),""))</f>
        <v/>
      </c>
      <c r="H331" s="364"/>
      <c r="I331" s="348"/>
      <c r="J331" s="171"/>
      <c r="K331" s="15" t="str">
        <f>IF(S331="",ASC(L331&amp;IF(N331&lt;&gt;"",TEXT(N331,"00"),"")&amp;IF(P331&lt;&gt;"",TEXT(P331,"00"),"")&amp;IF(R331&lt;&gt;"",TEXT(R331,"00"),"")),ASC(S331))</f>
        <v/>
      </c>
      <c r="L331" s="280"/>
      <c r="M331" s="330"/>
      <c r="N331" s="312"/>
      <c r="O331" s="330"/>
      <c r="P331" s="312"/>
      <c r="Q331" s="314"/>
      <c r="R331" s="316"/>
      <c r="S331" s="280"/>
      <c r="T331" s="10"/>
      <c r="U331" s="11" t="s">
        <v>23</v>
      </c>
      <c r="V331" s="10"/>
      <c r="W331" s="11" t="s">
        <v>25</v>
      </c>
      <c r="X331" s="10"/>
      <c r="Y331" s="11" t="s">
        <v>26</v>
      </c>
      <c r="Z331" s="342"/>
      <c r="AA331" s="128" t="str">
        <f>IF(AI331="",ASC(AB330&amp;IF(AD331&lt;&gt;"",TEXT(AD331,"00"),"")&amp;IF(AF331&lt;&gt;"",TEXT(AF331,"00"),"")&amp;IF(AH331&lt;&gt;"",TEXT(AH331,"00"),"")),ASC(AI331))</f>
        <v/>
      </c>
      <c r="AB331" s="328"/>
      <c r="AC331" s="332"/>
      <c r="AD331" s="328"/>
      <c r="AE331" s="332"/>
      <c r="AF331" s="328"/>
      <c r="AG331" s="336"/>
      <c r="AH331" s="328"/>
      <c r="AI331" s="372"/>
      <c r="AJ331" s="231" t="e">
        <f>IF(#REF!="",ASC(#REF!&amp;IF(#REF!&lt;&gt;"",TEXT(#REF!,"00"),"")&amp;IF(#REF!&lt;&gt;"",TEXT(#REF!,"00"),"")&amp;IF(#REF!&lt;&gt;"",TEXT(#REF!,"00"),"")),ASC(#REF!))</f>
        <v>#REF!</v>
      </c>
      <c r="AL331" s="6" t="str">
        <f>IF(AND(I331&lt;&gt;"107 ハーフマラソン",I331&lt;&gt;"062 10000mW"),D330 &amp; "-" &amp; I331,D330 &amp; "-" &amp; I331 &amp;#REF!)</f>
        <v>-</v>
      </c>
      <c r="AM331" s="6" t="str">
        <f>IF(ISERROR(VLOOKUP(個人情報!$AL331,登録者リスト!#REF!,4,FALSE)),"○","")</f>
        <v>○</v>
      </c>
      <c r="AN331" s="6" t="e">
        <f>IF(AND(I331&lt;&gt;"107 ハーフマラソン",I331&lt;&gt;"062 10000mW"),#REF! &amp; "-" &amp; I331,#REF! &amp; "-" &amp; I331 &amp;#REF!)</f>
        <v>#REF!</v>
      </c>
      <c r="AO331" s="6" t="str">
        <f>IF(ISERROR(VLOOKUP(AN331,突破者リスト外資格記録入力シート!$D$7:$M$106,2,FALSE)),"○","")</f>
        <v>○</v>
      </c>
      <c r="AQ331" s="6" t="str">
        <f>IF(I331="107 ハーフマラソン","H",IF(I331="062 10000mW","W",""))</f>
        <v/>
      </c>
      <c r="AR331" s="6" t="e">
        <f>VLOOKUP($I331 &amp;#REF!,標準記録!$A$1:$D$25,2,FALSE)</f>
        <v>#REF!</v>
      </c>
      <c r="AS331" s="6" t="e">
        <f>VLOOKUP($I331 &amp;#REF!,標準記録!$A$1:$D$25,3,FALSE)</f>
        <v>#REF!</v>
      </c>
      <c r="AT331" s="6" t="e">
        <f>VLOOKUP($I331 &amp;#REF!,標準記録!$A$1:$D$25,4,FALSE)</f>
        <v>#REF!</v>
      </c>
      <c r="AU331" s="6" t="str">
        <f>IF(AV331="","",A330)</f>
        <v/>
      </c>
      <c r="AV331" s="6" t="str">
        <f>IF(OR(I331="201 十種競技",I331="202 七種競技"),#REF!,"")</f>
        <v/>
      </c>
      <c r="AW331" s="6" t="str">
        <f>IF(I331="107 ハーフマラソン",#REF!,"")</f>
        <v/>
      </c>
      <c r="AX331" s="6" t="e">
        <f>I331 &amp;#REF!</f>
        <v>#REF!</v>
      </c>
      <c r="AY331" s="6">
        <f>I331</f>
        <v>0</v>
      </c>
      <c r="AZ331" s="6">
        <f>COUNTIF($AY$5:$AY$401,I331)</f>
        <v>160</v>
      </c>
      <c r="BA331" s="6">
        <f>COUNTIF($AX$5:$AX$401,I331 &amp; "B標準")</f>
        <v>0</v>
      </c>
    </row>
    <row r="332" spans="1:54" ht="15" thickTop="1" thickBot="1" x14ac:dyDescent="0.2">
      <c r="A332" s="369"/>
      <c r="B332" s="319" t="s">
        <v>167</v>
      </c>
      <c r="C332" s="320"/>
      <c r="D332" s="320"/>
      <c r="E332" s="320"/>
      <c r="F332" s="320"/>
      <c r="G332" s="321"/>
      <c r="H332" s="183"/>
      <c r="I332" s="370"/>
      <c r="J332" s="323"/>
      <c r="K332" s="323"/>
      <c r="L332" s="323"/>
      <c r="M332" s="323"/>
      <c r="N332" s="323"/>
      <c r="O332" s="323"/>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4"/>
    </row>
    <row r="333" spans="1:54" ht="13.5" customHeight="1" x14ac:dyDescent="0.15">
      <c r="A333" s="365"/>
      <c r="B333" s="355" t="s">
        <v>0</v>
      </c>
      <c r="C333" s="357" t="s">
        <v>283</v>
      </c>
      <c r="D333" s="357" t="str">
        <f>IF(C335="○","整理番号","登録番号")</f>
        <v>登録番号</v>
      </c>
      <c r="E333" s="212" t="s">
        <v>1402</v>
      </c>
      <c r="F333" s="355" t="s">
        <v>322</v>
      </c>
      <c r="G333" s="213" t="s">
        <v>1</v>
      </c>
      <c r="H333" s="361" t="s">
        <v>1403</v>
      </c>
      <c r="I333" s="359" t="s">
        <v>2</v>
      </c>
      <c r="J333" s="214" t="s">
        <v>284</v>
      </c>
      <c r="K333" s="215" t="s">
        <v>16</v>
      </c>
      <c r="L333" s="352" t="s">
        <v>4</v>
      </c>
      <c r="M333" s="353"/>
      <c r="N333" s="353"/>
      <c r="O333" s="353"/>
      <c r="P333" s="353"/>
      <c r="Q333" s="353"/>
      <c r="R333" s="353"/>
      <c r="S333" s="353"/>
      <c r="T333" s="353"/>
      <c r="U333" s="353"/>
      <c r="V333" s="353"/>
      <c r="W333" s="353"/>
      <c r="X333" s="353"/>
      <c r="Y333" s="353"/>
      <c r="Z333" s="354"/>
      <c r="AA333" s="216" t="s">
        <v>16</v>
      </c>
      <c r="AB333" s="373" t="s">
        <v>470</v>
      </c>
      <c r="AC333" s="374"/>
      <c r="AD333" s="374"/>
      <c r="AE333" s="374"/>
      <c r="AF333" s="374"/>
      <c r="AG333" s="374"/>
      <c r="AH333" s="374"/>
      <c r="AI333" s="375"/>
      <c r="AJ333" s="228" t="s">
        <v>16</v>
      </c>
    </row>
    <row r="334" spans="1:54" ht="14.25" thickBot="1" x14ac:dyDescent="0.2">
      <c r="A334" s="366"/>
      <c r="B334" s="356"/>
      <c r="C334" s="358"/>
      <c r="D334" s="358"/>
      <c r="E334" s="217" t="s">
        <v>6</v>
      </c>
      <c r="F334" s="356"/>
      <c r="G334" s="218" t="s">
        <v>7</v>
      </c>
      <c r="H334" s="362"/>
      <c r="I334" s="360"/>
      <c r="J334" s="219"/>
      <c r="K334" s="220"/>
      <c r="L334" s="349" t="s">
        <v>8</v>
      </c>
      <c r="M334" s="350"/>
      <c r="N334" s="350"/>
      <c r="O334" s="350"/>
      <c r="P334" s="350"/>
      <c r="Q334" s="350"/>
      <c r="R334" s="351"/>
      <c r="S334" s="217" t="s">
        <v>9</v>
      </c>
      <c r="T334" s="221" t="s">
        <v>10</v>
      </c>
      <c r="U334" s="222"/>
      <c r="V334" s="222"/>
      <c r="W334" s="222"/>
      <c r="X334" s="222"/>
      <c r="Y334" s="223"/>
      <c r="Z334" s="218" t="s">
        <v>11</v>
      </c>
      <c r="AA334" s="224"/>
      <c r="AB334" s="376" t="s">
        <v>8</v>
      </c>
      <c r="AC334" s="377"/>
      <c r="AD334" s="377"/>
      <c r="AE334" s="377"/>
      <c r="AF334" s="377"/>
      <c r="AG334" s="377"/>
      <c r="AH334" s="378"/>
      <c r="AI334" s="225" t="s">
        <v>9</v>
      </c>
      <c r="AJ334" s="229"/>
    </row>
    <row r="335" spans="1:54" x14ac:dyDescent="0.15">
      <c r="A335" s="367">
        <v>67</v>
      </c>
      <c r="B335" s="379" t="str">
        <f>IF(OR(B330="",E335=""),"",B330+1)</f>
        <v/>
      </c>
      <c r="C335" s="281"/>
      <c r="D335" s="279"/>
      <c r="E335" s="184" t="str">
        <f>IF(C335="○",IF($D335&lt;&gt;"",VLOOKUP($D335,新規学連登録者入力シート!$A$2:$U$101,8,FALSE),""),IF($D335&lt;&gt;"",IF(VLOOKUP(個人情報!$D335,登録者リスト!$A$1:$F$43729,4,FALSE)=基本情報!$D$6,VLOOKUP(個人情報!$D335,登録者リスト!$A$1:$F$43729,3,FALSE),""),""))</f>
        <v/>
      </c>
      <c r="F335" s="283" t="str">
        <f>IF(C335="○",IF($D335&lt;&gt;"",VLOOKUP($D335,新規学連登録者入力シート!$A$2:$U$101,9,FALSE),""),IF($D335&lt;&gt;"",IF(VLOOKUP(個人情報!$D335,登録者リスト!$A$1:$G$43729,4,FALSE)=基本情報!$D$6,VLOOKUP(個人情報!$D335,登録者リスト!$A$1:$G$43729,7,FALSE),""),""))</f>
        <v/>
      </c>
      <c r="G335" s="185" t="str">
        <f>IF(C335="○",IF($D335&lt;&gt;"",VLOOKUP($D335,新規学連登録者入力シート!$A$2:$U$101,14,FALSE),""),IF($D335&lt;&gt;"",IF(VLOOKUP(個人情報!$D335,登録者リスト!$A$1:$F$43729,4,FALSE)=基本情報!$D$6,VLOOKUP(個人情報!$D335,登録者リスト!$A$1:$F$43729,5,FALSE),""),""))</f>
        <v/>
      </c>
      <c r="H335" s="363" t="str">
        <f>IF(C335="○",IF($D335&lt;&gt;"",VLOOKUP($D335,新規学連登録者入力シート!$A$2:$U$101,19,FALSE),""),IF($D335&lt;&gt;"",IF(VLOOKUP(個人情報!$D335,登録者リスト!$A$1:$H$43729,4,FALSE)=基本情報!$D$6,VLOOKUP(個人情報!$D335,登録者リスト!$A$1:$H$43729,8,FALSE),""),""))</f>
        <v/>
      </c>
      <c r="I335" s="347"/>
      <c r="J335" s="170"/>
      <c r="K335" s="13" t="str">
        <f>IF(S335="",ASC(L335&amp;IF(N335&lt;&gt;"",TEXT(N335,"00"),"")&amp;IF(P335&lt;&gt;"",TEXT(P335,"00"),"")&amp;IF(R335&lt;&gt;"",TEXT(R335,"00"),"")),ASC(S335))</f>
        <v/>
      </c>
      <c r="L335" s="279"/>
      <c r="M335" s="329" t="s">
        <v>278</v>
      </c>
      <c r="N335" s="311"/>
      <c r="O335" s="329" t="s">
        <v>279</v>
      </c>
      <c r="P335" s="311"/>
      <c r="Q335" s="313" t="s">
        <v>280</v>
      </c>
      <c r="R335" s="315"/>
      <c r="S335" s="279"/>
      <c r="T335" s="8"/>
      <c r="U335" s="9" t="s">
        <v>23</v>
      </c>
      <c r="V335" s="8"/>
      <c r="W335" s="9" t="s">
        <v>24</v>
      </c>
      <c r="X335" s="8"/>
      <c r="Y335" s="9" t="s">
        <v>26</v>
      </c>
      <c r="Z335" s="341"/>
      <c r="AA335" s="127" t="str">
        <f>IF(AI335="",ASC(AB335&amp;IF(AD335&lt;&gt;"",TEXT(AD335,"00"),"")&amp;IF(AF335&lt;&gt;"",TEXT(AF335,"00"),"")&amp;IF(AH335&lt;&gt;"",TEXT(AH335,"00"),"")),ASC(AI335))</f>
        <v/>
      </c>
      <c r="AB335" s="327" t="str">
        <f>IF(I335="","",IF(I335="201 十種競技","",VLOOKUP(I335,大学記録!$A$3:$H$22,2,FALSE)))</f>
        <v/>
      </c>
      <c r="AC335" s="331" t="s">
        <v>278</v>
      </c>
      <c r="AD335" s="327" t="str">
        <f>IF(I335="","",IF(I335="201 十種競技","",VLOOKUP(I335,大学記録!$A$3:$H$22,4,FALSE)))</f>
        <v/>
      </c>
      <c r="AE335" s="331" t="s">
        <v>279</v>
      </c>
      <c r="AF335" s="327" t="str">
        <f>IF(I335="","",IF(I335="201 十種競技","",VLOOKUP(I335,大学記録!$A$3:$H$22,6,FALSE)))</f>
        <v/>
      </c>
      <c r="AG335" s="335" t="s">
        <v>280</v>
      </c>
      <c r="AH335" s="327" t="str">
        <f>IF(I335="","",IF(I335="201 十種競技","",VLOOKUP(I335,大学記録!$A$3:$H$22,8,FALSE)))</f>
        <v/>
      </c>
      <c r="AI335" s="371" t="str">
        <f>IF(I335="","",IF(I335="201 十種競技",大学記録!$B$21,""))</f>
        <v/>
      </c>
      <c r="AJ335" s="230" t="e">
        <f>IF(#REF!="",ASC(#REF!&amp;IF(#REF!&lt;&gt;"",TEXT(#REF!,"00"),"")&amp;IF(#REF!&lt;&gt;"",TEXT(#REF!,"00"),"")&amp;IF(#REF!&lt;&gt;"",TEXT(#REF!,"00"),"")),ASC(#REF!))</f>
        <v>#REF!</v>
      </c>
      <c r="AL335" s="6" t="str">
        <f>IF(AND(I335&lt;&gt;"107 ハーフマラソン",I335&lt;&gt;"062 10000mW"),D335 &amp; "-" &amp; I335,D335 &amp; "-" &amp; I335 &amp;#REF!)</f>
        <v>-</v>
      </c>
      <c r="AM335" s="6" t="str">
        <f>IF(ISERROR(VLOOKUP(個人情報!$AL335,登録者リスト!#REF!,4,FALSE)),"○","")</f>
        <v>○</v>
      </c>
      <c r="AN335" s="6" t="e">
        <f>IF(AND(I335&lt;&gt;"107 ハーフマラソン",I335&lt;&gt;"062 10000mW"),#REF! &amp; "-" &amp; I335,#REF! &amp; "-" &amp; I335 &amp;#REF!)</f>
        <v>#REF!</v>
      </c>
      <c r="AO335" s="6" t="str">
        <f>IF(ISERROR(VLOOKUP(AN335,突破者リスト外資格記録入力シート!$D$7:$M$106,2,FALSE)),"○","")</f>
        <v>○</v>
      </c>
      <c r="AP335" s="6" t="str">
        <f>IF(C335="○","整理番号","登録番号")</f>
        <v>登録番号</v>
      </c>
      <c r="AQ335" s="6" t="str">
        <f>IF(I335="107 ハーフマラソン","H",IF(I335="062 10000mW","W",""))</f>
        <v/>
      </c>
      <c r="AR335" s="6" t="e">
        <f>VLOOKUP($I335 &amp;#REF!,標準記録!$A$1:$D$25,2,FALSE)</f>
        <v>#REF!</v>
      </c>
      <c r="AS335" s="6" t="e">
        <f>VLOOKUP($I335 &amp;#REF!,標準記録!$A$1:$D$25,3,FALSE)</f>
        <v>#REF!</v>
      </c>
      <c r="AT335" s="6" t="e">
        <f>VLOOKUP($I335 &amp;#REF!,標準記録!$A$1:$D$25,4,FALSE)</f>
        <v>#REF!</v>
      </c>
      <c r="AU335" s="6" t="str">
        <f>IF(AV335="","",A335)</f>
        <v/>
      </c>
      <c r="AV335" s="6" t="str">
        <f>IF(OR(I335="201 十種競技",I335="202 七種競技"),#REF!,"")</f>
        <v/>
      </c>
      <c r="AW335" s="6" t="str">
        <f>IF(I335="107 ハーフマラソン",#REF!,"")</f>
        <v/>
      </c>
      <c r="AX335" s="6" t="e">
        <f>I335 &amp;#REF!</f>
        <v>#REF!</v>
      </c>
      <c r="AY335" s="6">
        <f>I335</f>
        <v>0</v>
      </c>
      <c r="AZ335" s="6">
        <f>COUNTIF($AY$5:$AY$401,I335)</f>
        <v>160</v>
      </c>
      <c r="BA335" s="6">
        <f>COUNTIF($AX$5:$AX$401,I335 &amp; "B標準")</f>
        <v>0</v>
      </c>
      <c r="BB335" s="6" t="str">
        <f>D333 &amp; D335</f>
        <v>登録番号</v>
      </c>
    </row>
    <row r="336" spans="1:54" ht="14.25" thickBot="1" x14ac:dyDescent="0.2">
      <c r="A336" s="368"/>
      <c r="B336" s="380"/>
      <c r="C336" s="282"/>
      <c r="D336" s="280"/>
      <c r="E336" s="186" t="str">
        <f>IF(C335="○",IF($D335&lt;&gt;"",VLOOKUP($D335,新規学連登録者入力シート!$A$2:$U$101,7,FALSE),""),IF($D335&lt;&gt;"",IF(VLOOKUP(個人情報!$D335,登録者リスト!$A$1:$F$43729,4,FALSE)=基本情報!$D$6,VLOOKUP(個人情報!$D335,登録者リスト!$A$1:$F$43729,2,FALSE),""),""))</f>
        <v/>
      </c>
      <c r="F336" s="284"/>
      <c r="G336" s="186" t="str">
        <f>IF(C335="○",IF($D335&lt;&gt;"",VLOOKUP($D335,新規学連登録者入力シート!$A$2:$U$101,19,FALSE),""),IF($D335&lt;&gt;"",IF(VLOOKUP(個人情報!$D335,登録者リスト!$A$1:$F$43729,4,FALSE)=基本情報!$D$6,VLOOKUP(個人情報!$D335,登録者リスト!$A$1:$F$43729,6,FALSE),""),""))</f>
        <v/>
      </c>
      <c r="H336" s="364"/>
      <c r="I336" s="348"/>
      <c r="J336" s="171"/>
      <c r="K336" s="15" t="str">
        <f>IF(S336="",ASC(L336&amp;IF(N336&lt;&gt;"",TEXT(N336,"00"),"")&amp;IF(P336&lt;&gt;"",TEXT(P336,"00"),"")&amp;IF(R336&lt;&gt;"",TEXT(R336,"00"),"")),ASC(S336))</f>
        <v/>
      </c>
      <c r="L336" s="280"/>
      <c r="M336" s="330"/>
      <c r="N336" s="312"/>
      <c r="O336" s="330"/>
      <c r="P336" s="312"/>
      <c r="Q336" s="314"/>
      <c r="R336" s="316"/>
      <c r="S336" s="280"/>
      <c r="T336" s="10"/>
      <c r="U336" s="11" t="s">
        <v>23</v>
      </c>
      <c r="V336" s="10"/>
      <c r="W336" s="11" t="s">
        <v>25</v>
      </c>
      <c r="X336" s="10"/>
      <c r="Y336" s="11" t="s">
        <v>26</v>
      </c>
      <c r="Z336" s="342"/>
      <c r="AA336" s="128" t="str">
        <f>IF(AI336="",ASC(AB335&amp;IF(AD336&lt;&gt;"",TEXT(AD336,"00"),"")&amp;IF(AF336&lt;&gt;"",TEXT(AF336,"00"),"")&amp;IF(AH336&lt;&gt;"",TEXT(AH336,"00"),"")),ASC(AI336))</f>
        <v/>
      </c>
      <c r="AB336" s="328"/>
      <c r="AC336" s="332"/>
      <c r="AD336" s="328"/>
      <c r="AE336" s="332"/>
      <c r="AF336" s="328"/>
      <c r="AG336" s="336"/>
      <c r="AH336" s="328"/>
      <c r="AI336" s="372"/>
      <c r="AJ336" s="231" t="e">
        <f>IF(#REF!="",ASC(#REF!&amp;IF(#REF!&lt;&gt;"",TEXT(#REF!,"00"),"")&amp;IF(#REF!&lt;&gt;"",TEXT(#REF!,"00"),"")&amp;IF(#REF!&lt;&gt;"",TEXT(#REF!,"00"),"")),ASC(#REF!))</f>
        <v>#REF!</v>
      </c>
      <c r="AL336" s="6" t="str">
        <f>IF(AND(I336&lt;&gt;"107 ハーフマラソン",I336&lt;&gt;"062 10000mW"),D335 &amp; "-" &amp; I336,D335 &amp; "-" &amp; I336 &amp;#REF!)</f>
        <v>-</v>
      </c>
      <c r="AM336" s="6" t="str">
        <f>IF(ISERROR(VLOOKUP(個人情報!$AL336,登録者リスト!#REF!,4,FALSE)),"○","")</f>
        <v>○</v>
      </c>
      <c r="AN336" s="6" t="e">
        <f>IF(AND(I336&lt;&gt;"107 ハーフマラソン",I336&lt;&gt;"062 10000mW"),#REF! &amp; "-" &amp; I336,#REF! &amp; "-" &amp; I336 &amp;#REF!)</f>
        <v>#REF!</v>
      </c>
      <c r="AO336" s="6" t="str">
        <f>IF(ISERROR(VLOOKUP(AN336,突破者リスト外資格記録入力シート!$D$7:$M$106,2,FALSE)),"○","")</f>
        <v>○</v>
      </c>
      <c r="AQ336" s="6" t="str">
        <f>IF(I336="107 ハーフマラソン","H",IF(I336="062 10000mW","W",""))</f>
        <v/>
      </c>
      <c r="AR336" s="6" t="e">
        <f>VLOOKUP($I336 &amp;#REF!,標準記録!$A$1:$D$25,2,FALSE)</f>
        <v>#REF!</v>
      </c>
      <c r="AS336" s="6" t="e">
        <f>VLOOKUP($I336 &amp;#REF!,標準記録!$A$1:$D$25,3,FALSE)</f>
        <v>#REF!</v>
      </c>
      <c r="AT336" s="6" t="e">
        <f>VLOOKUP($I336 &amp;#REF!,標準記録!$A$1:$D$25,4,FALSE)</f>
        <v>#REF!</v>
      </c>
      <c r="AU336" s="6" t="str">
        <f>IF(AV336="","",A335)</f>
        <v/>
      </c>
      <c r="AV336" s="6" t="str">
        <f>IF(OR(I336="201 十種競技",I336="202 七種競技"),#REF!,"")</f>
        <v/>
      </c>
      <c r="AW336" s="6" t="str">
        <f>IF(I336="107 ハーフマラソン",#REF!,"")</f>
        <v/>
      </c>
      <c r="AX336" s="6" t="e">
        <f>I336 &amp;#REF!</f>
        <v>#REF!</v>
      </c>
      <c r="AY336" s="6">
        <f>I336</f>
        <v>0</v>
      </c>
      <c r="AZ336" s="6">
        <f>COUNTIF($AY$5:$AY$401,I336)</f>
        <v>160</v>
      </c>
      <c r="BA336" s="6">
        <f>COUNTIF($AX$5:$AX$401,I336 &amp; "B標準")</f>
        <v>0</v>
      </c>
    </row>
    <row r="337" spans="1:54" ht="15" thickTop="1" thickBot="1" x14ac:dyDescent="0.2">
      <c r="A337" s="369"/>
      <c r="B337" s="319" t="s">
        <v>167</v>
      </c>
      <c r="C337" s="320"/>
      <c r="D337" s="320"/>
      <c r="E337" s="320"/>
      <c r="F337" s="320"/>
      <c r="G337" s="321"/>
      <c r="H337" s="183"/>
      <c r="I337" s="370"/>
      <c r="J337" s="323"/>
      <c r="K337" s="323"/>
      <c r="L337" s="323"/>
      <c r="M337" s="323"/>
      <c r="N337" s="323"/>
      <c r="O337" s="323"/>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4"/>
    </row>
    <row r="338" spans="1:54" ht="13.5" customHeight="1" x14ac:dyDescent="0.15">
      <c r="A338" s="365"/>
      <c r="B338" s="355" t="s">
        <v>0</v>
      </c>
      <c r="C338" s="357" t="s">
        <v>283</v>
      </c>
      <c r="D338" s="357" t="str">
        <f>IF(C340="○","整理番号","登録番号")</f>
        <v>登録番号</v>
      </c>
      <c r="E338" s="212" t="s">
        <v>1402</v>
      </c>
      <c r="F338" s="355" t="s">
        <v>322</v>
      </c>
      <c r="G338" s="213" t="s">
        <v>1</v>
      </c>
      <c r="H338" s="361" t="s">
        <v>1403</v>
      </c>
      <c r="I338" s="359" t="s">
        <v>2</v>
      </c>
      <c r="J338" s="214" t="s">
        <v>284</v>
      </c>
      <c r="K338" s="215" t="s">
        <v>16</v>
      </c>
      <c r="L338" s="352" t="s">
        <v>4</v>
      </c>
      <c r="M338" s="353"/>
      <c r="N338" s="353"/>
      <c r="O338" s="353"/>
      <c r="P338" s="353"/>
      <c r="Q338" s="353"/>
      <c r="R338" s="353"/>
      <c r="S338" s="353"/>
      <c r="T338" s="353"/>
      <c r="U338" s="353"/>
      <c r="V338" s="353"/>
      <c r="W338" s="353"/>
      <c r="X338" s="353"/>
      <c r="Y338" s="353"/>
      <c r="Z338" s="354"/>
      <c r="AA338" s="216" t="s">
        <v>16</v>
      </c>
      <c r="AB338" s="373" t="s">
        <v>470</v>
      </c>
      <c r="AC338" s="374"/>
      <c r="AD338" s="374"/>
      <c r="AE338" s="374"/>
      <c r="AF338" s="374"/>
      <c r="AG338" s="374"/>
      <c r="AH338" s="374"/>
      <c r="AI338" s="375"/>
      <c r="AJ338" s="228" t="s">
        <v>16</v>
      </c>
    </row>
    <row r="339" spans="1:54" ht="14.25" thickBot="1" x14ac:dyDescent="0.2">
      <c r="A339" s="366"/>
      <c r="B339" s="356"/>
      <c r="C339" s="358"/>
      <c r="D339" s="358"/>
      <c r="E339" s="217" t="s">
        <v>6</v>
      </c>
      <c r="F339" s="356"/>
      <c r="G339" s="218" t="s">
        <v>7</v>
      </c>
      <c r="H339" s="362"/>
      <c r="I339" s="360"/>
      <c r="J339" s="219"/>
      <c r="K339" s="220"/>
      <c r="L339" s="349" t="s">
        <v>8</v>
      </c>
      <c r="M339" s="350"/>
      <c r="N339" s="350"/>
      <c r="O339" s="350"/>
      <c r="P339" s="350"/>
      <c r="Q339" s="350"/>
      <c r="R339" s="351"/>
      <c r="S339" s="217" t="s">
        <v>9</v>
      </c>
      <c r="T339" s="221" t="s">
        <v>10</v>
      </c>
      <c r="U339" s="222"/>
      <c r="V339" s="222"/>
      <c r="W339" s="222"/>
      <c r="X339" s="222"/>
      <c r="Y339" s="223"/>
      <c r="Z339" s="218" t="s">
        <v>11</v>
      </c>
      <c r="AA339" s="224"/>
      <c r="AB339" s="376" t="s">
        <v>8</v>
      </c>
      <c r="AC339" s="377"/>
      <c r="AD339" s="377"/>
      <c r="AE339" s="377"/>
      <c r="AF339" s="377"/>
      <c r="AG339" s="377"/>
      <c r="AH339" s="378"/>
      <c r="AI339" s="225" t="s">
        <v>9</v>
      </c>
      <c r="AJ339" s="229"/>
    </row>
    <row r="340" spans="1:54" x14ac:dyDescent="0.15">
      <c r="A340" s="367">
        <v>68</v>
      </c>
      <c r="B340" s="379" t="str">
        <f>IF(OR(B335="",E340=""),"",B335+1)</f>
        <v/>
      </c>
      <c r="C340" s="281"/>
      <c r="D340" s="279"/>
      <c r="E340" s="184" t="str">
        <f>IF(C340="○",IF($D340&lt;&gt;"",VLOOKUP($D340,新規学連登録者入力シート!$A$2:$U$101,8,FALSE),""),IF($D340&lt;&gt;"",IF(VLOOKUP(個人情報!$D340,登録者リスト!$A$1:$F$43729,4,FALSE)=基本情報!$D$6,VLOOKUP(個人情報!$D340,登録者リスト!$A$1:$F$43729,3,FALSE),""),""))</f>
        <v/>
      </c>
      <c r="F340" s="283" t="str">
        <f>IF(C340="○",IF($D340&lt;&gt;"",VLOOKUP($D340,新規学連登録者入力シート!$A$2:$U$101,9,FALSE),""),IF($D340&lt;&gt;"",IF(VLOOKUP(個人情報!$D340,登録者リスト!$A$1:$G$43729,4,FALSE)=基本情報!$D$6,VLOOKUP(個人情報!$D340,登録者リスト!$A$1:$G$43729,7,FALSE),""),""))</f>
        <v/>
      </c>
      <c r="G340" s="185" t="str">
        <f>IF(C340="○",IF($D340&lt;&gt;"",VLOOKUP($D340,新規学連登録者入力シート!$A$2:$U$101,14,FALSE),""),IF($D340&lt;&gt;"",IF(VLOOKUP(個人情報!$D340,登録者リスト!$A$1:$F$43729,4,FALSE)=基本情報!$D$6,VLOOKUP(個人情報!$D340,登録者リスト!$A$1:$F$43729,5,FALSE),""),""))</f>
        <v/>
      </c>
      <c r="H340" s="363" t="str">
        <f>IF(C340="○",IF($D340&lt;&gt;"",VLOOKUP($D340,新規学連登録者入力シート!$A$2:$U$101,19,FALSE),""),IF($D340&lt;&gt;"",IF(VLOOKUP(個人情報!$D340,登録者リスト!$A$1:$H$43729,4,FALSE)=基本情報!$D$6,VLOOKUP(個人情報!$D340,登録者リスト!$A$1:$H$43729,8,FALSE),""),""))</f>
        <v/>
      </c>
      <c r="I340" s="347"/>
      <c r="J340" s="170"/>
      <c r="K340" s="13" t="str">
        <f>IF(S340="",ASC(L340&amp;IF(N340&lt;&gt;"",TEXT(N340,"00"),"")&amp;IF(P340&lt;&gt;"",TEXT(P340,"00"),"")&amp;IF(R340&lt;&gt;"",TEXT(R340,"00"),"")),ASC(S340))</f>
        <v/>
      </c>
      <c r="L340" s="279"/>
      <c r="M340" s="329" t="s">
        <v>278</v>
      </c>
      <c r="N340" s="311"/>
      <c r="O340" s="329" t="s">
        <v>279</v>
      </c>
      <c r="P340" s="311"/>
      <c r="Q340" s="313" t="s">
        <v>280</v>
      </c>
      <c r="R340" s="315"/>
      <c r="S340" s="279"/>
      <c r="T340" s="8"/>
      <c r="U340" s="9" t="s">
        <v>23</v>
      </c>
      <c r="V340" s="8"/>
      <c r="W340" s="9" t="s">
        <v>24</v>
      </c>
      <c r="X340" s="8"/>
      <c r="Y340" s="9" t="s">
        <v>26</v>
      </c>
      <c r="Z340" s="341"/>
      <c r="AA340" s="127" t="str">
        <f>IF(AI340="",ASC(AB340&amp;IF(AD340&lt;&gt;"",TEXT(AD340,"00"),"")&amp;IF(AF340&lt;&gt;"",TEXT(AF340,"00"),"")&amp;IF(AH340&lt;&gt;"",TEXT(AH340,"00"),"")),ASC(AI340))</f>
        <v/>
      </c>
      <c r="AB340" s="327" t="str">
        <f>IF(I340="","",IF(I340="201 十種競技","",VLOOKUP(I340,大学記録!$A$3:$H$22,2,FALSE)))</f>
        <v/>
      </c>
      <c r="AC340" s="331" t="s">
        <v>278</v>
      </c>
      <c r="AD340" s="327" t="str">
        <f>IF(I340="","",IF(I340="201 十種競技","",VLOOKUP(I340,大学記録!$A$3:$H$22,4,FALSE)))</f>
        <v/>
      </c>
      <c r="AE340" s="331" t="s">
        <v>279</v>
      </c>
      <c r="AF340" s="327" t="str">
        <f>IF(I340="","",IF(I340="201 十種競技","",VLOOKUP(I340,大学記録!$A$3:$H$22,6,FALSE)))</f>
        <v/>
      </c>
      <c r="AG340" s="335" t="s">
        <v>280</v>
      </c>
      <c r="AH340" s="327" t="str">
        <f>IF(I340="","",IF(I340="201 十種競技","",VLOOKUP(I340,大学記録!$A$3:$H$22,8,FALSE)))</f>
        <v/>
      </c>
      <c r="AI340" s="371" t="str">
        <f>IF(I340="","",IF(I340="201 十種競技",大学記録!$B$21,""))</f>
        <v/>
      </c>
      <c r="AJ340" s="230" t="e">
        <f>IF(#REF!="",ASC(#REF!&amp;IF(#REF!&lt;&gt;"",TEXT(#REF!,"00"),"")&amp;IF(#REF!&lt;&gt;"",TEXT(#REF!,"00"),"")&amp;IF(#REF!&lt;&gt;"",TEXT(#REF!,"00"),"")),ASC(#REF!))</f>
        <v>#REF!</v>
      </c>
      <c r="AL340" s="6" t="str">
        <f>IF(AND(I340&lt;&gt;"107 ハーフマラソン",I340&lt;&gt;"062 10000mW"),D340 &amp; "-" &amp; I340,D340 &amp; "-" &amp; I340 &amp;#REF!)</f>
        <v>-</v>
      </c>
      <c r="AM340" s="6" t="str">
        <f>IF(ISERROR(VLOOKUP(個人情報!$AL340,登録者リスト!#REF!,4,FALSE)),"○","")</f>
        <v>○</v>
      </c>
      <c r="AN340" s="6" t="e">
        <f>IF(AND(I340&lt;&gt;"107 ハーフマラソン",I340&lt;&gt;"062 10000mW"),#REF! &amp; "-" &amp; I340,#REF! &amp; "-" &amp; I340 &amp;#REF!)</f>
        <v>#REF!</v>
      </c>
      <c r="AO340" s="6" t="str">
        <f>IF(ISERROR(VLOOKUP(AN340,突破者リスト外資格記録入力シート!$D$7:$M$106,2,FALSE)),"○","")</f>
        <v>○</v>
      </c>
      <c r="AP340" s="6" t="str">
        <f>IF(C340="○","整理番号","登録番号")</f>
        <v>登録番号</v>
      </c>
      <c r="AQ340" s="6" t="str">
        <f>IF(I340="107 ハーフマラソン","H",IF(I340="062 10000mW","W",""))</f>
        <v/>
      </c>
      <c r="AR340" s="6" t="e">
        <f>VLOOKUP($I340 &amp;#REF!,標準記録!$A$1:$D$25,2,FALSE)</f>
        <v>#REF!</v>
      </c>
      <c r="AS340" s="6" t="e">
        <f>VLOOKUP($I340 &amp;#REF!,標準記録!$A$1:$D$25,3,FALSE)</f>
        <v>#REF!</v>
      </c>
      <c r="AT340" s="6" t="e">
        <f>VLOOKUP($I340 &amp;#REF!,標準記録!$A$1:$D$25,4,FALSE)</f>
        <v>#REF!</v>
      </c>
      <c r="AU340" s="6" t="str">
        <f>IF(AV340="","",A340)</f>
        <v/>
      </c>
      <c r="AV340" s="6" t="str">
        <f>IF(OR(I340="201 十種競技",I340="202 七種競技"),#REF!,"")</f>
        <v/>
      </c>
      <c r="AW340" s="6" t="str">
        <f>IF(I340="107 ハーフマラソン",#REF!,"")</f>
        <v/>
      </c>
      <c r="AX340" s="6" t="e">
        <f>I340 &amp;#REF!</f>
        <v>#REF!</v>
      </c>
      <c r="AY340" s="6">
        <f>I340</f>
        <v>0</v>
      </c>
      <c r="AZ340" s="6">
        <f>COUNTIF($AY$5:$AY$401,I340)</f>
        <v>160</v>
      </c>
      <c r="BA340" s="6">
        <f>COUNTIF($AX$5:$AX$401,I340 &amp; "B標準")</f>
        <v>0</v>
      </c>
      <c r="BB340" s="6" t="str">
        <f>D338 &amp; D340</f>
        <v>登録番号</v>
      </c>
    </row>
    <row r="341" spans="1:54" ht="14.25" thickBot="1" x14ac:dyDescent="0.2">
      <c r="A341" s="368"/>
      <c r="B341" s="380"/>
      <c r="C341" s="282"/>
      <c r="D341" s="280"/>
      <c r="E341" s="186" t="str">
        <f>IF(C340="○",IF($D340&lt;&gt;"",VLOOKUP($D340,新規学連登録者入力シート!$A$2:$U$101,7,FALSE),""),IF($D340&lt;&gt;"",IF(VLOOKUP(個人情報!$D340,登録者リスト!$A$1:$F$43729,4,FALSE)=基本情報!$D$6,VLOOKUP(個人情報!$D340,登録者リスト!$A$1:$F$43729,2,FALSE),""),""))</f>
        <v/>
      </c>
      <c r="F341" s="284"/>
      <c r="G341" s="186" t="str">
        <f>IF(C340="○",IF($D340&lt;&gt;"",VLOOKUP($D340,新規学連登録者入力シート!$A$2:$U$101,19,FALSE),""),IF($D340&lt;&gt;"",IF(VLOOKUP(個人情報!$D340,登録者リスト!$A$1:$F$43729,4,FALSE)=基本情報!$D$6,VLOOKUP(個人情報!$D340,登録者リスト!$A$1:$F$43729,6,FALSE),""),""))</f>
        <v/>
      </c>
      <c r="H341" s="364"/>
      <c r="I341" s="348"/>
      <c r="J341" s="171"/>
      <c r="K341" s="15" t="str">
        <f>IF(S341="",ASC(L341&amp;IF(N341&lt;&gt;"",TEXT(N341,"00"),"")&amp;IF(P341&lt;&gt;"",TEXT(P341,"00"),"")&amp;IF(R341&lt;&gt;"",TEXT(R341,"00"),"")),ASC(S341))</f>
        <v/>
      </c>
      <c r="L341" s="280"/>
      <c r="M341" s="330"/>
      <c r="N341" s="312"/>
      <c r="O341" s="330"/>
      <c r="P341" s="312"/>
      <c r="Q341" s="314"/>
      <c r="R341" s="316"/>
      <c r="S341" s="280"/>
      <c r="T341" s="10"/>
      <c r="U341" s="11" t="s">
        <v>23</v>
      </c>
      <c r="V341" s="10"/>
      <c r="W341" s="11" t="s">
        <v>25</v>
      </c>
      <c r="X341" s="10"/>
      <c r="Y341" s="11" t="s">
        <v>26</v>
      </c>
      <c r="Z341" s="342"/>
      <c r="AA341" s="128" t="str">
        <f>IF(AI341="",ASC(AB340&amp;IF(AD341&lt;&gt;"",TEXT(AD341,"00"),"")&amp;IF(AF341&lt;&gt;"",TEXT(AF341,"00"),"")&amp;IF(AH341&lt;&gt;"",TEXT(AH341,"00"),"")),ASC(AI341))</f>
        <v/>
      </c>
      <c r="AB341" s="328"/>
      <c r="AC341" s="332"/>
      <c r="AD341" s="328"/>
      <c r="AE341" s="332"/>
      <c r="AF341" s="328"/>
      <c r="AG341" s="336"/>
      <c r="AH341" s="328"/>
      <c r="AI341" s="372"/>
      <c r="AJ341" s="231" t="e">
        <f>IF(#REF!="",ASC(#REF!&amp;IF(#REF!&lt;&gt;"",TEXT(#REF!,"00"),"")&amp;IF(#REF!&lt;&gt;"",TEXT(#REF!,"00"),"")&amp;IF(#REF!&lt;&gt;"",TEXT(#REF!,"00"),"")),ASC(#REF!))</f>
        <v>#REF!</v>
      </c>
      <c r="AL341" s="6" t="str">
        <f>IF(AND(I341&lt;&gt;"107 ハーフマラソン",I341&lt;&gt;"062 10000mW"),D340 &amp; "-" &amp; I341,D340 &amp; "-" &amp; I341 &amp;#REF!)</f>
        <v>-</v>
      </c>
      <c r="AM341" s="6" t="str">
        <f>IF(ISERROR(VLOOKUP(個人情報!$AL341,登録者リスト!#REF!,4,FALSE)),"○","")</f>
        <v>○</v>
      </c>
      <c r="AN341" s="6" t="e">
        <f>IF(AND(I341&lt;&gt;"107 ハーフマラソン",I341&lt;&gt;"062 10000mW"),#REF! &amp; "-" &amp; I341,#REF! &amp; "-" &amp; I341 &amp;#REF!)</f>
        <v>#REF!</v>
      </c>
      <c r="AO341" s="6" t="str">
        <f>IF(ISERROR(VLOOKUP(AN341,突破者リスト外資格記録入力シート!$D$7:$M$106,2,FALSE)),"○","")</f>
        <v>○</v>
      </c>
      <c r="AQ341" s="6" t="str">
        <f>IF(I341="107 ハーフマラソン","H",IF(I341="062 10000mW","W",""))</f>
        <v/>
      </c>
      <c r="AR341" s="6" t="e">
        <f>VLOOKUP($I341 &amp;#REF!,標準記録!$A$1:$D$25,2,FALSE)</f>
        <v>#REF!</v>
      </c>
      <c r="AS341" s="6" t="e">
        <f>VLOOKUP($I341 &amp;#REF!,標準記録!$A$1:$D$25,3,FALSE)</f>
        <v>#REF!</v>
      </c>
      <c r="AT341" s="6" t="e">
        <f>VLOOKUP($I341 &amp;#REF!,標準記録!$A$1:$D$25,4,FALSE)</f>
        <v>#REF!</v>
      </c>
      <c r="AU341" s="6" t="str">
        <f>IF(AV341="","",A340)</f>
        <v/>
      </c>
      <c r="AV341" s="6" t="str">
        <f>IF(OR(I341="201 十種競技",I341="202 七種競技"),#REF!,"")</f>
        <v/>
      </c>
      <c r="AW341" s="6" t="str">
        <f>IF(I341="107 ハーフマラソン",#REF!,"")</f>
        <v/>
      </c>
      <c r="AX341" s="6" t="e">
        <f>I341 &amp;#REF!</f>
        <v>#REF!</v>
      </c>
      <c r="AY341" s="6">
        <f>I341</f>
        <v>0</v>
      </c>
      <c r="AZ341" s="6">
        <f>COUNTIF($AY$5:$AY$401,I341)</f>
        <v>160</v>
      </c>
      <c r="BA341" s="6">
        <f>COUNTIF($AX$5:$AX$401,I341 &amp; "B標準")</f>
        <v>0</v>
      </c>
    </row>
    <row r="342" spans="1:54" ht="15" thickTop="1" thickBot="1" x14ac:dyDescent="0.2">
      <c r="A342" s="369"/>
      <c r="B342" s="319" t="s">
        <v>167</v>
      </c>
      <c r="C342" s="320"/>
      <c r="D342" s="320"/>
      <c r="E342" s="320"/>
      <c r="F342" s="320"/>
      <c r="G342" s="321"/>
      <c r="H342" s="183"/>
      <c r="I342" s="370"/>
      <c r="J342" s="323"/>
      <c r="K342" s="323"/>
      <c r="L342" s="323"/>
      <c r="M342" s="323"/>
      <c r="N342" s="323"/>
      <c r="O342" s="323"/>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4"/>
    </row>
    <row r="343" spans="1:54" ht="13.5" customHeight="1" x14ac:dyDescent="0.15">
      <c r="A343" s="365"/>
      <c r="B343" s="355" t="s">
        <v>0</v>
      </c>
      <c r="C343" s="357" t="s">
        <v>283</v>
      </c>
      <c r="D343" s="357" t="str">
        <f>IF(C345="○","整理番号","登録番号")</f>
        <v>登録番号</v>
      </c>
      <c r="E343" s="212" t="s">
        <v>1402</v>
      </c>
      <c r="F343" s="355" t="s">
        <v>322</v>
      </c>
      <c r="G343" s="213" t="s">
        <v>1</v>
      </c>
      <c r="H343" s="361" t="s">
        <v>1403</v>
      </c>
      <c r="I343" s="359" t="s">
        <v>2</v>
      </c>
      <c r="J343" s="214" t="s">
        <v>284</v>
      </c>
      <c r="K343" s="215" t="s">
        <v>16</v>
      </c>
      <c r="L343" s="352" t="s">
        <v>4</v>
      </c>
      <c r="M343" s="353"/>
      <c r="N343" s="353"/>
      <c r="O343" s="353"/>
      <c r="P343" s="353"/>
      <c r="Q343" s="353"/>
      <c r="R343" s="353"/>
      <c r="S343" s="353"/>
      <c r="T343" s="353"/>
      <c r="U343" s="353"/>
      <c r="V343" s="353"/>
      <c r="W343" s="353"/>
      <c r="X343" s="353"/>
      <c r="Y343" s="353"/>
      <c r="Z343" s="354"/>
      <c r="AA343" s="216" t="s">
        <v>16</v>
      </c>
      <c r="AB343" s="373" t="s">
        <v>470</v>
      </c>
      <c r="AC343" s="374"/>
      <c r="AD343" s="374"/>
      <c r="AE343" s="374"/>
      <c r="AF343" s="374"/>
      <c r="AG343" s="374"/>
      <c r="AH343" s="374"/>
      <c r="AI343" s="375"/>
      <c r="AJ343" s="228" t="s">
        <v>16</v>
      </c>
    </row>
    <row r="344" spans="1:54" ht="14.25" thickBot="1" x14ac:dyDescent="0.2">
      <c r="A344" s="366"/>
      <c r="B344" s="356"/>
      <c r="C344" s="358"/>
      <c r="D344" s="358"/>
      <c r="E344" s="217" t="s">
        <v>6</v>
      </c>
      <c r="F344" s="356"/>
      <c r="G344" s="218" t="s">
        <v>7</v>
      </c>
      <c r="H344" s="362"/>
      <c r="I344" s="360"/>
      <c r="J344" s="219"/>
      <c r="K344" s="220"/>
      <c r="L344" s="349" t="s">
        <v>8</v>
      </c>
      <c r="M344" s="350"/>
      <c r="N344" s="350"/>
      <c r="O344" s="350"/>
      <c r="P344" s="350"/>
      <c r="Q344" s="350"/>
      <c r="R344" s="351"/>
      <c r="S344" s="217" t="s">
        <v>9</v>
      </c>
      <c r="T344" s="221" t="s">
        <v>10</v>
      </c>
      <c r="U344" s="222"/>
      <c r="V344" s="222"/>
      <c r="W344" s="222"/>
      <c r="X344" s="222"/>
      <c r="Y344" s="223"/>
      <c r="Z344" s="218" t="s">
        <v>11</v>
      </c>
      <c r="AA344" s="224"/>
      <c r="AB344" s="376" t="s">
        <v>8</v>
      </c>
      <c r="AC344" s="377"/>
      <c r="AD344" s="377"/>
      <c r="AE344" s="377"/>
      <c r="AF344" s="377"/>
      <c r="AG344" s="377"/>
      <c r="AH344" s="378"/>
      <c r="AI344" s="225" t="s">
        <v>9</v>
      </c>
      <c r="AJ344" s="229"/>
    </row>
    <row r="345" spans="1:54" x14ac:dyDescent="0.15">
      <c r="A345" s="367">
        <v>69</v>
      </c>
      <c r="B345" s="379" t="str">
        <f>IF(OR(B340="",E345=""),"",B340+1)</f>
        <v/>
      </c>
      <c r="C345" s="281"/>
      <c r="D345" s="279"/>
      <c r="E345" s="184" t="str">
        <f>IF(C345="○",IF($D345&lt;&gt;"",VLOOKUP($D345,新規学連登録者入力シート!$A$2:$U$101,8,FALSE),""),IF($D345&lt;&gt;"",IF(VLOOKUP(個人情報!$D345,登録者リスト!$A$1:$F$43729,4,FALSE)=基本情報!$D$6,VLOOKUP(個人情報!$D345,登録者リスト!$A$1:$F$43729,3,FALSE),""),""))</f>
        <v/>
      </c>
      <c r="F345" s="283" t="str">
        <f>IF(C345="○",IF($D345&lt;&gt;"",VLOOKUP($D345,新規学連登録者入力シート!$A$2:$U$101,9,FALSE),""),IF($D345&lt;&gt;"",IF(VLOOKUP(個人情報!$D345,登録者リスト!$A$1:$G$43729,4,FALSE)=基本情報!$D$6,VLOOKUP(個人情報!$D345,登録者リスト!$A$1:$G$43729,7,FALSE),""),""))</f>
        <v/>
      </c>
      <c r="G345" s="185" t="str">
        <f>IF(C345="○",IF($D345&lt;&gt;"",VLOOKUP($D345,新規学連登録者入力シート!$A$2:$U$101,14,FALSE),""),IF($D345&lt;&gt;"",IF(VLOOKUP(個人情報!$D345,登録者リスト!$A$1:$F$43729,4,FALSE)=基本情報!$D$6,VLOOKUP(個人情報!$D345,登録者リスト!$A$1:$F$43729,5,FALSE),""),""))</f>
        <v/>
      </c>
      <c r="H345" s="363" t="str">
        <f>IF(C345="○",IF($D345&lt;&gt;"",VLOOKUP($D345,新規学連登録者入力シート!$A$2:$U$101,19,FALSE),""),IF($D345&lt;&gt;"",IF(VLOOKUP(個人情報!$D345,登録者リスト!$A$1:$H$43729,4,FALSE)=基本情報!$D$6,VLOOKUP(個人情報!$D345,登録者リスト!$A$1:$H$43729,8,FALSE),""),""))</f>
        <v/>
      </c>
      <c r="I345" s="347"/>
      <c r="J345" s="170"/>
      <c r="K345" s="13" t="str">
        <f>IF(S345="",ASC(L345&amp;IF(N345&lt;&gt;"",TEXT(N345,"00"),"")&amp;IF(P345&lt;&gt;"",TEXT(P345,"00"),"")&amp;IF(R345&lt;&gt;"",TEXT(R345,"00"),"")),ASC(S345))</f>
        <v/>
      </c>
      <c r="L345" s="279"/>
      <c r="M345" s="329" t="s">
        <v>278</v>
      </c>
      <c r="N345" s="311"/>
      <c r="O345" s="329" t="s">
        <v>279</v>
      </c>
      <c r="P345" s="311"/>
      <c r="Q345" s="313" t="s">
        <v>280</v>
      </c>
      <c r="R345" s="315"/>
      <c r="S345" s="279"/>
      <c r="T345" s="8"/>
      <c r="U345" s="9" t="s">
        <v>23</v>
      </c>
      <c r="V345" s="8"/>
      <c r="W345" s="9" t="s">
        <v>24</v>
      </c>
      <c r="X345" s="8"/>
      <c r="Y345" s="9" t="s">
        <v>26</v>
      </c>
      <c r="Z345" s="341"/>
      <c r="AA345" s="127" t="str">
        <f>IF(AI345="",ASC(AB345&amp;IF(AD345&lt;&gt;"",TEXT(AD345,"00"),"")&amp;IF(AF345&lt;&gt;"",TEXT(AF345,"00"),"")&amp;IF(AH345&lt;&gt;"",TEXT(AH345,"00"),"")),ASC(AI345))</f>
        <v/>
      </c>
      <c r="AB345" s="327" t="str">
        <f>IF(I345="","",IF(I345="201 十種競技","",VLOOKUP(I345,大学記録!$A$3:$H$22,2,FALSE)))</f>
        <v/>
      </c>
      <c r="AC345" s="331" t="s">
        <v>278</v>
      </c>
      <c r="AD345" s="327" t="str">
        <f>IF(I345="","",IF(I345="201 十種競技","",VLOOKUP(I345,大学記録!$A$3:$H$22,4,FALSE)))</f>
        <v/>
      </c>
      <c r="AE345" s="331" t="s">
        <v>279</v>
      </c>
      <c r="AF345" s="327" t="str">
        <f>IF(I345="","",IF(I345="201 十種競技","",VLOOKUP(I345,大学記録!$A$3:$H$22,6,FALSE)))</f>
        <v/>
      </c>
      <c r="AG345" s="335" t="s">
        <v>280</v>
      </c>
      <c r="AH345" s="327" t="str">
        <f>IF(I345="","",IF(I345="201 十種競技","",VLOOKUP(I345,大学記録!$A$3:$H$22,8,FALSE)))</f>
        <v/>
      </c>
      <c r="AI345" s="371" t="str">
        <f>IF(I345="","",IF(I345="201 十種競技",大学記録!$B$21,""))</f>
        <v/>
      </c>
      <c r="AJ345" s="230" t="e">
        <f>IF(#REF!="",ASC(#REF!&amp;IF(#REF!&lt;&gt;"",TEXT(#REF!,"00"),"")&amp;IF(#REF!&lt;&gt;"",TEXT(#REF!,"00"),"")&amp;IF(#REF!&lt;&gt;"",TEXT(#REF!,"00"),"")),ASC(#REF!))</f>
        <v>#REF!</v>
      </c>
      <c r="AL345" s="6" t="str">
        <f>IF(AND(I345&lt;&gt;"107 ハーフマラソン",I345&lt;&gt;"062 10000mW"),D345 &amp; "-" &amp; I345,D345 &amp; "-" &amp; I345 &amp;#REF!)</f>
        <v>-</v>
      </c>
      <c r="AM345" s="6" t="str">
        <f>IF(ISERROR(VLOOKUP(個人情報!$AL345,登録者リスト!#REF!,4,FALSE)),"○","")</f>
        <v>○</v>
      </c>
      <c r="AN345" s="6" t="e">
        <f>IF(AND(I345&lt;&gt;"107 ハーフマラソン",I345&lt;&gt;"062 10000mW"),#REF! &amp; "-" &amp; I345,#REF! &amp; "-" &amp; I345 &amp;#REF!)</f>
        <v>#REF!</v>
      </c>
      <c r="AO345" s="6" t="str">
        <f>IF(ISERROR(VLOOKUP(AN345,突破者リスト外資格記録入力シート!$D$7:$M$106,2,FALSE)),"○","")</f>
        <v>○</v>
      </c>
      <c r="AP345" s="6" t="str">
        <f>IF(C345="○","整理番号","登録番号")</f>
        <v>登録番号</v>
      </c>
      <c r="AQ345" s="6" t="str">
        <f>IF(I345="107 ハーフマラソン","H",IF(I345="062 10000mW","W",""))</f>
        <v/>
      </c>
      <c r="AR345" s="6" t="e">
        <f>VLOOKUP($I345 &amp;#REF!,標準記録!$A$1:$D$25,2,FALSE)</f>
        <v>#REF!</v>
      </c>
      <c r="AS345" s="6" t="e">
        <f>VLOOKUP($I345 &amp;#REF!,標準記録!$A$1:$D$25,3,FALSE)</f>
        <v>#REF!</v>
      </c>
      <c r="AT345" s="6" t="e">
        <f>VLOOKUP($I345 &amp;#REF!,標準記録!$A$1:$D$25,4,FALSE)</f>
        <v>#REF!</v>
      </c>
      <c r="AU345" s="6" t="str">
        <f>IF(AV345="","",A345)</f>
        <v/>
      </c>
      <c r="AV345" s="6" t="str">
        <f>IF(OR(I345="201 十種競技",I345="202 七種競技"),#REF!,"")</f>
        <v/>
      </c>
      <c r="AW345" s="6" t="str">
        <f>IF(I345="107 ハーフマラソン",#REF!,"")</f>
        <v/>
      </c>
      <c r="AX345" s="6" t="e">
        <f>I345 &amp;#REF!</f>
        <v>#REF!</v>
      </c>
      <c r="AY345" s="6">
        <f>I345</f>
        <v>0</v>
      </c>
      <c r="AZ345" s="6">
        <f>COUNTIF($AY$5:$AY$401,I345)</f>
        <v>160</v>
      </c>
      <c r="BA345" s="6">
        <f>COUNTIF($AX$5:$AX$401,I345 &amp; "B標準")</f>
        <v>0</v>
      </c>
      <c r="BB345" s="6" t="str">
        <f>D343 &amp; D345</f>
        <v>登録番号</v>
      </c>
    </row>
    <row r="346" spans="1:54" ht="14.25" thickBot="1" x14ac:dyDescent="0.2">
      <c r="A346" s="368"/>
      <c r="B346" s="380"/>
      <c r="C346" s="282"/>
      <c r="D346" s="280"/>
      <c r="E346" s="186" t="str">
        <f>IF(C345="○",IF($D345&lt;&gt;"",VLOOKUP($D345,新規学連登録者入力シート!$A$2:$U$101,7,FALSE),""),IF($D345&lt;&gt;"",IF(VLOOKUP(個人情報!$D345,登録者リスト!$A$1:$F$43729,4,FALSE)=基本情報!$D$6,VLOOKUP(個人情報!$D345,登録者リスト!$A$1:$F$43729,2,FALSE),""),""))</f>
        <v/>
      </c>
      <c r="F346" s="284"/>
      <c r="G346" s="186" t="str">
        <f>IF(C345="○",IF($D345&lt;&gt;"",VLOOKUP($D345,新規学連登録者入力シート!$A$2:$U$101,19,FALSE),""),IF($D345&lt;&gt;"",IF(VLOOKUP(個人情報!$D345,登録者リスト!$A$1:$F$43729,4,FALSE)=基本情報!$D$6,VLOOKUP(個人情報!$D345,登録者リスト!$A$1:$F$43729,6,FALSE),""),""))</f>
        <v/>
      </c>
      <c r="H346" s="364"/>
      <c r="I346" s="348"/>
      <c r="J346" s="171"/>
      <c r="K346" s="15" t="str">
        <f>IF(S346="",ASC(L346&amp;IF(N346&lt;&gt;"",TEXT(N346,"00"),"")&amp;IF(P346&lt;&gt;"",TEXT(P346,"00"),"")&amp;IF(R346&lt;&gt;"",TEXT(R346,"00"),"")),ASC(S346))</f>
        <v/>
      </c>
      <c r="L346" s="280"/>
      <c r="M346" s="330"/>
      <c r="N346" s="312"/>
      <c r="O346" s="330"/>
      <c r="P346" s="312"/>
      <c r="Q346" s="314"/>
      <c r="R346" s="316"/>
      <c r="S346" s="280"/>
      <c r="T346" s="10"/>
      <c r="U346" s="11" t="s">
        <v>23</v>
      </c>
      <c r="V346" s="10"/>
      <c r="W346" s="11" t="s">
        <v>25</v>
      </c>
      <c r="X346" s="10"/>
      <c r="Y346" s="11" t="s">
        <v>26</v>
      </c>
      <c r="Z346" s="342"/>
      <c r="AA346" s="128" t="str">
        <f>IF(AI346="",ASC(AB345&amp;IF(AD346&lt;&gt;"",TEXT(AD346,"00"),"")&amp;IF(AF346&lt;&gt;"",TEXT(AF346,"00"),"")&amp;IF(AH346&lt;&gt;"",TEXT(AH346,"00"),"")),ASC(AI346))</f>
        <v/>
      </c>
      <c r="AB346" s="328"/>
      <c r="AC346" s="332"/>
      <c r="AD346" s="328"/>
      <c r="AE346" s="332"/>
      <c r="AF346" s="328"/>
      <c r="AG346" s="336"/>
      <c r="AH346" s="328"/>
      <c r="AI346" s="372"/>
      <c r="AJ346" s="231" t="e">
        <f>IF(#REF!="",ASC(#REF!&amp;IF(#REF!&lt;&gt;"",TEXT(#REF!,"00"),"")&amp;IF(#REF!&lt;&gt;"",TEXT(#REF!,"00"),"")&amp;IF(#REF!&lt;&gt;"",TEXT(#REF!,"00"),"")),ASC(#REF!))</f>
        <v>#REF!</v>
      </c>
      <c r="AL346" s="6" t="str">
        <f>IF(AND(I346&lt;&gt;"107 ハーフマラソン",I346&lt;&gt;"062 10000mW"),D345 &amp; "-" &amp; I346,D345 &amp; "-" &amp; I346 &amp;#REF!)</f>
        <v>-</v>
      </c>
      <c r="AM346" s="6" t="str">
        <f>IF(ISERROR(VLOOKUP(個人情報!$AL346,登録者リスト!#REF!,4,FALSE)),"○","")</f>
        <v>○</v>
      </c>
      <c r="AN346" s="6" t="e">
        <f>IF(AND(I346&lt;&gt;"107 ハーフマラソン",I346&lt;&gt;"062 10000mW"),#REF! &amp; "-" &amp; I346,#REF! &amp; "-" &amp; I346 &amp;#REF!)</f>
        <v>#REF!</v>
      </c>
      <c r="AO346" s="6" t="str">
        <f>IF(ISERROR(VLOOKUP(AN346,突破者リスト外資格記録入力シート!$D$7:$M$106,2,FALSE)),"○","")</f>
        <v>○</v>
      </c>
      <c r="AQ346" s="6" t="str">
        <f>IF(I346="107 ハーフマラソン","H",IF(I346="062 10000mW","W",""))</f>
        <v/>
      </c>
      <c r="AR346" s="6" t="e">
        <f>VLOOKUP($I346 &amp;#REF!,標準記録!$A$1:$D$25,2,FALSE)</f>
        <v>#REF!</v>
      </c>
      <c r="AS346" s="6" t="e">
        <f>VLOOKUP($I346 &amp;#REF!,標準記録!$A$1:$D$25,3,FALSE)</f>
        <v>#REF!</v>
      </c>
      <c r="AT346" s="6" t="e">
        <f>VLOOKUP($I346 &amp;#REF!,標準記録!$A$1:$D$25,4,FALSE)</f>
        <v>#REF!</v>
      </c>
      <c r="AU346" s="6" t="str">
        <f>IF(AV346="","",A345)</f>
        <v/>
      </c>
      <c r="AV346" s="6" t="str">
        <f>IF(OR(I346="201 十種競技",I346="202 七種競技"),#REF!,"")</f>
        <v/>
      </c>
      <c r="AW346" s="6" t="str">
        <f>IF(I346="107 ハーフマラソン",#REF!,"")</f>
        <v/>
      </c>
      <c r="AX346" s="6" t="e">
        <f>I346 &amp;#REF!</f>
        <v>#REF!</v>
      </c>
      <c r="AY346" s="6">
        <f>I346</f>
        <v>0</v>
      </c>
      <c r="AZ346" s="6">
        <f>COUNTIF($AY$5:$AY$401,I346)</f>
        <v>160</v>
      </c>
      <c r="BA346" s="6">
        <f>COUNTIF($AX$5:$AX$401,I346 &amp; "B標準")</f>
        <v>0</v>
      </c>
    </row>
    <row r="347" spans="1:54" ht="15" thickTop="1" thickBot="1" x14ac:dyDescent="0.2">
      <c r="A347" s="369"/>
      <c r="B347" s="319" t="s">
        <v>167</v>
      </c>
      <c r="C347" s="320"/>
      <c r="D347" s="320"/>
      <c r="E347" s="320"/>
      <c r="F347" s="320"/>
      <c r="G347" s="321"/>
      <c r="H347" s="183"/>
      <c r="I347" s="370"/>
      <c r="J347" s="323"/>
      <c r="K347" s="323"/>
      <c r="L347" s="323"/>
      <c r="M347" s="323"/>
      <c r="N347" s="323"/>
      <c r="O347" s="323"/>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4"/>
    </row>
    <row r="348" spans="1:54" ht="13.5" customHeight="1" x14ac:dyDescent="0.15">
      <c r="A348" s="365"/>
      <c r="B348" s="355" t="s">
        <v>0</v>
      </c>
      <c r="C348" s="357" t="s">
        <v>283</v>
      </c>
      <c r="D348" s="357" t="str">
        <f>IF(C350="○","整理番号","登録番号")</f>
        <v>登録番号</v>
      </c>
      <c r="E348" s="212" t="s">
        <v>1402</v>
      </c>
      <c r="F348" s="355" t="s">
        <v>322</v>
      </c>
      <c r="G348" s="213" t="s">
        <v>1</v>
      </c>
      <c r="H348" s="361" t="s">
        <v>1403</v>
      </c>
      <c r="I348" s="359" t="s">
        <v>2</v>
      </c>
      <c r="J348" s="214" t="s">
        <v>284</v>
      </c>
      <c r="K348" s="215" t="s">
        <v>16</v>
      </c>
      <c r="L348" s="352" t="s">
        <v>4</v>
      </c>
      <c r="M348" s="353"/>
      <c r="N348" s="353"/>
      <c r="O348" s="353"/>
      <c r="P348" s="353"/>
      <c r="Q348" s="353"/>
      <c r="R348" s="353"/>
      <c r="S348" s="353"/>
      <c r="T348" s="353"/>
      <c r="U348" s="353"/>
      <c r="V348" s="353"/>
      <c r="W348" s="353"/>
      <c r="X348" s="353"/>
      <c r="Y348" s="353"/>
      <c r="Z348" s="354"/>
      <c r="AA348" s="216" t="s">
        <v>16</v>
      </c>
      <c r="AB348" s="373" t="s">
        <v>470</v>
      </c>
      <c r="AC348" s="374"/>
      <c r="AD348" s="374"/>
      <c r="AE348" s="374"/>
      <c r="AF348" s="374"/>
      <c r="AG348" s="374"/>
      <c r="AH348" s="374"/>
      <c r="AI348" s="375"/>
      <c r="AJ348" s="228" t="s">
        <v>16</v>
      </c>
    </row>
    <row r="349" spans="1:54" ht="14.25" thickBot="1" x14ac:dyDescent="0.2">
      <c r="A349" s="366"/>
      <c r="B349" s="356"/>
      <c r="C349" s="358"/>
      <c r="D349" s="358"/>
      <c r="E349" s="217" t="s">
        <v>6</v>
      </c>
      <c r="F349" s="356"/>
      <c r="G349" s="218" t="s">
        <v>7</v>
      </c>
      <c r="H349" s="362"/>
      <c r="I349" s="360"/>
      <c r="J349" s="219"/>
      <c r="K349" s="220"/>
      <c r="L349" s="349" t="s">
        <v>8</v>
      </c>
      <c r="M349" s="350"/>
      <c r="N349" s="350"/>
      <c r="O349" s="350"/>
      <c r="P349" s="350"/>
      <c r="Q349" s="350"/>
      <c r="R349" s="351"/>
      <c r="S349" s="217" t="s">
        <v>9</v>
      </c>
      <c r="T349" s="221" t="s">
        <v>10</v>
      </c>
      <c r="U349" s="222"/>
      <c r="V349" s="222"/>
      <c r="W349" s="222"/>
      <c r="X349" s="222"/>
      <c r="Y349" s="223"/>
      <c r="Z349" s="218" t="s">
        <v>11</v>
      </c>
      <c r="AA349" s="224"/>
      <c r="AB349" s="376" t="s">
        <v>8</v>
      </c>
      <c r="AC349" s="377"/>
      <c r="AD349" s="377"/>
      <c r="AE349" s="377"/>
      <c r="AF349" s="377"/>
      <c r="AG349" s="377"/>
      <c r="AH349" s="378"/>
      <c r="AI349" s="225" t="s">
        <v>9</v>
      </c>
      <c r="AJ349" s="229"/>
    </row>
    <row r="350" spans="1:54" x14ac:dyDescent="0.15">
      <c r="A350" s="367">
        <v>70</v>
      </c>
      <c r="B350" s="379" t="str">
        <f>IF(OR(B345="",E350=""),"",B345+1)</f>
        <v/>
      </c>
      <c r="C350" s="281"/>
      <c r="D350" s="279"/>
      <c r="E350" s="184" t="str">
        <f>IF(C350="○",IF($D350&lt;&gt;"",VLOOKUP($D350,新規学連登録者入力シート!$A$2:$U$101,8,FALSE),""),IF($D350&lt;&gt;"",IF(VLOOKUP(個人情報!$D350,登録者リスト!$A$1:$F$43729,4,FALSE)=基本情報!$D$6,VLOOKUP(個人情報!$D350,登録者リスト!$A$1:$F$43729,3,FALSE),""),""))</f>
        <v/>
      </c>
      <c r="F350" s="283" t="str">
        <f>IF(C350="○",IF($D350&lt;&gt;"",VLOOKUP($D350,新規学連登録者入力シート!$A$2:$U$101,9,FALSE),""),IF($D350&lt;&gt;"",IF(VLOOKUP(個人情報!$D350,登録者リスト!$A$1:$G$43729,4,FALSE)=基本情報!$D$6,VLOOKUP(個人情報!$D350,登録者リスト!$A$1:$G$43729,7,FALSE),""),""))</f>
        <v/>
      </c>
      <c r="G350" s="185" t="str">
        <f>IF(C350="○",IF($D350&lt;&gt;"",VLOOKUP($D350,新規学連登録者入力シート!$A$2:$U$101,14,FALSE),""),IF($D350&lt;&gt;"",IF(VLOOKUP(個人情報!$D350,登録者リスト!$A$1:$F$43729,4,FALSE)=基本情報!$D$6,VLOOKUP(個人情報!$D350,登録者リスト!$A$1:$F$43729,5,FALSE),""),""))</f>
        <v/>
      </c>
      <c r="H350" s="363" t="str">
        <f>IF(C350="○",IF($D350&lt;&gt;"",VLOOKUP($D350,新規学連登録者入力シート!$A$2:$U$101,19,FALSE),""),IF($D350&lt;&gt;"",IF(VLOOKUP(個人情報!$D350,登録者リスト!$A$1:$H$43729,4,FALSE)=基本情報!$D$6,VLOOKUP(個人情報!$D350,登録者リスト!$A$1:$H$43729,8,FALSE),""),""))</f>
        <v/>
      </c>
      <c r="I350" s="347"/>
      <c r="J350" s="170"/>
      <c r="K350" s="13" t="str">
        <f>IF(S350="",ASC(L350&amp;IF(N350&lt;&gt;"",TEXT(N350,"00"),"")&amp;IF(P350&lt;&gt;"",TEXT(P350,"00"),"")&amp;IF(R350&lt;&gt;"",TEXT(R350,"00"),"")),ASC(S350))</f>
        <v/>
      </c>
      <c r="L350" s="279"/>
      <c r="M350" s="329" t="s">
        <v>278</v>
      </c>
      <c r="N350" s="311"/>
      <c r="O350" s="329" t="s">
        <v>279</v>
      </c>
      <c r="P350" s="311"/>
      <c r="Q350" s="313" t="s">
        <v>280</v>
      </c>
      <c r="R350" s="315"/>
      <c r="S350" s="279"/>
      <c r="T350" s="8"/>
      <c r="U350" s="9" t="s">
        <v>23</v>
      </c>
      <c r="V350" s="8"/>
      <c r="W350" s="9" t="s">
        <v>24</v>
      </c>
      <c r="X350" s="8"/>
      <c r="Y350" s="9" t="s">
        <v>26</v>
      </c>
      <c r="Z350" s="341"/>
      <c r="AA350" s="127" t="str">
        <f>IF(AI350="",ASC(AB350&amp;IF(AD350&lt;&gt;"",TEXT(AD350,"00"),"")&amp;IF(AF350&lt;&gt;"",TEXT(AF350,"00"),"")&amp;IF(AH350&lt;&gt;"",TEXT(AH350,"00"),"")),ASC(AI350))</f>
        <v/>
      </c>
      <c r="AB350" s="327" t="str">
        <f>IF(I350="","",IF(I350="201 十種競技","",VLOOKUP(I350,大学記録!$A$3:$H$22,2,FALSE)))</f>
        <v/>
      </c>
      <c r="AC350" s="331" t="s">
        <v>278</v>
      </c>
      <c r="AD350" s="327" t="str">
        <f>IF(I350="","",IF(I350="201 十種競技","",VLOOKUP(I350,大学記録!$A$3:$H$22,4,FALSE)))</f>
        <v/>
      </c>
      <c r="AE350" s="331" t="s">
        <v>279</v>
      </c>
      <c r="AF350" s="327" t="str">
        <f>IF(I350="","",IF(I350="201 十種競技","",VLOOKUP(I350,大学記録!$A$3:$H$22,6,FALSE)))</f>
        <v/>
      </c>
      <c r="AG350" s="335" t="s">
        <v>280</v>
      </c>
      <c r="AH350" s="327" t="str">
        <f>IF(I350="","",IF(I350="201 十種競技","",VLOOKUP(I350,大学記録!$A$3:$H$22,8,FALSE)))</f>
        <v/>
      </c>
      <c r="AI350" s="371" t="str">
        <f>IF(I350="","",IF(I350="201 十種競技",大学記録!$B$21,""))</f>
        <v/>
      </c>
      <c r="AJ350" s="230" t="e">
        <f>IF(#REF!="",ASC(#REF!&amp;IF(#REF!&lt;&gt;"",TEXT(#REF!,"00"),"")&amp;IF(#REF!&lt;&gt;"",TEXT(#REF!,"00"),"")&amp;IF(#REF!&lt;&gt;"",TEXT(#REF!,"00"),"")),ASC(#REF!))</f>
        <v>#REF!</v>
      </c>
      <c r="AL350" s="6" t="str">
        <f>IF(AND(I350&lt;&gt;"107 ハーフマラソン",I350&lt;&gt;"062 10000mW"),D350 &amp; "-" &amp; I350,D350 &amp; "-" &amp; I350 &amp;#REF!)</f>
        <v>-</v>
      </c>
      <c r="AM350" s="6" t="str">
        <f>IF(ISERROR(VLOOKUP(個人情報!$AL350,登録者リスト!#REF!,4,FALSE)),"○","")</f>
        <v>○</v>
      </c>
      <c r="AN350" s="6" t="e">
        <f>IF(AND(I350&lt;&gt;"107 ハーフマラソン",I350&lt;&gt;"062 10000mW"),#REF! &amp; "-" &amp; I350,#REF! &amp; "-" &amp; I350 &amp;#REF!)</f>
        <v>#REF!</v>
      </c>
      <c r="AO350" s="6" t="str">
        <f>IF(ISERROR(VLOOKUP(AN350,突破者リスト外資格記録入力シート!$D$7:$M$106,2,FALSE)),"○","")</f>
        <v>○</v>
      </c>
      <c r="AP350" s="6" t="str">
        <f>IF(C350="○","整理番号","登録番号")</f>
        <v>登録番号</v>
      </c>
      <c r="AQ350" s="6" t="str">
        <f>IF(I350="107 ハーフマラソン","H",IF(I350="062 10000mW","W",""))</f>
        <v/>
      </c>
      <c r="AR350" s="6" t="e">
        <f>VLOOKUP($I350 &amp;#REF!,標準記録!$A$1:$D$25,2,FALSE)</f>
        <v>#REF!</v>
      </c>
      <c r="AS350" s="6" t="e">
        <f>VLOOKUP($I350 &amp;#REF!,標準記録!$A$1:$D$25,3,FALSE)</f>
        <v>#REF!</v>
      </c>
      <c r="AT350" s="6" t="e">
        <f>VLOOKUP($I350 &amp;#REF!,標準記録!$A$1:$D$25,4,FALSE)</f>
        <v>#REF!</v>
      </c>
      <c r="AU350" s="6" t="str">
        <f>IF(AV350="","",A350)</f>
        <v/>
      </c>
      <c r="AV350" s="6" t="str">
        <f>IF(OR(I350="201 十種競技",I350="202 七種競技"),#REF!,"")</f>
        <v/>
      </c>
      <c r="AW350" s="6" t="str">
        <f>IF(I350="107 ハーフマラソン",#REF!,"")</f>
        <v/>
      </c>
      <c r="AX350" s="6" t="e">
        <f>I350 &amp;#REF!</f>
        <v>#REF!</v>
      </c>
      <c r="AY350" s="6">
        <f>I350</f>
        <v>0</v>
      </c>
      <c r="AZ350" s="6">
        <f>COUNTIF($AY$5:$AY$401,I350)</f>
        <v>160</v>
      </c>
      <c r="BA350" s="6">
        <f>COUNTIF($AX$5:$AX$401,I350 &amp; "B標準")</f>
        <v>0</v>
      </c>
      <c r="BB350" s="6" t="str">
        <f>D348 &amp; D350</f>
        <v>登録番号</v>
      </c>
    </row>
    <row r="351" spans="1:54" ht="14.25" thickBot="1" x14ac:dyDescent="0.2">
      <c r="A351" s="368"/>
      <c r="B351" s="380"/>
      <c r="C351" s="282"/>
      <c r="D351" s="280"/>
      <c r="E351" s="186" t="str">
        <f>IF(C350="○",IF($D350&lt;&gt;"",VLOOKUP($D350,新規学連登録者入力シート!$A$2:$U$101,7,FALSE),""),IF($D350&lt;&gt;"",IF(VLOOKUP(個人情報!$D350,登録者リスト!$A$1:$F$43729,4,FALSE)=基本情報!$D$6,VLOOKUP(個人情報!$D350,登録者リスト!$A$1:$F$43729,2,FALSE),""),""))</f>
        <v/>
      </c>
      <c r="F351" s="284"/>
      <c r="G351" s="186" t="str">
        <f>IF(C350="○",IF($D350&lt;&gt;"",VLOOKUP($D350,新規学連登録者入力シート!$A$2:$U$101,19,FALSE),""),IF($D350&lt;&gt;"",IF(VLOOKUP(個人情報!$D350,登録者リスト!$A$1:$F$43729,4,FALSE)=基本情報!$D$6,VLOOKUP(個人情報!$D350,登録者リスト!$A$1:$F$43729,6,FALSE),""),""))</f>
        <v/>
      </c>
      <c r="H351" s="364"/>
      <c r="I351" s="348"/>
      <c r="J351" s="171"/>
      <c r="K351" s="15" t="str">
        <f>IF(S351="",ASC(L351&amp;IF(N351&lt;&gt;"",TEXT(N351,"00"),"")&amp;IF(P351&lt;&gt;"",TEXT(P351,"00"),"")&amp;IF(R351&lt;&gt;"",TEXT(R351,"00"),"")),ASC(S351))</f>
        <v/>
      </c>
      <c r="L351" s="280"/>
      <c r="M351" s="330"/>
      <c r="N351" s="312"/>
      <c r="O351" s="330"/>
      <c r="P351" s="312"/>
      <c r="Q351" s="314"/>
      <c r="R351" s="316"/>
      <c r="S351" s="280"/>
      <c r="T351" s="10"/>
      <c r="U351" s="11" t="s">
        <v>23</v>
      </c>
      <c r="V351" s="10"/>
      <c r="W351" s="11" t="s">
        <v>25</v>
      </c>
      <c r="X351" s="10"/>
      <c r="Y351" s="11" t="s">
        <v>26</v>
      </c>
      <c r="Z351" s="342"/>
      <c r="AA351" s="128" t="str">
        <f>IF(AI351="",ASC(AB350&amp;IF(AD351&lt;&gt;"",TEXT(AD351,"00"),"")&amp;IF(AF351&lt;&gt;"",TEXT(AF351,"00"),"")&amp;IF(AH351&lt;&gt;"",TEXT(AH351,"00"),"")),ASC(AI351))</f>
        <v/>
      </c>
      <c r="AB351" s="328"/>
      <c r="AC351" s="332"/>
      <c r="AD351" s="328"/>
      <c r="AE351" s="332"/>
      <c r="AF351" s="328"/>
      <c r="AG351" s="336"/>
      <c r="AH351" s="328"/>
      <c r="AI351" s="372"/>
      <c r="AJ351" s="231" t="e">
        <f>IF(#REF!="",ASC(#REF!&amp;IF(#REF!&lt;&gt;"",TEXT(#REF!,"00"),"")&amp;IF(#REF!&lt;&gt;"",TEXT(#REF!,"00"),"")&amp;IF(#REF!&lt;&gt;"",TEXT(#REF!,"00"),"")),ASC(#REF!))</f>
        <v>#REF!</v>
      </c>
      <c r="AL351" s="6" t="str">
        <f>IF(AND(I351&lt;&gt;"107 ハーフマラソン",I351&lt;&gt;"062 10000mW"),D350 &amp; "-" &amp; I351,D350 &amp; "-" &amp; I351 &amp;#REF!)</f>
        <v>-</v>
      </c>
      <c r="AM351" s="6" t="str">
        <f>IF(ISERROR(VLOOKUP(個人情報!$AL351,登録者リスト!#REF!,4,FALSE)),"○","")</f>
        <v>○</v>
      </c>
      <c r="AN351" s="6" t="e">
        <f>IF(AND(I351&lt;&gt;"107 ハーフマラソン",I351&lt;&gt;"062 10000mW"),#REF! &amp; "-" &amp; I351,#REF! &amp; "-" &amp; I351 &amp;#REF!)</f>
        <v>#REF!</v>
      </c>
      <c r="AO351" s="6" t="str">
        <f>IF(ISERROR(VLOOKUP(AN351,突破者リスト外資格記録入力シート!$D$7:$M$106,2,FALSE)),"○","")</f>
        <v>○</v>
      </c>
      <c r="AQ351" s="6" t="str">
        <f>IF(I351="107 ハーフマラソン","H",IF(I351="062 10000mW","W",""))</f>
        <v/>
      </c>
      <c r="AR351" s="6" t="e">
        <f>VLOOKUP($I351 &amp;#REF!,標準記録!$A$1:$D$25,2,FALSE)</f>
        <v>#REF!</v>
      </c>
      <c r="AS351" s="6" t="e">
        <f>VLOOKUP($I351 &amp;#REF!,標準記録!$A$1:$D$25,3,FALSE)</f>
        <v>#REF!</v>
      </c>
      <c r="AT351" s="6" t="e">
        <f>VLOOKUP($I351 &amp;#REF!,標準記録!$A$1:$D$25,4,FALSE)</f>
        <v>#REF!</v>
      </c>
      <c r="AU351" s="6" t="str">
        <f>IF(AV351="","",A350)</f>
        <v/>
      </c>
      <c r="AV351" s="6" t="str">
        <f>IF(OR(I351="201 十種競技",I351="202 七種競技"),#REF!,"")</f>
        <v/>
      </c>
      <c r="AW351" s="6" t="str">
        <f>IF(I351="107 ハーフマラソン",#REF!,"")</f>
        <v/>
      </c>
      <c r="AX351" s="6" t="e">
        <f>I351 &amp;#REF!</f>
        <v>#REF!</v>
      </c>
      <c r="AY351" s="6">
        <f>I351</f>
        <v>0</v>
      </c>
      <c r="AZ351" s="6">
        <f>COUNTIF($AY$5:$AY$401,I351)</f>
        <v>160</v>
      </c>
      <c r="BA351" s="6">
        <f>COUNTIF($AX$5:$AX$401,I351 &amp; "B標準")</f>
        <v>0</v>
      </c>
    </row>
    <row r="352" spans="1:54" ht="15" thickTop="1" thickBot="1" x14ac:dyDescent="0.2">
      <c r="A352" s="369"/>
      <c r="B352" s="319" t="s">
        <v>167</v>
      </c>
      <c r="C352" s="320"/>
      <c r="D352" s="320"/>
      <c r="E352" s="320"/>
      <c r="F352" s="320"/>
      <c r="G352" s="321"/>
      <c r="H352" s="183"/>
      <c r="I352" s="370"/>
      <c r="J352" s="323"/>
      <c r="K352" s="323"/>
      <c r="L352" s="323"/>
      <c r="M352" s="323"/>
      <c r="N352" s="323"/>
      <c r="O352" s="323"/>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4"/>
    </row>
    <row r="353" spans="1:54" ht="13.5" customHeight="1" x14ac:dyDescent="0.15">
      <c r="A353" s="365"/>
      <c r="B353" s="355" t="s">
        <v>0</v>
      </c>
      <c r="C353" s="357" t="s">
        <v>283</v>
      </c>
      <c r="D353" s="357" t="str">
        <f>IF(C355="○","整理番号","登録番号")</f>
        <v>登録番号</v>
      </c>
      <c r="E353" s="212" t="s">
        <v>1402</v>
      </c>
      <c r="F353" s="355" t="s">
        <v>322</v>
      </c>
      <c r="G353" s="213" t="s">
        <v>1</v>
      </c>
      <c r="H353" s="361" t="s">
        <v>1403</v>
      </c>
      <c r="I353" s="359" t="s">
        <v>2</v>
      </c>
      <c r="J353" s="214" t="s">
        <v>284</v>
      </c>
      <c r="K353" s="215" t="s">
        <v>16</v>
      </c>
      <c r="L353" s="352" t="s">
        <v>4</v>
      </c>
      <c r="M353" s="353"/>
      <c r="N353" s="353"/>
      <c r="O353" s="353"/>
      <c r="P353" s="353"/>
      <c r="Q353" s="353"/>
      <c r="R353" s="353"/>
      <c r="S353" s="353"/>
      <c r="T353" s="353"/>
      <c r="U353" s="353"/>
      <c r="V353" s="353"/>
      <c r="W353" s="353"/>
      <c r="X353" s="353"/>
      <c r="Y353" s="353"/>
      <c r="Z353" s="354"/>
      <c r="AA353" s="216" t="s">
        <v>16</v>
      </c>
      <c r="AB353" s="373" t="s">
        <v>470</v>
      </c>
      <c r="AC353" s="374"/>
      <c r="AD353" s="374"/>
      <c r="AE353" s="374"/>
      <c r="AF353" s="374"/>
      <c r="AG353" s="374"/>
      <c r="AH353" s="374"/>
      <c r="AI353" s="375"/>
      <c r="AJ353" s="228" t="s">
        <v>16</v>
      </c>
    </row>
    <row r="354" spans="1:54" ht="14.25" thickBot="1" x14ac:dyDescent="0.2">
      <c r="A354" s="366"/>
      <c r="B354" s="356"/>
      <c r="C354" s="358"/>
      <c r="D354" s="358"/>
      <c r="E354" s="217" t="s">
        <v>6</v>
      </c>
      <c r="F354" s="356"/>
      <c r="G354" s="218" t="s">
        <v>7</v>
      </c>
      <c r="H354" s="362"/>
      <c r="I354" s="360"/>
      <c r="J354" s="219"/>
      <c r="K354" s="220"/>
      <c r="L354" s="349" t="s">
        <v>8</v>
      </c>
      <c r="M354" s="350"/>
      <c r="N354" s="350"/>
      <c r="O354" s="350"/>
      <c r="P354" s="350"/>
      <c r="Q354" s="350"/>
      <c r="R354" s="351"/>
      <c r="S354" s="217" t="s">
        <v>9</v>
      </c>
      <c r="T354" s="221" t="s">
        <v>10</v>
      </c>
      <c r="U354" s="222"/>
      <c r="V354" s="222"/>
      <c r="W354" s="222"/>
      <c r="X354" s="222"/>
      <c r="Y354" s="223"/>
      <c r="Z354" s="218" t="s">
        <v>11</v>
      </c>
      <c r="AA354" s="224"/>
      <c r="AB354" s="376" t="s">
        <v>8</v>
      </c>
      <c r="AC354" s="377"/>
      <c r="AD354" s="377"/>
      <c r="AE354" s="377"/>
      <c r="AF354" s="377"/>
      <c r="AG354" s="377"/>
      <c r="AH354" s="378"/>
      <c r="AI354" s="225" t="s">
        <v>9</v>
      </c>
      <c r="AJ354" s="229"/>
    </row>
    <row r="355" spans="1:54" x14ac:dyDescent="0.15">
      <c r="A355" s="367">
        <v>71</v>
      </c>
      <c r="B355" s="379" t="str">
        <f>IF(OR(B350="",E355=""),"",B350+1)</f>
        <v/>
      </c>
      <c r="C355" s="281"/>
      <c r="D355" s="279"/>
      <c r="E355" s="184" t="str">
        <f>IF(C355="○",IF($D355&lt;&gt;"",VLOOKUP($D355,新規学連登録者入力シート!$A$2:$U$101,8,FALSE),""),IF($D355&lt;&gt;"",IF(VLOOKUP(個人情報!$D355,登録者リスト!$A$1:$F$43729,4,FALSE)=基本情報!$D$6,VLOOKUP(個人情報!$D355,登録者リスト!$A$1:$F$43729,3,FALSE),""),""))</f>
        <v/>
      </c>
      <c r="F355" s="283" t="str">
        <f>IF(C355="○",IF($D355&lt;&gt;"",VLOOKUP($D355,新規学連登録者入力シート!$A$2:$U$101,9,FALSE),""),IF($D355&lt;&gt;"",IF(VLOOKUP(個人情報!$D355,登録者リスト!$A$1:$G$43729,4,FALSE)=基本情報!$D$6,VLOOKUP(個人情報!$D355,登録者リスト!$A$1:$G$43729,7,FALSE),""),""))</f>
        <v/>
      </c>
      <c r="G355" s="185" t="str">
        <f>IF(C355="○",IF($D355&lt;&gt;"",VLOOKUP($D355,新規学連登録者入力シート!$A$2:$U$101,14,FALSE),""),IF($D355&lt;&gt;"",IF(VLOOKUP(個人情報!$D355,登録者リスト!$A$1:$F$43729,4,FALSE)=基本情報!$D$6,VLOOKUP(個人情報!$D355,登録者リスト!$A$1:$F$43729,5,FALSE),""),""))</f>
        <v/>
      </c>
      <c r="H355" s="363" t="str">
        <f>IF(C355="○",IF($D355&lt;&gt;"",VLOOKUP($D355,新規学連登録者入力シート!$A$2:$U$101,19,FALSE),""),IF($D355&lt;&gt;"",IF(VLOOKUP(個人情報!$D355,登録者リスト!$A$1:$H$43729,4,FALSE)=基本情報!$D$6,VLOOKUP(個人情報!$D355,登録者リスト!$A$1:$H$43729,8,FALSE),""),""))</f>
        <v/>
      </c>
      <c r="I355" s="347"/>
      <c r="J355" s="170"/>
      <c r="K355" s="13" t="str">
        <f>IF(S355="",ASC(L355&amp;IF(N355&lt;&gt;"",TEXT(N355,"00"),"")&amp;IF(P355&lt;&gt;"",TEXT(P355,"00"),"")&amp;IF(R355&lt;&gt;"",TEXT(R355,"00"),"")),ASC(S355))</f>
        <v/>
      </c>
      <c r="L355" s="279"/>
      <c r="M355" s="329" t="s">
        <v>278</v>
      </c>
      <c r="N355" s="311"/>
      <c r="O355" s="329" t="s">
        <v>279</v>
      </c>
      <c r="P355" s="311"/>
      <c r="Q355" s="313" t="s">
        <v>280</v>
      </c>
      <c r="R355" s="315"/>
      <c r="S355" s="279"/>
      <c r="T355" s="8"/>
      <c r="U355" s="9" t="s">
        <v>23</v>
      </c>
      <c r="V355" s="8"/>
      <c r="W355" s="9" t="s">
        <v>24</v>
      </c>
      <c r="X355" s="8"/>
      <c r="Y355" s="9" t="s">
        <v>26</v>
      </c>
      <c r="Z355" s="341"/>
      <c r="AA355" s="127" t="str">
        <f>IF(AI355="",ASC(AB355&amp;IF(AD355&lt;&gt;"",TEXT(AD355,"00"),"")&amp;IF(AF355&lt;&gt;"",TEXT(AF355,"00"),"")&amp;IF(AH355&lt;&gt;"",TEXT(AH355,"00"),"")),ASC(AI355))</f>
        <v/>
      </c>
      <c r="AB355" s="327" t="str">
        <f>IF(I355="","",IF(I355="201 十種競技","",VLOOKUP(I355,大学記録!$A$3:$H$22,2,FALSE)))</f>
        <v/>
      </c>
      <c r="AC355" s="331" t="s">
        <v>278</v>
      </c>
      <c r="AD355" s="327" t="str">
        <f>IF(I355="","",IF(I355="201 十種競技","",VLOOKUP(I355,大学記録!$A$3:$H$22,4,FALSE)))</f>
        <v/>
      </c>
      <c r="AE355" s="331" t="s">
        <v>279</v>
      </c>
      <c r="AF355" s="327" t="str">
        <f>IF(I355="","",IF(I355="201 十種競技","",VLOOKUP(I355,大学記録!$A$3:$H$22,6,FALSE)))</f>
        <v/>
      </c>
      <c r="AG355" s="335" t="s">
        <v>280</v>
      </c>
      <c r="AH355" s="327" t="str">
        <f>IF(I355="","",IF(I355="201 十種競技","",VLOOKUP(I355,大学記録!$A$3:$H$22,8,FALSE)))</f>
        <v/>
      </c>
      <c r="AI355" s="371" t="str">
        <f>IF(I355="","",IF(I355="201 十種競技",大学記録!$B$21,""))</f>
        <v/>
      </c>
      <c r="AJ355" s="230" t="e">
        <f>IF(#REF!="",ASC(#REF!&amp;IF(#REF!&lt;&gt;"",TEXT(#REF!,"00"),"")&amp;IF(#REF!&lt;&gt;"",TEXT(#REF!,"00"),"")&amp;IF(#REF!&lt;&gt;"",TEXT(#REF!,"00"),"")),ASC(#REF!))</f>
        <v>#REF!</v>
      </c>
      <c r="AL355" s="6" t="str">
        <f>IF(AND(I355&lt;&gt;"107 ハーフマラソン",I355&lt;&gt;"062 10000mW"),D355 &amp; "-" &amp; I355,D355 &amp; "-" &amp; I355 &amp;#REF!)</f>
        <v>-</v>
      </c>
      <c r="AM355" s="6" t="str">
        <f>IF(ISERROR(VLOOKUP(個人情報!$AL355,登録者リスト!#REF!,4,FALSE)),"○","")</f>
        <v>○</v>
      </c>
      <c r="AN355" s="6" t="e">
        <f>IF(AND(I355&lt;&gt;"107 ハーフマラソン",I355&lt;&gt;"062 10000mW"),#REF! &amp; "-" &amp; I355,#REF! &amp; "-" &amp; I355 &amp;#REF!)</f>
        <v>#REF!</v>
      </c>
      <c r="AO355" s="6" t="str">
        <f>IF(ISERROR(VLOOKUP(AN355,突破者リスト外資格記録入力シート!$D$7:$M$106,2,FALSE)),"○","")</f>
        <v>○</v>
      </c>
      <c r="AP355" s="6" t="str">
        <f>IF(C355="○","整理番号","登録番号")</f>
        <v>登録番号</v>
      </c>
      <c r="AQ355" s="6" t="str">
        <f>IF(I355="107 ハーフマラソン","H",IF(I355="062 10000mW","W",""))</f>
        <v/>
      </c>
      <c r="AR355" s="6" t="e">
        <f>VLOOKUP($I355 &amp;#REF!,標準記録!$A$1:$D$25,2,FALSE)</f>
        <v>#REF!</v>
      </c>
      <c r="AS355" s="6" t="e">
        <f>VLOOKUP($I355 &amp;#REF!,標準記録!$A$1:$D$25,3,FALSE)</f>
        <v>#REF!</v>
      </c>
      <c r="AT355" s="6" t="e">
        <f>VLOOKUP($I355 &amp;#REF!,標準記録!$A$1:$D$25,4,FALSE)</f>
        <v>#REF!</v>
      </c>
      <c r="AU355" s="6" t="str">
        <f>IF(AV355="","",A355)</f>
        <v/>
      </c>
      <c r="AV355" s="6" t="str">
        <f>IF(OR(I355="201 十種競技",I355="202 七種競技"),#REF!,"")</f>
        <v/>
      </c>
      <c r="AW355" s="6" t="str">
        <f>IF(I355="107 ハーフマラソン",#REF!,"")</f>
        <v/>
      </c>
      <c r="AX355" s="6" t="e">
        <f>I355 &amp;#REF!</f>
        <v>#REF!</v>
      </c>
      <c r="AY355" s="6">
        <f>I355</f>
        <v>0</v>
      </c>
      <c r="AZ355" s="6">
        <f>COUNTIF($AY$5:$AY$401,I355)</f>
        <v>160</v>
      </c>
      <c r="BA355" s="6">
        <f>COUNTIF($AX$5:$AX$401,I355 &amp; "B標準")</f>
        <v>0</v>
      </c>
      <c r="BB355" s="6" t="str">
        <f>D353 &amp; D355</f>
        <v>登録番号</v>
      </c>
    </row>
    <row r="356" spans="1:54" ht="14.25" thickBot="1" x14ac:dyDescent="0.2">
      <c r="A356" s="368"/>
      <c r="B356" s="380"/>
      <c r="C356" s="282"/>
      <c r="D356" s="280"/>
      <c r="E356" s="186" t="str">
        <f>IF(C355="○",IF($D355&lt;&gt;"",VLOOKUP($D355,新規学連登録者入力シート!$A$2:$U$101,7,FALSE),""),IF($D355&lt;&gt;"",IF(VLOOKUP(個人情報!$D355,登録者リスト!$A$1:$F$43729,4,FALSE)=基本情報!$D$6,VLOOKUP(個人情報!$D355,登録者リスト!$A$1:$F$43729,2,FALSE),""),""))</f>
        <v/>
      </c>
      <c r="F356" s="284"/>
      <c r="G356" s="186" t="str">
        <f>IF(C355="○",IF($D355&lt;&gt;"",VLOOKUP($D355,新規学連登録者入力シート!$A$2:$U$101,19,FALSE),""),IF($D355&lt;&gt;"",IF(VLOOKUP(個人情報!$D355,登録者リスト!$A$1:$F$43729,4,FALSE)=基本情報!$D$6,VLOOKUP(個人情報!$D355,登録者リスト!$A$1:$F$43729,6,FALSE),""),""))</f>
        <v/>
      </c>
      <c r="H356" s="364"/>
      <c r="I356" s="348"/>
      <c r="J356" s="171"/>
      <c r="K356" s="15" t="str">
        <f>IF(S356="",ASC(L356&amp;IF(N356&lt;&gt;"",TEXT(N356,"00"),"")&amp;IF(P356&lt;&gt;"",TEXT(P356,"00"),"")&amp;IF(R356&lt;&gt;"",TEXT(R356,"00"),"")),ASC(S356))</f>
        <v/>
      </c>
      <c r="L356" s="280"/>
      <c r="M356" s="330"/>
      <c r="N356" s="312"/>
      <c r="O356" s="330"/>
      <c r="P356" s="312"/>
      <c r="Q356" s="314"/>
      <c r="R356" s="316"/>
      <c r="S356" s="280"/>
      <c r="T356" s="10"/>
      <c r="U356" s="11" t="s">
        <v>23</v>
      </c>
      <c r="V356" s="10"/>
      <c r="W356" s="11" t="s">
        <v>25</v>
      </c>
      <c r="X356" s="10"/>
      <c r="Y356" s="11" t="s">
        <v>26</v>
      </c>
      <c r="Z356" s="342"/>
      <c r="AA356" s="128" t="str">
        <f>IF(AI356="",ASC(AB355&amp;IF(AD356&lt;&gt;"",TEXT(AD356,"00"),"")&amp;IF(AF356&lt;&gt;"",TEXT(AF356,"00"),"")&amp;IF(AH356&lt;&gt;"",TEXT(AH356,"00"),"")),ASC(AI356))</f>
        <v/>
      </c>
      <c r="AB356" s="328"/>
      <c r="AC356" s="332"/>
      <c r="AD356" s="328"/>
      <c r="AE356" s="332"/>
      <c r="AF356" s="328"/>
      <c r="AG356" s="336"/>
      <c r="AH356" s="328"/>
      <c r="AI356" s="372"/>
      <c r="AJ356" s="231" t="e">
        <f>IF(#REF!="",ASC(#REF!&amp;IF(#REF!&lt;&gt;"",TEXT(#REF!,"00"),"")&amp;IF(#REF!&lt;&gt;"",TEXT(#REF!,"00"),"")&amp;IF(#REF!&lt;&gt;"",TEXT(#REF!,"00"),"")),ASC(#REF!))</f>
        <v>#REF!</v>
      </c>
      <c r="AL356" s="6" t="str">
        <f>IF(AND(I356&lt;&gt;"107 ハーフマラソン",I356&lt;&gt;"062 10000mW"),D355 &amp; "-" &amp; I356,D355 &amp; "-" &amp; I356 &amp;#REF!)</f>
        <v>-</v>
      </c>
      <c r="AM356" s="6" t="str">
        <f>IF(ISERROR(VLOOKUP(個人情報!$AL356,登録者リスト!#REF!,4,FALSE)),"○","")</f>
        <v>○</v>
      </c>
      <c r="AN356" s="6" t="e">
        <f>IF(AND(I356&lt;&gt;"107 ハーフマラソン",I356&lt;&gt;"062 10000mW"),#REF! &amp; "-" &amp; I356,#REF! &amp; "-" &amp; I356 &amp;#REF!)</f>
        <v>#REF!</v>
      </c>
      <c r="AO356" s="6" t="str">
        <f>IF(ISERROR(VLOOKUP(AN356,突破者リスト外資格記録入力シート!$D$7:$M$106,2,FALSE)),"○","")</f>
        <v>○</v>
      </c>
      <c r="AQ356" s="6" t="str">
        <f>IF(I356="107 ハーフマラソン","H",IF(I356="062 10000mW","W",""))</f>
        <v/>
      </c>
      <c r="AR356" s="6" t="e">
        <f>VLOOKUP($I356 &amp;#REF!,標準記録!$A$1:$D$25,2,FALSE)</f>
        <v>#REF!</v>
      </c>
      <c r="AS356" s="6" t="e">
        <f>VLOOKUP($I356 &amp;#REF!,標準記録!$A$1:$D$25,3,FALSE)</f>
        <v>#REF!</v>
      </c>
      <c r="AT356" s="6" t="e">
        <f>VLOOKUP($I356 &amp;#REF!,標準記録!$A$1:$D$25,4,FALSE)</f>
        <v>#REF!</v>
      </c>
      <c r="AU356" s="6" t="str">
        <f>IF(AV356="","",A355)</f>
        <v/>
      </c>
      <c r="AV356" s="6" t="str">
        <f>IF(OR(I356="201 十種競技",I356="202 七種競技"),#REF!,"")</f>
        <v/>
      </c>
      <c r="AW356" s="6" t="str">
        <f>IF(I356="107 ハーフマラソン",#REF!,"")</f>
        <v/>
      </c>
      <c r="AX356" s="6" t="e">
        <f>I356 &amp;#REF!</f>
        <v>#REF!</v>
      </c>
      <c r="AY356" s="6">
        <f>I356</f>
        <v>0</v>
      </c>
      <c r="AZ356" s="6">
        <f>COUNTIF($AY$5:$AY$401,I356)</f>
        <v>160</v>
      </c>
      <c r="BA356" s="6">
        <f>COUNTIF($AX$5:$AX$401,I356 &amp; "B標準")</f>
        <v>0</v>
      </c>
    </row>
    <row r="357" spans="1:54" ht="15" thickTop="1" thickBot="1" x14ac:dyDescent="0.2">
      <c r="A357" s="369"/>
      <c r="B357" s="319" t="s">
        <v>167</v>
      </c>
      <c r="C357" s="320"/>
      <c r="D357" s="320"/>
      <c r="E357" s="320"/>
      <c r="F357" s="320"/>
      <c r="G357" s="321"/>
      <c r="H357" s="183"/>
      <c r="I357" s="370"/>
      <c r="J357" s="323"/>
      <c r="K357" s="323"/>
      <c r="L357" s="323"/>
      <c r="M357" s="323"/>
      <c r="N357" s="323"/>
      <c r="O357" s="323"/>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4"/>
    </row>
    <row r="358" spans="1:54" ht="13.5" customHeight="1" x14ac:dyDescent="0.15">
      <c r="A358" s="365"/>
      <c r="B358" s="355" t="s">
        <v>0</v>
      </c>
      <c r="C358" s="357" t="s">
        <v>283</v>
      </c>
      <c r="D358" s="357" t="str">
        <f>IF(C360="○","整理番号","登録番号")</f>
        <v>登録番号</v>
      </c>
      <c r="E358" s="212" t="s">
        <v>1402</v>
      </c>
      <c r="F358" s="355" t="s">
        <v>322</v>
      </c>
      <c r="G358" s="213" t="s">
        <v>1</v>
      </c>
      <c r="H358" s="361" t="s">
        <v>1403</v>
      </c>
      <c r="I358" s="359" t="s">
        <v>2</v>
      </c>
      <c r="J358" s="214" t="s">
        <v>284</v>
      </c>
      <c r="K358" s="215" t="s">
        <v>16</v>
      </c>
      <c r="L358" s="352" t="s">
        <v>4</v>
      </c>
      <c r="M358" s="353"/>
      <c r="N358" s="353"/>
      <c r="O358" s="353"/>
      <c r="P358" s="353"/>
      <c r="Q358" s="353"/>
      <c r="R358" s="353"/>
      <c r="S358" s="353"/>
      <c r="T358" s="353"/>
      <c r="U358" s="353"/>
      <c r="V358" s="353"/>
      <c r="W358" s="353"/>
      <c r="X358" s="353"/>
      <c r="Y358" s="353"/>
      <c r="Z358" s="354"/>
      <c r="AA358" s="216" t="s">
        <v>16</v>
      </c>
      <c r="AB358" s="373" t="s">
        <v>470</v>
      </c>
      <c r="AC358" s="374"/>
      <c r="AD358" s="374"/>
      <c r="AE358" s="374"/>
      <c r="AF358" s="374"/>
      <c r="AG358" s="374"/>
      <c r="AH358" s="374"/>
      <c r="AI358" s="375"/>
      <c r="AJ358" s="228" t="s">
        <v>16</v>
      </c>
    </row>
    <row r="359" spans="1:54" ht="14.25" thickBot="1" x14ac:dyDescent="0.2">
      <c r="A359" s="366"/>
      <c r="B359" s="356"/>
      <c r="C359" s="358"/>
      <c r="D359" s="358"/>
      <c r="E359" s="217" t="s">
        <v>6</v>
      </c>
      <c r="F359" s="356"/>
      <c r="G359" s="218" t="s">
        <v>7</v>
      </c>
      <c r="H359" s="362"/>
      <c r="I359" s="360"/>
      <c r="J359" s="219"/>
      <c r="K359" s="220"/>
      <c r="L359" s="349" t="s">
        <v>8</v>
      </c>
      <c r="M359" s="350"/>
      <c r="N359" s="350"/>
      <c r="O359" s="350"/>
      <c r="P359" s="350"/>
      <c r="Q359" s="350"/>
      <c r="R359" s="351"/>
      <c r="S359" s="217" t="s">
        <v>9</v>
      </c>
      <c r="T359" s="221" t="s">
        <v>10</v>
      </c>
      <c r="U359" s="222"/>
      <c r="V359" s="222"/>
      <c r="W359" s="222"/>
      <c r="X359" s="222"/>
      <c r="Y359" s="223"/>
      <c r="Z359" s="218" t="s">
        <v>11</v>
      </c>
      <c r="AA359" s="224"/>
      <c r="AB359" s="376" t="s">
        <v>8</v>
      </c>
      <c r="AC359" s="377"/>
      <c r="AD359" s="377"/>
      <c r="AE359" s="377"/>
      <c r="AF359" s="377"/>
      <c r="AG359" s="377"/>
      <c r="AH359" s="378"/>
      <c r="AI359" s="225" t="s">
        <v>9</v>
      </c>
      <c r="AJ359" s="229"/>
    </row>
    <row r="360" spans="1:54" x14ac:dyDescent="0.15">
      <c r="A360" s="367">
        <v>72</v>
      </c>
      <c r="B360" s="379" t="str">
        <f>IF(OR(B355="",E360=""),"",B355+1)</f>
        <v/>
      </c>
      <c r="C360" s="281"/>
      <c r="D360" s="279"/>
      <c r="E360" s="184" t="str">
        <f>IF(C360="○",IF($D360&lt;&gt;"",VLOOKUP($D360,新規学連登録者入力シート!$A$2:$U$101,8,FALSE),""),IF($D360&lt;&gt;"",IF(VLOOKUP(個人情報!$D360,登録者リスト!$A$1:$F$43729,4,FALSE)=基本情報!$D$6,VLOOKUP(個人情報!$D360,登録者リスト!$A$1:$F$43729,3,FALSE),""),""))</f>
        <v/>
      </c>
      <c r="F360" s="283" t="str">
        <f>IF(C360="○",IF($D360&lt;&gt;"",VLOOKUP($D360,新規学連登録者入力シート!$A$2:$U$101,9,FALSE),""),IF($D360&lt;&gt;"",IF(VLOOKUP(個人情報!$D360,登録者リスト!$A$1:$G$43729,4,FALSE)=基本情報!$D$6,VLOOKUP(個人情報!$D360,登録者リスト!$A$1:$G$43729,7,FALSE),""),""))</f>
        <v/>
      </c>
      <c r="G360" s="185" t="str">
        <f>IF(C360="○",IF($D360&lt;&gt;"",VLOOKUP($D360,新規学連登録者入力シート!$A$2:$U$101,14,FALSE),""),IF($D360&lt;&gt;"",IF(VLOOKUP(個人情報!$D360,登録者リスト!$A$1:$F$43729,4,FALSE)=基本情報!$D$6,VLOOKUP(個人情報!$D360,登録者リスト!$A$1:$F$43729,5,FALSE),""),""))</f>
        <v/>
      </c>
      <c r="H360" s="363" t="str">
        <f>IF(C360="○",IF($D360&lt;&gt;"",VLOOKUP($D360,新規学連登録者入力シート!$A$2:$U$101,19,FALSE),""),IF($D360&lt;&gt;"",IF(VLOOKUP(個人情報!$D360,登録者リスト!$A$1:$H$43729,4,FALSE)=基本情報!$D$6,VLOOKUP(個人情報!$D360,登録者リスト!$A$1:$H$43729,8,FALSE),""),""))</f>
        <v/>
      </c>
      <c r="I360" s="347"/>
      <c r="J360" s="170"/>
      <c r="K360" s="13" t="str">
        <f>IF(S360="",ASC(L360&amp;IF(N360&lt;&gt;"",TEXT(N360,"00"),"")&amp;IF(P360&lt;&gt;"",TEXT(P360,"00"),"")&amp;IF(R360&lt;&gt;"",TEXT(R360,"00"),"")),ASC(S360))</f>
        <v/>
      </c>
      <c r="L360" s="279"/>
      <c r="M360" s="329" t="s">
        <v>278</v>
      </c>
      <c r="N360" s="311"/>
      <c r="O360" s="329" t="s">
        <v>279</v>
      </c>
      <c r="P360" s="311"/>
      <c r="Q360" s="313" t="s">
        <v>280</v>
      </c>
      <c r="R360" s="315"/>
      <c r="S360" s="279"/>
      <c r="T360" s="8"/>
      <c r="U360" s="9" t="s">
        <v>23</v>
      </c>
      <c r="V360" s="8"/>
      <c r="W360" s="9" t="s">
        <v>24</v>
      </c>
      <c r="X360" s="8"/>
      <c r="Y360" s="9" t="s">
        <v>26</v>
      </c>
      <c r="Z360" s="341"/>
      <c r="AA360" s="127" t="str">
        <f>IF(AI360="",ASC(AB360&amp;IF(AD360&lt;&gt;"",TEXT(AD360,"00"),"")&amp;IF(AF360&lt;&gt;"",TEXT(AF360,"00"),"")&amp;IF(AH360&lt;&gt;"",TEXT(AH360,"00"),"")),ASC(AI360))</f>
        <v/>
      </c>
      <c r="AB360" s="327" t="str">
        <f>IF(I360="","",IF(I360="201 十種競技","",VLOOKUP(I360,大学記録!$A$3:$H$22,2,FALSE)))</f>
        <v/>
      </c>
      <c r="AC360" s="331" t="s">
        <v>278</v>
      </c>
      <c r="AD360" s="327" t="str">
        <f>IF(I360="","",IF(I360="201 十種競技","",VLOOKUP(I360,大学記録!$A$3:$H$22,4,FALSE)))</f>
        <v/>
      </c>
      <c r="AE360" s="331" t="s">
        <v>279</v>
      </c>
      <c r="AF360" s="327" t="str">
        <f>IF(I360="","",IF(I360="201 十種競技","",VLOOKUP(I360,大学記録!$A$3:$H$22,6,FALSE)))</f>
        <v/>
      </c>
      <c r="AG360" s="335" t="s">
        <v>280</v>
      </c>
      <c r="AH360" s="327" t="str">
        <f>IF(I360="","",IF(I360="201 十種競技","",VLOOKUP(I360,大学記録!$A$3:$H$22,8,FALSE)))</f>
        <v/>
      </c>
      <c r="AI360" s="371" t="str">
        <f>IF(I360="","",IF(I360="201 十種競技",大学記録!$B$21,""))</f>
        <v/>
      </c>
      <c r="AJ360" s="230" t="e">
        <f>IF(#REF!="",ASC(#REF!&amp;IF(#REF!&lt;&gt;"",TEXT(#REF!,"00"),"")&amp;IF(#REF!&lt;&gt;"",TEXT(#REF!,"00"),"")&amp;IF(#REF!&lt;&gt;"",TEXT(#REF!,"00"),"")),ASC(#REF!))</f>
        <v>#REF!</v>
      </c>
      <c r="AL360" s="6" t="str">
        <f>IF(AND(I360&lt;&gt;"107 ハーフマラソン",I360&lt;&gt;"062 10000mW"),D360 &amp; "-" &amp; I360,D360 &amp; "-" &amp; I360 &amp;#REF!)</f>
        <v>-</v>
      </c>
      <c r="AM360" s="6" t="str">
        <f>IF(ISERROR(VLOOKUP(個人情報!$AL360,登録者リスト!#REF!,4,FALSE)),"○","")</f>
        <v>○</v>
      </c>
      <c r="AN360" s="6" t="e">
        <f>IF(AND(I360&lt;&gt;"107 ハーフマラソン",I360&lt;&gt;"062 10000mW"),#REF! &amp; "-" &amp; I360,#REF! &amp; "-" &amp; I360 &amp;#REF!)</f>
        <v>#REF!</v>
      </c>
      <c r="AO360" s="6" t="str">
        <f>IF(ISERROR(VLOOKUP(AN360,突破者リスト外資格記録入力シート!$D$7:$M$106,2,FALSE)),"○","")</f>
        <v>○</v>
      </c>
      <c r="AP360" s="6" t="str">
        <f>IF(C360="○","整理番号","登録番号")</f>
        <v>登録番号</v>
      </c>
      <c r="AQ360" s="6" t="str">
        <f>IF(I360="107 ハーフマラソン","H",IF(I360="062 10000mW","W",""))</f>
        <v/>
      </c>
      <c r="AR360" s="6" t="e">
        <f>VLOOKUP($I360 &amp;#REF!,標準記録!$A$1:$D$25,2,FALSE)</f>
        <v>#REF!</v>
      </c>
      <c r="AS360" s="6" t="e">
        <f>VLOOKUP($I360 &amp;#REF!,標準記録!$A$1:$D$25,3,FALSE)</f>
        <v>#REF!</v>
      </c>
      <c r="AT360" s="6" t="e">
        <f>VLOOKUP($I360 &amp;#REF!,標準記録!$A$1:$D$25,4,FALSE)</f>
        <v>#REF!</v>
      </c>
      <c r="AU360" s="6" t="str">
        <f>IF(AV360="","",A360)</f>
        <v/>
      </c>
      <c r="AV360" s="6" t="str">
        <f>IF(OR(I360="201 十種競技",I360="202 七種競技"),#REF!,"")</f>
        <v/>
      </c>
      <c r="AW360" s="6" t="str">
        <f>IF(I360="107 ハーフマラソン",#REF!,"")</f>
        <v/>
      </c>
      <c r="AX360" s="6" t="e">
        <f>I360 &amp;#REF!</f>
        <v>#REF!</v>
      </c>
      <c r="AY360" s="6">
        <f>I360</f>
        <v>0</v>
      </c>
      <c r="AZ360" s="6">
        <f>COUNTIF($AY$5:$AY$401,I360)</f>
        <v>160</v>
      </c>
      <c r="BA360" s="6">
        <f>COUNTIF($AX$5:$AX$401,I360 &amp; "B標準")</f>
        <v>0</v>
      </c>
      <c r="BB360" s="6" t="str">
        <f>D358 &amp; D360</f>
        <v>登録番号</v>
      </c>
    </row>
    <row r="361" spans="1:54" ht="14.25" thickBot="1" x14ac:dyDescent="0.2">
      <c r="A361" s="368"/>
      <c r="B361" s="380"/>
      <c r="C361" s="282"/>
      <c r="D361" s="280"/>
      <c r="E361" s="186" t="str">
        <f>IF(C360="○",IF($D360&lt;&gt;"",VLOOKUP($D360,新規学連登録者入力シート!$A$2:$U$101,7,FALSE),""),IF($D360&lt;&gt;"",IF(VLOOKUP(個人情報!$D360,登録者リスト!$A$1:$F$43729,4,FALSE)=基本情報!$D$6,VLOOKUP(個人情報!$D360,登録者リスト!$A$1:$F$43729,2,FALSE),""),""))</f>
        <v/>
      </c>
      <c r="F361" s="284"/>
      <c r="G361" s="186" t="str">
        <f>IF(C360="○",IF($D360&lt;&gt;"",VLOOKUP($D360,新規学連登録者入力シート!$A$2:$U$101,19,FALSE),""),IF($D360&lt;&gt;"",IF(VLOOKUP(個人情報!$D360,登録者リスト!$A$1:$F$43729,4,FALSE)=基本情報!$D$6,VLOOKUP(個人情報!$D360,登録者リスト!$A$1:$F$43729,6,FALSE),""),""))</f>
        <v/>
      </c>
      <c r="H361" s="364"/>
      <c r="I361" s="348"/>
      <c r="J361" s="171"/>
      <c r="K361" s="15" t="str">
        <f>IF(S361="",ASC(L361&amp;IF(N361&lt;&gt;"",TEXT(N361,"00"),"")&amp;IF(P361&lt;&gt;"",TEXT(P361,"00"),"")&amp;IF(R361&lt;&gt;"",TEXT(R361,"00"),"")),ASC(S361))</f>
        <v/>
      </c>
      <c r="L361" s="280"/>
      <c r="M361" s="330"/>
      <c r="N361" s="312"/>
      <c r="O361" s="330"/>
      <c r="P361" s="312"/>
      <c r="Q361" s="314"/>
      <c r="R361" s="316"/>
      <c r="S361" s="280"/>
      <c r="T361" s="10"/>
      <c r="U361" s="11" t="s">
        <v>23</v>
      </c>
      <c r="V361" s="10"/>
      <c r="W361" s="11" t="s">
        <v>25</v>
      </c>
      <c r="X361" s="10"/>
      <c r="Y361" s="11" t="s">
        <v>26</v>
      </c>
      <c r="Z361" s="342"/>
      <c r="AA361" s="128" t="str">
        <f>IF(AI361="",ASC(AB360&amp;IF(AD361&lt;&gt;"",TEXT(AD361,"00"),"")&amp;IF(AF361&lt;&gt;"",TEXT(AF361,"00"),"")&amp;IF(AH361&lt;&gt;"",TEXT(AH361,"00"),"")),ASC(AI361))</f>
        <v/>
      </c>
      <c r="AB361" s="328"/>
      <c r="AC361" s="332"/>
      <c r="AD361" s="328"/>
      <c r="AE361" s="332"/>
      <c r="AF361" s="328"/>
      <c r="AG361" s="336"/>
      <c r="AH361" s="328"/>
      <c r="AI361" s="372"/>
      <c r="AJ361" s="231" t="e">
        <f>IF(#REF!="",ASC(#REF!&amp;IF(#REF!&lt;&gt;"",TEXT(#REF!,"00"),"")&amp;IF(#REF!&lt;&gt;"",TEXT(#REF!,"00"),"")&amp;IF(#REF!&lt;&gt;"",TEXT(#REF!,"00"),"")),ASC(#REF!))</f>
        <v>#REF!</v>
      </c>
      <c r="AL361" s="6" t="str">
        <f>IF(AND(I361&lt;&gt;"107 ハーフマラソン",I361&lt;&gt;"062 10000mW"),D360 &amp; "-" &amp; I361,D360 &amp; "-" &amp; I361 &amp;#REF!)</f>
        <v>-</v>
      </c>
      <c r="AM361" s="6" t="str">
        <f>IF(ISERROR(VLOOKUP(個人情報!$AL361,登録者リスト!#REF!,4,FALSE)),"○","")</f>
        <v>○</v>
      </c>
      <c r="AN361" s="6" t="e">
        <f>IF(AND(I361&lt;&gt;"107 ハーフマラソン",I361&lt;&gt;"062 10000mW"),#REF! &amp; "-" &amp; I361,#REF! &amp; "-" &amp; I361 &amp;#REF!)</f>
        <v>#REF!</v>
      </c>
      <c r="AO361" s="6" t="str">
        <f>IF(ISERROR(VLOOKUP(AN361,突破者リスト外資格記録入力シート!$D$7:$M$106,2,FALSE)),"○","")</f>
        <v>○</v>
      </c>
      <c r="AQ361" s="6" t="str">
        <f>IF(I361="107 ハーフマラソン","H",IF(I361="062 10000mW","W",""))</f>
        <v/>
      </c>
      <c r="AR361" s="6" t="e">
        <f>VLOOKUP($I361 &amp;#REF!,標準記録!$A$1:$D$25,2,FALSE)</f>
        <v>#REF!</v>
      </c>
      <c r="AS361" s="6" t="e">
        <f>VLOOKUP($I361 &amp;#REF!,標準記録!$A$1:$D$25,3,FALSE)</f>
        <v>#REF!</v>
      </c>
      <c r="AT361" s="6" t="e">
        <f>VLOOKUP($I361 &amp;#REF!,標準記録!$A$1:$D$25,4,FALSE)</f>
        <v>#REF!</v>
      </c>
      <c r="AU361" s="6" t="str">
        <f>IF(AV361="","",A360)</f>
        <v/>
      </c>
      <c r="AV361" s="6" t="str">
        <f>IF(OR(I361="201 十種競技",I361="202 七種競技"),#REF!,"")</f>
        <v/>
      </c>
      <c r="AW361" s="6" t="str">
        <f>IF(I361="107 ハーフマラソン",#REF!,"")</f>
        <v/>
      </c>
      <c r="AX361" s="6" t="e">
        <f>I361 &amp;#REF!</f>
        <v>#REF!</v>
      </c>
      <c r="AY361" s="6">
        <f>I361</f>
        <v>0</v>
      </c>
      <c r="AZ361" s="6">
        <f>COUNTIF($AY$5:$AY$401,I361)</f>
        <v>160</v>
      </c>
      <c r="BA361" s="6">
        <f>COUNTIF($AX$5:$AX$401,I361 &amp; "B標準")</f>
        <v>0</v>
      </c>
    </row>
    <row r="362" spans="1:54" ht="15" thickTop="1" thickBot="1" x14ac:dyDescent="0.2">
      <c r="A362" s="369"/>
      <c r="B362" s="319" t="s">
        <v>167</v>
      </c>
      <c r="C362" s="320"/>
      <c r="D362" s="320"/>
      <c r="E362" s="320"/>
      <c r="F362" s="320"/>
      <c r="G362" s="321"/>
      <c r="H362" s="183"/>
      <c r="I362" s="370"/>
      <c r="J362" s="323"/>
      <c r="K362" s="323"/>
      <c r="L362" s="323"/>
      <c r="M362" s="323"/>
      <c r="N362" s="323"/>
      <c r="O362" s="323"/>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4"/>
    </row>
    <row r="363" spans="1:54" ht="13.5" customHeight="1" x14ac:dyDescent="0.15">
      <c r="A363" s="365"/>
      <c r="B363" s="355" t="s">
        <v>0</v>
      </c>
      <c r="C363" s="357" t="s">
        <v>283</v>
      </c>
      <c r="D363" s="357" t="str">
        <f>IF(C365="○","整理番号","登録番号")</f>
        <v>登録番号</v>
      </c>
      <c r="E363" s="212" t="s">
        <v>1402</v>
      </c>
      <c r="F363" s="355" t="s">
        <v>322</v>
      </c>
      <c r="G363" s="213" t="s">
        <v>1</v>
      </c>
      <c r="H363" s="361" t="s">
        <v>1403</v>
      </c>
      <c r="I363" s="359" t="s">
        <v>2</v>
      </c>
      <c r="J363" s="214" t="s">
        <v>284</v>
      </c>
      <c r="K363" s="215" t="s">
        <v>16</v>
      </c>
      <c r="L363" s="352" t="s">
        <v>4</v>
      </c>
      <c r="M363" s="353"/>
      <c r="N363" s="353"/>
      <c r="O363" s="353"/>
      <c r="P363" s="353"/>
      <c r="Q363" s="353"/>
      <c r="R363" s="353"/>
      <c r="S363" s="353"/>
      <c r="T363" s="353"/>
      <c r="U363" s="353"/>
      <c r="V363" s="353"/>
      <c r="W363" s="353"/>
      <c r="X363" s="353"/>
      <c r="Y363" s="353"/>
      <c r="Z363" s="354"/>
      <c r="AA363" s="216" t="s">
        <v>16</v>
      </c>
      <c r="AB363" s="373" t="s">
        <v>470</v>
      </c>
      <c r="AC363" s="374"/>
      <c r="AD363" s="374"/>
      <c r="AE363" s="374"/>
      <c r="AF363" s="374"/>
      <c r="AG363" s="374"/>
      <c r="AH363" s="374"/>
      <c r="AI363" s="375"/>
      <c r="AJ363" s="228" t="s">
        <v>16</v>
      </c>
    </row>
    <row r="364" spans="1:54" ht="14.25" thickBot="1" x14ac:dyDescent="0.2">
      <c r="A364" s="366"/>
      <c r="B364" s="356"/>
      <c r="C364" s="358"/>
      <c r="D364" s="358"/>
      <c r="E364" s="217" t="s">
        <v>6</v>
      </c>
      <c r="F364" s="356"/>
      <c r="G364" s="218" t="s">
        <v>7</v>
      </c>
      <c r="H364" s="362"/>
      <c r="I364" s="360"/>
      <c r="J364" s="219"/>
      <c r="K364" s="220"/>
      <c r="L364" s="349" t="s">
        <v>8</v>
      </c>
      <c r="M364" s="350"/>
      <c r="N364" s="350"/>
      <c r="O364" s="350"/>
      <c r="P364" s="350"/>
      <c r="Q364" s="350"/>
      <c r="R364" s="351"/>
      <c r="S364" s="217" t="s">
        <v>9</v>
      </c>
      <c r="T364" s="221" t="s">
        <v>10</v>
      </c>
      <c r="U364" s="222"/>
      <c r="V364" s="222"/>
      <c r="W364" s="222"/>
      <c r="X364" s="222"/>
      <c r="Y364" s="223"/>
      <c r="Z364" s="218" t="s">
        <v>11</v>
      </c>
      <c r="AA364" s="224"/>
      <c r="AB364" s="376" t="s">
        <v>8</v>
      </c>
      <c r="AC364" s="377"/>
      <c r="AD364" s="377"/>
      <c r="AE364" s="377"/>
      <c r="AF364" s="377"/>
      <c r="AG364" s="377"/>
      <c r="AH364" s="378"/>
      <c r="AI364" s="225" t="s">
        <v>9</v>
      </c>
      <c r="AJ364" s="229"/>
    </row>
    <row r="365" spans="1:54" x14ac:dyDescent="0.15">
      <c r="A365" s="367">
        <v>73</v>
      </c>
      <c r="B365" s="379" t="str">
        <f>IF(OR(B360="",E365=""),"",B360+1)</f>
        <v/>
      </c>
      <c r="C365" s="281"/>
      <c r="D365" s="279"/>
      <c r="E365" s="184" t="str">
        <f>IF(C365="○",IF($D365&lt;&gt;"",VLOOKUP($D365,新規学連登録者入力シート!$A$2:$U$101,8,FALSE),""),IF($D365&lt;&gt;"",IF(VLOOKUP(個人情報!$D365,登録者リスト!$A$1:$F$43729,4,FALSE)=基本情報!$D$6,VLOOKUP(個人情報!$D365,登録者リスト!$A$1:$F$43729,3,FALSE),""),""))</f>
        <v/>
      </c>
      <c r="F365" s="283" t="str">
        <f>IF(C365="○",IF($D365&lt;&gt;"",VLOOKUP($D365,新規学連登録者入力シート!$A$2:$U$101,9,FALSE),""),IF($D365&lt;&gt;"",IF(VLOOKUP(個人情報!$D365,登録者リスト!$A$1:$G$43729,4,FALSE)=基本情報!$D$6,VLOOKUP(個人情報!$D365,登録者リスト!$A$1:$G$43729,7,FALSE),""),""))</f>
        <v/>
      </c>
      <c r="G365" s="185" t="str">
        <f>IF(C365="○",IF($D365&lt;&gt;"",VLOOKUP($D365,新規学連登録者入力シート!$A$2:$U$101,14,FALSE),""),IF($D365&lt;&gt;"",IF(VLOOKUP(個人情報!$D365,登録者リスト!$A$1:$F$43729,4,FALSE)=基本情報!$D$6,VLOOKUP(個人情報!$D365,登録者リスト!$A$1:$F$43729,5,FALSE),""),""))</f>
        <v/>
      </c>
      <c r="H365" s="363" t="str">
        <f>IF(C365="○",IF($D365&lt;&gt;"",VLOOKUP($D365,新規学連登録者入力シート!$A$2:$U$101,19,FALSE),""),IF($D365&lt;&gt;"",IF(VLOOKUP(個人情報!$D365,登録者リスト!$A$1:$H$43729,4,FALSE)=基本情報!$D$6,VLOOKUP(個人情報!$D365,登録者リスト!$A$1:$H$43729,8,FALSE),""),""))</f>
        <v/>
      </c>
      <c r="I365" s="347"/>
      <c r="J365" s="170"/>
      <c r="K365" s="13" t="str">
        <f>IF(S365="",ASC(L365&amp;IF(N365&lt;&gt;"",TEXT(N365,"00"),"")&amp;IF(P365&lt;&gt;"",TEXT(P365,"00"),"")&amp;IF(R365&lt;&gt;"",TEXT(R365,"00"),"")),ASC(S365))</f>
        <v/>
      </c>
      <c r="L365" s="279"/>
      <c r="M365" s="329" t="s">
        <v>278</v>
      </c>
      <c r="N365" s="311"/>
      <c r="O365" s="329" t="s">
        <v>279</v>
      </c>
      <c r="P365" s="311"/>
      <c r="Q365" s="313" t="s">
        <v>280</v>
      </c>
      <c r="R365" s="315"/>
      <c r="S365" s="279"/>
      <c r="T365" s="8"/>
      <c r="U365" s="9" t="s">
        <v>23</v>
      </c>
      <c r="V365" s="8"/>
      <c r="W365" s="9" t="s">
        <v>24</v>
      </c>
      <c r="X365" s="8"/>
      <c r="Y365" s="9" t="s">
        <v>26</v>
      </c>
      <c r="Z365" s="341"/>
      <c r="AA365" s="127" t="str">
        <f>IF(AI365="",ASC(AB365&amp;IF(AD365&lt;&gt;"",TEXT(AD365,"00"),"")&amp;IF(AF365&lt;&gt;"",TEXT(AF365,"00"),"")&amp;IF(AH365&lt;&gt;"",TEXT(AH365,"00"),"")),ASC(AI365))</f>
        <v/>
      </c>
      <c r="AB365" s="327" t="str">
        <f>IF(I365="","",IF(I365="201 十種競技","",VLOOKUP(I365,大学記録!$A$3:$H$22,2,FALSE)))</f>
        <v/>
      </c>
      <c r="AC365" s="331" t="s">
        <v>278</v>
      </c>
      <c r="AD365" s="327" t="str">
        <f>IF(I365="","",IF(I365="201 十種競技","",VLOOKUP(I365,大学記録!$A$3:$H$22,4,FALSE)))</f>
        <v/>
      </c>
      <c r="AE365" s="331" t="s">
        <v>279</v>
      </c>
      <c r="AF365" s="327" t="str">
        <f>IF(I365="","",IF(I365="201 十種競技","",VLOOKUP(I365,大学記録!$A$3:$H$22,6,FALSE)))</f>
        <v/>
      </c>
      <c r="AG365" s="335" t="s">
        <v>280</v>
      </c>
      <c r="AH365" s="327" t="str">
        <f>IF(I365="","",IF(I365="201 十種競技","",VLOOKUP(I365,大学記録!$A$3:$H$22,8,FALSE)))</f>
        <v/>
      </c>
      <c r="AI365" s="371" t="str">
        <f>IF(I365="","",IF(I365="201 十種競技",大学記録!$B$21,""))</f>
        <v/>
      </c>
      <c r="AJ365" s="230" t="e">
        <f>IF(#REF!="",ASC(#REF!&amp;IF(#REF!&lt;&gt;"",TEXT(#REF!,"00"),"")&amp;IF(#REF!&lt;&gt;"",TEXT(#REF!,"00"),"")&amp;IF(#REF!&lt;&gt;"",TEXT(#REF!,"00"),"")),ASC(#REF!))</f>
        <v>#REF!</v>
      </c>
      <c r="AL365" s="6" t="str">
        <f>IF(AND(I365&lt;&gt;"107 ハーフマラソン",I365&lt;&gt;"062 10000mW"),D365 &amp; "-" &amp; I365,D365 &amp; "-" &amp; I365 &amp;#REF!)</f>
        <v>-</v>
      </c>
      <c r="AM365" s="6" t="str">
        <f>IF(ISERROR(VLOOKUP(個人情報!$AL365,登録者リスト!#REF!,4,FALSE)),"○","")</f>
        <v>○</v>
      </c>
      <c r="AN365" s="6" t="e">
        <f>IF(AND(I365&lt;&gt;"107 ハーフマラソン",I365&lt;&gt;"062 10000mW"),#REF! &amp; "-" &amp; I365,#REF! &amp; "-" &amp; I365 &amp;#REF!)</f>
        <v>#REF!</v>
      </c>
      <c r="AO365" s="6" t="str">
        <f>IF(ISERROR(VLOOKUP(AN365,突破者リスト外資格記録入力シート!$D$7:$M$106,2,FALSE)),"○","")</f>
        <v>○</v>
      </c>
      <c r="AP365" s="6" t="str">
        <f>IF(C365="○","整理番号","登録番号")</f>
        <v>登録番号</v>
      </c>
      <c r="AQ365" s="6" t="str">
        <f>IF(I365="107 ハーフマラソン","H",IF(I365="062 10000mW","W",""))</f>
        <v/>
      </c>
      <c r="AR365" s="6" t="e">
        <f>VLOOKUP($I365 &amp;#REF!,標準記録!$A$1:$D$25,2,FALSE)</f>
        <v>#REF!</v>
      </c>
      <c r="AS365" s="6" t="e">
        <f>VLOOKUP($I365 &amp;#REF!,標準記録!$A$1:$D$25,3,FALSE)</f>
        <v>#REF!</v>
      </c>
      <c r="AT365" s="6" t="e">
        <f>VLOOKUP($I365 &amp;#REF!,標準記録!$A$1:$D$25,4,FALSE)</f>
        <v>#REF!</v>
      </c>
      <c r="AU365" s="6" t="str">
        <f>IF(AV365="","",A365)</f>
        <v/>
      </c>
      <c r="AV365" s="6" t="str">
        <f>IF(OR(I365="201 十種競技",I365="202 七種競技"),#REF!,"")</f>
        <v/>
      </c>
      <c r="AW365" s="6" t="str">
        <f>IF(I365="107 ハーフマラソン",#REF!,"")</f>
        <v/>
      </c>
      <c r="AX365" s="6" t="e">
        <f>I365 &amp;#REF!</f>
        <v>#REF!</v>
      </c>
      <c r="AY365" s="6">
        <f>I365</f>
        <v>0</v>
      </c>
      <c r="AZ365" s="6">
        <f>COUNTIF($AY$5:$AY$401,I365)</f>
        <v>160</v>
      </c>
      <c r="BA365" s="6">
        <f>COUNTIF($AX$5:$AX$401,I365 &amp; "B標準")</f>
        <v>0</v>
      </c>
      <c r="BB365" s="6" t="str">
        <f>D363 &amp; D365</f>
        <v>登録番号</v>
      </c>
    </row>
    <row r="366" spans="1:54" ht="14.25" thickBot="1" x14ac:dyDescent="0.2">
      <c r="A366" s="368"/>
      <c r="B366" s="380"/>
      <c r="C366" s="282"/>
      <c r="D366" s="280"/>
      <c r="E366" s="186" t="str">
        <f>IF(C365="○",IF($D365&lt;&gt;"",VLOOKUP($D365,新規学連登録者入力シート!$A$2:$U$101,7,FALSE),""),IF($D365&lt;&gt;"",IF(VLOOKUP(個人情報!$D365,登録者リスト!$A$1:$F$43729,4,FALSE)=基本情報!$D$6,VLOOKUP(個人情報!$D365,登録者リスト!$A$1:$F$43729,2,FALSE),""),""))</f>
        <v/>
      </c>
      <c r="F366" s="284"/>
      <c r="G366" s="186" t="str">
        <f>IF(C365="○",IF($D365&lt;&gt;"",VLOOKUP($D365,新規学連登録者入力シート!$A$2:$U$101,19,FALSE),""),IF($D365&lt;&gt;"",IF(VLOOKUP(個人情報!$D365,登録者リスト!$A$1:$F$43729,4,FALSE)=基本情報!$D$6,VLOOKUP(個人情報!$D365,登録者リスト!$A$1:$F$43729,6,FALSE),""),""))</f>
        <v/>
      </c>
      <c r="H366" s="364"/>
      <c r="I366" s="348"/>
      <c r="J366" s="171"/>
      <c r="K366" s="15" t="str">
        <f>IF(S366="",ASC(L366&amp;IF(N366&lt;&gt;"",TEXT(N366,"00"),"")&amp;IF(P366&lt;&gt;"",TEXT(P366,"00"),"")&amp;IF(R366&lt;&gt;"",TEXT(R366,"00"),"")),ASC(S366))</f>
        <v/>
      </c>
      <c r="L366" s="280"/>
      <c r="M366" s="330"/>
      <c r="N366" s="312"/>
      <c r="O366" s="330"/>
      <c r="P366" s="312"/>
      <c r="Q366" s="314"/>
      <c r="R366" s="316"/>
      <c r="S366" s="280"/>
      <c r="T366" s="10"/>
      <c r="U366" s="11" t="s">
        <v>23</v>
      </c>
      <c r="V366" s="10"/>
      <c r="W366" s="11" t="s">
        <v>25</v>
      </c>
      <c r="X366" s="10"/>
      <c r="Y366" s="11" t="s">
        <v>26</v>
      </c>
      <c r="Z366" s="342"/>
      <c r="AA366" s="128" t="str">
        <f>IF(AI366="",ASC(AB365&amp;IF(AD366&lt;&gt;"",TEXT(AD366,"00"),"")&amp;IF(AF366&lt;&gt;"",TEXT(AF366,"00"),"")&amp;IF(AH366&lt;&gt;"",TEXT(AH366,"00"),"")),ASC(AI366))</f>
        <v/>
      </c>
      <c r="AB366" s="328"/>
      <c r="AC366" s="332"/>
      <c r="AD366" s="328"/>
      <c r="AE366" s="332"/>
      <c r="AF366" s="328"/>
      <c r="AG366" s="336"/>
      <c r="AH366" s="328"/>
      <c r="AI366" s="372"/>
      <c r="AJ366" s="231" t="e">
        <f>IF(#REF!="",ASC(#REF!&amp;IF(#REF!&lt;&gt;"",TEXT(#REF!,"00"),"")&amp;IF(#REF!&lt;&gt;"",TEXT(#REF!,"00"),"")&amp;IF(#REF!&lt;&gt;"",TEXT(#REF!,"00"),"")),ASC(#REF!))</f>
        <v>#REF!</v>
      </c>
      <c r="AL366" s="6" t="str">
        <f>IF(AND(I366&lt;&gt;"107 ハーフマラソン",I366&lt;&gt;"062 10000mW"),D365 &amp; "-" &amp; I366,D365 &amp; "-" &amp; I366 &amp;#REF!)</f>
        <v>-</v>
      </c>
      <c r="AM366" s="6" t="str">
        <f>IF(ISERROR(VLOOKUP(個人情報!$AL366,登録者リスト!#REF!,4,FALSE)),"○","")</f>
        <v>○</v>
      </c>
      <c r="AN366" s="6" t="e">
        <f>IF(AND(I366&lt;&gt;"107 ハーフマラソン",I366&lt;&gt;"062 10000mW"),#REF! &amp; "-" &amp; I366,#REF! &amp; "-" &amp; I366 &amp;#REF!)</f>
        <v>#REF!</v>
      </c>
      <c r="AO366" s="6" t="str">
        <f>IF(ISERROR(VLOOKUP(AN366,突破者リスト外資格記録入力シート!$D$7:$M$106,2,FALSE)),"○","")</f>
        <v>○</v>
      </c>
      <c r="AQ366" s="6" t="str">
        <f>IF(I366="107 ハーフマラソン","H",IF(I366="062 10000mW","W",""))</f>
        <v/>
      </c>
      <c r="AR366" s="6" t="e">
        <f>VLOOKUP($I366 &amp;#REF!,標準記録!$A$1:$D$25,2,FALSE)</f>
        <v>#REF!</v>
      </c>
      <c r="AS366" s="6" t="e">
        <f>VLOOKUP($I366 &amp;#REF!,標準記録!$A$1:$D$25,3,FALSE)</f>
        <v>#REF!</v>
      </c>
      <c r="AT366" s="6" t="e">
        <f>VLOOKUP($I366 &amp;#REF!,標準記録!$A$1:$D$25,4,FALSE)</f>
        <v>#REF!</v>
      </c>
      <c r="AU366" s="6" t="str">
        <f>IF(AV366="","",A365)</f>
        <v/>
      </c>
      <c r="AV366" s="6" t="str">
        <f>IF(OR(I366="201 十種競技",I366="202 七種競技"),#REF!,"")</f>
        <v/>
      </c>
      <c r="AW366" s="6" t="str">
        <f>IF(I366="107 ハーフマラソン",#REF!,"")</f>
        <v/>
      </c>
      <c r="AX366" s="6" t="e">
        <f>I366 &amp;#REF!</f>
        <v>#REF!</v>
      </c>
      <c r="AY366" s="6">
        <f>I366</f>
        <v>0</v>
      </c>
      <c r="AZ366" s="6">
        <f>COUNTIF($AY$5:$AY$401,I366)</f>
        <v>160</v>
      </c>
      <c r="BA366" s="6">
        <f>COUNTIF($AX$5:$AX$401,I366 &amp; "B標準")</f>
        <v>0</v>
      </c>
    </row>
    <row r="367" spans="1:54" ht="15" thickTop="1" thickBot="1" x14ac:dyDescent="0.2">
      <c r="A367" s="369"/>
      <c r="B367" s="319" t="s">
        <v>167</v>
      </c>
      <c r="C367" s="320"/>
      <c r="D367" s="320"/>
      <c r="E367" s="320"/>
      <c r="F367" s="320"/>
      <c r="G367" s="321"/>
      <c r="H367" s="183"/>
      <c r="I367" s="370"/>
      <c r="J367" s="323"/>
      <c r="K367" s="323"/>
      <c r="L367" s="323"/>
      <c r="M367" s="323"/>
      <c r="N367" s="323"/>
      <c r="O367" s="323"/>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4"/>
    </row>
    <row r="368" spans="1:54" ht="13.5" customHeight="1" x14ac:dyDescent="0.15">
      <c r="A368" s="365"/>
      <c r="B368" s="355" t="s">
        <v>0</v>
      </c>
      <c r="C368" s="357" t="s">
        <v>283</v>
      </c>
      <c r="D368" s="357" t="str">
        <f>IF(C370="○","整理番号","登録番号")</f>
        <v>登録番号</v>
      </c>
      <c r="E368" s="212" t="s">
        <v>1402</v>
      </c>
      <c r="F368" s="355" t="s">
        <v>322</v>
      </c>
      <c r="G368" s="213" t="s">
        <v>1</v>
      </c>
      <c r="H368" s="361" t="s">
        <v>1403</v>
      </c>
      <c r="I368" s="359" t="s">
        <v>2</v>
      </c>
      <c r="J368" s="214" t="s">
        <v>284</v>
      </c>
      <c r="K368" s="215" t="s">
        <v>16</v>
      </c>
      <c r="L368" s="352" t="s">
        <v>4</v>
      </c>
      <c r="M368" s="353"/>
      <c r="N368" s="353"/>
      <c r="O368" s="353"/>
      <c r="P368" s="353"/>
      <c r="Q368" s="353"/>
      <c r="R368" s="353"/>
      <c r="S368" s="353"/>
      <c r="T368" s="353"/>
      <c r="U368" s="353"/>
      <c r="V368" s="353"/>
      <c r="W368" s="353"/>
      <c r="X368" s="353"/>
      <c r="Y368" s="353"/>
      <c r="Z368" s="354"/>
      <c r="AA368" s="216" t="s">
        <v>16</v>
      </c>
      <c r="AB368" s="373" t="s">
        <v>470</v>
      </c>
      <c r="AC368" s="374"/>
      <c r="AD368" s="374"/>
      <c r="AE368" s="374"/>
      <c r="AF368" s="374"/>
      <c r="AG368" s="374"/>
      <c r="AH368" s="374"/>
      <c r="AI368" s="375"/>
      <c r="AJ368" s="228" t="s">
        <v>16</v>
      </c>
    </row>
    <row r="369" spans="1:54" ht="14.25" thickBot="1" x14ac:dyDescent="0.2">
      <c r="A369" s="366"/>
      <c r="B369" s="356"/>
      <c r="C369" s="358"/>
      <c r="D369" s="358"/>
      <c r="E369" s="217" t="s">
        <v>6</v>
      </c>
      <c r="F369" s="356"/>
      <c r="G369" s="218" t="s">
        <v>7</v>
      </c>
      <c r="H369" s="362"/>
      <c r="I369" s="360"/>
      <c r="J369" s="219"/>
      <c r="K369" s="220"/>
      <c r="L369" s="349" t="s">
        <v>8</v>
      </c>
      <c r="M369" s="350"/>
      <c r="N369" s="350"/>
      <c r="O369" s="350"/>
      <c r="P369" s="350"/>
      <c r="Q369" s="350"/>
      <c r="R369" s="351"/>
      <c r="S369" s="217" t="s">
        <v>9</v>
      </c>
      <c r="T369" s="221" t="s">
        <v>10</v>
      </c>
      <c r="U369" s="222"/>
      <c r="V369" s="222"/>
      <c r="W369" s="222"/>
      <c r="X369" s="222"/>
      <c r="Y369" s="223"/>
      <c r="Z369" s="218" t="s">
        <v>11</v>
      </c>
      <c r="AA369" s="224"/>
      <c r="AB369" s="376" t="s">
        <v>8</v>
      </c>
      <c r="AC369" s="377"/>
      <c r="AD369" s="377"/>
      <c r="AE369" s="377"/>
      <c r="AF369" s="377"/>
      <c r="AG369" s="377"/>
      <c r="AH369" s="378"/>
      <c r="AI369" s="225" t="s">
        <v>9</v>
      </c>
      <c r="AJ369" s="229"/>
    </row>
    <row r="370" spans="1:54" x14ac:dyDescent="0.15">
      <c r="A370" s="367">
        <v>74</v>
      </c>
      <c r="B370" s="379" t="str">
        <f>IF(OR(B365="",E370=""),"",B365+1)</f>
        <v/>
      </c>
      <c r="C370" s="281"/>
      <c r="D370" s="279"/>
      <c r="E370" s="184" t="str">
        <f>IF(C370="○",IF($D370&lt;&gt;"",VLOOKUP($D370,新規学連登録者入力シート!$A$2:$U$101,8,FALSE),""),IF($D370&lt;&gt;"",IF(VLOOKUP(個人情報!$D370,登録者リスト!$A$1:$F$43729,4,FALSE)=基本情報!$D$6,VLOOKUP(個人情報!$D370,登録者リスト!$A$1:$F$43729,3,FALSE),""),""))</f>
        <v/>
      </c>
      <c r="F370" s="283" t="str">
        <f>IF(C370="○",IF($D370&lt;&gt;"",VLOOKUP($D370,新規学連登録者入力シート!$A$2:$U$101,9,FALSE),""),IF($D370&lt;&gt;"",IF(VLOOKUP(個人情報!$D370,登録者リスト!$A$1:$G$43729,4,FALSE)=基本情報!$D$6,VLOOKUP(個人情報!$D370,登録者リスト!$A$1:$G$43729,7,FALSE),""),""))</f>
        <v/>
      </c>
      <c r="G370" s="185" t="str">
        <f>IF(C370="○",IF($D370&lt;&gt;"",VLOOKUP($D370,新規学連登録者入力シート!$A$2:$U$101,14,FALSE),""),IF($D370&lt;&gt;"",IF(VLOOKUP(個人情報!$D370,登録者リスト!$A$1:$F$43729,4,FALSE)=基本情報!$D$6,VLOOKUP(個人情報!$D370,登録者リスト!$A$1:$F$43729,5,FALSE),""),""))</f>
        <v/>
      </c>
      <c r="H370" s="363" t="str">
        <f>IF(C370="○",IF($D370&lt;&gt;"",VLOOKUP($D370,新規学連登録者入力シート!$A$2:$U$101,19,FALSE),""),IF($D370&lt;&gt;"",IF(VLOOKUP(個人情報!$D370,登録者リスト!$A$1:$H$43729,4,FALSE)=基本情報!$D$6,VLOOKUP(個人情報!$D370,登録者リスト!$A$1:$H$43729,8,FALSE),""),""))</f>
        <v/>
      </c>
      <c r="I370" s="347"/>
      <c r="J370" s="170"/>
      <c r="K370" s="13" t="str">
        <f>IF(S370="",ASC(L370&amp;IF(N370&lt;&gt;"",TEXT(N370,"00"),"")&amp;IF(P370&lt;&gt;"",TEXT(P370,"00"),"")&amp;IF(R370&lt;&gt;"",TEXT(R370,"00"),"")),ASC(S370))</f>
        <v/>
      </c>
      <c r="L370" s="279"/>
      <c r="M370" s="329" t="s">
        <v>278</v>
      </c>
      <c r="N370" s="311"/>
      <c r="O370" s="329" t="s">
        <v>279</v>
      </c>
      <c r="P370" s="311"/>
      <c r="Q370" s="313" t="s">
        <v>280</v>
      </c>
      <c r="R370" s="315"/>
      <c r="S370" s="279"/>
      <c r="T370" s="8"/>
      <c r="U370" s="9" t="s">
        <v>23</v>
      </c>
      <c r="V370" s="8"/>
      <c r="W370" s="9" t="s">
        <v>24</v>
      </c>
      <c r="X370" s="8"/>
      <c r="Y370" s="9" t="s">
        <v>26</v>
      </c>
      <c r="Z370" s="341"/>
      <c r="AA370" s="127" t="str">
        <f>IF(AI370="",ASC(AB370&amp;IF(AD370&lt;&gt;"",TEXT(AD370,"00"),"")&amp;IF(AF370&lt;&gt;"",TEXT(AF370,"00"),"")&amp;IF(AH370&lt;&gt;"",TEXT(AH370,"00"),"")),ASC(AI370))</f>
        <v/>
      </c>
      <c r="AB370" s="327" t="str">
        <f>IF(I370="","",IF(I370="201 十種競技","",VLOOKUP(I370,大学記録!$A$3:$H$22,2,FALSE)))</f>
        <v/>
      </c>
      <c r="AC370" s="331" t="s">
        <v>278</v>
      </c>
      <c r="AD370" s="327" t="str">
        <f>IF(I370="","",IF(I370="201 十種競技","",VLOOKUP(I370,大学記録!$A$3:$H$22,4,FALSE)))</f>
        <v/>
      </c>
      <c r="AE370" s="331" t="s">
        <v>279</v>
      </c>
      <c r="AF370" s="327" t="str">
        <f>IF(I370="","",IF(I370="201 十種競技","",VLOOKUP(I370,大学記録!$A$3:$H$22,6,FALSE)))</f>
        <v/>
      </c>
      <c r="AG370" s="335" t="s">
        <v>280</v>
      </c>
      <c r="AH370" s="327" t="str">
        <f>IF(I370="","",IF(I370="201 十種競技","",VLOOKUP(I370,大学記録!$A$3:$H$22,8,FALSE)))</f>
        <v/>
      </c>
      <c r="AI370" s="371" t="str">
        <f>IF(I370="","",IF(I370="201 十種競技",大学記録!$B$21,""))</f>
        <v/>
      </c>
      <c r="AJ370" s="230" t="e">
        <f>IF(#REF!="",ASC(#REF!&amp;IF(#REF!&lt;&gt;"",TEXT(#REF!,"00"),"")&amp;IF(#REF!&lt;&gt;"",TEXT(#REF!,"00"),"")&amp;IF(#REF!&lt;&gt;"",TEXT(#REF!,"00"),"")),ASC(#REF!))</f>
        <v>#REF!</v>
      </c>
      <c r="AL370" s="6" t="str">
        <f>IF(AND(I370&lt;&gt;"107 ハーフマラソン",I370&lt;&gt;"062 10000mW"),D370 &amp; "-" &amp; I370,D370 &amp; "-" &amp; I370 &amp;#REF!)</f>
        <v>-</v>
      </c>
      <c r="AM370" s="6" t="str">
        <f>IF(ISERROR(VLOOKUP(個人情報!$AL370,登録者リスト!#REF!,4,FALSE)),"○","")</f>
        <v>○</v>
      </c>
      <c r="AN370" s="6" t="e">
        <f>IF(AND(I370&lt;&gt;"107 ハーフマラソン",I370&lt;&gt;"062 10000mW"),#REF! &amp; "-" &amp; I370,#REF! &amp; "-" &amp; I370 &amp;#REF!)</f>
        <v>#REF!</v>
      </c>
      <c r="AO370" s="6" t="str">
        <f>IF(ISERROR(VLOOKUP(AN370,突破者リスト外資格記録入力シート!$D$7:$M$106,2,FALSE)),"○","")</f>
        <v>○</v>
      </c>
      <c r="AP370" s="6" t="str">
        <f>IF(C370="○","整理番号","登録番号")</f>
        <v>登録番号</v>
      </c>
      <c r="AQ370" s="6" t="str">
        <f>IF(I370="107 ハーフマラソン","H",IF(I370="062 10000mW","W",""))</f>
        <v/>
      </c>
      <c r="AR370" s="6" t="e">
        <f>VLOOKUP($I370 &amp;#REF!,標準記録!$A$1:$D$25,2,FALSE)</f>
        <v>#REF!</v>
      </c>
      <c r="AS370" s="6" t="e">
        <f>VLOOKUP($I370 &amp;#REF!,標準記録!$A$1:$D$25,3,FALSE)</f>
        <v>#REF!</v>
      </c>
      <c r="AT370" s="6" t="e">
        <f>VLOOKUP($I370 &amp;#REF!,標準記録!$A$1:$D$25,4,FALSE)</f>
        <v>#REF!</v>
      </c>
      <c r="AU370" s="6" t="str">
        <f>IF(AV370="","",A370)</f>
        <v/>
      </c>
      <c r="AV370" s="6" t="str">
        <f>IF(OR(I370="201 十種競技",I370="202 七種競技"),#REF!,"")</f>
        <v/>
      </c>
      <c r="AW370" s="6" t="str">
        <f>IF(I370="107 ハーフマラソン",#REF!,"")</f>
        <v/>
      </c>
      <c r="AX370" s="6" t="e">
        <f>I370 &amp;#REF!</f>
        <v>#REF!</v>
      </c>
      <c r="AY370" s="6">
        <f>I370</f>
        <v>0</v>
      </c>
      <c r="AZ370" s="6">
        <f>COUNTIF($AY$5:$AY$401,I370)</f>
        <v>160</v>
      </c>
      <c r="BA370" s="6">
        <f>COUNTIF($AX$5:$AX$401,I370 &amp; "B標準")</f>
        <v>0</v>
      </c>
      <c r="BB370" s="6" t="str">
        <f>D368 &amp; D370</f>
        <v>登録番号</v>
      </c>
    </row>
    <row r="371" spans="1:54" ht="14.25" thickBot="1" x14ac:dyDescent="0.2">
      <c r="A371" s="368"/>
      <c r="B371" s="380"/>
      <c r="C371" s="282"/>
      <c r="D371" s="280"/>
      <c r="E371" s="186" t="str">
        <f>IF(C370="○",IF($D370&lt;&gt;"",VLOOKUP($D370,新規学連登録者入力シート!$A$2:$U$101,7,FALSE),""),IF($D370&lt;&gt;"",IF(VLOOKUP(個人情報!$D370,登録者リスト!$A$1:$F$43729,4,FALSE)=基本情報!$D$6,VLOOKUP(個人情報!$D370,登録者リスト!$A$1:$F$43729,2,FALSE),""),""))</f>
        <v/>
      </c>
      <c r="F371" s="284"/>
      <c r="G371" s="186" t="str">
        <f>IF(C370="○",IF($D370&lt;&gt;"",VLOOKUP($D370,新規学連登録者入力シート!$A$2:$U$101,19,FALSE),""),IF($D370&lt;&gt;"",IF(VLOOKUP(個人情報!$D370,登録者リスト!$A$1:$F$43729,4,FALSE)=基本情報!$D$6,VLOOKUP(個人情報!$D370,登録者リスト!$A$1:$F$43729,6,FALSE),""),""))</f>
        <v/>
      </c>
      <c r="H371" s="364"/>
      <c r="I371" s="348"/>
      <c r="J371" s="171"/>
      <c r="K371" s="15" t="str">
        <f>IF(S371="",ASC(L371&amp;IF(N371&lt;&gt;"",TEXT(N371,"00"),"")&amp;IF(P371&lt;&gt;"",TEXT(P371,"00"),"")&amp;IF(R371&lt;&gt;"",TEXT(R371,"00"),"")),ASC(S371))</f>
        <v/>
      </c>
      <c r="L371" s="280"/>
      <c r="M371" s="330"/>
      <c r="N371" s="312"/>
      <c r="O371" s="330"/>
      <c r="P371" s="312"/>
      <c r="Q371" s="314"/>
      <c r="R371" s="316"/>
      <c r="S371" s="280"/>
      <c r="T371" s="10"/>
      <c r="U371" s="11" t="s">
        <v>23</v>
      </c>
      <c r="V371" s="10"/>
      <c r="W371" s="11" t="s">
        <v>25</v>
      </c>
      <c r="X371" s="10"/>
      <c r="Y371" s="11" t="s">
        <v>26</v>
      </c>
      <c r="Z371" s="342"/>
      <c r="AA371" s="128" t="str">
        <f>IF(AI371="",ASC(AB370&amp;IF(AD371&lt;&gt;"",TEXT(AD371,"00"),"")&amp;IF(AF371&lt;&gt;"",TEXT(AF371,"00"),"")&amp;IF(AH371&lt;&gt;"",TEXT(AH371,"00"),"")),ASC(AI371))</f>
        <v/>
      </c>
      <c r="AB371" s="328"/>
      <c r="AC371" s="332"/>
      <c r="AD371" s="328"/>
      <c r="AE371" s="332"/>
      <c r="AF371" s="328"/>
      <c r="AG371" s="336"/>
      <c r="AH371" s="328"/>
      <c r="AI371" s="372"/>
      <c r="AJ371" s="231" t="e">
        <f>IF(#REF!="",ASC(#REF!&amp;IF(#REF!&lt;&gt;"",TEXT(#REF!,"00"),"")&amp;IF(#REF!&lt;&gt;"",TEXT(#REF!,"00"),"")&amp;IF(#REF!&lt;&gt;"",TEXT(#REF!,"00"),"")),ASC(#REF!))</f>
        <v>#REF!</v>
      </c>
      <c r="AL371" s="6" t="str">
        <f>IF(AND(I371&lt;&gt;"107 ハーフマラソン",I371&lt;&gt;"062 10000mW"),D370 &amp; "-" &amp; I371,D370 &amp; "-" &amp; I371 &amp;#REF!)</f>
        <v>-</v>
      </c>
      <c r="AM371" s="6" t="str">
        <f>IF(ISERROR(VLOOKUP(個人情報!$AL371,登録者リスト!#REF!,4,FALSE)),"○","")</f>
        <v>○</v>
      </c>
      <c r="AN371" s="6" t="e">
        <f>IF(AND(I371&lt;&gt;"107 ハーフマラソン",I371&lt;&gt;"062 10000mW"),#REF! &amp; "-" &amp; I371,#REF! &amp; "-" &amp; I371 &amp;#REF!)</f>
        <v>#REF!</v>
      </c>
      <c r="AO371" s="6" t="str">
        <f>IF(ISERROR(VLOOKUP(AN371,突破者リスト外資格記録入力シート!$D$7:$M$106,2,FALSE)),"○","")</f>
        <v>○</v>
      </c>
      <c r="AQ371" s="6" t="str">
        <f>IF(I371="107 ハーフマラソン","H",IF(I371="062 10000mW","W",""))</f>
        <v/>
      </c>
      <c r="AR371" s="6" t="e">
        <f>VLOOKUP($I371 &amp;#REF!,標準記録!$A$1:$D$25,2,FALSE)</f>
        <v>#REF!</v>
      </c>
      <c r="AS371" s="6" t="e">
        <f>VLOOKUP($I371 &amp;#REF!,標準記録!$A$1:$D$25,3,FALSE)</f>
        <v>#REF!</v>
      </c>
      <c r="AT371" s="6" t="e">
        <f>VLOOKUP($I371 &amp;#REF!,標準記録!$A$1:$D$25,4,FALSE)</f>
        <v>#REF!</v>
      </c>
      <c r="AU371" s="6" t="str">
        <f>IF(AV371="","",A370)</f>
        <v/>
      </c>
      <c r="AV371" s="6" t="str">
        <f>IF(OR(I371="201 十種競技",I371="202 七種競技"),#REF!,"")</f>
        <v/>
      </c>
      <c r="AW371" s="6" t="str">
        <f>IF(I371="107 ハーフマラソン",#REF!,"")</f>
        <v/>
      </c>
      <c r="AX371" s="6" t="e">
        <f>I371 &amp;#REF!</f>
        <v>#REF!</v>
      </c>
      <c r="AY371" s="6">
        <f>I371</f>
        <v>0</v>
      </c>
      <c r="AZ371" s="6">
        <f>COUNTIF($AY$5:$AY$401,I371)</f>
        <v>160</v>
      </c>
      <c r="BA371" s="6">
        <f>COUNTIF($AX$5:$AX$401,I371 &amp; "B標準")</f>
        <v>0</v>
      </c>
    </row>
    <row r="372" spans="1:54" ht="15" thickTop="1" thickBot="1" x14ac:dyDescent="0.2">
      <c r="A372" s="369"/>
      <c r="B372" s="319" t="s">
        <v>167</v>
      </c>
      <c r="C372" s="320"/>
      <c r="D372" s="320"/>
      <c r="E372" s="320"/>
      <c r="F372" s="320"/>
      <c r="G372" s="321"/>
      <c r="H372" s="183"/>
      <c r="I372" s="370"/>
      <c r="J372" s="323"/>
      <c r="K372" s="323"/>
      <c r="L372" s="323"/>
      <c r="M372" s="323"/>
      <c r="N372" s="323"/>
      <c r="O372" s="323"/>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4"/>
    </row>
    <row r="373" spans="1:54" ht="13.5" customHeight="1" x14ac:dyDescent="0.15">
      <c r="A373" s="365"/>
      <c r="B373" s="355" t="s">
        <v>0</v>
      </c>
      <c r="C373" s="357" t="s">
        <v>283</v>
      </c>
      <c r="D373" s="357" t="str">
        <f>IF(C375="○","整理番号","登録番号")</f>
        <v>登録番号</v>
      </c>
      <c r="E373" s="212" t="s">
        <v>1402</v>
      </c>
      <c r="F373" s="355" t="s">
        <v>322</v>
      </c>
      <c r="G373" s="213" t="s">
        <v>1</v>
      </c>
      <c r="H373" s="361" t="s">
        <v>1403</v>
      </c>
      <c r="I373" s="359" t="s">
        <v>2</v>
      </c>
      <c r="J373" s="214" t="s">
        <v>284</v>
      </c>
      <c r="K373" s="215" t="s">
        <v>16</v>
      </c>
      <c r="L373" s="352" t="s">
        <v>4</v>
      </c>
      <c r="M373" s="353"/>
      <c r="N373" s="353"/>
      <c r="O373" s="353"/>
      <c r="P373" s="353"/>
      <c r="Q373" s="353"/>
      <c r="R373" s="353"/>
      <c r="S373" s="353"/>
      <c r="T373" s="353"/>
      <c r="U373" s="353"/>
      <c r="V373" s="353"/>
      <c r="W373" s="353"/>
      <c r="X373" s="353"/>
      <c r="Y373" s="353"/>
      <c r="Z373" s="354"/>
      <c r="AA373" s="216" t="s">
        <v>16</v>
      </c>
      <c r="AB373" s="373" t="s">
        <v>470</v>
      </c>
      <c r="AC373" s="374"/>
      <c r="AD373" s="374"/>
      <c r="AE373" s="374"/>
      <c r="AF373" s="374"/>
      <c r="AG373" s="374"/>
      <c r="AH373" s="374"/>
      <c r="AI373" s="375"/>
      <c r="AJ373" s="228" t="s">
        <v>16</v>
      </c>
    </row>
    <row r="374" spans="1:54" ht="14.25" thickBot="1" x14ac:dyDescent="0.2">
      <c r="A374" s="366"/>
      <c r="B374" s="356"/>
      <c r="C374" s="358"/>
      <c r="D374" s="358"/>
      <c r="E374" s="217" t="s">
        <v>6</v>
      </c>
      <c r="F374" s="356"/>
      <c r="G374" s="218" t="s">
        <v>7</v>
      </c>
      <c r="H374" s="362"/>
      <c r="I374" s="360"/>
      <c r="J374" s="219"/>
      <c r="K374" s="220"/>
      <c r="L374" s="349" t="s">
        <v>8</v>
      </c>
      <c r="M374" s="350"/>
      <c r="N374" s="350"/>
      <c r="O374" s="350"/>
      <c r="P374" s="350"/>
      <c r="Q374" s="350"/>
      <c r="R374" s="351"/>
      <c r="S374" s="217" t="s">
        <v>9</v>
      </c>
      <c r="T374" s="221" t="s">
        <v>10</v>
      </c>
      <c r="U374" s="222"/>
      <c r="V374" s="222"/>
      <c r="W374" s="222"/>
      <c r="X374" s="222"/>
      <c r="Y374" s="223"/>
      <c r="Z374" s="218" t="s">
        <v>11</v>
      </c>
      <c r="AA374" s="224"/>
      <c r="AB374" s="376" t="s">
        <v>8</v>
      </c>
      <c r="AC374" s="377"/>
      <c r="AD374" s="377"/>
      <c r="AE374" s="377"/>
      <c r="AF374" s="377"/>
      <c r="AG374" s="377"/>
      <c r="AH374" s="378"/>
      <c r="AI374" s="225" t="s">
        <v>9</v>
      </c>
      <c r="AJ374" s="229"/>
    </row>
    <row r="375" spans="1:54" x14ac:dyDescent="0.15">
      <c r="A375" s="367">
        <v>75</v>
      </c>
      <c r="B375" s="379" t="str">
        <f>IF(OR(B370="",E375=""),"",B370+1)</f>
        <v/>
      </c>
      <c r="C375" s="281"/>
      <c r="D375" s="279"/>
      <c r="E375" s="184" t="str">
        <f>IF(C375="○",IF($D375&lt;&gt;"",VLOOKUP($D375,新規学連登録者入力シート!$A$2:$U$101,8,FALSE),""),IF($D375&lt;&gt;"",IF(VLOOKUP(個人情報!$D375,登録者リスト!$A$1:$F$43729,4,FALSE)=基本情報!$D$6,VLOOKUP(個人情報!$D375,登録者リスト!$A$1:$F$43729,3,FALSE),""),""))</f>
        <v/>
      </c>
      <c r="F375" s="283" t="str">
        <f>IF(C375="○",IF($D375&lt;&gt;"",VLOOKUP($D375,新規学連登録者入力シート!$A$2:$U$101,9,FALSE),""),IF($D375&lt;&gt;"",IF(VLOOKUP(個人情報!$D375,登録者リスト!$A$1:$G$43729,4,FALSE)=基本情報!$D$6,VLOOKUP(個人情報!$D375,登録者リスト!$A$1:$G$43729,7,FALSE),""),""))</f>
        <v/>
      </c>
      <c r="G375" s="185" t="str">
        <f>IF(C375="○",IF($D375&lt;&gt;"",VLOOKUP($D375,新規学連登録者入力シート!$A$2:$U$101,14,FALSE),""),IF($D375&lt;&gt;"",IF(VLOOKUP(個人情報!$D375,登録者リスト!$A$1:$F$43729,4,FALSE)=基本情報!$D$6,VLOOKUP(個人情報!$D375,登録者リスト!$A$1:$F$43729,5,FALSE),""),""))</f>
        <v/>
      </c>
      <c r="H375" s="363" t="str">
        <f>IF(C375="○",IF($D375&lt;&gt;"",VLOOKUP($D375,新規学連登録者入力シート!$A$2:$U$101,19,FALSE),""),IF($D375&lt;&gt;"",IF(VLOOKUP(個人情報!$D375,登録者リスト!$A$1:$H$43729,4,FALSE)=基本情報!$D$6,VLOOKUP(個人情報!$D375,登録者リスト!$A$1:$H$43729,8,FALSE),""),""))</f>
        <v/>
      </c>
      <c r="I375" s="347"/>
      <c r="J375" s="170"/>
      <c r="K375" s="13" t="str">
        <f>IF(S375="",ASC(L375&amp;IF(N375&lt;&gt;"",TEXT(N375,"00"),"")&amp;IF(P375&lt;&gt;"",TEXT(P375,"00"),"")&amp;IF(R375&lt;&gt;"",TEXT(R375,"00"),"")),ASC(S375))</f>
        <v/>
      </c>
      <c r="L375" s="279"/>
      <c r="M375" s="329" t="s">
        <v>278</v>
      </c>
      <c r="N375" s="311"/>
      <c r="O375" s="329" t="s">
        <v>279</v>
      </c>
      <c r="P375" s="311"/>
      <c r="Q375" s="313" t="s">
        <v>280</v>
      </c>
      <c r="R375" s="315"/>
      <c r="S375" s="279"/>
      <c r="T375" s="8"/>
      <c r="U375" s="9" t="s">
        <v>23</v>
      </c>
      <c r="V375" s="8"/>
      <c r="W375" s="9" t="s">
        <v>24</v>
      </c>
      <c r="X375" s="8"/>
      <c r="Y375" s="9" t="s">
        <v>26</v>
      </c>
      <c r="Z375" s="341"/>
      <c r="AA375" s="127" t="str">
        <f>IF(AI375="",ASC(AB375&amp;IF(AD375&lt;&gt;"",TEXT(AD375,"00"),"")&amp;IF(AF375&lt;&gt;"",TEXT(AF375,"00"),"")&amp;IF(AH375&lt;&gt;"",TEXT(AH375,"00"),"")),ASC(AI375))</f>
        <v/>
      </c>
      <c r="AB375" s="327" t="str">
        <f>IF(I375="","",IF(I375="201 十種競技","",VLOOKUP(I375,大学記録!$A$3:$H$22,2,FALSE)))</f>
        <v/>
      </c>
      <c r="AC375" s="331" t="s">
        <v>278</v>
      </c>
      <c r="AD375" s="327" t="str">
        <f>IF(I375="","",IF(I375="201 十種競技","",VLOOKUP(I375,大学記録!$A$3:$H$22,4,FALSE)))</f>
        <v/>
      </c>
      <c r="AE375" s="331" t="s">
        <v>279</v>
      </c>
      <c r="AF375" s="327" t="str">
        <f>IF(I375="","",IF(I375="201 十種競技","",VLOOKUP(I375,大学記録!$A$3:$H$22,6,FALSE)))</f>
        <v/>
      </c>
      <c r="AG375" s="335" t="s">
        <v>280</v>
      </c>
      <c r="AH375" s="327" t="str">
        <f>IF(I375="","",IF(I375="201 十種競技","",VLOOKUP(I375,大学記録!$A$3:$H$22,8,FALSE)))</f>
        <v/>
      </c>
      <c r="AI375" s="371" t="str">
        <f>IF(I375="","",IF(I375="201 十種競技",大学記録!$B$21,""))</f>
        <v/>
      </c>
      <c r="AJ375" s="230" t="e">
        <f>IF(#REF!="",ASC(#REF!&amp;IF(#REF!&lt;&gt;"",TEXT(#REF!,"00"),"")&amp;IF(#REF!&lt;&gt;"",TEXT(#REF!,"00"),"")&amp;IF(#REF!&lt;&gt;"",TEXT(#REF!,"00"),"")),ASC(#REF!))</f>
        <v>#REF!</v>
      </c>
      <c r="AL375" s="6" t="str">
        <f>IF(AND(I375&lt;&gt;"107 ハーフマラソン",I375&lt;&gt;"062 10000mW"),D375 &amp; "-" &amp; I375,D375 &amp; "-" &amp; I375 &amp;#REF!)</f>
        <v>-</v>
      </c>
      <c r="AM375" s="6" t="str">
        <f>IF(ISERROR(VLOOKUP(個人情報!$AL375,登録者リスト!#REF!,4,FALSE)),"○","")</f>
        <v>○</v>
      </c>
      <c r="AN375" s="6" t="e">
        <f>IF(AND(I375&lt;&gt;"107 ハーフマラソン",I375&lt;&gt;"062 10000mW"),#REF! &amp; "-" &amp; I375,#REF! &amp; "-" &amp; I375 &amp;#REF!)</f>
        <v>#REF!</v>
      </c>
      <c r="AO375" s="6" t="str">
        <f>IF(ISERROR(VLOOKUP(AN375,突破者リスト外資格記録入力シート!$D$7:$M$106,2,FALSE)),"○","")</f>
        <v>○</v>
      </c>
      <c r="AP375" s="6" t="str">
        <f>IF(C375="○","整理番号","登録番号")</f>
        <v>登録番号</v>
      </c>
      <c r="AQ375" s="6" t="str">
        <f>IF(I375="107 ハーフマラソン","H",IF(I375="062 10000mW","W",""))</f>
        <v/>
      </c>
      <c r="AR375" s="6" t="e">
        <f>VLOOKUP($I375 &amp;#REF!,標準記録!$A$1:$D$25,2,FALSE)</f>
        <v>#REF!</v>
      </c>
      <c r="AS375" s="6" t="e">
        <f>VLOOKUP($I375 &amp;#REF!,標準記録!$A$1:$D$25,3,FALSE)</f>
        <v>#REF!</v>
      </c>
      <c r="AT375" s="6" t="e">
        <f>VLOOKUP($I375 &amp;#REF!,標準記録!$A$1:$D$25,4,FALSE)</f>
        <v>#REF!</v>
      </c>
      <c r="AU375" s="6" t="str">
        <f>IF(AV375="","",A375)</f>
        <v/>
      </c>
      <c r="AV375" s="6" t="str">
        <f>IF(OR(I375="201 十種競技",I375="202 七種競技"),#REF!,"")</f>
        <v/>
      </c>
      <c r="AW375" s="6" t="str">
        <f>IF(I375="107 ハーフマラソン",#REF!,"")</f>
        <v/>
      </c>
      <c r="AX375" s="6" t="e">
        <f>I375 &amp;#REF!</f>
        <v>#REF!</v>
      </c>
      <c r="AY375" s="6">
        <f>I375</f>
        <v>0</v>
      </c>
      <c r="AZ375" s="6">
        <f>COUNTIF($AY$5:$AY$401,I375)</f>
        <v>160</v>
      </c>
      <c r="BA375" s="6">
        <f>COUNTIF($AX$5:$AX$401,I375 &amp; "B標準")</f>
        <v>0</v>
      </c>
      <c r="BB375" s="6" t="str">
        <f>D373 &amp; D375</f>
        <v>登録番号</v>
      </c>
    </row>
    <row r="376" spans="1:54" ht="14.25" thickBot="1" x14ac:dyDescent="0.2">
      <c r="A376" s="368"/>
      <c r="B376" s="380"/>
      <c r="C376" s="282"/>
      <c r="D376" s="280"/>
      <c r="E376" s="186" t="str">
        <f>IF(C375="○",IF($D375&lt;&gt;"",VLOOKUP($D375,新規学連登録者入力シート!$A$2:$U$101,7,FALSE),""),IF($D375&lt;&gt;"",IF(VLOOKUP(個人情報!$D375,登録者リスト!$A$1:$F$43729,4,FALSE)=基本情報!$D$6,VLOOKUP(個人情報!$D375,登録者リスト!$A$1:$F$43729,2,FALSE),""),""))</f>
        <v/>
      </c>
      <c r="F376" s="284"/>
      <c r="G376" s="186" t="str">
        <f>IF(C375="○",IF($D375&lt;&gt;"",VLOOKUP($D375,新規学連登録者入力シート!$A$2:$U$101,19,FALSE),""),IF($D375&lt;&gt;"",IF(VLOOKUP(個人情報!$D375,登録者リスト!$A$1:$F$43729,4,FALSE)=基本情報!$D$6,VLOOKUP(個人情報!$D375,登録者リスト!$A$1:$F$43729,6,FALSE),""),""))</f>
        <v/>
      </c>
      <c r="H376" s="364"/>
      <c r="I376" s="348"/>
      <c r="J376" s="171"/>
      <c r="K376" s="15" t="str">
        <f>IF(S376="",ASC(L376&amp;IF(N376&lt;&gt;"",TEXT(N376,"00"),"")&amp;IF(P376&lt;&gt;"",TEXT(P376,"00"),"")&amp;IF(R376&lt;&gt;"",TEXT(R376,"00"),"")),ASC(S376))</f>
        <v/>
      </c>
      <c r="L376" s="280"/>
      <c r="M376" s="330"/>
      <c r="N376" s="312"/>
      <c r="O376" s="330"/>
      <c r="P376" s="312"/>
      <c r="Q376" s="314"/>
      <c r="R376" s="316"/>
      <c r="S376" s="280"/>
      <c r="T376" s="10"/>
      <c r="U376" s="11" t="s">
        <v>23</v>
      </c>
      <c r="V376" s="10"/>
      <c r="W376" s="11" t="s">
        <v>25</v>
      </c>
      <c r="X376" s="10"/>
      <c r="Y376" s="11" t="s">
        <v>26</v>
      </c>
      <c r="Z376" s="342"/>
      <c r="AA376" s="128" t="str">
        <f>IF(AI376="",ASC(AB375&amp;IF(AD376&lt;&gt;"",TEXT(AD376,"00"),"")&amp;IF(AF376&lt;&gt;"",TEXT(AF376,"00"),"")&amp;IF(AH376&lt;&gt;"",TEXT(AH376,"00"),"")),ASC(AI376))</f>
        <v/>
      </c>
      <c r="AB376" s="328"/>
      <c r="AC376" s="332"/>
      <c r="AD376" s="328"/>
      <c r="AE376" s="332"/>
      <c r="AF376" s="328"/>
      <c r="AG376" s="336"/>
      <c r="AH376" s="328"/>
      <c r="AI376" s="372"/>
      <c r="AJ376" s="231" t="e">
        <f>IF(#REF!="",ASC(#REF!&amp;IF(#REF!&lt;&gt;"",TEXT(#REF!,"00"),"")&amp;IF(#REF!&lt;&gt;"",TEXT(#REF!,"00"),"")&amp;IF(#REF!&lt;&gt;"",TEXT(#REF!,"00"),"")),ASC(#REF!))</f>
        <v>#REF!</v>
      </c>
      <c r="AL376" s="6" t="str">
        <f>IF(AND(I376&lt;&gt;"107 ハーフマラソン",I376&lt;&gt;"062 10000mW"),D375 &amp; "-" &amp; I376,D375 &amp; "-" &amp; I376 &amp;#REF!)</f>
        <v>-</v>
      </c>
      <c r="AM376" s="6" t="str">
        <f>IF(ISERROR(VLOOKUP(個人情報!$AL376,登録者リスト!#REF!,4,FALSE)),"○","")</f>
        <v>○</v>
      </c>
      <c r="AN376" s="6" t="e">
        <f>IF(AND(I376&lt;&gt;"107 ハーフマラソン",I376&lt;&gt;"062 10000mW"),#REF! &amp; "-" &amp; I376,#REF! &amp; "-" &amp; I376 &amp;#REF!)</f>
        <v>#REF!</v>
      </c>
      <c r="AO376" s="6" t="str">
        <f>IF(ISERROR(VLOOKUP(AN376,突破者リスト外資格記録入力シート!$D$7:$M$106,2,FALSE)),"○","")</f>
        <v>○</v>
      </c>
      <c r="AQ376" s="6" t="str">
        <f>IF(I376="107 ハーフマラソン","H",IF(I376="062 10000mW","W",""))</f>
        <v/>
      </c>
      <c r="AR376" s="6" t="e">
        <f>VLOOKUP($I376 &amp;#REF!,標準記録!$A$1:$D$25,2,FALSE)</f>
        <v>#REF!</v>
      </c>
      <c r="AS376" s="6" t="e">
        <f>VLOOKUP($I376 &amp;#REF!,標準記録!$A$1:$D$25,3,FALSE)</f>
        <v>#REF!</v>
      </c>
      <c r="AT376" s="6" t="e">
        <f>VLOOKUP($I376 &amp;#REF!,標準記録!$A$1:$D$25,4,FALSE)</f>
        <v>#REF!</v>
      </c>
      <c r="AU376" s="6" t="str">
        <f>IF(AV376="","",A375)</f>
        <v/>
      </c>
      <c r="AV376" s="6" t="str">
        <f>IF(OR(I376="201 十種競技",I376="202 七種競技"),#REF!,"")</f>
        <v/>
      </c>
      <c r="AW376" s="6" t="str">
        <f>IF(I376="107 ハーフマラソン",#REF!,"")</f>
        <v/>
      </c>
      <c r="AX376" s="6" t="e">
        <f>I376 &amp;#REF!</f>
        <v>#REF!</v>
      </c>
      <c r="AY376" s="6">
        <f>I376</f>
        <v>0</v>
      </c>
      <c r="AZ376" s="6">
        <f>COUNTIF($AY$5:$AY$401,I376)</f>
        <v>160</v>
      </c>
      <c r="BA376" s="6">
        <f>COUNTIF($AX$5:$AX$401,I376 &amp; "B標準")</f>
        <v>0</v>
      </c>
    </row>
    <row r="377" spans="1:54" ht="15" thickTop="1" thickBot="1" x14ac:dyDescent="0.2">
      <c r="A377" s="369"/>
      <c r="B377" s="319" t="s">
        <v>167</v>
      </c>
      <c r="C377" s="320"/>
      <c r="D377" s="320"/>
      <c r="E377" s="320"/>
      <c r="F377" s="320"/>
      <c r="G377" s="321"/>
      <c r="H377" s="183"/>
      <c r="I377" s="370"/>
      <c r="J377" s="323"/>
      <c r="K377" s="323"/>
      <c r="L377" s="323"/>
      <c r="M377" s="323"/>
      <c r="N377" s="323"/>
      <c r="O377" s="323"/>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4"/>
    </row>
    <row r="378" spans="1:54" ht="13.5" customHeight="1" x14ac:dyDescent="0.15">
      <c r="A378" s="365"/>
      <c r="B378" s="355" t="s">
        <v>0</v>
      </c>
      <c r="C378" s="357" t="s">
        <v>283</v>
      </c>
      <c r="D378" s="357" t="str">
        <f>IF(C380="○","整理番号","登録番号")</f>
        <v>登録番号</v>
      </c>
      <c r="E378" s="212" t="s">
        <v>1402</v>
      </c>
      <c r="F378" s="355" t="s">
        <v>322</v>
      </c>
      <c r="G378" s="213" t="s">
        <v>1</v>
      </c>
      <c r="H378" s="361" t="s">
        <v>1403</v>
      </c>
      <c r="I378" s="359" t="s">
        <v>2</v>
      </c>
      <c r="J378" s="214" t="s">
        <v>284</v>
      </c>
      <c r="K378" s="215" t="s">
        <v>16</v>
      </c>
      <c r="L378" s="352" t="s">
        <v>4</v>
      </c>
      <c r="M378" s="353"/>
      <c r="N378" s="353"/>
      <c r="O378" s="353"/>
      <c r="P378" s="353"/>
      <c r="Q378" s="353"/>
      <c r="R378" s="353"/>
      <c r="S378" s="353"/>
      <c r="T378" s="353"/>
      <c r="U378" s="353"/>
      <c r="V378" s="353"/>
      <c r="W378" s="353"/>
      <c r="X378" s="353"/>
      <c r="Y378" s="353"/>
      <c r="Z378" s="354"/>
      <c r="AA378" s="216" t="s">
        <v>16</v>
      </c>
      <c r="AB378" s="373" t="s">
        <v>470</v>
      </c>
      <c r="AC378" s="374"/>
      <c r="AD378" s="374"/>
      <c r="AE378" s="374"/>
      <c r="AF378" s="374"/>
      <c r="AG378" s="374"/>
      <c r="AH378" s="374"/>
      <c r="AI378" s="375"/>
      <c r="AJ378" s="228" t="s">
        <v>16</v>
      </c>
    </row>
    <row r="379" spans="1:54" ht="14.25" thickBot="1" x14ac:dyDescent="0.2">
      <c r="A379" s="366"/>
      <c r="B379" s="356"/>
      <c r="C379" s="358"/>
      <c r="D379" s="358"/>
      <c r="E379" s="217" t="s">
        <v>6</v>
      </c>
      <c r="F379" s="356"/>
      <c r="G379" s="218" t="s">
        <v>7</v>
      </c>
      <c r="H379" s="362"/>
      <c r="I379" s="360"/>
      <c r="J379" s="219"/>
      <c r="K379" s="220"/>
      <c r="L379" s="349" t="s">
        <v>8</v>
      </c>
      <c r="M379" s="350"/>
      <c r="N379" s="350"/>
      <c r="O379" s="350"/>
      <c r="P379" s="350"/>
      <c r="Q379" s="350"/>
      <c r="R379" s="351"/>
      <c r="S379" s="217" t="s">
        <v>9</v>
      </c>
      <c r="T379" s="221" t="s">
        <v>10</v>
      </c>
      <c r="U379" s="222"/>
      <c r="V379" s="222"/>
      <c r="W379" s="222"/>
      <c r="X379" s="222"/>
      <c r="Y379" s="223"/>
      <c r="Z379" s="218" t="s">
        <v>11</v>
      </c>
      <c r="AA379" s="224"/>
      <c r="AB379" s="376" t="s">
        <v>8</v>
      </c>
      <c r="AC379" s="377"/>
      <c r="AD379" s="377"/>
      <c r="AE379" s="377"/>
      <c r="AF379" s="377"/>
      <c r="AG379" s="377"/>
      <c r="AH379" s="378"/>
      <c r="AI379" s="225" t="s">
        <v>9</v>
      </c>
      <c r="AJ379" s="229"/>
    </row>
    <row r="380" spans="1:54" x14ac:dyDescent="0.15">
      <c r="A380" s="367">
        <v>76</v>
      </c>
      <c r="B380" s="379" t="str">
        <f>IF(OR(B375="",E380=""),"",B375+1)</f>
        <v/>
      </c>
      <c r="C380" s="281"/>
      <c r="D380" s="279"/>
      <c r="E380" s="184" t="str">
        <f>IF(C380="○",IF($D380&lt;&gt;"",VLOOKUP($D380,新規学連登録者入力シート!$A$2:$U$101,8,FALSE),""),IF($D380&lt;&gt;"",IF(VLOOKUP(個人情報!$D380,登録者リスト!$A$1:$F$43729,4,FALSE)=基本情報!$D$6,VLOOKUP(個人情報!$D380,登録者リスト!$A$1:$F$43729,3,FALSE),""),""))</f>
        <v/>
      </c>
      <c r="F380" s="283" t="str">
        <f>IF(C380="○",IF($D380&lt;&gt;"",VLOOKUP($D380,新規学連登録者入力シート!$A$2:$U$101,9,FALSE),""),IF($D380&lt;&gt;"",IF(VLOOKUP(個人情報!$D380,登録者リスト!$A$1:$G$43729,4,FALSE)=基本情報!$D$6,VLOOKUP(個人情報!$D380,登録者リスト!$A$1:$G$43729,7,FALSE),""),""))</f>
        <v/>
      </c>
      <c r="G380" s="185" t="str">
        <f>IF(C380="○",IF($D380&lt;&gt;"",VLOOKUP($D380,新規学連登録者入力シート!$A$2:$U$101,14,FALSE),""),IF($D380&lt;&gt;"",IF(VLOOKUP(個人情報!$D380,登録者リスト!$A$1:$F$43729,4,FALSE)=基本情報!$D$6,VLOOKUP(個人情報!$D380,登録者リスト!$A$1:$F$43729,5,FALSE),""),""))</f>
        <v/>
      </c>
      <c r="H380" s="363" t="str">
        <f>IF(C380="○",IF($D380&lt;&gt;"",VLOOKUP($D380,新規学連登録者入力シート!$A$2:$U$101,19,FALSE),""),IF($D380&lt;&gt;"",IF(VLOOKUP(個人情報!$D380,登録者リスト!$A$1:$H$43729,4,FALSE)=基本情報!$D$6,VLOOKUP(個人情報!$D380,登録者リスト!$A$1:$H$43729,8,FALSE),""),""))</f>
        <v/>
      </c>
      <c r="I380" s="347"/>
      <c r="J380" s="170"/>
      <c r="K380" s="13" t="str">
        <f>IF(S380="",ASC(L380&amp;IF(N380&lt;&gt;"",TEXT(N380,"00"),"")&amp;IF(P380&lt;&gt;"",TEXT(P380,"00"),"")&amp;IF(R380&lt;&gt;"",TEXT(R380,"00"),"")),ASC(S380))</f>
        <v/>
      </c>
      <c r="L380" s="279"/>
      <c r="M380" s="329" t="s">
        <v>278</v>
      </c>
      <c r="N380" s="311"/>
      <c r="O380" s="329" t="s">
        <v>279</v>
      </c>
      <c r="P380" s="311"/>
      <c r="Q380" s="313" t="s">
        <v>280</v>
      </c>
      <c r="R380" s="315"/>
      <c r="S380" s="279"/>
      <c r="T380" s="8"/>
      <c r="U380" s="9" t="s">
        <v>23</v>
      </c>
      <c r="V380" s="8"/>
      <c r="W380" s="9" t="s">
        <v>24</v>
      </c>
      <c r="X380" s="8"/>
      <c r="Y380" s="9" t="s">
        <v>26</v>
      </c>
      <c r="Z380" s="341"/>
      <c r="AA380" s="127" t="str">
        <f>IF(AI380="",ASC(AB380&amp;IF(AD380&lt;&gt;"",TEXT(AD380,"00"),"")&amp;IF(AF380&lt;&gt;"",TEXT(AF380,"00"),"")&amp;IF(AH380&lt;&gt;"",TEXT(AH380,"00"),"")),ASC(AI380))</f>
        <v/>
      </c>
      <c r="AB380" s="327" t="str">
        <f>IF(I380="","",IF(I380="201 十種競技","",VLOOKUP(I380,大学記録!$A$3:$H$22,2,FALSE)))</f>
        <v/>
      </c>
      <c r="AC380" s="331" t="s">
        <v>278</v>
      </c>
      <c r="AD380" s="327" t="str">
        <f>IF(I380="","",IF(I380="201 十種競技","",VLOOKUP(I380,大学記録!$A$3:$H$22,4,FALSE)))</f>
        <v/>
      </c>
      <c r="AE380" s="331" t="s">
        <v>279</v>
      </c>
      <c r="AF380" s="327" t="str">
        <f>IF(I380="","",IF(I380="201 十種競技","",VLOOKUP(I380,大学記録!$A$3:$H$22,6,FALSE)))</f>
        <v/>
      </c>
      <c r="AG380" s="335" t="s">
        <v>280</v>
      </c>
      <c r="AH380" s="327" t="str">
        <f>IF(I380="","",IF(I380="201 十種競技","",VLOOKUP(I380,大学記録!$A$3:$H$22,8,FALSE)))</f>
        <v/>
      </c>
      <c r="AI380" s="371" t="str">
        <f>IF(I380="","",IF(I380="201 十種競技",大学記録!$B$21,""))</f>
        <v/>
      </c>
      <c r="AJ380" s="230" t="e">
        <f>IF(#REF!="",ASC(#REF!&amp;IF(#REF!&lt;&gt;"",TEXT(#REF!,"00"),"")&amp;IF(#REF!&lt;&gt;"",TEXT(#REF!,"00"),"")&amp;IF(#REF!&lt;&gt;"",TEXT(#REF!,"00"),"")),ASC(#REF!))</f>
        <v>#REF!</v>
      </c>
      <c r="AL380" s="6" t="str">
        <f>IF(AND(I380&lt;&gt;"107 ハーフマラソン",I380&lt;&gt;"062 10000mW"),D380 &amp; "-" &amp; I380,D380 &amp; "-" &amp; I380 &amp;#REF!)</f>
        <v>-</v>
      </c>
      <c r="AM380" s="6" t="str">
        <f>IF(ISERROR(VLOOKUP(個人情報!$AL380,登録者リスト!#REF!,4,FALSE)),"○","")</f>
        <v>○</v>
      </c>
      <c r="AN380" s="6" t="e">
        <f>IF(AND(I380&lt;&gt;"107 ハーフマラソン",I380&lt;&gt;"062 10000mW"),#REF! &amp; "-" &amp; I380,#REF! &amp; "-" &amp; I380 &amp;#REF!)</f>
        <v>#REF!</v>
      </c>
      <c r="AO380" s="6" t="str">
        <f>IF(ISERROR(VLOOKUP(AN380,突破者リスト外資格記録入力シート!$D$7:$M$106,2,FALSE)),"○","")</f>
        <v>○</v>
      </c>
      <c r="AP380" s="6" t="str">
        <f>IF(C380="○","整理番号","登録番号")</f>
        <v>登録番号</v>
      </c>
      <c r="AQ380" s="6" t="str">
        <f>IF(I380="107 ハーフマラソン","H",IF(I380="062 10000mW","W",""))</f>
        <v/>
      </c>
      <c r="AR380" s="6" t="e">
        <f>VLOOKUP($I380 &amp;#REF!,標準記録!$A$1:$D$25,2,FALSE)</f>
        <v>#REF!</v>
      </c>
      <c r="AS380" s="6" t="e">
        <f>VLOOKUP($I380 &amp;#REF!,標準記録!$A$1:$D$25,3,FALSE)</f>
        <v>#REF!</v>
      </c>
      <c r="AT380" s="6" t="e">
        <f>VLOOKUP($I380 &amp;#REF!,標準記録!$A$1:$D$25,4,FALSE)</f>
        <v>#REF!</v>
      </c>
      <c r="AU380" s="6" t="str">
        <f>IF(AV380="","",A380)</f>
        <v/>
      </c>
      <c r="AV380" s="6" t="str">
        <f>IF(OR(I380="201 十種競技",I380="202 七種競技"),#REF!,"")</f>
        <v/>
      </c>
      <c r="AW380" s="6" t="str">
        <f>IF(I380="107 ハーフマラソン",#REF!,"")</f>
        <v/>
      </c>
      <c r="AX380" s="6" t="e">
        <f>I380 &amp;#REF!</f>
        <v>#REF!</v>
      </c>
      <c r="AY380" s="6">
        <f>I380</f>
        <v>0</v>
      </c>
      <c r="AZ380" s="6">
        <f>COUNTIF($AY$5:$AY$401,I380)</f>
        <v>160</v>
      </c>
      <c r="BA380" s="6">
        <f>COUNTIF($AX$5:$AX$401,I380 &amp; "B標準")</f>
        <v>0</v>
      </c>
      <c r="BB380" s="6" t="str">
        <f>D378 &amp; D380</f>
        <v>登録番号</v>
      </c>
    </row>
    <row r="381" spans="1:54" ht="14.25" thickBot="1" x14ac:dyDescent="0.2">
      <c r="A381" s="368"/>
      <c r="B381" s="380"/>
      <c r="C381" s="282"/>
      <c r="D381" s="280"/>
      <c r="E381" s="186" t="str">
        <f>IF(C380="○",IF($D380&lt;&gt;"",VLOOKUP($D380,新規学連登録者入力シート!$A$2:$U$101,7,FALSE),""),IF($D380&lt;&gt;"",IF(VLOOKUP(個人情報!$D380,登録者リスト!$A$1:$F$43729,4,FALSE)=基本情報!$D$6,VLOOKUP(個人情報!$D380,登録者リスト!$A$1:$F$43729,2,FALSE),""),""))</f>
        <v/>
      </c>
      <c r="F381" s="284"/>
      <c r="G381" s="186" t="str">
        <f>IF(C380="○",IF($D380&lt;&gt;"",VLOOKUP($D380,新規学連登録者入力シート!$A$2:$U$101,19,FALSE),""),IF($D380&lt;&gt;"",IF(VLOOKUP(個人情報!$D380,登録者リスト!$A$1:$F$43729,4,FALSE)=基本情報!$D$6,VLOOKUP(個人情報!$D380,登録者リスト!$A$1:$F$43729,6,FALSE),""),""))</f>
        <v/>
      </c>
      <c r="H381" s="364"/>
      <c r="I381" s="348"/>
      <c r="J381" s="171"/>
      <c r="K381" s="15" t="str">
        <f>IF(S381="",ASC(L381&amp;IF(N381&lt;&gt;"",TEXT(N381,"00"),"")&amp;IF(P381&lt;&gt;"",TEXT(P381,"00"),"")&amp;IF(R381&lt;&gt;"",TEXT(R381,"00"),"")),ASC(S381))</f>
        <v/>
      </c>
      <c r="L381" s="280"/>
      <c r="M381" s="330"/>
      <c r="N381" s="312"/>
      <c r="O381" s="330"/>
      <c r="P381" s="312"/>
      <c r="Q381" s="314"/>
      <c r="R381" s="316"/>
      <c r="S381" s="280"/>
      <c r="T381" s="10"/>
      <c r="U381" s="11" t="s">
        <v>23</v>
      </c>
      <c r="V381" s="10"/>
      <c r="W381" s="11" t="s">
        <v>25</v>
      </c>
      <c r="X381" s="10"/>
      <c r="Y381" s="11" t="s">
        <v>26</v>
      </c>
      <c r="Z381" s="342"/>
      <c r="AA381" s="128" t="str">
        <f>IF(AI381="",ASC(AB380&amp;IF(AD381&lt;&gt;"",TEXT(AD381,"00"),"")&amp;IF(AF381&lt;&gt;"",TEXT(AF381,"00"),"")&amp;IF(AH381&lt;&gt;"",TEXT(AH381,"00"),"")),ASC(AI381))</f>
        <v/>
      </c>
      <c r="AB381" s="328"/>
      <c r="AC381" s="332"/>
      <c r="AD381" s="328"/>
      <c r="AE381" s="332"/>
      <c r="AF381" s="328"/>
      <c r="AG381" s="336"/>
      <c r="AH381" s="328"/>
      <c r="AI381" s="372"/>
      <c r="AJ381" s="231" t="e">
        <f>IF(#REF!="",ASC(#REF!&amp;IF(#REF!&lt;&gt;"",TEXT(#REF!,"00"),"")&amp;IF(#REF!&lt;&gt;"",TEXT(#REF!,"00"),"")&amp;IF(#REF!&lt;&gt;"",TEXT(#REF!,"00"),"")),ASC(#REF!))</f>
        <v>#REF!</v>
      </c>
      <c r="AL381" s="6" t="str">
        <f>IF(AND(I381&lt;&gt;"107 ハーフマラソン",I381&lt;&gt;"062 10000mW"),D380 &amp; "-" &amp; I381,D380 &amp; "-" &amp; I381 &amp;#REF!)</f>
        <v>-</v>
      </c>
      <c r="AM381" s="6" t="str">
        <f>IF(ISERROR(VLOOKUP(個人情報!$AL381,登録者リスト!#REF!,4,FALSE)),"○","")</f>
        <v>○</v>
      </c>
      <c r="AN381" s="6" t="e">
        <f>IF(AND(I381&lt;&gt;"107 ハーフマラソン",I381&lt;&gt;"062 10000mW"),#REF! &amp; "-" &amp; I381,#REF! &amp; "-" &amp; I381 &amp;#REF!)</f>
        <v>#REF!</v>
      </c>
      <c r="AO381" s="6" t="str">
        <f>IF(ISERROR(VLOOKUP(AN381,突破者リスト外資格記録入力シート!$D$7:$M$106,2,FALSE)),"○","")</f>
        <v>○</v>
      </c>
      <c r="AQ381" s="6" t="str">
        <f>IF(I381="107 ハーフマラソン","H",IF(I381="062 10000mW","W",""))</f>
        <v/>
      </c>
      <c r="AR381" s="6" t="e">
        <f>VLOOKUP($I381 &amp;#REF!,標準記録!$A$1:$D$25,2,FALSE)</f>
        <v>#REF!</v>
      </c>
      <c r="AS381" s="6" t="e">
        <f>VLOOKUP($I381 &amp;#REF!,標準記録!$A$1:$D$25,3,FALSE)</f>
        <v>#REF!</v>
      </c>
      <c r="AT381" s="6" t="e">
        <f>VLOOKUP($I381 &amp;#REF!,標準記録!$A$1:$D$25,4,FALSE)</f>
        <v>#REF!</v>
      </c>
      <c r="AU381" s="6" t="str">
        <f>IF(AV381="","",A380)</f>
        <v/>
      </c>
      <c r="AV381" s="6" t="str">
        <f>IF(OR(I381="201 十種競技",I381="202 七種競技"),#REF!,"")</f>
        <v/>
      </c>
      <c r="AW381" s="6" t="str">
        <f>IF(I381="107 ハーフマラソン",#REF!,"")</f>
        <v/>
      </c>
      <c r="AX381" s="6" t="e">
        <f>I381 &amp;#REF!</f>
        <v>#REF!</v>
      </c>
      <c r="AY381" s="6">
        <f>I381</f>
        <v>0</v>
      </c>
      <c r="AZ381" s="6">
        <f>COUNTIF($AY$5:$AY$401,I381)</f>
        <v>160</v>
      </c>
      <c r="BA381" s="6">
        <f>COUNTIF($AX$5:$AX$401,I381 &amp; "B標準")</f>
        <v>0</v>
      </c>
    </row>
    <row r="382" spans="1:54" ht="15" thickTop="1" thickBot="1" x14ac:dyDescent="0.2">
      <c r="A382" s="369"/>
      <c r="B382" s="319" t="s">
        <v>167</v>
      </c>
      <c r="C382" s="320"/>
      <c r="D382" s="320"/>
      <c r="E382" s="320"/>
      <c r="F382" s="320"/>
      <c r="G382" s="321"/>
      <c r="H382" s="183"/>
      <c r="I382" s="370"/>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4"/>
    </row>
    <row r="383" spans="1:54" ht="13.5" customHeight="1" x14ac:dyDescent="0.15">
      <c r="A383" s="365"/>
      <c r="B383" s="355" t="s">
        <v>0</v>
      </c>
      <c r="C383" s="357" t="s">
        <v>283</v>
      </c>
      <c r="D383" s="357" t="str">
        <f>IF(C385="○","整理番号","登録番号")</f>
        <v>登録番号</v>
      </c>
      <c r="E383" s="212" t="s">
        <v>1402</v>
      </c>
      <c r="F383" s="355" t="s">
        <v>322</v>
      </c>
      <c r="G383" s="213" t="s">
        <v>1</v>
      </c>
      <c r="H383" s="361" t="s">
        <v>1403</v>
      </c>
      <c r="I383" s="359" t="s">
        <v>2</v>
      </c>
      <c r="J383" s="214" t="s">
        <v>284</v>
      </c>
      <c r="K383" s="215" t="s">
        <v>16</v>
      </c>
      <c r="L383" s="352" t="s">
        <v>4</v>
      </c>
      <c r="M383" s="353"/>
      <c r="N383" s="353"/>
      <c r="O383" s="353"/>
      <c r="P383" s="353"/>
      <c r="Q383" s="353"/>
      <c r="R383" s="353"/>
      <c r="S383" s="353"/>
      <c r="T383" s="353"/>
      <c r="U383" s="353"/>
      <c r="V383" s="353"/>
      <c r="W383" s="353"/>
      <c r="X383" s="353"/>
      <c r="Y383" s="353"/>
      <c r="Z383" s="354"/>
      <c r="AA383" s="216" t="s">
        <v>16</v>
      </c>
      <c r="AB383" s="373" t="s">
        <v>470</v>
      </c>
      <c r="AC383" s="374"/>
      <c r="AD383" s="374"/>
      <c r="AE383" s="374"/>
      <c r="AF383" s="374"/>
      <c r="AG383" s="374"/>
      <c r="AH383" s="374"/>
      <c r="AI383" s="375"/>
      <c r="AJ383" s="228" t="s">
        <v>16</v>
      </c>
    </row>
    <row r="384" spans="1:54" ht="14.25" thickBot="1" x14ac:dyDescent="0.2">
      <c r="A384" s="366"/>
      <c r="B384" s="356"/>
      <c r="C384" s="358"/>
      <c r="D384" s="358"/>
      <c r="E384" s="217" t="s">
        <v>6</v>
      </c>
      <c r="F384" s="356"/>
      <c r="G384" s="218" t="s">
        <v>7</v>
      </c>
      <c r="H384" s="362"/>
      <c r="I384" s="360"/>
      <c r="J384" s="219"/>
      <c r="K384" s="220"/>
      <c r="L384" s="349" t="s">
        <v>8</v>
      </c>
      <c r="M384" s="350"/>
      <c r="N384" s="350"/>
      <c r="O384" s="350"/>
      <c r="P384" s="350"/>
      <c r="Q384" s="350"/>
      <c r="R384" s="351"/>
      <c r="S384" s="217" t="s">
        <v>9</v>
      </c>
      <c r="T384" s="221" t="s">
        <v>10</v>
      </c>
      <c r="U384" s="222"/>
      <c r="V384" s="222"/>
      <c r="W384" s="222"/>
      <c r="X384" s="222"/>
      <c r="Y384" s="223"/>
      <c r="Z384" s="218" t="s">
        <v>11</v>
      </c>
      <c r="AA384" s="224"/>
      <c r="AB384" s="376" t="s">
        <v>8</v>
      </c>
      <c r="AC384" s="377"/>
      <c r="AD384" s="377"/>
      <c r="AE384" s="377"/>
      <c r="AF384" s="377"/>
      <c r="AG384" s="377"/>
      <c r="AH384" s="378"/>
      <c r="AI384" s="225" t="s">
        <v>9</v>
      </c>
      <c r="AJ384" s="229"/>
    </row>
    <row r="385" spans="1:54" x14ac:dyDescent="0.15">
      <c r="A385" s="367">
        <v>77</v>
      </c>
      <c r="B385" s="379" t="str">
        <f>IF(OR(B380="",E385=""),"",B380+1)</f>
        <v/>
      </c>
      <c r="C385" s="281"/>
      <c r="D385" s="279"/>
      <c r="E385" s="184" t="str">
        <f>IF(C385="○",IF($D385&lt;&gt;"",VLOOKUP($D385,新規学連登録者入力シート!$A$2:$U$101,8,FALSE),""),IF($D385&lt;&gt;"",IF(VLOOKUP(個人情報!$D385,登録者リスト!$A$1:$F$43729,4,FALSE)=基本情報!$D$6,VLOOKUP(個人情報!$D385,登録者リスト!$A$1:$F$43729,3,FALSE),""),""))</f>
        <v/>
      </c>
      <c r="F385" s="283" t="str">
        <f>IF(C385="○",IF($D385&lt;&gt;"",VLOOKUP($D385,新規学連登録者入力シート!$A$2:$U$101,9,FALSE),""),IF($D385&lt;&gt;"",IF(VLOOKUP(個人情報!$D385,登録者リスト!$A$1:$G$43729,4,FALSE)=基本情報!$D$6,VLOOKUP(個人情報!$D385,登録者リスト!$A$1:$G$43729,7,FALSE),""),""))</f>
        <v/>
      </c>
      <c r="G385" s="185" t="str">
        <f>IF(C385="○",IF($D385&lt;&gt;"",VLOOKUP($D385,新規学連登録者入力シート!$A$2:$U$101,14,FALSE),""),IF($D385&lt;&gt;"",IF(VLOOKUP(個人情報!$D385,登録者リスト!$A$1:$F$43729,4,FALSE)=基本情報!$D$6,VLOOKUP(個人情報!$D385,登録者リスト!$A$1:$F$43729,5,FALSE),""),""))</f>
        <v/>
      </c>
      <c r="H385" s="363" t="str">
        <f>IF(C385="○",IF($D385&lt;&gt;"",VLOOKUP($D385,新規学連登録者入力シート!$A$2:$U$101,19,FALSE),""),IF($D385&lt;&gt;"",IF(VLOOKUP(個人情報!$D385,登録者リスト!$A$1:$H$43729,4,FALSE)=基本情報!$D$6,VLOOKUP(個人情報!$D385,登録者リスト!$A$1:$H$43729,8,FALSE),""),""))</f>
        <v/>
      </c>
      <c r="I385" s="347"/>
      <c r="J385" s="170"/>
      <c r="K385" s="13" t="str">
        <f>IF(S385="",ASC(L385&amp;IF(N385&lt;&gt;"",TEXT(N385,"00"),"")&amp;IF(P385&lt;&gt;"",TEXT(P385,"00"),"")&amp;IF(R385&lt;&gt;"",TEXT(R385,"00"),"")),ASC(S385))</f>
        <v/>
      </c>
      <c r="L385" s="279"/>
      <c r="M385" s="329" t="s">
        <v>278</v>
      </c>
      <c r="N385" s="311"/>
      <c r="O385" s="329" t="s">
        <v>279</v>
      </c>
      <c r="P385" s="311"/>
      <c r="Q385" s="313" t="s">
        <v>280</v>
      </c>
      <c r="R385" s="315"/>
      <c r="S385" s="279"/>
      <c r="T385" s="8"/>
      <c r="U385" s="9" t="s">
        <v>23</v>
      </c>
      <c r="V385" s="8"/>
      <c r="W385" s="9" t="s">
        <v>24</v>
      </c>
      <c r="X385" s="8"/>
      <c r="Y385" s="9" t="s">
        <v>26</v>
      </c>
      <c r="Z385" s="341"/>
      <c r="AA385" s="127" t="str">
        <f>IF(AI385="",ASC(AB385&amp;IF(AD385&lt;&gt;"",TEXT(AD385,"00"),"")&amp;IF(AF385&lt;&gt;"",TEXT(AF385,"00"),"")&amp;IF(AH385&lt;&gt;"",TEXT(AH385,"00"),"")),ASC(AI385))</f>
        <v/>
      </c>
      <c r="AB385" s="327" t="str">
        <f>IF(I385="","",IF(I385="201 十種競技","",VLOOKUP(I385,大学記録!$A$3:$H$22,2,FALSE)))</f>
        <v/>
      </c>
      <c r="AC385" s="331" t="s">
        <v>278</v>
      </c>
      <c r="AD385" s="327" t="str">
        <f>IF(I385="","",IF(I385="201 十種競技","",VLOOKUP(I385,大学記録!$A$3:$H$22,4,FALSE)))</f>
        <v/>
      </c>
      <c r="AE385" s="331" t="s">
        <v>279</v>
      </c>
      <c r="AF385" s="327" t="str">
        <f>IF(I385="","",IF(I385="201 十種競技","",VLOOKUP(I385,大学記録!$A$3:$H$22,6,FALSE)))</f>
        <v/>
      </c>
      <c r="AG385" s="335" t="s">
        <v>280</v>
      </c>
      <c r="AH385" s="327" t="str">
        <f>IF(I385="","",IF(I385="201 十種競技","",VLOOKUP(I385,大学記録!$A$3:$H$22,8,FALSE)))</f>
        <v/>
      </c>
      <c r="AI385" s="371" t="str">
        <f>IF(I385="","",IF(I385="201 十種競技",大学記録!$B$21,""))</f>
        <v/>
      </c>
      <c r="AJ385" s="230" t="e">
        <f>IF(#REF!="",ASC(#REF!&amp;IF(#REF!&lt;&gt;"",TEXT(#REF!,"00"),"")&amp;IF(#REF!&lt;&gt;"",TEXT(#REF!,"00"),"")&amp;IF(#REF!&lt;&gt;"",TEXT(#REF!,"00"),"")),ASC(#REF!))</f>
        <v>#REF!</v>
      </c>
      <c r="AL385" s="6" t="str">
        <f>IF(AND(I385&lt;&gt;"107 ハーフマラソン",I385&lt;&gt;"062 10000mW"),D385 &amp; "-" &amp; I385,D385 &amp; "-" &amp; I385 &amp;#REF!)</f>
        <v>-</v>
      </c>
      <c r="AM385" s="6" t="str">
        <f>IF(ISERROR(VLOOKUP(個人情報!$AL385,登録者リスト!#REF!,4,FALSE)),"○","")</f>
        <v>○</v>
      </c>
      <c r="AN385" s="6" t="e">
        <f>IF(AND(I385&lt;&gt;"107 ハーフマラソン",I385&lt;&gt;"062 10000mW"),#REF! &amp; "-" &amp; I385,#REF! &amp; "-" &amp; I385 &amp;#REF!)</f>
        <v>#REF!</v>
      </c>
      <c r="AO385" s="6" t="str">
        <f>IF(ISERROR(VLOOKUP(AN385,突破者リスト外資格記録入力シート!$D$7:$M$106,2,FALSE)),"○","")</f>
        <v>○</v>
      </c>
      <c r="AP385" s="6" t="str">
        <f>IF(C385="○","整理番号","登録番号")</f>
        <v>登録番号</v>
      </c>
      <c r="AQ385" s="6" t="str">
        <f>IF(I385="107 ハーフマラソン","H",IF(I385="062 10000mW","W",""))</f>
        <v/>
      </c>
      <c r="AR385" s="6" t="e">
        <f>VLOOKUP($I385 &amp;#REF!,標準記録!$A$1:$D$25,2,FALSE)</f>
        <v>#REF!</v>
      </c>
      <c r="AS385" s="6" t="e">
        <f>VLOOKUP($I385 &amp;#REF!,標準記録!$A$1:$D$25,3,FALSE)</f>
        <v>#REF!</v>
      </c>
      <c r="AT385" s="6" t="e">
        <f>VLOOKUP($I385 &amp;#REF!,標準記録!$A$1:$D$25,4,FALSE)</f>
        <v>#REF!</v>
      </c>
      <c r="AU385" s="6" t="str">
        <f>IF(AV385="","",A385)</f>
        <v/>
      </c>
      <c r="AV385" s="6" t="str">
        <f>IF(OR(I385="201 十種競技",I385="202 七種競技"),#REF!,"")</f>
        <v/>
      </c>
      <c r="AW385" s="6" t="str">
        <f>IF(I385="107 ハーフマラソン",#REF!,"")</f>
        <v/>
      </c>
      <c r="AX385" s="6" t="e">
        <f>I385 &amp;#REF!</f>
        <v>#REF!</v>
      </c>
      <c r="AY385" s="6">
        <f>I385</f>
        <v>0</v>
      </c>
      <c r="AZ385" s="6">
        <f>COUNTIF($AY$5:$AY$401,I385)</f>
        <v>160</v>
      </c>
      <c r="BA385" s="6">
        <f>COUNTIF($AX$5:$AX$401,I385 &amp; "B標準")</f>
        <v>0</v>
      </c>
      <c r="BB385" s="6" t="str">
        <f>D383 &amp; D385</f>
        <v>登録番号</v>
      </c>
    </row>
    <row r="386" spans="1:54" ht="14.25" thickBot="1" x14ac:dyDescent="0.2">
      <c r="A386" s="368"/>
      <c r="B386" s="380"/>
      <c r="C386" s="282"/>
      <c r="D386" s="280"/>
      <c r="E386" s="186" t="str">
        <f>IF(C385="○",IF($D385&lt;&gt;"",VLOOKUP($D385,新規学連登録者入力シート!$A$2:$U$101,7,FALSE),""),IF($D385&lt;&gt;"",IF(VLOOKUP(個人情報!$D385,登録者リスト!$A$1:$F$43729,4,FALSE)=基本情報!$D$6,VLOOKUP(個人情報!$D385,登録者リスト!$A$1:$F$43729,2,FALSE),""),""))</f>
        <v/>
      </c>
      <c r="F386" s="284"/>
      <c r="G386" s="186" t="str">
        <f>IF(C385="○",IF($D385&lt;&gt;"",VLOOKUP($D385,新規学連登録者入力シート!$A$2:$U$101,19,FALSE),""),IF($D385&lt;&gt;"",IF(VLOOKUP(個人情報!$D385,登録者リスト!$A$1:$F$43729,4,FALSE)=基本情報!$D$6,VLOOKUP(個人情報!$D385,登録者リスト!$A$1:$F$43729,6,FALSE),""),""))</f>
        <v/>
      </c>
      <c r="H386" s="364"/>
      <c r="I386" s="348"/>
      <c r="J386" s="171"/>
      <c r="K386" s="15" t="str">
        <f>IF(S386="",ASC(L386&amp;IF(N386&lt;&gt;"",TEXT(N386,"00"),"")&amp;IF(P386&lt;&gt;"",TEXT(P386,"00"),"")&amp;IF(R386&lt;&gt;"",TEXT(R386,"00"),"")),ASC(S386))</f>
        <v/>
      </c>
      <c r="L386" s="280"/>
      <c r="M386" s="330"/>
      <c r="N386" s="312"/>
      <c r="O386" s="330"/>
      <c r="P386" s="312"/>
      <c r="Q386" s="314"/>
      <c r="R386" s="316"/>
      <c r="S386" s="280"/>
      <c r="T386" s="10"/>
      <c r="U386" s="11" t="s">
        <v>23</v>
      </c>
      <c r="V386" s="10"/>
      <c r="W386" s="11" t="s">
        <v>25</v>
      </c>
      <c r="X386" s="10"/>
      <c r="Y386" s="11" t="s">
        <v>26</v>
      </c>
      <c r="Z386" s="342"/>
      <c r="AA386" s="128" t="str">
        <f>IF(AI386="",ASC(AB385&amp;IF(AD386&lt;&gt;"",TEXT(AD386,"00"),"")&amp;IF(AF386&lt;&gt;"",TEXT(AF386,"00"),"")&amp;IF(AH386&lt;&gt;"",TEXT(AH386,"00"),"")),ASC(AI386))</f>
        <v/>
      </c>
      <c r="AB386" s="328"/>
      <c r="AC386" s="332"/>
      <c r="AD386" s="328"/>
      <c r="AE386" s="332"/>
      <c r="AF386" s="328"/>
      <c r="AG386" s="336"/>
      <c r="AH386" s="328"/>
      <c r="AI386" s="372"/>
      <c r="AJ386" s="231" t="e">
        <f>IF(#REF!="",ASC(#REF!&amp;IF(#REF!&lt;&gt;"",TEXT(#REF!,"00"),"")&amp;IF(#REF!&lt;&gt;"",TEXT(#REF!,"00"),"")&amp;IF(#REF!&lt;&gt;"",TEXT(#REF!,"00"),"")),ASC(#REF!))</f>
        <v>#REF!</v>
      </c>
      <c r="AL386" s="6" t="str">
        <f>IF(AND(I386&lt;&gt;"107 ハーフマラソン",I386&lt;&gt;"062 10000mW"),D385 &amp; "-" &amp; I386,D385 &amp; "-" &amp; I386 &amp;#REF!)</f>
        <v>-</v>
      </c>
      <c r="AM386" s="6" t="str">
        <f>IF(ISERROR(VLOOKUP(個人情報!$AL386,登録者リスト!#REF!,4,FALSE)),"○","")</f>
        <v>○</v>
      </c>
      <c r="AN386" s="6" t="e">
        <f>IF(AND(I386&lt;&gt;"107 ハーフマラソン",I386&lt;&gt;"062 10000mW"),#REF! &amp; "-" &amp; I386,#REF! &amp; "-" &amp; I386 &amp;#REF!)</f>
        <v>#REF!</v>
      </c>
      <c r="AO386" s="6" t="str">
        <f>IF(ISERROR(VLOOKUP(AN386,突破者リスト外資格記録入力シート!$D$7:$M$106,2,FALSE)),"○","")</f>
        <v>○</v>
      </c>
      <c r="AQ386" s="6" t="str">
        <f>IF(I386="107 ハーフマラソン","H",IF(I386="062 10000mW","W",""))</f>
        <v/>
      </c>
      <c r="AR386" s="6" t="e">
        <f>VLOOKUP($I386 &amp;#REF!,標準記録!$A$1:$D$25,2,FALSE)</f>
        <v>#REF!</v>
      </c>
      <c r="AS386" s="6" t="e">
        <f>VLOOKUP($I386 &amp;#REF!,標準記録!$A$1:$D$25,3,FALSE)</f>
        <v>#REF!</v>
      </c>
      <c r="AT386" s="6" t="e">
        <f>VLOOKUP($I386 &amp;#REF!,標準記録!$A$1:$D$25,4,FALSE)</f>
        <v>#REF!</v>
      </c>
      <c r="AU386" s="6" t="str">
        <f>IF(AV386="","",A385)</f>
        <v/>
      </c>
      <c r="AV386" s="6" t="str">
        <f>IF(OR(I386="201 十種競技",I386="202 七種競技"),#REF!,"")</f>
        <v/>
      </c>
      <c r="AW386" s="6" t="str">
        <f>IF(I386="107 ハーフマラソン",#REF!,"")</f>
        <v/>
      </c>
      <c r="AX386" s="6" t="e">
        <f>I386 &amp;#REF!</f>
        <v>#REF!</v>
      </c>
      <c r="AY386" s="6">
        <f>I386</f>
        <v>0</v>
      </c>
      <c r="AZ386" s="6">
        <f>COUNTIF($AY$5:$AY$401,I386)</f>
        <v>160</v>
      </c>
      <c r="BA386" s="6">
        <f>COUNTIF($AX$5:$AX$401,I386 &amp; "B標準")</f>
        <v>0</v>
      </c>
    </row>
    <row r="387" spans="1:54" ht="15" thickTop="1" thickBot="1" x14ac:dyDescent="0.2">
      <c r="A387" s="369"/>
      <c r="B387" s="319" t="s">
        <v>167</v>
      </c>
      <c r="C387" s="320"/>
      <c r="D387" s="320"/>
      <c r="E387" s="320"/>
      <c r="F387" s="320"/>
      <c r="G387" s="321"/>
      <c r="H387" s="183"/>
      <c r="I387" s="370"/>
      <c r="J387" s="323"/>
      <c r="K387" s="323"/>
      <c r="L387" s="323"/>
      <c r="M387" s="323"/>
      <c r="N387" s="323"/>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4"/>
    </row>
    <row r="388" spans="1:54" ht="13.5" customHeight="1" x14ac:dyDescent="0.15">
      <c r="A388" s="365"/>
      <c r="B388" s="355" t="s">
        <v>0</v>
      </c>
      <c r="C388" s="357" t="s">
        <v>283</v>
      </c>
      <c r="D388" s="357" t="str">
        <f>IF(C390="○","整理番号","登録番号")</f>
        <v>登録番号</v>
      </c>
      <c r="E388" s="212" t="s">
        <v>1402</v>
      </c>
      <c r="F388" s="355" t="s">
        <v>322</v>
      </c>
      <c r="G388" s="213" t="s">
        <v>1</v>
      </c>
      <c r="H388" s="361" t="s">
        <v>1403</v>
      </c>
      <c r="I388" s="359" t="s">
        <v>2</v>
      </c>
      <c r="J388" s="214" t="s">
        <v>284</v>
      </c>
      <c r="K388" s="215" t="s">
        <v>16</v>
      </c>
      <c r="L388" s="352" t="s">
        <v>4</v>
      </c>
      <c r="M388" s="353"/>
      <c r="N388" s="353"/>
      <c r="O388" s="353"/>
      <c r="P388" s="353"/>
      <c r="Q388" s="353"/>
      <c r="R388" s="353"/>
      <c r="S388" s="353"/>
      <c r="T388" s="353"/>
      <c r="U388" s="353"/>
      <c r="V388" s="353"/>
      <c r="W388" s="353"/>
      <c r="X388" s="353"/>
      <c r="Y388" s="353"/>
      <c r="Z388" s="354"/>
      <c r="AA388" s="216" t="s">
        <v>16</v>
      </c>
      <c r="AB388" s="373" t="s">
        <v>470</v>
      </c>
      <c r="AC388" s="374"/>
      <c r="AD388" s="374"/>
      <c r="AE388" s="374"/>
      <c r="AF388" s="374"/>
      <c r="AG388" s="374"/>
      <c r="AH388" s="374"/>
      <c r="AI388" s="375"/>
      <c r="AJ388" s="228" t="s">
        <v>16</v>
      </c>
    </row>
    <row r="389" spans="1:54" ht="14.25" thickBot="1" x14ac:dyDescent="0.2">
      <c r="A389" s="366"/>
      <c r="B389" s="356"/>
      <c r="C389" s="358"/>
      <c r="D389" s="358"/>
      <c r="E389" s="217" t="s">
        <v>6</v>
      </c>
      <c r="F389" s="356"/>
      <c r="G389" s="218" t="s">
        <v>7</v>
      </c>
      <c r="H389" s="362"/>
      <c r="I389" s="360"/>
      <c r="J389" s="219"/>
      <c r="K389" s="220"/>
      <c r="L389" s="349" t="s">
        <v>8</v>
      </c>
      <c r="M389" s="350"/>
      <c r="N389" s="350"/>
      <c r="O389" s="350"/>
      <c r="P389" s="350"/>
      <c r="Q389" s="350"/>
      <c r="R389" s="351"/>
      <c r="S389" s="217" t="s">
        <v>9</v>
      </c>
      <c r="T389" s="221" t="s">
        <v>10</v>
      </c>
      <c r="U389" s="222"/>
      <c r="V389" s="222"/>
      <c r="W389" s="222"/>
      <c r="X389" s="222"/>
      <c r="Y389" s="223"/>
      <c r="Z389" s="218" t="s">
        <v>11</v>
      </c>
      <c r="AA389" s="224"/>
      <c r="AB389" s="376" t="s">
        <v>8</v>
      </c>
      <c r="AC389" s="377"/>
      <c r="AD389" s="377"/>
      <c r="AE389" s="377"/>
      <c r="AF389" s="377"/>
      <c r="AG389" s="377"/>
      <c r="AH389" s="378"/>
      <c r="AI389" s="225" t="s">
        <v>9</v>
      </c>
      <c r="AJ389" s="229"/>
    </row>
    <row r="390" spans="1:54" x14ac:dyDescent="0.15">
      <c r="A390" s="367">
        <v>78</v>
      </c>
      <c r="B390" s="379" t="str">
        <f>IF(OR(B385="",E390=""),"",B385+1)</f>
        <v/>
      </c>
      <c r="C390" s="281"/>
      <c r="D390" s="279"/>
      <c r="E390" s="184" t="str">
        <f>IF(C390="○",IF($D390&lt;&gt;"",VLOOKUP($D390,新規学連登録者入力シート!$A$2:$U$101,8,FALSE),""),IF($D390&lt;&gt;"",IF(VLOOKUP(個人情報!$D390,登録者リスト!$A$1:$F$43729,4,FALSE)=基本情報!$D$6,VLOOKUP(個人情報!$D390,登録者リスト!$A$1:$F$43729,3,FALSE),""),""))</f>
        <v/>
      </c>
      <c r="F390" s="283" t="str">
        <f>IF(C390="○",IF($D390&lt;&gt;"",VLOOKUP($D390,新規学連登録者入力シート!$A$2:$U$101,9,FALSE),""),IF($D390&lt;&gt;"",IF(VLOOKUP(個人情報!$D390,登録者リスト!$A$1:$G$43729,4,FALSE)=基本情報!$D$6,VLOOKUP(個人情報!$D390,登録者リスト!$A$1:$G$43729,7,FALSE),""),""))</f>
        <v/>
      </c>
      <c r="G390" s="185" t="str">
        <f>IF(C390="○",IF($D390&lt;&gt;"",VLOOKUP($D390,新規学連登録者入力シート!$A$2:$U$101,14,FALSE),""),IF($D390&lt;&gt;"",IF(VLOOKUP(個人情報!$D390,登録者リスト!$A$1:$F$43729,4,FALSE)=基本情報!$D$6,VLOOKUP(個人情報!$D390,登録者リスト!$A$1:$F$43729,5,FALSE),""),""))</f>
        <v/>
      </c>
      <c r="H390" s="363" t="str">
        <f>IF(C390="○",IF($D390&lt;&gt;"",VLOOKUP($D390,新規学連登録者入力シート!$A$2:$U$101,19,FALSE),""),IF($D390&lt;&gt;"",IF(VLOOKUP(個人情報!$D390,登録者リスト!$A$1:$H$43729,4,FALSE)=基本情報!$D$6,VLOOKUP(個人情報!$D390,登録者リスト!$A$1:$H$43729,8,FALSE),""),""))</f>
        <v/>
      </c>
      <c r="I390" s="347"/>
      <c r="J390" s="170"/>
      <c r="K390" s="13" t="str">
        <f>IF(S390="",ASC(L390&amp;IF(N390&lt;&gt;"",TEXT(N390,"00"),"")&amp;IF(P390&lt;&gt;"",TEXT(P390,"00"),"")&amp;IF(R390&lt;&gt;"",TEXT(R390,"00"),"")),ASC(S390))</f>
        <v/>
      </c>
      <c r="L390" s="279"/>
      <c r="M390" s="329" t="s">
        <v>278</v>
      </c>
      <c r="N390" s="311"/>
      <c r="O390" s="329" t="s">
        <v>279</v>
      </c>
      <c r="P390" s="311"/>
      <c r="Q390" s="313" t="s">
        <v>280</v>
      </c>
      <c r="R390" s="315"/>
      <c r="S390" s="279"/>
      <c r="T390" s="8"/>
      <c r="U390" s="9" t="s">
        <v>23</v>
      </c>
      <c r="V390" s="8"/>
      <c r="W390" s="9" t="s">
        <v>24</v>
      </c>
      <c r="X390" s="8"/>
      <c r="Y390" s="9" t="s">
        <v>26</v>
      </c>
      <c r="Z390" s="341"/>
      <c r="AA390" s="127" t="str">
        <f>IF(AI390="",ASC(AB390&amp;IF(AD390&lt;&gt;"",TEXT(AD390,"00"),"")&amp;IF(AF390&lt;&gt;"",TEXT(AF390,"00"),"")&amp;IF(AH390&lt;&gt;"",TEXT(AH390,"00"),"")),ASC(AI390))</f>
        <v/>
      </c>
      <c r="AB390" s="327" t="str">
        <f>IF(I390="","",IF(I390="201 十種競技","",VLOOKUP(I390,大学記録!$A$3:$H$22,2,FALSE)))</f>
        <v/>
      </c>
      <c r="AC390" s="331" t="s">
        <v>278</v>
      </c>
      <c r="AD390" s="327" t="str">
        <f>IF(I390="","",IF(I390="201 十種競技","",VLOOKUP(I390,大学記録!$A$3:$H$22,4,FALSE)))</f>
        <v/>
      </c>
      <c r="AE390" s="331" t="s">
        <v>279</v>
      </c>
      <c r="AF390" s="327" t="str">
        <f>IF(I390="","",IF(I390="201 十種競技","",VLOOKUP(I390,大学記録!$A$3:$H$22,6,FALSE)))</f>
        <v/>
      </c>
      <c r="AG390" s="335" t="s">
        <v>280</v>
      </c>
      <c r="AH390" s="327" t="str">
        <f>IF(I390="","",IF(I390="201 十種競技","",VLOOKUP(I390,大学記録!$A$3:$H$22,8,FALSE)))</f>
        <v/>
      </c>
      <c r="AI390" s="371" t="str">
        <f>IF(I390="","",IF(I390="201 十種競技",大学記録!$B$21,""))</f>
        <v/>
      </c>
      <c r="AJ390" s="230" t="e">
        <f>IF(#REF!="",ASC(#REF!&amp;IF(#REF!&lt;&gt;"",TEXT(#REF!,"00"),"")&amp;IF(#REF!&lt;&gt;"",TEXT(#REF!,"00"),"")&amp;IF(#REF!&lt;&gt;"",TEXT(#REF!,"00"),"")),ASC(#REF!))</f>
        <v>#REF!</v>
      </c>
      <c r="AL390" s="6" t="str">
        <f>IF(AND(I390&lt;&gt;"107 ハーフマラソン",I390&lt;&gt;"062 10000mW"),D390 &amp; "-" &amp; I390,D390 &amp; "-" &amp; I390 &amp;#REF!)</f>
        <v>-</v>
      </c>
      <c r="AM390" s="6" t="str">
        <f>IF(ISERROR(VLOOKUP(個人情報!$AL390,登録者リスト!#REF!,4,FALSE)),"○","")</f>
        <v>○</v>
      </c>
      <c r="AN390" s="6" t="e">
        <f>IF(AND(I390&lt;&gt;"107 ハーフマラソン",I390&lt;&gt;"062 10000mW"),#REF! &amp; "-" &amp; I390,#REF! &amp; "-" &amp; I390 &amp;#REF!)</f>
        <v>#REF!</v>
      </c>
      <c r="AO390" s="6" t="str">
        <f>IF(ISERROR(VLOOKUP(AN390,突破者リスト外資格記録入力シート!$D$7:$M$106,2,FALSE)),"○","")</f>
        <v>○</v>
      </c>
      <c r="AP390" s="6" t="str">
        <f>IF(C390="○","整理番号","登録番号")</f>
        <v>登録番号</v>
      </c>
      <c r="AQ390" s="6" t="str">
        <f>IF(I390="107 ハーフマラソン","H",IF(I390="062 10000mW","W",""))</f>
        <v/>
      </c>
      <c r="AR390" s="6" t="e">
        <f>VLOOKUP($I390 &amp;#REF!,標準記録!$A$1:$D$25,2,FALSE)</f>
        <v>#REF!</v>
      </c>
      <c r="AS390" s="6" t="e">
        <f>VLOOKUP($I390 &amp;#REF!,標準記録!$A$1:$D$25,3,FALSE)</f>
        <v>#REF!</v>
      </c>
      <c r="AT390" s="6" t="e">
        <f>VLOOKUP($I390 &amp;#REF!,標準記録!$A$1:$D$25,4,FALSE)</f>
        <v>#REF!</v>
      </c>
      <c r="AU390" s="6" t="str">
        <f>IF(AV390="","",A390)</f>
        <v/>
      </c>
      <c r="AV390" s="6" t="str">
        <f>IF(OR(I390="201 十種競技",I390="202 七種競技"),#REF!,"")</f>
        <v/>
      </c>
      <c r="AW390" s="6" t="str">
        <f>IF(I390="107 ハーフマラソン",#REF!,"")</f>
        <v/>
      </c>
      <c r="AX390" s="6" t="e">
        <f>I390 &amp;#REF!</f>
        <v>#REF!</v>
      </c>
      <c r="AY390" s="6">
        <f>I390</f>
        <v>0</v>
      </c>
      <c r="AZ390" s="6">
        <f>COUNTIF($AY$5:$AY$401,I390)</f>
        <v>160</v>
      </c>
      <c r="BA390" s="6">
        <f>COUNTIF($AX$5:$AX$401,I390 &amp; "B標準")</f>
        <v>0</v>
      </c>
      <c r="BB390" s="6" t="str">
        <f>D388 &amp; D390</f>
        <v>登録番号</v>
      </c>
    </row>
    <row r="391" spans="1:54" ht="14.25" thickBot="1" x14ac:dyDescent="0.2">
      <c r="A391" s="368"/>
      <c r="B391" s="380"/>
      <c r="C391" s="282"/>
      <c r="D391" s="280"/>
      <c r="E391" s="186" t="str">
        <f>IF(C390="○",IF($D390&lt;&gt;"",VLOOKUP($D390,新規学連登録者入力シート!$A$2:$U$101,7,FALSE),""),IF($D390&lt;&gt;"",IF(VLOOKUP(個人情報!$D390,登録者リスト!$A$1:$F$43729,4,FALSE)=基本情報!$D$6,VLOOKUP(個人情報!$D390,登録者リスト!$A$1:$F$43729,2,FALSE),""),""))</f>
        <v/>
      </c>
      <c r="F391" s="284"/>
      <c r="G391" s="186" t="str">
        <f>IF(C390="○",IF($D390&lt;&gt;"",VLOOKUP($D390,新規学連登録者入力シート!$A$2:$U$101,19,FALSE),""),IF($D390&lt;&gt;"",IF(VLOOKUP(個人情報!$D390,登録者リスト!$A$1:$F$43729,4,FALSE)=基本情報!$D$6,VLOOKUP(個人情報!$D390,登録者リスト!$A$1:$F$43729,6,FALSE),""),""))</f>
        <v/>
      </c>
      <c r="H391" s="364"/>
      <c r="I391" s="348"/>
      <c r="J391" s="171"/>
      <c r="K391" s="15" t="str">
        <f>IF(S391="",ASC(L391&amp;IF(N391&lt;&gt;"",TEXT(N391,"00"),"")&amp;IF(P391&lt;&gt;"",TEXT(P391,"00"),"")&amp;IF(R391&lt;&gt;"",TEXT(R391,"00"),"")),ASC(S391))</f>
        <v/>
      </c>
      <c r="L391" s="280"/>
      <c r="M391" s="330"/>
      <c r="N391" s="312"/>
      <c r="O391" s="330"/>
      <c r="P391" s="312"/>
      <c r="Q391" s="314"/>
      <c r="R391" s="316"/>
      <c r="S391" s="280"/>
      <c r="T391" s="10"/>
      <c r="U391" s="11" t="s">
        <v>23</v>
      </c>
      <c r="V391" s="10"/>
      <c r="W391" s="11" t="s">
        <v>25</v>
      </c>
      <c r="X391" s="10"/>
      <c r="Y391" s="11" t="s">
        <v>26</v>
      </c>
      <c r="Z391" s="342"/>
      <c r="AA391" s="128" t="str">
        <f>IF(AI391="",ASC(AB390&amp;IF(AD391&lt;&gt;"",TEXT(AD391,"00"),"")&amp;IF(AF391&lt;&gt;"",TEXT(AF391,"00"),"")&amp;IF(AH391&lt;&gt;"",TEXT(AH391,"00"),"")),ASC(AI391))</f>
        <v/>
      </c>
      <c r="AB391" s="328"/>
      <c r="AC391" s="332"/>
      <c r="AD391" s="328"/>
      <c r="AE391" s="332"/>
      <c r="AF391" s="328"/>
      <c r="AG391" s="336"/>
      <c r="AH391" s="328"/>
      <c r="AI391" s="372"/>
      <c r="AJ391" s="231" t="e">
        <f>IF(#REF!="",ASC(#REF!&amp;IF(#REF!&lt;&gt;"",TEXT(#REF!,"00"),"")&amp;IF(#REF!&lt;&gt;"",TEXT(#REF!,"00"),"")&amp;IF(#REF!&lt;&gt;"",TEXT(#REF!,"00"),"")),ASC(#REF!))</f>
        <v>#REF!</v>
      </c>
      <c r="AL391" s="6" t="str">
        <f>IF(AND(I391&lt;&gt;"107 ハーフマラソン",I391&lt;&gt;"062 10000mW"),D390 &amp; "-" &amp; I391,D390 &amp; "-" &amp; I391 &amp;#REF!)</f>
        <v>-</v>
      </c>
      <c r="AM391" s="6" t="str">
        <f>IF(ISERROR(VLOOKUP(個人情報!$AL391,登録者リスト!#REF!,4,FALSE)),"○","")</f>
        <v>○</v>
      </c>
      <c r="AN391" s="6" t="e">
        <f>IF(AND(I391&lt;&gt;"107 ハーフマラソン",I391&lt;&gt;"062 10000mW"),#REF! &amp; "-" &amp; I391,#REF! &amp; "-" &amp; I391 &amp;#REF!)</f>
        <v>#REF!</v>
      </c>
      <c r="AO391" s="6" t="str">
        <f>IF(ISERROR(VLOOKUP(AN391,突破者リスト外資格記録入力シート!$D$7:$M$106,2,FALSE)),"○","")</f>
        <v>○</v>
      </c>
      <c r="AQ391" s="6" t="str">
        <f>IF(I391="107 ハーフマラソン","H",IF(I391="062 10000mW","W",""))</f>
        <v/>
      </c>
      <c r="AR391" s="6" t="e">
        <f>VLOOKUP($I391 &amp;#REF!,標準記録!$A$1:$D$25,2,FALSE)</f>
        <v>#REF!</v>
      </c>
      <c r="AS391" s="6" t="e">
        <f>VLOOKUP($I391 &amp;#REF!,標準記録!$A$1:$D$25,3,FALSE)</f>
        <v>#REF!</v>
      </c>
      <c r="AT391" s="6" t="e">
        <f>VLOOKUP($I391 &amp;#REF!,標準記録!$A$1:$D$25,4,FALSE)</f>
        <v>#REF!</v>
      </c>
      <c r="AU391" s="6" t="str">
        <f>IF(AV391="","",A390)</f>
        <v/>
      </c>
      <c r="AV391" s="6" t="str">
        <f>IF(OR(I391="201 十種競技",I391="202 七種競技"),#REF!,"")</f>
        <v/>
      </c>
      <c r="AW391" s="6" t="str">
        <f>IF(I391="107 ハーフマラソン",#REF!,"")</f>
        <v/>
      </c>
      <c r="AX391" s="6" t="e">
        <f>I391 &amp;#REF!</f>
        <v>#REF!</v>
      </c>
      <c r="AY391" s="6">
        <f>I391</f>
        <v>0</v>
      </c>
      <c r="AZ391" s="6">
        <f>COUNTIF($AY$5:$AY$401,I391)</f>
        <v>160</v>
      </c>
      <c r="BA391" s="6">
        <f>COUNTIF($AX$5:$AX$401,I391 &amp; "B標準")</f>
        <v>0</v>
      </c>
    </row>
    <row r="392" spans="1:54" ht="15" thickTop="1" thickBot="1" x14ac:dyDescent="0.2">
      <c r="A392" s="369"/>
      <c r="B392" s="319" t="s">
        <v>167</v>
      </c>
      <c r="C392" s="320"/>
      <c r="D392" s="320"/>
      <c r="E392" s="320"/>
      <c r="F392" s="320"/>
      <c r="G392" s="321"/>
      <c r="H392" s="183"/>
      <c r="I392" s="370"/>
      <c r="J392" s="323"/>
      <c r="K392" s="323"/>
      <c r="L392" s="323"/>
      <c r="M392" s="323"/>
      <c r="N392" s="323"/>
      <c r="O392" s="323"/>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4"/>
    </row>
    <row r="393" spans="1:54" ht="13.5" customHeight="1" x14ac:dyDescent="0.15">
      <c r="A393" s="365"/>
      <c r="B393" s="355" t="s">
        <v>0</v>
      </c>
      <c r="C393" s="357" t="s">
        <v>283</v>
      </c>
      <c r="D393" s="357" t="str">
        <f>IF(C395="○","整理番号","登録番号")</f>
        <v>登録番号</v>
      </c>
      <c r="E393" s="212" t="s">
        <v>1402</v>
      </c>
      <c r="F393" s="355" t="s">
        <v>322</v>
      </c>
      <c r="G393" s="213" t="s">
        <v>1</v>
      </c>
      <c r="H393" s="361" t="s">
        <v>1403</v>
      </c>
      <c r="I393" s="359" t="s">
        <v>2</v>
      </c>
      <c r="J393" s="214" t="s">
        <v>284</v>
      </c>
      <c r="K393" s="215" t="s">
        <v>16</v>
      </c>
      <c r="L393" s="352" t="s">
        <v>4</v>
      </c>
      <c r="M393" s="353"/>
      <c r="N393" s="353"/>
      <c r="O393" s="353"/>
      <c r="P393" s="353"/>
      <c r="Q393" s="353"/>
      <c r="R393" s="353"/>
      <c r="S393" s="353"/>
      <c r="T393" s="353"/>
      <c r="U393" s="353"/>
      <c r="V393" s="353"/>
      <c r="W393" s="353"/>
      <c r="X393" s="353"/>
      <c r="Y393" s="353"/>
      <c r="Z393" s="354"/>
      <c r="AA393" s="216" t="s">
        <v>16</v>
      </c>
      <c r="AB393" s="373" t="s">
        <v>470</v>
      </c>
      <c r="AC393" s="374"/>
      <c r="AD393" s="374"/>
      <c r="AE393" s="374"/>
      <c r="AF393" s="374"/>
      <c r="AG393" s="374"/>
      <c r="AH393" s="374"/>
      <c r="AI393" s="375"/>
      <c r="AJ393" s="228" t="s">
        <v>16</v>
      </c>
    </row>
    <row r="394" spans="1:54" ht="14.25" thickBot="1" x14ac:dyDescent="0.2">
      <c r="A394" s="366"/>
      <c r="B394" s="356"/>
      <c r="C394" s="358"/>
      <c r="D394" s="358"/>
      <c r="E394" s="217" t="s">
        <v>6</v>
      </c>
      <c r="F394" s="356"/>
      <c r="G394" s="218" t="s">
        <v>7</v>
      </c>
      <c r="H394" s="362"/>
      <c r="I394" s="360"/>
      <c r="J394" s="219"/>
      <c r="K394" s="220"/>
      <c r="L394" s="349" t="s">
        <v>8</v>
      </c>
      <c r="M394" s="350"/>
      <c r="N394" s="350"/>
      <c r="O394" s="350"/>
      <c r="P394" s="350"/>
      <c r="Q394" s="350"/>
      <c r="R394" s="351"/>
      <c r="S394" s="217" t="s">
        <v>9</v>
      </c>
      <c r="T394" s="221" t="s">
        <v>10</v>
      </c>
      <c r="U394" s="222"/>
      <c r="V394" s="222"/>
      <c r="W394" s="222"/>
      <c r="X394" s="222"/>
      <c r="Y394" s="223"/>
      <c r="Z394" s="218" t="s">
        <v>11</v>
      </c>
      <c r="AA394" s="224"/>
      <c r="AB394" s="376" t="s">
        <v>8</v>
      </c>
      <c r="AC394" s="377"/>
      <c r="AD394" s="377"/>
      <c r="AE394" s="377"/>
      <c r="AF394" s="377"/>
      <c r="AG394" s="377"/>
      <c r="AH394" s="378"/>
      <c r="AI394" s="225" t="s">
        <v>9</v>
      </c>
      <c r="AJ394" s="229"/>
    </row>
    <row r="395" spans="1:54" x14ac:dyDescent="0.15">
      <c r="A395" s="367">
        <v>79</v>
      </c>
      <c r="B395" s="379" t="str">
        <f>IF(OR(B390="",E395=""),"",B390+1)</f>
        <v/>
      </c>
      <c r="C395" s="281"/>
      <c r="D395" s="279"/>
      <c r="E395" s="184" t="str">
        <f>IF(C395="○",IF($D395&lt;&gt;"",VLOOKUP($D395,新規学連登録者入力シート!$A$2:$U$101,8,FALSE),""),IF($D395&lt;&gt;"",IF(VLOOKUP(個人情報!$D395,登録者リスト!$A$1:$F$43729,4,FALSE)=基本情報!$D$6,VLOOKUP(個人情報!$D395,登録者リスト!$A$1:$F$43729,3,FALSE),""),""))</f>
        <v/>
      </c>
      <c r="F395" s="283" t="str">
        <f>IF(C395="○",IF($D395&lt;&gt;"",VLOOKUP($D395,新規学連登録者入力シート!$A$2:$U$101,9,FALSE),""),IF($D395&lt;&gt;"",IF(VLOOKUP(個人情報!$D395,登録者リスト!$A$1:$G$43729,4,FALSE)=基本情報!$D$6,VLOOKUP(個人情報!$D395,登録者リスト!$A$1:$G$43729,7,FALSE),""),""))</f>
        <v/>
      </c>
      <c r="G395" s="185" t="str">
        <f>IF(C395="○",IF($D395&lt;&gt;"",VLOOKUP($D395,新規学連登録者入力シート!$A$2:$U$101,14,FALSE),""),IF($D395&lt;&gt;"",IF(VLOOKUP(個人情報!$D395,登録者リスト!$A$1:$F$43729,4,FALSE)=基本情報!$D$6,VLOOKUP(個人情報!$D395,登録者リスト!$A$1:$F$43729,5,FALSE),""),""))</f>
        <v/>
      </c>
      <c r="H395" s="363" t="str">
        <f>IF(C395="○",IF($D395&lt;&gt;"",VLOOKUP($D395,新規学連登録者入力シート!$A$2:$U$101,19,FALSE),""),IF($D395&lt;&gt;"",IF(VLOOKUP(個人情報!$D395,登録者リスト!$A$1:$H$43729,4,FALSE)=基本情報!$D$6,VLOOKUP(個人情報!$D395,登録者リスト!$A$1:$H$43729,8,FALSE),""),""))</f>
        <v/>
      </c>
      <c r="I395" s="347"/>
      <c r="J395" s="170"/>
      <c r="K395" s="13" t="str">
        <f>IF(S395="",ASC(L395&amp;IF(N395&lt;&gt;"",TEXT(N395,"00"),"")&amp;IF(P395&lt;&gt;"",TEXT(P395,"00"),"")&amp;IF(R395&lt;&gt;"",TEXT(R395,"00"),"")),ASC(S395))</f>
        <v/>
      </c>
      <c r="L395" s="279"/>
      <c r="M395" s="329" t="s">
        <v>278</v>
      </c>
      <c r="N395" s="311"/>
      <c r="O395" s="329" t="s">
        <v>279</v>
      </c>
      <c r="P395" s="311"/>
      <c r="Q395" s="313" t="s">
        <v>280</v>
      </c>
      <c r="R395" s="315"/>
      <c r="S395" s="279"/>
      <c r="T395" s="8"/>
      <c r="U395" s="9" t="s">
        <v>23</v>
      </c>
      <c r="V395" s="8"/>
      <c r="W395" s="9" t="s">
        <v>24</v>
      </c>
      <c r="X395" s="8"/>
      <c r="Y395" s="9" t="s">
        <v>26</v>
      </c>
      <c r="Z395" s="341"/>
      <c r="AA395" s="127" t="str">
        <f>IF(AI395="",ASC(AB395&amp;IF(AD395&lt;&gt;"",TEXT(AD395,"00"),"")&amp;IF(AF395&lt;&gt;"",TEXT(AF395,"00"),"")&amp;IF(AH395&lt;&gt;"",TEXT(AH395,"00"),"")),ASC(AI395))</f>
        <v/>
      </c>
      <c r="AB395" s="327" t="str">
        <f>IF(I395="","",IF(I395="201 十種競技","",VLOOKUP(I395,大学記録!$A$3:$H$22,2,FALSE)))</f>
        <v/>
      </c>
      <c r="AC395" s="331" t="s">
        <v>278</v>
      </c>
      <c r="AD395" s="327" t="str">
        <f>IF(I395="","",IF(I395="201 十種競技","",VLOOKUP(I395,大学記録!$A$3:$H$22,4,FALSE)))</f>
        <v/>
      </c>
      <c r="AE395" s="331" t="s">
        <v>279</v>
      </c>
      <c r="AF395" s="327" t="str">
        <f>IF(I395="","",IF(I395="201 十種競技","",VLOOKUP(I395,大学記録!$A$3:$H$22,6,FALSE)))</f>
        <v/>
      </c>
      <c r="AG395" s="335" t="s">
        <v>280</v>
      </c>
      <c r="AH395" s="327" t="str">
        <f>IF(I395="","",IF(I395="201 十種競技","",VLOOKUP(I395,大学記録!$A$3:$H$22,8,FALSE)))</f>
        <v/>
      </c>
      <c r="AI395" s="371" t="str">
        <f>IF(I395="","",IF(I395="201 十種競技",大学記録!$B$21,""))</f>
        <v/>
      </c>
      <c r="AJ395" s="230" t="e">
        <f>IF(#REF!="",ASC(#REF!&amp;IF(#REF!&lt;&gt;"",TEXT(#REF!,"00"),"")&amp;IF(#REF!&lt;&gt;"",TEXT(#REF!,"00"),"")&amp;IF(#REF!&lt;&gt;"",TEXT(#REF!,"00"),"")),ASC(#REF!))</f>
        <v>#REF!</v>
      </c>
      <c r="AL395" s="6" t="str">
        <f>IF(AND(I395&lt;&gt;"107 ハーフマラソン",I395&lt;&gt;"062 10000mW"),D395 &amp; "-" &amp; I395,D395 &amp; "-" &amp; I395 &amp;#REF!)</f>
        <v>-</v>
      </c>
      <c r="AM395" s="6" t="str">
        <f>IF(ISERROR(VLOOKUP(個人情報!$AL395,登録者リスト!#REF!,4,FALSE)),"○","")</f>
        <v>○</v>
      </c>
      <c r="AN395" s="6" t="e">
        <f>IF(AND(I395&lt;&gt;"107 ハーフマラソン",I395&lt;&gt;"062 10000mW"),#REF! &amp; "-" &amp; I395,#REF! &amp; "-" &amp; I395 &amp;#REF!)</f>
        <v>#REF!</v>
      </c>
      <c r="AO395" s="6" t="str">
        <f>IF(ISERROR(VLOOKUP(AN395,突破者リスト外資格記録入力シート!$D$7:$M$106,2,FALSE)),"○","")</f>
        <v>○</v>
      </c>
      <c r="AP395" s="6" t="str">
        <f>IF(C395="○","整理番号","登録番号")</f>
        <v>登録番号</v>
      </c>
      <c r="AQ395" s="6" t="str">
        <f>IF(I395="107 ハーフマラソン","H",IF(I395="062 10000mW","W",""))</f>
        <v/>
      </c>
      <c r="AR395" s="6" t="e">
        <f>VLOOKUP($I395 &amp;#REF!,標準記録!$A$1:$D$25,2,FALSE)</f>
        <v>#REF!</v>
      </c>
      <c r="AS395" s="6" t="e">
        <f>VLOOKUP($I395 &amp;#REF!,標準記録!$A$1:$D$25,3,FALSE)</f>
        <v>#REF!</v>
      </c>
      <c r="AT395" s="6" t="e">
        <f>VLOOKUP($I395 &amp;#REF!,標準記録!$A$1:$D$25,4,FALSE)</f>
        <v>#REF!</v>
      </c>
      <c r="AU395" s="6" t="str">
        <f>IF(AV395="","",A395)</f>
        <v/>
      </c>
      <c r="AV395" s="6" t="str">
        <f>IF(OR(I395="201 十種競技",I395="202 七種競技"),#REF!,"")</f>
        <v/>
      </c>
      <c r="AW395" s="6" t="str">
        <f>IF(I395="107 ハーフマラソン",#REF!,"")</f>
        <v/>
      </c>
      <c r="AX395" s="6" t="e">
        <f>I395 &amp;#REF!</f>
        <v>#REF!</v>
      </c>
      <c r="AY395" s="6">
        <f>I395</f>
        <v>0</v>
      </c>
      <c r="AZ395" s="6">
        <f>COUNTIF($AY$5:$AY$401,I395)</f>
        <v>160</v>
      </c>
      <c r="BA395" s="6">
        <f>COUNTIF($AX$5:$AX$401,I395 &amp; "B標準")</f>
        <v>0</v>
      </c>
      <c r="BB395" s="6" t="str">
        <f>D393 &amp; D395</f>
        <v>登録番号</v>
      </c>
    </row>
    <row r="396" spans="1:54" ht="14.25" thickBot="1" x14ac:dyDescent="0.2">
      <c r="A396" s="368"/>
      <c r="B396" s="380"/>
      <c r="C396" s="282"/>
      <c r="D396" s="280"/>
      <c r="E396" s="186" t="str">
        <f>IF(C395="○",IF($D395&lt;&gt;"",VLOOKUP($D395,新規学連登録者入力シート!$A$2:$U$101,7,FALSE),""),IF($D395&lt;&gt;"",IF(VLOOKUP(個人情報!$D395,登録者リスト!$A$1:$F$43729,4,FALSE)=基本情報!$D$6,VLOOKUP(個人情報!$D395,登録者リスト!$A$1:$F$43729,2,FALSE),""),""))</f>
        <v/>
      </c>
      <c r="F396" s="284"/>
      <c r="G396" s="186" t="str">
        <f>IF(C395="○",IF($D395&lt;&gt;"",VLOOKUP($D395,新規学連登録者入力シート!$A$2:$U$101,19,FALSE),""),IF($D395&lt;&gt;"",IF(VLOOKUP(個人情報!$D395,登録者リスト!$A$1:$F$43729,4,FALSE)=基本情報!$D$6,VLOOKUP(個人情報!$D395,登録者リスト!$A$1:$F$43729,6,FALSE),""),""))</f>
        <v/>
      </c>
      <c r="H396" s="364"/>
      <c r="I396" s="348"/>
      <c r="J396" s="171"/>
      <c r="K396" s="15" t="str">
        <f>IF(S396="",ASC(L396&amp;IF(N396&lt;&gt;"",TEXT(N396,"00"),"")&amp;IF(P396&lt;&gt;"",TEXT(P396,"00"),"")&amp;IF(R396&lt;&gt;"",TEXT(R396,"00"),"")),ASC(S396))</f>
        <v/>
      </c>
      <c r="L396" s="280"/>
      <c r="M396" s="330"/>
      <c r="N396" s="312"/>
      <c r="O396" s="330"/>
      <c r="P396" s="312"/>
      <c r="Q396" s="314"/>
      <c r="R396" s="316"/>
      <c r="S396" s="280"/>
      <c r="T396" s="10"/>
      <c r="U396" s="11" t="s">
        <v>23</v>
      </c>
      <c r="V396" s="10"/>
      <c r="W396" s="11" t="s">
        <v>25</v>
      </c>
      <c r="X396" s="10"/>
      <c r="Y396" s="11" t="s">
        <v>26</v>
      </c>
      <c r="Z396" s="342"/>
      <c r="AA396" s="128" t="str">
        <f>IF(AI396="",ASC(AB395&amp;IF(AD396&lt;&gt;"",TEXT(AD396,"00"),"")&amp;IF(AF396&lt;&gt;"",TEXT(AF396,"00"),"")&amp;IF(AH396&lt;&gt;"",TEXT(AH396,"00"),"")),ASC(AI396))</f>
        <v/>
      </c>
      <c r="AB396" s="328"/>
      <c r="AC396" s="332"/>
      <c r="AD396" s="328"/>
      <c r="AE396" s="332"/>
      <c r="AF396" s="328"/>
      <c r="AG396" s="336"/>
      <c r="AH396" s="328"/>
      <c r="AI396" s="372"/>
      <c r="AJ396" s="231" t="e">
        <f>IF(#REF!="",ASC(#REF!&amp;IF(#REF!&lt;&gt;"",TEXT(#REF!,"00"),"")&amp;IF(#REF!&lt;&gt;"",TEXT(#REF!,"00"),"")&amp;IF(#REF!&lt;&gt;"",TEXT(#REF!,"00"),"")),ASC(#REF!))</f>
        <v>#REF!</v>
      </c>
      <c r="AL396" s="6" t="str">
        <f>IF(AND(I396&lt;&gt;"107 ハーフマラソン",I396&lt;&gt;"062 10000mW"),D395 &amp; "-" &amp; I396,D395 &amp; "-" &amp; I396 &amp;#REF!)</f>
        <v>-</v>
      </c>
      <c r="AM396" s="6" t="str">
        <f>IF(ISERROR(VLOOKUP(個人情報!$AL396,登録者リスト!#REF!,4,FALSE)),"○","")</f>
        <v>○</v>
      </c>
      <c r="AN396" s="6" t="e">
        <f>IF(AND(I396&lt;&gt;"107 ハーフマラソン",I396&lt;&gt;"062 10000mW"),#REF! &amp; "-" &amp; I396,#REF! &amp; "-" &amp; I396 &amp;#REF!)</f>
        <v>#REF!</v>
      </c>
      <c r="AO396" s="6" t="str">
        <f>IF(ISERROR(VLOOKUP(AN396,突破者リスト外資格記録入力シート!$D$7:$M$106,2,FALSE)),"○","")</f>
        <v>○</v>
      </c>
      <c r="AQ396" s="6" t="str">
        <f>IF(I396="107 ハーフマラソン","H",IF(I396="062 10000mW","W",""))</f>
        <v/>
      </c>
      <c r="AR396" s="6" t="e">
        <f>VLOOKUP($I396 &amp;#REF!,標準記録!$A$1:$D$25,2,FALSE)</f>
        <v>#REF!</v>
      </c>
      <c r="AS396" s="6" t="e">
        <f>VLOOKUP($I396 &amp;#REF!,標準記録!$A$1:$D$25,3,FALSE)</f>
        <v>#REF!</v>
      </c>
      <c r="AT396" s="6" t="e">
        <f>VLOOKUP($I396 &amp;#REF!,標準記録!$A$1:$D$25,4,FALSE)</f>
        <v>#REF!</v>
      </c>
      <c r="AU396" s="6" t="str">
        <f>IF(AV396="","",A395)</f>
        <v/>
      </c>
      <c r="AV396" s="6" t="str">
        <f>IF(OR(I396="201 十種競技",I396="202 七種競技"),#REF!,"")</f>
        <v/>
      </c>
      <c r="AW396" s="6" t="str">
        <f>IF(I396="107 ハーフマラソン",#REF!,"")</f>
        <v/>
      </c>
      <c r="AX396" s="6" t="e">
        <f>I396 &amp;#REF!</f>
        <v>#REF!</v>
      </c>
      <c r="AY396" s="6">
        <f>I396</f>
        <v>0</v>
      </c>
      <c r="AZ396" s="6">
        <f>COUNTIF($AY$5:$AY$401,I396)</f>
        <v>160</v>
      </c>
      <c r="BA396" s="6">
        <f>COUNTIF($AX$5:$AX$401,I396 &amp; "B標準")</f>
        <v>0</v>
      </c>
    </row>
    <row r="397" spans="1:54" ht="15" thickTop="1" thickBot="1" x14ac:dyDescent="0.2">
      <c r="A397" s="369"/>
      <c r="B397" s="319" t="s">
        <v>167</v>
      </c>
      <c r="C397" s="320"/>
      <c r="D397" s="320"/>
      <c r="E397" s="320"/>
      <c r="F397" s="320"/>
      <c r="G397" s="321"/>
      <c r="H397" s="183"/>
      <c r="I397" s="370"/>
      <c r="J397" s="323"/>
      <c r="K397" s="323"/>
      <c r="L397" s="323"/>
      <c r="M397" s="323"/>
      <c r="N397" s="323"/>
      <c r="O397" s="323"/>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4"/>
    </row>
    <row r="398" spans="1:54" ht="13.5" customHeight="1" x14ac:dyDescent="0.15">
      <c r="A398" s="365"/>
      <c r="B398" s="355" t="s">
        <v>0</v>
      </c>
      <c r="C398" s="357" t="s">
        <v>283</v>
      </c>
      <c r="D398" s="357" t="str">
        <f>IF(C400="○","整理番号","登録番号")</f>
        <v>登録番号</v>
      </c>
      <c r="E398" s="212" t="s">
        <v>1402</v>
      </c>
      <c r="F398" s="355" t="s">
        <v>322</v>
      </c>
      <c r="G398" s="213" t="s">
        <v>1</v>
      </c>
      <c r="H398" s="361" t="s">
        <v>1403</v>
      </c>
      <c r="I398" s="359" t="s">
        <v>2</v>
      </c>
      <c r="J398" s="214" t="s">
        <v>284</v>
      </c>
      <c r="K398" s="215" t="s">
        <v>16</v>
      </c>
      <c r="L398" s="352" t="s">
        <v>4</v>
      </c>
      <c r="M398" s="353"/>
      <c r="N398" s="353"/>
      <c r="O398" s="353"/>
      <c r="P398" s="353"/>
      <c r="Q398" s="353"/>
      <c r="R398" s="353"/>
      <c r="S398" s="353"/>
      <c r="T398" s="353"/>
      <c r="U398" s="353"/>
      <c r="V398" s="353"/>
      <c r="W398" s="353"/>
      <c r="X398" s="353"/>
      <c r="Y398" s="353"/>
      <c r="Z398" s="354"/>
      <c r="AA398" s="216" t="s">
        <v>16</v>
      </c>
      <c r="AB398" s="373" t="s">
        <v>470</v>
      </c>
      <c r="AC398" s="374"/>
      <c r="AD398" s="374"/>
      <c r="AE398" s="374"/>
      <c r="AF398" s="374"/>
      <c r="AG398" s="374"/>
      <c r="AH398" s="374"/>
      <c r="AI398" s="375"/>
      <c r="AJ398" s="228" t="s">
        <v>16</v>
      </c>
    </row>
    <row r="399" spans="1:54" ht="14.25" thickBot="1" x14ac:dyDescent="0.2">
      <c r="A399" s="366"/>
      <c r="B399" s="356"/>
      <c r="C399" s="358"/>
      <c r="D399" s="358"/>
      <c r="E399" s="217" t="s">
        <v>6</v>
      </c>
      <c r="F399" s="356"/>
      <c r="G399" s="218" t="s">
        <v>7</v>
      </c>
      <c r="H399" s="362"/>
      <c r="I399" s="360"/>
      <c r="J399" s="219"/>
      <c r="K399" s="220"/>
      <c r="L399" s="349" t="s">
        <v>8</v>
      </c>
      <c r="M399" s="350"/>
      <c r="N399" s="350"/>
      <c r="O399" s="350"/>
      <c r="P399" s="350"/>
      <c r="Q399" s="350"/>
      <c r="R399" s="351"/>
      <c r="S399" s="217" t="s">
        <v>9</v>
      </c>
      <c r="T399" s="221" t="s">
        <v>10</v>
      </c>
      <c r="U399" s="222"/>
      <c r="V399" s="222"/>
      <c r="W399" s="222"/>
      <c r="X399" s="222"/>
      <c r="Y399" s="223"/>
      <c r="Z399" s="218" t="s">
        <v>11</v>
      </c>
      <c r="AA399" s="224"/>
      <c r="AB399" s="376" t="s">
        <v>8</v>
      </c>
      <c r="AC399" s="377"/>
      <c r="AD399" s="377"/>
      <c r="AE399" s="377"/>
      <c r="AF399" s="377"/>
      <c r="AG399" s="377"/>
      <c r="AH399" s="378"/>
      <c r="AI399" s="225" t="s">
        <v>9</v>
      </c>
      <c r="AJ399" s="229"/>
    </row>
    <row r="400" spans="1:54" x14ac:dyDescent="0.15">
      <c r="A400" s="367">
        <v>80</v>
      </c>
      <c r="B400" s="379" t="str">
        <f>IF(OR(B395="",E400=""),"",B395+1)</f>
        <v/>
      </c>
      <c r="C400" s="281"/>
      <c r="D400" s="279"/>
      <c r="E400" s="184" t="str">
        <f>IF(C400="○",IF($D400&lt;&gt;"",VLOOKUP($D400,新規学連登録者入力シート!$A$2:$U$101,8,FALSE),""),IF($D400&lt;&gt;"",IF(VLOOKUP(個人情報!$D400,登録者リスト!$A$1:$F$43729,4,FALSE)=基本情報!$D$6,VLOOKUP(個人情報!$D400,登録者リスト!$A$1:$F$43729,3,FALSE),""),""))</f>
        <v/>
      </c>
      <c r="F400" s="283" t="str">
        <f>IF(C400="○",IF($D400&lt;&gt;"",VLOOKUP($D400,新規学連登録者入力シート!$A$2:$U$101,9,FALSE),""),IF($D400&lt;&gt;"",IF(VLOOKUP(個人情報!$D400,登録者リスト!$A$1:$G$43729,4,FALSE)=基本情報!$D$6,VLOOKUP(個人情報!$D400,登録者リスト!$A$1:$G$43729,7,FALSE),""),""))</f>
        <v/>
      </c>
      <c r="G400" s="185" t="str">
        <f>IF(C400="○",IF($D400&lt;&gt;"",VLOOKUP($D400,新規学連登録者入力シート!$A$2:$U$101,14,FALSE),""),IF($D400&lt;&gt;"",IF(VLOOKUP(個人情報!$D400,登録者リスト!$A$1:$F$43729,4,FALSE)=基本情報!$D$6,VLOOKUP(個人情報!$D400,登録者リスト!$A$1:$F$43729,5,FALSE),""),""))</f>
        <v/>
      </c>
      <c r="H400" s="363" t="str">
        <f>IF(C400="○",IF($D400&lt;&gt;"",VLOOKUP($D400,新規学連登録者入力シート!$A$2:$U$101,19,FALSE),""),IF($D400&lt;&gt;"",IF(VLOOKUP(個人情報!$D400,登録者リスト!$A$1:$H$43729,4,FALSE)=基本情報!$D$6,VLOOKUP(個人情報!$D400,登録者リスト!$A$1:$H$43729,8,FALSE),""),""))</f>
        <v/>
      </c>
      <c r="I400" s="347"/>
      <c r="J400" s="170"/>
      <c r="K400" s="13" t="str">
        <f>IF(S400="",ASC(L400&amp;IF(N400&lt;&gt;"",TEXT(N400,"00"),"")&amp;IF(P400&lt;&gt;"",TEXT(P400,"00"),"")&amp;IF(R400&lt;&gt;"",TEXT(R400,"00"),"")),ASC(S400))</f>
        <v/>
      </c>
      <c r="L400" s="279"/>
      <c r="M400" s="329" t="s">
        <v>278</v>
      </c>
      <c r="N400" s="311"/>
      <c r="O400" s="329" t="s">
        <v>279</v>
      </c>
      <c r="P400" s="311"/>
      <c r="Q400" s="313" t="s">
        <v>280</v>
      </c>
      <c r="R400" s="315"/>
      <c r="S400" s="279"/>
      <c r="T400" s="8"/>
      <c r="U400" s="9" t="s">
        <v>23</v>
      </c>
      <c r="V400" s="8"/>
      <c r="W400" s="9" t="s">
        <v>24</v>
      </c>
      <c r="X400" s="8"/>
      <c r="Y400" s="9" t="s">
        <v>26</v>
      </c>
      <c r="Z400" s="341"/>
      <c r="AA400" s="127" t="str">
        <f>IF(AI400="",ASC(AB400&amp;IF(AD400&lt;&gt;"",TEXT(AD400,"00"),"")&amp;IF(AF400&lt;&gt;"",TEXT(AF400,"00"),"")&amp;IF(AH400&lt;&gt;"",TEXT(AH400,"00"),"")),ASC(AI400))</f>
        <v/>
      </c>
      <c r="AB400" s="327" t="str">
        <f>IF(I400="","",IF(I400="201 十種競技","",VLOOKUP(I400,大学記録!$A$3:$H$22,2,FALSE)))</f>
        <v/>
      </c>
      <c r="AC400" s="331" t="s">
        <v>278</v>
      </c>
      <c r="AD400" s="327" t="str">
        <f>IF(I400="","",IF(I400="201 十種競技","",VLOOKUP(I400,大学記録!$A$3:$H$22,4,FALSE)))</f>
        <v/>
      </c>
      <c r="AE400" s="331" t="s">
        <v>279</v>
      </c>
      <c r="AF400" s="327" t="str">
        <f>IF(I400="","",IF(I400="201 十種競技","",VLOOKUP(I400,大学記録!$A$3:$H$22,6,FALSE)))</f>
        <v/>
      </c>
      <c r="AG400" s="335" t="s">
        <v>280</v>
      </c>
      <c r="AH400" s="327" t="str">
        <f>IF(I400="","",IF(I400="201 十種競技","",VLOOKUP(I400,大学記録!$A$3:$H$22,8,FALSE)))</f>
        <v/>
      </c>
      <c r="AI400" s="371" t="str">
        <f>IF(I400="","",IF(I400="201 十種競技",大学記録!$B$21,""))</f>
        <v/>
      </c>
      <c r="AJ400" s="230" t="e">
        <f>IF(#REF!="",ASC(#REF!&amp;IF(#REF!&lt;&gt;"",TEXT(#REF!,"00"),"")&amp;IF(#REF!&lt;&gt;"",TEXT(#REF!,"00"),"")&amp;IF(#REF!&lt;&gt;"",TEXT(#REF!,"00"),"")),ASC(#REF!))</f>
        <v>#REF!</v>
      </c>
      <c r="AL400" s="6" t="str">
        <f>IF(AND(I400&lt;&gt;"107 ハーフマラソン",I400&lt;&gt;"062 10000mW"),D400 &amp; "-" &amp; I400,D400 &amp; "-" &amp; I400 &amp;#REF!)</f>
        <v>-</v>
      </c>
      <c r="AM400" s="6" t="str">
        <f>IF(ISERROR(VLOOKUP(個人情報!$AL400,登録者リスト!#REF!,4,FALSE)),"○","")</f>
        <v>○</v>
      </c>
      <c r="AN400" s="6" t="e">
        <f>IF(AND(I400&lt;&gt;"107 ハーフマラソン",I400&lt;&gt;"062 10000mW"),#REF! &amp; "-" &amp; I400,#REF! &amp; "-" &amp; I400 &amp;#REF!)</f>
        <v>#REF!</v>
      </c>
      <c r="AO400" s="6" t="str">
        <f>IF(ISERROR(VLOOKUP(AN400,突破者リスト外資格記録入力シート!$D$7:$M$106,2,FALSE)),"○","")</f>
        <v>○</v>
      </c>
      <c r="AP400" s="6" t="str">
        <f>IF(C400="○","整理番号","登録番号")</f>
        <v>登録番号</v>
      </c>
      <c r="AQ400" s="6" t="str">
        <f>IF(I400="107 ハーフマラソン","H",IF(I400="062 10000mW","W",""))</f>
        <v/>
      </c>
      <c r="AR400" s="6" t="e">
        <f>VLOOKUP($I400 &amp;#REF!,標準記録!$A$1:$D$25,2,FALSE)</f>
        <v>#REF!</v>
      </c>
      <c r="AS400" s="6" t="e">
        <f>VLOOKUP($I400 &amp;#REF!,標準記録!$A$1:$D$25,3,FALSE)</f>
        <v>#REF!</v>
      </c>
      <c r="AT400" s="6" t="e">
        <f>VLOOKUP($I400 &amp;#REF!,標準記録!$A$1:$D$25,4,FALSE)</f>
        <v>#REF!</v>
      </c>
      <c r="AU400" s="6" t="str">
        <f>IF(AV400="","",A400)</f>
        <v/>
      </c>
      <c r="AV400" s="6" t="str">
        <f>IF(OR(I400="201 十種競技",I400="202 七種競技"),#REF!,"")</f>
        <v/>
      </c>
      <c r="AW400" s="6" t="str">
        <f>IF(I400="107 ハーフマラソン",#REF!,"")</f>
        <v/>
      </c>
      <c r="AX400" s="6" t="e">
        <f>I400 &amp;#REF!</f>
        <v>#REF!</v>
      </c>
      <c r="AY400" s="6">
        <f>I400</f>
        <v>0</v>
      </c>
      <c r="AZ400" s="6">
        <f>COUNTIF($AY$5:$AY$401,I400)</f>
        <v>160</v>
      </c>
      <c r="BA400" s="6">
        <f>COUNTIF($AX$5:$AX$401,I400 &amp; "B標準")</f>
        <v>0</v>
      </c>
      <c r="BB400" s="6" t="str">
        <f>D398 &amp; D400</f>
        <v>登録番号</v>
      </c>
    </row>
    <row r="401" spans="1:53" ht="14.25" thickBot="1" x14ac:dyDescent="0.2">
      <c r="A401" s="368"/>
      <c r="B401" s="380"/>
      <c r="C401" s="282"/>
      <c r="D401" s="280"/>
      <c r="E401" s="186" t="str">
        <f>IF(C400="○",IF($D400&lt;&gt;"",VLOOKUP($D400,新規学連登録者入力シート!$A$2:$U$101,7,FALSE),""),IF($D400&lt;&gt;"",IF(VLOOKUP(個人情報!$D400,登録者リスト!$A$1:$F$43729,4,FALSE)=基本情報!$D$6,VLOOKUP(個人情報!$D400,登録者リスト!$A$1:$F$43729,2,FALSE),""),""))</f>
        <v/>
      </c>
      <c r="F401" s="284"/>
      <c r="G401" s="186" t="str">
        <f>IF(C400="○",IF($D400&lt;&gt;"",VLOOKUP($D400,新規学連登録者入力シート!$A$2:$U$101,19,FALSE),""),IF($D400&lt;&gt;"",IF(VLOOKUP(個人情報!$D400,登録者リスト!$A$1:$F$43729,4,FALSE)=基本情報!$D$6,VLOOKUP(個人情報!$D400,登録者リスト!$A$1:$F$43729,6,FALSE),""),""))</f>
        <v/>
      </c>
      <c r="H401" s="364"/>
      <c r="I401" s="348"/>
      <c r="J401" s="171"/>
      <c r="K401" s="15" t="str">
        <f>IF(S401="",ASC(L401&amp;IF(N401&lt;&gt;"",TEXT(N401,"00"),"")&amp;IF(P401&lt;&gt;"",TEXT(P401,"00"),"")&amp;IF(R401&lt;&gt;"",TEXT(R401,"00"),"")),ASC(S401))</f>
        <v/>
      </c>
      <c r="L401" s="280"/>
      <c r="M401" s="330"/>
      <c r="N401" s="312"/>
      <c r="O401" s="330"/>
      <c r="P401" s="312"/>
      <c r="Q401" s="314"/>
      <c r="R401" s="316"/>
      <c r="S401" s="280"/>
      <c r="T401" s="10"/>
      <c r="U401" s="11" t="s">
        <v>23</v>
      </c>
      <c r="V401" s="10"/>
      <c r="W401" s="11" t="s">
        <v>25</v>
      </c>
      <c r="X401" s="10"/>
      <c r="Y401" s="11" t="s">
        <v>26</v>
      </c>
      <c r="Z401" s="342"/>
      <c r="AA401" s="128" t="str">
        <f>IF(AI401="",ASC(AB400&amp;IF(AD401&lt;&gt;"",TEXT(AD401,"00"),"")&amp;IF(AF401&lt;&gt;"",TEXT(AF401,"00"),"")&amp;IF(AH401&lt;&gt;"",TEXT(AH401,"00"),"")),ASC(AI401))</f>
        <v/>
      </c>
      <c r="AB401" s="328"/>
      <c r="AC401" s="332"/>
      <c r="AD401" s="328"/>
      <c r="AE401" s="332"/>
      <c r="AF401" s="328"/>
      <c r="AG401" s="336"/>
      <c r="AH401" s="328"/>
      <c r="AI401" s="372"/>
      <c r="AJ401" s="231" t="e">
        <f>IF(#REF!="",ASC(#REF!&amp;IF(#REF!&lt;&gt;"",TEXT(#REF!,"00"),"")&amp;IF(#REF!&lt;&gt;"",TEXT(#REF!,"00"),"")&amp;IF(#REF!&lt;&gt;"",TEXT(#REF!,"00"),"")),ASC(#REF!))</f>
        <v>#REF!</v>
      </c>
      <c r="AL401" s="6" t="str">
        <f>IF(AND(I401&lt;&gt;"107 ハーフマラソン",I401&lt;&gt;"062 10000mW"),D400 &amp; "-" &amp; I401,D400 &amp; "-" &amp; I401 &amp;#REF!)</f>
        <v>-</v>
      </c>
      <c r="AM401" s="6" t="str">
        <f>IF(ISERROR(VLOOKUP(個人情報!$AL401,登録者リスト!#REF!,4,FALSE)),"○","")</f>
        <v>○</v>
      </c>
      <c r="AN401" s="6" t="e">
        <f>IF(AND(I401&lt;&gt;"107 ハーフマラソン",I401&lt;&gt;"062 10000mW"),#REF! &amp; "-" &amp; I401,#REF! &amp; "-" &amp; I401 &amp;#REF!)</f>
        <v>#REF!</v>
      </c>
      <c r="AO401" s="6" t="str">
        <f>IF(ISERROR(VLOOKUP(AN401,突破者リスト外資格記録入力シート!$D$7:$M$106,2,FALSE)),"○","")</f>
        <v>○</v>
      </c>
      <c r="AQ401" s="6" t="str">
        <f>IF(I401="107 ハーフマラソン","H",IF(I401="062 10000mW","W",""))</f>
        <v/>
      </c>
      <c r="AR401" s="6" t="e">
        <f>VLOOKUP($I401 &amp;#REF!,標準記録!$A$1:$D$25,2,FALSE)</f>
        <v>#REF!</v>
      </c>
      <c r="AS401" s="6" t="e">
        <f>VLOOKUP($I401 &amp;#REF!,標準記録!$A$1:$D$25,3,FALSE)</f>
        <v>#REF!</v>
      </c>
      <c r="AT401" s="6" t="e">
        <f>VLOOKUP($I401 &amp;#REF!,標準記録!$A$1:$D$25,4,FALSE)</f>
        <v>#REF!</v>
      </c>
      <c r="AU401" s="6" t="str">
        <f>IF(AV401="","",A400)</f>
        <v/>
      </c>
      <c r="AV401" s="6" t="str">
        <f>IF(OR(I401="201 十種競技",I401="202 七種競技"),#REF!,"")</f>
        <v/>
      </c>
      <c r="AW401" s="6" t="str">
        <f>IF(I401="107 ハーフマラソン",#REF!,"")</f>
        <v/>
      </c>
      <c r="AX401" s="6" t="e">
        <f>I401 &amp;#REF!</f>
        <v>#REF!</v>
      </c>
      <c r="AY401" s="6">
        <f t="shared" ref="AY401" si="0">I401</f>
        <v>0</v>
      </c>
      <c r="AZ401" s="6">
        <f>COUNTIF($AY$5:$AY$401,I401)</f>
        <v>160</v>
      </c>
      <c r="BA401" s="6">
        <f>COUNTIF($AX$5:$AX$401,I401 &amp; "B標準")</f>
        <v>0</v>
      </c>
    </row>
    <row r="402" spans="1:53" ht="15" thickTop="1" thickBot="1" x14ac:dyDescent="0.2">
      <c r="A402" s="369"/>
      <c r="B402" s="319" t="s">
        <v>167</v>
      </c>
      <c r="C402" s="320"/>
      <c r="D402" s="320"/>
      <c r="E402" s="320"/>
      <c r="F402" s="320"/>
      <c r="G402" s="321"/>
      <c r="H402" s="183"/>
      <c r="I402" s="370"/>
      <c r="J402" s="323"/>
      <c r="K402" s="323"/>
      <c r="L402" s="323"/>
      <c r="M402" s="323"/>
      <c r="N402" s="323"/>
      <c r="O402" s="323"/>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4"/>
    </row>
    <row r="404" spans="1:53" x14ac:dyDescent="0.15">
      <c r="E404" s="181"/>
      <c r="G404" s="181"/>
    </row>
    <row r="405" spans="1:53" x14ac:dyDescent="0.15">
      <c r="E405" s="181"/>
      <c r="G405" s="181"/>
    </row>
    <row r="411" spans="1:53" x14ac:dyDescent="0.15">
      <c r="E411" s="181"/>
      <c r="G411" s="181"/>
    </row>
    <row r="412" spans="1:53" x14ac:dyDescent="0.15">
      <c r="E412" s="181"/>
      <c r="G412" s="181"/>
    </row>
    <row r="418" spans="5:7" ht="13.5" customHeight="1" x14ac:dyDescent="0.15">
      <c r="E418" s="181"/>
      <c r="G418" s="181"/>
    </row>
    <row r="419" spans="5:7" x14ac:dyDescent="0.15">
      <c r="E419" s="181"/>
      <c r="G419" s="181"/>
    </row>
    <row r="425" spans="5:7" x14ac:dyDescent="0.15">
      <c r="E425" s="181"/>
      <c r="G425" s="181"/>
    </row>
    <row r="426" spans="5:7" x14ac:dyDescent="0.15">
      <c r="E426" s="181"/>
      <c r="G426" s="181"/>
    </row>
    <row r="432" spans="5:7" x14ac:dyDescent="0.15">
      <c r="E432" s="181"/>
      <c r="G432" s="181"/>
    </row>
    <row r="433" spans="5:7" ht="13.5" customHeight="1" x14ac:dyDescent="0.15">
      <c r="E433" s="181"/>
      <c r="G433" s="181"/>
    </row>
    <row r="439" spans="5:7" x14ac:dyDescent="0.15">
      <c r="E439" s="181"/>
      <c r="G439" s="181"/>
    </row>
    <row r="440" spans="5:7" x14ac:dyDescent="0.15">
      <c r="E440" s="181"/>
      <c r="G440" s="181"/>
    </row>
    <row r="446" spans="5:7" x14ac:dyDescent="0.15">
      <c r="E446" s="181"/>
      <c r="G446" s="181"/>
    </row>
    <row r="447" spans="5:7" x14ac:dyDescent="0.15">
      <c r="E447" s="181"/>
      <c r="G447" s="181"/>
    </row>
    <row r="451" spans="5:7" x14ac:dyDescent="0.15">
      <c r="E451" s="181"/>
      <c r="G451" s="181"/>
    </row>
    <row r="452" spans="5:7" x14ac:dyDescent="0.15">
      <c r="E452" s="181"/>
      <c r="G452" s="181"/>
    </row>
    <row r="453" spans="5:7" ht="13.5" customHeight="1" x14ac:dyDescent="0.15">
      <c r="E453" s="181"/>
      <c r="G453" s="181"/>
    </row>
    <row r="454" spans="5:7" x14ac:dyDescent="0.15">
      <c r="E454" s="181"/>
      <c r="G454" s="181"/>
    </row>
    <row r="460" spans="5:7" x14ac:dyDescent="0.15">
      <c r="E460" s="181"/>
      <c r="G460" s="181"/>
    </row>
    <row r="461" spans="5:7" x14ac:dyDescent="0.15">
      <c r="E461" s="181"/>
      <c r="G461" s="181"/>
    </row>
  </sheetData>
  <sheetProtection algorithmName="SHA-512" hashValue="52K761U0mL0nqKUvzwYUFmjpQKCtlSpp5SniHgTT7Opc//lMFETDjExWMPrwxdsXlaamf4jZN9ywckUrejErGg==" saltValue="ZjXFqdnaQ8GmW0J2nSx/Qw==" spinCount="100000" sheet="1" selectLockedCells="1"/>
  <mergeCells count="2961">
    <mergeCell ref="H333:H334"/>
    <mergeCell ref="H393:H394"/>
    <mergeCell ref="H395:H396"/>
    <mergeCell ref="H343:H344"/>
    <mergeCell ref="H345:H346"/>
    <mergeCell ref="H348:H349"/>
    <mergeCell ref="H350:H351"/>
    <mergeCell ref="H353:H354"/>
    <mergeCell ref="H355:H356"/>
    <mergeCell ref="H358:H359"/>
    <mergeCell ref="H360:H361"/>
    <mergeCell ref="H363:H364"/>
    <mergeCell ref="H365:H366"/>
    <mergeCell ref="H368:H369"/>
    <mergeCell ref="H370:H371"/>
    <mergeCell ref="H373:H374"/>
    <mergeCell ref="H375:H376"/>
    <mergeCell ref="H378:H379"/>
    <mergeCell ref="H380:H381"/>
    <mergeCell ref="H383:H384"/>
    <mergeCell ref="H283:H284"/>
    <mergeCell ref="H293:H294"/>
    <mergeCell ref="H295:H296"/>
    <mergeCell ref="H298:H299"/>
    <mergeCell ref="H300:H301"/>
    <mergeCell ref="H303:H304"/>
    <mergeCell ref="H305:H306"/>
    <mergeCell ref="H308:H309"/>
    <mergeCell ref="H310:H311"/>
    <mergeCell ref="H313:H314"/>
    <mergeCell ref="H315:H316"/>
    <mergeCell ref="H318:H319"/>
    <mergeCell ref="H320:H321"/>
    <mergeCell ref="H323:H324"/>
    <mergeCell ref="H325:H326"/>
    <mergeCell ref="H328:H329"/>
    <mergeCell ref="H330:H331"/>
    <mergeCell ref="H213:H214"/>
    <mergeCell ref="H215:H216"/>
    <mergeCell ref="H218:H219"/>
    <mergeCell ref="H220:H221"/>
    <mergeCell ref="H223:H224"/>
    <mergeCell ref="H225:H226"/>
    <mergeCell ref="H228:H229"/>
    <mergeCell ref="H230:H231"/>
    <mergeCell ref="H233:H234"/>
    <mergeCell ref="H235:H236"/>
    <mergeCell ref="H238:H239"/>
    <mergeCell ref="H240:H241"/>
    <mergeCell ref="H243:H244"/>
    <mergeCell ref="H248:H249"/>
    <mergeCell ref="H250:H251"/>
    <mergeCell ref="H253:H254"/>
    <mergeCell ref="H255:H256"/>
    <mergeCell ref="H398:H399"/>
    <mergeCell ref="Q395:Q396"/>
    <mergeCell ref="R395:R396"/>
    <mergeCell ref="S395:S396"/>
    <mergeCell ref="Z395:Z396"/>
    <mergeCell ref="AB395:AB396"/>
    <mergeCell ref="AC395:AC396"/>
    <mergeCell ref="B402:G402"/>
    <mergeCell ref="I402:AJ402"/>
    <mergeCell ref="A1:AJ1"/>
    <mergeCell ref="AD400:AD401"/>
    <mergeCell ref="AE400:AE401"/>
    <mergeCell ref="AF400:AF401"/>
    <mergeCell ref="AG400:AG401"/>
    <mergeCell ref="AH400:AH401"/>
    <mergeCell ref="AI400:AI401"/>
    <mergeCell ref="Q400:Q401"/>
    <mergeCell ref="R400:R401"/>
    <mergeCell ref="S400:S401"/>
    <mergeCell ref="Z400:Z401"/>
    <mergeCell ref="AB400:AB401"/>
    <mergeCell ref="AC400:AC401"/>
    <mergeCell ref="L400:L401"/>
    <mergeCell ref="M400:M401"/>
    <mergeCell ref="N400:N401"/>
    <mergeCell ref="O400:O401"/>
    <mergeCell ref="P400:P401"/>
    <mergeCell ref="B400:B401"/>
    <mergeCell ref="C400:C401"/>
    <mergeCell ref="D400:D401"/>
    <mergeCell ref="H18:H19"/>
    <mergeCell ref="H203:H204"/>
    <mergeCell ref="L395:L396"/>
    <mergeCell ref="M395:M396"/>
    <mergeCell ref="N395:N396"/>
    <mergeCell ref="O395:O396"/>
    <mergeCell ref="P395:P396"/>
    <mergeCell ref="B395:B396"/>
    <mergeCell ref="C395:C396"/>
    <mergeCell ref="D395:D396"/>
    <mergeCell ref="F395:F396"/>
    <mergeCell ref="I395:I396"/>
    <mergeCell ref="F400:F401"/>
    <mergeCell ref="I400:I401"/>
    <mergeCell ref="L398:Z398"/>
    <mergeCell ref="AB398:AI398"/>
    <mergeCell ref="H400:H401"/>
    <mergeCell ref="L393:Z393"/>
    <mergeCell ref="AB393:AI393"/>
    <mergeCell ref="L399:R399"/>
    <mergeCell ref="AB399:AH399"/>
    <mergeCell ref="B397:G397"/>
    <mergeCell ref="I397:AJ397"/>
    <mergeCell ref="B398:B399"/>
    <mergeCell ref="C398:C399"/>
    <mergeCell ref="D398:D399"/>
    <mergeCell ref="F398:F399"/>
    <mergeCell ref="I398:I399"/>
    <mergeCell ref="AD395:AD396"/>
    <mergeCell ref="AE395:AE396"/>
    <mergeCell ref="AF395:AF396"/>
    <mergeCell ref="AG395:AG396"/>
    <mergeCell ref="AH395:AH396"/>
    <mergeCell ref="AI395:AI396"/>
    <mergeCell ref="L394:R394"/>
    <mergeCell ref="AB394:AH394"/>
    <mergeCell ref="B392:G392"/>
    <mergeCell ref="I392:AJ392"/>
    <mergeCell ref="B393:B394"/>
    <mergeCell ref="C393:C394"/>
    <mergeCell ref="D393:D394"/>
    <mergeCell ref="F393:F394"/>
    <mergeCell ref="I393:I394"/>
    <mergeCell ref="AD390:AD391"/>
    <mergeCell ref="AE390:AE391"/>
    <mergeCell ref="AF390:AF391"/>
    <mergeCell ref="AG390:AG391"/>
    <mergeCell ref="AH390:AH391"/>
    <mergeCell ref="AI390:AI391"/>
    <mergeCell ref="Q390:Q391"/>
    <mergeCell ref="R390:R391"/>
    <mergeCell ref="S390:S391"/>
    <mergeCell ref="M390:M391"/>
    <mergeCell ref="N390:N391"/>
    <mergeCell ref="O390:O391"/>
    <mergeCell ref="P390:P391"/>
    <mergeCell ref="B390:B391"/>
    <mergeCell ref="C390:C391"/>
    <mergeCell ref="D390:D391"/>
    <mergeCell ref="F390:F391"/>
    <mergeCell ref="I390:I391"/>
    <mergeCell ref="L388:Z388"/>
    <mergeCell ref="AB388:AI388"/>
    <mergeCell ref="H388:H389"/>
    <mergeCell ref="H390:H391"/>
    <mergeCell ref="Z390:Z391"/>
    <mergeCell ref="AB390:AB391"/>
    <mergeCell ref="AC390:AC391"/>
    <mergeCell ref="L390:L391"/>
    <mergeCell ref="L389:R389"/>
    <mergeCell ref="AB389:AH389"/>
    <mergeCell ref="B387:G387"/>
    <mergeCell ref="I387:AJ387"/>
    <mergeCell ref="B388:B389"/>
    <mergeCell ref="C388:C389"/>
    <mergeCell ref="D388:D389"/>
    <mergeCell ref="F388:F389"/>
    <mergeCell ref="I388:I389"/>
    <mergeCell ref="B380:B381"/>
    <mergeCell ref="C380:C381"/>
    <mergeCell ref="D380:D381"/>
    <mergeCell ref="F380:F381"/>
    <mergeCell ref="I380:I381"/>
    <mergeCell ref="AD385:AD386"/>
    <mergeCell ref="AE385:AE386"/>
    <mergeCell ref="AF385:AF386"/>
    <mergeCell ref="AG385:AG386"/>
    <mergeCell ref="AH385:AH386"/>
    <mergeCell ref="AI385:AI386"/>
    <mergeCell ref="Q385:Q386"/>
    <mergeCell ref="R385:R386"/>
    <mergeCell ref="S385:S386"/>
    <mergeCell ref="Z385:Z386"/>
    <mergeCell ref="AB385:AB386"/>
    <mergeCell ref="AC385:AC386"/>
    <mergeCell ref="L385:L386"/>
    <mergeCell ref="M385:M386"/>
    <mergeCell ref="N385:N386"/>
    <mergeCell ref="O385:O386"/>
    <mergeCell ref="P385:P386"/>
    <mergeCell ref="B385:B386"/>
    <mergeCell ref="C385:C386"/>
    <mergeCell ref="D385:D386"/>
    <mergeCell ref="F385:F386"/>
    <mergeCell ref="I385:I386"/>
    <mergeCell ref="L383:Z383"/>
    <mergeCell ref="AB383:AI383"/>
    <mergeCell ref="L384:R384"/>
    <mergeCell ref="AB384:AH384"/>
    <mergeCell ref="H385:H386"/>
    <mergeCell ref="B382:G382"/>
    <mergeCell ref="I382:AJ382"/>
    <mergeCell ref="B383:B384"/>
    <mergeCell ref="C383:C384"/>
    <mergeCell ref="D383:D384"/>
    <mergeCell ref="F383:F384"/>
    <mergeCell ref="I383:I384"/>
    <mergeCell ref="P375:P376"/>
    <mergeCell ref="AH380:AH381"/>
    <mergeCell ref="AI380:AI381"/>
    <mergeCell ref="Q380:Q381"/>
    <mergeCell ref="R380:R381"/>
    <mergeCell ref="S380:S381"/>
    <mergeCell ref="Z380:Z381"/>
    <mergeCell ref="AB380:AB381"/>
    <mergeCell ref="AC380:AC381"/>
    <mergeCell ref="L380:L381"/>
    <mergeCell ref="M380:M381"/>
    <mergeCell ref="N380:N381"/>
    <mergeCell ref="L378:Z378"/>
    <mergeCell ref="AB378:AI378"/>
    <mergeCell ref="L379:R379"/>
    <mergeCell ref="AB379:AH379"/>
    <mergeCell ref="O380:O381"/>
    <mergeCell ref="P380:P381"/>
    <mergeCell ref="AD380:AD381"/>
    <mergeCell ref="AE380:AE381"/>
    <mergeCell ref="AF380:AF381"/>
    <mergeCell ref="AG380:AG381"/>
    <mergeCell ref="B375:B376"/>
    <mergeCell ref="C375:C376"/>
    <mergeCell ref="D375:D376"/>
    <mergeCell ref="F375:F376"/>
    <mergeCell ref="I375:I376"/>
    <mergeCell ref="L373:Z373"/>
    <mergeCell ref="AB373:AI373"/>
    <mergeCell ref="L374:R374"/>
    <mergeCell ref="AB374:AH374"/>
    <mergeCell ref="AE375:AE376"/>
    <mergeCell ref="AF375:AF376"/>
    <mergeCell ref="AG375:AG376"/>
    <mergeCell ref="B377:G377"/>
    <mergeCell ref="I377:AJ377"/>
    <mergeCell ref="B378:B379"/>
    <mergeCell ref="C378:C379"/>
    <mergeCell ref="D378:D379"/>
    <mergeCell ref="F378:F379"/>
    <mergeCell ref="I378:I379"/>
    <mergeCell ref="AD375:AD376"/>
    <mergeCell ref="AH375:AH376"/>
    <mergeCell ref="AI375:AI376"/>
    <mergeCell ref="Q375:Q376"/>
    <mergeCell ref="R375:R376"/>
    <mergeCell ref="S375:S376"/>
    <mergeCell ref="Z375:Z376"/>
    <mergeCell ref="AB375:AB376"/>
    <mergeCell ref="AC375:AC376"/>
    <mergeCell ref="L375:L376"/>
    <mergeCell ref="M375:M376"/>
    <mergeCell ref="N375:N376"/>
    <mergeCell ref="O375:O376"/>
    <mergeCell ref="B372:G372"/>
    <mergeCell ref="I372:AJ372"/>
    <mergeCell ref="B373:B374"/>
    <mergeCell ref="C373:C374"/>
    <mergeCell ref="D373:D374"/>
    <mergeCell ref="F373:F374"/>
    <mergeCell ref="I373:I374"/>
    <mergeCell ref="AD370:AD371"/>
    <mergeCell ref="AE370:AE371"/>
    <mergeCell ref="AF370:AF371"/>
    <mergeCell ref="AG370:AG371"/>
    <mergeCell ref="AH370:AH371"/>
    <mergeCell ref="AI370:AI371"/>
    <mergeCell ref="Q370:Q371"/>
    <mergeCell ref="R370:R371"/>
    <mergeCell ref="S370:S371"/>
    <mergeCell ref="Z370:Z371"/>
    <mergeCell ref="AB370:AB371"/>
    <mergeCell ref="AC370:AC371"/>
    <mergeCell ref="L370:L371"/>
    <mergeCell ref="M370:M371"/>
    <mergeCell ref="N370:N371"/>
    <mergeCell ref="O370:O371"/>
    <mergeCell ref="P370:P371"/>
    <mergeCell ref="L368:Z368"/>
    <mergeCell ref="AB368:AI368"/>
    <mergeCell ref="L364:R364"/>
    <mergeCell ref="AB364:AH364"/>
    <mergeCell ref="B370:B371"/>
    <mergeCell ref="C370:C371"/>
    <mergeCell ref="D370:D371"/>
    <mergeCell ref="F370:F371"/>
    <mergeCell ref="I370:I371"/>
    <mergeCell ref="L369:R369"/>
    <mergeCell ref="AB369:AH369"/>
    <mergeCell ref="B367:G367"/>
    <mergeCell ref="I367:AJ367"/>
    <mergeCell ref="B368:B369"/>
    <mergeCell ref="C368:C369"/>
    <mergeCell ref="D368:D369"/>
    <mergeCell ref="F368:F369"/>
    <mergeCell ref="I368:I369"/>
    <mergeCell ref="AD365:AD366"/>
    <mergeCell ref="AE365:AE366"/>
    <mergeCell ref="AF365:AF366"/>
    <mergeCell ref="AG365:AG366"/>
    <mergeCell ref="S365:S366"/>
    <mergeCell ref="Z365:Z366"/>
    <mergeCell ref="AB365:AB366"/>
    <mergeCell ref="AC365:AC366"/>
    <mergeCell ref="L365:L366"/>
    <mergeCell ref="M365:M366"/>
    <mergeCell ref="N365:N366"/>
    <mergeCell ref="O365:O366"/>
    <mergeCell ref="P365:P366"/>
    <mergeCell ref="B365:B366"/>
    <mergeCell ref="C365:C366"/>
    <mergeCell ref="D365:D366"/>
    <mergeCell ref="F365:F366"/>
    <mergeCell ref="I365:I366"/>
    <mergeCell ref="L363:Z363"/>
    <mergeCell ref="AB363:AI363"/>
    <mergeCell ref="AH365:AH366"/>
    <mergeCell ref="AI365:AI366"/>
    <mergeCell ref="Q365:Q366"/>
    <mergeCell ref="R365:R366"/>
    <mergeCell ref="B362:G362"/>
    <mergeCell ref="I362:AJ362"/>
    <mergeCell ref="B363:B364"/>
    <mergeCell ref="C363:C364"/>
    <mergeCell ref="D363:D364"/>
    <mergeCell ref="F363:F364"/>
    <mergeCell ref="I363:I364"/>
    <mergeCell ref="AD360:AD361"/>
    <mergeCell ref="AE360:AE361"/>
    <mergeCell ref="AF360:AF361"/>
    <mergeCell ref="AG360:AG361"/>
    <mergeCell ref="AH360:AH361"/>
    <mergeCell ref="AI360:AI361"/>
    <mergeCell ref="Q360:Q361"/>
    <mergeCell ref="R360:R361"/>
    <mergeCell ref="S360:S361"/>
    <mergeCell ref="Z360:Z361"/>
    <mergeCell ref="AB360:AB361"/>
    <mergeCell ref="AC360:AC361"/>
    <mergeCell ref="L360:L361"/>
    <mergeCell ref="M360:M361"/>
    <mergeCell ref="N360:N361"/>
    <mergeCell ref="O360:O361"/>
    <mergeCell ref="P360:P361"/>
    <mergeCell ref="B360:B361"/>
    <mergeCell ref="C360:C361"/>
    <mergeCell ref="D360:D361"/>
    <mergeCell ref="F360:F361"/>
    <mergeCell ref="I360:I361"/>
    <mergeCell ref="L358:Z358"/>
    <mergeCell ref="AB358:AI358"/>
    <mergeCell ref="L359:R359"/>
    <mergeCell ref="AB359:AH359"/>
    <mergeCell ref="B357:G357"/>
    <mergeCell ref="I357:AJ357"/>
    <mergeCell ref="B358:B359"/>
    <mergeCell ref="C358:C359"/>
    <mergeCell ref="D358:D359"/>
    <mergeCell ref="F358:F359"/>
    <mergeCell ref="I358:I359"/>
    <mergeCell ref="Z350:Z351"/>
    <mergeCell ref="AB350:AB351"/>
    <mergeCell ref="AC350:AC351"/>
    <mergeCell ref="L350:L351"/>
    <mergeCell ref="M350:M351"/>
    <mergeCell ref="N350:N351"/>
    <mergeCell ref="O350:O351"/>
    <mergeCell ref="P350:P351"/>
    <mergeCell ref="AH355:AH356"/>
    <mergeCell ref="AI355:AI356"/>
    <mergeCell ref="Q355:Q356"/>
    <mergeCell ref="R355:R356"/>
    <mergeCell ref="S355:S356"/>
    <mergeCell ref="Z355:Z356"/>
    <mergeCell ref="AB355:AB356"/>
    <mergeCell ref="AC355:AC356"/>
    <mergeCell ref="L355:L356"/>
    <mergeCell ref="M355:M356"/>
    <mergeCell ref="N355:N356"/>
    <mergeCell ref="L354:R354"/>
    <mergeCell ref="AB354:AH354"/>
    <mergeCell ref="O355:O356"/>
    <mergeCell ref="P355:P356"/>
    <mergeCell ref="AD355:AD356"/>
    <mergeCell ref="AE355:AE356"/>
    <mergeCell ref="AF355:AF356"/>
    <mergeCell ref="AG355:AG356"/>
    <mergeCell ref="B355:B356"/>
    <mergeCell ref="C355:C356"/>
    <mergeCell ref="D355:D356"/>
    <mergeCell ref="F355:F356"/>
    <mergeCell ref="I355:I356"/>
    <mergeCell ref="L353:Z353"/>
    <mergeCell ref="AB353:AI353"/>
    <mergeCell ref="B350:B351"/>
    <mergeCell ref="C350:C351"/>
    <mergeCell ref="D350:D351"/>
    <mergeCell ref="F350:F351"/>
    <mergeCell ref="I350:I351"/>
    <mergeCell ref="L348:Z348"/>
    <mergeCell ref="AB348:AI348"/>
    <mergeCell ref="L349:R349"/>
    <mergeCell ref="AB349:AH349"/>
    <mergeCell ref="AE350:AE351"/>
    <mergeCell ref="AF350:AF351"/>
    <mergeCell ref="AG350:AG351"/>
    <mergeCell ref="B352:G352"/>
    <mergeCell ref="I352:AJ352"/>
    <mergeCell ref="B353:B354"/>
    <mergeCell ref="C353:C354"/>
    <mergeCell ref="D353:D354"/>
    <mergeCell ref="F353:F354"/>
    <mergeCell ref="I353:I354"/>
    <mergeCell ref="AD350:AD351"/>
    <mergeCell ref="AH350:AH351"/>
    <mergeCell ref="AI350:AI351"/>
    <mergeCell ref="Q350:Q351"/>
    <mergeCell ref="R350:R351"/>
    <mergeCell ref="S350:S351"/>
    <mergeCell ref="B347:G347"/>
    <mergeCell ref="I347:AJ347"/>
    <mergeCell ref="B348:B349"/>
    <mergeCell ref="C348:C349"/>
    <mergeCell ref="D348:D349"/>
    <mergeCell ref="F348:F349"/>
    <mergeCell ref="I348:I349"/>
    <mergeCell ref="AD345:AD346"/>
    <mergeCell ref="AE345:AE346"/>
    <mergeCell ref="AF345:AF346"/>
    <mergeCell ref="AG345:AG346"/>
    <mergeCell ref="AH345:AH346"/>
    <mergeCell ref="AI345:AI346"/>
    <mergeCell ref="Q345:Q346"/>
    <mergeCell ref="R345:R346"/>
    <mergeCell ref="S345:S346"/>
    <mergeCell ref="Z345:Z346"/>
    <mergeCell ref="AB345:AB346"/>
    <mergeCell ref="AC345:AC346"/>
    <mergeCell ref="L345:L346"/>
    <mergeCell ref="M345:M346"/>
    <mergeCell ref="N345:N346"/>
    <mergeCell ref="O345:O346"/>
    <mergeCell ref="P345:P346"/>
    <mergeCell ref="B345:B346"/>
    <mergeCell ref="C345:C346"/>
    <mergeCell ref="D345:D346"/>
    <mergeCell ref="F345:F346"/>
    <mergeCell ref="I345:I346"/>
    <mergeCell ref="L343:Z343"/>
    <mergeCell ref="AB343:AI343"/>
    <mergeCell ref="L344:R344"/>
    <mergeCell ref="AB344:AH344"/>
    <mergeCell ref="B342:G342"/>
    <mergeCell ref="I342:AJ342"/>
    <mergeCell ref="B343:B344"/>
    <mergeCell ref="C343:C344"/>
    <mergeCell ref="D343:D344"/>
    <mergeCell ref="F343:F344"/>
    <mergeCell ref="I343:I344"/>
    <mergeCell ref="AD340:AD341"/>
    <mergeCell ref="AE340:AE341"/>
    <mergeCell ref="AF340:AF341"/>
    <mergeCell ref="AG340:AG341"/>
    <mergeCell ref="AH340:AH341"/>
    <mergeCell ref="AI340:AI341"/>
    <mergeCell ref="Q340:Q341"/>
    <mergeCell ref="R340:R341"/>
    <mergeCell ref="S340:S341"/>
    <mergeCell ref="Z340:Z341"/>
    <mergeCell ref="AB340:AB341"/>
    <mergeCell ref="AC340:AC341"/>
    <mergeCell ref="L340:L341"/>
    <mergeCell ref="M340:M341"/>
    <mergeCell ref="N340:N341"/>
    <mergeCell ref="O340:O341"/>
    <mergeCell ref="P340:P341"/>
    <mergeCell ref="B340:B341"/>
    <mergeCell ref="C340:C341"/>
    <mergeCell ref="D340:D341"/>
    <mergeCell ref="F340:F341"/>
    <mergeCell ref="I340:I341"/>
    <mergeCell ref="L338:Z338"/>
    <mergeCell ref="AB338:AI338"/>
    <mergeCell ref="H338:H339"/>
    <mergeCell ref="H340:H341"/>
    <mergeCell ref="L339:R339"/>
    <mergeCell ref="AB339:AH339"/>
    <mergeCell ref="B337:G337"/>
    <mergeCell ref="I337:AJ337"/>
    <mergeCell ref="B338:B339"/>
    <mergeCell ref="C338:C339"/>
    <mergeCell ref="D338:D339"/>
    <mergeCell ref="F338:F339"/>
    <mergeCell ref="I338:I339"/>
    <mergeCell ref="AD335:AD336"/>
    <mergeCell ref="AE335:AE336"/>
    <mergeCell ref="AF335:AF336"/>
    <mergeCell ref="AG335:AG336"/>
    <mergeCell ref="AH335:AH336"/>
    <mergeCell ref="AI335:AI336"/>
    <mergeCell ref="Q335:Q336"/>
    <mergeCell ref="R335:R336"/>
    <mergeCell ref="S335:S336"/>
    <mergeCell ref="Z335:Z336"/>
    <mergeCell ref="AB335:AB336"/>
    <mergeCell ref="AC335:AC336"/>
    <mergeCell ref="L335:L336"/>
    <mergeCell ref="M335:M336"/>
    <mergeCell ref="N335:N336"/>
    <mergeCell ref="O335:O336"/>
    <mergeCell ref="P335:P336"/>
    <mergeCell ref="B335:B336"/>
    <mergeCell ref="C335:C336"/>
    <mergeCell ref="D335:D336"/>
    <mergeCell ref="F335:F336"/>
    <mergeCell ref="I335:I336"/>
    <mergeCell ref="L333:Z333"/>
    <mergeCell ref="AB333:AI333"/>
    <mergeCell ref="L334:R334"/>
    <mergeCell ref="AB334:AH334"/>
    <mergeCell ref="H335:H336"/>
    <mergeCell ref="B332:G332"/>
    <mergeCell ref="I332:AJ332"/>
    <mergeCell ref="B333:B334"/>
    <mergeCell ref="C333:C334"/>
    <mergeCell ref="D333:D334"/>
    <mergeCell ref="F333:F334"/>
    <mergeCell ref="I333:I334"/>
    <mergeCell ref="Z325:Z326"/>
    <mergeCell ref="AB325:AB326"/>
    <mergeCell ref="AC325:AC326"/>
    <mergeCell ref="L325:L326"/>
    <mergeCell ref="M325:M326"/>
    <mergeCell ref="N325:N326"/>
    <mergeCell ref="O325:O326"/>
    <mergeCell ref="P325:P326"/>
    <mergeCell ref="AE330:AE331"/>
    <mergeCell ref="AF330:AF331"/>
    <mergeCell ref="AG330:AG331"/>
    <mergeCell ref="AH330:AH331"/>
    <mergeCell ref="AI330:AI331"/>
    <mergeCell ref="Q330:Q331"/>
    <mergeCell ref="R330:R331"/>
    <mergeCell ref="S330:S331"/>
    <mergeCell ref="Z330:Z331"/>
    <mergeCell ref="AB330:AB331"/>
    <mergeCell ref="AC330:AC331"/>
    <mergeCell ref="L330:L331"/>
    <mergeCell ref="M330:M331"/>
    <mergeCell ref="N330:N331"/>
    <mergeCell ref="L329:R329"/>
    <mergeCell ref="AB329:AH329"/>
    <mergeCell ref="O330:O331"/>
    <mergeCell ref="P330:P331"/>
    <mergeCell ref="AD330:AD331"/>
    <mergeCell ref="B330:B331"/>
    <mergeCell ref="C330:C331"/>
    <mergeCell ref="D330:D331"/>
    <mergeCell ref="F330:F331"/>
    <mergeCell ref="I330:I331"/>
    <mergeCell ref="L328:Z328"/>
    <mergeCell ref="AB328:AI328"/>
    <mergeCell ref="B325:B326"/>
    <mergeCell ref="C325:C326"/>
    <mergeCell ref="D325:D326"/>
    <mergeCell ref="F325:F326"/>
    <mergeCell ref="I325:I326"/>
    <mergeCell ref="L323:Z323"/>
    <mergeCell ref="AB323:AI323"/>
    <mergeCell ref="L324:R324"/>
    <mergeCell ref="AB324:AH324"/>
    <mergeCell ref="AE325:AE326"/>
    <mergeCell ref="AF325:AF326"/>
    <mergeCell ref="AG325:AG326"/>
    <mergeCell ref="B327:G327"/>
    <mergeCell ref="I327:AJ327"/>
    <mergeCell ref="B328:B329"/>
    <mergeCell ref="C328:C329"/>
    <mergeCell ref="D328:D329"/>
    <mergeCell ref="F328:F329"/>
    <mergeCell ref="I328:I329"/>
    <mergeCell ref="AD325:AD326"/>
    <mergeCell ref="AH325:AH326"/>
    <mergeCell ref="AI325:AI326"/>
    <mergeCell ref="Q325:Q326"/>
    <mergeCell ref="R325:R326"/>
    <mergeCell ref="S325:S326"/>
    <mergeCell ref="B322:G322"/>
    <mergeCell ref="I322:AJ322"/>
    <mergeCell ref="B323:B324"/>
    <mergeCell ref="C323:C324"/>
    <mergeCell ref="D323:D324"/>
    <mergeCell ref="F323:F324"/>
    <mergeCell ref="I323:I324"/>
    <mergeCell ref="AD320:AD321"/>
    <mergeCell ref="AE320:AE321"/>
    <mergeCell ref="AF320:AF321"/>
    <mergeCell ref="AG320:AG321"/>
    <mergeCell ref="AH320:AH321"/>
    <mergeCell ref="AI320:AI321"/>
    <mergeCell ref="Q320:Q321"/>
    <mergeCell ref="R320:R321"/>
    <mergeCell ref="S320:S321"/>
    <mergeCell ref="Z320:Z321"/>
    <mergeCell ref="AB320:AB321"/>
    <mergeCell ref="AC320:AC321"/>
    <mergeCell ref="L320:L321"/>
    <mergeCell ref="M320:M321"/>
    <mergeCell ref="N320:N321"/>
    <mergeCell ref="O320:O321"/>
    <mergeCell ref="P320:P321"/>
    <mergeCell ref="L318:Z318"/>
    <mergeCell ref="AB318:AI318"/>
    <mergeCell ref="L314:R314"/>
    <mergeCell ref="AB314:AH314"/>
    <mergeCell ref="B320:B321"/>
    <mergeCell ref="C320:C321"/>
    <mergeCell ref="D320:D321"/>
    <mergeCell ref="F320:F321"/>
    <mergeCell ref="I320:I321"/>
    <mergeCell ref="L319:R319"/>
    <mergeCell ref="AB319:AH319"/>
    <mergeCell ref="B317:G317"/>
    <mergeCell ref="I317:AJ317"/>
    <mergeCell ref="B318:B319"/>
    <mergeCell ref="C318:C319"/>
    <mergeCell ref="D318:D319"/>
    <mergeCell ref="F318:F319"/>
    <mergeCell ref="I318:I319"/>
    <mergeCell ref="AD315:AD316"/>
    <mergeCell ref="AE315:AE316"/>
    <mergeCell ref="AF315:AF316"/>
    <mergeCell ref="AG315:AG316"/>
    <mergeCell ref="S315:S316"/>
    <mergeCell ref="Z315:Z316"/>
    <mergeCell ref="AB315:AB316"/>
    <mergeCell ref="AC315:AC316"/>
    <mergeCell ref="L315:L316"/>
    <mergeCell ref="M315:M316"/>
    <mergeCell ref="N315:N316"/>
    <mergeCell ref="O315:O316"/>
    <mergeCell ref="P315:P316"/>
    <mergeCell ref="B315:B316"/>
    <mergeCell ref="C315:C316"/>
    <mergeCell ref="D315:D316"/>
    <mergeCell ref="F315:F316"/>
    <mergeCell ref="I315:I316"/>
    <mergeCell ref="L313:Z313"/>
    <mergeCell ref="AB313:AI313"/>
    <mergeCell ref="AH315:AH316"/>
    <mergeCell ref="AI315:AI316"/>
    <mergeCell ref="Q315:Q316"/>
    <mergeCell ref="R315:R316"/>
    <mergeCell ref="B312:G312"/>
    <mergeCell ref="I312:AJ312"/>
    <mergeCell ref="B313:B314"/>
    <mergeCell ref="C313:C314"/>
    <mergeCell ref="D313:D314"/>
    <mergeCell ref="F313:F314"/>
    <mergeCell ref="I313:I314"/>
    <mergeCell ref="AD310:AD311"/>
    <mergeCell ref="AE310:AE311"/>
    <mergeCell ref="AF310:AF311"/>
    <mergeCell ref="AG310:AG311"/>
    <mergeCell ref="AH310:AH311"/>
    <mergeCell ref="AI310:AI311"/>
    <mergeCell ref="Q310:Q311"/>
    <mergeCell ref="R310:R311"/>
    <mergeCell ref="S310:S311"/>
    <mergeCell ref="Z310:Z311"/>
    <mergeCell ref="AB310:AB311"/>
    <mergeCell ref="AC310:AC311"/>
    <mergeCell ref="L310:L311"/>
    <mergeCell ref="M310:M311"/>
    <mergeCell ref="N310:N311"/>
    <mergeCell ref="O310:O311"/>
    <mergeCell ref="P310:P311"/>
    <mergeCell ref="B310:B311"/>
    <mergeCell ref="C310:C311"/>
    <mergeCell ref="D310:D311"/>
    <mergeCell ref="F310:F311"/>
    <mergeCell ref="I310:I311"/>
    <mergeCell ref="L308:Z308"/>
    <mergeCell ref="AB308:AI308"/>
    <mergeCell ref="L309:R309"/>
    <mergeCell ref="AB309:AH309"/>
    <mergeCell ref="B307:G307"/>
    <mergeCell ref="I307:AJ307"/>
    <mergeCell ref="B308:B309"/>
    <mergeCell ref="C308:C309"/>
    <mergeCell ref="D308:D309"/>
    <mergeCell ref="F308:F309"/>
    <mergeCell ref="I308:I309"/>
    <mergeCell ref="Z300:Z301"/>
    <mergeCell ref="AB300:AB301"/>
    <mergeCell ref="AC300:AC301"/>
    <mergeCell ref="L300:L301"/>
    <mergeCell ref="M300:M301"/>
    <mergeCell ref="N300:N301"/>
    <mergeCell ref="O300:O301"/>
    <mergeCell ref="P300:P301"/>
    <mergeCell ref="AH305:AH306"/>
    <mergeCell ref="AI305:AI306"/>
    <mergeCell ref="Q305:Q306"/>
    <mergeCell ref="R305:R306"/>
    <mergeCell ref="S305:S306"/>
    <mergeCell ref="Z305:Z306"/>
    <mergeCell ref="AB305:AB306"/>
    <mergeCell ref="AC305:AC306"/>
    <mergeCell ref="L305:L306"/>
    <mergeCell ref="M305:M306"/>
    <mergeCell ref="N305:N306"/>
    <mergeCell ref="L304:R304"/>
    <mergeCell ref="AB304:AH304"/>
    <mergeCell ref="O305:O306"/>
    <mergeCell ref="P305:P306"/>
    <mergeCell ref="AD305:AD306"/>
    <mergeCell ref="AE305:AE306"/>
    <mergeCell ref="AF305:AF306"/>
    <mergeCell ref="AG305:AG306"/>
    <mergeCell ref="B305:B306"/>
    <mergeCell ref="C305:C306"/>
    <mergeCell ref="D305:D306"/>
    <mergeCell ref="F305:F306"/>
    <mergeCell ref="I305:I306"/>
    <mergeCell ref="L303:Z303"/>
    <mergeCell ref="AB303:AI303"/>
    <mergeCell ref="B300:B301"/>
    <mergeCell ref="C300:C301"/>
    <mergeCell ref="D300:D301"/>
    <mergeCell ref="F300:F301"/>
    <mergeCell ref="I300:I301"/>
    <mergeCell ref="L298:Z298"/>
    <mergeCell ref="AB298:AI298"/>
    <mergeCell ref="L299:R299"/>
    <mergeCell ref="AB299:AH299"/>
    <mergeCell ref="AE300:AE301"/>
    <mergeCell ref="AF300:AF301"/>
    <mergeCell ref="AG300:AG301"/>
    <mergeCell ref="B302:G302"/>
    <mergeCell ref="I302:AJ302"/>
    <mergeCell ref="B303:B304"/>
    <mergeCell ref="C303:C304"/>
    <mergeCell ref="D303:D304"/>
    <mergeCell ref="F303:F304"/>
    <mergeCell ref="I303:I304"/>
    <mergeCell ref="AD300:AD301"/>
    <mergeCell ref="AH300:AH301"/>
    <mergeCell ref="AI300:AI301"/>
    <mergeCell ref="Q300:Q301"/>
    <mergeCell ref="R300:R301"/>
    <mergeCell ref="S300:S301"/>
    <mergeCell ref="B297:G297"/>
    <mergeCell ref="I297:AJ297"/>
    <mergeCell ref="B298:B299"/>
    <mergeCell ref="C298:C299"/>
    <mergeCell ref="D298:D299"/>
    <mergeCell ref="F298:F299"/>
    <mergeCell ref="I298:I299"/>
    <mergeCell ref="AD295:AD296"/>
    <mergeCell ref="AE295:AE296"/>
    <mergeCell ref="AF295:AF296"/>
    <mergeCell ref="AG295:AG296"/>
    <mergeCell ref="AH295:AH296"/>
    <mergeCell ref="AI295:AI296"/>
    <mergeCell ref="Q295:Q296"/>
    <mergeCell ref="R295:R296"/>
    <mergeCell ref="S295:S296"/>
    <mergeCell ref="Z295:Z296"/>
    <mergeCell ref="AB295:AB296"/>
    <mergeCell ref="AC295:AC296"/>
    <mergeCell ref="L295:L296"/>
    <mergeCell ref="M295:M296"/>
    <mergeCell ref="N295:N296"/>
    <mergeCell ref="O295:O296"/>
    <mergeCell ref="P295:P296"/>
    <mergeCell ref="B295:B296"/>
    <mergeCell ref="C295:C296"/>
    <mergeCell ref="D295:D296"/>
    <mergeCell ref="F295:F296"/>
    <mergeCell ref="I295:I296"/>
    <mergeCell ref="L293:Z293"/>
    <mergeCell ref="AB293:AI293"/>
    <mergeCell ref="L294:R294"/>
    <mergeCell ref="AB294:AH294"/>
    <mergeCell ref="B292:G292"/>
    <mergeCell ref="I292:AJ292"/>
    <mergeCell ref="B293:B294"/>
    <mergeCell ref="C293:C294"/>
    <mergeCell ref="D293:D294"/>
    <mergeCell ref="F293:F294"/>
    <mergeCell ref="I293:I294"/>
    <mergeCell ref="AD290:AD291"/>
    <mergeCell ref="AE290:AE291"/>
    <mergeCell ref="AF290:AF291"/>
    <mergeCell ref="AG290:AG291"/>
    <mergeCell ref="AH290:AH291"/>
    <mergeCell ref="AI290:AI291"/>
    <mergeCell ref="Q290:Q291"/>
    <mergeCell ref="R290:R291"/>
    <mergeCell ref="S290:S291"/>
    <mergeCell ref="Z290:Z291"/>
    <mergeCell ref="AB290:AB291"/>
    <mergeCell ref="AC290:AC291"/>
    <mergeCell ref="L290:L291"/>
    <mergeCell ref="M290:M291"/>
    <mergeCell ref="N290:N291"/>
    <mergeCell ref="O290:O291"/>
    <mergeCell ref="P290:P291"/>
    <mergeCell ref="B290:B291"/>
    <mergeCell ref="C290:C291"/>
    <mergeCell ref="D290:D291"/>
    <mergeCell ref="F290:F291"/>
    <mergeCell ref="I290:I291"/>
    <mergeCell ref="L288:Z288"/>
    <mergeCell ref="AB288:AI288"/>
    <mergeCell ref="H288:H289"/>
    <mergeCell ref="H290:H291"/>
    <mergeCell ref="L289:R289"/>
    <mergeCell ref="AB289:AH289"/>
    <mergeCell ref="B287:G287"/>
    <mergeCell ref="I287:AJ287"/>
    <mergeCell ref="B288:B289"/>
    <mergeCell ref="C288:C289"/>
    <mergeCell ref="D288:D289"/>
    <mergeCell ref="F288:F289"/>
    <mergeCell ref="I288:I289"/>
    <mergeCell ref="AD285:AD286"/>
    <mergeCell ref="AE285:AE286"/>
    <mergeCell ref="AF285:AF286"/>
    <mergeCell ref="AG285:AG286"/>
    <mergeCell ref="AH285:AH286"/>
    <mergeCell ref="AI285:AI286"/>
    <mergeCell ref="Q285:Q286"/>
    <mergeCell ref="R285:R286"/>
    <mergeCell ref="S285:S286"/>
    <mergeCell ref="Z285:Z286"/>
    <mergeCell ref="AB285:AB286"/>
    <mergeCell ref="AC285:AC286"/>
    <mergeCell ref="L285:L286"/>
    <mergeCell ref="M285:M286"/>
    <mergeCell ref="N285:N286"/>
    <mergeCell ref="O285:O286"/>
    <mergeCell ref="P285:P286"/>
    <mergeCell ref="B285:B286"/>
    <mergeCell ref="C285:C286"/>
    <mergeCell ref="D285:D286"/>
    <mergeCell ref="F285:F286"/>
    <mergeCell ref="I285:I286"/>
    <mergeCell ref="L283:Z283"/>
    <mergeCell ref="AB283:AI283"/>
    <mergeCell ref="L284:R284"/>
    <mergeCell ref="AB284:AH284"/>
    <mergeCell ref="H285:H286"/>
    <mergeCell ref="B282:G282"/>
    <mergeCell ref="I282:AJ282"/>
    <mergeCell ref="B283:B284"/>
    <mergeCell ref="C283:C284"/>
    <mergeCell ref="D283:D284"/>
    <mergeCell ref="F283:F284"/>
    <mergeCell ref="I283:I284"/>
    <mergeCell ref="Z275:Z276"/>
    <mergeCell ref="AB275:AB276"/>
    <mergeCell ref="AC275:AC276"/>
    <mergeCell ref="L275:L276"/>
    <mergeCell ref="M275:M276"/>
    <mergeCell ref="N275:N276"/>
    <mergeCell ref="O275:O276"/>
    <mergeCell ref="P275:P276"/>
    <mergeCell ref="AE280:AE281"/>
    <mergeCell ref="AF280:AF281"/>
    <mergeCell ref="AG280:AG281"/>
    <mergeCell ref="AH280:AH281"/>
    <mergeCell ref="AI280:AI281"/>
    <mergeCell ref="Q280:Q281"/>
    <mergeCell ref="R280:R281"/>
    <mergeCell ref="S280:S281"/>
    <mergeCell ref="Z280:Z281"/>
    <mergeCell ref="AB280:AB281"/>
    <mergeCell ref="AC280:AC281"/>
    <mergeCell ref="L280:L281"/>
    <mergeCell ref="M280:M281"/>
    <mergeCell ref="N280:N281"/>
    <mergeCell ref="L279:R279"/>
    <mergeCell ref="AB279:AH279"/>
    <mergeCell ref="O280:O281"/>
    <mergeCell ref="P280:P281"/>
    <mergeCell ref="AD280:AD281"/>
    <mergeCell ref="B280:B281"/>
    <mergeCell ref="C280:C281"/>
    <mergeCell ref="D280:D281"/>
    <mergeCell ref="F280:F281"/>
    <mergeCell ref="I280:I281"/>
    <mergeCell ref="L278:Z278"/>
    <mergeCell ref="AB278:AI278"/>
    <mergeCell ref="H278:H279"/>
    <mergeCell ref="H280:H281"/>
    <mergeCell ref="B275:B276"/>
    <mergeCell ref="C275:C276"/>
    <mergeCell ref="D275:D276"/>
    <mergeCell ref="F275:F276"/>
    <mergeCell ref="I275:I276"/>
    <mergeCell ref="L273:Z273"/>
    <mergeCell ref="AB273:AI273"/>
    <mergeCell ref="L274:R274"/>
    <mergeCell ref="AB274:AH274"/>
    <mergeCell ref="AE275:AE276"/>
    <mergeCell ref="AF275:AF276"/>
    <mergeCell ref="AG275:AG276"/>
    <mergeCell ref="B277:G277"/>
    <mergeCell ref="I277:AJ277"/>
    <mergeCell ref="B278:B279"/>
    <mergeCell ref="C278:C279"/>
    <mergeCell ref="D278:D279"/>
    <mergeCell ref="F278:F279"/>
    <mergeCell ref="I278:I279"/>
    <mergeCell ref="AD275:AD276"/>
    <mergeCell ref="AH275:AH276"/>
    <mergeCell ref="AI275:AI276"/>
    <mergeCell ref="Q275:Q276"/>
    <mergeCell ref="R275:R276"/>
    <mergeCell ref="S275:S276"/>
    <mergeCell ref="H275:H276"/>
    <mergeCell ref="B272:G272"/>
    <mergeCell ref="I272:AJ272"/>
    <mergeCell ref="B273:B274"/>
    <mergeCell ref="C273:C274"/>
    <mergeCell ref="D273:D274"/>
    <mergeCell ref="F273:F274"/>
    <mergeCell ref="I273:I274"/>
    <mergeCell ref="AD270:AD271"/>
    <mergeCell ref="AE270:AE271"/>
    <mergeCell ref="AF270:AF271"/>
    <mergeCell ref="AG270:AG271"/>
    <mergeCell ref="AH270:AH271"/>
    <mergeCell ref="AI270:AI271"/>
    <mergeCell ref="Q270:Q271"/>
    <mergeCell ref="R270:R271"/>
    <mergeCell ref="S270:S271"/>
    <mergeCell ref="Z270:Z271"/>
    <mergeCell ref="AB270:AB271"/>
    <mergeCell ref="AC270:AC271"/>
    <mergeCell ref="L270:L271"/>
    <mergeCell ref="M270:M271"/>
    <mergeCell ref="N270:N271"/>
    <mergeCell ref="O270:O271"/>
    <mergeCell ref="P270:P271"/>
    <mergeCell ref="H270:H271"/>
    <mergeCell ref="H273:H274"/>
    <mergeCell ref="D260:D261"/>
    <mergeCell ref="F260:F261"/>
    <mergeCell ref="I260:I261"/>
    <mergeCell ref="L268:Z268"/>
    <mergeCell ref="AB268:AI268"/>
    <mergeCell ref="L264:R264"/>
    <mergeCell ref="AB264:AH264"/>
    <mergeCell ref="B270:B271"/>
    <mergeCell ref="C270:C271"/>
    <mergeCell ref="D270:D271"/>
    <mergeCell ref="F270:F271"/>
    <mergeCell ref="I270:I271"/>
    <mergeCell ref="L269:R269"/>
    <mergeCell ref="AB269:AH269"/>
    <mergeCell ref="B267:G267"/>
    <mergeCell ref="I267:AJ267"/>
    <mergeCell ref="B268:B269"/>
    <mergeCell ref="C268:C269"/>
    <mergeCell ref="D268:D269"/>
    <mergeCell ref="F268:F269"/>
    <mergeCell ref="I268:I269"/>
    <mergeCell ref="AD265:AD266"/>
    <mergeCell ref="AE265:AE266"/>
    <mergeCell ref="AF265:AF266"/>
    <mergeCell ref="AG265:AG266"/>
    <mergeCell ref="H263:H264"/>
    <mergeCell ref="H265:H266"/>
    <mergeCell ref="H268:H269"/>
    <mergeCell ref="S265:S266"/>
    <mergeCell ref="Z265:Z266"/>
    <mergeCell ref="AB265:AB266"/>
    <mergeCell ref="AC265:AC266"/>
    <mergeCell ref="O265:O266"/>
    <mergeCell ref="P265:P266"/>
    <mergeCell ref="B265:B266"/>
    <mergeCell ref="C265:C266"/>
    <mergeCell ref="D265:D266"/>
    <mergeCell ref="F265:F266"/>
    <mergeCell ref="I265:I266"/>
    <mergeCell ref="L263:Z263"/>
    <mergeCell ref="AB263:AI263"/>
    <mergeCell ref="AH265:AH266"/>
    <mergeCell ref="AI265:AI266"/>
    <mergeCell ref="Q265:Q266"/>
    <mergeCell ref="R265:R266"/>
    <mergeCell ref="B262:G262"/>
    <mergeCell ref="I262:AJ262"/>
    <mergeCell ref="B263:B264"/>
    <mergeCell ref="C263:C264"/>
    <mergeCell ref="D263:D264"/>
    <mergeCell ref="F263:F264"/>
    <mergeCell ref="I263:I264"/>
    <mergeCell ref="L265:L266"/>
    <mergeCell ref="M265:M266"/>
    <mergeCell ref="N265:N266"/>
    <mergeCell ref="L258:Z258"/>
    <mergeCell ref="AB258:AI258"/>
    <mergeCell ref="L259:R259"/>
    <mergeCell ref="AB259:AH259"/>
    <mergeCell ref="B257:G257"/>
    <mergeCell ref="I257:AJ257"/>
    <mergeCell ref="B258:B259"/>
    <mergeCell ref="C258:C259"/>
    <mergeCell ref="D258:D259"/>
    <mergeCell ref="F258:F259"/>
    <mergeCell ref="I258:I259"/>
    <mergeCell ref="H258:H259"/>
    <mergeCell ref="AD260:AD261"/>
    <mergeCell ref="AE260:AE261"/>
    <mergeCell ref="AF260:AF261"/>
    <mergeCell ref="AG260:AG261"/>
    <mergeCell ref="AH260:AH261"/>
    <mergeCell ref="AI260:AI261"/>
    <mergeCell ref="Q260:Q261"/>
    <mergeCell ref="R260:R261"/>
    <mergeCell ref="S260:S261"/>
    <mergeCell ref="Z260:Z261"/>
    <mergeCell ref="AB260:AB261"/>
    <mergeCell ref="AC260:AC261"/>
    <mergeCell ref="L260:L261"/>
    <mergeCell ref="M260:M261"/>
    <mergeCell ref="N260:N261"/>
    <mergeCell ref="O260:O261"/>
    <mergeCell ref="H260:H261"/>
    <mergeCell ref="P260:P261"/>
    <mergeCell ref="B260:B261"/>
    <mergeCell ref="C260:C261"/>
    <mergeCell ref="AI250:AI251"/>
    <mergeCell ref="Q250:Q251"/>
    <mergeCell ref="R250:R251"/>
    <mergeCell ref="S250:S251"/>
    <mergeCell ref="Z250:Z251"/>
    <mergeCell ref="AB250:AB251"/>
    <mergeCell ref="AC250:AC251"/>
    <mergeCell ref="L250:L251"/>
    <mergeCell ref="M250:M251"/>
    <mergeCell ref="N250:N251"/>
    <mergeCell ref="O250:O251"/>
    <mergeCell ref="P250:P251"/>
    <mergeCell ref="AH255:AH256"/>
    <mergeCell ref="AI255:AI256"/>
    <mergeCell ref="Q255:Q256"/>
    <mergeCell ref="R255:R256"/>
    <mergeCell ref="S255:S256"/>
    <mergeCell ref="Z255:Z256"/>
    <mergeCell ref="AB255:AB256"/>
    <mergeCell ref="AC255:AC256"/>
    <mergeCell ref="L255:L256"/>
    <mergeCell ref="M255:M256"/>
    <mergeCell ref="N255:N256"/>
    <mergeCell ref="L254:R254"/>
    <mergeCell ref="AB254:AH254"/>
    <mergeCell ref="O255:O256"/>
    <mergeCell ref="P255:P256"/>
    <mergeCell ref="AD255:AD256"/>
    <mergeCell ref="AE255:AE256"/>
    <mergeCell ref="AF255:AF256"/>
    <mergeCell ref="AG255:AG256"/>
    <mergeCell ref="D245:D246"/>
    <mergeCell ref="F245:F246"/>
    <mergeCell ref="I245:I246"/>
    <mergeCell ref="H245:H246"/>
    <mergeCell ref="B255:B256"/>
    <mergeCell ref="C255:C256"/>
    <mergeCell ref="D255:D256"/>
    <mergeCell ref="F255:F256"/>
    <mergeCell ref="I255:I256"/>
    <mergeCell ref="L253:Z253"/>
    <mergeCell ref="AB253:AI253"/>
    <mergeCell ref="B250:B251"/>
    <mergeCell ref="C250:C251"/>
    <mergeCell ref="D250:D251"/>
    <mergeCell ref="F250:F251"/>
    <mergeCell ref="I250:I251"/>
    <mergeCell ref="L248:Z248"/>
    <mergeCell ref="AB248:AI248"/>
    <mergeCell ref="L249:R249"/>
    <mergeCell ref="AB249:AH249"/>
    <mergeCell ref="AE250:AE251"/>
    <mergeCell ref="AF250:AF251"/>
    <mergeCell ref="AG250:AG251"/>
    <mergeCell ref="B252:G252"/>
    <mergeCell ref="I252:AJ252"/>
    <mergeCell ref="B253:B254"/>
    <mergeCell ref="C253:C254"/>
    <mergeCell ref="D253:D254"/>
    <mergeCell ref="F253:F254"/>
    <mergeCell ref="I253:I254"/>
    <mergeCell ref="AD250:AD251"/>
    <mergeCell ref="AH250:AH251"/>
    <mergeCell ref="L240:L241"/>
    <mergeCell ref="M240:M241"/>
    <mergeCell ref="N240:N241"/>
    <mergeCell ref="O240:O241"/>
    <mergeCell ref="P240:P241"/>
    <mergeCell ref="B240:B241"/>
    <mergeCell ref="B247:G247"/>
    <mergeCell ref="I247:AJ247"/>
    <mergeCell ref="B248:B249"/>
    <mergeCell ref="C248:C249"/>
    <mergeCell ref="D248:D249"/>
    <mergeCell ref="F248:F249"/>
    <mergeCell ref="I248:I249"/>
    <mergeCell ref="AD245:AD246"/>
    <mergeCell ref="AE245:AE246"/>
    <mergeCell ref="AF245:AF246"/>
    <mergeCell ref="AG245:AG246"/>
    <mergeCell ref="AH245:AH246"/>
    <mergeCell ref="AI245:AI246"/>
    <mergeCell ref="Q245:Q246"/>
    <mergeCell ref="R245:R246"/>
    <mergeCell ref="S245:S246"/>
    <mergeCell ref="Z245:Z246"/>
    <mergeCell ref="AB245:AB246"/>
    <mergeCell ref="AC245:AC246"/>
    <mergeCell ref="L245:L246"/>
    <mergeCell ref="M245:M246"/>
    <mergeCell ref="N245:N246"/>
    <mergeCell ref="O245:O246"/>
    <mergeCell ref="P245:P246"/>
    <mergeCell ref="B245:B246"/>
    <mergeCell ref="C245:C246"/>
    <mergeCell ref="F235:F236"/>
    <mergeCell ref="I235:I236"/>
    <mergeCell ref="L233:Z233"/>
    <mergeCell ref="AB233:AI233"/>
    <mergeCell ref="L234:R234"/>
    <mergeCell ref="AB234:AH234"/>
    <mergeCell ref="L244:R244"/>
    <mergeCell ref="AB244:AH244"/>
    <mergeCell ref="B242:G242"/>
    <mergeCell ref="I242:AJ242"/>
    <mergeCell ref="B243:B244"/>
    <mergeCell ref="C243:C244"/>
    <mergeCell ref="D243:D244"/>
    <mergeCell ref="F243:F244"/>
    <mergeCell ref="I243:I244"/>
    <mergeCell ref="AD240:AD241"/>
    <mergeCell ref="AE240:AE241"/>
    <mergeCell ref="AF240:AF241"/>
    <mergeCell ref="AG240:AG241"/>
    <mergeCell ref="AH240:AH241"/>
    <mergeCell ref="AI240:AI241"/>
    <mergeCell ref="Q240:Q241"/>
    <mergeCell ref="R235:R236"/>
    <mergeCell ref="S235:S236"/>
    <mergeCell ref="Z235:Z236"/>
    <mergeCell ref="AB235:AB236"/>
    <mergeCell ref="AC235:AC236"/>
    <mergeCell ref="R240:R241"/>
    <mergeCell ref="S240:S241"/>
    <mergeCell ref="Z240:Z241"/>
    <mergeCell ref="AB240:AB241"/>
    <mergeCell ref="AC240:AC241"/>
    <mergeCell ref="L243:Z243"/>
    <mergeCell ref="AB243:AI243"/>
    <mergeCell ref="L239:R239"/>
    <mergeCell ref="AB239:AH239"/>
    <mergeCell ref="B237:G237"/>
    <mergeCell ref="I237:AJ237"/>
    <mergeCell ref="B238:B239"/>
    <mergeCell ref="C238:C239"/>
    <mergeCell ref="D238:D239"/>
    <mergeCell ref="F238:F239"/>
    <mergeCell ref="I238:I239"/>
    <mergeCell ref="AD235:AD236"/>
    <mergeCell ref="AE235:AE236"/>
    <mergeCell ref="AF235:AF236"/>
    <mergeCell ref="AG235:AG236"/>
    <mergeCell ref="AH235:AH236"/>
    <mergeCell ref="AI235:AI236"/>
    <mergeCell ref="Q235:Q236"/>
    <mergeCell ref="C240:C241"/>
    <mergeCell ref="D240:D241"/>
    <mergeCell ref="F240:F241"/>
    <mergeCell ref="I240:I241"/>
    <mergeCell ref="L238:Z238"/>
    <mergeCell ref="AB238:AI238"/>
    <mergeCell ref="L235:L236"/>
    <mergeCell ref="M235:M236"/>
    <mergeCell ref="N235:N236"/>
    <mergeCell ref="O235:O236"/>
    <mergeCell ref="P235:P236"/>
    <mergeCell ref="B235:B236"/>
    <mergeCell ref="C235:C236"/>
    <mergeCell ref="D235:D236"/>
    <mergeCell ref="Q225:Q226"/>
    <mergeCell ref="R225:R226"/>
    <mergeCell ref="S225:S226"/>
    <mergeCell ref="Z225:Z226"/>
    <mergeCell ref="AB225:AB226"/>
    <mergeCell ref="AC225:AC226"/>
    <mergeCell ref="L225:L226"/>
    <mergeCell ref="M225:M226"/>
    <mergeCell ref="N225:N226"/>
    <mergeCell ref="O225:O226"/>
    <mergeCell ref="B232:G232"/>
    <mergeCell ref="I232:AJ232"/>
    <mergeCell ref="B233:B234"/>
    <mergeCell ref="C233:C234"/>
    <mergeCell ref="D233:D234"/>
    <mergeCell ref="F233:F234"/>
    <mergeCell ref="I233:I234"/>
    <mergeCell ref="AD230:AD231"/>
    <mergeCell ref="AE230:AE231"/>
    <mergeCell ref="AF230:AF231"/>
    <mergeCell ref="AG230:AG231"/>
    <mergeCell ref="AH230:AH231"/>
    <mergeCell ref="AI230:AI231"/>
    <mergeCell ref="Q230:Q231"/>
    <mergeCell ref="R230:R231"/>
    <mergeCell ref="S230:S231"/>
    <mergeCell ref="Z230:Z231"/>
    <mergeCell ref="AB230:AB231"/>
    <mergeCell ref="AC230:AC231"/>
    <mergeCell ref="L230:L231"/>
    <mergeCell ref="M230:M231"/>
    <mergeCell ref="N230:N231"/>
    <mergeCell ref="P225:P226"/>
    <mergeCell ref="O230:O231"/>
    <mergeCell ref="P230:P231"/>
    <mergeCell ref="B230:B231"/>
    <mergeCell ref="C230:C231"/>
    <mergeCell ref="D230:D231"/>
    <mergeCell ref="F230:F231"/>
    <mergeCell ref="I230:I231"/>
    <mergeCell ref="L228:Z228"/>
    <mergeCell ref="AB228:AI228"/>
    <mergeCell ref="B225:B226"/>
    <mergeCell ref="C225:C226"/>
    <mergeCell ref="D225:D226"/>
    <mergeCell ref="F225:F226"/>
    <mergeCell ref="I225:I226"/>
    <mergeCell ref="L223:Z223"/>
    <mergeCell ref="AB223:AI223"/>
    <mergeCell ref="AE225:AE226"/>
    <mergeCell ref="AF225:AF226"/>
    <mergeCell ref="AG225:AG226"/>
    <mergeCell ref="L229:R229"/>
    <mergeCell ref="AB229:AH229"/>
    <mergeCell ref="B227:G227"/>
    <mergeCell ref="I227:AJ227"/>
    <mergeCell ref="B228:B229"/>
    <mergeCell ref="C228:C229"/>
    <mergeCell ref="D228:D229"/>
    <mergeCell ref="F228:F229"/>
    <mergeCell ref="I228:I229"/>
    <mergeCell ref="AD225:AD226"/>
    <mergeCell ref="AH225:AH226"/>
    <mergeCell ref="AI225:AI226"/>
    <mergeCell ref="L224:R224"/>
    <mergeCell ref="AB224:AH224"/>
    <mergeCell ref="B222:G222"/>
    <mergeCell ref="I222:AJ222"/>
    <mergeCell ref="B223:B224"/>
    <mergeCell ref="C223:C224"/>
    <mergeCell ref="D223:D224"/>
    <mergeCell ref="F223:F224"/>
    <mergeCell ref="I223:I224"/>
    <mergeCell ref="AD220:AD221"/>
    <mergeCell ref="AE220:AE221"/>
    <mergeCell ref="AF220:AF221"/>
    <mergeCell ref="AG220:AG221"/>
    <mergeCell ref="AH220:AH221"/>
    <mergeCell ref="AI220:AI221"/>
    <mergeCell ref="Q220:Q221"/>
    <mergeCell ref="R220:R221"/>
    <mergeCell ref="S220:S221"/>
    <mergeCell ref="Z220:Z221"/>
    <mergeCell ref="AB220:AB221"/>
    <mergeCell ref="AC220:AC221"/>
    <mergeCell ref="L220:L221"/>
    <mergeCell ref="P215:P216"/>
    <mergeCell ref="B215:B216"/>
    <mergeCell ref="C215:C216"/>
    <mergeCell ref="D215:D216"/>
    <mergeCell ref="F215:F216"/>
    <mergeCell ref="I215:I216"/>
    <mergeCell ref="M220:M221"/>
    <mergeCell ref="N220:N221"/>
    <mergeCell ref="O220:O221"/>
    <mergeCell ref="P220:P221"/>
    <mergeCell ref="B220:B221"/>
    <mergeCell ref="C220:C221"/>
    <mergeCell ref="D220:D221"/>
    <mergeCell ref="F220:F221"/>
    <mergeCell ref="I220:I221"/>
    <mergeCell ref="L219:R219"/>
    <mergeCell ref="AB219:AH219"/>
    <mergeCell ref="B217:G217"/>
    <mergeCell ref="I217:AJ217"/>
    <mergeCell ref="B218:B219"/>
    <mergeCell ref="C218:C219"/>
    <mergeCell ref="D218:D219"/>
    <mergeCell ref="F218:F219"/>
    <mergeCell ref="I218:I219"/>
    <mergeCell ref="AD215:AD216"/>
    <mergeCell ref="AE215:AE216"/>
    <mergeCell ref="AF215:AF216"/>
    <mergeCell ref="AG215:AG216"/>
    <mergeCell ref="L213:Z213"/>
    <mergeCell ref="AB213:AI213"/>
    <mergeCell ref="L218:Z218"/>
    <mergeCell ref="AB218:AI218"/>
    <mergeCell ref="L209:R209"/>
    <mergeCell ref="AB209:AH209"/>
    <mergeCell ref="B208:B209"/>
    <mergeCell ref="C208:C209"/>
    <mergeCell ref="D208:D209"/>
    <mergeCell ref="F208:F209"/>
    <mergeCell ref="I208:I209"/>
    <mergeCell ref="L214:R214"/>
    <mergeCell ref="AB214:AH214"/>
    <mergeCell ref="B212:G212"/>
    <mergeCell ref="I212:AJ212"/>
    <mergeCell ref="B213:B214"/>
    <mergeCell ref="C213:C214"/>
    <mergeCell ref="D213:D214"/>
    <mergeCell ref="F213:F214"/>
    <mergeCell ref="I213:I214"/>
    <mergeCell ref="AH215:AH216"/>
    <mergeCell ref="AI215:AI216"/>
    <mergeCell ref="Q215:Q216"/>
    <mergeCell ref="R215:R216"/>
    <mergeCell ref="S215:S216"/>
    <mergeCell ref="Z215:Z216"/>
    <mergeCell ref="AB215:AB216"/>
    <mergeCell ref="AC215:AC216"/>
    <mergeCell ref="L215:L216"/>
    <mergeCell ref="M215:M216"/>
    <mergeCell ref="N215:N216"/>
    <mergeCell ref="O215:O216"/>
    <mergeCell ref="L210:L211"/>
    <mergeCell ref="M210:M211"/>
    <mergeCell ref="N210:N211"/>
    <mergeCell ref="O210:O211"/>
    <mergeCell ref="P210:P211"/>
    <mergeCell ref="B210:B211"/>
    <mergeCell ref="C210:C211"/>
    <mergeCell ref="D210:D211"/>
    <mergeCell ref="F210:F211"/>
    <mergeCell ref="I210:I211"/>
    <mergeCell ref="L208:Z208"/>
    <mergeCell ref="AB208:AI208"/>
    <mergeCell ref="AH210:AH211"/>
    <mergeCell ref="AI210:AI211"/>
    <mergeCell ref="Q210:Q211"/>
    <mergeCell ref="R210:R211"/>
    <mergeCell ref="S210:S211"/>
    <mergeCell ref="H208:H209"/>
    <mergeCell ref="H210:H211"/>
    <mergeCell ref="Z210:Z211"/>
    <mergeCell ref="AB210:AB211"/>
    <mergeCell ref="AC210:AC211"/>
    <mergeCell ref="AD210:AD211"/>
    <mergeCell ref="AE210:AE211"/>
    <mergeCell ref="AF210:AF211"/>
    <mergeCell ref="AG210:AG211"/>
    <mergeCell ref="L203:Z203"/>
    <mergeCell ref="AB203:AI203"/>
    <mergeCell ref="L204:R204"/>
    <mergeCell ref="AB204:AH204"/>
    <mergeCell ref="B203:B204"/>
    <mergeCell ref="C203:C204"/>
    <mergeCell ref="D203:D204"/>
    <mergeCell ref="F203:F204"/>
    <mergeCell ref="I203:I204"/>
    <mergeCell ref="B207:G207"/>
    <mergeCell ref="I207:AJ207"/>
    <mergeCell ref="C205:C206"/>
    <mergeCell ref="D205:D206"/>
    <mergeCell ref="F205:F206"/>
    <mergeCell ref="AG205:AG206"/>
    <mergeCell ref="AH205:AH206"/>
    <mergeCell ref="AI205:AI206"/>
    <mergeCell ref="Z205:Z206"/>
    <mergeCell ref="AB205:AB206"/>
    <mergeCell ref="AF205:AF206"/>
    <mergeCell ref="N205:N206"/>
    <mergeCell ref="O205:O206"/>
    <mergeCell ref="P205:P206"/>
    <mergeCell ref="Q205:Q206"/>
    <mergeCell ref="R205:R206"/>
    <mergeCell ref="B205:B206"/>
    <mergeCell ref="I205:I206"/>
    <mergeCell ref="L205:L206"/>
    <mergeCell ref="M205:M206"/>
    <mergeCell ref="H205:H206"/>
    <mergeCell ref="Z195:Z196"/>
    <mergeCell ref="H195:H196"/>
    <mergeCell ref="H198:H199"/>
    <mergeCell ref="AB195:AB196"/>
    <mergeCell ref="AC195:AC196"/>
    <mergeCell ref="AD195:AD196"/>
    <mergeCell ref="AE195:AE196"/>
    <mergeCell ref="AC205:AC206"/>
    <mergeCell ref="AD205:AD206"/>
    <mergeCell ref="AE205:AE206"/>
    <mergeCell ref="B202:G202"/>
    <mergeCell ref="I202:AJ202"/>
    <mergeCell ref="C200:C201"/>
    <mergeCell ref="D200:D201"/>
    <mergeCell ref="F200:F201"/>
    <mergeCell ref="AG200:AG201"/>
    <mergeCell ref="AH200:AH201"/>
    <mergeCell ref="AI200:AI201"/>
    <mergeCell ref="Z200:Z201"/>
    <mergeCell ref="AB200:AB201"/>
    <mergeCell ref="AC200:AC201"/>
    <mergeCell ref="AD200:AD201"/>
    <mergeCell ref="AE200:AE201"/>
    <mergeCell ref="AF200:AF201"/>
    <mergeCell ref="N200:N201"/>
    <mergeCell ref="O200:O201"/>
    <mergeCell ref="P200:P201"/>
    <mergeCell ref="Q200:Q201"/>
    <mergeCell ref="R200:R201"/>
    <mergeCell ref="S200:S201"/>
    <mergeCell ref="B200:B201"/>
    <mergeCell ref="S205:S206"/>
    <mergeCell ref="AF195:AF196"/>
    <mergeCell ref="N195:N196"/>
    <mergeCell ref="O195:O196"/>
    <mergeCell ref="P195:P196"/>
    <mergeCell ref="Q195:Q196"/>
    <mergeCell ref="R195:R196"/>
    <mergeCell ref="S195:S196"/>
    <mergeCell ref="B195:B196"/>
    <mergeCell ref="I195:I196"/>
    <mergeCell ref="L195:L196"/>
    <mergeCell ref="M195:M196"/>
    <mergeCell ref="L200:L201"/>
    <mergeCell ref="M200:M201"/>
    <mergeCell ref="L198:Z198"/>
    <mergeCell ref="AB198:AI198"/>
    <mergeCell ref="I200:I201"/>
    <mergeCell ref="H200:H201"/>
    <mergeCell ref="L199:R199"/>
    <mergeCell ref="AB199:AH199"/>
    <mergeCell ref="B198:B199"/>
    <mergeCell ref="C198:C199"/>
    <mergeCell ref="D198:D199"/>
    <mergeCell ref="F198:F199"/>
    <mergeCell ref="I198:I199"/>
    <mergeCell ref="B197:G197"/>
    <mergeCell ref="I197:AJ197"/>
    <mergeCell ref="C195:C196"/>
    <mergeCell ref="D195:D196"/>
    <mergeCell ref="F195:F196"/>
    <mergeCell ref="AG195:AG196"/>
    <mergeCell ref="AH195:AH196"/>
    <mergeCell ref="AI195:AI196"/>
    <mergeCell ref="L194:R194"/>
    <mergeCell ref="AB194:AH194"/>
    <mergeCell ref="B193:B194"/>
    <mergeCell ref="C193:C194"/>
    <mergeCell ref="D193:D194"/>
    <mergeCell ref="F193:F194"/>
    <mergeCell ref="I193:I194"/>
    <mergeCell ref="B192:G192"/>
    <mergeCell ref="I192:AJ192"/>
    <mergeCell ref="C190:C191"/>
    <mergeCell ref="D190:D191"/>
    <mergeCell ref="F190:F191"/>
    <mergeCell ref="AG190:AG191"/>
    <mergeCell ref="AH190:AH191"/>
    <mergeCell ref="AI190:AI191"/>
    <mergeCell ref="Z190:Z191"/>
    <mergeCell ref="AB190:AB191"/>
    <mergeCell ref="AC190:AC191"/>
    <mergeCell ref="H190:H191"/>
    <mergeCell ref="H193:H194"/>
    <mergeCell ref="AD190:AD191"/>
    <mergeCell ref="AE190:AE191"/>
    <mergeCell ref="AF190:AF191"/>
    <mergeCell ref="N190:N191"/>
    <mergeCell ref="O190:O191"/>
    <mergeCell ref="P190:P191"/>
    <mergeCell ref="Q190:Q191"/>
    <mergeCell ref="R190:R191"/>
    <mergeCell ref="S190:S191"/>
    <mergeCell ref="B190:B191"/>
    <mergeCell ref="I190:I191"/>
    <mergeCell ref="L190:L191"/>
    <mergeCell ref="M190:M191"/>
    <mergeCell ref="L188:Z188"/>
    <mergeCell ref="AB188:AI188"/>
    <mergeCell ref="L193:Z193"/>
    <mergeCell ref="AB193:AI193"/>
    <mergeCell ref="H188:H189"/>
    <mergeCell ref="L189:R189"/>
    <mergeCell ref="AB189:AH189"/>
    <mergeCell ref="B188:B189"/>
    <mergeCell ref="C188:C189"/>
    <mergeCell ref="D188:D189"/>
    <mergeCell ref="F188:F189"/>
    <mergeCell ref="I188:I189"/>
    <mergeCell ref="B187:G187"/>
    <mergeCell ref="I187:AJ187"/>
    <mergeCell ref="C185:C186"/>
    <mergeCell ref="D185:D186"/>
    <mergeCell ref="F185:F186"/>
    <mergeCell ref="AG185:AG186"/>
    <mergeCell ref="AH185:AH186"/>
    <mergeCell ref="AI185:AI186"/>
    <mergeCell ref="Z185:Z186"/>
    <mergeCell ref="AB185:AB186"/>
    <mergeCell ref="AC185:AC186"/>
    <mergeCell ref="AD185:AD186"/>
    <mergeCell ref="AE185:AE186"/>
    <mergeCell ref="AF185:AF186"/>
    <mergeCell ref="H185:H186"/>
    <mergeCell ref="N185:N186"/>
    <mergeCell ref="O185:O186"/>
    <mergeCell ref="P185:P186"/>
    <mergeCell ref="Q185:Q186"/>
    <mergeCell ref="R185:R186"/>
    <mergeCell ref="S185:S186"/>
    <mergeCell ref="B185:B186"/>
    <mergeCell ref="I185:I186"/>
    <mergeCell ref="L185:L186"/>
    <mergeCell ref="I178:I179"/>
    <mergeCell ref="H178:H179"/>
    <mergeCell ref="M185:M186"/>
    <mergeCell ref="L183:Z183"/>
    <mergeCell ref="AB183:AI183"/>
    <mergeCell ref="L184:R184"/>
    <mergeCell ref="AB184:AH184"/>
    <mergeCell ref="B183:B184"/>
    <mergeCell ref="C183:C184"/>
    <mergeCell ref="D183:D184"/>
    <mergeCell ref="F183:F184"/>
    <mergeCell ref="I183:I184"/>
    <mergeCell ref="H183:H184"/>
    <mergeCell ref="B182:G182"/>
    <mergeCell ref="I182:AJ182"/>
    <mergeCell ref="C180:C181"/>
    <mergeCell ref="D180:D181"/>
    <mergeCell ref="F180:F181"/>
    <mergeCell ref="AG180:AG181"/>
    <mergeCell ref="AH180:AH181"/>
    <mergeCell ref="AI180:AI181"/>
    <mergeCell ref="Z180:Z181"/>
    <mergeCell ref="AB180:AB181"/>
    <mergeCell ref="AC180:AC181"/>
    <mergeCell ref="AB175:AB176"/>
    <mergeCell ref="AC175:AC176"/>
    <mergeCell ref="AD175:AD176"/>
    <mergeCell ref="AE175:AE176"/>
    <mergeCell ref="AF175:AF176"/>
    <mergeCell ref="N175:N176"/>
    <mergeCell ref="O175:O176"/>
    <mergeCell ref="P175:P176"/>
    <mergeCell ref="Q175:Q176"/>
    <mergeCell ref="R175:R176"/>
    <mergeCell ref="S175:S176"/>
    <mergeCell ref="B175:B176"/>
    <mergeCell ref="I175:I176"/>
    <mergeCell ref="L175:L176"/>
    <mergeCell ref="AD180:AD181"/>
    <mergeCell ref="AE180:AE181"/>
    <mergeCell ref="AF180:AF181"/>
    <mergeCell ref="N180:N181"/>
    <mergeCell ref="O180:O181"/>
    <mergeCell ref="P180:P181"/>
    <mergeCell ref="Q180:Q181"/>
    <mergeCell ref="R180:R181"/>
    <mergeCell ref="S180:S181"/>
    <mergeCell ref="B180:B181"/>
    <mergeCell ref="I180:I181"/>
    <mergeCell ref="H180:H181"/>
    <mergeCell ref="L179:R179"/>
    <mergeCell ref="AB179:AH179"/>
    <mergeCell ref="B178:B179"/>
    <mergeCell ref="C178:C179"/>
    <mergeCell ref="D178:D179"/>
    <mergeCell ref="F178:F179"/>
    <mergeCell ref="M175:M176"/>
    <mergeCell ref="L180:L181"/>
    <mergeCell ref="M180:M181"/>
    <mergeCell ref="L178:Z178"/>
    <mergeCell ref="AB178:AI178"/>
    <mergeCell ref="L174:R174"/>
    <mergeCell ref="AB174:AH174"/>
    <mergeCell ref="B173:B174"/>
    <mergeCell ref="C173:C174"/>
    <mergeCell ref="D173:D174"/>
    <mergeCell ref="F173:F174"/>
    <mergeCell ref="I173:I174"/>
    <mergeCell ref="B172:G172"/>
    <mergeCell ref="I172:AJ172"/>
    <mergeCell ref="C170:C171"/>
    <mergeCell ref="D170:D171"/>
    <mergeCell ref="F170:F171"/>
    <mergeCell ref="AG170:AG171"/>
    <mergeCell ref="AH170:AH171"/>
    <mergeCell ref="AI170:AI171"/>
    <mergeCell ref="Z170:Z171"/>
    <mergeCell ref="AB170:AB171"/>
    <mergeCell ref="B177:G177"/>
    <mergeCell ref="I177:AJ177"/>
    <mergeCell ref="C175:C176"/>
    <mergeCell ref="D175:D176"/>
    <mergeCell ref="F175:F176"/>
    <mergeCell ref="AG175:AG176"/>
    <mergeCell ref="AH175:AH176"/>
    <mergeCell ref="AI175:AI176"/>
    <mergeCell ref="Z175:Z176"/>
    <mergeCell ref="H175:H176"/>
    <mergeCell ref="AC170:AC171"/>
    <mergeCell ref="H170:H171"/>
    <mergeCell ref="H173:H174"/>
    <mergeCell ref="AD170:AD171"/>
    <mergeCell ref="AE170:AE171"/>
    <mergeCell ref="AF170:AF171"/>
    <mergeCell ref="N170:N171"/>
    <mergeCell ref="O170:O171"/>
    <mergeCell ref="P170:P171"/>
    <mergeCell ref="Q170:Q171"/>
    <mergeCell ref="R170:R171"/>
    <mergeCell ref="S170:S171"/>
    <mergeCell ref="B170:B171"/>
    <mergeCell ref="I170:I171"/>
    <mergeCell ref="L170:L171"/>
    <mergeCell ref="M170:M171"/>
    <mergeCell ref="L168:Z168"/>
    <mergeCell ref="AB168:AI168"/>
    <mergeCell ref="L173:Z173"/>
    <mergeCell ref="AB173:AI173"/>
    <mergeCell ref="H168:H169"/>
    <mergeCell ref="L169:R169"/>
    <mergeCell ref="AB169:AH169"/>
    <mergeCell ref="B168:B169"/>
    <mergeCell ref="C168:C169"/>
    <mergeCell ref="D168:D169"/>
    <mergeCell ref="F168:F169"/>
    <mergeCell ref="I168:I169"/>
    <mergeCell ref="B167:G167"/>
    <mergeCell ref="I167:AJ167"/>
    <mergeCell ref="C165:C166"/>
    <mergeCell ref="D165:D166"/>
    <mergeCell ref="F165:F166"/>
    <mergeCell ref="AG165:AG166"/>
    <mergeCell ref="AH165:AH166"/>
    <mergeCell ref="AI165:AI166"/>
    <mergeCell ref="Z165:Z166"/>
    <mergeCell ref="AB165:AB166"/>
    <mergeCell ref="AC165:AC166"/>
    <mergeCell ref="AD165:AD166"/>
    <mergeCell ref="AE165:AE166"/>
    <mergeCell ref="AF165:AF166"/>
    <mergeCell ref="H165:H166"/>
    <mergeCell ref="N165:N166"/>
    <mergeCell ref="O165:O166"/>
    <mergeCell ref="P165:P166"/>
    <mergeCell ref="Q165:Q166"/>
    <mergeCell ref="R165:R166"/>
    <mergeCell ref="S165:S166"/>
    <mergeCell ref="B165:B166"/>
    <mergeCell ref="I165:I166"/>
    <mergeCell ref="L165:L166"/>
    <mergeCell ref="M165:M166"/>
    <mergeCell ref="L163:Z163"/>
    <mergeCell ref="AB163:AI163"/>
    <mergeCell ref="L164:R164"/>
    <mergeCell ref="AB164:AH164"/>
    <mergeCell ref="B163:B164"/>
    <mergeCell ref="C163:C164"/>
    <mergeCell ref="D163:D164"/>
    <mergeCell ref="F163:F164"/>
    <mergeCell ref="I163:I164"/>
    <mergeCell ref="H163:H164"/>
    <mergeCell ref="B162:G162"/>
    <mergeCell ref="I162:AJ162"/>
    <mergeCell ref="C160:C161"/>
    <mergeCell ref="D160:D161"/>
    <mergeCell ref="F160:F161"/>
    <mergeCell ref="AG160:AG161"/>
    <mergeCell ref="AH160:AH161"/>
    <mergeCell ref="AI160:AI161"/>
    <mergeCell ref="Z160:Z161"/>
    <mergeCell ref="AB160:AB161"/>
    <mergeCell ref="AC160:AC161"/>
    <mergeCell ref="AD160:AD161"/>
    <mergeCell ref="AE160:AE161"/>
    <mergeCell ref="AF160:AF161"/>
    <mergeCell ref="N160:N161"/>
    <mergeCell ref="O160:O161"/>
    <mergeCell ref="P160:P161"/>
    <mergeCell ref="Q160:Q161"/>
    <mergeCell ref="R160:R161"/>
    <mergeCell ref="S160:S161"/>
    <mergeCell ref="B160:B161"/>
    <mergeCell ref="I160:I161"/>
    <mergeCell ref="H160:H161"/>
    <mergeCell ref="L160:L161"/>
    <mergeCell ref="M160:M161"/>
    <mergeCell ref="L158:Z158"/>
    <mergeCell ref="AB158:AI158"/>
    <mergeCell ref="L154:R154"/>
    <mergeCell ref="AB154:AH154"/>
    <mergeCell ref="B153:B154"/>
    <mergeCell ref="C153:C154"/>
    <mergeCell ref="D153:D154"/>
    <mergeCell ref="F153:F154"/>
    <mergeCell ref="I153:I154"/>
    <mergeCell ref="H153:H154"/>
    <mergeCell ref="L159:R159"/>
    <mergeCell ref="AB159:AH159"/>
    <mergeCell ref="B158:B159"/>
    <mergeCell ref="C158:C159"/>
    <mergeCell ref="D158:D159"/>
    <mergeCell ref="F158:F159"/>
    <mergeCell ref="I158:I159"/>
    <mergeCell ref="B157:G157"/>
    <mergeCell ref="I157:AJ157"/>
    <mergeCell ref="C155:C156"/>
    <mergeCell ref="D155:D156"/>
    <mergeCell ref="F155:F156"/>
    <mergeCell ref="AG155:AG156"/>
    <mergeCell ref="AH155:AH156"/>
    <mergeCell ref="AI155:AI156"/>
    <mergeCell ref="Z155:Z156"/>
    <mergeCell ref="H158:H159"/>
    <mergeCell ref="AB155:AB156"/>
    <mergeCell ref="AC155:AC156"/>
    <mergeCell ref="AD155:AD156"/>
    <mergeCell ref="AC150:AC151"/>
    <mergeCell ref="H150:H151"/>
    <mergeCell ref="AD150:AD151"/>
    <mergeCell ref="AE150:AE151"/>
    <mergeCell ref="AF150:AF151"/>
    <mergeCell ref="N150:N151"/>
    <mergeCell ref="O150:O151"/>
    <mergeCell ref="P150:P151"/>
    <mergeCell ref="Q150:Q151"/>
    <mergeCell ref="R150:R151"/>
    <mergeCell ref="S150:S151"/>
    <mergeCell ref="B150:B151"/>
    <mergeCell ref="I150:I151"/>
    <mergeCell ref="L150:L151"/>
    <mergeCell ref="I155:I156"/>
    <mergeCell ref="L155:L156"/>
    <mergeCell ref="M155:M156"/>
    <mergeCell ref="H155:H156"/>
    <mergeCell ref="AE155:AE156"/>
    <mergeCell ref="AF155:AF156"/>
    <mergeCell ref="N155:N156"/>
    <mergeCell ref="O155:O156"/>
    <mergeCell ref="P155:P156"/>
    <mergeCell ref="Q155:Q156"/>
    <mergeCell ref="R155:R156"/>
    <mergeCell ref="S155:S156"/>
    <mergeCell ref="B155:B156"/>
    <mergeCell ref="M150:M151"/>
    <mergeCell ref="L148:Z148"/>
    <mergeCell ref="AB148:AI148"/>
    <mergeCell ref="L153:Z153"/>
    <mergeCell ref="AB153:AI153"/>
    <mergeCell ref="H148:H149"/>
    <mergeCell ref="L149:R149"/>
    <mergeCell ref="AB149:AH149"/>
    <mergeCell ref="B148:B149"/>
    <mergeCell ref="C148:C149"/>
    <mergeCell ref="D148:D149"/>
    <mergeCell ref="F148:F149"/>
    <mergeCell ref="I148:I149"/>
    <mergeCell ref="B147:G147"/>
    <mergeCell ref="I147:AJ147"/>
    <mergeCell ref="C145:C146"/>
    <mergeCell ref="D145:D146"/>
    <mergeCell ref="F145:F146"/>
    <mergeCell ref="AG145:AG146"/>
    <mergeCell ref="AH145:AH146"/>
    <mergeCell ref="AI145:AI146"/>
    <mergeCell ref="Z145:Z146"/>
    <mergeCell ref="B152:G152"/>
    <mergeCell ref="I152:AJ152"/>
    <mergeCell ref="C150:C151"/>
    <mergeCell ref="D150:D151"/>
    <mergeCell ref="F150:F151"/>
    <mergeCell ref="AG150:AG151"/>
    <mergeCell ref="AH150:AH151"/>
    <mergeCell ref="AI150:AI151"/>
    <mergeCell ref="Z150:Z151"/>
    <mergeCell ref="AB150:AB151"/>
    <mergeCell ref="AB145:AB146"/>
    <mergeCell ref="AC145:AC146"/>
    <mergeCell ref="AD145:AD146"/>
    <mergeCell ref="AE145:AE146"/>
    <mergeCell ref="AF145:AF146"/>
    <mergeCell ref="H145:H146"/>
    <mergeCell ref="N145:N146"/>
    <mergeCell ref="O145:O146"/>
    <mergeCell ref="P145:P146"/>
    <mergeCell ref="Q145:Q146"/>
    <mergeCell ref="R145:R146"/>
    <mergeCell ref="S145:S146"/>
    <mergeCell ref="B145:B146"/>
    <mergeCell ref="I145:I146"/>
    <mergeCell ref="L145:L146"/>
    <mergeCell ref="M145:M146"/>
    <mergeCell ref="L143:Z143"/>
    <mergeCell ref="AB143:AI143"/>
    <mergeCell ref="L144:R144"/>
    <mergeCell ref="AB144:AH144"/>
    <mergeCell ref="B143:B144"/>
    <mergeCell ref="C143:C144"/>
    <mergeCell ref="D143:D144"/>
    <mergeCell ref="F143:F144"/>
    <mergeCell ref="I143:I144"/>
    <mergeCell ref="H143:H144"/>
    <mergeCell ref="B142:G142"/>
    <mergeCell ref="I142:AJ142"/>
    <mergeCell ref="C140:C141"/>
    <mergeCell ref="D140:D141"/>
    <mergeCell ref="F140:F141"/>
    <mergeCell ref="AG140:AG141"/>
    <mergeCell ref="AH140:AH141"/>
    <mergeCell ref="AI140:AI141"/>
    <mergeCell ref="Z140:Z141"/>
    <mergeCell ref="AB140:AB141"/>
    <mergeCell ref="AC140:AC141"/>
    <mergeCell ref="AD140:AD141"/>
    <mergeCell ref="AE140:AE141"/>
    <mergeCell ref="AF140:AF141"/>
    <mergeCell ref="AB135:AB136"/>
    <mergeCell ref="AC135:AC136"/>
    <mergeCell ref="AD135:AD136"/>
    <mergeCell ref="AE135:AE136"/>
    <mergeCell ref="AF135:AF136"/>
    <mergeCell ref="N135:N136"/>
    <mergeCell ref="O135:O136"/>
    <mergeCell ref="P135:P136"/>
    <mergeCell ref="Q135:Q136"/>
    <mergeCell ref="R135:R136"/>
    <mergeCell ref="S135:S136"/>
    <mergeCell ref="B135:B136"/>
    <mergeCell ref="I135:I136"/>
    <mergeCell ref="L135:L136"/>
    <mergeCell ref="N140:N141"/>
    <mergeCell ref="O140:O141"/>
    <mergeCell ref="P140:P141"/>
    <mergeCell ref="Q140:Q141"/>
    <mergeCell ref="R140:R141"/>
    <mergeCell ref="S140:S141"/>
    <mergeCell ref="B140:B141"/>
    <mergeCell ref="I140:I141"/>
    <mergeCell ref="H140:H141"/>
    <mergeCell ref="L139:R139"/>
    <mergeCell ref="AB139:AH139"/>
    <mergeCell ref="B138:B139"/>
    <mergeCell ref="C138:C139"/>
    <mergeCell ref="D138:D139"/>
    <mergeCell ref="F138:F139"/>
    <mergeCell ref="I138:I139"/>
    <mergeCell ref="H138:H139"/>
    <mergeCell ref="M135:M136"/>
    <mergeCell ref="L140:L141"/>
    <mergeCell ref="M140:M141"/>
    <mergeCell ref="L138:Z138"/>
    <mergeCell ref="AB138:AI138"/>
    <mergeCell ref="B137:G137"/>
    <mergeCell ref="I137:AJ137"/>
    <mergeCell ref="C135:C136"/>
    <mergeCell ref="D135:D136"/>
    <mergeCell ref="F135:F136"/>
    <mergeCell ref="AG135:AG136"/>
    <mergeCell ref="AH135:AH136"/>
    <mergeCell ref="AI135:AI136"/>
    <mergeCell ref="Z135:Z136"/>
    <mergeCell ref="H135:H136"/>
    <mergeCell ref="L134:R134"/>
    <mergeCell ref="AB134:AH134"/>
    <mergeCell ref="B133:B134"/>
    <mergeCell ref="C133:C134"/>
    <mergeCell ref="D133:D134"/>
    <mergeCell ref="F133:F134"/>
    <mergeCell ref="I133:I134"/>
    <mergeCell ref="B132:G132"/>
    <mergeCell ref="I132:AJ132"/>
    <mergeCell ref="C130:C131"/>
    <mergeCell ref="D130:D131"/>
    <mergeCell ref="F130:F131"/>
    <mergeCell ref="AG130:AG131"/>
    <mergeCell ref="AH130:AH131"/>
    <mergeCell ref="AI130:AI131"/>
    <mergeCell ref="Z130:Z131"/>
    <mergeCell ref="AB130:AB131"/>
    <mergeCell ref="AC130:AC131"/>
    <mergeCell ref="H130:H131"/>
    <mergeCell ref="H133:H134"/>
    <mergeCell ref="AD130:AD131"/>
    <mergeCell ref="AE130:AE131"/>
    <mergeCell ref="AF130:AF131"/>
    <mergeCell ref="N130:N131"/>
    <mergeCell ref="O130:O131"/>
    <mergeCell ref="P130:P131"/>
    <mergeCell ref="Q130:Q131"/>
    <mergeCell ref="R130:R131"/>
    <mergeCell ref="S130:S131"/>
    <mergeCell ref="B130:B131"/>
    <mergeCell ref="I130:I131"/>
    <mergeCell ref="L130:L131"/>
    <mergeCell ref="M130:M131"/>
    <mergeCell ref="L128:Z128"/>
    <mergeCell ref="AB128:AI128"/>
    <mergeCell ref="L133:Z133"/>
    <mergeCell ref="AB133:AI133"/>
    <mergeCell ref="H128:H129"/>
    <mergeCell ref="L129:R129"/>
    <mergeCell ref="AB129:AH129"/>
    <mergeCell ref="B128:B129"/>
    <mergeCell ref="C128:C129"/>
    <mergeCell ref="D128:D129"/>
    <mergeCell ref="F128:F129"/>
    <mergeCell ref="I128:I129"/>
    <mergeCell ref="B127:G127"/>
    <mergeCell ref="I127:AJ127"/>
    <mergeCell ref="C125:C126"/>
    <mergeCell ref="D125:D126"/>
    <mergeCell ref="F125:F126"/>
    <mergeCell ref="AG125:AG126"/>
    <mergeCell ref="AH125:AH126"/>
    <mergeCell ref="AI125:AI126"/>
    <mergeCell ref="Z125:Z126"/>
    <mergeCell ref="AB125:AB126"/>
    <mergeCell ref="AC125:AC126"/>
    <mergeCell ref="AD125:AD126"/>
    <mergeCell ref="AE125:AE126"/>
    <mergeCell ref="AF125:AF126"/>
    <mergeCell ref="H125:H126"/>
    <mergeCell ref="N125:N126"/>
    <mergeCell ref="O125:O126"/>
    <mergeCell ref="P125:P126"/>
    <mergeCell ref="Q125:Q126"/>
    <mergeCell ref="R125:R126"/>
    <mergeCell ref="S125:S126"/>
    <mergeCell ref="B125:B126"/>
    <mergeCell ref="I125:I126"/>
    <mergeCell ref="L125:L126"/>
    <mergeCell ref="M125:M126"/>
    <mergeCell ref="L123:Z123"/>
    <mergeCell ref="AB123:AI123"/>
    <mergeCell ref="L124:R124"/>
    <mergeCell ref="AB124:AH124"/>
    <mergeCell ref="B123:B124"/>
    <mergeCell ref="C123:C124"/>
    <mergeCell ref="D123:D124"/>
    <mergeCell ref="F123:F124"/>
    <mergeCell ref="I123:I124"/>
    <mergeCell ref="H123:H124"/>
    <mergeCell ref="Z115:Z116"/>
    <mergeCell ref="H115:H116"/>
    <mergeCell ref="H118:H119"/>
    <mergeCell ref="AB115:AB116"/>
    <mergeCell ref="AC115:AC116"/>
    <mergeCell ref="AD115:AD116"/>
    <mergeCell ref="AE115:AE116"/>
    <mergeCell ref="B122:G122"/>
    <mergeCell ref="I122:AJ122"/>
    <mergeCell ref="C120:C121"/>
    <mergeCell ref="D120:D121"/>
    <mergeCell ref="F120:F121"/>
    <mergeCell ref="AG120:AG121"/>
    <mergeCell ref="AH120:AH121"/>
    <mergeCell ref="AI120:AI121"/>
    <mergeCell ref="Z120:Z121"/>
    <mergeCell ref="AB120:AB121"/>
    <mergeCell ref="AC120:AC121"/>
    <mergeCell ref="AD120:AD121"/>
    <mergeCell ref="AE120:AE121"/>
    <mergeCell ref="AF120:AF121"/>
    <mergeCell ref="N120:N121"/>
    <mergeCell ref="O120:O121"/>
    <mergeCell ref="P120:P121"/>
    <mergeCell ref="Q120:Q121"/>
    <mergeCell ref="R120:R121"/>
    <mergeCell ref="S120:S121"/>
    <mergeCell ref="B120:B121"/>
    <mergeCell ref="I120:I121"/>
    <mergeCell ref="H120:H121"/>
    <mergeCell ref="AF115:AF116"/>
    <mergeCell ref="N115:N116"/>
    <mergeCell ref="O115:O116"/>
    <mergeCell ref="P115:P116"/>
    <mergeCell ref="Q115:Q116"/>
    <mergeCell ref="R115:R116"/>
    <mergeCell ref="S115:S116"/>
    <mergeCell ref="B115:B116"/>
    <mergeCell ref="I115:I116"/>
    <mergeCell ref="L115:L116"/>
    <mergeCell ref="M115:M116"/>
    <mergeCell ref="L120:L121"/>
    <mergeCell ref="M120:M121"/>
    <mergeCell ref="L118:Z118"/>
    <mergeCell ref="AB118:AI118"/>
    <mergeCell ref="L119:R119"/>
    <mergeCell ref="AB119:AH119"/>
    <mergeCell ref="B118:B119"/>
    <mergeCell ref="C118:C119"/>
    <mergeCell ref="D118:D119"/>
    <mergeCell ref="F118:F119"/>
    <mergeCell ref="I118:I119"/>
    <mergeCell ref="B117:G117"/>
    <mergeCell ref="I117:AJ117"/>
    <mergeCell ref="C115:C116"/>
    <mergeCell ref="D115:D116"/>
    <mergeCell ref="F115:F116"/>
    <mergeCell ref="AG115:AG116"/>
    <mergeCell ref="AH115:AH116"/>
    <mergeCell ref="AI115:AI116"/>
    <mergeCell ref="L114:R114"/>
    <mergeCell ref="AB114:AH114"/>
    <mergeCell ref="B113:B114"/>
    <mergeCell ref="C113:C114"/>
    <mergeCell ref="D113:D114"/>
    <mergeCell ref="F113:F114"/>
    <mergeCell ref="I113:I114"/>
    <mergeCell ref="B112:G112"/>
    <mergeCell ref="I112:AJ112"/>
    <mergeCell ref="C110:C111"/>
    <mergeCell ref="D110:D111"/>
    <mergeCell ref="F110:F111"/>
    <mergeCell ref="AG110:AG111"/>
    <mergeCell ref="AH110:AH111"/>
    <mergeCell ref="AI110:AI111"/>
    <mergeCell ref="Z110:Z111"/>
    <mergeCell ref="AB110:AB111"/>
    <mergeCell ref="AC110:AC111"/>
    <mergeCell ref="H113:H114"/>
    <mergeCell ref="AD110:AD111"/>
    <mergeCell ref="AE110:AE111"/>
    <mergeCell ref="AF110:AF111"/>
    <mergeCell ref="N110:N111"/>
    <mergeCell ref="O110:O111"/>
    <mergeCell ref="P110:P111"/>
    <mergeCell ref="Q110:Q111"/>
    <mergeCell ref="R110:R111"/>
    <mergeCell ref="S110:S111"/>
    <mergeCell ref="B110:B111"/>
    <mergeCell ref="I110:I111"/>
    <mergeCell ref="L110:L111"/>
    <mergeCell ref="M110:M111"/>
    <mergeCell ref="L113:Z113"/>
    <mergeCell ref="AB113:AI113"/>
    <mergeCell ref="L108:Z108"/>
    <mergeCell ref="AB108:AI108"/>
    <mergeCell ref="H108:H109"/>
    <mergeCell ref="H110:H111"/>
    <mergeCell ref="L109:R109"/>
    <mergeCell ref="AB109:AH109"/>
    <mergeCell ref="B108:B109"/>
    <mergeCell ref="C108:C109"/>
    <mergeCell ref="D108:D109"/>
    <mergeCell ref="F108:F109"/>
    <mergeCell ref="I108:I109"/>
    <mergeCell ref="B107:G107"/>
    <mergeCell ref="I107:AJ107"/>
    <mergeCell ref="C105:C106"/>
    <mergeCell ref="D105:D106"/>
    <mergeCell ref="F105:F106"/>
    <mergeCell ref="AG105:AG106"/>
    <mergeCell ref="AH105:AH106"/>
    <mergeCell ref="AI105:AI106"/>
    <mergeCell ref="Z105:Z106"/>
    <mergeCell ref="AB105:AB106"/>
    <mergeCell ref="AC105:AC106"/>
    <mergeCell ref="AD105:AD106"/>
    <mergeCell ref="AE105:AE106"/>
    <mergeCell ref="AF105:AF106"/>
    <mergeCell ref="N105:N106"/>
    <mergeCell ref="O105:O106"/>
    <mergeCell ref="P105:P106"/>
    <mergeCell ref="Q105:Q106"/>
    <mergeCell ref="R105:R106"/>
    <mergeCell ref="S105:S106"/>
    <mergeCell ref="B105:B106"/>
    <mergeCell ref="I105:I106"/>
    <mergeCell ref="L105:L106"/>
    <mergeCell ref="M105:M106"/>
    <mergeCell ref="I98:I99"/>
    <mergeCell ref="H98:H99"/>
    <mergeCell ref="L103:Z103"/>
    <mergeCell ref="AB103:AI103"/>
    <mergeCell ref="L104:R104"/>
    <mergeCell ref="AB104:AH104"/>
    <mergeCell ref="B103:B104"/>
    <mergeCell ref="C103:C104"/>
    <mergeCell ref="D103:D104"/>
    <mergeCell ref="F103:F104"/>
    <mergeCell ref="I103:I104"/>
    <mergeCell ref="H103:H104"/>
    <mergeCell ref="H105:H106"/>
    <mergeCell ref="B102:G102"/>
    <mergeCell ref="I102:AJ102"/>
    <mergeCell ref="C100:C101"/>
    <mergeCell ref="D100:D101"/>
    <mergeCell ref="F100:F101"/>
    <mergeCell ref="AG100:AG101"/>
    <mergeCell ref="AH100:AH101"/>
    <mergeCell ref="AI100:AI101"/>
    <mergeCell ref="Z100:Z101"/>
    <mergeCell ref="AB100:AB101"/>
    <mergeCell ref="AC100:AC101"/>
    <mergeCell ref="AB95:AB96"/>
    <mergeCell ref="AC95:AC96"/>
    <mergeCell ref="AD95:AD96"/>
    <mergeCell ref="AE95:AE96"/>
    <mergeCell ref="AF95:AF96"/>
    <mergeCell ref="N95:N96"/>
    <mergeCell ref="O95:O96"/>
    <mergeCell ref="P95:P96"/>
    <mergeCell ref="Q95:Q96"/>
    <mergeCell ref="R95:R96"/>
    <mergeCell ref="S95:S96"/>
    <mergeCell ref="B95:B96"/>
    <mergeCell ref="I95:I96"/>
    <mergeCell ref="L95:L96"/>
    <mergeCell ref="AD100:AD101"/>
    <mergeCell ref="AE100:AE101"/>
    <mergeCell ref="AF100:AF101"/>
    <mergeCell ref="N100:N101"/>
    <mergeCell ref="O100:O101"/>
    <mergeCell ref="P100:P101"/>
    <mergeCell ref="Q100:Q101"/>
    <mergeCell ref="R100:R101"/>
    <mergeCell ref="S100:S101"/>
    <mergeCell ref="B100:B101"/>
    <mergeCell ref="I100:I101"/>
    <mergeCell ref="H100:H101"/>
    <mergeCell ref="L99:R99"/>
    <mergeCell ref="AB99:AH99"/>
    <mergeCell ref="B98:B99"/>
    <mergeCell ref="C98:C99"/>
    <mergeCell ref="D98:D99"/>
    <mergeCell ref="F98:F99"/>
    <mergeCell ref="M95:M96"/>
    <mergeCell ref="L100:L101"/>
    <mergeCell ref="M100:M101"/>
    <mergeCell ref="L98:Z98"/>
    <mergeCell ref="AB98:AI98"/>
    <mergeCell ref="L94:R94"/>
    <mergeCell ref="AB94:AH94"/>
    <mergeCell ref="B93:B94"/>
    <mergeCell ref="C93:C94"/>
    <mergeCell ref="D93:D94"/>
    <mergeCell ref="F93:F94"/>
    <mergeCell ref="I93:I94"/>
    <mergeCell ref="B92:G92"/>
    <mergeCell ref="I92:AJ92"/>
    <mergeCell ref="C90:C91"/>
    <mergeCell ref="D90:D91"/>
    <mergeCell ref="F90:F91"/>
    <mergeCell ref="AG90:AG91"/>
    <mergeCell ref="AH90:AH91"/>
    <mergeCell ref="AI90:AI91"/>
    <mergeCell ref="Z90:Z91"/>
    <mergeCell ref="AB90:AB91"/>
    <mergeCell ref="B97:G97"/>
    <mergeCell ref="I97:AJ97"/>
    <mergeCell ref="C95:C96"/>
    <mergeCell ref="D95:D96"/>
    <mergeCell ref="F95:F96"/>
    <mergeCell ref="AG95:AG96"/>
    <mergeCell ref="AH95:AH96"/>
    <mergeCell ref="AI95:AI96"/>
    <mergeCell ref="Z95:Z96"/>
    <mergeCell ref="H95:H96"/>
    <mergeCell ref="AC90:AC91"/>
    <mergeCell ref="H90:H91"/>
    <mergeCell ref="H93:H94"/>
    <mergeCell ref="AD90:AD91"/>
    <mergeCell ref="AE90:AE91"/>
    <mergeCell ref="AF90:AF91"/>
    <mergeCell ref="N90:N91"/>
    <mergeCell ref="O90:O91"/>
    <mergeCell ref="P90:P91"/>
    <mergeCell ref="Q90:Q91"/>
    <mergeCell ref="R90:R91"/>
    <mergeCell ref="S90:S91"/>
    <mergeCell ref="B90:B91"/>
    <mergeCell ref="I90:I91"/>
    <mergeCell ref="L90:L91"/>
    <mergeCell ref="M90:M91"/>
    <mergeCell ref="L88:Z88"/>
    <mergeCell ref="AB88:AI88"/>
    <mergeCell ref="L93:Z93"/>
    <mergeCell ref="AB93:AI93"/>
    <mergeCell ref="H88:H89"/>
    <mergeCell ref="L89:R89"/>
    <mergeCell ref="AB89:AH89"/>
    <mergeCell ref="B88:B89"/>
    <mergeCell ref="C88:C89"/>
    <mergeCell ref="D88:D89"/>
    <mergeCell ref="F88:F89"/>
    <mergeCell ref="I88:I89"/>
    <mergeCell ref="B87:G87"/>
    <mergeCell ref="I87:AJ87"/>
    <mergeCell ref="C85:C86"/>
    <mergeCell ref="D85:D86"/>
    <mergeCell ref="F85:F86"/>
    <mergeCell ref="AG85:AG86"/>
    <mergeCell ref="AH85:AH86"/>
    <mergeCell ref="AI85:AI86"/>
    <mergeCell ref="Z85:Z86"/>
    <mergeCell ref="AB85:AB86"/>
    <mergeCell ref="AC85:AC86"/>
    <mergeCell ref="AD85:AD86"/>
    <mergeCell ref="AE85:AE86"/>
    <mergeCell ref="AF85:AF86"/>
    <mergeCell ref="H85:H86"/>
    <mergeCell ref="N85:N86"/>
    <mergeCell ref="O85:O86"/>
    <mergeCell ref="P85:P86"/>
    <mergeCell ref="Q85:Q86"/>
    <mergeCell ref="R85:R86"/>
    <mergeCell ref="S85:S86"/>
    <mergeCell ref="B85:B86"/>
    <mergeCell ref="I85:I86"/>
    <mergeCell ref="L85:L86"/>
    <mergeCell ref="M85:M86"/>
    <mergeCell ref="L83:Z83"/>
    <mergeCell ref="AB83:AI83"/>
    <mergeCell ref="L84:R84"/>
    <mergeCell ref="AB84:AH84"/>
    <mergeCell ref="B83:B84"/>
    <mergeCell ref="C83:C84"/>
    <mergeCell ref="D83:D84"/>
    <mergeCell ref="F83:F84"/>
    <mergeCell ref="I83:I84"/>
    <mergeCell ref="H83:H84"/>
    <mergeCell ref="B82:G82"/>
    <mergeCell ref="I82:AJ82"/>
    <mergeCell ref="C80:C81"/>
    <mergeCell ref="D80:D81"/>
    <mergeCell ref="F80:F81"/>
    <mergeCell ref="AG80:AG81"/>
    <mergeCell ref="AH80:AH81"/>
    <mergeCell ref="AI80:AI81"/>
    <mergeCell ref="Z80:Z81"/>
    <mergeCell ref="AB80:AB81"/>
    <mergeCell ref="AC80:AC81"/>
    <mergeCell ref="AD80:AD81"/>
    <mergeCell ref="AE80:AE81"/>
    <mergeCell ref="AF80:AF81"/>
    <mergeCell ref="N80:N81"/>
    <mergeCell ref="O80:O81"/>
    <mergeCell ref="P80:P81"/>
    <mergeCell ref="Q80:Q81"/>
    <mergeCell ref="R80:R81"/>
    <mergeCell ref="S80:S81"/>
    <mergeCell ref="B80:B81"/>
    <mergeCell ref="I80:I81"/>
    <mergeCell ref="H80:H81"/>
    <mergeCell ref="L80:L81"/>
    <mergeCell ref="M80:M81"/>
    <mergeCell ref="L78:Z78"/>
    <mergeCell ref="AB78:AI78"/>
    <mergeCell ref="L74:R74"/>
    <mergeCell ref="AB74:AH74"/>
    <mergeCell ref="B73:B74"/>
    <mergeCell ref="C73:C74"/>
    <mergeCell ref="D73:D74"/>
    <mergeCell ref="F73:F74"/>
    <mergeCell ref="I73:I74"/>
    <mergeCell ref="H73:H74"/>
    <mergeCell ref="L79:R79"/>
    <mergeCell ref="AB79:AH79"/>
    <mergeCell ref="B78:B79"/>
    <mergeCell ref="C78:C79"/>
    <mergeCell ref="D78:D79"/>
    <mergeCell ref="F78:F79"/>
    <mergeCell ref="I78:I79"/>
    <mergeCell ref="B77:G77"/>
    <mergeCell ref="I77:AJ77"/>
    <mergeCell ref="C75:C76"/>
    <mergeCell ref="D75:D76"/>
    <mergeCell ref="F75:F76"/>
    <mergeCell ref="AG75:AG76"/>
    <mergeCell ref="AH75:AH76"/>
    <mergeCell ref="AI75:AI76"/>
    <mergeCell ref="Z75:Z76"/>
    <mergeCell ref="H75:H76"/>
    <mergeCell ref="H78:H79"/>
    <mergeCell ref="AB75:AB76"/>
    <mergeCell ref="AC75:AC76"/>
    <mergeCell ref="AC70:AC71"/>
    <mergeCell ref="H70:H71"/>
    <mergeCell ref="AD70:AD71"/>
    <mergeCell ref="AE70:AE71"/>
    <mergeCell ref="AF70:AF71"/>
    <mergeCell ref="N70:N71"/>
    <mergeCell ref="O70:O71"/>
    <mergeCell ref="P70:P71"/>
    <mergeCell ref="Q70:Q71"/>
    <mergeCell ref="R70:R71"/>
    <mergeCell ref="S70:S71"/>
    <mergeCell ref="B70:B71"/>
    <mergeCell ref="I70:I71"/>
    <mergeCell ref="L70:L71"/>
    <mergeCell ref="B75:B76"/>
    <mergeCell ref="I75:I76"/>
    <mergeCell ref="L75:L76"/>
    <mergeCell ref="M75:M76"/>
    <mergeCell ref="AD75:AD76"/>
    <mergeCell ref="AE75:AE76"/>
    <mergeCell ref="AF75:AF76"/>
    <mergeCell ref="N75:N76"/>
    <mergeCell ref="O75:O76"/>
    <mergeCell ref="P75:P76"/>
    <mergeCell ref="Q75:Q76"/>
    <mergeCell ref="R75:R76"/>
    <mergeCell ref="S75:S76"/>
    <mergeCell ref="M70:M71"/>
    <mergeCell ref="L68:Z68"/>
    <mergeCell ref="AB68:AI68"/>
    <mergeCell ref="L73:Z73"/>
    <mergeCell ref="AB73:AI73"/>
    <mergeCell ref="H68:H69"/>
    <mergeCell ref="L69:R69"/>
    <mergeCell ref="AB69:AH69"/>
    <mergeCell ref="B68:B69"/>
    <mergeCell ref="C68:C69"/>
    <mergeCell ref="D68:D69"/>
    <mergeCell ref="F68:F69"/>
    <mergeCell ref="I68:I69"/>
    <mergeCell ref="B67:G67"/>
    <mergeCell ref="I67:AJ67"/>
    <mergeCell ref="C65:C66"/>
    <mergeCell ref="D65:D66"/>
    <mergeCell ref="F65:F66"/>
    <mergeCell ref="AG65:AG66"/>
    <mergeCell ref="AH65:AH66"/>
    <mergeCell ref="AI65:AI66"/>
    <mergeCell ref="Z65:Z66"/>
    <mergeCell ref="B72:G72"/>
    <mergeCell ref="I72:AJ72"/>
    <mergeCell ref="C70:C71"/>
    <mergeCell ref="D70:D71"/>
    <mergeCell ref="F70:F71"/>
    <mergeCell ref="AG70:AG71"/>
    <mergeCell ref="AH70:AH71"/>
    <mergeCell ref="AI70:AI71"/>
    <mergeCell ref="Z70:Z71"/>
    <mergeCell ref="AB70:AB71"/>
    <mergeCell ref="AB65:AB66"/>
    <mergeCell ref="AC65:AC66"/>
    <mergeCell ref="AD65:AD66"/>
    <mergeCell ref="AE65:AE66"/>
    <mergeCell ref="AF65:AF66"/>
    <mergeCell ref="H65:H66"/>
    <mergeCell ref="N65:N66"/>
    <mergeCell ref="O65:O66"/>
    <mergeCell ref="P65:P66"/>
    <mergeCell ref="Q65:Q66"/>
    <mergeCell ref="R65:R66"/>
    <mergeCell ref="S65:S66"/>
    <mergeCell ref="B65:B66"/>
    <mergeCell ref="I65:I66"/>
    <mergeCell ref="L65:L66"/>
    <mergeCell ref="M65:M66"/>
    <mergeCell ref="L63:Z63"/>
    <mergeCell ref="AB63:AI63"/>
    <mergeCell ref="L64:R64"/>
    <mergeCell ref="AB64:AH64"/>
    <mergeCell ref="B63:B64"/>
    <mergeCell ref="C63:C64"/>
    <mergeCell ref="D63:D64"/>
    <mergeCell ref="F63:F64"/>
    <mergeCell ref="I63:I64"/>
    <mergeCell ref="H63:H64"/>
    <mergeCell ref="B62:G62"/>
    <mergeCell ref="I62:AJ62"/>
    <mergeCell ref="C60:C61"/>
    <mergeCell ref="D60:D61"/>
    <mergeCell ref="F60:F61"/>
    <mergeCell ref="AG60:AG61"/>
    <mergeCell ref="AH60:AH61"/>
    <mergeCell ref="AI60:AI61"/>
    <mergeCell ref="Z60:Z61"/>
    <mergeCell ref="AB60:AB61"/>
    <mergeCell ref="AC60:AC61"/>
    <mergeCell ref="AD60:AD61"/>
    <mergeCell ref="AE60:AE61"/>
    <mergeCell ref="AF60:AF61"/>
    <mergeCell ref="AB55:AB56"/>
    <mergeCell ref="AC55:AC56"/>
    <mergeCell ref="AD55:AD56"/>
    <mergeCell ref="AE55:AE56"/>
    <mergeCell ref="AF55:AF56"/>
    <mergeCell ref="N55:N56"/>
    <mergeCell ref="O55:O56"/>
    <mergeCell ref="P55:P56"/>
    <mergeCell ref="Q55:Q56"/>
    <mergeCell ref="R55:R56"/>
    <mergeCell ref="S55:S56"/>
    <mergeCell ref="B55:B56"/>
    <mergeCell ref="I55:I56"/>
    <mergeCell ref="L55:L56"/>
    <mergeCell ref="N60:N61"/>
    <mergeCell ref="O60:O61"/>
    <mergeCell ref="P60:P61"/>
    <mergeCell ref="Q60:Q61"/>
    <mergeCell ref="R60:R61"/>
    <mergeCell ref="S60:S61"/>
    <mergeCell ref="B60:B61"/>
    <mergeCell ref="I60:I61"/>
    <mergeCell ref="H60:H61"/>
    <mergeCell ref="L59:R59"/>
    <mergeCell ref="AB59:AH59"/>
    <mergeCell ref="B58:B59"/>
    <mergeCell ref="C58:C59"/>
    <mergeCell ref="D58:D59"/>
    <mergeCell ref="F58:F59"/>
    <mergeCell ref="I58:I59"/>
    <mergeCell ref="H58:H59"/>
    <mergeCell ref="M55:M56"/>
    <mergeCell ref="L60:L61"/>
    <mergeCell ref="M60:M61"/>
    <mergeCell ref="L58:Z58"/>
    <mergeCell ref="AB58:AI58"/>
    <mergeCell ref="B57:G57"/>
    <mergeCell ref="I57:AJ57"/>
    <mergeCell ref="C55:C56"/>
    <mergeCell ref="D55:D56"/>
    <mergeCell ref="F55:F56"/>
    <mergeCell ref="AG55:AG56"/>
    <mergeCell ref="AH55:AH56"/>
    <mergeCell ref="AI55:AI56"/>
    <mergeCell ref="Z55:Z56"/>
    <mergeCell ref="H55:H56"/>
    <mergeCell ref="L54:R54"/>
    <mergeCell ref="AB54:AH54"/>
    <mergeCell ref="B53:B54"/>
    <mergeCell ref="C53:C54"/>
    <mergeCell ref="D53:D54"/>
    <mergeCell ref="F53:F54"/>
    <mergeCell ref="I53:I54"/>
    <mergeCell ref="B52:G52"/>
    <mergeCell ref="I52:AJ52"/>
    <mergeCell ref="C50:C51"/>
    <mergeCell ref="D50:D51"/>
    <mergeCell ref="F50:F51"/>
    <mergeCell ref="AG50:AG51"/>
    <mergeCell ref="AH50:AH51"/>
    <mergeCell ref="AI50:AI51"/>
    <mergeCell ref="Z50:Z51"/>
    <mergeCell ref="AB50:AB51"/>
    <mergeCell ref="AC50:AC51"/>
    <mergeCell ref="H50:H51"/>
    <mergeCell ref="H53:H54"/>
    <mergeCell ref="AD50:AD51"/>
    <mergeCell ref="AE50:AE51"/>
    <mergeCell ref="AF50:AF51"/>
    <mergeCell ref="N50:N51"/>
    <mergeCell ref="O50:O51"/>
    <mergeCell ref="P50:P51"/>
    <mergeCell ref="Q50:Q51"/>
    <mergeCell ref="R50:R51"/>
    <mergeCell ref="S50:S51"/>
    <mergeCell ref="B50:B51"/>
    <mergeCell ref="I50:I51"/>
    <mergeCell ref="L50:L51"/>
    <mergeCell ref="M50:M51"/>
    <mergeCell ref="L48:Z48"/>
    <mergeCell ref="AB48:AI48"/>
    <mergeCell ref="L53:Z53"/>
    <mergeCell ref="AB53:AI53"/>
    <mergeCell ref="H48:H49"/>
    <mergeCell ref="L49:R49"/>
    <mergeCell ref="AB49:AH49"/>
    <mergeCell ref="B48:B49"/>
    <mergeCell ref="C48:C49"/>
    <mergeCell ref="D48:D49"/>
    <mergeCell ref="F48:F49"/>
    <mergeCell ref="I48:I49"/>
    <mergeCell ref="B47:G47"/>
    <mergeCell ref="I47:AJ47"/>
    <mergeCell ref="C45:C46"/>
    <mergeCell ref="D45:D46"/>
    <mergeCell ref="F45:F46"/>
    <mergeCell ref="AG45:AG46"/>
    <mergeCell ref="AH45:AH46"/>
    <mergeCell ref="AI45:AI46"/>
    <mergeCell ref="Z45:Z46"/>
    <mergeCell ref="AB45:AB46"/>
    <mergeCell ref="AC45:AC46"/>
    <mergeCell ref="AD45:AD46"/>
    <mergeCell ref="AE45:AE46"/>
    <mergeCell ref="AF45:AF46"/>
    <mergeCell ref="H45:H46"/>
    <mergeCell ref="N45:N46"/>
    <mergeCell ref="O45:O46"/>
    <mergeCell ref="P45:P46"/>
    <mergeCell ref="Q45:Q46"/>
    <mergeCell ref="R45:R46"/>
    <mergeCell ref="S45:S46"/>
    <mergeCell ref="B45:B46"/>
    <mergeCell ref="I45:I46"/>
    <mergeCell ref="L45:L46"/>
    <mergeCell ref="M45:M46"/>
    <mergeCell ref="L43:Z43"/>
    <mergeCell ref="AB43:AI43"/>
    <mergeCell ref="L44:R44"/>
    <mergeCell ref="AB44:AH44"/>
    <mergeCell ref="B43:B44"/>
    <mergeCell ref="C43:C44"/>
    <mergeCell ref="D43:D44"/>
    <mergeCell ref="F43:F44"/>
    <mergeCell ref="I43:I44"/>
    <mergeCell ref="H43:H44"/>
    <mergeCell ref="B42:G42"/>
    <mergeCell ref="I42:AJ42"/>
    <mergeCell ref="C40:C41"/>
    <mergeCell ref="D40:D41"/>
    <mergeCell ref="F40:F41"/>
    <mergeCell ref="AG40:AG41"/>
    <mergeCell ref="AH40:AH41"/>
    <mergeCell ref="AI40:AI41"/>
    <mergeCell ref="Z40:Z41"/>
    <mergeCell ref="AB40:AB41"/>
    <mergeCell ref="AC40:AC41"/>
    <mergeCell ref="AD40:AD41"/>
    <mergeCell ref="AE40:AE41"/>
    <mergeCell ref="AF40:AF41"/>
    <mergeCell ref="N40:N41"/>
    <mergeCell ref="O40:O41"/>
    <mergeCell ref="P40:P41"/>
    <mergeCell ref="Q40:Q41"/>
    <mergeCell ref="R40:R41"/>
    <mergeCell ref="S40:S41"/>
    <mergeCell ref="B40:B41"/>
    <mergeCell ref="I40:I41"/>
    <mergeCell ref="H40:H41"/>
    <mergeCell ref="L40:L41"/>
    <mergeCell ref="M40:M41"/>
    <mergeCell ref="L38:Z38"/>
    <mergeCell ref="AB38:AI38"/>
    <mergeCell ref="L34:R34"/>
    <mergeCell ref="AB34:AH34"/>
    <mergeCell ref="B33:B34"/>
    <mergeCell ref="C33:C34"/>
    <mergeCell ref="D33:D34"/>
    <mergeCell ref="F33:F34"/>
    <mergeCell ref="I33:I34"/>
    <mergeCell ref="H33:H34"/>
    <mergeCell ref="L39:R39"/>
    <mergeCell ref="AB39:AH39"/>
    <mergeCell ref="B38:B39"/>
    <mergeCell ref="C38:C39"/>
    <mergeCell ref="D38:D39"/>
    <mergeCell ref="F38:F39"/>
    <mergeCell ref="I38:I39"/>
    <mergeCell ref="B37:G37"/>
    <mergeCell ref="I37:AJ37"/>
    <mergeCell ref="C35:C36"/>
    <mergeCell ref="D35:D36"/>
    <mergeCell ref="F35:F36"/>
    <mergeCell ref="AG35:AG36"/>
    <mergeCell ref="AH35:AH36"/>
    <mergeCell ref="AI35:AI36"/>
    <mergeCell ref="Z35:Z36"/>
    <mergeCell ref="H35:H36"/>
    <mergeCell ref="H38:H39"/>
    <mergeCell ref="AB35:AB36"/>
    <mergeCell ref="AC35:AC36"/>
    <mergeCell ref="AC30:AC31"/>
    <mergeCell ref="H30:H31"/>
    <mergeCell ref="AD30:AD31"/>
    <mergeCell ref="AE30:AE31"/>
    <mergeCell ref="AF30:AF31"/>
    <mergeCell ref="N30:N31"/>
    <mergeCell ref="O30:O31"/>
    <mergeCell ref="P30:P31"/>
    <mergeCell ref="Q30:Q31"/>
    <mergeCell ref="R30:R31"/>
    <mergeCell ref="S30:S31"/>
    <mergeCell ref="B30:B31"/>
    <mergeCell ref="I30:I31"/>
    <mergeCell ref="L30:L31"/>
    <mergeCell ref="B35:B36"/>
    <mergeCell ref="I35:I36"/>
    <mergeCell ref="L35:L36"/>
    <mergeCell ref="M35:M36"/>
    <mergeCell ref="AD35:AD36"/>
    <mergeCell ref="AE35:AE36"/>
    <mergeCell ref="AF35:AF36"/>
    <mergeCell ref="N35:N36"/>
    <mergeCell ref="O35:O36"/>
    <mergeCell ref="P35:P36"/>
    <mergeCell ref="Q35:Q36"/>
    <mergeCell ref="R35:R36"/>
    <mergeCell ref="S35:S36"/>
    <mergeCell ref="M30:M31"/>
    <mergeCell ref="L28:Z28"/>
    <mergeCell ref="AB28:AI28"/>
    <mergeCell ref="L33:Z33"/>
    <mergeCell ref="AB33:AI33"/>
    <mergeCell ref="H28:H29"/>
    <mergeCell ref="L29:R29"/>
    <mergeCell ref="AB29:AH29"/>
    <mergeCell ref="B28:B29"/>
    <mergeCell ref="C28:C29"/>
    <mergeCell ref="D28:D29"/>
    <mergeCell ref="F28:F29"/>
    <mergeCell ref="I28:I29"/>
    <mergeCell ref="B27:G27"/>
    <mergeCell ref="I27:AJ27"/>
    <mergeCell ref="C25:C26"/>
    <mergeCell ref="D25:D26"/>
    <mergeCell ref="F25:F26"/>
    <mergeCell ref="AG25:AG26"/>
    <mergeCell ref="AH25:AH26"/>
    <mergeCell ref="AI25:AI26"/>
    <mergeCell ref="Z25:Z26"/>
    <mergeCell ref="B32:G32"/>
    <mergeCell ref="I32:AJ32"/>
    <mergeCell ref="C30:C31"/>
    <mergeCell ref="D30:D31"/>
    <mergeCell ref="F30:F31"/>
    <mergeCell ref="AG30:AG31"/>
    <mergeCell ref="AH30:AH31"/>
    <mergeCell ref="AI30:AI31"/>
    <mergeCell ref="Z30:Z31"/>
    <mergeCell ref="AB30:AB31"/>
    <mergeCell ref="AB25:AB26"/>
    <mergeCell ref="AC25:AC26"/>
    <mergeCell ref="AD25:AD26"/>
    <mergeCell ref="AE25:AE26"/>
    <mergeCell ref="AF25:AF26"/>
    <mergeCell ref="H25:H26"/>
    <mergeCell ref="N25:N26"/>
    <mergeCell ref="O25:O26"/>
    <mergeCell ref="P25:P26"/>
    <mergeCell ref="Q25:Q26"/>
    <mergeCell ref="R25:R26"/>
    <mergeCell ref="S25:S26"/>
    <mergeCell ref="B25:B26"/>
    <mergeCell ref="I25:I26"/>
    <mergeCell ref="L25:L26"/>
    <mergeCell ref="M25:M26"/>
    <mergeCell ref="L23:Z23"/>
    <mergeCell ref="AB23:AI23"/>
    <mergeCell ref="L24:R24"/>
    <mergeCell ref="AB24:AH24"/>
    <mergeCell ref="B23:B24"/>
    <mergeCell ref="C23:C24"/>
    <mergeCell ref="D23:D24"/>
    <mergeCell ref="F23:F24"/>
    <mergeCell ref="I23:I24"/>
    <mergeCell ref="H23:H24"/>
    <mergeCell ref="B22:G22"/>
    <mergeCell ref="I22:AJ22"/>
    <mergeCell ref="C20:C21"/>
    <mergeCell ref="D20:D21"/>
    <mergeCell ref="F20:F21"/>
    <mergeCell ref="AG20:AG21"/>
    <mergeCell ref="AH20:AH21"/>
    <mergeCell ref="AI20:AI21"/>
    <mergeCell ref="Z20:Z21"/>
    <mergeCell ref="AB20:AB21"/>
    <mergeCell ref="AC20:AC21"/>
    <mergeCell ref="AD20:AD21"/>
    <mergeCell ref="AE20:AE21"/>
    <mergeCell ref="AF20:AF21"/>
    <mergeCell ref="N20:N21"/>
    <mergeCell ref="O20:O21"/>
    <mergeCell ref="P20:P21"/>
    <mergeCell ref="Q20:Q21"/>
    <mergeCell ref="B20:B21"/>
    <mergeCell ref="I20:I21"/>
    <mergeCell ref="L20:L21"/>
    <mergeCell ref="M20:M21"/>
    <mergeCell ref="AB18:AI18"/>
    <mergeCell ref="B17:G17"/>
    <mergeCell ref="I17:AJ17"/>
    <mergeCell ref="AG15:AG16"/>
    <mergeCell ref="AH15:AH16"/>
    <mergeCell ref="AI15:AI16"/>
    <mergeCell ref="Z15:Z16"/>
    <mergeCell ref="AB15:AB16"/>
    <mergeCell ref="AC15:AC16"/>
    <mergeCell ref="AD15:AD16"/>
    <mergeCell ref="AE15:AE16"/>
    <mergeCell ref="AF15:AF16"/>
    <mergeCell ref="N15:N16"/>
    <mergeCell ref="AC10:AC11"/>
    <mergeCell ref="AD10:AD11"/>
    <mergeCell ref="O15:O16"/>
    <mergeCell ref="P15:P16"/>
    <mergeCell ref="Q15:Q16"/>
    <mergeCell ref="R15:R16"/>
    <mergeCell ref="S15:S16"/>
    <mergeCell ref="L14:R14"/>
    <mergeCell ref="AB14:AH14"/>
    <mergeCell ref="B15:B16"/>
    <mergeCell ref="I15:I16"/>
    <mergeCell ref="L15:L16"/>
    <mergeCell ref="M15:M16"/>
    <mergeCell ref="C15:C16"/>
    <mergeCell ref="D15:D16"/>
    <mergeCell ref="F15:F16"/>
    <mergeCell ref="H13:H14"/>
    <mergeCell ref="H15:H16"/>
    <mergeCell ref="B10:B11"/>
    <mergeCell ref="I10:I11"/>
    <mergeCell ref="L10:L11"/>
    <mergeCell ref="D8:D9"/>
    <mergeCell ref="F8:F9"/>
    <mergeCell ref="I8:I9"/>
    <mergeCell ref="L8:Z8"/>
    <mergeCell ref="C10:C11"/>
    <mergeCell ref="D10:D11"/>
    <mergeCell ref="F10:F11"/>
    <mergeCell ref="H8:H9"/>
    <mergeCell ref="H10:H11"/>
    <mergeCell ref="R20:R21"/>
    <mergeCell ref="S20:S21"/>
    <mergeCell ref="H20:H21"/>
    <mergeCell ref="L19:R19"/>
    <mergeCell ref="F18:F19"/>
    <mergeCell ref="I18:I19"/>
    <mergeCell ref="L18:Z18"/>
    <mergeCell ref="AB19:AH19"/>
    <mergeCell ref="I12:AJ12"/>
    <mergeCell ref="B13:B14"/>
    <mergeCell ref="C13:C14"/>
    <mergeCell ref="D13:D14"/>
    <mergeCell ref="F13:F14"/>
    <mergeCell ref="I13:I14"/>
    <mergeCell ref="L13:Z13"/>
    <mergeCell ref="AB13:AI13"/>
    <mergeCell ref="AF10:AF11"/>
    <mergeCell ref="AG10:AG11"/>
    <mergeCell ref="AH10:AH11"/>
    <mergeCell ref="AI10:AI11"/>
    <mergeCell ref="S10:S11"/>
    <mergeCell ref="Z10:Z11"/>
    <mergeCell ref="AB10:AB11"/>
    <mergeCell ref="A393:A394"/>
    <mergeCell ref="A345:A347"/>
    <mergeCell ref="A318:A319"/>
    <mergeCell ref="A320:A322"/>
    <mergeCell ref="A323:A324"/>
    <mergeCell ref="A325:A327"/>
    <mergeCell ref="A328:A329"/>
    <mergeCell ref="A330:A332"/>
    <mergeCell ref="A303:A304"/>
    <mergeCell ref="A305:A307"/>
    <mergeCell ref="A308:A309"/>
    <mergeCell ref="A310:A312"/>
    <mergeCell ref="A313:A314"/>
    <mergeCell ref="A315:A317"/>
    <mergeCell ref="A288:A289"/>
    <mergeCell ref="A290:A292"/>
    <mergeCell ref="A395:A397"/>
    <mergeCell ref="A398:A399"/>
    <mergeCell ref="A400:A402"/>
    <mergeCell ref="B8:B9"/>
    <mergeCell ref="C8:C9"/>
    <mergeCell ref="B12:G12"/>
    <mergeCell ref="B18:B19"/>
    <mergeCell ref="C18:C19"/>
    <mergeCell ref="D18:D19"/>
    <mergeCell ref="A378:A379"/>
    <mergeCell ref="A380:A382"/>
    <mergeCell ref="A383:A384"/>
    <mergeCell ref="A385:A387"/>
    <mergeCell ref="A388:A389"/>
    <mergeCell ref="A390:A392"/>
    <mergeCell ref="A363:A364"/>
    <mergeCell ref="A365:A367"/>
    <mergeCell ref="A368:A369"/>
    <mergeCell ref="A370:A372"/>
    <mergeCell ref="A373:A374"/>
    <mergeCell ref="A375:A377"/>
    <mergeCell ref="A348:A349"/>
    <mergeCell ref="A350:A352"/>
    <mergeCell ref="A353:A354"/>
    <mergeCell ref="A355:A357"/>
    <mergeCell ref="A358:A359"/>
    <mergeCell ref="A360:A362"/>
    <mergeCell ref="A333:A334"/>
    <mergeCell ref="A335:A337"/>
    <mergeCell ref="A338:A339"/>
    <mergeCell ref="A340:A342"/>
    <mergeCell ref="A343:A344"/>
    <mergeCell ref="A293:A294"/>
    <mergeCell ref="A295:A297"/>
    <mergeCell ref="A298:A299"/>
    <mergeCell ref="A300:A302"/>
    <mergeCell ref="A273:A274"/>
    <mergeCell ref="A275:A277"/>
    <mergeCell ref="A278:A279"/>
    <mergeCell ref="A280:A282"/>
    <mergeCell ref="A283:A284"/>
    <mergeCell ref="A285:A287"/>
    <mergeCell ref="A258:A259"/>
    <mergeCell ref="A260:A262"/>
    <mergeCell ref="A263:A264"/>
    <mergeCell ref="A265:A267"/>
    <mergeCell ref="A268:A269"/>
    <mergeCell ref="A270:A272"/>
    <mergeCell ref="A243:A244"/>
    <mergeCell ref="A245:A247"/>
    <mergeCell ref="A248:A249"/>
    <mergeCell ref="A250:A252"/>
    <mergeCell ref="A253:A254"/>
    <mergeCell ref="A255:A257"/>
    <mergeCell ref="A228:A229"/>
    <mergeCell ref="A230:A232"/>
    <mergeCell ref="A233:A234"/>
    <mergeCell ref="A235:A237"/>
    <mergeCell ref="A238:A239"/>
    <mergeCell ref="A240:A242"/>
    <mergeCell ref="A213:A214"/>
    <mergeCell ref="A215:A217"/>
    <mergeCell ref="A218:A219"/>
    <mergeCell ref="A220:A222"/>
    <mergeCell ref="A223:A224"/>
    <mergeCell ref="A225:A227"/>
    <mergeCell ref="A198:A199"/>
    <mergeCell ref="A200:A202"/>
    <mergeCell ref="A203:A204"/>
    <mergeCell ref="A205:A207"/>
    <mergeCell ref="A208:A209"/>
    <mergeCell ref="A210:A212"/>
    <mergeCell ref="A183:A184"/>
    <mergeCell ref="A185:A187"/>
    <mergeCell ref="A188:A189"/>
    <mergeCell ref="A190:A192"/>
    <mergeCell ref="A193:A194"/>
    <mergeCell ref="A195:A197"/>
    <mergeCell ref="A168:A169"/>
    <mergeCell ref="A170:A172"/>
    <mergeCell ref="A173:A174"/>
    <mergeCell ref="A175:A177"/>
    <mergeCell ref="A178:A179"/>
    <mergeCell ref="A180:A182"/>
    <mergeCell ref="A153:A154"/>
    <mergeCell ref="A155:A157"/>
    <mergeCell ref="A158:A159"/>
    <mergeCell ref="A160:A162"/>
    <mergeCell ref="A163:A164"/>
    <mergeCell ref="A165:A167"/>
    <mergeCell ref="A138:A139"/>
    <mergeCell ref="A140:A142"/>
    <mergeCell ref="A143:A144"/>
    <mergeCell ref="A145:A147"/>
    <mergeCell ref="A148:A149"/>
    <mergeCell ref="A150:A152"/>
    <mergeCell ref="A123:A124"/>
    <mergeCell ref="A125:A127"/>
    <mergeCell ref="A128:A129"/>
    <mergeCell ref="A130:A132"/>
    <mergeCell ref="A133:A134"/>
    <mergeCell ref="A135:A137"/>
    <mergeCell ref="A108:A109"/>
    <mergeCell ref="A110:A112"/>
    <mergeCell ref="A113:A114"/>
    <mergeCell ref="A115:A117"/>
    <mergeCell ref="A118:A119"/>
    <mergeCell ref="A120:A122"/>
    <mergeCell ref="A93:A94"/>
    <mergeCell ref="A95:A97"/>
    <mergeCell ref="A98:A99"/>
    <mergeCell ref="A100:A102"/>
    <mergeCell ref="A103:A104"/>
    <mergeCell ref="A105:A107"/>
    <mergeCell ref="A78:A79"/>
    <mergeCell ref="A80:A82"/>
    <mergeCell ref="A83:A84"/>
    <mergeCell ref="A85:A87"/>
    <mergeCell ref="A88:A89"/>
    <mergeCell ref="A90:A92"/>
    <mergeCell ref="A63:A64"/>
    <mergeCell ref="A65:A67"/>
    <mergeCell ref="A68:A69"/>
    <mergeCell ref="A70:A72"/>
    <mergeCell ref="A73:A74"/>
    <mergeCell ref="A75:A77"/>
    <mergeCell ref="A48:A49"/>
    <mergeCell ref="A50:A52"/>
    <mergeCell ref="A53:A54"/>
    <mergeCell ref="A55:A57"/>
    <mergeCell ref="A58:A59"/>
    <mergeCell ref="A60:A62"/>
    <mergeCell ref="A33:A34"/>
    <mergeCell ref="A35:A37"/>
    <mergeCell ref="A38:A39"/>
    <mergeCell ref="A40:A42"/>
    <mergeCell ref="A43:A44"/>
    <mergeCell ref="A45:A47"/>
    <mergeCell ref="A18:A19"/>
    <mergeCell ref="A20:A22"/>
    <mergeCell ref="A23:A24"/>
    <mergeCell ref="A25:A27"/>
    <mergeCell ref="A28:A29"/>
    <mergeCell ref="A30:A32"/>
    <mergeCell ref="A3:A4"/>
    <mergeCell ref="A5:A7"/>
    <mergeCell ref="A8:A9"/>
    <mergeCell ref="A10:A12"/>
    <mergeCell ref="A13:A14"/>
    <mergeCell ref="A15:A17"/>
    <mergeCell ref="B5:B6"/>
    <mergeCell ref="B7:G7"/>
    <mergeCell ref="I7:AJ7"/>
    <mergeCell ref="C5:C6"/>
    <mergeCell ref="D5:D6"/>
    <mergeCell ref="F5:F6"/>
    <mergeCell ref="AH5:AH6"/>
    <mergeCell ref="AI5:AI6"/>
    <mergeCell ref="AB5:AB6"/>
    <mergeCell ref="AC5:AC6"/>
    <mergeCell ref="AD5:AD6"/>
    <mergeCell ref="AE5:AE6"/>
    <mergeCell ref="AF5:AF6"/>
    <mergeCell ref="AG5:AG6"/>
    <mergeCell ref="AB3:AI3"/>
    <mergeCell ref="AB4:AH4"/>
    <mergeCell ref="AE10:AE11"/>
    <mergeCell ref="M10:M11"/>
    <mergeCell ref="N10:N11"/>
    <mergeCell ref="O10:O11"/>
    <mergeCell ref="P10:P11"/>
    <mergeCell ref="Q10:Q11"/>
    <mergeCell ref="R10:R11"/>
    <mergeCell ref="AB8:AI8"/>
    <mergeCell ref="L9:R9"/>
    <mergeCell ref="AB9:AH9"/>
    <mergeCell ref="L5:L6"/>
    <mergeCell ref="M5:M6"/>
    <mergeCell ref="N5:N6"/>
    <mergeCell ref="O5:O6"/>
    <mergeCell ref="P5:P6"/>
    <mergeCell ref="Q5:Q6"/>
    <mergeCell ref="I5:I6"/>
    <mergeCell ref="L4:R4"/>
    <mergeCell ref="L3:Z3"/>
    <mergeCell ref="R5:R6"/>
    <mergeCell ref="S5:S6"/>
    <mergeCell ref="Z5:Z6"/>
    <mergeCell ref="B3:B4"/>
    <mergeCell ref="C3:C4"/>
    <mergeCell ref="D3:D4"/>
    <mergeCell ref="F3:F4"/>
    <mergeCell ref="I3:I4"/>
    <mergeCell ref="H3:H4"/>
    <mergeCell ref="H5:H6"/>
  </mergeCells>
  <phoneticPr fontId="1"/>
  <dataValidations xWindow="96" yWindow="436" count="9">
    <dataValidation type="list" allowBlank="1" showInputMessage="1" showErrorMessage="1" sqref="X205:X206 X210:X211 X220:X221 X5:X6 X385:X386 X375:X376 X390:X391 X215:X216 X10:X11 X15:X16 X20:X21 X25:X26 X30:X31 X35:X36 X40:X41 X45:X46 X50:X51 X55:X56 X60:X61 X65:X66 X70:X71 X75:X76 X395:X396 X80:X81 X85:X86 X90:X91 X95:X96 X100:X101 X105:X106 X110:X111 X115:X116 X120:X121 X125:X126 X130:X131 X135:X136 X140:X141 X145:X146 X150:X151 X155:X156 X160:X161 X165:X166 X170:X171 X175:X176 X180:X181 X190:X191 X195:X196 X200:X201 X225:X226 X230:X231 X235:X236 X240:X241 X245:X246 X250:X251 X255:X256 X260:X261 X265:X266 X270:X271 X275:X276 X280:X281 X285:X286 X290:X291 X295:X296 X300:X301 X305:X306 X310:X311 X315:X316 X320:X321 X325:X326 X330:X331 X335:X336 X340:X341 X345:X346 X350:X351 X355:X356 X360:X361 X365:X366 X370:X371 X380:X381 X185:X186 X400:X401" xr:uid="{00000000-0002-0000-0200-000001000000}">
      <formula1>樹立日③</formula1>
    </dataValidation>
    <dataValidation type="list" allowBlank="1" showInputMessage="1" showErrorMessage="1" sqref="V205:V206 V210:V211 V220:V221 V5:V6 V385:V386 V375:V376 V390:V391 V215:V216 V10:V11 V15:V16 V20:V21 V25:V26 V30:V31 V35:V36 V40:V41 V45:V46 V50:V51 V55:V56 V60:V61 V65:V66 V70:V71 V75:V76 V395:V396 V80:V81 V85:V86 V90:V91 V95:V96 V100:V101 V105:V106 V110:V111 V115:V116 V120:V121 V125:V126 V130:V131 V135:V136 V140:V141 V145:V146 V150:V151 V155:V156 V160:V161 V165:V166 V170:V171 V175:V176 V180:V181 V190:V191 V195:V196 V200:V201 V225:V226 V230:V231 V235:V236 V240:V241 V245:V246 V250:V251 V255:V256 V260:V261 V265:V266 V270:V271 V275:V276 V280:V281 V285:V286 V290:V291 V295:V296 V300:V301 V305:V306 V310:V311 V315:V316 V320:V321 V325:V326 V330:V331 V335:V336 V340:V341 V345:V346 V350:V351 V355:V356 V360:V361 V365:V366 V370:V371 V380:V381 V185:V186 V400:V401" xr:uid="{00000000-0002-0000-0200-000002000000}">
      <formula1>樹立日②</formula1>
    </dataValidation>
    <dataValidation type="list" allowBlank="1" showInputMessage="1" showErrorMessage="1" sqref="T205:T206 T210:T211 T220:T221 T5:T6 T385:T386 T375:T376 T390:T391 T215:T216 T10:T11 T15:T16 T20:T21 T25:T26 T30:T31 T35:T36 T40:T41 T45:T46 T50:T51 T55:T56 T60:T61 T65:T66 T70:T71 T75:T76 T395:T396 T80:T81 T85:T86 T90:T91 T95:T96 T100:T101 T105:T106 T110:T111 T115:T116 T120:T121 T125:T126 T130:T131 T135:T136 T140:T141 T145:T146 T150:T151 T155:T156 T160:T161 T165:T166 T170:T171 T175:T176 T180:T181 T190:T191 T195:T196 T200:T201 T225:T226 T230:T231 T235:T236 T240:T241 T245:T246 T250:T251 T255:T256 T260:T261 T265:T266 T270:T271 T275:T276 T280:T281 T285:T286 T290:T291 T295:T296 T300:T301 T305:T306 T310:T311 T315:T316 T320:T321 T325:T326 T330:T331 T335:T336 T340:T341 T345:T346 T350:T351 T355:T356 T360:T361 T365:T366 T370:T371 T380:T381 T185:T186 T400:T401" xr:uid="{00000000-0002-0000-0200-000003000000}">
      <formula1>樹立日①</formula1>
    </dataValidation>
    <dataValidation type="list" allowBlank="1" showInputMessage="1" showErrorMessage="1" sqref="C210 C205 C200 C195 C185 C180 C175 C170 C165 C160 C155 C150 C145 C140 C135 C130 C125 C120 C115 C110 C105 C100 C95 C90 C85 C400 C80 C75 C70 C65 C60 C55 C50 C45 C40 C35 C30 C25 C20 C15 C10 C395 C380 C390 C190 C225 C215 C230 C235 C240 C245 C250 C255 C260 C265 C270 C275 C280 C285 C290 C295 C300 C305 C310 C315 C320 C325 C330 C335 C340 C345 C350 C355 C360 C365 C370 C375 C385 C5 C220" xr:uid="{00000000-0002-0000-0200-000004000000}">
      <formula1>"○,"</formula1>
    </dataValidation>
    <dataValidation type="list" allowBlank="1" showInputMessage="1" showErrorMessage="1" sqref="J210:J211 J215:J216 J225:J226 J5:J6 J390:J391 J380:J381 J395:J396 J10:J11 J15:J16 J20:J21 J25:J26 J30:J31 J35:J36 J40:J41 J45:J46 J50:J51 J55:J56 J60:J61 J65:J66 J70:J71 J75:J76 J80:J81 J400:J401 J85:J86 J90:J91 J95:J96 J100:J101 J105:J106 J110:J111 J115:J116 J120:J121 J125:J126 J130:J131 J135:J136 J140:J141 J145:J146 J150:J151 J155:J156 J160:J161 J165:J166 J170:J171 J175:J176 J180:J181 J185:J186 J195:J196 J200:J201 J205:J206 J230:J231 J235:J236 J240:J241 J245:J246 J250:J251 J255:J256 J260:J261 J265:J266 J270:J271 J275:J276 J280:J281 J285:J286 J290:J291 J295:J296 J300:J301 J305:J306 J310:J311 J315:J316 J320:J321 J325:J326 J330:J331 J335:J336 J340:J341 J345:J346 J350:J351 J355:J356 J360:J361 J365:J366 J370:J371 J375:J376 J385:J386 J190:J191 J220:J221" xr:uid="{00000000-0002-0000-0200-000005000000}">
      <formula1>"有,無"</formula1>
    </dataValidation>
    <dataValidation allowBlank="1" showInputMessage="1" showErrorMessage="1" promptTitle="ナンバー" prompt="主催者側で設定しますので、入力しないでください。" sqref="B5" xr:uid="{00000000-0002-0000-0200-000008000000}"/>
    <dataValidation type="list" allowBlank="1" showErrorMessage="1" prompt="▽をクリックし、ノブを上にスライドすると登録番号が表示されます。" sqref="D5:D6 D10:D11 D15:D16 D20:D21 D25:D26 D30:D31 D35:D36 D40:D41 D45:D46 D50:D51 D55:D56 D60:D61 D65:D66 D70:D71 D75:D76 D80:D81 D400:D401 D85:D86 D90:D91 D95:D96 D100:D101 D105:D106 D110:D111 D115:D116 D120:D121 D125:D126 D130:D131 D135:D136 D140:D141 D145:D146 D150:D151 D155:D156 D160:D161 D165:D166 D170:D171 D175:D176 D180:D181 D185:D186 D190:D191 D195:D196 D200:D201 D205:D206 D210:D211 D215:D216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220:D221" xr:uid="{4144C758-F443-4198-9A01-F27BBE5DBD94}">
      <formula1>INDIRECT($AP5)</formula1>
    </dataValidation>
    <dataValidation type="list" allowBlank="1" showInputMessage="1" showErrorMessage="1" sqref="I5:I6 I10:I11 I15:I16 I20:I21 I25:I26 I30:I31 I35:I36 I40:I41 I45:I46 I50:I51 I55:I56 I60:I61 I65:I66 I70:I71 I75:I76 I80:I81 I85:I86 I90:I91 I95:I96 I100:I101 I105:I106 I110:I111 I115:I116 I120:I121 I125:I126 I130:I131 I135:I136 I140:I141 I145:I146 I150:I151 I155:I156 I160:I161 I165:I166 I170:I171 I175:I176 I180:I181 I185:I186 I190:I191 I195:I196 I200:I201 I205:I206 I210:I211 I215:I216 I220:I221 I225:I226 I230:I231 I235:I236 I240:I241 I245:I246 I250:I251 I255:I256 I260:I261 I265:I266 I270:I271 I275:I276 I280:I281 I285:I286 I290:I291 I295:I296 I300:I301 I305:I306 I310:I311 I315:I316 I320:I321 I325:I326 I330:I331 I335:I336 I340:I341 I345:I346 I350:I351 I355:I356 I360:I361 I365:I366 I370:I371 I375:I376 I380:I381 I385:I386 I390:I391 I395:I396 I400:I401" xr:uid="{9ED8DBA4-D205-4700-A6FF-E205B5DD1021}">
      <formula1>男子種目</formula1>
    </dataValidation>
    <dataValidation imeMode="halfAlpha" allowBlank="1" showInputMessage="1" showErrorMessage="1" prompt="何も入力しないでください。" sqref="B10:B11 B15:B16 B20:B21 B25:B26 B30:B31 B35:B36 B40:B41 B45:B46 B50:B51 B55:B56 B60:B61 B65:B66 B70:B71 B75:B76 B80:B81 B85:B86 B90:B91 B95:B96 B100:B101 B105:B106 B110:B111 B115:B116 B120:B121 B125:B126 B130:B131 B135:B136 B140:B141 B145:B146 B150:B151 B155:B156 B160:B161 B165:B166 B170:B171 B175:B176 B180:B181 B185:B186 B190:B191 B195:B196 B200:B201 B205:B206 B210:B211 B215:B216 B220:B221 B225:B226 B230:B231 B235:B236 B240:B241 B245:B246 B250:B251 B255:B256 B260:B261 B265:B266 B270:B271 B275:B276 B280:B281 B285:B286 B290:B291 B295:B296 B300:B301 B305:B306 B310:B311 B315:B316 B320:B321 B325:B326 B330:B331 B335:B336 B340:B341 B345:B346 B350:B351 B355:B356 B360:B361 B365:B366 B370:B371 B375:B376 B380:B381 B385:B386 B390:B391 B395:B396 B400:B401" xr:uid="{99B12D04-3990-433B-A612-6B4F9C4701C6}"/>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N107"/>
  <sheetViews>
    <sheetView zoomScale="70" zoomScaleNormal="70" zoomScaleSheetLayoutView="10" workbookViewId="0">
      <selection activeCell="T7" sqref="T7"/>
    </sheetView>
  </sheetViews>
  <sheetFormatPr defaultRowHeight="13.5" x14ac:dyDescent="0.15"/>
  <cols>
    <col min="1" max="1" width="13.625" style="3" customWidth="1"/>
    <col min="2" max="2" width="22.125" style="3" bestFit="1" customWidth="1"/>
    <col min="3" max="3" width="13.625" style="3" customWidth="1"/>
    <col min="4" max="4" width="23" style="3" hidden="1" customWidth="1"/>
    <col min="5" max="5" width="5.375" style="3" customWidth="1"/>
    <col min="6" max="6" width="7.875" style="3" customWidth="1"/>
    <col min="7" max="7" width="5.375" style="3" customWidth="1"/>
    <col min="8" max="8" width="7.875" style="3" customWidth="1"/>
    <col min="9" max="9" width="5.375" style="3" customWidth="1"/>
    <col min="10" max="10" width="7.875" style="3" customWidth="1"/>
    <col min="11" max="11" width="5.375" style="3" customWidth="1"/>
    <col min="12" max="12" width="12" style="3" customWidth="1"/>
    <col min="13" max="13" width="42" style="3" bestFit="1" customWidth="1"/>
    <col min="14" max="14" width="7.25" style="3" bestFit="1" customWidth="1"/>
    <col min="15" max="15" width="3.625" style="3" bestFit="1" customWidth="1"/>
    <col min="16" max="16" width="6.75" style="3" bestFit="1" customWidth="1"/>
    <col min="17" max="17" width="3.625" style="3" bestFit="1" customWidth="1"/>
    <col min="18" max="18" width="6.75" style="3" bestFit="1" customWidth="1"/>
    <col min="19" max="19" width="3.625" style="3" bestFit="1" customWidth="1"/>
    <col min="20" max="20" width="22.25" style="3" customWidth="1"/>
    <col min="21" max="21" width="34.875" style="3" customWidth="1"/>
    <col min="22" max="22" width="9" style="3"/>
    <col min="23" max="23" width="7" style="3" hidden="1" customWidth="1"/>
    <col min="24" max="24" width="9" style="3" hidden="1" customWidth="1"/>
    <col min="25" max="16384" width="9" style="3"/>
  </cols>
  <sheetData>
    <row r="1" spans="1:66" ht="13.5" customHeight="1" x14ac:dyDescent="0.15">
      <c r="A1" s="381" t="str">
        <f>基本情報!$D$6 &amp; "(男子1部)"</f>
        <v>(男子1部)</v>
      </c>
      <c r="B1" s="381"/>
      <c r="C1" s="381"/>
      <c r="D1" s="381"/>
      <c r="E1" s="381"/>
      <c r="F1" s="381"/>
      <c r="G1" s="381"/>
      <c r="H1" s="381"/>
      <c r="I1" s="381"/>
      <c r="J1" s="381"/>
      <c r="K1" s="381"/>
      <c r="L1" s="381"/>
      <c r="M1" s="381"/>
      <c r="N1" s="381"/>
      <c r="O1" s="381"/>
      <c r="P1" s="381"/>
      <c r="Q1" s="381"/>
      <c r="R1" s="381"/>
      <c r="S1" s="381"/>
      <c r="T1" s="381"/>
      <c r="U1" s="381"/>
    </row>
    <row r="2" spans="1:66" ht="14.25" customHeight="1" thickBot="1" x14ac:dyDescent="0.2">
      <c r="A2" s="382"/>
      <c r="B2" s="382"/>
      <c r="C2" s="382"/>
      <c r="D2" s="382"/>
      <c r="E2" s="382"/>
      <c r="F2" s="382"/>
      <c r="G2" s="382"/>
      <c r="H2" s="382"/>
      <c r="I2" s="382"/>
      <c r="J2" s="382"/>
      <c r="K2" s="382"/>
      <c r="L2" s="382"/>
      <c r="M2" s="382"/>
      <c r="N2" s="382"/>
      <c r="O2" s="382"/>
      <c r="P2" s="382"/>
      <c r="Q2" s="382"/>
      <c r="R2" s="382"/>
      <c r="S2" s="382"/>
      <c r="T2" s="382"/>
      <c r="U2" s="382"/>
    </row>
    <row r="3" spans="1:66" ht="13.5" customHeight="1" x14ac:dyDescent="0.15">
      <c r="A3" s="383" t="s">
        <v>6</v>
      </c>
      <c r="B3" s="385" t="s">
        <v>316</v>
      </c>
      <c r="C3" s="387" t="s">
        <v>320</v>
      </c>
      <c r="D3" s="388" t="s">
        <v>319</v>
      </c>
      <c r="E3" s="288" t="s">
        <v>4</v>
      </c>
      <c r="F3" s="288"/>
      <c r="G3" s="288"/>
      <c r="H3" s="288"/>
      <c r="I3" s="288"/>
      <c r="J3" s="288"/>
      <c r="K3" s="288"/>
      <c r="L3" s="288"/>
      <c r="M3" s="288"/>
      <c r="N3" s="288"/>
      <c r="O3" s="288"/>
      <c r="P3" s="288"/>
      <c r="Q3" s="288"/>
      <c r="R3" s="288"/>
      <c r="S3" s="293"/>
      <c r="T3" s="301" t="s">
        <v>317</v>
      </c>
      <c r="U3" s="387" t="s">
        <v>318</v>
      </c>
    </row>
    <row r="4" spans="1:66" ht="14.25" thickBot="1" x14ac:dyDescent="0.2">
      <c r="A4" s="384"/>
      <c r="B4" s="386"/>
      <c r="C4" s="386"/>
      <c r="D4" s="389"/>
      <c r="E4" s="295" t="s">
        <v>8</v>
      </c>
      <c r="F4" s="295"/>
      <c r="G4" s="295"/>
      <c r="H4" s="295"/>
      <c r="I4" s="295"/>
      <c r="J4" s="295"/>
      <c r="K4" s="296"/>
      <c r="L4" s="58" t="s">
        <v>9</v>
      </c>
      <c r="M4" s="58" t="s">
        <v>11</v>
      </c>
      <c r="N4" s="295" t="s">
        <v>325</v>
      </c>
      <c r="O4" s="295"/>
      <c r="P4" s="295"/>
      <c r="Q4" s="295"/>
      <c r="R4" s="295"/>
      <c r="S4" s="296"/>
      <c r="T4" s="302"/>
      <c r="U4" s="386"/>
    </row>
    <row r="5" spans="1:66" x14ac:dyDescent="0.15">
      <c r="A5" s="79" t="s">
        <v>456</v>
      </c>
      <c r="B5" s="80" t="s">
        <v>457</v>
      </c>
      <c r="C5" s="80" t="s">
        <v>458</v>
      </c>
      <c r="D5" s="81"/>
      <c r="E5" s="81"/>
      <c r="F5" s="82" t="s">
        <v>278</v>
      </c>
      <c r="G5" s="83">
        <v>40</v>
      </c>
      <c r="H5" s="82" t="s">
        <v>279</v>
      </c>
      <c r="I5" s="83">
        <v>40</v>
      </c>
      <c r="J5" s="84" t="s">
        <v>280</v>
      </c>
      <c r="K5" s="85">
        <v>40</v>
      </c>
      <c r="L5" s="86"/>
      <c r="M5" s="86" t="s">
        <v>479</v>
      </c>
      <c r="N5" s="81">
        <v>2019</v>
      </c>
      <c r="O5" s="60" t="s">
        <v>326</v>
      </c>
      <c r="P5" s="87">
        <v>3</v>
      </c>
      <c r="Q5" s="60" t="s">
        <v>459</v>
      </c>
      <c r="R5" s="87" t="s">
        <v>471</v>
      </c>
      <c r="S5" s="63" t="s">
        <v>460</v>
      </c>
      <c r="T5" s="88" t="s">
        <v>461</v>
      </c>
      <c r="U5" s="80"/>
    </row>
    <row r="6" spans="1:66" s="69" customFormat="1" ht="14.25" thickBot="1" x14ac:dyDescent="0.2">
      <c r="A6" s="89" t="s">
        <v>350</v>
      </c>
      <c r="B6" s="90" t="s">
        <v>351</v>
      </c>
      <c r="C6" s="91"/>
      <c r="D6" s="92"/>
      <c r="E6" s="93"/>
      <c r="F6" s="82" t="s">
        <v>278</v>
      </c>
      <c r="G6" s="94">
        <v>2</v>
      </c>
      <c r="H6" s="82" t="s">
        <v>279</v>
      </c>
      <c r="I6" s="94">
        <v>10</v>
      </c>
      <c r="J6" s="84" t="s">
        <v>280</v>
      </c>
      <c r="K6" s="95"/>
      <c r="L6" s="96"/>
      <c r="M6" s="96" t="s">
        <v>352</v>
      </c>
      <c r="N6" s="97">
        <v>2019</v>
      </c>
      <c r="O6" s="60" t="s">
        <v>326</v>
      </c>
      <c r="P6" s="97">
        <v>4</v>
      </c>
      <c r="Q6" s="60" t="s">
        <v>327</v>
      </c>
      <c r="R6" s="97">
        <v>3</v>
      </c>
      <c r="S6" s="63" t="s">
        <v>328</v>
      </c>
      <c r="T6" s="98" t="s">
        <v>462</v>
      </c>
      <c r="U6" s="90"/>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row>
    <row r="7" spans="1:66" x14ac:dyDescent="0.15">
      <c r="A7" s="25"/>
      <c r="B7" s="26"/>
      <c r="C7" s="26"/>
      <c r="D7" s="27" t="str">
        <f>A7 &amp; "-" &amp; B7 &amp; C7</f>
        <v>-</v>
      </c>
      <c r="E7" s="28"/>
      <c r="F7" s="20" t="s">
        <v>278</v>
      </c>
      <c r="G7" s="37"/>
      <c r="H7" s="20" t="s">
        <v>279</v>
      </c>
      <c r="I7" s="37"/>
      <c r="J7" s="21" t="s">
        <v>280</v>
      </c>
      <c r="K7" s="40"/>
      <c r="L7" s="41"/>
      <c r="M7" s="55"/>
      <c r="N7" s="52"/>
      <c r="O7" s="59" t="s">
        <v>326</v>
      </c>
      <c r="P7" s="52"/>
      <c r="Q7" s="59" t="s">
        <v>327</v>
      </c>
      <c r="R7" s="52"/>
      <c r="S7" s="62" t="s">
        <v>328</v>
      </c>
      <c r="T7" s="42"/>
      <c r="U7" s="43"/>
      <c r="V7" s="68"/>
      <c r="W7" s="68" t="str">
        <f>個人情報!$E$6</f>
        <v/>
      </c>
      <c r="X7" s="68" t="str">
        <f>IF(B7="107 ハーフマラソン","H",IF(B7="062 10000mW","W",""))</f>
        <v/>
      </c>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row>
    <row r="8" spans="1:66" x14ac:dyDescent="0.15">
      <c r="A8" s="29"/>
      <c r="B8" s="30"/>
      <c r="C8" s="30"/>
      <c r="D8" s="31" t="str">
        <f t="shared" ref="D8:D71" si="0">A8 &amp; "-" &amp; B8 &amp; C8</f>
        <v>-</v>
      </c>
      <c r="E8" s="32"/>
      <c r="F8" s="16" t="s">
        <v>278</v>
      </c>
      <c r="G8" s="38"/>
      <c r="H8" s="16" t="s">
        <v>279</v>
      </c>
      <c r="I8" s="38"/>
      <c r="J8" s="17" t="s">
        <v>280</v>
      </c>
      <c r="K8" s="44"/>
      <c r="L8" s="45"/>
      <c r="M8" s="56"/>
      <c r="N8" s="53"/>
      <c r="O8" s="60" t="s">
        <v>326</v>
      </c>
      <c r="P8" s="53"/>
      <c r="Q8" s="60" t="s">
        <v>327</v>
      </c>
      <c r="R8" s="53"/>
      <c r="S8" s="63" t="s">
        <v>328</v>
      </c>
      <c r="T8" s="78"/>
      <c r="U8" s="46"/>
      <c r="W8" s="3" t="e">
        <f>個人情報!#REF!</f>
        <v>#REF!</v>
      </c>
      <c r="X8" s="3" t="str">
        <f t="shared" ref="X8:X71" si="1">IF(B8="107 ハーフマラソン","H",IF(B8="062 10000mW","W",""))</f>
        <v/>
      </c>
    </row>
    <row r="9" spans="1:66" x14ac:dyDescent="0.15">
      <c r="A9" s="29"/>
      <c r="B9" s="30"/>
      <c r="C9" s="30"/>
      <c r="D9" s="31" t="str">
        <f t="shared" si="0"/>
        <v>-</v>
      </c>
      <c r="E9" s="32"/>
      <c r="F9" s="16" t="s">
        <v>278</v>
      </c>
      <c r="G9" s="38"/>
      <c r="H9" s="16" t="s">
        <v>279</v>
      </c>
      <c r="I9" s="38"/>
      <c r="J9" s="17" t="s">
        <v>280</v>
      </c>
      <c r="K9" s="44"/>
      <c r="L9" s="45"/>
      <c r="M9" s="56"/>
      <c r="N9" s="53"/>
      <c r="O9" s="60" t="s">
        <v>326</v>
      </c>
      <c r="P9" s="53"/>
      <c r="Q9" s="60" t="s">
        <v>327</v>
      </c>
      <c r="R9" s="53"/>
      <c r="S9" s="63" t="s">
        <v>328</v>
      </c>
      <c r="T9" s="78"/>
      <c r="U9" s="46"/>
      <c r="W9" s="3" t="e">
        <f>個人情報!#REF!</f>
        <v>#REF!</v>
      </c>
      <c r="X9" s="3" t="str">
        <f t="shared" si="1"/>
        <v/>
      </c>
    </row>
    <row r="10" spans="1:66" x14ac:dyDescent="0.15">
      <c r="A10" s="29"/>
      <c r="B10" s="30"/>
      <c r="C10" s="30"/>
      <c r="D10" s="31" t="str">
        <f t="shared" si="0"/>
        <v>-</v>
      </c>
      <c r="E10" s="32"/>
      <c r="F10" s="16" t="s">
        <v>278</v>
      </c>
      <c r="G10" s="38"/>
      <c r="H10" s="16" t="s">
        <v>279</v>
      </c>
      <c r="I10" s="38"/>
      <c r="J10" s="17" t="s">
        <v>280</v>
      </c>
      <c r="K10" s="44"/>
      <c r="L10" s="45"/>
      <c r="M10" s="56"/>
      <c r="N10" s="53"/>
      <c r="O10" s="60" t="s">
        <v>326</v>
      </c>
      <c r="P10" s="53"/>
      <c r="Q10" s="60" t="s">
        <v>327</v>
      </c>
      <c r="R10" s="53"/>
      <c r="S10" s="63" t="s">
        <v>328</v>
      </c>
      <c r="T10" s="78"/>
      <c r="U10" s="46"/>
      <c r="W10" s="3" t="e">
        <f>個人情報!#REF!</f>
        <v>#REF!</v>
      </c>
      <c r="X10" s="3" t="str">
        <f t="shared" si="1"/>
        <v/>
      </c>
    </row>
    <row r="11" spans="1:66" x14ac:dyDescent="0.15">
      <c r="A11" s="29"/>
      <c r="B11" s="30"/>
      <c r="C11" s="30"/>
      <c r="D11" s="31" t="str">
        <f t="shared" si="0"/>
        <v>-</v>
      </c>
      <c r="E11" s="32"/>
      <c r="F11" s="16" t="s">
        <v>278</v>
      </c>
      <c r="G11" s="38"/>
      <c r="H11" s="16" t="s">
        <v>279</v>
      </c>
      <c r="I11" s="38"/>
      <c r="J11" s="17" t="s">
        <v>280</v>
      </c>
      <c r="K11" s="44"/>
      <c r="L11" s="45"/>
      <c r="M11" s="56"/>
      <c r="N11" s="53"/>
      <c r="O11" s="60" t="s">
        <v>326</v>
      </c>
      <c r="P11" s="53"/>
      <c r="Q11" s="60" t="s">
        <v>327</v>
      </c>
      <c r="R11" s="53"/>
      <c r="S11" s="63" t="s">
        <v>328</v>
      </c>
      <c r="T11" s="78"/>
      <c r="U11" s="46"/>
      <c r="W11" s="3" t="e">
        <f>個人情報!#REF!</f>
        <v>#REF!</v>
      </c>
      <c r="X11" s="3" t="str">
        <f t="shared" si="1"/>
        <v/>
      </c>
    </row>
    <row r="12" spans="1:66" x14ac:dyDescent="0.15">
      <c r="A12" s="29"/>
      <c r="B12" s="30"/>
      <c r="C12" s="30"/>
      <c r="D12" s="31" t="str">
        <f t="shared" si="0"/>
        <v>-</v>
      </c>
      <c r="E12" s="32"/>
      <c r="F12" s="16" t="s">
        <v>278</v>
      </c>
      <c r="G12" s="38"/>
      <c r="H12" s="16" t="s">
        <v>279</v>
      </c>
      <c r="I12" s="38"/>
      <c r="J12" s="17" t="s">
        <v>280</v>
      </c>
      <c r="K12" s="44"/>
      <c r="L12" s="45"/>
      <c r="M12" s="56"/>
      <c r="N12" s="53"/>
      <c r="O12" s="60" t="s">
        <v>326</v>
      </c>
      <c r="P12" s="53"/>
      <c r="Q12" s="60" t="s">
        <v>327</v>
      </c>
      <c r="R12" s="53"/>
      <c r="S12" s="63" t="s">
        <v>328</v>
      </c>
      <c r="T12" s="78"/>
      <c r="U12" s="46"/>
      <c r="W12" s="3" t="e">
        <f>個人情報!#REF!</f>
        <v>#REF!</v>
      </c>
      <c r="X12" s="3" t="str">
        <f t="shared" si="1"/>
        <v/>
      </c>
    </row>
    <row r="13" spans="1:66" x14ac:dyDescent="0.15">
      <c r="A13" s="29"/>
      <c r="B13" s="30"/>
      <c r="C13" s="30"/>
      <c r="D13" s="31" t="str">
        <f t="shared" si="0"/>
        <v>-</v>
      </c>
      <c r="E13" s="32"/>
      <c r="F13" s="16" t="s">
        <v>278</v>
      </c>
      <c r="G13" s="38"/>
      <c r="H13" s="16" t="s">
        <v>279</v>
      </c>
      <c r="I13" s="38"/>
      <c r="J13" s="17" t="s">
        <v>280</v>
      </c>
      <c r="K13" s="44"/>
      <c r="L13" s="45"/>
      <c r="M13" s="56"/>
      <c r="N13" s="53"/>
      <c r="O13" s="60" t="s">
        <v>326</v>
      </c>
      <c r="P13" s="53"/>
      <c r="Q13" s="60" t="s">
        <v>327</v>
      </c>
      <c r="R13" s="53"/>
      <c r="S13" s="63" t="s">
        <v>328</v>
      </c>
      <c r="T13" s="78"/>
      <c r="U13" s="46"/>
      <c r="W13" s="3" t="e">
        <f>個人情報!#REF!</f>
        <v>#REF!</v>
      </c>
      <c r="X13" s="3" t="str">
        <f t="shared" si="1"/>
        <v/>
      </c>
    </row>
    <row r="14" spans="1:66" x14ac:dyDescent="0.15">
      <c r="A14" s="29"/>
      <c r="B14" s="30"/>
      <c r="C14" s="30"/>
      <c r="D14" s="31" t="str">
        <f t="shared" si="0"/>
        <v>-</v>
      </c>
      <c r="E14" s="32"/>
      <c r="F14" s="16" t="s">
        <v>278</v>
      </c>
      <c r="G14" s="38"/>
      <c r="H14" s="16" t="s">
        <v>279</v>
      </c>
      <c r="I14" s="38"/>
      <c r="J14" s="17" t="s">
        <v>280</v>
      </c>
      <c r="K14" s="44"/>
      <c r="L14" s="45"/>
      <c r="M14" s="56"/>
      <c r="N14" s="53"/>
      <c r="O14" s="60" t="s">
        <v>326</v>
      </c>
      <c r="P14" s="53"/>
      <c r="Q14" s="60" t="s">
        <v>327</v>
      </c>
      <c r="R14" s="53"/>
      <c r="S14" s="63" t="s">
        <v>328</v>
      </c>
      <c r="T14" s="78"/>
      <c r="U14" s="46"/>
      <c r="W14" s="3" t="e">
        <f>個人情報!#REF!</f>
        <v>#REF!</v>
      </c>
      <c r="X14" s="3" t="str">
        <f t="shared" si="1"/>
        <v/>
      </c>
    </row>
    <row r="15" spans="1:66" x14ac:dyDescent="0.15">
      <c r="A15" s="29"/>
      <c r="B15" s="30"/>
      <c r="C15" s="30"/>
      <c r="D15" s="31" t="str">
        <f t="shared" si="0"/>
        <v>-</v>
      </c>
      <c r="E15" s="32"/>
      <c r="F15" s="16" t="s">
        <v>278</v>
      </c>
      <c r="G15" s="38"/>
      <c r="H15" s="16" t="s">
        <v>279</v>
      </c>
      <c r="I15" s="38"/>
      <c r="J15" s="17" t="s">
        <v>280</v>
      </c>
      <c r="K15" s="44"/>
      <c r="L15" s="45"/>
      <c r="M15" s="56"/>
      <c r="N15" s="53"/>
      <c r="O15" s="60" t="s">
        <v>326</v>
      </c>
      <c r="P15" s="53"/>
      <c r="Q15" s="60" t="s">
        <v>327</v>
      </c>
      <c r="R15" s="53"/>
      <c r="S15" s="63" t="s">
        <v>328</v>
      </c>
      <c r="T15" s="78"/>
      <c r="U15" s="46"/>
      <c r="W15" s="3" t="e">
        <f>個人情報!#REF!</f>
        <v>#REF!</v>
      </c>
      <c r="X15" s="3" t="str">
        <f t="shared" si="1"/>
        <v/>
      </c>
    </row>
    <row r="16" spans="1:66" x14ac:dyDescent="0.15">
      <c r="A16" s="29"/>
      <c r="B16" s="30"/>
      <c r="C16" s="30"/>
      <c r="D16" s="31" t="str">
        <f t="shared" si="0"/>
        <v>-</v>
      </c>
      <c r="E16" s="32"/>
      <c r="F16" s="16" t="s">
        <v>278</v>
      </c>
      <c r="G16" s="38"/>
      <c r="H16" s="16" t="s">
        <v>279</v>
      </c>
      <c r="I16" s="38"/>
      <c r="J16" s="17" t="s">
        <v>280</v>
      </c>
      <c r="K16" s="44"/>
      <c r="L16" s="45"/>
      <c r="M16" s="56"/>
      <c r="N16" s="53"/>
      <c r="O16" s="60" t="s">
        <v>326</v>
      </c>
      <c r="P16" s="53"/>
      <c r="Q16" s="60" t="s">
        <v>327</v>
      </c>
      <c r="R16" s="53"/>
      <c r="S16" s="63" t="s">
        <v>328</v>
      </c>
      <c r="T16" s="78"/>
      <c r="U16" s="46"/>
      <c r="W16" s="3" t="e">
        <f>個人情報!#REF!</f>
        <v>#REF!</v>
      </c>
      <c r="X16" s="3" t="str">
        <f t="shared" si="1"/>
        <v/>
      </c>
    </row>
    <row r="17" spans="1:24" x14ac:dyDescent="0.15">
      <c r="A17" s="29"/>
      <c r="B17" s="30"/>
      <c r="C17" s="30"/>
      <c r="D17" s="31" t="str">
        <f t="shared" si="0"/>
        <v>-</v>
      </c>
      <c r="E17" s="32"/>
      <c r="F17" s="16" t="s">
        <v>278</v>
      </c>
      <c r="G17" s="38"/>
      <c r="H17" s="16" t="s">
        <v>279</v>
      </c>
      <c r="I17" s="38"/>
      <c r="J17" s="17" t="s">
        <v>280</v>
      </c>
      <c r="K17" s="44"/>
      <c r="L17" s="45"/>
      <c r="M17" s="56"/>
      <c r="N17" s="53"/>
      <c r="O17" s="60" t="s">
        <v>326</v>
      </c>
      <c r="P17" s="53"/>
      <c r="Q17" s="60" t="s">
        <v>327</v>
      </c>
      <c r="R17" s="53"/>
      <c r="S17" s="63" t="s">
        <v>328</v>
      </c>
      <c r="T17" s="78"/>
      <c r="U17" s="46"/>
      <c r="W17" s="3" t="e">
        <f>個人情報!#REF!</f>
        <v>#REF!</v>
      </c>
      <c r="X17" s="3" t="str">
        <f t="shared" si="1"/>
        <v/>
      </c>
    </row>
    <row r="18" spans="1:24" x14ac:dyDescent="0.15">
      <c r="A18" s="29"/>
      <c r="B18" s="30"/>
      <c r="C18" s="30"/>
      <c r="D18" s="31" t="str">
        <f t="shared" si="0"/>
        <v>-</v>
      </c>
      <c r="E18" s="32"/>
      <c r="F18" s="16" t="s">
        <v>278</v>
      </c>
      <c r="G18" s="38"/>
      <c r="H18" s="16" t="s">
        <v>279</v>
      </c>
      <c r="I18" s="38"/>
      <c r="J18" s="17" t="s">
        <v>280</v>
      </c>
      <c r="K18" s="44"/>
      <c r="L18" s="45"/>
      <c r="M18" s="56"/>
      <c r="N18" s="53"/>
      <c r="O18" s="60" t="s">
        <v>326</v>
      </c>
      <c r="P18" s="53"/>
      <c r="Q18" s="60" t="s">
        <v>327</v>
      </c>
      <c r="R18" s="53"/>
      <c r="S18" s="63" t="s">
        <v>328</v>
      </c>
      <c r="T18" s="78"/>
      <c r="U18" s="46"/>
      <c r="W18" s="3" t="e">
        <f>個人情報!#REF!</f>
        <v>#REF!</v>
      </c>
      <c r="X18" s="3" t="str">
        <f t="shared" si="1"/>
        <v/>
      </c>
    </row>
    <row r="19" spans="1:24" x14ac:dyDescent="0.15">
      <c r="A19" s="29"/>
      <c r="B19" s="30"/>
      <c r="C19" s="30"/>
      <c r="D19" s="31" t="str">
        <f t="shared" si="0"/>
        <v>-</v>
      </c>
      <c r="E19" s="32"/>
      <c r="F19" s="16" t="s">
        <v>278</v>
      </c>
      <c r="G19" s="38"/>
      <c r="H19" s="16" t="s">
        <v>279</v>
      </c>
      <c r="I19" s="38"/>
      <c r="J19" s="17" t="s">
        <v>280</v>
      </c>
      <c r="K19" s="44"/>
      <c r="L19" s="45"/>
      <c r="M19" s="56"/>
      <c r="N19" s="53"/>
      <c r="O19" s="60" t="s">
        <v>326</v>
      </c>
      <c r="P19" s="53"/>
      <c r="Q19" s="60" t="s">
        <v>327</v>
      </c>
      <c r="R19" s="53"/>
      <c r="S19" s="63" t="s">
        <v>328</v>
      </c>
      <c r="T19" s="78"/>
      <c r="U19" s="46"/>
      <c r="W19" s="3" t="e">
        <f>個人情報!#REF!</f>
        <v>#REF!</v>
      </c>
      <c r="X19" s="3" t="str">
        <f t="shared" si="1"/>
        <v/>
      </c>
    </row>
    <row r="20" spans="1:24" x14ac:dyDescent="0.15">
      <c r="A20" s="29"/>
      <c r="B20" s="30"/>
      <c r="C20" s="30"/>
      <c r="D20" s="31" t="str">
        <f t="shared" si="0"/>
        <v>-</v>
      </c>
      <c r="E20" s="32"/>
      <c r="F20" s="16" t="s">
        <v>278</v>
      </c>
      <c r="G20" s="38"/>
      <c r="H20" s="16" t="s">
        <v>279</v>
      </c>
      <c r="I20" s="38"/>
      <c r="J20" s="17" t="s">
        <v>280</v>
      </c>
      <c r="K20" s="44"/>
      <c r="L20" s="45"/>
      <c r="M20" s="56"/>
      <c r="N20" s="53"/>
      <c r="O20" s="60" t="s">
        <v>326</v>
      </c>
      <c r="P20" s="53"/>
      <c r="Q20" s="60" t="s">
        <v>327</v>
      </c>
      <c r="R20" s="53"/>
      <c r="S20" s="63" t="s">
        <v>328</v>
      </c>
      <c r="T20" s="78"/>
      <c r="U20" s="46"/>
      <c r="W20" s="3" t="e">
        <f>個人情報!#REF!</f>
        <v>#REF!</v>
      </c>
      <c r="X20" s="3" t="str">
        <f t="shared" si="1"/>
        <v/>
      </c>
    </row>
    <row r="21" spans="1:24" x14ac:dyDescent="0.15">
      <c r="A21" s="29"/>
      <c r="B21" s="30"/>
      <c r="C21" s="30"/>
      <c r="D21" s="31" t="str">
        <f t="shared" si="0"/>
        <v>-</v>
      </c>
      <c r="E21" s="32"/>
      <c r="F21" s="16" t="s">
        <v>278</v>
      </c>
      <c r="G21" s="38"/>
      <c r="H21" s="16" t="s">
        <v>279</v>
      </c>
      <c r="I21" s="38"/>
      <c r="J21" s="17" t="s">
        <v>280</v>
      </c>
      <c r="K21" s="44"/>
      <c r="L21" s="45"/>
      <c r="M21" s="56"/>
      <c r="N21" s="53"/>
      <c r="O21" s="60" t="s">
        <v>326</v>
      </c>
      <c r="P21" s="53"/>
      <c r="Q21" s="60" t="s">
        <v>327</v>
      </c>
      <c r="R21" s="53"/>
      <c r="S21" s="63" t="s">
        <v>328</v>
      </c>
      <c r="T21" s="78"/>
      <c r="U21" s="46"/>
      <c r="W21" s="3" t="e">
        <f>個人情報!#REF!</f>
        <v>#REF!</v>
      </c>
      <c r="X21" s="3" t="str">
        <f t="shared" si="1"/>
        <v/>
      </c>
    </row>
    <row r="22" spans="1:24" x14ac:dyDescent="0.15">
      <c r="A22" s="29"/>
      <c r="B22" s="30"/>
      <c r="C22" s="30"/>
      <c r="D22" s="31" t="str">
        <f t="shared" si="0"/>
        <v>-</v>
      </c>
      <c r="E22" s="32"/>
      <c r="F22" s="16" t="s">
        <v>278</v>
      </c>
      <c r="G22" s="38"/>
      <c r="H22" s="16" t="s">
        <v>279</v>
      </c>
      <c r="I22" s="38"/>
      <c r="J22" s="17" t="s">
        <v>280</v>
      </c>
      <c r="K22" s="44"/>
      <c r="L22" s="45"/>
      <c r="M22" s="56"/>
      <c r="N22" s="53"/>
      <c r="O22" s="60" t="s">
        <v>326</v>
      </c>
      <c r="P22" s="53"/>
      <c r="Q22" s="60" t="s">
        <v>327</v>
      </c>
      <c r="R22" s="53"/>
      <c r="S22" s="63" t="s">
        <v>328</v>
      </c>
      <c r="T22" s="78"/>
      <c r="U22" s="46"/>
      <c r="W22" s="3" t="e">
        <f>個人情報!#REF!</f>
        <v>#REF!</v>
      </c>
      <c r="X22" s="3" t="str">
        <f t="shared" si="1"/>
        <v/>
      </c>
    </row>
    <row r="23" spans="1:24" x14ac:dyDescent="0.15">
      <c r="A23" s="29"/>
      <c r="B23" s="30"/>
      <c r="C23" s="30"/>
      <c r="D23" s="31" t="str">
        <f t="shared" si="0"/>
        <v>-</v>
      </c>
      <c r="E23" s="32"/>
      <c r="F23" s="16" t="s">
        <v>278</v>
      </c>
      <c r="G23" s="38"/>
      <c r="H23" s="16" t="s">
        <v>279</v>
      </c>
      <c r="I23" s="38"/>
      <c r="J23" s="17" t="s">
        <v>280</v>
      </c>
      <c r="K23" s="44"/>
      <c r="L23" s="45"/>
      <c r="M23" s="56"/>
      <c r="N23" s="53"/>
      <c r="O23" s="60" t="s">
        <v>326</v>
      </c>
      <c r="P23" s="53"/>
      <c r="Q23" s="60" t="s">
        <v>327</v>
      </c>
      <c r="R23" s="53"/>
      <c r="S23" s="63" t="s">
        <v>328</v>
      </c>
      <c r="T23" s="78"/>
      <c r="U23" s="46"/>
      <c r="W23" s="3" t="e">
        <f>個人情報!#REF!</f>
        <v>#REF!</v>
      </c>
      <c r="X23" s="3" t="str">
        <f t="shared" si="1"/>
        <v/>
      </c>
    </row>
    <row r="24" spans="1:24" x14ac:dyDescent="0.15">
      <c r="A24" s="29"/>
      <c r="B24" s="30"/>
      <c r="C24" s="30"/>
      <c r="D24" s="31" t="str">
        <f t="shared" si="0"/>
        <v>-</v>
      </c>
      <c r="E24" s="32"/>
      <c r="F24" s="16" t="s">
        <v>278</v>
      </c>
      <c r="G24" s="38"/>
      <c r="H24" s="16" t="s">
        <v>279</v>
      </c>
      <c r="I24" s="38"/>
      <c r="J24" s="17" t="s">
        <v>280</v>
      </c>
      <c r="K24" s="44"/>
      <c r="L24" s="45"/>
      <c r="M24" s="56"/>
      <c r="N24" s="53"/>
      <c r="O24" s="60" t="s">
        <v>326</v>
      </c>
      <c r="P24" s="53"/>
      <c r="Q24" s="60" t="s">
        <v>327</v>
      </c>
      <c r="R24" s="53"/>
      <c r="S24" s="63" t="s">
        <v>328</v>
      </c>
      <c r="T24" s="78"/>
      <c r="U24" s="46"/>
      <c r="W24" s="3" t="e">
        <f>個人情報!#REF!</f>
        <v>#REF!</v>
      </c>
      <c r="X24" s="3" t="str">
        <f t="shared" si="1"/>
        <v/>
      </c>
    </row>
    <row r="25" spans="1:24" x14ac:dyDescent="0.15">
      <c r="A25" s="29"/>
      <c r="B25" s="30"/>
      <c r="C25" s="30"/>
      <c r="D25" s="31" t="str">
        <f t="shared" si="0"/>
        <v>-</v>
      </c>
      <c r="E25" s="32"/>
      <c r="F25" s="16" t="s">
        <v>278</v>
      </c>
      <c r="G25" s="38"/>
      <c r="H25" s="16" t="s">
        <v>279</v>
      </c>
      <c r="I25" s="38"/>
      <c r="J25" s="17" t="s">
        <v>280</v>
      </c>
      <c r="K25" s="44"/>
      <c r="L25" s="45"/>
      <c r="M25" s="56"/>
      <c r="N25" s="53"/>
      <c r="O25" s="60" t="s">
        <v>326</v>
      </c>
      <c r="P25" s="53"/>
      <c r="Q25" s="60" t="s">
        <v>327</v>
      </c>
      <c r="R25" s="53"/>
      <c r="S25" s="63" t="s">
        <v>328</v>
      </c>
      <c r="T25" s="78"/>
      <c r="U25" s="46"/>
      <c r="W25" s="3" t="e">
        <f>個人情報!#REF!</f>
        <v>#REF!</v>
      </c>
      <c r="X25" s="3" t="str">
        <f t="shared" si="1"/>
        <v/>
      </c>
    </row>
    <row r="26" spans="1:24" x14ac:dyDescent="0.15">
      <c r="A26" s="29"/>
      <c r="B26" s="30"/>
      <c r="C26" s="30"/>
      <c r="D26" s="31" t="str">
        <f t="shared" si="0"/>
        <v>-</v>
      </c>
      <c r="E26" s="32"/>
      <c r="F26" s="16" t="s">
        <v>278</v>
      </c>
      <c r="G26" s="38"/>
      <c r="H26" s="16" t="s">
        <v>279</v>
      </c>
      <c r="I26" s="38"/>
      <c r="J26" s="17" t="s">
        <v>280</v>
      </c>
      <c r="K26" s="44"/>
      <c r="L26" s="45"/>
      <c r="M26" s="56"/>
      <c r="N26" s="53"/>
      <c r="O26" s="60" t="s">
        <v>326</v>
      </c>
      <c r="P26" s="53"/>
      <c r="Q26" s="60" t="s">
        <v>327</v>
      </c>
      <c r="R26" s="53"/>
      <c r="S26" s="63" t="s">
        <v>328</v>
      </c>
      <c r="T26" s="78"/>
      <c r="U26" s="46"/>
      <c r="W26" s="3" t="e">
        <f>個人情報!#REF!</f>
        <v>#REF!</v>
      </c>
      <c r="X26" s="3" t="str">
        <f t="shared" si="1"/>
        <v/>
      </c>
    </row>
    <row r="27" spans="1:24" x14ac:dyDescent="0.15">
      <c r="A27" s="29"/>
      <c r="B27" s="30"/>
      <c r="C27" s="30"/>
      <c r="D27" s="31" t="str">
        <f t="shared" si="0"/>
        <v>-</v>
      </c>
      <c r="E27" s="32"/>
      <c r="F27" s="16" t="s">
        <v>278</v>
      </c>
      <c r="G27" s="38"/>
      <c r="H27" s="16" t="s">
        <v>279</v>
      </c>
      <c r="I27" s="38"/>
      <c r="J27" s="17" t="s">
        <v>280</v>
      </c>
      <c r="K27" s="44"/>
      <c r="L27" s="45"/>
      <c r="M27" s="56"/>
      <c r="N27" s="53"/>
      <c r="O27" s="60" t="s">
        <v>326</v>
      </c>
      <c r="P27" s="53"/>
      <c r="Q27" s="60" t="s">
        <v>327</v>
      </c>
      <c r="R27" s="53"/>
      <c r="S27" s="63" t="s">
        <v>328</v>
      </c>
      <c r="T27" s="78"/>
      <c r="U27" s="46"/>
      <c r="W27" s="3" t="e">
        <f>個人情報!#REF!</f>
        <v>#REF!</v>
      </c>
      <c r="X27" s="3" t="str">
        <f t="shared" si="1"/>
        <v/>
      </c>
    </row>
    <row r="28" spans="1:24" x14ac:dyDescent="0.15">
      <c r="A28" s="29"/>
      <c r="B28" s="30"/>
      <c r="C28" s="30"/>
      <c r="D28" s="31" t="str">
        <f t="shared" si="0"/>
        <v>-</v>
      </c>
      <c r="E28" s="32"/>
      <c r="F28" s="16" t="s">
        <v>278</v>
      </c>
      <c r="G28" s="38"/>
      <c r="H28" s="16" t="s">
        <v>279</v>
      </c>
      <c r="I28" s="38"/>
      <c r="J28" s="17" t="s">
        <v>280</v>
      </c>
      <c r="K28" s="44"/>
      <c r="L28" s="45"/>
      <c r="M28" s="56"/>
      <c r="N28" s="53"/>
      <c r="O28" s="60" t="s">
        <v>326</v>
      </c>
      <c r="P28" s="53"/>
      <c r="Q28" s="60" t="s">
        <v>327</v>
      </c>
      <c r="R28" s="53"/>
      <c r="S28" s="63" t="s">
        <v>328</v>
      </c>
      <c r="T28" s="78"/>
      <c r="U28" s="46"/>
      <c r="W28" s="3" t="e">
        <f>個人情報!#REF!</f>
        <v>#REF!</v>
      </c>
      <c r="X28" s="3" t="str">
        <f t="shared" si="1"/>
        <v/>
      </c>
    </row>
    <row r="29" spans="1:24" x14ac:dyDescent="0.15">
      <c r="A29" s="29"/>
      <c r="B29" s="30"/>
      <c r="C29" s="30"/>
      <c r="D29" s="31" t="str">
        <f t="shared" si="0"/>
        <v>-</v>
      </c>
      <c r="E29" s="32"/>
      <c r="F29" s="16" t="s">
        <v>278</v>
      </c>
      <c r="G29" s="38"/>
      <c r="H29" s="16" t="s">
        <v>279</v>
      </c>
      <c r="I29" s="38"/>
      <c r="J29" s="17" t="s">
        <v>280</v>
      </c>
      <c r="K29" s="44"/>
      <c r="L29" s="45"/>
      <c r="M29" s="56"/>
      <c r="N29" s="53"/>
      <c r="O29" s="60" t="s">
        <v>326</v>
      </c>
      <c r="P29" s="53"/>
      <c r="Q29" s="60" t="s">
        <v>327</v>
      </c>
      <c r="R29" s="53"/>
      <c r="S29" s="63" t="s">
        <v>328</v>
      </c>
      <c r="T29" s="78"/>
      <c r="U29" s="46"/>
      <c r="W29" s="3" t="e">
        <f>個人情報!#REF!</f>
        <v>#REF!</v>
      </c>
      <c r="X29" s="3" t="str">
        <f t="shared" si="1"/>
        <v/>
      </c>
    </row>
    <row r="30" spans="1:24" x14ac:dyDescent="0.15">
      <c r="A30" s="29"/>
      <c r="B30" s="30"/>
      <c r="C30" s="30"/>
      <c r="D30" s="31" t="str">
        <f t="shared" si="0"/>
        <v>-</v>
      </c>
      <c r="E30" s="32"/>
      <c r="F30" s="16" t="s">
        <v>278</v>
      </c>
      <c r="G30" s="38"/>
      <c r="H30" s="16" t="s">
        <v>279</v>
      </c>
      <c r="I30" s="38"/>
      <c r="J30" s="17" t="s">
        <v>280</v>
      </c>
      <c r="K30" s="44"/>
      <c r="L30" s="45"/>
      <c r="M30" s="56"/>
      <c r="N30" s="53"/>
      <c r="O30" s="60" t="s">
        <v>326</v>
      </c>
      <c r="P30" s="53"/>
      <c r="Q30" s="60" t="s">
        <v>327</v>
      </c>
      <c r="R30" s="53"/>
      <c r="S30" s="63" t="s">
        <v>328</v>
      </c>
      <c r="T30" s="78"/>
      <c r="U30" s="46"/>
      <c r="W30" s="3" t="e">
        <f>個人情報!#REF!</f>
        <v>#REF!</v>
      </c>
      <c r="X30" s="3" t="str">
        <f t="shared" si="1"/>
        <v/>
      </c>
    </row>
    <row r="31" spans="1:24" x14ac:dyDescent="0.15">
      <c r="A31" s="29"/>
      <c r="B31" s="30"/>
      <c r="C31" s="30"/>
      <c r="D31" s="31" t="str">
        <f t="shared" si="0"/>
        <v>-</v>
      </c>
      <c r="E31" s="32"/>
      <c r="F31" s="16" t="s">
        <v>278</v>
      </c>
      <c r="G31" s="38"/>
      <c r="H31" s="16" t="s">
        <v>279</v>
      </c>
      <c r="I31" s="38"/>
      <c r="J31" s="17" t="s">
        <v>280</v>
      </c>
      <c r="K31" s="44"/>
      <c r="L31" s="45"/>
      <c r="M31" s="56"/>
      <c r="N31" s="53"/>
      <c r="O31" s="60" t="s">
        <v>326</v>
      </c>
      <c r="P31" s="53"/>
      <c r="Q31" s="60" t="s">
        <v>327</v>
      </c>
      <c r="R31" s="53"/>
      <c r="S31" s="63" t="s">
        <v>328</v>
      </c>
      <c r="T31" s="78"/>
      <c r="U31" s="46"/>
      <c r="W31" s="3" t="e">
        <f>個人情報!#REF!</f>
        <v>#REF!</v>
      </c>
      <c r="X31" s="3" t="str">
        <f t="shared" si="1"/>
        <v/>
      </c>
    </row>
    <row r="32" spans="1:24" x14ac:dyDescent="0.15">
      <c r="A32" s="29"/>
      <c r="B32" s="30"/>
      <c r="C32" s="30"/>
      <c r="D32" s="31" t="str">
        <f t="shared" si="0"/>
        <v>-</v>
      </c>
      <c r="E32" s="32"/>
      <c r="F32" s="16" t="s">
        <v>278</v>
      </c>
      <c r="G32" s="38"/>
      <c r="H32" s="16" t="s">
        <v>279</v>
      </c>
      <c r="I32" s="38"/>
      <c r="J32" s="17" t="s">
        <v>280</v>
      </c>
      <c r="K32" s="44"/>
      <c r="L32" s="45"/>
      <c r="M32" s="56"/>
      <c r="N32" s="53"/>
      <c r="O32" s="60" t="s">
        <v>326</v>
      </c>
      <c r="P32" s="53"/>
      <c r="Q32" s="60" t="s">
        <v>327</v>
      </c>
      <c r="R32" s="53"/>
      <c r="S32" s="63" t="s">
        <v>328</v>
      </c>
      <c r="T32" s="78"/>
      <c r="U32" s="46"/>
      <c r="W32" s="3" t="e">
        <f>個人情報!#REF!</f>
        <v>#REF!</v>
      </c>
      <c r="X32" s="3" t="str">
        <f t="shared" si="1"/>
        <v/>
      </c>
    </row>
    <row r="33" spans="1:24" x14ac:dyDescent="0.15">
      <c r="A33" s="29"/>
      <c r="B33" s="30"/>
      <c r="C33" s="30"/>
      <c r="D33" s="31" t="str">
        <f t="shared" si="0"/>
        <v>-</v>
      </c>
      <c r="E33" s="32"/>
      <c r="F33" s="16" t="s">
        <v>278</v>
      </c>
      <c r="G33" s="38"/>
      <c r="H33" s="16" t="s">
        <v>279</v>
      </c>
      <c r="I33" s="38"/>
      <c r="J33" s="17" t="s">
        <v>280</v>
      </c>
      <c r="K33" s="44"/>
      <c r="L33" s="45"/>
      <c r="M33" s="56"/>
      <c r="N33" s="53"/>
      <c r="O33" s="60" t="s">
        <v>326</v>
      </c>
      <c r="P33" s="53"/>
      <c r="Q33" s="60" t="s">
        <v>327</v>
      </c>
      <c r="R33" s="53"/>
      <c r="S33" s="63" t="s">
        <v>328</v>
      </c>
      <c r="T33" s="78"/>
      <c r="U33" s="46"/>
      <c r="W33" s="3" t="e">
        <f>個人情報!#REF!</f>
        <v>#REF!</v>
      </c>
      <c r="X33" s="3" t="str">
        <f t="shared" si="1"/>
        <v/>
      </c>
    </row>
    <row r="34" spans="1:24" x14ac:dyDescent="0.15">
      <c r="A34" s="29"/>
      <c r="B34" s="30"/>
      <c r="C34" s="30"/>
      <c r="D34" s="31" t="str">
        <f t="shared" si="0"/>
        <v>-</v>
      </c>
      <c r="E34" s="32"/>
      <c r="F34" s="16" t="s">
        <v>278</v>
      </c>
      <c r="G34" s="38"/>
      <c r="H34" s="16" t="s">
        <v>279</v>
      </c>
      <c r="I34" s="38"/>
      <c r="J34" s="17" t="s">
        <v>280</v>
      </c>
      <c r="K34" s="44"/>
      <c r="L34" s="45"/>
      <c r="M34" s="56"/>
      <c r="N34" s="53"/>
      <c r="O34" s="60" t="s">
        <v>326</v>
      </c>
      <c r="P34" s="53"/>
      <c r="Q34" s="60" t="s">
        <v>327</v>
      </c>
      <c r="R34" s="53"/>
      <c r="S34" s="63" t="s">
        <v>328</v>
      </c>
      <c r="T34" s="78"/>
      <c r="U34" s="46"/>
      <c r="W34" s="3" t="e">
        <f>個人情報!#REF!</f>
        <v>#REF!</v>
      </c>
      <c r="X34" s="3" t="str">
        <f t="shared" si="1"/>
        <v/>
      </c>
    </row>
    <row r="35" spans="1:24" x14ac:dyDescent="0.15">
      <c r="A35" s="29"/>
      <c r="B35" s="30"/>
      <c r="C35" s="30"/>
      <c r="D35" s="31" t="str">
        <f t="shared" si="0"/>
        <v>-</v>
      </c>
      <c r="E35" s="32"/>
      <c r="F35" s="16" t="s">
        <v>278</v>
      </c>
      <c r="G35" s="38"/>
      <c r="H35" s="16" t="s">
        <v>279</v>
      </c>
      <c r="I35" s="38"/>
      <c r="J35" s="17" t="s">
        <v>280</v>
      </c>
      <c r="K35" s="44"/>
      <c r="L35" s="45"/>
      <c r="M35" s="56"/>
      <c r="N35" s="53"/>
      <c r="O35" s="60" t="s">
        <v>326</v>
      </c>
      <c r="P35" s="53"/>
      <c r="Q35" s="60" t="s">
        <v>327</v>
      </c>
      <c r="R35" s="53"/>
      <c r="S35" s="63" t="s">
        <v>328</v>
      </c>
      <c r="T35" s="78"/>
      <c r="U35" s="46"/>
      <c r="W35" s="3" t="e">
        <f>個人情報!#REF!</f>
        <v>#REF!</v>
      </c>
      <c r="X35" s="3" t="str">
        <f t="shared" si="1"/>
        <v/>
      </c>
    </row>
    <row r="36" spans="1:24" x14ac:dyDescent="0.15">
      <c r="A36" s="29"/>
      <c r="B36" s="30"/>
      <c r="C36" s="30"/>
      <c r="D36" s="31" t="str">
        <f t="shared" si="0"/>
        <v>-</v>
      </c>
      <c r="E36" s="32"/>
      <c r="F36" s="16" t="s">
        <v>278</v>
      </c>
      <c r="G36" s="38"/>
      <c r="H36" s="16" t="s">
        <v>279</v>
      </c>
      <c r="I36" s="38"/>
      <c r="J36" s="17" t="s">
        <v>280</v>
      </c>
      <c r="K36" s="44"/>
      <c r="L36" s="45"/>
      <c r="M36" s="56"/>
      <c r="N36" s="53"/>
      <c r="O36" s="60" t="s">
        <v>326</v>
      </c>
      <c r="P36" s="53"/>
      <c r="Q36" s="60" t="s">
        <v>327</v>
      </c>
      <c r="R36" s="53"/>
      <c r="S36" s="63" t="s">
        <v>328</v>
      </c>
      <c r="T36" s="78"/>
      <c r="U36" s="46"/>
      <c r="W36" s="3" t="e">
        <f>個人情報!#REF!</f>
        <v>#REF!</v>
      </c>
      <c r="X36" s="3" t="str">
        <f t="shared" si="1"/>
        <v/>
      </c>
    </row>
    <row r="37" spans="1:24" x14ac:dyDescent="0.15">
      <c r="A37" s="29"/>
      <c r="B37" s="30"/>
      <c r="C37" s="30"/>
      <c r="D37" s="31" t="str">
        <f t="shared" si="0"/>
        <v>-</v>
      </c>
      <c r="E37" s="32"/>
      <c r="F37" s="16" t="s">
        <v>278</v>
      </c>
      <c r="G37" s="38"/>
      <c r="H37" s="16" t="s">
        <v>279</v>
      </c>
      <c r="I37" s="38"/>
      <c r="J37" s="17" t="s">
        <v>280</v>
      </c>
      <c r="K37" s="44"/>
      <c r="L37" s="45"/>
      <c r="M37" s="56"/>
      <c r="N37" s="53"/>
      <c r="O37" s="60" t="s">
        <v>326</v>
      </c>
      <c r="P37" s="53"/>
      <c r="Q37" s="60" t="s">
        <v>327</v>
      </c>
      <c r="R37" s="53"/>
      <c r="S37" s="63" t="s">
        <v>328</v>
      </c>
      <c r="T37" s="78"/>
      <c r="U37" s="46"/>
      <c r="W37" s="3" t="e">
        <f>個人情報!#REF!</f>
        <v>#REF!</v>
      </c>
      <c r="X37" s="3" t="str">
        <f t="shared" si="1"/>
        <v/>
      </c>
    </row>
    <row r="38" spans="1:24" x14ac:dyDescent="0.15">
      <c r="A38" s="29"/>
      <c r="B38" s="30"/>
      <c r="C38" s="30"/>
      <c r="D38" s="31" t="str">
        <f t="shared" si="0"/>
        <v>-</v>
      </c>
      <c r="E38" s="32"/>
      <c r="F38" s="16" t="s">
        <v>278</v>
      </c>
      <c r="G38" s="38"/>
      <c r="H38" s="16" t="s">
        <v>279</v>
      </c>
      <c r="I38" s="38"/>
      <c r="J38" s="17" t="s">
        <v>280</v>
      </c>
      <c r="K38" s="44"/>
      <c r="L38" s="45"/>
      <c r="M38" s="56"/>
      <c r="N38" s="53"/>
      <c r="O38" s="60" t="s">
        <v>326</v>
      </c>
      <c r="P38" s="53"/>
      <c r="Q38" s="60" t="s">
        <v>327</v>
      </c>
      <c r="R38" s="53"/>
      <c r="S38" s="63" t="s">
        <v>328</v>
      </c>
      <c r="T38" s="78"/>
      <c r="U38" s="46"/>
      <c r="W38" s="3" t="e">
        <f>個人情報!#REF!</f>
        <v>#REF!</v>
      </c>
      <c r="X38" s="3" t="str">
        <f t="shared" si="1"/>
        <v/>
      </c>
    </row>
    <row r="39" spans="1:24" x14ac:dyDescent="0.15">
      <c r="A39" s="29"/>
      <c r="B39" s="30"/>
      <c r="C39" s="30"/>
      <c r="D39" s="31" t="str">
        <f t="shared" si="0"/>
        <v>-</v>
      </c>
      <c r="E39" s="32"/>
      <c r="F39" s="16" t="s">
        <v>278</v>
      </c>
      <c r="G39" s="38"/>
      <c r="H39" s="16" t="s">
        <v>279</v>
      </c>
      <c r="I39" s="38"/>
      <c r="J39" s="17" t="s">
        <v>280</v>
      </c>
      <c r="K39" s="44"/>
      <c r="L39" s="45"/>
      <c r="M39" s="56"/>
      <c r="N39" s="53"/>
      <c r="O39" s="60" t="s">
        <v>326</v>
      </c>
      <c r="P39" s="53"/>
      <c r="Q39" s="60" t="s">
        <v>327</v>
      </c>
      <c r="R39" s="53"/>
      <c r="S39" s="63" t="s">
        <v>328</v>
      </c>
      <c r="T39" s="78"/>
      <c r="U39" s="46"/>
      <c r="W39" s="3" t="e">
        <f>個人情報!#REF!</f>
        <v>#REF!</v>
      </c>
      <c r="X39" s="3" t="str">
        <f t="shared" si="1"/>
        <v/>
      </c>
    </row>
    <row r="40" spans="1:24" x14ac:dyDescent="0.15">
      <c r="A40" s="29"/>
      <c r="B40" s="30"/>
      <c r="C40" s="30"/>
      <c r="D40" s="31" t="str">
        <f t="shared" si="0"/>
        <v>-</v>
      </c>
      <c r="E40" s="32"/>
      <c r="F40" s="16" t="s">
        <v>278</v>
      </c>
      <c r="G40" s="38"/>
      <c r="H40" s="16" t="s">
        <v>279</v>
      </c>
      <c r="I40" s="38"/>
      <c r="J40" s="17" t="s">
        <v>280</v>
      </c>
      <c r="K40" s="44"/>
      <c r="L40" s="45"/>
      <c r="M40" s="56"/>
      <c r="N40" s="53"/>
      <c r="O40" s="60" t="s">
        <v>326</v>
      </c>
      <c r="P40" s="53"/>
      <c r="Q40" s="60" t="s">
        <v>327</v>
      </c>
      <c r="R40" s="53"/>
      <c r="S40" s="63" t="s">
        <v>328</v>
      </c>
      <c r="T40" s="78"/>
      <c r="U40" s="46"/>
      <c r="W40" s="3" t="e">
        <f>個人情報!#REF!</f>
        <v>#REF!</v>
      </c>
      <c r="X40" s="3" t="str">
        <f t="shared" si="1"/>
        <v/>
      </c>
    </row>
    <row r="41" spans="1:24" x14ac:dyDescent="0.15">
      <c r="A41" s="29"/>
      <c r="B41" s="30"/>
      <c r="C41" s="30"/>
      <c r="D41" s="31" t="str">
        <f t="shared" si="0"/>
        <v>-</v>
      </c>
      <c r="E41" s="32"/>
      <c r="F41" s="16" t="s">
        <v>278</v>
      </c>
      <c r="G41" s="38"/>
      <c r="H41" s="16" t="s">
        <v>279</v>
      </c>
      <c r="I41" s="38"/>
      <c r="J41" s="17" t="s">
        <v>280</v>
      </c>
      <c r="K41" s="44"/>
      <c r="L41" s="45"/>
      <c r="M41" s="56"/>
      <c r="N41" s="53"/>
      <c r="O41" s="60" t="s">
        <v>326</v>
      </c>
      <c r="P41" s="53"/>
      <c r="Q41" s="60" t="s">
        <v>327</v>
      </c>
      <c r="R41" s="53"/>
      <c r="S41" s="63" t="s">
        <v>328</v>
      </c>
      <c r="T41" s="78"/>
      <c r="U41" s="46"/>
      <c r="W41" s="3" t="e">
        <f>個人情報!#REF!</f>
        <v>#REF!</v>
      </c>
      <c r="X41" s="3" t="str">
        <f t="shared" si="1"/>
        <v/>
      </c>
    </row>
    <row r="42" spans="1:24" x14ac:dyDescent="0.15">
      <c r="A42" s="29"/>
      <c r="B42" s="30"/>
      <c r="C42" s="30"/>
      <c r="D42" s="31" t="str">
        <f t="shared" si="0"/>
        <v>-</v>
      </c>
      <c r="E42" s="32"/>
      <c r="F42" s="16" t="s">
        <v>278</v>
      </c>
      <c r="G42" s="38"/>
      <c r="H42" s="16" t="s">
        <v>279</v>
      </c>
      <c r="I42" s="38"/>
      <c r="J42" s="17" t="s">
        <v>280</v>
      </c>
      <c r="K42" s="44"/>
      <c r="L42" s="45"/>
      <c r="M42" s="56"/>
      <c r="N42" s="53"/>
      <c r="O42" s="60" t="s">
        <v>326</v>
      </c>
      <c r="P42" s="53"/>
      <c r="Q42" s="60" t="s">
        <v>327</v>
      </c>
      <c r="R42" s="53"/>
      <c r="S42" s="63" t="s">
        <v>328</v>
      </c>
      <c r="T42" s="78"/>
      <c r="U42" s="46"/>
      <c r="W42" s="3" t="e">
        <f>個人情報!#REF!</f>
        <v>#REF!</v>
      </c>
      <c r="X42" s="3" t="str">
        <f t="shared" si="1"/>
        <v/>
      </c>
    </row>
    <row r="43" spans="1:24" x14ac:dyDescent="0.15">
      <c r="A43" s="29"/>
      <c r="B43" s="30"/>
      <c r="C43" s="30"/>
      <c r="D43" s="31" t="str">
        <f t="shared" si="0"/>
        <v>-</v>
      </c>
      <c r="E43" s="32"/>
      <c r="F43" s="16" t="s">
        <v>278</v>
      </c>
      <c r="G43" s="38"/>
      <c r="H43" s="16" t="s">
        <v>279</v>
      </c>
      <c r="I43" s="38"/>
      <c r="J43" s="17" t="s">
        <v>280</v>
      </c>
      <c r="K43" s="44"/>
      <c r="L43" s="45"/>
      <c r="M43" s="56"/>
      <c r="N43" s="53"/>
      <c r="O43" s="60" t="s">
        <v>326</v>
      </c>
      <c r="P43" s="53"/>
      <c r="Q43" s="60" t="s">
        <v>327</v>
      </c>
      <c r="R43" s="53"/>
      <c r="S43" s="63" t="s">
        <v>328</v>
      </c>
      <c r="T43" s="78"/>
      <c r="U43" s="46"/>
      <c r="W43" s="3" t="e">
        <f>個人情報!#REF!</f>
        <v>#REF!</v>
      </c>
      <c r="X43" s="3" t="str">
        <f t="shared" si="1"/>
        <v/>
      </c>
    </row>
    <row r="44" spans="1:24" x14ac:dyDescent="0.15">
      <c r="A44" s="29"/>
      <c r="B44" s="30"/>
      <c r="C44" s="30"/>
      <c r="D44" s="31" t="str">
        <f t="shared" si="0"/>
        <v>-</v>
      </c>
      <c r="E44" s="32"/>
      <c r="F44" s="16" t="s">
        <v>278</v>
      </c>
      <c r="G44" s="38"/>
      <c r="H44" s="16" t="s">
        <v>279</v>
      </c>
      <c r="I44" s="38"/>
      <c r="J44" s="17" t="s">
        <v>280</v>
      </c>
      <c r="K44" s="44"/>
      <c r="L44" s="45"/>
      <c r="M44" s="56"/>
      <c r="N44" s="53"/>
      <c r="O44" s="60" t="s">
        <v>326</v>
      </c>
      <c r="P44" s="53"/>
      <c r="Q44" s="60" t="s">
        <v>327</v>
      </c>
      <c r="R44" s="53"/>
      <c r="S44" s="63" t="s">
        <v>328</v>
      </c>
      <c r="T44" s="78"/>
      <c r="U44" s="46"/>
      <c r="W44" s="3" t="e">
        <f>個人情報!#REF!</f>
        <v>#REF!</v>
      </c>
      <c r="X44" s="3" t="str">
        <f t="shared" si="1"/>
        <v/>
      </c>
    </row>
    <row r="45" spans="1:24" x14ac:dyDescent="0.15">
      <c r="A45" s="29"/>
      <c r="B45" s="30"/>
      <c r="C45" s="30"/>
      <c r="D45" s="31" t="str">
        <f t="shared" si="0"/>
        <v>-</v>
      </c>
      <c r="E45" s="32"/>
      <c r="F45" s="16" t="s">
        <v>278</v>
      </c>
      <c r="G45" s="38"/>
      <c r="H45" s="16" t="s">
        <v>279</v>
      </c>
      <c r="I45" s="38"/>
      <c r="J45" s="17" t="s">
        <v>280</v>
      </c>
      <c r="K45" s="44"/>
      <c r="L45" s="45"/>
      <c r="M45" s="56"/>
      <c r="N45" s="53"/>
      <c r="O45" s="60" t="s">
        <v>326</v>
      </c>
      <c r="P45" s="53"/>
      <c r="Q45" s="60" t="s">
        <v>327</v>
      </c>
      <c r="R45" s="53"/>
      <c r="S45" s="63" t="s">
        <v>328</v>
      </c>
      <c r="T45" s="78"/>
      <c r="U45" s="46"/>
      <c r="W45" s="3" t="e">
        <f>個人情報!#REF!</f>
        <v>#REF!</v>
      </c>
      <c r="X45" s="3" t="str">
        <f t="shared" si="1"/>
        <v/>
      </c>
    </row>
    <row r="46" spans="1:24" x14ac:dyDescent="0.15">
      <c r="A46" s="29"/>
      <c r="B46" s="30"/>
      <c r="C46" s="30"/>
      <c r="D46" s="31" t="str">
        <f t="shared" si="0"/>
        <v>-</v>
      </c>
      <c r="E46" s="32"/>
      <c r="F46" s="16" t="s">
        <v>278</v>
      </c>
      <c r="G46" s="38"/>
      <c r="H46" s="16" t="s">
        <v>279</v>
      </c>
      <c r="I46" s="38"/>
      <c r="J46" s="17" t="s">
        <v>280</v>
      </c>
      <c r="K46" s="44"/>
      <c r="L46" s="45"/>
      <c r="M46" s="56"/>
      <c r="N46" s="53"/>
      <c r="O46" s="60" t="s">
        <v>326</v>
      </c>
      <c r="P46" s="53"/>
      <c r="Q46" s="60" t="s">
        <v>327</v>
      </c>
      <c r="R46" s="53"/>
      <c r="S46" s="63" t="s">
        <v>328</v>
      </c>
      <c r="T46" s="78"/>
      <c r="U46" s="46"/>
      <c r="W46" s="3" t="e">
        <f>個人情報!#REF!</f>
        <v>#REF!</v>
      </c>
      <c r="X46" s="3" t="str">
        <f t="shared" si="1"/>
        <v/>
      </c>
    </row>
    <row r="47" spans="1:24" x14ac:dyDescent="0.15">
      <c r="A47" s="29"/>
      <c r="B47" s="30"/>
      <c r="C47" s="30"/>
      <c r="D47" s="31" t="str">
        <f t="shared" si="0"/>
        <v>-</v>
      </c>
      <c r="E47" s="32"/>
      <c r="F47" s="16" t="s">
        <v>278</v>
      </c>
      <c r="G47" s="38"/>
      <c r="H47" s="16" t="s">
        <v>279</v>
      </c>
      <c r="I47" s="38"/>
      <c r="J47" s="17" t="s">
        <v>280</v>
      </c>
      <c r="K47" s="44"/>
      <c r="L47" s="45"/>
      <c r="M47" s="56"/>
      <c r="N47" s="53"/>
      <c r="O47" s="60" t="s">
        <v>326</v>
      </c>
      <c r="P47" s="53"/>
      <c r="Q47" s="60" t="s">
        <v>327</v>
      </c>
      <c r="R47" s="53"/>
      <c r="S47" s="63" t="s">
        <v>328</v>
      </c>
      <c r="T47" s="78"/>
      <c r="U47" s="46"/>
      <c r="W47" s="3" t="e">
        <f>個人情報!#REF!</f>
        <v>#REF!</v>
      </c>
      <c r="X47" s="3" t="str">
        <f t="shared" si="1"/>
        <v/>
      </c>
    </row>
    <row r="48" spans="1:24" x14ac:dyDescent="0.15">
      <c r="A48" s="29"/>
      <c r="B48" s="30"/>
      <c r="C48" s="30"/>
      <c r="D48" s="31" t="str">
        <f t="shared" si="0"/>
        <v>-</v>
      </c>
      <c r="E48" s="32"/>
      <c r="F48" s="16" t="s">
        <v>278</v>
      </c>
      <c r="G48" s="38"/>
      <c r="H48" s="16" t="s">
        <v>279</v>
      </c>
      <c r="I48" s="38"/>
      <c r="J48" s="17" t="s">
        <v>280</v>
      </c>
      <c r="K48" s="44"/>
      <c r="L48" s="45"/>
      <c r="M48" s="56"/>
      <c r="N48" s="53"/>
      <c r="O48" s="60" t="s">
        <v>326</v>
      </c>
      <c r="P48" s="53"/>
      <c r="Q48" s="60" t="s">
        <v>327</v>
      </c>
      <c r="R48" s="53"/>
      <c r="S48" s="63" t="s">
        <v>328</v>
      </c>
      <c r="T48" s="78"/>
      <c r="U48" s="46"/>
      <c r="W48" s="3" t="e">
        <f>個人情報!#REF!</f>
        <v>#REF!</v>
      </c>
      <c r="X48" s="3" t="str">
        <f t="shared" si="1"/>
        <v/>
      </c>
    </row>
    <row r="49" spans="1:24" x14ac:dyDescent="0.15">
      <c r="A49" s="29"/>
      <c r="B49" s="30"/>
      <c r="C49" s="30"/>
      <c r="D49" s="31" t="str">
        <f t="shared" si="0"/>
        <v>-</v>
      </c>
      <c r="E49" s="32"/>
      <c r="F49" s="16" t="s">
        <v>278</v>
      </c>
      <c r="G49" s="38"/>
      <c r="H49" s="16" t="s">
        <v>279</v>
      </c>
      <c r="I49" s="38"/>
      <c r="J49" s="17" t="s">
        <v>280</v>
      </c>
      <c r="K49" s="44"/>
      <c r="L49" s="45"/>
      <c r="M49" s="56"/>
      <c r="N49" s="53"/>
      <c r="O49" s="60" t="s">
        <v>326</v>
      </c>
      <c r="P49" s="53"/>
      <c r="Q49" s="60" t="s">
        <v>327</v>
      </c>
      <c r="R49" s="53"/>
      <c r="S49" s="63" t="s">
        <v>328</v>
      </c>
      <c r="T49" s="78"/>
      <c r="U49" s="46"/>
      <c r="W49" s="3" t="e">
        <f>個人情報!#REF!</f>
        <v>#REF!</v>
      </c>
      <c r="X49" s="3" t="str">
        <f t="shared" si="1"/>
        <v/>
      </c>
    </row>
    <row r="50" spans="1:24" x14ac:dyDescent="0.15">
      <c r="A50" s="29"/>
      <c r="B50" s="30"/>
      <c r="C50" s="30"/>
      <c r="D50" s="31" t="str">
        <f t="shared" si="0"/>
        <v>-</v>
      </c>
      <c r="E50" s="32"/>
      <c r="F50" s="16" t="s">
        <v>278</v>
      </c>
      <c r="G50" s="38"/>
      <c r="H50" s="16" t="s">
        <v>279</v>
      </c>
      <c r="I50" s="38"/>
      <c r="J50" s="17" t="s">
        <v>280</v>
      </c>
      <c r="K50" s="44"/>
      <c r="L50" s="45"/>
      <c r="M50" s="56"/>
      <c r="N50" s="53"/>
      <c r="O50" s="60" t="s">
        <v>326</v>
      </c>
      <c r="P50" s="53"/>
      <c r="Q50" s="60" t="s">
        <v>327</v>
      </c>
      <c r="R50" s="53"/>
      <c r="S50" s="63" t="s">
        <v>328</v>
      </c>
      <c r="T50" s="78"/>
      <c r="U50" s="46"/>
      <c r="W50" s="3" t="e">
        <f>個人情報!#REF!</f>
        <v>#REF!</v>
      </c>
      <c r="X50" s="3" t="str">
        <f t="shared" si="1"/>
        <v/>
      </c>
    </row>
    <row r="51" spans="1:24" x14ac:dyDescent="0.15">
      <c r="A51" s="29"/>
      <c r="B51" s="30"/>
      <c r="C51" s="30"/>
      <c r="D51" s="31" t="str">
        <f t="shared" si="0"/>
        <v>-</v>
      </c>
      <c r="E51" s="32"/>
      <c r="F51" s="16" t="s">
        <v>278</v>
      </c>
      <c r="G51" s="38"/>
      <c r="H51" s="16" t="s">
        <v>279</v>
      </c>
      <c r="I51" s="38"/>
      <c r="J51" s="17" t="s">
        <v>280</v>
      </c>
      <c r="K51" s="44"/>
      <c r="L51" s="45"/>
      <c r="M51" s="56"/>
      <c r="N51" s="53"/>
      <c r="O51" s="60" t="s">
        <v>326</v>
      </c>
      <c r="P51" s="53"/>
      <c r="Q51" s="60" t="s">
        <v>327</v>
      </c>
      <c r="R51" s="53"/>
      <c r="S51" s="63" t="s">
        <v>328</v>
      </c>
      <c r="T51" s="78"/>
      <c r="U51" s="46"/>
      <c r="W51" s="3" t="e">
        <f>個人情報!#REF!</f>
        <v>#REF!</v>
      </c>
      <c r="X51" s="3" t="str">
        <f t="shared" si="1"/>
        <v/>
      </c>
    </row>
    <row r="52" spans="1:24" x14ac:dyDescent="0.15">
      <c r="A52" s="29"/>
      <c r="B52" s="30"/>
      <c r="C52" s="30"/>
      <c r="D52" s="31" t="str">
        <f t="shared" si="0"/>
        <v>-</v>
      </c>
      <c r="E52" s="32"/>
      <c r="F52" s="16" t="s">
        <v>278</v>
      </c>
      <c r="G52" s="38"/>
      <c r="H52" s="16" t="s">
        <v>279</v>
      </c>
      <c r="I52" s="38"/>
      <c r="J52" s="17" t="s">
        <v>280</v>
      </c>
      <c r="K52" s="44"/>
      <c r="L52" s="45"/>
      <c r="M52" s="56"/>
      <c r="N52" s="53"/>
      <c r="O52" s="60" t="s">
        <v>326</v>
      </c>
      <c r="P52" s="53"/>
      <c r="Q52" s="60" t="s">
        <v>327</v>
      </c>
      <c r="R52" s="53"/>
      <c r="S52" s="63" t="s">
        <v>328</v>
      </c>
      <c r="T52" s="78"/>
      <c r="U52" s="46"/>
      <c r="W52" s="3" t="e">
        <f>個人情報!#REF!</f>
        <v>#REF!</v>
      </c>
      <c r="X52" s="3" t="str">
        <f t="shared" si="1"/>
        <v/>
      </c>
    </row>
    <row r="53" spans="1:24" x14ac:dyDescent="0.15">
      <c r="A53" s="29"/>
      <c r="B53" s="30"/>
      <c r="C53" s="30"/>
      <c r="D53" s="31" t="str">
        <f t="shared" si="0"/>
        <v>-</v>
      </c>
      <c r="E53" s="32"/>
      <c r="F53" s="16" t="s">
        <v>278</v>
      </c>
      <c r="G53" s="38"/>
      <c r="H53" s="16" t="s">
        <v>279</v>
      </c>
      <c r="I53" s="38"/>
      <c r="J53" s="17" t="s">
        <v>280</v>
      </c>
      <c r="K53" s="44"/>
      <c r="L53" s="45"/>
      <c r="M53" s="56"/>
      <c r="N53" s="53"/>
      <c r="O53" s="60" t="s">
        <v>326</v>
      </c>
      <c r="P53" s="53"/>
      <c r="Q53" s="60" t="s">
        <v>327</v>
      </c>
      <c r="R53" s="53"/>
      <c r="S53" s="63" t="s">
        <v>328</v>
      </c>
      <c r="T53" s="78"/>
      <c r="U53" s="46"/>
      <c r="W53" s="3" t="e">
        <f>個人情報!#REF!</f>
        <v>#REF!</v>
      </c>
      <c r="X53" s="3" t="str">
        <f t="shared" si="1"/>
        <v/>
      </c>
    </row>
    <row r="54" spans="1:24" x14ac:dyDescent="0.15">
      <c r="A54" s="29"/>
      <c r="B54" s="30"/>
      <c r="C54" s="30"/>
      <c r="D54" s="31" t="str">
        <f t="shared" si="0"/>
        <v>-</v>
      </c>
      <c r="E54" s="32"/>
      <c r="F54" s="16" t="s">
        <v>278</v>
      </c>
      <c r="G54" s="38"/>
      <c r="H54" s="16" t="s">
        <v>279</v>
      </c>
      <c r="I54" s="38"/>
      <c r="J54" s="17" t="s">
        <v>280</v>
      </c>
      <c r="K54" s="44"/>
      <c r="L54" s="45"/>
      <c r="M54" s="56"/>
      <c r="N54" s="53"/>
      <c r="O54" s="60" t="s">
        <v>326</v>
      </c>
      <c r="P54" s="53"/>
      <c r="Q54" s="60" t="s">
        <v>327</v>
      </c>
      <c r="R54" s="53"/>
      <c r="S54" s="63" t="s">
        <v>328</v>
      </c>
      <c r="T54" s="78"/>
      <c r="U54" s="46"/>
      <c r="W54" s="3" t="e">
        <f>個人情報!#REF!</f>
        <v>#REF!</v>
      </c>
      <c r="X54" s="3" t="str">
        <f t="shared" si="1"/>
        <v/>
      </c>
    </row>
    <row r="55" spans="1:24" x14ac:dyDescent="0.15">
      <c r="A55" s="29"/>
      <c r="B55" s="30"/>
      <c r="C55" s="30"/>
      <c r="D55" s="31" t="str">
        <f t="shared" si="0"/>
        <v>-</v>
      </c>
      <c r="E55" s="32"/>
      <c r="F55" s="16" t="s">
        <v>278</v>
      </c>
      <c r="G55" s="38"/>
      <c r="H55" s="16" t="s">
        <v>279</v>
      </c>
      <c r="I55" s="38"/>
      <c r="J55" s="17" t="s">
        <v>280</v>
      </c>
      <c r="K55" s="44"/>
      <c r="L55" s="45"/>
      <c r="M55" s="56"/>
      <c r="N55" s="53"/>
      <c r="O55" s="60" t="s">
        <v>326</v>
      </c>
      <c r="P55" s="53"/>
      <c r="Q55" s="60" t="s">
        <v>327</v>
      </c>
      <c r="R55" s="53"/>
      <c r="S55" s="63" t="s">
        <v>328</v>
      </c>
      <c r="T55" s="78"/>
      <c r="U55" s="46"/>
      <c r="W55" s="3" t="e">
        <f>個人情報!#REF!</f>
        <v>#REF!</v>
      </c>
      <c r="X55" s="3" t="str">
        <f t="shared" si="1"/>
        <v/>
      </c>
    </row>
    <row r="56" spans="1:24" x14ac:dyDescent="0.15">
      <c r="A56" s="29"/>
      <c r="B56" s="30"/>
      <c r="C56" s="30"/>
      <c r="D56" s="31" t="str">
        <f t="shared" si="0"/>
        <v>-</v>
      </c>
      <c r="E56" s="32"/>
      <c r="F56" s="16" t="s">
        <v>278</v>
      </c>
      <c r="G56" s="38"/>
      <c r="H56" s="16" t="s">
        <v>279</v>
      </c>
      <c r="I56" s="38"/>
      <c r="J56" s="17" t="s">
        <v>280</v>
      </c>
      <c r="K56" s="44"/>
      <c r="L56" s="45"/>
      <c r="M56" s="56"/>
      <c r="N56" s="53"/>
      <c r="O56" s="60" t="s">
        <v>326</v>
      </c>
      <c r="P56" s="53"/>
      <c r="Q56" s="60" t="s">
        <v>327</v>
      </c>
      <c r="R56" s="53"/>
      <c r="S56" s="63" t="s">
        <v>328</v>
      </c>
      <c r="T56" s="78"/>
      <c r="U56" s="46"/>
      <c r="W56" s="3" t="e">
        <f>個人情報!#REF!</f>
        <v>#REF!</v>
      </c>
      <c r="X56" s="3" t="str">
        <f t="shared" si="1"/>
        <v/>
      </c>
    </row>
    <row r="57" spans="1:24" x14ac:dyDescent="0.15">
      <c r="A57" s="29"/>
      <c r="B57" s="30"/>
      <c r="C57" s="30"/>
      <c r="D57" s="31" t="str">
        <f t="shared" si="0"/>
        <v>-</v>
      </c>
      <c r="E57" s="32"/>
      <c r="F57" s="16" t="s">
        <v>278</v>
      </c>
      <c r="G57" s="38"/>
      <c r="H57" s="16" t="s">
        <v>279</v>
      </c>
      <c r="I57" s="38"/>
      <c r="J57" s="17" t="s">
        <v>280</v>
      </c>
      <c r="K57" s="44"/>
      <c r="L57" s="45"/>
      <c r="M57" s="56"/>
      <c r="N57" s="53"/>
      <c r="O57" s="60" t="s">
        <v>326</v>
      </c>
      <c r="P57" s="53"/>
      <c r="Q57" s="60" t="s">
        <v>327</v>
      </c>
      <c r="R57" s="53"/>
      <c r="S57" s="63" t="s">
        <v>328</v>
      </c>
      <c r="T57" s="78"/>
      <c r="U57" s="46"/>
      <c r="W57" s="3" t="e">
        <f>個人情報!#REF!</f>
        <v>#REF!</v>
      </c>
      <c r="X57" s="3" t="str">
        <f t="shared" si="1"/>
        <v/>
      </c>
    </row>
    <row r="58" spans="1:24" x14ac:dyDescent="0.15">
      <c r="A58" s="29"/>
      <c r="B58" s="30"/>
      <c r="C58" s="30"/>
      <c r="D58" s="31" t="str">
        <f t="shared" si="0"/>
        <v>-</v>
      </c>
      <c r="E58" s="32"/>
      <c r="F58" s="16" t="s">
        <v>278</v>
      </c>
      <c r="G58" s="38"/>
      <c r="H58" s="16" t="s">
        <v>279</v>
      </c>
      <c r="I58" s="38"/>
      <c r="J58" s="17" t="s">
        <v>280</v>
      </c>
      <c r="K58" s="44"/>
      <c r="L58" s="45"/>
      <c r="M58" s="56"/>
      <c r="N58" s="53"/>
      <c r="O58" s="60" t="s">
        <v>326</v>
      </c>
      <c r="P58" s="53"/>
      <c r="Q58" s="60" t="s">
        <v>327</v>
      </c>
      <c r="R58" s="53"/>
      <c r="S58" s="63" t="s">
        <v>328</v>
      </c>
      <c r="T58" s="78"/>
      <c r="U58" s="46"/>
      <c r="W58" s="3" t="e">
        <f>個人情報!#REF!</f>
        <v>#REF!</v>
      </c>
      <c r="X58" s="3" t="str">
        <f t="shared" si="1"/>
        <v/>
      </c>
    </row>
    <row r="59" spans="1:24" x14ac:dyDescent="0.15">
      <c r="A59" s="29"/>
      <c r="B59" s="30"/>
      <c r="C59" s="30"/>
      <c r="D59" s="31" t="str">
        <f t="shared" si="0"/>
        <v>-</v>
      </c>
      <c r="E59" s="32"/>
      <c r="F59" s="16" t="s">
        <v>278</v>
      </c>
      <c r="G59" s="38"/>
      <c r="H59" s="16" t="s">
        <v>279</v>
      </c>
      <c r="I59" s="38"/>
      <c r="J59" s="17" t="s">
        <v>280</v>
      </c>
      <c r="K59" s="44"/>
      <c r="L59" s="45"/>
      <c r="M59" s="56"/>
      <c r="N59" s="53"/>
      <c r="O59" s="60" t="s">
        <v>326</v>
      </c>
      <c r="P59" s="53"/>
      <c r="Q59" s="60" t="s">
        <v>327</v>
      </c>
      <c r="R59" s="53"/>
      <c r="S59" s="63" t="s">
        <v>328</v>
      </c>
      <c r="T59" s="78"/>
      <c r="U59" s="46"/>
      <c r="W59" s="3" t="e">
        <f>個人情報!#REF!</f>
        <v>#REF!</v>
      </c>
      <c r="X59" s="3" t="str">
        <f t="shared" si="1"/>
        <v/>
      </c>
    </row>
    <row r="60" spans="1:24" x14ac:dyDescent="0.15">
      <c r="A60" s="29"/>
      <c r="B60" s="30"/>
      <c r="C60" s="30"/>
      <c r="D60" s="31" t="str">
        <f t="shared" si="0"/>
        <v>-</v>
      </c>
      <c r="E60" s="32"/>
      <c r="F60" s="16" t="s">
        <v>278</v>
      </c>
      <c r="G60" s="38"/>
      <c r="H60" s="16" t="s">
        <v>279</v>
      </c>
      <c r="I60" s="38"/>
      <c r="J60" s="17" t="s">
        <v>280</v>
      </c>
      <c r="K60" s="44"/>
      <c r="L60" s="45"/>
      <c r="M60" s="56"/>
      <c r="N60" s="53"/>
      <c r="O60" s="60" t="s">
        <v>326</v>
      </c>
      <c r="P60" s="53"/>
      <c r="Q60" s="60" t="s">
        <v>327</v>
      </c>
      <c r="R60" s="53"/>
      <c r="S60" s="63" t="s">
        <v>328</v>
      </c>
      <c r="T60" s="78"/>
      <c r="U60" s="46"/>
      <c r="W60" s="3" t="e">
        <f>個人情報!#REF!</f>
        <v>#REF!</v>
      </c>
      <c r="X60" s="3" t="str">
        <f t="shared" si="1"/>
        <v/>
      </c>
    </row>
    <row r="61" spans="1:24" x14ac:dyDescent="0.15">
      <c r="A61" s="29"/>
      <c r="B61" s="30"/>
      <c r="C61" s="30"/>
      <c r="D61" s="31" t="str">
        <f t="shared" si="0"/>
        <v>-</v>
      </c>
      <c r="E61" s="32"/>
      <c r="F61" s="16" t="s">
        <v>278</v>
      </c>
      <c r="G61" s="38"/>
      <c r="H61" s="16" t="s">
        <v>279</v>
      </c>
      <c r="I61" s="38"/>
      <c r="J61" s="17" t="s">
        <v>280</v>
      </c>
      <c r="K61" s="44"/>
      <c r="L61" s="45"/>
      <c r="M61" s="56"/>
      <c r="N61" s="53"/>
      <c r="O61" s="60" t="s">
        <v>326</v>
      </c>
      <c r="P61" s="53"/>
      <c r="Q61" s="60" t="s">
        <v>327</v>
      </c>
      <c r="R61" s="53"/>
      <c r="S61" s="63" t="s">
        <v>328</v>
      </c>
      <c r="T61" s="78"/>
      <c r="U61" s="46"/>
      <c r="W61" s="3" t="e">
        <f>個人情報!#REF!</f>
        <v>#REF!</v>
      </c>
      <c r="X61" s="3" t="str">
        <f t="shared" si="1"/>
        <v/>
      </c>
    </row>
    <row r="62" spans="1:24" x14ac:dyDescent="0.15">
      <c r="A62" s="29"/>
      <c r="B62" s="30"/>
      <c r="C62" s="30"/>
      <c r="D62" s="31" t="str">
        <f t="shared" si="0"/>
        <v>-</v>
      </c>
      <c r="E62" s="32"/>
      <c r="F62" s="16" t="s">
        <v>278</v>
      </c>
      <c r="G62" s="38"/>
      <c r="H62" s="16" t="s">
        <v>279</v>
      </c>
      <c r="I62" s="38"/>
      <c r="J62" s="17" t="s">
        <v>280</v>
      </c>
      <c r="K62" s="44"/>
      <c r="L62" s="45"/>
      <c r="M62" s="56"/>
      <c r="N62" s="53"/>
      <c r="O62" s="60" t="s">
        <v>326</v>
      </c>
      <c r="P62" s="53"/>
      <c r="Q62" s="60" t="s">
        <v>327</v>
      </c>
      <c r="R62" s="53"/>
      <c r="S62" s="63" t="s">
        <v>328</v>
      </c>
      <c r="T62" s="78"/>
      <c r="U62" s="46"/>
      <c r="W62" s="3" t="e">
        <f>個人情報!#REF!</f>
        <v>#REF!</v>
      </c>
      <c r="X62" s="3" t="str">
        <f t="shared" si="1"/>
        <v/>
      </c>
    </row>
    <row r="63" spans="1:24" x14ac:dyDescent="0.15">
      <c r="A63" s="29"/>
      <c r="B63" s="30"/>
      <c r="C63" s="30"/>
      <c r="D63" s="31" t="str">
        <f t="shared" si="0"/>
        <v>-</v>
      </c>
      <c r="E63" s="32"/>
      <c r="F63" s="16" t="s">
        <v>278</v>
      </c>
      <c r="G63" s="38"/>
      <c r="H63" s="16" t="s">
        <v>279</v>
      </c>
      <c r="I63" s="38"/>
      <c r="J63" s="17" t="s">
        <v>280</v>
      </c>
      <c r="K63" s="44"/>
      <c r="L63" s="45"/>
      <c r="M63" s="56"/>
      <c r="N63" s="53"/>
      <c r="O63" s="60" t="s">
        <v>326</v>
      </c>
      <c r="P63" s="53"/>
      <c r="Q63" s="60" t="s">
        <v>327</v>
      </c>
      <c r="R63" s="53"/>
      <c r="S63" s="63" t="s">
        <v>328</v>
      </c>
      <c r="T63" s="78"/>
      <c r="U63" s="46"/>
      <c r="W63" s="3" t="e">
        <f>個人情報!#REF!</f>
        <v>#REF!</v>
      </c>
      <c r="X63" s="3" t="str">
        <f t="shared" si="1"/>
        <v/>
      </c>
    </row>
    <row r="64" spans="1:24" x14ac:dyDescent="0.15">
      <c r="A64" s="29"/>
      <c r="B64" s="30"/>
      <c r="C64" s="30"/>
      <c r="D64" s="31" t="str">
        <f t="shared" si="0"/>
        <v>-</v>
      </c>
      <c r="E64" s="32"/>
      <c r="F64" s="16" t="s">
        <v>278</v>
      </c>
      <c r="G64" s="38"/>
      <c r="H64" s="16" t="s">
        <v>279</v>
      </c>
      <c r="I64" s="38"/>
      <c r="J64" s="17" t="s">
        <v>280</v>
      </c>
      <c r="K64" s="44"/>
      <c r="L64" s="45"/>
      <c r="M64" s="56"/>
      <c r="N64" s="53"/>
      <c r="O64" s="60" t="s">
        <v>326</v>
      </c>
      <c r="P64" s="53"/>
      <c r="Q64" s="60" t="s">
        <v>327</v>
      </c>
      <c r="R64" s="53"/>
      <c r="S64" s="63" t="s">
        <v>328</v>
      </c>
      <c r="T64" s="78"/>
      <c r="U64" s="46"/>
      <c r="W64" s="3" t="e">
        <f>個人情報!#REF!</f>
        <v>#REF!</v>
      </c>
      <c r="X64" s="3" t="str">
        <f t="shared" si="1"/>
        <v/>
      </c>
    </row>
    <row r="65" spans="1:24" x14ac:dyDescent="0.15">
      <c r="A65" s="29"/>
      <c r="B65" s="30"/>
      <c r="C65" s="30"/>
      <c r="D65" s="31" t="str">
        <f t="shared" si="0"/>
        <v>-</v>
      </c>
      <c r="E65" s="32"/>
      <c r="F65" s="16" t="s">
        <v>278</v>
      </c>
      <c r="G65" s="38"/>
      <c r="H65" s="16" t="s">
        <v>279</v>
      </c>
      <c r="I65" s="38"/>
      <c r="J65" s="17" t="s">
        <v>280</v>
      </c>
      <c r="K65" s="44"/>
      <c r="L65" s="45"/>
      <c r="M65" s="56"/>
      <c r="N65" s="53"/>
      <c r="O65" s="60" t="s">
        <v>326</v>
      </c>
      <c r="P65" s="53"/>
      <c r="Q65" s="60" t="s">
        <v>327</v>
      </c>
      <c r="R65" s="53"/>
      <c r="S65" s="63" t="s">
        <v>328</v>
      </c>
      <c r="T65" s="78"/>
      <c r="U65" s="46"/>
      <c r="W65" s="3" t="e">
        <f>個人情報!#REF!</f>
        <v>#REF!</v>
      </c>
      <c r="X65" s="3" t="str">
        <f t="shared" si="1"/>
        <v/>
      </c>
    </row>
    <row r="66" spans="1:24" x14ac:dyDescent="0.15">
      <c r="A66" s="29"/>
      <c r="B66" s="30"/>
      <c r="C66" s="30"/>
      <c r="D66" s="31" t="str">
        <f t="shared" si="0"/>
        <v>-</v>
      </c>
      <c r="E66" s="32"/>
      <c r="F66" s="16" t="s">
        <v>278</v>
      </c>
      <c r="G66" s="38"/>
      <c r="H66" s="16" t="s">
        <v>279</v>
      </c>
      <c r="I66" s="38"/>
      <c r="J66" s="17" t="s">
        <v>280</v>
      </c>
      <c r="K66" s="44"/>
      <c r="L66" s="45"/>
      <c r="M66" s="56"/>
      <c r="N66" s="53"/>
      <c r="O66" s="60" t="s">
        <v>326</v>
      </c>
      <c r="P66" s="53"/>
      <c r="Q66" s="60" t="s">
        <v>327</v>
      </c>
      <c r="R66" s="53"/>
      <c r="S66" s="63" t="s">
        <v>328</v>
      </c>
      <c r="T66" s="78"/>
      <c r="U66" s="46"/>
      <c r="W66" s="3" t="e">
        <f>個人情報!#REF!</f>
        <v>#REF!</v>
      </c>
      <c r="X66" s="3" t="str">
        <f t="shared" si="1"/>
        <v/>
      </c>
    </row>
    <row r="67" spans="1:24" x14ac:dyDescent="0.15">
      <c r="A67" s="29"/>
      <c r="B67" s="30"/>
      <c r="C67" s="30"/>
      <c r="D67" s="31" t="str">
        <f t="shared" si="0"/>
        <v>-</v>
      </c>
      <c r="E67" s="32"/>
      <c r="F67" s="16" t="s">
        <v>278</v>
      </c>
      <c r="G67" s="38"/>
      <c r="H67" s="16" t="s">
        <v>279</v>
      </c>
      <c r="I67" s="38"/>
      <c r="J67" s="17" t="s">
        <v>280</v>
      </c>
      <c r="K67" s="44"/>
      <c r="L67" s="45"/>
      <c r="M67" s="56"/>
      <c r="N67" s="53"/>
      <c r="O67" s="60" t="s">
        <v>326</v>
      </c>
      <c r="P67" s="53"/>
      <c r="Q67" s="60" t="s">
        <v>327</v>
      </c>
      <c r="R67" s="53"/>
      <c r="S67" s="63" t="s">
        <v>328</v>
      </c>
      <c r="T67" s="78"/>
      <c r="U67" s="46"/>
      <c r="W67" s="3" t="e">
        <f>個人情報!#REF!</f>
        <v>#REF!</v>
      </c>
      <c r="X67" s="3" t="str">
        <f t="shared" si="1"/>
        <v/>
      </c>
    </row>
    <row r="68" spans="1:24" x14ac:dyDescent="0.15">
      <c r="A68" s="29"/>
      <c r="B68" s="30"/>
      <c r="C68" s="30"/>
      <c r="D68" s="31" t="str">
        <f t="shared" si="0"/>
        <v>-</v>
      </c>
      <c r="E68" s="32"/>
      <c r="F68" s="16" t="s">
        <v>278</v>
      </c>
      <c r="G68" s="38"/>
      <c r="H68" s="16" t="s">
        <v>279</v>
      </c>
      <c r="I68" s="38"/>
      <c r="J68" s="17" t="s">
        <v>280</v>
      </c>
      <c r="K68" s="44"/>
      <c r="L68" s="45"/>
      <c r="M68" s="56"/>
      <c r="N68" s="53"/>
      <c r="O68" s="60" t="s">
        <v>326</v>
      </c>
      <c r="P68" s="53"/>
      <c r="Q68" s="60" t="s">
        <v>327</v>
      </c>
      <c r="R68" s="53"/>
      <c r="S68" s="63" t="s">
        <v>328</v>
      </c>
      <c r="T68" s="78"/>
      <c r="U68" s="46"/>
      <c r="W68" s="3" t="e">
        <f>個人情報!#REF!</f>
        <v>#REF!</v>
      </c>
      <c r="X68" s="3" t="str">
        <f t="shared" si="1"/>
        <v/>
      </c>
    </row>
    <row r="69" spans="1:24" x14ac:dyDescent="0.15">
      <c r="A69" s="29"/>
      <c r="B69" s="30"/>
      <c r="C69" s="30"/>
      <c r="D69" s="31" t="str">
        <f t="shared" si="0"/>
        <v>-</v>
      </c>
      <c r="E69" s="32"/>
      <c r="F69" s="16" t="s">
        <v>278</v>
      </c>
      <c r="G69" s="38"/>
      <c r="H69" s="16" t="s">
        <v>279</v>
      </c>
      <c r="I69" s="38"/>
      <c r="J69" s="17" t="s">
        <v>280</v>
      </c>
      <c r="K69" s="44"/>
      <c r="L69" s="45"/>
      <c r="M69" s="56"/>
      <c r="N69" s="53"/>
      <c r="O69" s="60" t="s">
        <v>326</v>
      </c>
      <c r="P69" s="53"/>
      <c r="Q69" s="60" t="s">
        <v>327</v>
      </c>
      <c r="R69" s="53"/>
      <c r="S69" s="63" t="s">
        <v>328</v>
      </c>
      <c r="T69" s="78"/>
      <c r="U69" s="46"/>
      <c r="W69" s="3" t="e">
        <f>個人情報!#REF!</f>
        <v>#REF!</v>
      </c>
      <c r="X69" s="3" t="str">
        <f t="shared" si="1"/>
        <v/>
      </c>
    </row>
    <row r="70" spans="1:24" x14ac:dyDescent="0.15">
      <c r="A70" s="29"/>
      <c r="B70" s="30"/>
      <c r="C70" s="30"/>
      <c r="D70" s="31" t="str">
        <f t="shared" si="0"/>
        <v>-</v>
      </c>
      <c r="E70" s="32"/>
      <c r="F70" s="16" t="s">
        <v>278</v>
      </c>
      <c r="G70" s="38"/>
      <c r="H70" s="16" t="s">
        <v>279</v>
      </c>
      <c r="I70" s="38"/>
      <c r="J70" s="17" t="s">
        <v>280</v>
      </c>
      <c r="K70" s="44"/>
      <c r="L70" s="45"/>
      <c r="M70" s="56"/>
      <c r="N70" s="53"/>
      <c r="O70" s="60" t="s">
        <v>326</v>
      </c>
      <c r="P70" s="53"/>
      <c r="Q70" s="60" t="s">
        <v>327</v>
      </c>
      <c r="R70" s="53"/>
      <c r="S70" s="63" t="s">
        <v>328</v>
      </c>
      <c r="T70" s="78"/>
      <c r="U70" s="46"/>
      <c r="W70" s="3" t="e">
        <f>個人情報!#REF!</f>
        <v>#REF!</v>
      </c>
      <c r="X70" s="3" t="str">
        <f t="shared" si="1"/>
        <v/>
      </c>
    </row>
    <row r="71" spans="1:24" x14ac:dyDescent="0.15">
      <c r="A71" s="29"/>
      <c r="B71" s="30"/>
      <c r="C71" s="30"/>
      <c r="D71" s="31" t="str">
        <f t="shared" si="0"/>
        <v>-</v>
      </c>
      <c r="E71" s="32"/>
      <c r="F71" s="16" t="s">
        <v>278</v>
      </c>
      <c r="G71" s="38"/>
      <c r="H71" s="16" t="s">
        <v>279</v>
      </c>
      <c r="I71" s="38"/>
      <c r="J71" s="17" t="s">
        <v>280</v>
      </c>
      <c r="K71" s="44"/>
      <c r="L71" s="45"/>
      <c r="M71" s="56"/>
      <c r="N71" s="53"/>
      <c r="O71" s="60" t="s">
        <v>326</v>
      </c>
      <c r="P71" s="53"/>
      <c r="Q71" s="60" t="s">
        <v>327</v>
      </c>
      <c r="R71" s="53"/>
      <c r="S71" s="63" t="s">
        <v>328</v>
      </c>
      <c r="T71" s="78"/>
      <c r="U71" s="46"/>
      <c r="W71" s="3" t="e">
        <f>個人情報!#REF!</f>
        <v>#REF!</v>
      </c>
      <c r="X71" s="3" t="str">
        <f t="shared" si="1"/>
        <v/>
      </c>
    </row>
    <row r="72" spans="1:24" x14ac:dyDescent="0.15">
      <c r="A72" s="29"/>
      <c r="B72" s="30"/>
      <c r="C72" s="30"/>
      <c r="D72" s="31" t="str">
        <f t="shared" ref="D72:D106" si="2">A72 &amp; "-" &amp; B72 &amp; C72</f>
        <v>-</v>
      </c>
      <c r="E72" s="32"/>
      <c r="F72" s="16" t="s">
        <v>278</v>
      </c>
      <c r="G72" s="38"/>
      <c r="H72" s="16" t="s">
        <v>279</v>
      </c>
      <c r="I72" s="38"/>
      <c r="J72" s="17" t="s">
        <v>280</v>
      </c>
      <c r="K72" s="44"/>
      <c r="L72" s="45"/>
      <c r="M72" s="56"/>
      <c r="N72" s="53"/>
      <c r="O72" s="60" t="s">
        <v>326</v>
      </c>
      <c r="P72" s="53"/>
      <c r="Q72" s="60" t="s">
        <v>327</v>
      </c>
      <c r="R72" s="53"/>
      <c r="S72" s="63" t="s">
        <v>328</v>
      </c>
      <c r="T72" s="78"/>
      <c r="U72" s="46"/>
      <c r="W72" s="3" t="e">
        <f>個人情報!#REF!</f>
        <v>#REF!</v>
      </c>
      <c r="X72" s="3" t="str">
        <f t="shared" ref="X72:X106" si="3">IF(B72="107 ハーフマラソン","H",IF(B72="062 10000mW","W",""))</f>
        <v/>
      </c>
    </row>
    <row r="73" spans="1:24" x14ac:dyDescent="0.15">
      <c r="A73" s="29"/>
      <c r="B73" s="30"/>
      <c r="C73" s="30"/>
      <c r="D73" s="31" t="str">
        <f t="shared" si="2"/>
        <v>-</v>
      </c>
      <c r="E73" s="32"/>
      <c r="F73" s="16" t="s">
        <v>278</v>
      </c>
      <c r="G73" s="38"/>
      <c r="H73" s="16" t="s">
        <v>279</v>
      </c>
      <c r="I73" s="38"/>
      <c r="J73" s="17" t="s">
        <v>280</v>
      </c>
      <c r="K73" s="44"/>
      <c r="L73" s="45"/>
      <c r="M73" s="56"/>
      <c r="N73" s="53"/>
      <c r="O73" s="60" t="s">
        <v>326</v>
      </c>
      <c r="P73" s="53"/>
      <c r="Q73" s="60" t="s">
        <v>327</v>
      </c>
      <c r="R73" s="53"/>
      <c r="S73" s="63" t="s">
        <v>328</v>
      </c>
      <c r="T73" s="78"/>
      <c r="U73" s="46"/>
      <c r="W73" s="3" t="e">
        <f>個人情報!#REF!</f>
        <v>#REF!</v>
      </c>
      <c r="X73" s="3" t="str">
        <f t="shared" si="3"/>
        <v/>
      </c>
    </row>
    <row r="74" spans="1:24" x14ac:dyDescent="0.15">
      <c r="A74" s="29"/>
      <c r="B74" s="30"/>
      <c r="C74" s="30"/>
      <c r="D74" s="31" t="str">
        <f t="shared" si="2"/>
        <v>-</v>
      </c>
      <c r="E74" s="32"/>
      <c r="F74" s="16" t="s">
        <v>278</v>
      </c>
      <c r="G74" s="38"/>
      <c r="H74" s="16" t="s">
        <v>279</v>
      </c>
      <c r="I74" s="38"/>
      <c r="J74" s="17" t="s">
        <v>280</v>
      </c>
      <c r="K74" s="44"/>
      <c r="L74" s="45"/>
      <c r="M74" s="56"/>
      <c r="N74" s="53"/>
      <c r="O74" s="60" t="s">
        <v>326</v>
      </c>
      <c r="P74" s="53"/>
      <c r="Q74" s="60" t="s">
        <v>327</v>
      </c>
      <c r="R74" s="53"/>
      <c r="S74" s="63" t="s">
        <v>328</v>
      </c>
      <c r="T74" s="78"/>
      <c r="U74" s="46"/>
      <c r="W74" s="3" t="e">
        <f>個人情報!#REF!</f>
        <v>#REF!</v>
      </c>
      <c r="X74" s="3" t="str">
        <f t="shared" si="3"/>
        <v/>
      </c>
    </row>
    <row r="75" spans="1:24" x14ac:dyDescent="0.15">
      <c r="A75" s="29"/>
      <c r="B75" s="30"/>
      <c r="C75" s="30"/>
      <c r="D75" s="31" t="str">
        <f t="shared" si="2"/>
        <v>-</v>
      </c>
      <c r="E75" s="32"/>
      <c r="F75" s="16" t="s">
        <v>278</v>
      </c>
      <c r="G75" s="38"/>
      <c r="H75" s="16" t="s">
        <v>279</v>
      </c>
      <c r="I75" s="38"/>
      <c r="J75" s="17" t="s">
        <v>280</v>
      </c>
      <c r="K75" s="44"/>
      <c r="L75" s="45"/>
      <c r="M75" s="56"/>
      <c r="N75" s="53"/>
      <c r="O75" s="60" t="s">
        <v>326</v>
      </c>
      <c r="P75" s="53"/>
      <c r="Q75" s="60" t="s">
        <v>327</v>
      </c>
      <c r="R75" s="53"/>
      <c r="S75" s="63" t="s">
        <v>328</v>
      </c>
      <c r="T75" s="78"/>
      <c r="U75" s="46"/>
      <c r="W75" s="3" t="e">
        <f>個人情報!#REF!</f>
        <v>#REF!</v>
      </c>
      <c r="X75" s="3" t="str">
        <f t="shared" si="3"/>
        <v/>
      </c>
    </row>
    <row r="76" spans="1:24" x14ac:dyDescent="0.15">
      <c r="A76" s="29"/>
      <c r="B76" s="30"/>
      <c r="C76" s="30"/>
      <c r="D76" s="31" t="str">
        <f t="shared" si="2"/>
        <v>-</v>
      </c>
      <c r="E76" s="32"/>
      <c r="F76" s="16" t="s">
        <v>278</v>
      </c>
      <c r="G76" s="38"/>
      <c r="H76" s="16" t="s">
        <v>279</v>
      </c>
      <c r="I76" s="38"/>
      <c r="J76" s="17" t="s">
        <v>280</v>
      </c>
      <c r="K76" s="44"/>
      <c r="L76" s="45"/>
      <c r="M76" s="56"/>
      <c r="N76" s="53"/>
      <c r="O76" s="60" t="s">
        <v>326</v>
      </c>
      <c r="P76" s="53"/>
      <c r="Q76" s="60" t="s">
        <v>327</v>
      </c>
      <c r="R76" s="53"/>
      <c r="S76" s="63" t="s">
        <v>328</v>
      </c>
      <c r="T76" s="78"/>
      <c r="U76" s="46"/>
      <c r="W76" s="3" t="e">
        <f>個人情報!#REF!</f>
        <v>#REF!</v>
      </c>
      <c r="X76" s="3" t="str">
        <f t="shared" si="3"/>
        <v/>
      </c>
    </row>
    <row r="77" spans="1:24" x14ac:dyDescent="0.15">
      <c r="A77" s="29"/>
      <c r="B77" s="30"/>
      <c r="C77" s="30"/>
      <c r="D77" s="31" t="str">
        <f t="shared" si="2"/>
        <v>-</v>
      </c>
      <c r="E77" s="32"/>
      <c r="F77" s="16" t="s">
        <v>278</v>
      </c>
      <c r="G77" s="38"/>
      <c r="H77" s="16" t="s">
        <v>279</v>
      </c>
      <c r="I77" s="38"/>
      <c r="J77" s="17" t="s">
        <v>280</v>
      </c>
      <c r="K77" s="44"/>
      <c r="L77" s="45"/>
      <c r="M77" s="56"/>
      <c r="N77" s="53"/>
      <c r="O77" s="60" t="s">
        <v>326</v>
      </c>
      <c r="P77" s="53"/>
      <c r="Q77" s="60" t="s">
        <v>327</v>
      </c>
      <c r="R77" s="53"/>
      <c r="S77" s="63" t="s">
        <v>328</v>
      </c>
      <c r="T77" s="78"/>
      <c r="U77" s="46"/>
      <c r="W77" s="3" t="e">
        <f>個人情報!#REF!</f>
        <v>#REF!</v>
      </c>
      <c r="X77" s="3" t="str">
        <f t="shared" si="3"/>
        <v/>
      </c>
    </row>
    <row r="78" spans="1:24" x14ac:dyDescent="0.15">
      <c r="A78" s="29"/>
      <c r="B78" s="30"/>
      <c r="C78" s="30"/>
      <c r="D78" s="31" t="str">
        <f t="shared" si="2"/>
        <v>-</v>
      </c>
      <c r="E78" s="32"/>
      <c r="F78" s="16" t="s">
        <v>278</v>
      </c>
      <c r="G78" s="38"/>
      <c r="H78" s="16" t="s">
        <v>279</v>
      </c>
      <c r="I78" s="38"/>
      <c r="J78" s="17" t="s">
        <v>280</v>
      </c>
      <c r="K78" s="44"/>
      <c r="L78" s="45"/>
      <c r="M78" s="56"/>
      <c r="N78" s="53"/>
      <c r="O78" s="60" t="s">
        <v>326</v>
      </c>
      <c r="P78" s="53"/>
      <c r="Q78" s="60" t="s">
        <v>327</v>
      </c>
      <c r="R78" s="53"/>
      <c r="S78" s="63" t="s">
        <v>328</v>
      </c>
      <c r="T78" s="78"/>
      <c r="U78" s="46"/>
      <c r="W78" s="3" t="e">
        <f>個人情報!#REF!</f>
        <v>#REF!</v>
      </c>
      <c r="X78" s="3" t="str">
        <f t="shared" si="3"/>
        <v/>
      </c>
    </row>
    <row r="79" spans="1:24" x14ac:dyDescent="0.15">
      <c r="A79" s="29"/>
      <c r="B79" s="30"/>
      <c r="C79" s="30"/>
      <c r="D79" s="31" t="str">
        <f t="shared" si="2"/>
        <v>-</v>
      </c>
      <c r="E79" s="32"/>
      <c r="F79" s="16" t="s">
        <v>278</v>
      </c>
      <c r="G79" s="38"/>
      <c r="H79" s="16" t="s">
        <v>279</v>
      </c>
      <c r="I79" s="38"/>
      <c r="J79" s="17" t="s">
        <v>280</v>
      </c>
      <c r="K79" s="44"/>
      <c r="L79" s="45"/>
      <c r="M79" s="56"/>
      <c r="N79" s="53"/>
      <c r="O79" s="60" t="s">
        <v>326</v>
      </c>
      <c r="P79" s="53"/>
      <c r="Q79" s="60" t="s">
        <v>327</v>
      </c>
      <c r="R79" s="53"/>
      <c r="S79" s="63" t="s">
        <v>328</v>
      </c>
      <c r="T79" s="78"/>
      <c r="U79" s="46"/>
      <c r="W79" s="3" t="e">
        <f>個人情報!#REF!</f>
        <v>#REF!</v>
      </c>
      <c r="X79" s="3" t="str">
        <f t="shared" si="3"/>
        <v/>
      </c>
    </row>
    <row r="80" spans="1:24" x14ac:dyDescent="0.15">
      <c r="A80" s="29"/>
      <c r="B80" s="30"/>
      <c r="C80" s="30"/>
      <c r="D80" s="31" t="str">
        <f t="shared" si="2"/>
        <v>-</v>
      </c>
      <c r="E80" s="32"/>
      <c r="F80" s="16" t="s">
        <v>278</v>
      </c>
      <c r="G80" s="38"/>
      <c r="H80" s="16" t="s">
        <v>279</v>
      </c>
      <c r="I80" s="38"/>
      <c r="J80" s="17" t="s">
        <v>280</v>
      </c>
      <c r="K80" s="44"/>
      <c r="L80" s="45"/>
      <c r="M80" s="56"/>
      <c r="N80" s="53"/>
      <c r="O80" s="60" t="s">
        <v>326</v>
      </c>
      <c r="P80" s="53"/>
      <c r="Q80" s="60" t="s">
        <v>327</v>
      </c>
      <c r="R80" s="53"/>
      <c r="S80" s="63" t="s">
        <v>328</v>
      </c>
      <c r="T80" s="78"/>
      <c r="U80" s="46"/>
      <c r="W80" s="3" t="e">
        <f>個人情報!#REF!</f>
        <v>#REF!</v>
      </c>
      <c r="X80" s="3" t="str">
        <f t="shared" si="3"/>
        <v/>
      </c>
    </row>
    <row r="81" spans="1:24" x14ac:dyDescent="0.15">
      <c r="A81" s="29"/>
      <c r="B81" s="30"/>
      <c r="C81" s="30"/>
      <c r="D81" s="31" t="str">
        <f t="shared" si="2"/>
        <v>-</v>
      </c>
      <c r="E81" s="32"/>
      <c r="F81" s="16" t="s">
        <v>278</v>
      </c>
      <c r="G81" s="38"/>
      <c r="H81" s="16" t="s">
        <v>279</v>
      </c>
      <c r="I81" s="38"/>
      <c r="J81" s="17" t="s">
        <v>280</v>
      </c>
      <c r="K81" s="44"/>
      <c r="L81" s="45"/>
      <c r="M81" s="56"/>
      <c r="N81" s="53"/>
      <c r="O81" s="60" t="s">
        <v>326</v>
      </c>
      <c r="P81" s="53"/>
      <c r="Q81" s="60" t="s">
        <v>327</v>
      </c>
      <c r="R81" s="53"/>
      <c r="S81" s="63" t="s">
        <v>328</v>
      </c>
      <c r="T81" s="78"/>
      <c r="U81" s="46"/>
      <c r="W81" s="3" t="e">
        <f>個人情報!#REF!</f>
        <v>#REF!</v>
      </c>
      <c r="X81" s="3" t="str">
        <f t="shared" si="3"/>
        <v/>
      </c>
    </row>
    <row r="82" spans="1:24" x14ac:dyDescent="0.15">
      <c r="A82" s="29"/>
      <c r="B82" s="30"/>
      <c r="C82" s="30"/>
      <c r="D82" s="31" t="str">
        <f t="shared" si="2"/>
        <v>-</v>
      </c>
      <c r="E82" s="32"/>
      <c r="F82" s="16" t="s">
        <v>278</v>
      </c>
      <c r="G82" s="38"/>
      <c r="H82" s="16" t="s">
        <v>279</v>
      </c>
      <c r="I82" s="38"/>
      <c r="J82" s="17" t="s">
        <v>280</v>
      </c>
      <c r="K82" s="44"/>
      <c r="L82" s="45"/>
      <c r="M82" s="56"/>
      <c r="N82" s="53"/>
      <c r="O82" s="60" t="s">
        <v>326</v>
      </c>
      <c r="P82" s="53"/>
      <c r="Q82" s="60" t="s">
        <v>327</v>
      </c>
      <c r="R82" s="53"/>
      <c r="S82" s="63" t="s">
        <v>328</v>
      </c>
      <c r="T82" s="78"/>
      <c r="U82" s="46"/>
      <c r="W82" s="3" t="e">
        <f>個人情報!#REF!</f>
        <v>#REF!</v>
      </c>
      <c r="X82" s="3" t="str">
        <f t="shared" si="3"/>
        <v/>
      </c>
    </row>
    <row r="83" spans="1:24" x14ac:dyDescent="0.15">
      <c r="A83" s="29"/>
      <c r="B83" s="30"/>
      <c r="C83" s="30"/>
      <c r="D83" s="31" t="str">
        <f t="shared" si="2"/>
        <v>-</v>
      </c>
      <c r="E83" s="32"/>
      <c r="F83" s="16" t="s">
        <v>278</v>
      </c>
      <c r="G83" s="38"/>
      <c r="H83" s="16" t="s">
        <v>279</v>
      </c>
      <c r="I83" s="38"/>
      <c r="J83" s="17" t="s">
        <v>280</v>
      </c>
      <c r="K83" s="44"/>
      <c r="L83" s="45"/>
      <c r="M83" s="56"/>
      <c r="N83" s="53"/>
      <c r="O83" s="60" t="s">
        <v>326</v>
      </c>
      <c r="P83" s="53"/>
      <c r="Q83" s="60" t="s">
        <v>327</v>
      </c>
      <c r="R83" s="53"/>
      <c r="S83" s="63" t="s">
        <v>328</v>
      </c>
      <c r="T83" s="78"/>
      <c r="U83" s="46"/>
      <c r="W83" s="3" t="e">
        <f>個人情報!#REF!</f>
        <v>#REF!</v>
      </c>
      <c r="X83" s="3" t="str">
        <f t="shared" si="3"/>
        <v/>
      </c>
    </row>
    <row r="84" spans="1:24" x14ac:dyDescent="0.15">
      <c r="A84" s="29"/>
      <c r="B84" s="30"/>
      <c r="C84" s="30"/>
      <c r="D84" s="31" t="str">
        <f t="shared" si="2"/>
        <v>-</v>
      </c>
      <c r="E84" s="32"/>
      <c r="F84" s="16" t="s">
        <v>278</v>
      </c>
      <c r="G84" s="38"/>
      <c r="H84" s="16" t="s">
        <v>279</v>
      </c>
      <c r="I84" s="38"/>
      <c r="J84" s="17" t="s">
        <v>280</v>
      </c>
      <c r="K84" s="44"/>
      <c r="L84" s="45"/>
      <c r="M84" s="56"/>
      <c r="N84" s="53"/>
      <c r="O84" s="60" t="s">
        <v>326</v>
      </c>
      <c r="P84" s="53"/>
      <c r="Q84" s="60" t="s">
        <v>327</v>
      </c>
      <c r="R84" s="53"/>
      <c r="S84" s="63" t="s">
        <v>328</v>
      </c>
      <c r="T84" s="78"/>
      <c r="U84" s="46"/>
      <c r="W84" s="3" t="e">
        <f>個人情報!#REF!</f>
        <v>#REF!</v>
      </c>
      <c r="X84" s="3" t="str">
        <f t="shared" si="3"/>
        <v/>
      </c>
    </row>
    <row r="85" spans="1:24" x14ac:dyDescent="0.15">
      <c r="A85" s="29"/>
      <c r="B85" s="30"/>
      <c r="C85" s="30"/>
      <c r="D85" s="31" t="str">
        <f t="shared" si="2"/>
        <v>-</v>
      </c>
      <c r="E85" s="32"/>
      <c r="F85" s="16" t="s">
        <v>278</v>
      </c>
      <c r="G85" s="38"/>
      <c r="H85" s="16" t="s">
        <v>279</v>
      </c>
      <c r="I85" s="38"/>
      <c r="J85" s="17" t="s">
        <v>280</v>
      </c>
      <c r="K85" s="44"/>
      <c r="L85" s="45"/>
      <c r="M85" s="56"/>
      <c r="N85" s="53"/>
      <c r="O85" s="60" t="s">
        <v>326</v>
      </c>
      <c r="P85" s="53"/>
      <c r="Q85" s="60" t="s">
        <v>327</v>
      </c>
      <c r="R85" s="53"/>
      <c r="S85" s="63" t="s">
        <v>328</v>
      </c>
      <c r="T85" s="78"/>
      <c r="U85" s="46"/>
      <c r="W85" s="3" t="e">
        <f>個人情報!#REF!</f>
        <v>#REF!</v>
      </c>
      <c r="X85" s="3" t="str">
        <f t="shared" si="3"/>
        <v/>
      </c>
    </row>
    <row r="86" spans="1:24" x14ac:dyDescent="0.15">
      <c r="A86" s="29"/>
      <c r="B86" s="30"/>
      <c r="C86" s="30"/>
      <c r="D86" s="31" t="str">
        <f t="shared" si="2"/>
        <v>-</v>
      </c>
      <c r="E86" s="32"/>
      <c r="F86" s="16" t="s">
        <v>278</v>
      </c>
      <c r="G86" s="38"/>
      <c r="H86" s="16" t="s">
        <v>279</v>
      </c>
      <c r="I86" s="38"/>
      <c r="J86" s="17" t="s">
        <v>280</v>
      </c>
      <c r="K86" s="44"/>
      <c r="L86" s="45"/>
      <c r="M86" s="56"/>
      <c r="N86" s="53"/>
      <c r="O86" s="60" t="s">
        <v>326</v>
      </c>
      <c r="P86" s="53"/>
      <c r="Q86" s="60" t="s">
        <v>327</v>
      </c>
      <c r="R86" s="53"/>
      <c r="S86" s="63" t="s">
        <v>328</v>
      </c>
      <c r="T86" s="78"/>
      <c r="U86" s="46"/>
      <c r="W86" s="3" t="e">
        <f>個人情報!#REF!</f>
        <v>#REF!</v>
      </c>
      <c r="X86" s="3" t="str">
        <f t="shared" si="3"/>
        <v/>
      </c>
    </row>
    <row r="87" spans="1:24" x14ac:dyDescent="0.15">
      <c r="A87" s="29"/>
      <c r="B87" s="30"/>
      <c r="C87" s="30"/>
      <c r="D87" s="31" t="str">
        <f t="shared" si="2"/>
        <v>-</v>
      </c>
      <c r="E87" s="32"/>
      <c r="F87" s="16" t="s">
        <v>278</v>
      </c>
      <c r="G87" s="38"/>
      <c r="H87" s="16" t="s">
        <v>279</v>
      </c>
      <c r="I87" s="38"/>
      <c r="J87" s="17" t="s">
        <v>280</v>
      </c>
      <c r="K87" s="44"/>
      <c r="L87" s="45"/>
      <c r="M87" s="56"/>
      <c r="N87" s="53"/>
      <c r="O87" s="60" t="s">
        <v>326</v>
      </c>
      <c r="P87" s="53"/>
      <c r="Q87" s="60" t="s">
        <v>327</v>
      </c>
      <c r="R87" s="53"/>
      <c r="S87" s="63" t="s">
        <v>328</v>
      </c>
      <c r="T87" s="78"/>
      <c r="U87" s="46"/>
      <c r="X87" s="3" t="str">
        <f t="shared" si="3"/>
        <v/>
      </c>
    </row>
    <row r="88" spans="1:24" x14ac:dyDescent="0.15">
      <c r="A88" s="29"/>
      <c r="B88" s="30"/>
      <c r="C88" s="30"/>
      <c r="D88" s="31" t="str">
        <f t="shared" si="2"/>
        <v>-</v>
      </c>
      <c r="E88" s="32"/>
      <c r="F88" s="16" t="s">
        <v>278</v>
      </c>
      <c r="G88" s="38"/>
      <c r="H88" s="16" t="s">
        <v>279</v>
      </c>
      <c r="I88" s="38"/>
      <c r="J88" s="17" t="s">
        <v>280</v>
      </c>
      <c r="K88" s="44"/>
      <c r="L88" s="45"/>
      <c r="M88" s="56"/>
      <c r="N88" s="53"/>
      <c r="O88" s="60" t="s">
        <v>326</v>
      </c>
      <c r="P88" s="53"/>
      <c r="Q88" s="60" t="s">
        <v>327</v>
      </c>
      <c r="R88" s="53"/>
      <c r="S88" s="63" t="s">
        <v>328</v>
      </c>
      <c r="T88" s="78"/>
      <c r="U88" s="46"/>
      <c r="X88" s="3" t="str">
        <f t="shared" si="3"/>
        <v/>
      </c>
    </row>
    <row r="89" spans="1:24" x14ac:dyDescent="0.15">
      <c r="A89" s="29"/>
      <c r="B89" s="30"/>
      <c r="C89" s="30"/>
      <c r="D89" s="31" t="str">
        <f t="shared" si="2"/>
        <v>-</v>
      </c>
      <c r="E89" s="32"/>
      <c r="F89" s="16" t="s">
        <v>278</v>
      </c>
      <c r="G89" s="38"/>
      <c r="H89" s="16" t="s">
        <v>279</v>
      </c>
      <c r="I89" s="38"/>
      <c r="J89" s="17" t="s">
        <v>280</v>
      </c>
      <c r="K89" s="44"/>
      <c r="L89" s="45"/>
      <c r="M89" s="56"/>
      <c r="N89" s="53"/>
      <c r="O89" s="60" t="s">
        <v>326</v>
      </c>
      <c r="P89" s="53"/>
      <c r="Q89" s="60" t="s">
        <v>327</v>
      </c>
      <c r="R89" s="53"/>
      <c r="S89" s="63" t="s">
        <v>328</v>
      </c>
      <c r="T89" s="78"/>
      <c r="U89" s="46"/>
      <c r="X89" s="3" t="str">
        <f t="shared" si="3"/>
        <v/>
      </c>
    </row>
    <row r="90" spans="1:24" x14ac:dyDescent="0.15">
      <c r="A90" s="29"/>
      <c r="B90" s="30"/>
      <c r="C90" s="30"/>
      <c r="D90" s="31" t="str">
        <f t="shared" si="2"/>
        <v>-</v>
      </c>
      <c r="E90" s="32"/>
      <c r="F90" s="16" t="s">
        <v>278</v>
      </c>
      <c r="G90" s="38"/>
      <c r="H90" s="16" t="s">
        <v>279</v>
      </c>
      <c r="I90" s="38"/>
      <c r="J90" s="17" t="s">
        <v>280</v>
      </c>
      <c r="K90" s="44"/>
      <c r="L90" s="45"/>
      <c r="M90" s="56"/>
      <c r="N90" s="53"/>
      <c r="O90" s="60" t="s">
        <v>326</v>
      </c>
      <c r="P90" s="53"/>
      <c r="Q90" s="60" t="s">
        <v>327</v>
      </c>
      <c r="R90" s="53"/>
      <c r="S90" s="63" t="s">
        <v>328</v>
      </c>
      <c r="T90" s="78"/>
      <c r="U90" s="46"/>
      <c r="X90" s="3" t="str">
        <f t="shared" si="3"/>
        <v/>
      </c>
    </row>
    <row r="91" spans="1:24" x14ac:dyDescent="0.15">
      <c r="A91" s="29"/>
      <c r="B91" s="30"/>
      <c r="C91" s="30"/>
      <c r="D91" s="31" t="str">
        <f t="shared" si="2"/>
        <v>-</v>
      </c>
      <c r="E91" s="32"/>
      <c r="F91" s="16" t="s">
        <v>278</v>
      </c>
      <c r="G91" s="38"/>
      <c r="H91" s="16" t="s">
        <v>279</v>
      </c>
      <c r="I91" s="38"/>
      <c r="J91" s="17" t="s">
        <v>280</v>
      </c>
      <c r="K91" s="44"/>
      <c r="L91" s="45"/>
      <c r="M91" s="56"/>
      <c r="N91" s="53"/>
      <c r="O91" s="60" t="s">
        <v>326</v>
      </c>
      <c r="P91" s="53"/>
      <c r="Q91" s="60" t="s">
        <v>327</v>
      </c>
      <c r="R91" s="53"/>
      <c r="S91" s="63" t="s">
        <v>328</v>
      </c>
      <c r="T91" s="78"/>
      <c r="U91" s="46"/>
      <c r="X91" s="3" t="str">
        <f t="shared" si="3"/>
        <v/>
      </c>
    </row>
    <row r="92" spans="1:24" x14ac:dyDescent="0.15">
      <c r="A92" s="29"/>
      <c r="B92" s="30"/>
      <c r="C92" s="30"/>
      <c r="D92" s="31" t="str">
        <f t="shared" si="2"/>
        <v>-</v>
      </c>
      <c r="E92" s="32"/>
      <c r="F92" s="16" t="s">
        <v>278</v>
      </c>
      <c r="G92" s="38"/>
      <c r="H92" s="16" t="s">
        <v>279</v>
      </c>
      <c r="I92" s="38"/>
      <c r="J92" s="17" t="s">
        <v>280</v>
      </c>
      <c r="K92" s="44"/>
      <c r="L92" s="45"/>
      <c r="M92" s="56"/>
      <c r="N92" s="53"/>
      <c r="O92" s="60" t="s">
        <v>326</v>
      </c>
      <c r="P92" s="53"/>
      <c r="Q92" s="60" t="s">
        <v>327</v>
      </c>
      <c r="R92" s="53"/>
      <c r="S92" s="63" t="s">
        <v>328</v>
      </c>
      <c r="T92" s="78"/>
      <c r="U92" s="46"/>
      <c r="X92" s="3" t="str">
        <f t="shared" si="3"/>
        <v/>
      </c>
    </row>
    <row r="93" spans="1:24" x14ac:dyDescent="0.15">
      <c r="A93" s="29"/>
      <c r="B93" s="30"/>
      <c r="C93" s="30"/>
      <c r="D93" s="31" t="str">
        <f t="shared" si="2"/>
        <v>-</v>
      </c>
      <c r="E93" s="32"/>
      <c r="F93" s="16" t="s">
        <v>278</v>
      </c>
      <c r="G93" s="38"/>
      <c r="H93" s="16" t="s">
        <v>279</v>
      </c>
      <c r="I93" s="38"/>
      <c r="J93" s="17" t="s">
        <v>280</v>
      </c>
      <c r="K93" s="44"/>
      <c r="L93" s="45"/>
      <c r="M93" s="56"/>
      <c r="N93" s="53"/>
      <c r="O93" s="60" t="s">
        <v>326</v>
      </c>
      <c r="P93" s="53"/>
      <c r="Q93" s="60" t="s">
        <v>327</v>
      </c>
      <c r="R93" s="53"/>
      <c r="S93" s="63" t="s">
        <v>328</v>
      </c>
      <c r="T93" s="78"/>
      <c r="U93" s="46"/>
      <c r="X93" s="3" t="str">
        <f t="shared" si="3"/>
        <v/>
      </c>
    </row>
    <row r="94" spans="1:24" x14ac:dyDescent="0.15">
      <c r="A94" s="29"/>
      <c r="B94" s="30"/>
      <c r="C94" s="30"/>
      <c r="D94" s="31" t="str">
        <f t="shared" si="2"/>
        <v>-</v>
      </c>
      <c r="E94" s="32"/>
      <c r="F94" s="16" t="s">
        <v>278</v>
      </c>
      <c r="G94" s="38"/>
      <c r="H94" s="16" t="s">
        <v>279</v>
      </c>
      <c r="I94" s="38"/>
      <c r="J94" s="17" t="s">
        <v>280</v>
      </c>
      <c r="K94" s="44"/>
      <c r="L94" s="45"/>
      <c r="M94" s="56"/>
      <c r="N94" s="53"/>
      <c r="O94" s="60" t="s">
        <v>326</v>
      </c>
      <c r="P94" s="53"/>
      <c r="Q94" s="60" t="s">
        <v>327</v>
      </c>
      <c r="R94" s="53"/>
      <c r="S94" s="63" t="s">
        <v>328</v>
      </c>
      <c r="T94" s="78"/>
      <c r="U94" s="46"/>
      <c r="X94" s="3" t="str">
        <f t="shared" si="3"/>
        <v/>
      </c>
    </row>
    <row r="95" spans="1:24" x14ac:dyDescent="0.15">
      <c r="A95" s="29"/>
      <c r="B95" s="30"/>
      <c r="C95" s="30"/>
      <c r="D95" s="31" t="str">
        <f t="shared" si="2"/>
        <v>-</v>
      </c>
      <c r="E95" s="32"/>
      <c r="F95" s="16" t="s">
        <v>278</v>
      </c>
      <c r="G95" s="38"/>
      <c r="H95" s="16" t="s">
        <v>279</v>
      </c>
      <c r="I95" s="38"/>
      <c r="J95" s="17" t="s">
        <v>280</v>
      </c>
      <c r="K95" s="44"/>
      <c r="L95" s="45"/>
      <c r="M95" s="56"/>
      <c r="N95" s="53"/>
      <c r="O95" s="60" t="s">
        <v>326</v>
      </c>
      <c r="P95" s="53"/>
      <c r="Q95" s="60" t="s">
        <v>327</v>
      </c>
      <c r="R95" s="53"/>
      <c r="S95" s="63" t="s">
        <v>328</v>
      </c>
      <c r="T95" s="78"/>
      <c r="U95" s="46"/>
      <c r="X95" s="3" t="str">
        <f t="shared" si="3"/>
        <v/>
      </c>
    </row>
    <row r="96" spans="1:24" x14ac:dyDescent="0.15">
      <c r="A96" s="29"/>
      <c r="B96" s="30"/>
      <c r="C96" s="30"/>
      <c r="D96" s="31" t="str">
        <f t="shared" si="2"/>
        <v>-</v>
      </c>
      <c r="E96" s="32"/>
      <c r="F96" s="16" t="s">
        <v>278</v>
      </c>
      <c r="G96" s="38"/>
      <c r="H96" s="16" t="s">
        <v>279</v>
      </c>
      <c r="I96" s="38"/>
      <c r="J96" s="17" t="s">
        <v>280</v>
      </c>
      <c r="K96" s="44"/>
      <c r="L96" s="45"/>
      <c r="M96" s="56"/>
      <c r="N96" s="53"/>
      <c r="O96" s="60" t="s">
        <v>326</v>
      </c>
      <c r="P96" s="53"/>
      <c r="Q96" s="60" t="s">
        <v>327</v>
      </c>
      <c r="R96" s="53"/>
      <c r="S96" s="63" t="s">
        <v>328</v>
      </c>
      <c r="T96" s="78"/>
      <c r="U96" s="46"/>
      <c r="X96" s="3" t="str">
        <f t="shared" si="3"/>
        <v/>
      </c>
    </row>
    <row r="97" spans="1:24" x14ac:dyDescent="0.15">
      <c r="A97" s="29"/>
      <c r="B97" s="30"/>
      <c r="C97" s="30"/>
      <c r="D97" s="31" t="str">
        <f t="shared" si="2"/>
        <v>-</v>
      </c>
      <c r="E97" s="32"/>
      <c r="F97" s="16" t="s">
        <v>278</v>
      </c>
      <c r="G97" s="38"/>
      <c r="H97" s="16" t="s">
        <v>279</v>
      </c>
      <c r="I97" s="38"/>
      <c r="J97" s="17" t="s">
        <v>280</v>
      </c>
      <c r="K97" s="44"/>
      <c r="L97" s="45"/>
      <c r="M97" s="56"/>
      <c r="N97" s="53"/>
      <c r="O97" s="60" t="s">
        <v>326</v>
      </c>
      <c r="P97" s="53"/>
      <c r="Q97" s="60" t="s">
        <v>327</v>
      </c>
      <c r="R97" s="53"/>
      <c r="S97" s="63" t="s">
        <v>328</v>
      </c>
      <c r="T97" s="78"/>
      <c r="U97" s="46"/>
      <c r="X97" s="3" t="str">
        <f t="shared" si="3"/>
        <v/>
      </c>
    </row>
    <row r="98" spans="1:24" x14ac:dyDescent="0.15">
      <c r="A98" s="29"/>
      <c r="B98" s="30"/>
      <c r="C98" s="30"/>
      <c r="D98" s="31" t="str">
        <f t="shared" si="2"/>
        <v>-</v>
      </c>
      <c r="E98" s="32"/>
      <c r="F98" s="16" t="s">
        <v>278</v>
      </c>
      <c r="G98" s="38"/>
      <c r="H98" s="16" t="s">
        <v>279</v>
      </c>
      <c r="I98" s="38"/>
      <c r="J98" s="17" t="s">
        <v>280</v>
      </c>
      <c r="K98" s="44"/>
      <c r="L98" s="45"/>
      <c r="M98" s="56"/>
      <c r="N98" s="53"/>
      <c r="O98" s="60" t="s">
        <v>326</v>
      </c>
      <c r="P98" s="53"/>
      <c r="Q98" s="60" t="s">
        <v>327</v>
      </c>
      <c r="R98" s="53"/>
      <c r="S98" s="63" t="s">
        <v>328</v>
      </c>
      <c r="T98" s="78"/>
      <c r="U98" s="46"/>
      <c r="X98" s="3" t="str">
        <f t="shared" si="3"/>
        <v/>
      </c>
    </row>
    <row r="99" spans="1:24" x14ac:dyDescent="0.15">
      <c r="A99" s="29"/>
      <c r="B99" s="30"/>
      <c r="C99" s="30"/>
      <c r="D99" s="31" t="str">
        <f t="shared" si="2"/>
        <v>-</v>
      </c>
      <c r="E99" s="32"/>
      <c r="F99" s="16" t="s">
        <v>278</v>
      </c>
      <c r="G99" s="38"/>
      <c r="H99" s="16" t="s">
        <v>279</v>
      </c>
      <c r="I99" s="38"/>
      <c r="J99" s="17" t="s">
        <v>280</v>
      </c>
      <c r="K99" s="44"/>
      <c r="L99" s="45"/>
      <c r="M99" s="56"/>
      <c r="N99" s="53"/>
      <c r="O99" s="60" t="s">
        <v>326</v>
      </c>
      <c r="P99" s="53"/>
      <c r="Q99" s="60" t="s">
        <v>327</v>
      </c>
      <c r="R99" s="53"/>
      <c r="S99" s="63" t="s">
        <v>328</v>
      </c>
      <c r="T99" s="78"/>
      <c r="U99" s="46"/>
      <c r="X99" s="3" t="str">
        <f t="shared" si="3"/>
        <v/>
      </c>
    </row>
    <row r="100" spans="1:24" x14ac:dyDescent="0.15">
      <c r="A100" s="29"/>
      <c r="B100" s="30"/>
      <c r="C100" s="30"/>
      <c r="D100" s="31" t="str">
        <f t="shared" si="2"/>
        <v>-</v>
      </c>
      <c r="E100" s="32"/>
      <c r="F100" s="16" t="s">
        <v>278</v>
      </c>
      <c r="G100" s="38"/>
      <c r="H100" s="16" t="s">
        <v>279</v>
      </c>
      <c r="I100" s="38"/>
      <c r="J100" s="17" t="s">
        <v>280</v>
      </c>
      <c r="K100" s="44"/>
      <c r="L100" s="45"/>
      <c r="M100" s="56"/>
      <c r="N100" s="53"/>
      <c r="O100" s="60" t="s">
        <v>326</v>
      </c>
      <c r="P100" s="53"/>
      <c r="Q100" s="60" t="s">
        <v>327</v>
      </c>
      <c r="R100" s="53"/>
      <c r="S100" s="63" t="s">
        <v>328</v>
      </c>
      <c r="T100" s="78"/>
      <c r="U100" s="46"/>
      <c r="X100" s="3" t="str">
        <f t="shared" si="3"/>
        <v/>
      </c>
    </row>
    <row r="101" spans="1:24" x14ac:dyDescent="0.15">
      <c r="A101" s="29"/>
      <c r="B101" s="30"/>
      <c r="C101" s="30"/>
      <c r="D101" s="31" t="str">
        <f t="shared" si="2"/>
        <v>-</v>
      </c>
      <c r="E101" s="32"/>
      <c r="F101" s="16" t="s">
        <v>278</v>
      </c>
      <c r="G101" s="38"/>
      <c r="H101" s="16" t="s">
        <v>279</v>
      </c>
      <c r="I101" s="38"/>
      <c r="J101" s="17" t="s">
        <v>280</v>
      </c>
      <c r="K101" s="44"/>
      <c r="L101" s="45"/>
      <c r="M101" s="56"/>
      <c r="N101" s="53"/>
      <c r="O101" s="60" t="s">
        <v>326</v>
      </c>
      <c r="P101" s="53"/>
      <c r="Q101" s="60" t="s">
        <v>327</v>
      </c>
      <c r="R101" s="53"/>
      <c r="S101" s="63" t="s">
        <v>328</v>
      </c>
      <c r="T101" s="78"/>
      <c r="U101" s="46"/>
      <c r="X101" s="3" t="str">
        <f t="shared" si="3"/>
        <v/>
      </c>
    </row>
    <row r="102" spans="1:24" x14ac:dyDescent="0.15">
      <c r="A102" s="29"/>
      <c r="B102" s="30"/>
      <c r="C102" s="30"/>
      <c r="D102" s="31" t="str">
        <f t="shared" si="2"/>
        <v>-</v>
      </c>
      <c r="E102" s="32"/>
      <c r="F102" s="16" t="s">
        <v>278</v>
      </c>
      <c r="G102" s="38"/>
      <c r="H102" s="16" t="s">
        <v>279</v>
      </c>
      <c r="I102" s="38"/>
      <c r="J102" s="17" t="s">
        <v>280</v>
      </c>
      <c r="K102" s="44"/>
      <c r="L102" s="45"/>
      <c r="M102" s="56"/>
      <c r="N102" s="53"/>
      <c r="O102" s="60" t="s">
        <v>326</v>
      </c>
      <c r="P102" s="53"/>
      <c r="Q102" s="60" t="s">
        <v>327</v>
      </c>
      <c r="R102" s="53"/>
      <c r="S102" s="63" t="s">
        <v>328</v>
      </c>
      <c r="T102" s="78"/>
      <c r="U102" s="46"/>
      <c r="X102" s="3" t="str">
        <f t="shared" si="3"/>
        <v/>
      </c>
    </row>
    <row r="103" spans="1:24" x14ac:dyDescent="0.15">
      <c r="A103" s="29"/>
      <c r="B103" s="30"/>
      <c r="C103" s="30"/>
      <c r="D103" s="31" t="str">
        <f t="shared" si="2"/>
        <v>-</v>
      </c>
      <c r="E103" s="32"/>
      <c r="F103" s="16" t="s">
        <v>278</v>
      </c>
      <c r="G103" s="38"/>
      <c r="H103" s="16" t="s">
        <v>279</v>
      </c>
      <c r="I103" s="38"/>
      <c r="J103" s="17" t="s">
        <v>280</v>
      </c>
      <c r="K103" s="44"/>
      <c r="L103" s="45"/>
      <c r="M103" s="56"/>
      <c r="N103" s="53"/>
      <c r="O103" s="60" t="s">
        <v>326</v>
      </c>
      <c r="P103" s="53"/>
      <c r="Q103" s="60" t="s">
        <v>327</v>
      </c>
      <c r="R103" s="53"/>
      <c r="S103" s="63" t="s">
        <v>328</v>
      </c>
      <c r="T103" s="78"/>
      <c r="U103" s="46"/>
      <c r="X103" s="3" t="str">
        <f t="shared" si="3"/>
        <v/>
      </c>
    </row>
    <row r="104" spans="1:24" x14ac:dyDescent="0.15">
      <c r="A104" s="29"/>
      <c r="B104" s="30"/>
      <c r="C104" s="30"/>
      <c r="D104" s="31" t="str">
        <f t="shared" si="2"/>
        <v>-</v>
      </c>
      <c r="E104" s="32"/>
      <c r="F104" s="16" t="s">
        <v>278</v>
      </c>
      <c r="G104" s="38"/>
      <c r="H104" s="16" t="s">
        <v>279</v>
      </c>
      <c r="I104" s="38"/>
      <c r="J104" s="17" t="s">
        <v>280</v>
      </c>
      <c r="K104" s="44"/>
      <c r="L104" s="45"/>
      <c r="M104" s="56"/>
      <c r="N104" s="53"/>
      <c r="O104" s="60" t="s">
        <v>326</v>
      </c>
      <c r="P104" s="53"/>
      <c r="Q104" s="60" t="s">
        <v>327</v>
      </c>
      <c r="R104" s="53"/>
      <c r="S104" s="63" t="s">
        <v>328</v>
      </c>
      <c r="T104" s="78"/>
      <c r="U104" s="46"/>
      <c r="X104" s="3" t="str">
        <f t="shared" si="3"/>
        <v/>
      </c>
    </row>
    <row r="105" spans="1:24" x14ac:dyDescent="0.15">
      <c r="A105" s="29"/>
      <c r="B105" s="30"/>
      <c r="C105" s="30"/>
      <c r="D105" s="31" t="str">
        <f t="shared" si="2"/>
        <v>-</v>
      </c>
      <c r="E105" s="32"/>
      <c r="F105" s="16" t="s">
        <v>278</v>
      </c>
      <c r="G105" s="38"/>
      <c r="H105" s="16" t="s">
        <v>279</v>
      </c>
      <c r="I105" s="38"/>
      <c r="J105" s="17" t="s">
        <v>280</v>
      </c>
      <c r="K105" s="44"/>
      <c r="L105" s="45"/>
      <c r="M105" s="56"/>
      <c r="N105" s="53"/>
      <c r="O105" s="60" t="s">
        <v>326</v>
      </c>
      <c r="P105" s="53"/>
      <c r="Q105" s="60" t="s">
        <v>327</v>
      </c>
      <c r="R105" s="53"/>
      <c r="S105" s="63" t="s">
        <v>328</v>
      </c>
      <c r="T105" s="78"/>
      <c r="U105" s="46"/>
      <c r="X105" s="3" t="str">
        <f t="shared" si="3"/>
        <v/>
      </c>
    </row>
    <row r="106" spans="1:24" ht="14.25" thickBot="1" x14ac:dyDescent="0.2">
      <c r="A106" s="33"/>
      <c r="B106" s="34"/>
      <c r="C106" s="34"/>
      <c r="D106" s="35" t="str">
        <f t="shared" si="2"/>
        <v>-</v>
      </c>
      <c r="E106" s="36"/>
      <c r="F106" s="18" t="s">
        <v>278</v>
      </c>
      <c r="G106" s="39"/>
      <c r="H106" s="18" t="s">
        <v>279</v>
      </c>
      <c r="I106" s="39"/>
      <c r="J106" s="19" t="s">
        <v>280</v>
      </c>
      <c r="K106" s="47"/>
      <c r="L106" s="48"/>
      <c r="M106" s="57"/>
      <c r="N106" s="54"/>
      <c r="O106" s="61" t="s">
        <v>326</v>
      </c>
      <c r="P106" s="54"/>
      <c r="Q106" s="61" t="s">
        <v>327</v>
      </c>
      <c r="R106" s="54"/>
      <c r="S106" s="64" t="s">
        <v>328</v>
      </c>
      <c r="T106" s="49"/>
      <c r="U106" s="50"/>
      <c r="X106" s="3" t="str">
        <f t="shared" si="3"/>
        <v/>
      </c>
    </row>
    <row r="107" spans="1:24" x14ac:dyDescent="0.15">
      <c r="A107" s="22"/>
    </row>
  </sheetData>
  <sheetProtection selectLockedCells="1"/>
  <mergeCells count="10">
    <mergeCell ref="A1:U2"/>
    <mergeCell ref="N4:S4"/>
    <mergeCell ref="E3:S3"/>
    <mergeCell ref="A3:A4"/>
    <mergeCell ref="B3:B4"/>
    <mergeCell ref="T3:T4"/>
    <mergeCell ref="U3:U4"/>
    <mergeCell ref="C3:C4"/>
    <mergeCell ref="D3:D4"/>
    <mergeCell ref="E4:K4"/>
  </mergeCells>
  <phoneticPr fontId="10"/>
  <conditionalFormatting sqref="C7:C106">
    <cfRule type="expression" dxfId="5" priority="1">
      <formula>AND($B7&lt;&gt;"107 ハーフマラソン",$B7&lt;&gt;"062 10000mW")</formula>
    </cfRule>
  </conditionalFormatting>
  <dataValidations count="8">
    <dataValidation type="list" allowBlank="1" showInputMessage="1" showErrorMessage="1" sqref="B7:B106" xr:uid="{00000000-0002-0000-0400-000000000000}">
      <formula1>男子種目</formula1>
    </dataValidation>
    <dataValidation type="list" allowBlank="1" showInputMessage="1" showErrorMessage="1" sqref="T106" xr:uid="{00000000-0002-0000-0400-000001000000}">
      <formula1>"大会HPURL,記録証"</formula1>
    </dataValidation>
    <dataValidation type="list" allowBlank="1" showInputMessage="1" showErrorMessage="1" sqref="A7:A106" xr:uid="{00000000-0002-0000-0400-000002000000}">
      <formula1>$W$7:$W$86</formula1>
    </dataValidation>
    <dataValidation type="list" allowBlank="1" showInputMessage="1" showErrorMessage="1" sqref="N6:N106" xr:uid="{00000000-0002-0000-0400-000003000000}">
      <formula1>INDIRECT("樹立日①")</formula1>
    </dataValidation>
    <dataValidation type="list" allowBlank="1" showInputMessage="1" showErrorMessage="1" sqref="P6:P106" xr:uid="{00000000-0002-0000-0400-000004000000}">
      <formula1>INDIRECT("樹立日②")</formula1>
    </dataValidation>
    <dataValidation type="list" allowBlank="1" showInputMessage="1" showErrorMessage="1" sqref="R6:R106" xr:uid="{00000000-0002-0000-0400-000005000000}">
      <formula1>INDIRECT("樹立日③")</formula1>
    </dataValidation>
    <dataValidation type="list" allowBlank="1" showInputMessage="1" showErrorMessage="1" sqref="C7:C106" xr:uid="{00000000-0002-0000-0400-000006000000}">
      <formula1>INDIRECT($X7)</formula1>
    </dataValidation>
    <dataValidation type="list" allowBlank="1" showInputMessage="1" showErrorMessage="1" sqref="T6:T105" xr:uid="{00000000-0002-0000-0400-000007000000}">
      <formula1>"大会HPURL,記録証,関東学連主催大会"</formula1>
    </dataValidation>
  </dataValidations>
  <pageMargins left="0.11811023622047245" right="0.11811023622047245" top="0.74803149606299213" bottom="0.74803149606299213" header="0.31496062992125984" footer="0.31496062992125984"/>
  <pageSetup paperSize="9" scale="62" fitToHeight="0" orientation="landscape" r:id="rId1"/>
  <headerFooter>
    <oddHeader>&amp;R&amp;P /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H5852"/>
  <sheetViews>
    <sheetView topLeftCell="A5551" workbookViewId="0">
      <selection activeCell="D5551" sqref="D1:D1048576"/>
    </sheetView>
  </sheetViews>
  <sheetFormatPr defaultRowHeight="13.5" x14ac:dyDescent="0.15"/>
  <cols>
    <col min="1" max="1" width="8.625" style="232" customWidth="1"/>
    <col min="2" max="2" width="15" customWidth="1"/>
    <col min="3" max="3" width="17.875" customWidth="1"/>
    <col min="4" max="4" width="25.75" bestFit="1" customWidth="1"/>
    <col min="5" max="5" width="8.625" customWidth="1"/>
    <col min="6" max="6" width="9.75" bestFit="1" customWidth="1"/>
    <col min="247" max="262" width="8.625" customWidth="1"/>
    <col min="503" max="518" width="8.625" customWidth="1"/>
    <col min="759" max="774" width="8.625" customWidth="1"/>
    <col min="1015" max="1030" width="8.625" customWidth="1"/>
    <col min="1271" max="1286" width="8.625" customWidth="1"/>
    <col min="1527" max="1542" width="8.625" customWidth="1"/>
    <col min="1783" max="1798" width="8.625" customWidth="1"/>
    <col min="2039" max="2054" width="8.625" customWidth="1"/>
    <col min="2295" max="2310" width="8.625" customWidth="1"/>
    <col min="2551" max="2566" width="8.625" customWidth="1"/>
    <col min="2807" max="2822" width="8.625" customWidth="1"/>
    <col min="3063" max="3078" width="8.625" customWidth="1"/>
    <col min="3319" max="3334" width="8.625" customWidth="1"/>
    <col min="3575" max="3590" width="8.625" customWidth="1"/>
    <col min="3831" max="3846" width="8.625" customWidth="1"/>
    <col min="4087" max="4102" width="8.625" customWidth="1"/>
    <col min="4343" max="4358" width="8.625" customWidth="1"/>
    <col min="4599" max="4614" width="8.625" customWidth="1"/>
    <col min="4855" max="4870" width="8.625" customWidth="1"/>
    <col min="5111" max="5126" width="8.625" customWidth="1"/>
    <col min="5367" max="5382" width="8.625" customWidth="1"/>
    <col min="5623" max="5638" width="8.625" customWidth="1"/>
    <col min="5879" max="5894" width="8.625" customWidth="1"/>
    <col min="6135" max="6150" width="8.625" customWidth="1"/>
    <col min="6391" max="6406" width="8.625" customWidth="1"/>
    <col min="6647" max="6662" width="8.625" customWidth="1"/>
    <col min="6903" max="6918" width="8.625" customWidth="1"/>
    <col min="7159" max="7174" width="8.625" customWidth="1"/>
    <col min="7415" max="7430" width="8.625" customWidth="1"/>
    <col min="7671" max="7686" width="8.625" customWidth="1"/>
    <col min="7927" max="7942" width="8.625" customWidth="1"/>
    <col min="8183" max="8198" width="8.625" customWidth="1"/>
    <col min="8439" max="8454" width="8.625" customWidth="1"/>
    <col min="8695" max="8710" width="8.625" customWidth="1"/>
    <col min="8951" max="8966" width="8.625" customWidth="1"/>
    <col min="9207" max="9222" width="8.625" customWidth="1"/>
    <col min="9463" max="9478" width="8.625" customWidth="1"/>
    <col min="9719" max="9734" width="8.625" customWidth="1"/>
    <col min="9975" max="9990" width="8.625" customWidth="1"/>
    <col min="10231" max="10246" width="8.625" customWidth="1"/>
    <col min="10487" max="10502" width="8.625" customWidth="1"/>
    <col min="10743" max="10758" width="8.625" customWidth="1"/>
    <col min="10999" max="11014" width="8.625" customWidth="1"/>
    <col min="11255" max="11270" width="8.625" customWidth="1"/>
    <col min="11511" max="11526" width="8.625" customWidth="1"/>
    <col min="11767" max="11782" width="8.625" customWidth="1"/>
    <col min="12023" max="12038" width="8.625" customWidth="1"/>
    <col min="12279" max="12294" width="8.625" customWidth="1"/>
    <col min="12535" max="12550" width="8.625" customWidth="1"/>
    <col min="12791" max="12806" width="8.625" customWidth="1"/>
    <col min="13047" max="13062" width="8.625" customWidth="1"/>
    <col min="13303" max="13318" width="8.625" customWidth="1"/>
    <col min="13559" max="13574" width="8.625" customWidth="1"/>
    <col min="13815" max="13830" width="8.625" customWidth="1"/>
    <col min="14071" max="14086" width="8.625" customWidth="1"/>
    <col min="14327" max="14342" width="8.625" customWidth="1"/>
    <col min="14583" max="14598" width="8.625" customWidth="1"/>
    <col min="14839" max="14854" width="8.625" customWidth="1"/>
    <col min="15095" max="15110" width="8.625" customWidth="1"/>
    <col min="15351" max="15366" width="8.625" customWidth="1"/>
    <col min="15607" max="15622" width="8.625" customWidth="1"/>
    <col min="15863" max="15878" width="8.625" customWidth="1"/>
    <col min="16119" max="16134" width="8.625" customWidth="1"/>
  </cols>
  <sheetData>
    <row r="1" spans="1:8" x14ac:dyDescent="0.15">
      <c r="A1" s="232" t="s">
        <v>285</v>
      </c>
      <c r="B1" t="s">
        <v>6</v>
      </c>
      <c r="C1" t="s">
        <v>455</v>
      </c>
      <c r="D1" t="s">
        <v>286</v>
      </c>
      <c r="E1" t="s">
        <v>1</v>
      </c>
      <c r="F1" t="s">
        <v>7</v>
      </c>
      <c r="G1" t="s">
        <v>322</v>
      </c>
      <c r="H1" t="s">
        <v>1404</v>
      </c>
    </row>
    <row r="2" spans="1:8" x14ac:dyDescent="0.15">
      <c r="A2" s="232">
        <v>1</v>
      </c>
      <c r="B2" t="s">
        <v>1898</v>
      </c>
      <c r="C2" t="s">
        <v>1899</v>
      </c>
      <c r="D2" t="s">
        <v>1900</v>
      </c>
      <c r="E2" s="2" t="s">
        <v>70</v>
      </c>
      <c r="F2" t="s">
        <v>1901</v>
      </c>
      <c r="G2" s="2" t="s">
        <v>487</v>
      </c>
      <c r="H2" t="s">
        <v>1405</v>
      </c>
    </row>
    <row r="3" spans="1:8" x14ac:dyDescent="0.15">
      <c r="A3" s="232">
        <v>2</v>
      </c>
      <c r="B3" t="s">
        <v>1902</v>
      </c>
      <c r="C3" t="s">
        <v>1903</v>
      </c>
      <c r="D3" t="s">
        <v>1900</v>
      </c>
      <c r="E3" s="2" t="s">
        <v>70</v>
      </c>
      <c r="F3" t="s">
        <v>1901</v>
      </c>
      <c r="G3" s="2" t="s">
        <v>1904</v>
      </c>
      <c r="H3" t="s">
        <v>1405</v>
      </c>
    </row>
    <row r="4" spans="1:8" x14ac:dyDescent="0.15">
      <c r="A4" s="232">
        <v>3</v>
      </c>
      <c r="B4" t="s">
        <v>1905</v>
      </c>
      <c r="C4" t="s">
        <v>1906</v>
      </c>
      <c r="D4" t="s">
        <v>1900</v>
      </c>
      <c r="E4" s="2" t="s">
        <v>70</v>
      </c>
      <c r="F4" t="s">
        <v>1901</v>
      </c>
      <c r="G4" s="2" t="s">
        <v>1907</v>
      </c>
      <c r="H4" t="s">
        <v>1405</v>
      </c>
    </row>
    <row r="5" spans="1:8" x14ac:dyDescent="0.15">
      <c r="A5" s="232">
        <v>4</v>
      </c>
      <c r="B5" t="s">
        <v>1908</v>
      </c>
      <c r="C5" t="s">
        <v>1909</v>
      </c>
      <c r="D5" t="s">
        <v>1900</v>
      </c>
      <c r="E5" s="2" t="s">
        <v>70</v>
      </c>
      <c r="F5" t="s">
        <v>1910</v>
      </c>
      <c r="G5" s="2" t="s">
        <v>1911</v>
      </c>
      <c r="H5" t="s">
        <v>1405</v>
      </c>
    </row>
    <row r="6" spans="1:8" x14ac:dyDescent="0.15">
      <c r="A6" s="232">
        <v>5</v>
      </c>
      <c r="B6" t="s">
        <v>1912</v>
      </c>
      <c r="C6" t="s">
        <v>1913</v>
      </c>
      <c r="D6" t="s">
        <v>369</v>
      </c>
      <c r="E6" s="2" t="s">
        <v>273</v>
      </c>
      <c r="F6" t="s">
        <v>1901</v>
      </c>
      <c r="G6" s="2" t="s">
        <v>1914</v>
      </c>
      <c r="H6" t="s">
        <v>1405</v>
      </c>
    </row>
    <row r="7" spans="1:8" x14ac:dyDescent="0.15">
      <c r="A7" s="232">
        <v>6</v>
      </c>
      <c r="B7" t="s">
        <v>1915</v>
      </c>
      <c r="C7" t="s">
        <v>1916</v>
      </c>
      <c r="D7" t="s">
        <v>369</v>
      </c>
      <c r="E7" s="2" t="s">
        <v>271</v>
      </c>
      <c r="F7" t="s">
        <v>1917</v>
      </c>
      <c r="G7" s="2" t="s">
        <v>1918</v>
      </c>
      <c r="H7" t="s">
        <v>1405</v>
      </c>
    </row>
    <row r="8" spans="1:8" x14ac:dyDescent="0.15">
      <c r="A8" s="232">
        <v>7</v>
      </c>
      <c r="B8" t="s">
        <v>1919</v>
      </c>
      <c r="C8" t="s">
        <v>1920</v>
      </c>
      <c r="D8" t="s">
        <v>369</v>
      </c>
      <c r="E8" s="2" t="s">
        <v>271</v>
      </c>
      <c r="F8" t="s">
        <v>1921</v>
      </c>
      <c r="G8" s="2" t="s">
        <v>1922</v>
      </c>
      <c r="H8" t="s">
        <v>1405</v>
      </c>
    </row>
    <row r="9" spans="1:8" x14ac:dyDescent="0.15">
      <c r="A9" s="232">
        <v>8</v>
      </c>
      <c r="B9" t="s">
        <v>1923</v>
      </c>
      <c r="C9" t="s">
        <v>1924</v>
      </c>
      <c r="D9" t="s">
        <v>369</v>
      </c>
      <c r="E9" s="2" t="s">
        <v>271</v>
      </c>
      <c r="F9" t="s">
        <v>1901</v>
      </c>
      <c r="G9" s="2" t="s">
        <v>488</v>
      </c>
      <c r="H9" t="s">
        <v>1405</v>
      </c>
    </row>
    <row r="10" spans="1:8" x14ac:dyDescent="0.15">
      <c r="A10" s="232">
        <v>9</v>
      </c>
      <c r="B10" t="s">
        <v>1925</v>
      </c>
      <c r="C10" t="s">
        <v>1926</v>
      </c>
      <c r="D10" t="s">
        <v>369</v>
      </c>
      <c r="E10" s="2" t="s">
        <v>271</v>
      </c>
      <c r="F10" t="s">
        <v>1910</v>
      </c>
      <c r="G10" s="2" t="s">
        <v>1927</v>
      </c>
      <c r="H10" t="s">
        <v>1405</v>
      </c>
    </row>
    <row r="11" spans="1:8" x14ac:dyDescent="0.15">
      <c r="A11" s="232">
        <v>10</v>
      </c>
      <c r="B11" t="s">
        <v>1928</v>
      </c>
      <c r="C11" t="s">
        <v>1929</v>
      </c>
      <c r="D11" t="s">
        <v>369</v>
      </c>
      <c r="E11" s="2" t="s">
        <v>271</v>
      </c>
      <c r="F11" t="s">
        <v>1901</v>
      </c>
      <c r="G11" s="2" t="s">
        <v>489</v>
      </c>
      <c r="H11" t="s">
        <v>1405</v>
      </c>
    </row>
    <row r="12" spans="1:8" x14ac:dyDescent="0.15">
      <c r="A12" s="232">
        <v>11</v>
      </c>
      <c r="B12" t="s">
        <v>1930</v>
      </c>
      <c r="C12" t="s">
        <v>1931</v>
      </c>
      <c r="D12" t="s">
        <v>369</v>
      </c>
      <c r="E12" s="2" t="s">
        <v>271</v>
      </c>
      <c r="F12" t="s">
        <v>1932</v>
      </c>
      <c r="G12" s="2" t="s">
        <v>490</v>
      </c>
      <c r="H12" t="s">
        <v>1405</v>
      </c>
    </row>
    <row r="13" spans="1:8" x14ac:dyDescent="0.15">
      <c r="A13" s="232">
        <v>12</v>
      </c>
      <c r="B13" t="s">
        <v>1933</v>
      </c>
      <c r="C13" t="s">
        <v>1934</v>
      </c>
      <c r="D13" t="s">
        <v>369</v>
      </c>
      <c r="E13" s="2" t="s">
        <v>271</v>
      </c>
      <c r="F13" t="s">
        <v>1901</v>
      </c>
      <c r="G13" s="2" t="s">
        <v>491</v>
      </c>
      <c r="H13" t="s">
        <v>1405</v>
      </c>
    </row>
    <row r="14" spans="1:8" x14ac:dyDescent="0.15">
      <c r="A14" s="232">
        <v>13</v>
      </c>
      <c r="B14" t="s">
        <v>1935</v>
      </c>
      <c r="C14" t="s">
        <v>1936</v>
      </c>
      <c r="D14" t="s">
        <v>369</v>
      </c>
      <c r="E14" s="2" t="s">
        <v>271</v>
      </c>
      <c r="F14" t="s">
        <v>1901</v>
      </c>
      <c r="G14" s="2" t="s">
        <v>492</v>
      </c>
      <c r="H14" t="s">
        <v>1405</v>
      </c>
    </row>
    <row r="15" spans="1:8" x14ac:dyDescent="0.15">
      <c r="A15" s="232">
        <v>14</v>
      </c>
      <c r="B15" t="s">
        <v>1937</v>
      </c>
      <c r="C15" t="s">
        <v>1938</v>
      </c>
      <c r="D15" t="s">
        <v>369</v>
      </c>
      <c r="E15" s="2" t="s">
        <v>271</v>
      </c>
      <c r="F15" t="s">
        <v>1939</v>
      </c>
      <c r="G15" s="2" t="s">
        <v>493</v>
      </c>
      <c r="H15" t="s">
        <v>1405</v>
      </c>
    </row>
    <row r="16" spans="1:8" x14ac:dyDescent="0.15">
      <c r="A16" s="232">
        <v>15</v>
      </c>
      <c r="B16" t="s">
        <v>1940</v>
      </c>
      <c r="C16" t="s">
        <v>1941</v>
      </c>
      <c r="D16" t="s">
        <v>369</v>
      </c>
      <c r="E16" s="2" t="s">
        <v>271</v>
      </c>
      <c r="F16" t="s">
        <v>1910</v>
      </c>
      <c r="G16" s="2" t="s">
        <v>1942</v>
      </c>
      <c r="H16" t="s">
        <v>1405</v>
      </c>
    </row>
    <row r="17" spans="1:8" x14ac:dyDescent="0.15">
      <c r="A17" s="232">
        <v>16</v>
      </c>
      <c r="B17" t="s">
        <v>1943</v>
      </c>
      <c r="C17" t="s">
        <v>1944</v>
      </c>
      <c r="D17" t="s">
        <v>369</v>
      </c>
      <c r="E17" s="2" t="s">
        <v>271</v>
      </c>
      <c r="F17" t="s">
        <v>1945</v>
      </c>
      <c r="G17" s="2" t="s">
        <v>494</v>
      </c>
      <c r="H17" t="s">
        <v>1405</v>
      </c>
    </row>
    <row r="18" spans="1:8" x14ac:dyDescent="0.15">
      <c r="A18" s="232">
        <v>17</v>
      </c>
      <c r="B18" t="s">
        <v>1946</v>
      </c>
      <c r="C18" t="s">
        <v>1947</v>
      </c>
      <c r="D18" t="s">
        <v>369</v>
      </c>
      <c r="E18" s="2" t="s">
        <v>271</v>
      </c>
      <c r="F18" t="s">
        <v>1948</v>
      </c>
      <c r="G18" s="2" t="s">
        <v>1949</v>
      </c>
      <c r="H18" t="s">
        <v>1405</v>
      </c>
    </row>
    <row r="19" spans="1:8" x14ac:dyDescent="0.15">
      <c r="A19" s="232">
        <v>18</v>
      </c>
      <c r="B19" t="s">
        <v>1950</v>
      </c>
      <c r="C19" t="s">
        <v>1951</v>
      </c>
      <c r="D19" t="s">
        <v>369</v>
      </c>
      <c r="E19" s="2" t="s">
        <v>271</v>
      </c>
      <c r="F19" t="s">
        <v>1901</v>
      </c>
      <c r="G19" s="2" t="s">
        <v>495</v>
      </c>
      <c r="H19" t="s">
        <v>1405</v>
      </c>
    </row>
    <row r="20" spans="1:8" x14ac:dyDescent="0.15">
      <c r="A20" s="232">
        <v>19</v>
      </c>
      <c r="B20" t="s">
        <v>1952</v>
      </c>
      <c r="C20" t="s">
        <v>1953</v>
      </c>
      <c r="D20" t="s">
        <v>369</v>
      </c>
      <c r="E20" s="2" t="s">
        <v>271</v>
      </c>
      <c r="F20" t="s">
        <v>1910</v>
      </c>
      <c r="G20" s="2" t="s">
        <v>496</v>
      </c>
      <c r="H20" t="s">
        <v>1405</v>
      </c>
    </row>
    <row r="21" spans="1:8" x14ac:dyDescent="0.15">
      <c r="A21" s="232">
        <v>20</v>
      </c>
      <c r="B21" t="s">
        <v>1954</v>
      </c>
      <c r="C21" t="s">
        <v>1955</v>
      </c>
      <c r="D21" t="s">
        <v>369</v>
      </c>
      <c r="E21" s="2" t="s">
        <v>271</v>
      </c>
      <c r="F21" t="s">
        <v>1901</v>
      </c>
      <c r="G21" s="2" t="s">
        <v>1956</v>
      </c>
      <c r="H21" t="s">
        <v>1405</v>
      </c>
    </row>
    <row r="22" spans="1:8" x14ac:dyDescent="0.15">
      <c r="A22" s="232">
        <v>21</v>
      </c>
      <c r="B22" t="s">
        <v>1957</v>
      </c>
      <c r="C22" t="s">
        <v>1958</v>
      </c>
      <c r="D22" t="s">
        <v>369</v>
      </c>
      <c r="E22" s="2" t="s">
        <v>271</v>
      </c>
      <c r="F22" t="s">
        <v>1901</v>
      </c>
      <c r="G22" s="2" t="s">
        <v>497</v>
      </c>
      <c r="H22" t="s">
        <v>1405</v>
      </c>
    </row>
    <row r="23" spans="1:8" x14ac:dyDescent="0.15">
      <c r="A23" s="232">
        <v>22</v>
      </c>
      <c r="B23" t="s">
        <v>1959</v>
      </c>
      <c r="C23" t="s">
        <v>1960</v>
      </c>
      <c r="D23" t="s">
        <v>369</v>
      </c>
      <c r="E23" s="2" t="s">
        <v>271</v>
      </c>
      <c r="F23" t="s">
        <v>1910</v>
      </c>
      <c r="G23" s="2" t="s">
        <v>1961</v>
      </c>
      <c r="H23" t="s">
        <v>1405</v>
      </c>
    </row>
    <row r="24" spans="1:8" x14ac:dyDescent="0.15">
      <c r="A24" s="232">
        <v>23</v>
      </c>
      <c r="B24" t="s">
        <v>1962</v>
      </c>
      <c r="C24" t="s">
        <v>1963</v>
      </c>
      <c r="D24" t="s">
        <v>369</v>
      </c>
      <c r="E24" s="2" t="s">
        <v>271</v>
      </c>
      <c r="F24" t="s">
        <v>1964</v>
      </c>
      <c r="G24" s="2" t="s">
        <v>498</v>
      </c>
      <c r="H24" t="s">
        <v>1405</v>
      </c>
    </row>
    <row r="25" spans="1:8" x14ac:dyDescent="0.15">
      <c r="A25" s="232">
        <v>24</v>
      </c>
      <c r="B25" t="s">
        <v>1965</v>
      </c>
      <c r="C25" t="s">
        <v>1966</v>
      </c>
      <c r="D25" t="s">
        <v>369</v>
      </c>
      <c r="E25" s="2" t="s">
        <v>271</v>
      </c>
      <c r="F25" t="s">
        <v>1901</v>
      </c>
      <c r="G25" s="2" t="s">
        <v>499</v>
      </c>
      <c r="H25" t="s">
        <v>1405</v>
      </c>
    </row>
    <row r="26" spans="1:8" x14ac:dyDescent="0.15">
      <c r="A26" s="232">
        <v>25</v>
      </c>
      <c r="B26" t="s">
        <v>1967</v>
      </c>
      <c r="C26" t="s">
        <v>1968</v>
      </c>
      <c r="D26" t="s">
        <v>369</v>
      </c>
      <c r="E26" s="2" t="s">
        <v>271</v>
      </c>
      <c r="F26" t="s">
        <v>1901</v>
      </c>
      <c r="G26" s="2" t="s">
        <v>1969</v>
      </c>
      <c r="H26" t="s">
        <v>1405</v>
      </c>
    </row>
    <row r="27" spans="1:8" x14ac:dyDescent="0.15">
      <c r="A27" s="232">
        <v>26</v>
      </c>
      <c r="B27" t="s">
        <v>1970</v>
      </c>
      <c r="C27" t="s">
        <v>1971</v>
      </c>
      <c r="D27" t="s">
        <v>369</v>
      </c>
      <c r="E27" s="2" t="s">
        <v>271</v>
      </c>
      <c r="F27" t="s">
        <v>1901</v>
      </c>
      <c r="G27" s="2" t="s">
        <v>500</v>
      </c>
      <c r="H27" t="s">
        <v>1405</v>
      </c>
    </row>
    <row r="28" spans="1:8" x14ac:dyDescent="0.15">
      <c r="A28" s="232">
        <v>27</v>
      </c>
      <c r="B28" t="s">
        <v>1972</v>
      </c>
      <c r="C28" t="s">
        <v>1973</v>
      </c>
      <c r="D28" t="s">
        <v>369</v>
      </c>
      <c r="E28" s="2" t="s">
        <v>271</v>
      </c>
      <c r="F28" t="s">
        <v>1901</v>
      </c>
      <c r="G28" s="2" t="s">
        <v>1974</v>
      </c>
      <c r="H28" t="s">
        <v>1405</v>
      </c>
    </row>
    <row r="29" spans="1:8" x14ac:dyDescent="0.15">
      <c r="A29" s="232">
        <v>28</v>
      </c>
      <c r="B29" t="s">
        <v>1975</v>
      </c>
      <c r="C29" t="s">
        <v>1976</v>
      </c>
      <c r="D29" t="s">
        <v>369</v>
      </c>
      <c r="E29" s="2" t="s">
        <v>270</v>
      </c>
      <c r="F29" t="s">
        <v>1910</v>
      </c>
      <c r="G29" s="2" t="s">
        <v>1977</v>
      </c>
      <c r="H29" t="s">
        <v>1405</v>
      </c>
    </row>
    <row r="30" spans="1:8" x14ac:dyDescent="0.15">
      <c r="A30" s="232">
        <v>29</v>
      </c>
      <c r="B30" t="s">
        <v>1978</v>
      </c>
      <c r="C30" t="s">
        <v>1979</v>
      </c>
      <c r="D30" t="s">
        <v>369</v>
      </c>
      <c r="E30" s="2" t="s">
        <v>270</v>
      </c>
      <c r="F30" t="s">
        <v>1980</v>
      </c>
      <c r="G30" s="2" t="s">
        <v>501</v>
      </c>
      <c r="H30" t="s">
        <v>1405</v>
      </c>
    </row>
    <row r="31" spans="1:8" x14ac:dyDescent="0.15">
      <c r="A31" s="232">
        <v>30</v>
      </c>
      <c r="B31" t="s">
        <v>1981</v>
      </c>
      <c r="C31" t="s">
        <v>1982</v>
      </c>
      <c r="D31" t="s">
        <v>369</v>
      </c>
      <c r="E31" s="2" t="s">
        <v>270</v>
      </c>
      <c r="F31" t="s">
        <v>1983</v>
      </c>
      <c r="G31" s="2" t="s">
        <v>502</v>
      </c>
      <c r="H31" t="s">
        <v>1405</v>
      </c>
    </row>
    <row r="32" spans="1:8" x14ac:dyDescent="0.15">
      <c r="A32" s="232">
        <v>31</v>
      </c>
      <c r="B32" t="s">
        <v>1984</v>
      </c>
      <c r="C32" t="s">
        <v>1985</v>
      </c>
      <c r="D32" t="s">
        <v>369</v>
      </c>
      <c r="E32" s="2" t="s">
        <v>270</v>
      </c>
      <c r="F32" t="s">
        <v>1932</v>
      </c>
      <c r="G32" s="2" t="s">
        <v>503</v>
      </c>
      <c r="H32" t="s">
        <v>1405</v>
      </c>
    </row>
    <row r="33" spans="1:8" x14ac:dyDescent="0.15">
      <c r="A33" s="232">
        <v>32</v>
      </c>
      <c r="B33" t="s">
        <v>1986</v>
      </c>
      <c r="C33" t="s">
        <v>1987</v>
      </c>
      <c r="D33" t="s">
        <v>369</v>
      </c>
      <c r="E33" s="2" t="s">
        <v>270</v>
      </c>
      <c r="F33" t="s">
        <v>1901</v>
      </c>
      <c r="G33" s="2" t="s">
        <v>504</v>
      </c>
      <c r="H33" t="s">
        <v>1405</v>
      </c>
    </row>
    <row r="34" spans="1:8" x14ac:dyDescent="0.15">
      <c r="A34" s="232">
        <v>33</v>
      </c>
      <c r="B34" t="s">
        <v>1988</v>
      </c>
      <c r="C34" t="s">
        <v>1989</v>
      </c>
      <c r="D34" t="s">
        <v>369</v>
      </c>
      <c r="E34" s="2" t="s">
        <v>270</v>
      </c>
      <c r="F34" t="s">
        <v>1901</v>
      </c>
      <c r="G34" s="2" t="s">
        <v>505</v>
      </c>
      <c r="H34" t="s">
        <v>1405</v>
      </c>
    </row>
    <row r="35" spans="1:8" x14ac:dyDescent="0.15">
      <c r="A35" s="232">
        <v>34</v>
      </c>
      <c r="B35" t="s">
        <v>1990</v>
      </c>
      <c r="C35" t="s">
        <v>1991</v>
      </c>
      <c r="D35" t="s">
        <v>369</v>
      </c>
      <c r="E35" s="2" t="s">
        <v>270</v>
      </c>
      <c r="F35" t="s">
        <v>1901</v>
      </c>
      <c r="G35" s="2" t="s">
        <v>506</v>
      </c>
      <c r="H35" t="s">
        <v>1405</v>
      </c>
    </row>
    <row r="36" spans="1:8" x14ac:dyDescent="0.15">
      <c r="A36" s="232">
        <v>35</v>
      </c>
      <c r="B36" t="s">
        <v>1992</v>
      </c>
      <c r="C36" t="s">
        <v>1993</v>
      </c>
      <c r="D36" t="s">
        <v>369</v>
      </c>
      <c r="E36" s="2" t="s">
        <v>270</v>
      </c>
      <c r="F36" t="s">
        <v>1980</v>
      </c>
      <c r="G36" s="2" t="s">
        <v>1994</v>
      </c>
      <c r="H36" t="s">
        <v>1405</v>
      </c>
    </row>
    <row r="37" spans="1:8" x14ac:dyDescent="0.15">
      <c r="A37" s="232">
        <v>36</v>
      </c>
      <c r="B37" t="s">
        <v>1995</v>
      </c>
      <c r="C37" t="s">
        <v>1996</v>
      </c>
      <c r="D37" t="s">
        <v>369</v>
      </c>
      <c r="E37" s="2" t="s">
        <v>270</v>
      </c>
      <c r="F37" t="s">
        <v>1901</v>
      </c>
      <c r="G37" s="2" t="s">
        <v>507</v>
      </c>
      <c r="H37" t="s">
        <v>1405</v>
      </c>
    </row>
    <row r="38" spans="1:8" x14ac:dyDescent="0.15">
      <c r="A38" s="232">
        <v>37</v>
      </c>
      <c r="B38" t="s">
        <v>1997</v>
      </c>
      <c r="C38" t="s">
        <v>1998</v>
      </c>
      <c r="D38" t="s">
        <v>369</v>
      </c>
      <c r="E38" s="2" t="s">
        <v>270</v>
      </c>
      <c r="F38" t="s">
        <v>1901</v>
      </c>
      <c r="G38" s="2" t="s">
        <v>508</v>
      </c>
      <c r="H38" t="s">
        <v>1405</v>
      </c>
    </row>
    <row r="39" spans="1:8" x14ac:dyDescent="0.15">
      <c r="A39" s="232">
        <v>38</v>
      </c>
      <c r="B39" t="s">
        <v>1999</v>
      </c>
      <c r="C39" t="s">
        <v>2000</v>
      </c>
      <c r="D39" t="s">
        <v>369</v>
      </c>
      <c r="E39" s="2" t="s">
        <v>270</v>
      </c>
      <c r="F39" t="s">
        <v>1901</v>
      </c>
      <c r="G39" s="2" t="s">
        <v>509</v>
      </c>
      <c r="H39" t="s">
        <v>1405</v>
      </c>
    </row>
    <row r="40" spans="1:8" x14ac:dyDescent="0.15">
      <c r="A40" s="232">
        <v>39</v>
      </c>
      <c r="B40" t="s">
        <v>2001</v>
      </c>
      <c r="C40" t="s">
        <v>2002</v>
      </c>
      <c r="D40" t="s">
        <v>369</v>
      </c>
      <c r="E40" s="2" t="s">
        <v>270</v>
      </c>
      <c r="F40" t="s">
        <v>2003</v>
      </c>
      <c r="G40" s="2" t="s">
        <v>2004</v>
      </c>
      <c r="H40" t="s">
        <v>1405</v>
      </c>
    </row>
    <row r="41" spans="1:8" x14ac:dyDescent="0.15">
      <c r="A41" s="232">
        <v>40</v>
      </c>
      <c r="B41" t="s">
        <v>2005</v>
      </c>
      <c r="C41" t="s">
        <v>2006</v>
      </c>
      <c r="D41" t="s">
        <v>369</v>
      </c>
      <c r="E41" s="2" t="s">
        <v>270</v>
      </c>
      <c r="F41" t="s">
        <v>2007</v>
      </c>
      <c r="G41" s="2" t="s">
        <v>510</v>
      </c>
      <c r="H41" t="s">
        <v>1405</v>
      </c>
    </row>
    <row r="42" spans="1:8" x14ac:dyDescent="0.15">
      <c r="A42" s="232">
        <v>41</v>
      </c>
      <c r="B42" t="s">
        <v>2008</v>
      </c>
      <c r="C42" t="s">
        <v>2009</v>
      </c>
      <c r="D42" t="s">
        <v>369</v>
      </c>
      <c r="E42" s="2" t="s">
        <v>270</v>
      </c>
      <c r="F42" t="s">
        <v>2010</v>
      </c>
      <c r="G42" s="2" t="s">
        <v>511</v>
      </c>
      <c r="H42" t="s">
        <v>1405</v>
      </c>
    </row>
    <row r="43" spans="1:8" x14ac:dyDescent="0.15">
      <c r="A43" s="232">
        <v>42</v>
      </c>
      <c r="B43" t="s">
        <v>2011</v>
      </c>
      <c r="C43" t="s">
        <v>2012</v>
      </c>
      <c r="D43" t="s">
        <v>369</v>
      </c>
      <c r="E43" s="2" t="s">
        <v>270</v>
      </c>
      <c r="F43" t="s">
        <v>1901</v>
      </c>
      <c r="G43" s="2" t="s">
        <v>2013</v>
      </c>
      <c r="H43" t="s">
        <v>1405</v>
      </c>
    </row>
    <row r="44" spans="1:8" x14ac:dyDescent="0.15">
      <c r="A44" s="232">
        <v>43</v>
      </c>
      <c r="B44" t="s">
        <v>2014</v>
      </c>
      <c r="C44" t="s">
        <v>2015</v>
      </c>
      <c r="D44" t="s">
        <v>369</v>
      </c>
      <c r="E44" s="2" t="s">
        <v>270</v>
      </c>
      <c r="F44" t="s">
        <v>1917</v>
      </c>
      <c r="G44" s="2" t="s">
        <v>512</v>
      </c>
      <c r="H44" t="s">
        <v>1405</v>
      </c>
    </row>
    <row r="45" spans="1:8" x14ac:dyDescent="0.15">
      <c r="A45" s="232">
        <v>44</v>
      </c>
      <c r="B45" t="s">
        <v>2016</v>
      </c>
      <c r="C45" t="s">
        <v>2017</v>
      </c>
      <c r="D45" t="s">
        <v>369</v>
      </c>
      <c r="E45" s="2" t="s">
        <v>270</v>
      </c>
      <c r="F45" t="s">
        <v>2018</v>
      </c>
      <c r="G45" s="2" t="s">
        <v>513</v>
      </c>
      <c r="H45" t="s">
        <v>1405</v>
      </c>
    </row>
    <row r="46" spans="1:8" x14ac:dyDescent="0.15">
      <c r="A46" s="232">
        <v>45</v>
      </c>
      <c r="B46" t="s">
        <v>2019</v>
      </c>
      <c r="C46" t="s">
        <v>2020</v>
      </c>
      <c r="D46" t="s">
        <v>369</v>
      </c>
      <c r="E46" s="2" t="s">
        <v>270</v>
      </c>
      <c r="F46" t="s">
        <v>2021</v>
      </c>
      <c r="G46" s="2" t="s">
        <v>2022</v>
      </c>
      <c r="H46" t="s">
        <v>1405</v>
      </c>
    </row>
    <row r="47" spans="1:8" x14ac:dyDescent="0.15">
      <c r="A47" s="232">
        <v>46</v>
      </c>
      <c r="B47" t="s">
        <v>2023</v>
      </c>
      <c r="C47" t="s">
        <v>2024</v>
      </c>
      <c r="D47" t="s">
        <v>369</v>
      </c>
      <c r="E47" s="2" t="s">
        <v>270</v>
      </c>
      <c r="F47" t="s">
        <v>1910</v>
      </c>
      <c r="G47" s="2" t="s">
        <v>514</v>
      </c>
      <c r="H47" t="s">
        <v>1405</v>
      </c>
    </row>
    <row r="48" spans="1:8" x14ac:dyDescent="0.15">
      <c r="A48" s="232">
        <v>47</v>
      </c>
      <c r="B48" t="s">
        <v>2025</v>
      </c>
      <c r="C48" t="s">
        <v>2026</v>
      </c>
      <c r="D48" t="s">
        <v>369</v>
      </c>
      <c r="E48" s="2" t="s">
        <v>270</v>
      </c>
      <c r="F48" t="s">
        <v>1939</v>
      </c>
      <c r="G48" s="2" t="s">
        <v>515</v>
      </c>
      <c r="H48" t="s">
        <v>1405</v>
      </c>
    </row>
    <row r="49" spans="1:8" x14ac:dyDescent="0.15">
      <c r="A49" s="232">
        <v>48</v>
      </c>
      <c r="B49" t="s">
        <v>2027</v>
      </c>
      <c r="C49" t="s">
        <v>2028</v>
      </c>
      <c r="D49" t="s">
        <v>369</v>
      </c>
      <c r="E49" s="2" t="s">
        <v>270</v>
      </c>
      <c r="F49" t="s">
        <v>1901</v>
      </c>
      <c r="G49" s="2" t="s">
        <v>516</v>
      </c>
      <c r="H49" t="s">
        <v>1405</v>
      </c>
    </row>
    <row r="50" spans="1:8" x14ac:dyDescent="0.15">
      <c r="A50" s="232">
        <v>49</v>
      </c>
      <c r="B50" t="s">
        <v>2029</v>
      </c>
      <c r="C50" t="s">
        <v>2030</v>
      </c>
      <c r="D50" t="s">
        <v>369</v>
      </c>
      <c r="E50" s="2" t="s">
        <v>270</v>
      </c>
      <c r="F50" t="s">
        <v>2031</v>
      </c>
      <c r="G50" s="2" t="s">
        <v>517</v>
      </c>
      <c r="H50" t="s">
        <v>1405</v>
      </c>
    </row>
    <row r="51" spans="1:8" x14ac:dyDescent="0.15">
      <c r="A51" s="232">
        <v>50</v>
      </c>
      <c r="B51" t="s">
        <v>2032</v>
      </c>
      <c r="C51" t="s">
        <v>2033</v>
      </c>
      <c r="D51" t="s">
        <v>369</v>
      </c>
      <c r="E51" s="2" t="s">
        <v>270</v>
      </c>
      <c r="F51" t="s">
        <v>1901</v>
      </c>
      <c r="G51" s="2" t="s">
        <v>518</v>
      </c>
      <c r="H51" t="s">
        <v>1405</v>
      </c>
    </row>
    <row r="52" spans="1:8" x14ac:dyDescent="0.15">
      <c r="A52" s="232">
        <v>51</v>
      </c>
      <c r="B52" t="s">
        <v>2034</v>
      </c>
      <c r="C52" t="s">
        <v>2035</v>
      </c>
      <c r="D52" t="s">
        <v>369</v>
      </c>
      <c r="E52" s="2" t="s">
        <v>270</v>
      </c>
      <c r="F52" t="s">
        <v>1901</v>
      </c>
      <c r="G52" s="2" t="s">
        <v>2036</v>
      </c>
      <c r="H52" t="s">
        <v>1405</v>
      </c>
    </row>
    <row r="53" spans="1:8" x14ac:dyDescent="0.15">
      <c r="A53" s="232">
        <v>52</v>
      </c>
      <c r="B53" t="s">
        <v>2037</v>
      </c>
      <c r="C53" t="s">
        <v>2038</v>
      </c>
      <c r="D53" t="s">
        <v>369</v>
      </c>
      <c r="E53" s="2" t="s">
        <v>270</v>
      </c>
      <c r="F53" t="s">
        <v>1901</v>
      </c>
      <c r="G53" s="2" t="s">
        <v>2039</v>
      </c>
      <c r="H53" t="s">
        <v>1405</v>
      </c>
    </row>
    <row r="54" spans="1:8" x14ac:dyDescent="0.15">
      <c r="A54" s="232">
        <v>53</v>
      </c>
      <c r="B54" t="s">
        <v>2040</v>
      </c>
      <c r="C54" t="s">
        <v>2041</v>
      </c>
      <c r="D54" t="s">
        <v>369</v>
      </c>
      <c r="E54" s="2" t="s">
        <v>270</v>
      </c>
      <c r="F54" t="s">
        <v>1910</v>
      </c>
      <c r="G54" s="2" t="s">
        <v>519</v>
      </c>
      <c r="H54" t="s">
        <v>1405</v>
      </c>
    </row>
    <row r="55" spans="1:8" x14ac:dyDescent="0.15">
      <c r="A55" s="232">
        <v>54</v>
      </c>
      <c r="B55" t="s">
        <v>2042</v>
      </c>
      <c r="C55" t="s">
        <v>2043</v>
      </c>
      <c r="D55" t="s">
        <v>369</v>
      </c>
      <c r="E55" s="2" t="s">
        <v>270</v>
      </c>
      <c r="F55" t="s">
        <v>2003</v>
      </c>
      <c r="G55" s="2" t="s">
        <v>520</v>
      </c>
      <c r="H55" t="s">
        <v>1405</v>
      </c>
    </row>
    <row r="56" spans="1:8" x14ac:dyDescent="0.15">
      <c r="A56" s="232">
        <v>55</v>
      </c>
      <c r="B56" t="s">
        <v>2044</v>
      </c>
      <c r="C56" t="s">
        <v>2045</v>
      </c>
      <c r="D56" t="s">
        <v>369</v>
      </c>
      <c r="E56" s="2" t="s">
        <v>270</v>
      </c>
      <c r="F56" t="s">
        <v>1901</v>
      </c>
      <c r="G56" s="2" t="s">
        <v>521</v>
      </c>
      <c r="H56" t="s">
        <v>1405</v>
      </c>
    </row>
    <row r="57" spans="1:8" x14ac:dyDescent="0.15">
      <c r="A57" s="232">
        <v>56</v>
      </c>
      <c r="B57" t="s">
        <v>2046</v>
      </c>
      <c r="C57" t="s">
        <v>2047</v>
      </c>
      <c r="D57" t="s">
        <v>369</v>
      </c>
      <c r="E57" s="2" t="s">
        <v>270</v>
      </c>
      <c r="F57" t="s">
        <v>2048</v>
      </c>
      <c r="G57" s="2" t="s">
        <v>522</v>
      </c>
      <c r="H57" t="s">
        <v>1405</v>
      </c>
    </row>
    <row r="58" spans="1:8" x14ac:dyDescent="0.15">
      <c r="A58" s="232">
        <v>57</v>
      </c>
      <c r="B58" t="s">
        <v>2049</v>
      </c>
      <c r="C58" t="s">
        <v>2050</v>
      </c>
      <c r="D58" t="s">
        <v>369</v>
      </c>
      <c r="E58" s="2" t="s">
        <v>270</v>
      </c>
      <c r="F58" t="s">
        <v>1910</v>
      </c>
      <c r="G58" s="2" t="s">
        <v>523</v>
      </c>
      <c r="H58" t="s">
        <v>1405</v>
      </c>
    </row>
    <row r="59" spans="1:8" x14ac:dyDescent="0.15">
      <c r="A59" s="232">
        <v>58</v>
      </c>
      <c r="B59" t="s">
        <v>2051</v>
      </c>
      <c r="C59" t="s">
        <v>2052</v>
      </c>
      <c r="D59" t="s">
        <v>369</v>
      </c>
      <c r="E59" s="2" t="s">
        <v>270</v>
      </c>
      <c r="F59" t="s">
        <v>1901</v>
      </c>
      <c r="G59" s="2" t="s">
        <v>524</v>
      </c>
      <c r="H59" t="s">
        <v>1405</v>
      </c>
    </row>
    <row r="60" spans="1:8" x14ac:dyDescent="0.15">
      <c r="A60" s="232">
        <v>59</v>
      </c>
      <c r="B60" t="s">
        <v>2053</v>
      </c>
      <c r="C60" t="s">
        <v>2054</v>
      </c>
      <c r="D60" t="s">
        <v>369</v>
      </c>
      <c r="E60" s="2" t="s">
        <v>270</v>
      </c>
      <c r="F60" t="s">
        <v>2055</v>
      </c>
      <c r="G60" s="2" t="s">
        <v>2056</v>
      </c>
      <c r="H60" t="s">
        <v>1405</v>
      </c>
    </row>
    <row r="61" spans="1:8" x14ac:dyDescent="0.15">
      <c r="A61" s="232">
        <v>60</v>
      </c>
      <c r="B61" t="s">
        <v>2057</v>
      </c>
      <c r="C61" t="s">
        <v>2058</v>
      </c>
      <c r="D61" t="s">
        <v>369</v>
      </c>
      <c r="E61" s="2" t="s">
        <v>270</v>
      </c>
      <c r="F61" t="s">
        <v>2055</v>
      </c>
      <c r="G61" s="2" t="s">
        <v>2056</v>
      </c>
      <c r="H61" t="s">
        <v>1405</v>
      </c>
    </row>
    <row r="62" spans="1:8" x14ac:dyDescent="0.15">
      <c r="A62" s="232">
        <v>61</v>
      </c>
      <c r="B62" t="s">
        <v>2059</v>
      </c>
      <c r="C62" t="s">
        <v>2060</v>
      </c>
      <c r="D62" t="s">
        <v>369</v>
      </c>
      <c r="E62" s="2" t="s">
        <v>270</v>
      </c>
      <c r="F62" t="s">
        <v>1901</v>
      </c>
      <c r="G62" s="2" t="s">
        <v>525</v>
      </c>
      <c r="H62" t="s">
        <v>1405</v>
      </c>
    </row>
    <row r="63" spans="1:8" x14ac:dyDescent="0.15">
      <c r="A63" s="232">
        <v>62</v>
      </c>
      <c r="B63" t="s">
        <v>2061</v>
      </c>
      <c r="C63" t="s">
        <v>2062</v>
      </c>
      <c r="D63" t="s">
        <v>369</v>
      </c>
      <c r="E63" s="2" t="s">
        <v>270</v>
      </c>
      <c r="F63" t="s">
        <v>1901</v>
      </c>
      <c r="G63" s="2" t="s">
        <v>2063</v>
      </c>
      <c r="H63" t="s">
        <v>1405</v>
      </c>
    </row>
    <row r="64" spans="1:8" x14ac:dyDescent="0.15">
      <c r="A64" s="232">
        <v>63</v>
      </c>
      <c r="B64" t="s">
        <v>2064</v>
      </c>
      <c r="C64" t="s">
        <v>2065</v>
      </c>
      <c r="D64" t="s">
        <v>369</v>
      </c>
      <c r="E64" s="2" t="s">
        <v>270</v>
      </c>
      <c r="F64" t="s">
        <v>2066</v>
      </c>
      <c r="G64" s="2" t="s">
        <v>2067</v>
      </c>
      <c r="H64" t="s">
        <v>1405</v>
      </c>
    </row>
    <row r="65" spans="1:8" x14ac:dyDescent="0.15">
      <c r="A65" s="232">
        <v>64</v>
      </c>
      <c r="B65" t="s">
        <v>2068</v>
      </c>
      <c r="C65" t="s">
        <v>2069</v>
      </c>
      <c r="D65" t="s">
        <v>369</v>
      </c>
      <c r="E65" s="2" t="s">
        <v>270</v>
      </c>
      <c r="F65" t="s">
        <v>2070</v>
      </c>
      <c r="G65" s="2" t="s">
        <v>526</v>
      </c>
      <c r="H65" t="s">
        <v>1405</v>
      </c>
    </row>
    <row r="66" spans="1:8" x14ac:dyDescent="0.15">
      <c r="A66" s="232">
        <v>65</v>
      </c>
      <c r="B66" t="s">
        <v>2071</v>
      </c>
      <c r="C66" t="s">
        <v>2072</v>
      </c>
      <c r="D66" t="s">
        <v>369</v>
      </c>
      <c r="E66" s="2" t="s">
        <v>270</v>
      </c>
      <c r="F66" t="s">
        <v>1901</v>
      </c>
      <c r="G66" s="2" t="s">
        <v>2073</v>
      </c>
      <c r="H66" t="s">
        <v>1405</v>
      </c>
    </row>
    <row r="67" spans="1:8" x14ac:dyDescent="0.15">
      <c r="A67" s="232">
        <v>66</v>
      </c>
      <c r="B67" t="s">
        <v>2074</v>
      </c>
      <c r="C67" t="s">
        <v>2075</v>
      </c>
      <c r="D67" t="s">
        <v>369</v>
      </c>
      <c r="E67" s="2" t="s">
        <v>269</v>
      </c>
      <c r="F67" t="s">
        <v>2003</v>
      </c>
      <c r="G67" s="2" t="s">
        <v>527</v>
      </c>
      <c r="H67" t="s">
        <v>1405</v>
      </c>
    </row>
    <row r="68" spans="1:8" x14ac:dyDescent="0.15">
      <c r="A68" s="232">
        <v>67</v>
      </c>
      <c r="B68" t="s">
        <v>2076</v>
      </c>
      <c r="C68" t="s">
        <v>2077</v>
      </c>
      <c r="D68" t="s">
        <v>369</v>
      </c>
      <c r="E68" s="2" t="s">
        <v>269</v>
      </c>
      <c r="F68" t="s">
        <v>1901</v>
      </c>
      <c r="G68" s="2" t="s">
        <v>528</v>
      </c>
      <c r="H68" t="s">
        <v>1405</v>
      </c>
    </row>
    <row r="69" spans="1:8" x14ac:dyDescent="0.15">
      <c r="A69" s="232">
        <v>68</v>
      </c>
      <c r="B69" t="s">
        <v>2078</v>
      </c>
      <c r="C69" t="s">
        <v>2079</v>
      </c>
      <c r="D69" t="s">
        <v>369</v>
      </c>
      <c r="E69" s="2" t="s">
        <v>269</v>
      </c>
      <c r="F69" t="s">
        <v>1901</v>
      </c>
      <c r="G69" s="2" t="s">
        <v>2080</v>
      </c>
      <c r="H69" t="s">
        <v>1405</v>
      </c>
    </row>
    <row r="70" spans="1:8" x14ac:dyDescent="0.15">
      <c r="A70" s="232">
        <v>69</v>
      </c>
      <c r="B70" t="s">
        <v>2081</v>
      </c>
      <c r="C70" t="s">
        <v>2082</v>
      </c>
      <c r="D70" t="s">
        <v>369</v>
      </c>
      <c r="E70" s="2" t="s">
        <v>269</v>
      </c>
      <c r="F70" t="s">
        <v>1980</v>
      </c>
      <c r="G70" s="2" t="s">
        <v>529</v>
      </c>
      <c r="H70" t="s">
        <v>1405</v>
      </c>
    </row>
    <row r="71" spans="1:8" x14ac:dyDescent="0.15">
      <c r="A71" s="232">
        <v>70</v>
      </c>
      <c r="B71" t="s">
        <v>2083</v>
      </c>
      <c r="C71" t="s">
        <v>2084</v>
      </c>
      <c r="D71" t="s">
        <v>369</v>
      </c>
      <c r="E71" s="2" t="s">
        <v>269</v>
      </c>
      <c r="F71" t="s">
        <v>1901</v>
      </c>
      <c r="G71" s="2" t="s">
        <v>530</v>
      </c>
      <c r="H71" t="s">
        <v>1405</v>
      </c>
    </row>
    <row r="72" spans="1:8" x14ac:dyDescent="0.15">
      <c r="A72" s="232">
        <v>71</v>
      </c>
      <c r="B72" t="s">
        <v>2085</v>
      </c>
      <c r="C72" t="s">
        <v>2086</v>
      </c>
      <c r="D72" t="s">
        <v>369</v>
      </c>
      <c r="E72" s="2" t="s">
        <v>269</v>
      </c>
      <c r="F72" t="s">
        <v>2087</v>
      </c>
      <c r="G72" s="2" t="s">
        <v>531</v>
      </c>
      <c r="H72" t="s">
        <v>1405</v>
      </c>
    </row>
    <row r="73" spans="1:8" x14ac:dyDescent="0.15">
      <c r="A73" s="232">
        <v>72</v>
      </c>
      <c r="B73" t="s">
        <v>2088</v>
      </c>
      <c r="C73" t="s">
        <v>2089</v>
      </c>
      <c r="D73" t="s">
        <v>369</v>
      </c>
      <c r="E73" s="2" t="s">
        <v>269</v>
      </c>
      <c r="F73" t="s">
        <v>2090</v>
      </c>
      <c r="G73" s="2">
        <v>990719</v>
      </c>
      <c r="H73" t="s">
        <v>1405</v>
      </c>
    </row>
    <row r="74" spans="1:8" x14ac:dyDescent="0.15">
      <c r="A74" s="232">
        <v>73</v>
      </c>
      <c r="B74" t="s">
        <v>2091</v>
      </c>
      <c r="C74" t="s">
        <v>2092</v>
      </c>
      <c r="D74" t="s">
        <v>369</v>
      </c>
      <c r="E74" s="2" t="s">
        <v>269</v>
      </c>
      <c r="F74" t="s">
        <v>1901</v>
      </c>
      <c r="G74" s="2" t="s">
        <v>532</v>
      </c>
      <c r="H74" t="s">
        <v>1405</v>
      </c>
    </row>
    <row r="75" spans="1:8" x14ac:dyDescent="0.15">
      <c r="A75" s="232">
        <v>74</v>
      </c>
      <c r="B75" t="s">
        <v>2093</v>
      </c>
      <c r="C75" t="s">
        <v>2094</v>
      </c>
      <c r="D75" t="s">
        <v>369</v>
      </c>
      <c r="E75" s="2" t="s">
        <v>269</v>
      </c>
      <c r="F75" t="s">
        <v>1910</v>
      </c>
      <c r="G75" s="2" t="s">
        <v>533</v>
      </c>
      <c r="H75" t="s">
        <v>1405</v>
      </c>
    </row>
    <row r="76" spans="1:8" x14ac:dyDescent="0.15">
      <c r="A76" s="232">
        <v>75</v>
      </c>
      <c r="B76" t="s">
        <v>2095</v>
      </c>
      <c r="C76" t="s">
        <v>2096</v>
      </c>
      <c r="D76" t="s">
        <v>369</v>
      </c>
      <c r="E76" s="2" t="s">
        <v>269</v>
      </c>
      <c r="F76" t="s">
        <v>2090</v>
      </c>
      <c r="G76" s="2" t="s">
        <v>534</v>
      </c>
      <c r="H76" t="s">
        <v>1405</v>
      </c>
    </row>
    <row r="77" spans="1:8" x14ac:dyDescent="0.15">
      <c r="A77" s="232">
        <v>76</v>
      </c>
      <c r="B77" t="s">
        <v>2097</v>
      </c>
      <c r="C77" t="s">
        <v>2098</v>
      </c>
      <c r="D77" t="s">
        <v>369</v>
      </c>
      <c r="E77" s="2" t="s">
        <v>269</v>
      </c>
      <c r="F77" t="s">
        <v>1901</v>
      </c>
      <c r="G77" s="2" t="s">
        <v>535</v>
      </c>
      <c r="H77" t="s">
        <v>1405</v>
      </c>
    </row>
    <row r="78" spans="1:8" x14ac:dyDescent="0.15">
      <c r="A78" s="232">
        <v>77</v>
      </c>
      <c r="B78" t="s">
        <v>2099</v>
      </c>
      <c r="C78" t="s">
        <v>2100</v>
      </c>
      <c r="D78" t="s">
        <v>369</v>
      </c>
      <c r="E78" s="2" t="s">
        <v>269</v>
      </c>
      <c r="F78" t="s">
        <v>1948</v>
      </c>
      <c r="G78" s="2" t="s">
        <v>536</v>
      </c>
      <c r="H78" t="s">
        <v>1405</v>
      </c>
    </row>
    <row r="79" spans="1:8" x14ac:dyDescent="0.15">
      <c r="A79" s="232">
        <v>78</v>
      </c>
      <c r="B79" t="s">
        <v>2101</v>
      </c>
      <c r="C79" t="s">
        <v>2102</v>
      </c>
      <c r="D79" t="s">
        <v>369</v>
      </c>
      <c r="E79" s="2" t="s">
        <v>269</v>
      </c>
      <c r="F79" t="s">
        <v>1901</v>
      </c>
      <c r="G79" s="2" t="s">
        <v>537</v>
      </c>
      <c r="H79" t="s">
        <v>1405</v>
      </c>
    </row>
    <row r="80" spans="1:8" x14ac:dyDescent="0.15">
      <c r="A80" s="232">
        <v>79</v>
      </c>
      <c r="B80" t="s">
        <v>2103</v>
      </c>
      <c r="C80" t="s">
        <v>2104</v>
      </c>
      <c r="D80" t="s">
        <v>369</v>
      </c>
      <c r="E80" s="2" t="s">
        <v>269</v>
      </c>
      <c r="F80" t="s">
        <v>1932</v>
      </c>
      <c r="G80" s="2" t="s">
        <v>2105</v>
      </c>
      <c r="H80" t="s">
        <v>1405</v>
      </c>
    </row>
    <row r="81" spans="1:8" x14ac:dyDescent="0.15">
      <c r="A81" s="232">
        <v>80</v>
      </c>
      <c r="B81" t="s">
        <v>2106</v>
      </c>
      <c r="C81" t="s">
        <v>2107</v>
      </c>
      <c r="D81" t="s">
        <v>369</v>
      </c>
      <c r="E81" s="2" t="s">
        <v>269</v>
      </c>
      <c r="F81" t="s">
        <v>2108</v>
      </c>
      <c r="G81" s="2" t="s">
        <v>536</v>
      </c>
      <c r="H81" t="s">
        <v>1405</v>
      </c>
    </row>
    <row r="82" spans="1:8" x14ac:dyDescent="0.15">
      <c r="A82" s="232">
        <v>81</v>
      </c>
      <c r="B82" t="s">
        <v>2109</v>
      </c>
      <c r="C82" t="s">
        <v>2110</v>
      </c>
      <c r="D82" t="s">
        <v>369</v>
      </c>
      <c r="E82" s="2" t="s">
        <v>269</v>
      </c>
      <c r="F82" t="s">
        <v>2111</v>
      </c>
      <c r="G82" s="2" t="s">
        <v>538</v>
      </c>
      <c r="H82" t="s">
        <v>1405</v>
      </c>
    </row>
    <row r="83" spans="1:8" x14ac:dyDescent="0.15">
      <c r="A83" s="232">
        <v>82</v>
      </c>
      <c r="B83" t="s">
        <v>2112</v>
      </c>
      <c r="C83" t="s">
        <v>2113</v>
      </c>
      <c r="D83" t="s">
        <v>369</v>
      </c>
      <c r="E83" s="2" t="s">
        <v>269</v>
      </c>
      <c r="F83" t="s">
        <v>1910</v>
      </c>
      <c r="G83" s="2">
        <v>990609</v>
      </c>
      <c r="H83" t="s">
        <v>1405</v>
      </c>
    </row>
    <row r="84" spans="1:8" x14ac:dyDescent="0.15">
      <c r="A84" s="232">
        <v>83</v>
      </c>
      <c r="B84" t="s">
        <v>2114</v>
      </c>
      <c r="C84" t="s">
        <v>2115</v>
      </c>
      <c r="D84" t="s">
        <v>369</v>
      </c>
      <c r="E84" s="2" t="s">
        <v>269</v>
      </c>
      <c r="F84" t="s">
        <v>1948</v>
      </c>
      <c r="G84" s="2">
        <v>990406</v>
      </c>
      <c r="H84" t="s">
        <v>1405</v>
      </c>
    </row>
    <row r="85" spans="1:8" x14ac:dyDescent="0.15">
      <c r="A85" s="232">
        <v>84</v>
      </c>
      <c r="B85" t="s">
        <v>2116</v>
      </c>
      <c r="C85" t="s">
        <v>2117</v>
      </c>
      <c r="D85" t="s">
        <v>369</v>
      </c>
      <c r="E85" s="2" t="s">
        <v>269</v>
      </c>
      <c r="F85" t="s">
        <v>1901</v>
      </c>
      <c r="G85" s="2" t="s">
        <v>539</v>
      </c>
      <c r="H85" t="s">
        <v>1405</v>
      </c>
    </row>
    <row r="86" spans="1:8" x14ac:dyDescent="0.15">
      <c r="A86" s="232">
        <v>85</v>
      </c>
      <c r="B86" t="s">
        <v>2118</v>
      </c>
      <c r="C86" t="s">
        <v>2119</v>
      </c>
      <c r="D86" t="s">
        <v>369</v>
      </c>
      <c r="E86" s="2" t="s">
        <v>269</v>
      </c>
      <c r="F86" t="s">
        <v>2003</v>
      </c>
      <c r="G86" s="2" t="s">
        <v>540</v>
      </c>
      <c r="H86" t="s">
        <v>1405</v>
      </c>
    </row>
    <row r="87" spans="1:8" x14ac:dyDescent="0.15">
      <c r="A87" s="232">
        <v>86</v>
      </c>
      <c r="B87" t="s">
        <v>2120</v>
      </c>
      <c r="C87" t="s">
        <v>2121</v>
      </c>
      <c r="D87" t="s">
        <v>369</v>
      </c>
      <c r="E87" s="2" t="s">
        <v>269</v>
      </c>
      <c r="F87" t="s">
        <v>1901</v>
      </c>
      <c r="G87" s="2" t="s">
        <v>541</v>
      </c>
      <c r="H87" t="s">
        <v>1405</v>
      </c>
    </row>
    <row r="88" spans="1:8" x14ac:dyDescent="0.15">
      <c r="A88" s="232">
        <v>87</v>
      </c>
      <c r="B88" t="s">
        <v>2122</v>
      </c>
      <c r="C88" t="s">
        <v>2123</v>
      </c>
      <c r="D88" t="s">
        <v>369</v>
      </c>
      <c r="E88" s="2" t="s">
        <v>269</v>
      </c>
      <c r="F88" t="s">
        <v>1901</v>
      </c>
      <c r="G88" s="2" t="s">
        <v>2124</v>
      </c>
      <c r="H88" t="s">
        <v>1405</v>
      </c>
    </row>
    <row r="89" spans="1:8" x14ac:dyDescent="0.15">
      <c r="A89" s="232">
        <v>88</v>
      </c>
      <c r="B89" t="s">
        <v>2125</v>
      </c>
      <c r="C89" t="s">
        <v>2126</v>
      </c>
      <c r="D89" t="s">
        <v>369</v>
      </c>
      <c r="E89" s="2" t="s">
        <v>269</v>
      </c>
      <c r="F89" t="s">
        <v>2003</v>
      </c>
      <c r="G89" s="2" t="s">
        <v>542</v>
      </c>
      <c r="H89" t="s">
        <v>1405</v>
      </c>
    </row>
    <row r="90" spans="1:8" x14ac:dyDescent="0.15">
      <c r="A90" s="232">
        <v>89</v>
      </c>
      <c r="B90" t="s">
        <v>2127</v>
      </c>
      <c r="C90" t="s">
        <v>2128</v>
      </c>
      <c r="D90" t="s">
        <v>369</v>
      </c>
      <c r="E90" s="2" t="s">
        <v>1392</v>
      </c>
      <c r="F90" t="s">
        <v>1901</v>
      </c>
      <c r="G90" s="2" t="s">
        <v>543</v>
      </c>
      <c r="H90" t="s">
        <v>1405</v>
      </c>
    </row>
    <row r="91" spans="1:8" x14ac:dyDescent="0.15">
      <c r="A91" s="232">
        <v>90</v>
      </c>
      <c r="B91" t="s">
        <v>2129</v>
      </c>
      <c r="C91" t="s">
        <v>2130</v>
      </c>
      <c r="D91" t="s">
        <v>369</v>
      </c>
      <c r="E91" s="2" t="s">
        <v>1392</v>
      </c>
      <c r="F91" t="s">
        <v>1921</v>
      </c>
      <c r="G91" s="2" t="s">
        <v>544</v>
      </c>
      <c r="H91" t="s">
        <v>1405</v>
      </c>
    </row>
    <row r="92" spans="1:8" x14ac:dyDescent="0.15">
      <c r="A92" s="232">
        <v>91</v>
      </c>
      <c r="B92" t="s">
        <v>2131</v>
      </c>
      <c r="C92" t="s">
        <v>2132</v>
      </c>
      <c r="D92" t="s">
        <v>369</v>
      </c>
      <c r="E92" s="2" t="s">
        <v>1392</v>
      </c>
      <c r="F92" t="s">
        <v>2133</v>
      </c>
      <c r="G92" s="2" t="s">
        <v>2134</v>
      </c>
      <c r="H92" t="s">
        <v>1405</v>
      </c>
    </row>
    <row r="93" spans="1:8" x14ac:dyDescent="0.15">
      <c r="A93" s="232">
        <v>92</v>
      </c>
      <c r="B93" t="s">
        <v>2135</v>
      </c>
      <c r="C93" t="s">
        <v>2136</v>
      </c>
      <c r="D93" t="s">
        <v>369</v>
      </c>
      <c r="E93" s="2" t="s">
        <v>1392</v>
      </c>
      <c r="F93" t="s">
        <v>2137</v>
      </c>
      <c r="G93" s="2" t="s">
        <v>545</v>
      </c>
      <c r="H93" t="s">
        <v>1405</v>
      </c>
    </row>
    <row r="94" spans="1:8" x14ac:dyDescent="0.15">
      <c r="A94" s="232">
        <v>93</v>
      </c>
      <c r="B94" t="s">
        <v>2138</v>
      </c>
      <c r="C94" t="s">
        <v>2139</v>
      </c>
      <c r="D94" t="s">
        <v>482</v>
      </c>
      <c r="E94" s="2" t="s">
        <v>272</v>
      </c>
      <c r="F94" t="s">
        <v>1910</v>
      </c>
      <c r="G94" s="2" t="s">
        <v>2140</v>
      </c>
      <c r="H94" t="s">
        <v>1405</v>
      </c>
    </row>
    <row r="95" spans="1:8" x14ac:dyDescent="0.15">
      <c r="A95" s="232">
        <v>94</v>
      </c>
      <c r="B95" t="s">
        <v>2141</v>
      </c>
      <c r="C95" t="s">
        <v>2142</v>
      </c>
      <c r="D95" t="s">
        <v>381</v>
      </c>
      <c r="E95" s="2" t="s">
        <v>271</v>
      </c>
      <c r="F95" t="s">
        <v>1901</v>
      </c>
      <c r="G95" s="2" t="s">
        <v>546</v>
      </c>
      <c r="H95" t="s">
        <v>1405</v>
      </c>
    </row>
    <row r="96" spans="1:8" x14ac:dyDescent="0.15">
      <c r="A96" s="232">
        <v>95</v>
      </c>
      <c r="B96" t="s">
        <v>2143</v>
      </c>
      <c r="C96" t="s">
        <v>2144</v>
      </c>
      <c r="D96" t="s">
        <v>381</v>
      </c>
      <c r="E96" s="2" t="s">
        <v>270</v>
      </c>
      <c r="F96" t="s">
        <v>1901</v>
      </c>
      <c r="G96" s="2" t="s">
        <v>547</v>
      </c>
      <c r="H96" t="s">
        <v>1405</v>
      </c>
    </row>
    <row r="97" spans="1:8" x14ac:dyDescent="0.15">
      <c r="A97" s="232">
        <v>96</v>
      </c>
      <c r="B97" t="s">
        <v>2145</v>
      </c>
      <c r="C97" t="s">
        <v>2146</v>
      </c>
      <c r="D97" t="s">
        <v>381</v>
      </c>
      <c r="E97" s="2" t="s">
        <v>270</v>
      </c>
      <c r="F97" t="s">
        <v>1901</v>
      </c>
      <c r="G97" s="2" t="s">
        <v>548</v>
      </c>
      <c r="H97" t="s">
        <v>1405</v>
      </c>
    </row>
    <row r="98" spans="1:8" x14ac:dyDescent="0.15">
      <c r="A98" s="232">
        <v>97</v>
      </c>
      <c r="B98" t="s">
        <v>2147</v>
      </c>
      <c r="C98" t="s">
        <v>2148</v>
      </c>
      <c r="D98" t="s">
        <v>381</v>
      </c>
      <c r="E98" s="2" t="s">
        <v>270</v>
      </c>
      <c r="F98" t="s">
        <v>1901</v>
      </c>
      <c r="G98" s="2" t="s">
        <v>2149</v>
      </c>
      <c r="H98" t="s">
        <v>1405</v>
      </c>
    </row>
    <row r="99" spans="1:8" x14ac:dyDescent="0.15">
      <c r="A99" s="232">
        <v>98</v>
      </c>
      <c r="B99" t="s">
        <v>2150</v>
      </c>
      <c r="C99" t="s">
        <v>2151</v>
      </c>
      <c r="D99" t="s">
        <v>381</v>
      </c>
      <c r="E99" s="2" t="s">
        <v>270</v>
      </c>
      <c r="F99" t="s">
        <v>1901</v>
      </c>
      <c r="G99" s="2" t="s">
        <v>2152</v>
      </c>
      <c r="H99" t="s">
        <v>1405</v>
      </c>
    </row>
    <row r="100" spans="1:8" x14ac:dyDescent="0.15">
      <c r="A100" s="232">
        <v>99</v>
      </c>
      <c r="B100" t="s">
        <v>2153</v>
      </c>
      <c r="C100" t="s">
        <v>2154</v>
      </c>
      <c r="D100" t="s">
        <v>381</v>
      </c>
      <c r="E100" s="2" t="s">
        <v>270</v>
      </c>
      <c r="F100" t="s">
        <v>1910</v>
      </c>
      <c r="G100" s="2" t="s">
        <v>549</v>
      </c>
      <c r="H100" t="s">
        <v>1405</v>
      </c>
    </row>
    <row r="101" spans="1:8" x14ac:dyDescent="0.15">
      <c r="A101" s="232">
        <v>100</v>
      </c>
      <c r="B101" t="s">
        <v>2155</v>
      </c>
      <c r="C101" t="s">
        <v>2156</v>
      </c>
      <c r="D101" t="s">
        <v>381</v>
      </c>
      <c r="E101" s="2" t="s">
        <v>270</v>
      </c>
      <c r="F101" t="s">
        <v>1901</v>
      </c>
      <c r="G101" s="2" t="s">
        <v>2157</v>
      </c>
      <c r="H101" t="s">
        <v>1405</v>
      </c>
    </row>
    <row r="102" spans="1:8" x14ac:dyDescent="0.15">
      <c r="A102" s="232">
        <v>101</v>
      </c>
      <c r="B102" t="s">
        <v>2158</v>
      </c>
      <c r="C102" t="s">
        <v>2159</v>
      </c>
      <c r="D102" t="s">
        <v>381</v>
      </c>
      <c r="E102" s="2" t="s">
        <v>270</v>
      </c>
      <c r="F102" t="s">
        <v>1964</v>
      </c>
      <c r="G102" s="2" t="s">
        <v>2160</v>
      </c>
      <c r="H102" t="s">
        <v>1405</v>
      </c>
    </row>
    <row r="103" spans="1:8" x14ac:dyDescent="0.15">
      <c r="A103" s="232">
        <v>102</v>
      </c>
      <c r="B103" t="s">
        <v>2161</v>
      </c>
      <c r="C103" t="s">
        <v>2162</v>
      </c>
      <c r="D103" t="s">
        <v>381</v>
      </c>
      <c r="E103" s="2" t="s">
        <v>269</v>
      </c>
      <c r="F103" t="s">
        <v>1901</v>
      </c>
      <c r="G103" s="2" t="s">
        <v>550</v>
      </c>
      <c r="H103" t="s">
        <v>1405</v>
      </c>
    </row>
    <row r="104" spans="1:8" x14ac:dyDescent="0.15">
      <c r="A104" s="232">
        <v>103</v>
      </c>
      <c r="B104" t="s">
        <v>2163</v>
      </c>
      <c r="C104" t="s">
        <v>2164</v>
      </c>
      <c r="D104" t="s">
        <v>381</v>
      </c>
      <c r="E104" s="2" t="s">
        <v>269</v>
      </c>
      <c r="F104" t="s">
        <v>2003</v>
      </c>
      <c r="G104" s="2" t="s">
        <v>551</v>
      </c>
      <c r="H104" t="s">
        <v>1405</v>
      </c>
    </row>
    <row r="105" spans="1:8" x14ac:dyDescent="0.15">
      <c r="A105" s="232">
        <v>104</v>
      </c>
      <c r="B105" t="s">
        <v>2165</v>
      </c>
      <c r="C105" t="s">
        <v>2166</v>
      </c>
      <c r="D105" t="s">
        <v>381</v>
      </c>
      <c r="E105" s="2" t="s">
        <v>271</v>
      </c>
      <c r="F105" t="s">
        <v>2108</v>
      </c>
      <c r="G105" s="2" t="s">
        <v>2167</v>
      </c>
      <c r="H105" t="s">
        <v>1405</v>
      </c>
    </row>
    <row r="106" spans="1:8" x14ac:dyDescent="0.15">
      <c r="A106" s="232">
        <v>105</v>
      </c>
      <c r="B106" t="s">
        <v>2168</v>
      </c>
      <c r="C106" t="s">
        <v>2169</v>
      </c>
      <c r="D106" t="s">
        <v>381</v>
      </c>
      <c r="E106" s="2" t="s">
        <v>271</v>
      </c>
      <c r="F106" t="s">
        <v>1917</v>
      </c>
      <c r="G106" s="2" t="s">
        <v>552</v>
      </c>
      <c r="H106" t="s">
        <v>1405</v>
      </c>
    </row>
    <row r="107" spans="1:8" x14ac:dyDescent="0.15">
      <c r="A107" s="232">
        <v>106</v>
      </c>
      <c r="B107" t="s">
        <v>2170</v>
      </c>
      <c r="C107" t="s">
        <v>2171</v>
      </c>
      <c r="D107" t="s">
        <v>381</v>
      </c>
      <c r="E107" s="2" t="s">
        <v>271</v>
      </c>
      <c r="F107" t="s">
        <v>1980</v>
      </c>
      <c r="G107" s="2" t="s">
        <v>489</v>
      </c>
      <c r="H107" t="s">
        <v>1405</v>
      </c>
    </row>
    <row r="108" spans="1:8" x14ac:dyDescent="0.15">
      <c r="A108" s="232">
        <v>107</v>
      </c>
      <c r="B108" t="s">
        <v>2172</v>
      </c>
      <c r="C108" t="s">
        <v>2173</v>
      </c>
      <c r="D108" t="s">
        <v>381</v>
      </c>
      <c r="E108" s="2" t="s">
        <v>271</v>
      </c>
      <c r="F108" t="s">
        <v>2174</v>
      </c>
      <c r="G108" s="2" t="s">
        <v>553</v>
      </c>
      <c r="H108" t="s">
        <v>1405</v>
      </c>
    </row>
    <row r="109" spans="1:8" x14ac:dyDescent="0.15">
      <c r="A109" s="232">
        <v>108</v>
      </c>
      <c r="B109" t="s">
        <v>2175</v>
      </c>
      <c r="C109" t="s">
        <v>2176</v>
      </c>
      <c r="D109" t="s">
        <v>381</v>
      </c>
      <c r="E109" s="2" t="s">
        <v>271</v>
      </c>
      <c r="F109" t="s">
        <v>1901</v>
      </c>
      <c r="G109" s="2" t="s">
        <v>2177</v>
      </c>
      <c r="H109" t="s">
        <v>1405</v>
      </c>
    </row>
    <row r="110" spans="1:8" x14ac:dyDescent="0.15">
      <c r="A110" s="232">
        <v>109</v>
      </c>
      <c r="B110" t="s">
        <v>2178</v>
      </c>
      <c r="C110" t="s">
        <v>2179</v>
      </c>
      <c r="D110" t="s">
        <v>381</v>
      </c>
      <c r="E110" s="2" t="s">
        <v>271</v>
      </c>
      <c r="F110" t="s">
        <v>1964</v>
      </c>
      <c r="G110" s="2" t="s">
        <v>554</v>
      </c>
      <c r="H110" t="s">
        <v>1405</v>
      </c>
    </row>
    <row r="111" spans="1:8" x14ac:dyDescent="0.15">
      <c r="A111" s="232">
        <v>110</v>
      </c>
      <c r="B111" t="s">
        <v>2180</v>
      </c>
      <c r="C111" t="s">
        <v>2181</v>
      </c>
      <c r="D111" t="s">
        <v>381</v>
      </c>
      <c r="E111" s="2" t="s">
        <v>271</v>
      </c>
      <c r="F111" t="s">
        <v>1921</v>
      </c>
      <c r="G111" s="2" t="s">
        <v>554</v>
      </c>
      <c r="H111" t="s">
        <v>1405</v>
      </c>
    </row>
    <row r="112" spans="1:8" x14ac:dyDescent="0.15">
      <c r="A112" s="232">
        <v>111</v>
      </c>
      <c r="B112" t="s">
        <v>2182</v>
      </c>
      <c r="C112" t="s">
        <v>2183</v>
      </c>
      <c r="D112" t="s">
        <v>381</v>
      </c>
      <c r="E112" s="2" t="s">
        <v>271</v>
      </c>
      <c r="F112" t="s">
        <v>2021</v>
      </c>
      <c r="G112" s="2" t="s">
        <v>1942</v>
      </c>
      <c r="H112" t="s">
        <v>1405</v>
      </c>
    </row>
    <row r="113" spans="1:8" x14ac:dyDescent="0.15">
      <c r="A113" s="232">
        <v>112</v>
      </c>
      <c r="B113" t="s">
        <v>2184</v>
      </c>
      <c r="C113" t="s">
        <v>2185</v>
      </c>
      <c r="D113" t="s">
        <v>381</v>
      </c>
      <c r="E113" s="2" t="s">
        <v>271</v>
      </c>
      <c r="F113" t="s">
        <v>1939</v>
      </c>
      <c r="G113" s="2" t="s">
        <v>555</v>
      </c>
      <c r="H113" t="s">
        <v>1405</v>
      </c>
    </row>
    <row r="114" spans="1:8" x14ac:dyDescent="0.15">
      <c r="A114" s="232">
        <v>113</v>
      </c>
      <c r="B114" t="s">
        <v>2186</v>
      </c>
      <c r="C114" t="s">
        <v>2187</v>
      </c>
      <c r="D114" t="s">
        <v>381</v>
      </c>
      <c r="E114" s="2" t="s">
        <v>271</v>
      </c>
      <c r="F114" t="s">
        <v>1910</v>
      </c>
      <c r="G114" s="2" t="s">
        <v>556</v>
      </c>
      <c r="H114" t="s">
        <v>1405</v>
      </c>
    </row>
    <row r="115" spans="1:8" x14ac:dyDescent="0.15">
      <c r="A115" s="232">
        <v>114</v>
      </c>
      <c r="B115" t="s">
        <v>2188</v>
      </c>
      <c r="C115" t="s">
        <v>2189</v>
      </c>
      <c r="D115" t="s">
        <v>381</v>
      </c>
      <c r="E115" s="2" t="s">
        <v>270</v>
      </c>
      <c r="F115" t="s">
        <v>1932</v>
      </c>
      <c r="G115" s="2" t="s">
        <v>557</v>
      </c>
      <c r="H115" t="s">
        <v>1405</v>
      </c>
    </row>
    <row r="116" spans="1:8" x14ac:dyDescent="0.15">
      <c r="A116" s="232">
        <v>115</v>
      </c>
      <c r="B116" t="s">
        <v>2190</v>
      </c>
      <c r="C116" t="s">
        <v>2191</v>
      </c>
      <c r="D116" t="s">
        <v>381</v>
      </c>
      <c r="E116" s="2" t="s">
        <v>270</v>
      </c>
      <c r="F116" t="s">
        <v>1901</v>
      </c>
      <c r="G116" s="2" t="s">
        <v>2192</v>
      </c>
      <c r="H116" t="s">
        <v>1405</v>
      </c>
    </row>
    <row r="117" spans="1:8" x14ac:dyDescent="0.15">
      <c r="A117" s="232">
        <v>116</v>
      </c>
      <c r="B117" t="s">
        <v>2193</v>
      </c>
      <c r="C117" t="s">
        <v>2194</v>
      </c>
      <c r="D117" t="s">
        <v>381</v>
      </c>
      <c r="E117" s="2" t="s">
        <v>270</v>
      </c>
      <c r="F117" t="s">
        <v>1932</v>
      </c>
      <c r="G117" s="2" t="s">
        <v>558</v>
      </c>
      <c r="H117" t="s">
        <v>1405</v>
      </c>
    </row>
    <row r="118" spans="1:8" x14ac:dyDescent="0.15">
      <c r="A118" s="232">
        <v>117</v>
      </c>
      <c r="B118" t="s">
        <v>2195</v>
      </c>
      <c r="C118" t="s">
        <v>2196</v>
      </c>
      <c r="D118" t="s">
        <v>381</v>
      </c>
      <c r="E118" s="2" t="s">
        <v>270</v>
      </c>
      <c r="F118" t="s">
        <v>1980</v>
      </c>
      <c r="G118" s="2" t="s">
        <v>559</v>
      </c>
      <c r="H118" t="s">
        <v>1405</v>
      </c>
    </row>
    <row r="119" spans="1:8" x14ac:dyDescent="0.15">
      <c r="A119" s="232">
        <v>118</v>
      </c>
      <c r="B119" t="s">
        <v>2197</v>
      </c>
      <c r="C119" t="s">
        <v>2198</v>
      </c>
      <c r="D119" t="s">
        <v>381</v>
      </c>
      <c r="E119" s="2" t="s">
        <v>270</v>
      </c>
      <c r="F119" t="s">
        <v>2137</v>
      </c>
      <c r="G119" s="2" t="s">
        <v>2199</v>
      </c>
      <c r="H119" t="s">
        <v>1405</v>
      </c>
    </row>
    <row r="120" spans="1:8" x14ac:dyDescent="0.15">
      <c r="A120" s="232">
        <v>119</v>
      </c>
      <c r="B120" t="s">
        <v>2200</v>
      </c>
      <c r="C120" t="s">
        <v>2201</v>
      </c>
      <c r="D120" t="s">
        <v>381</v>
      </c>
      <c r="E120" s="2" t="s">
        <v>270</v>
      </c>
      <c r="F120" t="s">
        <v>1945</v>
      </c>
      <c r="G120" s="2" t="s">
        <v>560</v>
      </c>
      <c r="H120" t="s">
        <v>1405</v>
      </c>
    </row>
    <row r="121" spans="1:8" x14ac:dyDescent="0.15">
      <c r="A121" s="232">
        <v>120</v>
      </c>
      <c r="B121" t="s">
        <v>2202</v>
      </c>
      <c r="C121" t="s">
        <v>2203</v>
      </c>
      <c r="D121" t="s">
        <v>381</v>
      </c>
      <c r="E121" s="2" t="s">
        <v>270</v>
      </c>
      <c r="F121" t="s">
        <v>2003</v>
      </c>
      <c r="G121" s="2" t="s">
        <v>561</v>
      </c>
      <c r="H121" t="s">
        <v>1405</v>
      </c>
    </row>
    <row r="122" spans="1:8" x14ac:dyDescent="0.15">
      <c r="A122" s="232">
        <v>121</v>
      </c>
      <c r="B122" t="s">
        <v>2204</v>
      </c>
      <c r="C122" t="s">
        <v>2205</v>
      </c>
      <c r="D122" t="s">
        <v>381</v>
      </c>
      <c r="E122" s="2" t="s">
        <v>270</v>
      </c>
      <c r="F122" t="s">
        <v>2206</v>
      </c>
      <c r="G122" s="2" t="s">
        <v>2207</v>
      </c>
      <c r="H122" t="s">
        <v>1405</v>
      </c>
    </row>
    <row r="123" spans="1:8" x14ac:dyDescent="0.15">
      <c r="A123" s="232">
        <v>122</v>
      </c>
      <c r="B123" t="s">
        <v>2208</v>
      </c>
      <c r="C123" t="s">
        <v>2209</v>
      </c>
      <c r="D123" t="s">
        <v>381</v>
      </c>
      <c r="E123" s="2" t="s">
        <v>270</v>
      </c>
      <c r="F123" t="s">
        <v>2021</v>
      </c>
      <c r="G123" s="2" t="s">
        <v>2013</v>
      </c>
      <c r="H123" t="s">
        <v>1405</v>
      </c>
    </row>
    <row r="124" spans="1:8" x14ac:dyDescent="0.15">
      <c r="A124" s="232">
        <v>123</v>
      </c>
      <c r="B124" t="s">
        <v>2210</v>
      </c>
      <c r="C124" t="s">
        <v>2211</v>
      </c>
      <c r="D124" t="s">
        <v>381</v>
      </c>
      <c r="E124" s="2" t="s">
        <v>269</v>
      </c>
      <c r="F124" t="s">
        <v>2212</v>
      </c>
      <c r="G124" s="2" t="s">
        <v>562</v>
      </c>
      <c r="H124" t="s">
        <v>1405</v>
      </c>
    </row>
    <row r="125" spans="1:8" x14ac:dyDescent="0.15">
      <c r="A125" s="232">
        <v>124</v>
      </c>
      <c r="B125" t="s">
        <v>2213</v>
      </c>
      <c r="C125" t="s">
        <v>2214</v>
      </c>
      <c r="D125" t="s">
        <v>381</v>
      </c>
      <c r="E125" s="2" t="s">
        <v>269</v>
      </c>
      <c r="F125" t="s">
        <v>1921</v>
      </c>
      <c r="G125" s="2" t="s">
        <v>563</v>
      </c>
      <c r="H125" t="s">
        <v>1405</v>
      </c>
    </row>
    <row r="126" spans="1:8" x14ac:dyDescent="0.15">
      <c r="A126" s="232">
        <v>125</v>
      </c>
      <c r="B126" t="s">
        <v>2215</v>
      </c>
      <c r="C126" t="s">
        <v>2216</v>
      </c>
      <c r="D126" t="s">
        <v>381</v>
      </c>
      <c r="E126" s="2" t="s">
        <v>269</v>
      </c>
      <c r="F126" t="s">
        <v>2055</v>
      </c>
      <c r="G126" s="2" t="s">
        <v>2217</v>
      </c>
      <c r="H126" t="s">
        <v>1405</v>
      </c>
    </row>
    <row r="127" spans="1:8" x14ac:dyDescent="0.15">
      <c r="A127" s="232">
        <v>126</v>
      </c>
      <c r="B127" t="s">
        <v>2218</v>
      </c>
      <c r="C127" t="s">
        <v>2219</v>
      </c>
      <c r="D127" t="s">
        <v>381</v>
      </c>
      <c r="E127" s="2" t="s">
        <v>269</v>
      </c>
      <c r="F127" t="s">
        <v>2031</v>
      </c>
      <c r="G127" s="2" t="s">
        <v>564</v>
      </c>
      <c r="H127" t="s">
        <v>1405</v>
      </c>
    </row>
    <row r="128" spans="1:8" x14ac:dyDescent="0.15">
      <c r="A128" s="232">
        <v>127</v>
      </c>
      <c r="B128" t="s">
        <v>2220</v>
      </c>
      <c r="C128" t="s">
        <v>2221</v>
      </c>
      <c r="D128" t="s">
        <v>381</v>
      </c>
      <c r="E128" s="2" t="s">
        <v>269</v>
      </c>
      <c r="F128" t="s">
        <v>2031</v>
      </c>
      <c r="G128" s="2" t="s">
        <v>565</v>
      </c>
      <c r="H128" t="s">
        <v>1405</v>
      </c>
    </row>
    <row r="129" spans="1:8" x14ac:dyDescent="0.15">
      <c r="A129" s="232">
        <v>128</v>
      </c>
      <c r="B129" t="s">
        <v>2222</v>
      </c>
      <c r="C129" t="s">
        <v>2223</v>
      </c>
      <c r="D129" t="s">
        <v>381</v>
      </c>
      <c r="E129" s="2" t="s">
        <v>269</v>
      </c>
      <c r="F129" t="s">
        <v>2031</v>
      </c>
      <c r="G129" s="2" t="s">
        <v>2224</v>
      </c>
      <c r="H129" t="s">
        <v>1405</v>
      </c>
    </row>
    <row r="130" spans="1:8" x14ac:dyDescent="0.15">
      <c r="A130" s="232">
        <v>129</v>
      </c>
      <c r="B130" t="s">
        <v>2225</v>
      </c>
      <c r="C130" t="s">
        <v>2226</v>
      </c>
      <c r="D130" t="s">
        <v>381</v>
      </c>
      <c r="E130" s="2" t="s">
        <v>269</v>
      </c>
      <c r="F130" t="s">
        <v>1932</v>
      </c>
      <c r="G130" s="2" t="s">
        <v>566</v>
      </c>
      <c r="H130" t="s">
        <v>1405</v>
      </c>
    </row>
    <row r="131" spans="1:8" x14ac:dyDescent="0.15">
      <c r="A131" s="232">
        <v>130</v>
      </c>
      <c r="B131" t="s">
        <v>2227</v>
      </c>
      <c r="C131" t="s">
        <v>2228</v>
      </c>
      <c r="D131" t="s">
        <v>381</v>
      </c>
      <c r="E131" s="2" t="s">
        <v>269</v>
      </c>
      <c r="F131" t="s">
        <v>1921</v>
      </c>
      <c r="G131" s="2" t="s">
        <v>567</v>
      </c>
      <c r="H131" t="s">
        <v>1405</v>
      </c>
    </row>
    <row r="132" spans="1:8" x14ac:dyDescent="0.15">
      <c r="A132" s="232">
        <v>131</v>
      </c>
      <c r="B132" t="s">
        <v>2229</v>
      </c>
      <c r="C132" t="s">
        <v>2230</v>
      </c>
      <c r="D132" t="s">
        <v>381</v>
      </c>
      <c r="E132" s="2" t="s">
        <v>269</v>
      </c>
      <c r="F132" t="s">
        <v>2231</v>
      </c>
      <c r="G132" s="2" t="s">
        <v>568</v>
      </c>
      <c r="H132" t="s">
        <v>1405</v>
      </c>
    </row>
    <row r="133" spans="1:8" x14ac:dyDescent="0.15">
      <c r="A133" s="232">
        <v>132</v>
      </c>
      <c r="B133" t="s">
        <v>2232</v>
      </c>
      <c r="C133" t="s">
        <v>2233</v>
      </c>
      <c r="D133" t="s">
        <v>381</v>
      </c>
      <c r="E133" s="2" t="s">
        <v>269</v>
      </c>
      <c r="F133" t="s">
        <v>1948</v>
      </c>
      <c r="G133" s="2" t="s">
        <v>2234</v>
      </c>
      <c r="H133" t="s">
        <v>1405</v>
      </c>
    </row>
    <row r="134" spans="1:8" x14ac:dyDescent="0.15">
      <c r="A134" s="232">
        <v>133</v>
      </c>
      <c r="B134" t="s">
        <v>2235</v>
      </c>
      <c r="C134" t="s">
        <v>2236</v>
      </c>
      <c r="D134" t="s">
        <v>381</v>
      </c>
      <c r="E134" s="2" t="s">
        <v>269</v>
      </c>
      <c r="F134" t="s">
        <v>2003</v>
      </c>
      <c r="G134" s="2" t="s">
        <v>2237</v>
      </c>
      <c r="H134" t="s">
        <v>1405</v>
      </c>
    </row>
    <row r="135" spans="1:8" x14ac:dyDescent="0.15">
      <c r="A135" s="232">
        <v>134</v>
      </c>
      <c r="B135" t="s">
        <v>2238</v>
      </c>
      <c r="C135" t="s">
        <v>2239</v>
      </c>
      <c r="D135" t="s">
        <v>381</v>
      </c>
      <c r="E135" s="2" t="s">
        <v>269</v>
      </c>
      <c r="F135" t="s">
        <v>1980</v>
      </c>
      <c r="G135" s="2" t="s">
        <v>2240</v>
      </c>
      <c r="H135" t="s">
        <v>1405</v>
      </c>
    </row>
    <row r="136" spans="1:8" x14ac:dyDescent="0.15">
      <c r="A136" s="232">
        <v>135</v>
      </c>
      <c r="B136" t="s">
        <v>2241</v>
      </c>
      <c r="C136" t="s">
        <v>2242</v>
      </c>
      <c r="D136" t="s">
        <v>381</v>
      </c>
      <c r="E136" s="2" t="s">
        <v>269</v>
      </c>
      <c r="F136" t="s">
        <v>2055</v>
      </c>
      <c r="G136" s="2" t="s">
        <v>569</v>
      </c>
      <c r="H136" t="s">
        <v>1405</v>
      </c>
    </row>
    <row r="137" spans="1:8" x14ac:dyDescent="0.15">
      <c r="A137" s="232">
        <v>136</v>
      </c>
      <c r="B137" t="s">
        <v>2243</v>
      </c>
      <c r="C137" t="s">
        <v>2244</v>
      </c>
      <c r="D137" t="s">
        <v>381</v>
      </c>
      <c r="E137" s="2" t="s">
        <v>269</v>
      </c>
      <c r="F137" t="s">
        <v>2031</v>
      </c>
      <c r="G137" s="2" t="s">
        <v>570</v>
      </c>
      <c r="H137" t="s">
        <v>1405</v>
      </c>
    </row>
    <row r="138" spans="1:8" x14ac:dyDescent="0.15">
      <c r="A138" s="232">
        <v>137</v>
      </c>
      <c r="B138" t="s">
        <v>2245</v>
      </c>
      <c r="C138" t="s">
        <v>2246</v>
      </c>
      <c r="D138" t="s">
        <v>381</v>
      </c>
      <c r="E138" s="2" t="s">
        <v>1392</v>
      </c>
      <c r="F138" t="s">
        <v>1921</v>
      </c>
      <c r="G138" s="2" t="s">
        <v>2247</v>
      </c>
      <c r="H138" t="s">
        <v>1405</v>
      </c>
    </row>
    <row r="139" spans="1:8" x14ac:dyDescent="0.15">
      <c r="A139" s="232">
        <v>138</v>
      </c>
      <c r="B139" t="s">
        <v>2248</v>
      </c>
      <c r="C139" t="s">
        <v>2249</v>
      </c>
      <c r="D139" t="s">
        <v>381</v>
      </c>
      <c r="E139" s="2" t="s">
        <v>1392</v>
      </c>
      <c r="F139" t="s">
        <v>2031</v>
      </c>
      <c r="G139" s="2" t="s">
        <v>571</v>
      </c>
      <c r="H139" t="s">
        <v>1405</v>
      </c>
    </row>
    <row r="140" spans="1:8" x14ac:dyDescent="0.15">
      <c r="A140" s="232">
        <v>139</v>
      </c>
      <c r="B140" t="s">
        <v>2250</v>
      </c>
      <c r="C140" t="s">
        <v>2251</v>
      </c>
      <c r="D140" t="s">
        <v>381</v>
      </c>
      <c r="E140" s="2" t="s">
        <v>1392</v>
      </c>
      <c r="F140" t="s">
        <v>2007</v>
      </c>
      <c r="G140" s="2" t="s">
        <v>572</v>
      </c>
      <c r="H140" t="s">
        <v>1405</v>
      </c>
    </row>
    <row r="141" spans="1:8" x14ac:dyDescent="0.15">
      <c r="A141" s="232">
        <v>140</v>
      </c>
      <c r="B141" t="s">
        <v>2252</v>
      </c>
      <c r="C141" t="s">
        <v>2253</v>
      </c>
      <c r="D141" t="s">
        <v>381</v>
      </c>
      <c r="E141" s="2" t="s">
        <v>1392</v>
      </c>
      <c r="F141" t="s">
        <v>1948</v>
      </c>
      <c r="G141" s="2" t="s">
        <v>573</v>
      </c>
      <c r="H141" t="s">
        <v>1405</v>
      </c>
    </row>
    <row r="142" spans="1:8" x14ac:dyDescent="0.15">
      <c r="A142" s="232">
        <v>141</v>
      </c>
      <c r="B142" t="s">
        <v>2254</v>
      </c>
      <c r="C142" t="s">
        <v>2255</v>
      </c>
      <c r="D142" t="s">
        <v>381</v>
      </c>
      <c r="E142" s="2" t="s">
        <v>1392</v>
      </c>
      <c r="F142" t="s">
        <v>2256</v>
      </c>
      <c r="G142" s="2" t="s">
        <v>574</v>
      </c>
      <c r="H142" t="s">
        <v>1405</v>
      </c>
    </row>
    <row r="143" spans="1:8" x14ac:dyDescent="0.15">
      <c r="A143" s="232">
        <v>142</v>
      </c>
      <c r="B143" t="s">
        <v>2257</v>
      </c>
      <c r="C143" t="s">
        <v>2258</v>
      </c>
      <c r="D143" t="s">
        <v>381</v>
      </c>
      <c r="E143" s="2" t="s">
        <v>1392</v>
      </c>
      <c r="F143" t="s">
        <v>1932</v>
      </c>
      <c r="G143" s="2" t="s">
        <v>2259</v>
      </c>
      <c r="H143" t="s">
        <v>1405</v>
      </c>
    </row>
    <row r="144" spans="1:8" x14ac:dyDescent="0.15">
      <c r="A144" s="232">
        <v>143</v>
      </c>
      <c r="B144" t="s">
        <v>2260</v>
      </c>
      <c r="C144" t="s">
        <v>2261</v>
      </c>
      <c r="D144" t="s">
        <v>381</v>
      </c>
      <c r="E144" s="2" t="s">
        <v>1392</v>
      </c>
      <c r="F144" t="s">
        <v>2262</v>
      </c>
      <c r="G144" s="2" t="s">
        <v>2263</v>
      </c>
      <c r="H144" t="s">
        <v>1405</v>
      </c>
    </row>
    <row r="145" spans="1:8" x14ac:dyDescent="0.15">
      <c r="A145" s="232">
        <v>144</v>
      </c>
      <c r="B145" t="s">
        <v>2264</v>
      </c>
      <c r="C145" t="s">
        <v>2265</v>
      </c>
      <c r="D145" t="s">
        <v>381</v>
      </c>
      <c r="E145" s="2" t="s">
        <v>1392</v>
      </c>
      <c r="F145" t="s">
        <v>2031</v>
      </c>
      <c r="G145" s="2" t="s">
        <v>2266</v>
      </c>
      <c r="H145" t="s">
        <v>1405</v>
      </c>
    </row>
    <row r="146" spans="1:8" x14ac:dyDescent="0.15">
      <c r="A146" s="232">
        <v>145</v>
      </c>
      <c r="B146" t="s">
        <v>2267</v>
      </c>
      <c r="C146" t="s">
        <v>2268</v>
      </c>
      <c r="D146" t="s">
        <v>381</v>
      </c>
      <c r="E146" s="2" t="s">
        <v>1392</v>
      </c>
      <c r="F146" t="s">
        <v>27</v>
      </c>
      <c r="G146" s="2" t="s">
        <v>575</v>
      </c>
      <c r="H146" t="s">
        <v>1405</v>
      </c>
    </row>
    <row r="147" spans="1:8" x14ac:dyDescent="0.15">
      <c r="A147" s="232">
        <v>146</v>
      </c>
      <c r="B147" t="s">
        <v>2269</v>
      </c>
      <c r="C147" t="s">
        <v>2270</v>
      </c>
      <c r="D147" t="s">
        <v>381</v>
      </c>
      <c r="E147" s="2" t="s">
        <v>1392</v>
      </c>
      <c r="F147" t="s">
        <v>1939</v>
      </c>
      <c r="G147" s="2" t="s">
        <v>576</v>
      </c>
      <c r="H147" t="s">
        <v>1405</v>
      </c>
    </row>
    <row r="148" spans="1:8" x14ac:dyDescent="0.15">
      <c r="A148" s="232">
        <v>147</v>
      </c>
      <c r="B148" t="s">
        <v>2271</v>
      </c>
      <c r="C148" t="s">
        <v>2272</v>
      </c>
      <c r="D148" t="s">
        <v>381</v>
      </c>
      <c r="E148" s="2" t="s">
        <v>1392</v>
      </c>
      <c r="F148" t="s">
        <v>2273</v>
      </c>
      <c r="G148" s="2" t="s">
        <v>577</v>
      </c>
      <c r="H148" t="s">
        <v>1405</v>
      </c>
    </row>
    <row r="149" spans="1:8" x14ac:dyDescent="0.15">
      <c r="A149" s="232">
        <v>148</v>
      </c>
      <c r="B149" t="s">
        <v>2274</v>
      </c>
      <c r="C149" t="s">
        <v>2275</v>
      </c>
      <c r="D149" t="s">
        <v>381</v>
      </c>
      <c r="E149" s="2" t="s">
        <v>1392</v>
      </c>
      <c r="F149" t="s">
        <v>2276</v>
      </c>
      <c r="G149" s="2" t="s">
        <v>2277</v>
      </c>
      <c r="H149" t="s">
        <v>1405</v>
      </c>
    </row>
    <row r="150" spans="1:8" x14ac:dyDescent="0.15">
      <c r="A150" s="232">
        <v>149</v>
      </c>
      <c r="B150" t="s">
        <v>2278</v>
      </c>
      <c r="C150" t="s">
        <v>2279</v>
      </c>
      <c r="D150" t="s">
        <v>370</v>
      </c>
      <c r="E150" s="2" t="s">
        <v>271</v>
      </c>
      <c r="F150" t="s">
        <v>27</v>
      </c>
      <c r="G150" s="2" t="s">
        <v>578</v>
      </c>
      <c r="H150" t="s">
        <v>1405</v>
      </c>
    </row>
    <row r="151" spans="1:8" x14ac:dyDescent="0.15">
      <c r="A151" s="232">
        <v>150</v>
      </c>
      <c r="B151" t="s">
        <v>2280</v>
      </c>
      <c r="C151" t="s">
        <v>2281</v>
      </c>
      <c r="D151" t="s">
        <v>370</v>
      </c>
      <c r="E151" s="2" t="s">
        <v>271</v>
      </c>
      <c r="F151" t="s">
        <v>2018</v>
      </c>
      <c r="G151" s="2" t="s">
        <v>579</v>
      </c>
      <c r="H151" t="s">
        <v>1405</v>
      </c>
    </row>
    <row r="152" spans="1:8" x14ac:dyDescent="0.15">
      <c r="A152" s="232">
        <v>151</v>
      </c>
      <c r="B152" t="s">
        <v>2282</v>
      </c>
      <c r="C152" t="s">
        <v>2283</v>
      </c>
      <c r="D152" t="s">
        <v>370</v>
      </c>
      <c r="E152" s="2" t="s">
        <v>271</v>
      </c>
      <c r="F152" t="s">
        <v>2003</v>
      </c>
      <c r="G152" s="2" t="s">
        <v>580</v>
      </c>
      <c r="H152" t="s">
        <v>1405</v>
      </c>
    </row>
    <row r="153" spans="1:8" x14ac:dyDescent="0.15">
      <c r="A153" s="232">
        <v>152</v>
      </c>
      <c r="B153" t="s">
        <v>2284</v>
      </c>
      <c r="C153" t="s">
        <v>2285</v>
      </c>
      <c r="D153" t="s">
        <v>370</v>
      </c>
      <c r="E153" s="2" t="s">
        <v>271</v>
      </c>
      <c r="F153" t="s">
        <v>1901</v>
      </c>
      <c r="G153" s="2" t="s">
        <v>2286</v>
      </c>
      <c r="H153" t="s">
        <v>1405</v>
      </c>
    </row>
    <row r="154" spans="1:8" x14ac:dyDescent="0.15">
      <c r="A154" s="232">
        <v>153</v>
      </c>
      <c r="B154" t="s">
        <v>2287</v>
      </c>
      <c r="C154" t="s">
        <v>2288</v>
      </c>
      <c r="D154" t="s">
        <v>370</v>
      </c>
      <c r="E154" s="2" t="s">
        <v>271</v>
      </c>
      <c r="F154" t="s">
        <v>2137</v>
      </c>
      <c r="G154" s="2" t="s">
        <v>553</v>
      </c>
      <c r="H154" t="s">
        <v>1405</v>
      </c>
    </row>
    <row r="155" spans="1:8" x14ac:dyDescent="0.15">
      <c r="A155" s="232">
        <v>154</v>
      </c>
      <c r="B155" t="s">
        <v>2289</v>
      </c>
      <c r="C155" t="s">
        <v>2290</v>
      </c>
      <c r="D155" t="s">
        <v>370</v>
      </c>
      <c r="E155" s="2" t="s">
        <v>271</v>
      </c>
      <c r="F155" t="s">
        <v>2021</v>
      </c>
      <c r="G155" s="2" t="s">
        <v>581</v>
      </c>
      <c r="H155" t="s">
        <v>1405</v>
      </c>
    </row>
    <row r="156" spans="1:8" x14ac:dyDescent="0.15">
      <c r="A156" s="232">
        <v>155</v>
      </c>
      <c r="B156" t="s">
        <v>2291</v>
      </c>
      <c r="C156" t="s">
        <v>2292</v>
      </c>
      <c r="D156" t="s">
        <v>370</v>
      </c>
      <c r="E156" s="2" t="s">
        <v>271</v>
      </c>
      <c r="F156" t="s">
        <v>1945</v>
      </c>
      <c r="G156" s="2" t="s">
        <v>2293</v>
      </c>
      <c r="H156" t="s">
        <v>1405</v>
      </c>
    </row>
    <row r="157" spans="1:8" x14ac:dyDescent="0.15">
      <c r="A157" s="232">
        <v>156</v>
      </c>
      <c r="B157" t="s">
        <v>2294</v>
      </c>
      <c r="C157" t="s">
        <v>2295</v>
      </c>
      <c r="D157" t="s">
        <v>370</v>
      </c>
      <c r="E157" s="2" t="s">
        <v>271</v>
      </c>
      <c r="F157" t="s">
        <v>2262</v>
      </c>
      <c r="G157" s="2" t="s">
        <v>2296</v>
      </c>
      <c r="H157" t="s">
        <v>1405</v>
      </c>
    </row>
    <row r="158" spans="1:8" x14ac:dyDescent="0.15">
      <c r="A158" s="232">
        <v>157</v>
      </c>
      <c r="B158" t="s">
        <v>2297</v>
      </c>
      <c r="C158" t="s">
        <v>2298</v>
      </c>
      <c r="D158" t="s">
        <v>370</v>
      </c>
      <c r="E158" s="2" t="s">
        <v>271</v>
      </c>
      <c r="F158" t="s">
        <v>1932</v>
      </c>
      <c r="G158" s="2" t="s">
        <v>2299</v>
      </c>
      <c r="H158" t="s">
        <v>1405</v>
      </c>
    </row>
    <row r="159" spans="1:8" x14ac:dyDescent="0.15">
      <c r="A159" s="232">
        <v>158</v>
      </c>
      <c r="B159" t="s">
        <v>2300</v>
      </c>
      <c r="C159" t="s">
        <v>2301</v>
      </c>
      <c r="D159" t="s">
        <v>370</v>
      </c>
      <c r="E159" s="2" t="s">
        <v>271</v>
      </c>
      <c r="F159" t="s">
        <v>2137</v>
      </c>
      <c r="G159" s="2" t="s">
        <v>582</v>
      </c>
      <c r="H159" t="s">
        <v>1405</v>
      </c>
    </row>
    <row r="160" spans="1:8" x14ac:dyDescent="0.15">
      <c r="A160" s="232">
        <v>159</v>
      </c>
      <c r="B160" t="s">
        <v>2302</v>
      </c>
      <c r="C160" t="s">
        <v>2303</v>
      </c>
      <c r="D160" t="s">
        <v>370</v>
      </c>
      <c r="E160" s="2" t="s">
        <v>271</v>
      </c>
      <c r="F160" t="s">
        <v>1964</v>
      </c>
      <c r="G160" s="2" t="s">
        <v>505</v>
      </c>
      <c r="H160" t="s">
        <v>1405</v>
      </c>
    </row>
    <row r="161" spans="1:8" x14ac:dyDescent="0.15">
      <c r="A161" s="232">
        <v>160</v>
      </c>
      <c r="B161" t="s">
        <v>2304</v>
      </c>
      <c r="C161" t="s">
        <v>2305</v>
      </c>
      <c r="D161" t="s">
        <v>370</v>
      </c>
      <c r="E161" s="2" t="s">
        <v>271</v>
      </c>
      <c r="F161" t="s">
        <v>1917</v>
      </c>
      <c r="G161" s="2" t="s">
        <v>583</v>
      </c>
      <c r="H161" t="s">
        <v>1405</v>
      </c>
    </row>
    <row r="162" spans="1:8" x14ac:dyDescent="0.15">
      <c r="A162" s="232">
        <v>161</v>
      </c>
      <c r="B162" t="s">
        <v>2306</v>
      </c>
      <c r="C162" t="s">
        <v>2307</v>
      </c>
      <c r="D162" t="s">
        <v>370</v>
      </c>
      <c r="E162" s="2" t="s">
        <v>271</v>
      </c>
      <c r="F162" t="s">
        <v>27</v>
      </c>
      <c r="G162" s="2" t="s">
        <v>584</v>
      </c>
      <c r="H162" t="s">
        <v>1405</v>
      </c>
    </row>
    <row r="163" spans="1:8" x14ac:dyDescent="0.15">
      <c r="A163" s="232">
        <v>162</v>
      </c>
      <c r="B163" t="s">
        <v>2308</v>
      </c>
      <c r="C163" t="s">
        <v>2309</v>
      </c>
      <c r="D163" t="s">
        <v>370</v>
      </c>
      <c r="E163" s="2" t="s">
        <v>271</v>
      </c>
      <c r="F163" t="s">
        <v>1945</v>
      </c>
      <c r="G163" s="2" t="s">
        <v>494</v>
      </c>
      <c r="H163" t="s">
        <v>1405</v>
      </c>
    </row>
    <row r="164" spans="1:8" x14ac:dyDescent="0.15">
      <c r="A164" s="232">
        <v>163</v>
      </c>
      <c r="B164" t="s">
        <v>2310</v>
      </c>
      <c r="C164" t="s">
        <v>2311</v>
      </c>
      <c r="D164" t="s">
        <v>370</v>
      </c>
      <c r="E164" s="2" t="s">
        <v>271</v>
      </c>
      <c r="F164" t="s">
        <v>1980</v>
      </c>
      <c r="G164" s="2" t="s">
        <v>585</v>
      </c>
      <c r="H164" t="s">
        <v>1405</v>
      </c>
    </row>
    <row r="165" spans="1:8" x14ac:dyDescent="0.15">
      <c r="A165" s="232">
        <v>164</v>
      </c>
      <c r="B165" t="s">
        <v>2312</v>
      </c>
      <c r="C165" t="s">
        <v>2313</v>
      </c>
      <c r="D165" t="s">
        <v>370</v>
      </c>
      <c r="E165" s="2" t="s">
        <v>271</v>
      </c>
      <c r="F165" t="s">
        <v>1901</v>
      </c>
      <c r="G165" s="2" t="s">
        <v>2314</v>
      </c>
      <c r="H165" t="s">
        <v>1405</v>
      </c>
    </row>
    <row r="166" spans="1:8" x14ac:dyDescent="0.15">
      <c r="A166" s="232">
        <v>165</v>
      </c>
      <c r="B166" t="s">
        <v>2315</v>
      </c>
      <c r="C166" t="s">
        <v>2316</v>
      </c>
      <c r="D166" t="s">
        <v>370</v>
      </c>
      <c r="E166" s="2" t="s">
        <v>271</v>
      </c>
      <c r="F166" t="s">
        <v>1901</v>
      </c>
      <c r="G166" s="2" t="s">
        <v>586</v>
      </c>
      <c r="H166" t="s">
        <v>1405</v>
      </c>
    </row>
    <row r="167" spans="1:8" x14ac:dyDescent="0.15">
      <c r="A167" s="232">
        <v>166</v>
      </c>
      <c r="B167" t="s">
        <v>2317</v>
      </c>
      <c r="C167" t="s">
        <v>2318</v>
      </c>
      <c r="D167" t="s">
        <v>370</v>
      </c>
      <c r="E167" s="2" t="s">
        <v>271</v>
      </c>
      <c r="F167" t="s">
        <v>1901</v>
      </c>
      <c r="G167" s="2" t="s">
        <v>2319</v>
      </c>
      <c r="H167" t="s">
        <v>1405</v>
      </c>
    </row>
    <row r="168" spans="1:8" x14ac:dyDescent="0.15">
      <c r="A168" s="232">
        <v>167</v>
      </c>
      <c r="B168" t="s">
        <v>2320</v>
      </c>
      <c r="C168" t="s">
        <v>2321</v>
      </c>
      <c r="D168" t="s">
        <v>370</v>
      </c>
      <c r="E168" s="2" t="s">
        <v>271</v>
      </c>
      <c r="F168" t="s">
        <v>1901</v>
      </c>
      <c r="G168" s="2" t="s">
        <v>2322</v>
      </c>
      <c r="H168" t="s">
        <v>1405</v>
      </c>
    </row>
    <row r="169" spans="1:8" x14ac:dyDescent="0.15">
      <c r="A169" s="232">
        <v>168</v>
      </c>
      <c r="B169" t="s">
        <v>2323</v>
      </c>
      <c r="C169" t="s">
        <v>2324</v>
      </c>
      <c r="D169" t="s">
        <v>370</v>
      </c>
      <c r="E169" s="2" t="s">
        <v>271</v>
      </c>
      <c r="F169" t="s">
        <v>1901</v>
      </c>
      <c r="G169" s="2" t="s">
        <v>587</v>
      </c>
      <c r="H169" t="s">
        <v>1405</v>
      </c>
    </row>
    <row r="170" spans="1:8" x14ac:dyDescent="0.15">
      <c r="A170" s="232">
        <v>169</v>
      </c>
      <c r="B170" t="s">
        <v>2325</v>
      </c>
      <c r="C170" t="s">
        <v>2326</v>
      </c>
      <c r="D170" t="s">
        <v>370</v>
      </c>
      <c r="E170" s="2" t="s">
        <v>271</v>
      </c>
      <c r="F170" t="s">
        <v>1921</v>
      </c>
      <c r="G170" s="2" t="s">
        <v>2327</v>
      </c>
      <c r="H170" t="s">
        <v>1405</v>
      </c>
    </row>
    <row r="171" spans="1:8" x14ac:dyDescent="0.15">
      <c r="A171" s="232">
        <v>170</v>
      </c>
      <c r="B171" t="s">
        <v>2328</v>
      </c>
      <c r="C171" t="s">
        <v>2329</v>
      </c>
      <c r="D171" t="s">
        <v>370</v>
      </c>
      <c r="E171" s="2" t="s">
        <v>271</v>
      </c>
      <c r="F171" t="s">
        <v>1901</v>
      </c>
      <c r="G171" s="2" t="s">
        <v>2149</v>
      </c>
      <c r="H171" t="s">
        <v>1405</v>
      </c>
    </row>
    <row r="172" spans="1:8" x14ac:dyDescent="0.15">
      <c r="A172" s="232">
        <v>171</v>
      </c>
      <c r="B172" t="s">
        <v>2330</v>
      </c>
      <c r="C172" t="s">
        <v>2331</v>
      </c>
      <c r="D172" t="s">
        <v>370</v>
      </c>
      <c r="E172" s="2" t="s">
        <v>271</v>
      </c>
      <c r="F172" t="s">
        <v>1901</v>
      </c>
      <c r="G172" s="2" t="s">
        <v>588</v>
      </c>
      <c r="H172" t="s">
        <v>1405</v>
      </c>
    </row>
    <row r="173" spans="1:8" x14ac:dyDescent="0.15">
      <c r="A173" s="232">
        <v>172</v>
      </c>
      <c r="B173" t="s">
        <v>2332</v>
      </c>
      <c r="C173" t="s">
        <v>2333</v>
      </c>
      <c r="D173" t="s">
        <v>370</v>
      </c>
      <c r="E173" s="2" t="s">
        <v>271</v>
      </c>
      <c r="F173" t="s">
        <v>2174</v>
      </c>
      <c r="G173" s="2" t="s">
        <v>589</v>
      </c>
      <c r="H173" t="s">
        <v>1405</v>
      </c>
    </row>
    <row r="174" spans="1:8" x14ac:dyDescent="0.15">
      <c r="A174" s="232">
        <v>173</v>
      </c>
      <c r="B174" t="s">
        <v>2334</v>
      </c>
      <c r="C174" t="s">
        <v>2335</v>
      </c>
      <c r="D174" t="s">
        <v>370</v>
      </c>
      <c r="E174" s="2" t="s">
        <v>271</v>
      </c>
      <c r="F174" t="s">
        <v>1939</v>
      </c>
      <c r="G174" s="2" t="s">
        <v>2336</v>
      </c>
      <c r="H174" t="s">
        <v>1405</v>
      </c>
    </row>
    <row r="175" spans="1:8" x14ac:dyDescent="0.15">
      <c r="A175" s="232">
        <v>174</v>
      </c>
      <c r="B175" t="s">
        <v>2337</v>
      </c>
      <c r="C175" t="s">
        <v>2338</v>
      </c>
      <c r="D175" t="s">
        <v>370</v>
      </c>
      <c r="E175" s="2" t="s">
        <v>271</v>
      </c>
      <c r="F175" t="s">
        <v>2174</v>
      </c>
      <c r="G175" s="2" t="s">
        <v>2339</v>
      </c>
      <c r="H175" t="s">
        <v>1405</v>
      </c>
    </row>
    <row r="176" spans="1:8" x14ac:dyDescent="0.15">
      <c r="A176" s="232">
        <v>175</v>
      </c>
      <c r="B176" t="s">
        <v>2340</v>
      </c>
      <c r="C176" t="s">
        <v>2341</v>
      </c>
      <c r="D176" t="s">
        <v>370</v>
      </c>
      <c r="E176" s="2" t="s">
        <v>271</v>
      </c>
      <c r="F176" t="s">
        <v>1945</v>
      </c>
      <c r="G176" s="2" t="s">
        <v>2342</v>
      </c>
      <c r="H176" t="s">
        <v>1405</v>
      </c>
    </row>
    <row r="177" spans="1:8" x14ac:dyDescent="0.15">
      <c r="A177" s="232">
        <v>176</v>
      </c>
      <c r="B177" t="s">
        <v>2343</v>
      </c>
      <c r="C177" t="s">
        <v>2344</v>
      </c>
      <c r="D177" t="s">
        <v>370</v>
      </c>
      <c r="E177" s="2" t="s">
        <v>270</v>
      </c>
      <c r="F177" t="s">
        <v>2048</v>
      </c>
      <c r="G177" s="2" t="s">
        <v>590</v>
      </c>
      <c r="H177" t="s">
        <v>1405</v>
      </c>
    </row>
    <row r="178" spans="1:8" x14ac:dyDescent="0.15">
      <c r="A178" s="232">
        <v>177</v>
      </c>
      <c r="B178" t="s">
        <v>2345</v>
      </c>
      <c r="C178" t="s">
        <v>2346</v>
      </c>
      <c r="D178" t="s">
        <v>370</v>
      </c>
      <c r="E178" s="2" t="s">
        <v>270</v>
      </c>
      <c r="F178" t="s">
        <v>1910</v>
      </c>
      <c r="G178" s="2" t="s">
        <v>2160</v>
      </c>
      <c r="H178" t="s">
        <v>1405</v>
      </c>
    </row>
    <row r="179" spans="1:8" x14ac:dyDescent="0.15">
      <c r="A179" s="232">
        <v>178</v>
      </c>
      <c r="B179" t="s">
        <v>2347</v>
      </c>
      <c r="C179" t="s">
        <v>2348</v>
      </c>
      <c r="D179" t="s">
        <v>370</v>
      </c>
      <c r="E179" s="2" t="s">
        <v>270</v>
      </c>
      <c r="F179" t="s">
        <v>2066</v>
      </c>
      <c r="G179" s="2" t="s">
        <v>591</v>
      </c>
      <c r="H179" t="s">
        <v>1405</v>
      </c>
    </row>
    <row r="180" spans="1:8" x14ac:dyDescent="0.15">
      <c r="A180" s="232">
        <v>179</v>
      </c>
      <c r="B180" t="s">
        <v>2349</v>
      </c>
      <c r="C180" t="s">
        <v>2350</v>
      </c>
      <c r="D180" t="s">
        <v>370</v>
      </c>
      <c r="E180" s="2" t="s">
        <v>270</v>
      </c>
      <c r="F180" t="s">
        <v>2003</v>
      </c>
      <c r="G180" s="2" t="s">
        <v>592</v>
      </c>
      <c r="H180" t="s">
        <v>1405</v>
      </c>
    </row>
    <row r="181" spans="1:8" x14ac:dyDescent="0.15">
      <c r="A181" s="232">
        <v>180</v>
      </c>
      <c r="B181" t="s">
        <v>2351</v>
      </c>
      <c r="C181" t="s">
        <v>2352</v>
      </c>
      <c r="D181" t="s">
        <v>370</v>
      </c>
      <c r="E181" s="2" t="s">
        <v>270</v>
      </c>
      <c r="F181" t="s">
        <v>1901</v>
      </c>
      <c r="G181" s="2" t="s">
        <v>593</v>
      </c>
      <c r="H181" t="s">
        <v>1405</v>
      </c>
    </row>
    <row r="182" spans="1:8" x14ac:dyDescent="0.15">
      <c r="A182" s="232">
        <v>181</v>
      </c>
      <c r="B182" t="s">
        <v>2353</v>
      </c>
      <c r="C182" t="s">
        <v>2354</v>
      </c>
      <c r="D182" t="s">
        <v>370</v>
      </c>
      <c r="E182" s="2" t="s">
        <v>270</v>
      </c>
      <c r="F182" t="s">
        <v>2355</v>
      </c>
      <c r="G182" s="2" t="s">
        <v>594</v>
      </c>
      <c r="H182" t="s">
        <v>1405</v>
      </c>
    </row>
    <row r="183" spans="1:8" x14ac:dyDescent="0.15">
      <c r="A183" s="232">
        <v>182</v>
      </c>
      <c r="B183" t="s">
        <v>2356</v>
      </c>
      <c r="C183" t="s">
        <v>2357</v>
      </c>
      <c r="D183" t="s">
        <v>370</v>
      </c>
      <c r="E183" s="2" t="s">
        <v>270</v>
      </c>
      <c r="F183" t="s">
        <v>2174</v>
      </c>
      <c r="G183" s="2" t="s">
        <v>2358</v>
      </c>
      <c r="H183" t="s">
        <v>1405</v>
      </c>
    </row>
    <row r="184" spans="1:8" x14ac:dyDescent="0.15">
      <c r="A184" s="232">
        <v>183</v>
      </c>
      <c r="B184" t="s">
        <v>2359</v>
      </c>
      <c r="C184" t="s">
        <v>2360</v>
      </c>
      <c r="D184" t="s">
        <v>370</v>
      </c>
      <c r="E184" s="2" t="s">
        <v>270</v>
      </c>
      <c r="F184" t="s">
        <v>1901</v>
      </c>
      <c r="G184" s="2" t="s">
        <v>595</v>
      </c>
      <c r="H184" t="s">
        <v>1405</v>
      </c>
    </row>
    <row r="185" spans="1:8" x14ac:dyDescent="0.15">
      <c r="A185" s="232">
        <v>184</v>
      </c>
      <c r="B185" t="s">
        <v>2361</v>
      </c>
      <c r="C185" t="s">
        <v>2362</v>
      </c>
      <c r="D185" t="s">
        <v>370</v>
      </c>
      <c r="E185" s="2" t="s">
        <v>270</v>
      </c>
      <c r="F185" t="s">
        <v>2212</v>
      </c>
      <c r="G185" s="2" t="s">
        <v>2363</v>
      </c>
      <c r="H185" t="s">
        <v>1405</v>
      </c>
    </row>
    <row r="186" spans="1:8" x14ac:dyDescent="0.15">
      <c r="A186" s="232">
        <v>185</v>
      </c>
      <c r="B186" t="s">
        <v>2364</v>
      </c>
      <c r="C186" t="s">
        <v>2365</v>
      </c>
      <c r="D186" t="s">
        <v>370</v>
      </c>
      <c r="E186" s="2" t="s">
        <v>270</v>
      </c>
      <c r="F186" t="s">
        <v>2366</v>
      </c>
      <c r="G186" s="2" t="s">
        <v>596</v>
      </c>
      <c r="H186" t="s">
        <v>1405</v>
      </c>
    </row>
    <row r="187" spans="1:8" x14ac:dyDescent="0.15">
      <c r="A187" s="232">
        <v>186</v>
      </c>
      <c r="B187" t="s">
        <v>2367</v>
      </c>
      <c r="C187" t="s">
        <v>2368</v>
      </c>
      <c r="D187" t="s">
        <v>370</v>
      </c>
      <c r="E187" s="2" t="s">
        <v>270</v>
      </c>
      <c r="F187" t="s">
        <v>2031</v>
      </c>
      <c r="G187" s="2" t="s">
        <v>597</v>
      </c>
      <c r="H187" t="s">
        <v>1405</v>
      </c>
    </row>
    <row r="188" spans="1:8" x14ac:dyDescent="0.15">
      <c r="A188" s="232">
        <v>187</v>
      </c>
      <c r="B188" t="s">
        <v>2369</v>
      </c>
      <c r="C188" t="s">
        <v>2370</v>
      </c>
      <c r="D188" t="s">
        <v>370</v>
      </c>
      <c r="E188" s="2" t="s">
        <v>270</v>
      </c>
      <c r="F188" t="s">
        <v>2066</v>
      </c>
      <c r="G188" s="2" t="s">
        <v>598</v>
      </c>
      <c r="H188" t="s">
        <v>1405</v>
      </c>
    </row>
    <row r="189" spans="1:8" x14ac:dyDescent="0.15">
      <c r="A189" s="232">
        <v>188</v>
      </c>
      <c r="B189" t="s">
        <v>2371</v>
      </c>
      <c r="C189" t="s">
        <v>2372</v>
      </c>
      <c r="D189" t="s">
        <v>370</v>
      </c>
      <c r="E189" s="2" t="s">
        <v>270</v>
      </c>
      <c r="F189" t="s">
        <v>2373</v>
      </c>
      <c r="G189" s="2" t="s">
        <v>503</v>
      </c>
      <c r="H189" t="s">
        <v>1405</v>
      </c>
    </row>
    <row r="190" spans="1:8" x14ac:dyDescent="0.15">
      <c r="A190" s="232">
        <v>189</v>
      </c>
      <c r="B190" t="s">
        <v>2374</v>
      </c>
      <c r="C190" t="s">
        <v>2375</v>
      </c>
      <c r="D190" t="s">
        <v>370</v>
      </c>
      <c r="E190" s="2" t="s">
        <v>270</v>
      </c>
      <c r="F190" t="s">
        <v>1932</v>
      </c>
      <c r="G190" s="2" t="s">
        <v>599</v>
      </c>
      <c r="H190" t="s">
        <v>1405</v>
      </c>
    </row>
    <row r="191" spans="1:8" x14ac:dyDescent="0.15">
      <c r="A191" s="232">
        <v>190</v>
      </c>
      <c r="B191" t="s">
        <v>2376</v>
      </c>
      <c r="C191" t="s">
        <v>2377</v>
      </c>
      <c r="D191" t="s">
        <v>370</v>
      </c>
      <c r="E191" s="2" t="s">
        <v>270</v>
      </c>
      <c r="F191" t="s">
        <v>2087</v>
      </c>
      <c r="G191" s="2" t="s">
        <v>600</v>
      </c>
      <c r="H191" t="s">
        <v>1405</v>
      </c>
    </row>
    <row r="192" spans="1:8" x14ac:dyDescent="0.15">
      <c r="A192" s="232">
        <v>191</v>
      </c>
      <c r="B192" t="s">
        <v>2378</v>
      </c>
      <c r="C192" t="s">
        <v>2379</v>
      </c>
      <c r="D192" t="s">
        <v>370</v>
      </c>
      <c r="E192" s="2" t="s">
        <v>270</v>
      </c>
      <c r="F192" t="s">
        <v>1945</v>
      </c>
      <c r="G192" s="2" t="s">
        <v>601</v>
      </c>
      <c r="H192" t="s">
        <v>1405</v>
      </c>
    </row>
    <row r="193" spans="1:8" x14ac:dyDescent="0.15">
      <c r="A193" s="232">
        <v>192</v>
      </c>
      <c r="B193" t="s">
        <v>2380</v>
      </c>
      <c r="C193" t="s">
        <v>2381</v>
      </c>
      <c r="D193" t="s">
        <v>370</v>
      </c>
      <c r="E193" s="2" t="s">
        <v>270</v>
      </c>
      <c r="F193" t="s">
        <v>1932</v>
      </c>
      <c r="G193" s="2" t="s">
        <v>602</v>
      </c>
      <c r="H193" t="s">
        <v>1405</v>
      </c>
    </row>
    <row r="194" spans="1:8" x14ac:dyDescent="0.15">
      <c r="A194" s="232">
        <v>193</v>
      </c>
      <c r="B194" t="s">
        <v>2382</v>
      </c>
      <c r="C194" t="s">
        <v>2383</v>
      </c>
      <c r="D194" t="s">
        <v>370</v>
      </c>
      <c r="E194" s="2" t="s">
        <v>270</v>
      </c>
      <c r="F194" t="s">
        <v>1901</v>
      </c>
      <c r="G194" s="2" t="s">
        <v>603</v>
      </c>
      <c r="H194" t="s">
        <v>1405</v>
      </c>
    </row>
    <row r="195" spans="1:8" x14ac:dyDescent="0.15">
      <c r="A195" s="232">
        <v>194</v>
      </c>
      <c r="B195" t="s">
        <v>2384</v>
      </c>
      <c r="C195" t="s">
        <v>2385</v>
      </c>
      <c r="D195" t="s">
        <v>370</v>
      </c>
      <c r="E195" s="2" t="s">
        <v>270</v>
      </c>
      <c r="F195" t="s">
        <v>1901</v>
      </c>
      <c r="G195" s="2" t="s">
        <v>604</v>
      </c>
      <c r="H195" t="s">
        <v>1405</v>
      </c>
    </row>
    <row r="196" spans="1:8" x14ac:dyDescent="0.15">
      <c r="A196" s="232">
        <v>195</v>
      </c>
      <c r="B196" t="s">
        <v>2386</v>
      </c>
      <c r="C196" t="s">
        <v>2387</v>
      </c>
      <c r="D196" t="s">
        <v>370</v>
      </c>
      <c r="E196" s="2" t="s">
        <v>270</v>
      </c>
      <c r="F196" t="s">
        <v>1901</v>
      </c>
      <c r="G196" s="2" t="s">
        <v>605</v>
      </c>
      <c r="H196" t="s">
        <v>1405</v>
      </c>
    </row>
    <row r="197" spans="1:8" x14ac:dyDescent="0.15">
      <c r="A197" s="232">
        <v>196</v>
      </c>
      <c r="B197" t="s">
        <v>2388</v>
      </c>
      <c r="C197" t="s">
        <v>2389</v>
      </c>
      <c r="D197" t="s">
        <v>370</v>
      </c>
      <c r="E197" s="2" t="s">
        <v>270</v>
      </c>
      <c r="F197" t="s">
        <v>1901</v>
      </c>
      <c r="G197" s="2" t="s">
        <v>2390</v>
      </c>
      <c r="H197" t="s">
        <v>1405</v>
      </c>
    </row>
    <row r="198" spans="1:8" x14ac:dyDescent="0.15">
      <c r="A198" s="232">
        <v>197</v>
      </c>
      <c r="B198" t="s">
        <v>2391</v>
      </c>
      <c r="C198" t="s">
        <v>2392</v>
      </c>
      <c r="D198" t="s">
        <v>370</v>
      </c>
      <c r="E198" s="2" t="s">
        <v>270</v>
      </c>
      <c r="F198" t="s">
        <v>1901</v>
      </c>
      <c r="G198" s="2" t="s">
        <v>503</v>
      </c>
      <c r="H198" t="s">
        <v>1405</v>
      </c>
    </row>
    <row r="199" spans="1:8" x14ac:dyDescent="0.15">
      <c r="A199" s="232">
        <v>198</v>
      </c>
      <c r="B199" t="s">
        <v>2393</v>
      </c>
      <c r="C199" t="s">
        <v>2394</v>
      </c>
      <c r="D199" t="s">
        <v>370</v>
      </c>
      <c r="E199" s="2" t="s">
        <v>270</v>
      </c>
      <c r="F199" t="s">
        <v>1901</v>
      </c>
      <c r="G199" s="2" t="s">
        <v>2395</v>
      </c>
      <c r="H199" t="s">
        <v>1405</v>
      </c>
    </row>
    <row r="200" spans="1:8" x14ac:dyDescent="0.15">
      <c r="A200" s="232">
        <v>199</v>
      </c>
      <c r="B200" t="s">
        <v>2396</v>
      </c>
      <c r="C200" t="s">
        <v>2397</v>
      </c>
      <c r="D200" t="s">
        <v>370</v>
      </c>
      <c r="E200" s="2" t="s">
        <v>270</v>
      </c>
      <c r="F200" t="s">
        <v>2174</v>
      </c>
      <c r="G200" s="2" t="s">
        <v>2398</v>
      </c>
      <c r="H200" t="s">
        <v>1405</v>
      </c>
    </row>
    <row r="201" spans="1:8" x14ac:dyDescent="0.15">
      <c r="A201" s="232">
        <v>200</v>
      </c>
      <c r="B201" t="s">
        <v>2399</v>
      </c>
      <c r="C201" t="s">
        <v>2400</v>
      </c>
      <c r="D201" t="s">
        <v>370</v>
      </c>
      <c r="E201" s="2" t="s">
        <v>270</v>
      </c>
      <c r="F201" t="s">
        <v>1901</v>
      </c>
      <c r="G201" s="2" t="s">
        <v>499</v>
      </c>
      <c r="H201" t="s">
        <v>1405</v>
      </c>
    </row>
    <row r="202" spans="1:8" x14ac:dyDescent="0.15">
      <c r="A202" s="232">
        <v>201</v>
      </c>
      <c r="B202" t="s">
        <v>2401</v>
      </c>
      <c r="C202" t="s">
        <v>2402</v>
      </c>
      <c r="D202" t="s">
        <v>370</v>
      </c>
      <c r="E202" s="2" t="s">
        <v>270</v>
      </c>
      <c r="F202" t="s">
        <v>2373</v>
      </c>
      <c r="G202" s="2" t="s">
        <v>606</v>
      </c>
      <c r="H202" t="s">
        <v>1405</v>
      </c>
    </row>
    <row r="203" spans="1:8" x14ac:dyDescent="0.15">
      <c r="A203" s="232">
        <v>202</v>
      </c>
      <c r="B203" t="s">
        <v>2403</v>
      </c>
      <c r="C203" t="s">
        <v>1395</v>
      </c>
      <c r="D203" t="s">
        <v>370</v>
      </c>
      <c r="E203" s="2" t="s">
        <v>269</v>
      </c>
      <c r="F203" t="s">
        <v>1901</v>
      </c>
      <c r="G203" s="2" t="s">
        <v>2404</v>
      </c>
      <c r="H203" t="s">
        <v>1405</v>
      </c>
    </row>
    <row r="204" spans="1:8" x14ac:dyDescent="0.15">
      <c r="A204" s="232">
        <v>203</v>
      </c>
      <c r="B204" t="s">
        <v>2405</v>
      </c>
      <c r="C204" t="s">
        <v>2406</v>
      </c>
      <c r="D204" t="s">
        <v>370</v>
      </c>
      <c r="E204" s="2" t="s">
        <v>269</v>
      </c>
      <c r="F204" t="s">
        <v>1945</v>
      </c>
      <c r="G204" s="2" t="s">
        <v>607</v>
      </c>
      <c r="H204" t="s">
        <v>1405</v>
      </c>
    </row>
    <row r="205" spans="1:8" x14ac:dyDescent="0.15">
      <c r="A205" s="232">
        <v>204</v>
      </c>
      <c r="B205" t="s">
        <v>2407</v>
      </c>
      <c r="C205" t="s">
        <v>2408</v>
      </c>
      <c r="D205" t="s">
        <v>370</v>
      </c>
      <c r="E205" s="2" t="s">
        <v>269</v>
      </c>
      <c r="F205" t="s">
        <v>1901</v>
      </c>
      <c r="G205" s="2" t="s">
        <v>608</v>
      </c>
      <c r="H205" t="s">
        <v>1405</v>
      </c>
    </row>
    <row r="206" spans="1:8" x14ac:dyDescent="0.15">
      <c r="A206" s="232">
        <v>205</v>
      </c>
      <c r="B206" t="s">
        <v>2409</v>
      </c>
      <c r="C206" t="s">
        <v>2410</v>
      </c>
      <c r="D206" t="s">
        <v>370</v>
      </c>
      <c r="E206" s="2" t="s">
        <v>269</v>
      </c>
      <c r="F206" t="s">
        <v>2010</v>
      </c>
      <c r="G206" s="2" t="s">
        <v>609</v>
      </c>
      <c r="H206" t="s">
        <v>1405</v>
      </c>
    </row>
    <row r="207" spans="1:8" x14ac:dyDescent="0.15">
      <c r="A207" s="232">
        <v>206</v>
      </c>
      <c r="B207" t="s">
        <v>2411</v>
      </c>
      <c r="C207" t="s">
        <v>2412</v>
      </c>
      <c r="D207" t="s">
        <v>370</v>
      </c>
      <c r="E207" s="2" t="s">
        <v>269</v>
      </c>
      <c r="F207" t="s">
        <v>2031</v>
      </c>
      <c r="G207" s="2" t="s">
        <v>610</v>
      </c>
      <c r="H207" t="s">
        <v>1405</v>
      </c>
    </row>
    <row r="208" spans="1:8" x14ac:dyDescent="0.15">
      <c r="A208" s="232">
        <v>207</v>
      </c>
      <c r="B208" t="s">
        <v>2413</v>
      </c>
      <c r="C208" t="s">
        <v>2414</v>
      </c>
      <c r="D208" t="s">
        <v>370</v>
      </c>
      <c r="E208" s="2" t="s">
        <v>269</v>
      </c>
      <c r="F208" t="s">
        <v>2007</v>
      </c>
      <c r="G208" s="2" t="s">
        <v>611</v>
      </c>
      <c r="H208" t="s">
        <v>1405</v>
      </c>
    </row>
    <row r="209" spans="1:8" x14ac:dyDescent="0.15">
      <c r="A209" s="232">
        <v>208</v>
      </c>
      <c r="B209" t="s">
        <v>2415</v>
      </c>
      <c r="C209" t="s">
        <v>2416</v>
      </c>
      <c r="D209" t="s">
        <v>370</v>
      </c>
      <c r="E209" s="2" t="s">
        <v>269</v>
      </c>
      <c r="F209" t="s">
        <v>2021</v>
      </c>
      <c r="G209" s="2" t="s">
        <v>612</v>
      </c>
      <c r="H209" t="s">
        <v>1405</v>
      </c>
    </row>
    <row r="210" spans="1:8" x14ac:dyDescent="0.15">
      <c r="A210" s="232">
        <v>209</v>
      </c>
      <c r="B210" t="s">
        <v>2417</v>
      </c>
      <c r="C210" t="s">
        <v>2418</v>
      </c>
      <c r="D210" t="s">
        <v>370</v>
      </c>
      <c r="E210" s="2" t="s">
        <v>269</v>
      </c>
      <c r="F210" t="s">
        <v>2137</v>
      </c>
      <c r="G210" s="2" t="s">
        <v>2419</v>
      </c>
      <c r="H210" t="s">
        <v>1405</v>
      </c>
    </row>
    <row r="211" spans="1:8" x14ac:dyDescent="0.15">
      <c r="A211" s="232">
        <v>210</v>
      </c>
      <c r="B211" t="s">
        <v>2420</v>
      </c>
      <c r="C211" t="s">
        <v>2421</v>
      </c>
      <c r="D211" t="s">
        <v>370</v>
      </c>
      <c r="E211" s="2" t="s">
        <v>269</v>
      </c>
      <c r="F211" t="s">
        <v>2007</v>
      </c>
      <c r="G211" s="2" t="s">
        <v>2422</v>
      </c>
      <c r="H211" t="s">
        <v>1405</v>
      </c>
    </row>
    <row r="212" spans="1:8" x14ac:dyDescent="0.15">
      <c r="A212" s="232">
        <v>211</v>
      </c>
      <c r="B212" t="s">
        <v>2423</v>
      </c>
      <c r="C212" t="s">
        <v>2424</v>
      </c>
      <c r="D212" t="s">
        <v>370</v>
      </c>
      <c r="E212" s="2" t="s">
        <v>269</v>
      </c>
      <c r="F212" t="s">
        <v>1932</v>
      </c>
      <c r="G212" s="2" t="s">
        <v>613</v>
      </c>
      <c r="H212" t="s">
        <v>1405</v>
      </c>
    </row>
    <row r="213" spans="1:8" x14ac:dyDescent="0.15">
      <c r="A213" s="232">
        <v>212</v>
      </c>
      <c r="B213" t="s">
        <v>2425</v>
      </c>
      <c r="C213" t="s">
        <v>2426</v>
      </c>
      <c r="D213" t="s">
        <v>370</v>
      </c>
      <c r="E213" s="2" t="s">
        <v>269</v>
      </c>
      <c r="F213" t="s">
        <v>2021</v>
      </c>
      <c r="G213" s="2" t="s">
        <v>614</v>
      </c>
      <c r="H213" t="s">
        <v>1405</v>
      </c>
    </row>
    <row r="214" spans="1:8" x14ac:dyDescent="0.15">
      <c r="A214" s="232">
        <v>213</v>
      </c>
      <c r="B214" t="s">
        <v>2427</v>
      </c>
      <c r="C214" t="s">
        <v>2428</v>
      </c>
      <c r="D214" t="s">
        <v>370</v>
      </c>
      <c r="E214" s="2" t="s">
        <v>269</v>
      </c>
      <c r="F214" t="s">
        <v>1939</v>
      </c>
      <c r="G214" s="2" t="s">
        <v>615</v>
      </c>
      <c r="H214" t="s">
        <v>1405</v>
      </c>
    </row>
    <row r="215" spans="1:8" x14ac:dyDescent="0.15">
      <c r="A215" s="232">
        <v>214</v>
      </c>
      <c r="B215" t="s">
        <v>2429</v>
      </c>
      <c r="C215" t="s">
        <v>2430</v>
      </c>
      <c r="D215" t="s">
        <v>370</v>
      </c>
      <c r="E215" s="2" t="s">
        <v>269</v>
      </c>
      <c r="F215" t="s">
        <v>2031</v>
      </c>
      <c r="G215" s="2" t="s">
        <v>616</v>
      </c>
      <c r="H215" t="s">
        <v>1405</v>
      </c>
    </row>
    <row r="216" spans="1:8" x14ac:dyDescent="0.15">
      <c r="A216" s="232">
        <v>215</v>
      </c>
      <c r="B216" t="s">
        <v>2431</v>
      </c>
      <c r="C216" t="s">
        <v>2432</v>
      </c>
      <c r="D216" t="s">
        <v>370</v>
      </c>
      <c r="E216" s="2" t="s">
        <v>269</v>
      </c>
      <c r="F216" t="s">
        <v>1901</v>
      </c>
      <c r="G216" s="2" t="s">
        <v>617</v>
      </c>
      <c r="H216" t="s">
        <v>1405</v>
      </c>
    </row>
    <row r="217" spans="1:8" x14ac:dyDescent="0.15">
      <c r="A217" s="232">
        <v>216</v>
      </c>
      <c r="B217" t="s">
        <v>2433</v>
      </c>
      <c r="C217" t="s">
        <v>2434</v>
      </c>
      <c r="D217" t="s">
        <v>370</v>
      </c>
      <c r="E217" s="2" t="s">
        <v>269</v>
      </c>
      <c r="F217" t="s">
        <v>1917</v>
      </c>
      <c r="G217" s="2" t="s">
        <v>618</v>
      </c>
      <c r="H217" t="s">
        <v>1405</v>
      </c>
    </row>
    <row r="218" spans="1:8" x14ac:dyDescent="0.15">
      <c r="A218" s="232">
        <v>217</v>
      </c>
      <c r="B218" t="s">
        <v>2435</v>
      </c>
      <c r="C218" t="s">
        <v>2436</v>
      </c>
      <c r="D218" t="s">
        <v>370</v>
      </c>
      <c r="E218" s="2" t="s">
        <v>269</v>
      </c>
      <c r="F218" t="s">
        <v>1917</v>
      </c>
      <c r="G218" s="2" t="s">
        <v>2437</v>
      </c>
      <c r="H218" t="s">
        <v>1405</v>
      </c>
    </row>
    <row r="219" spans="1:8" x14ac:dyDescent="0.15">
      <c r="A219" s="232">
        <v>218</v>
      </c>
      <c r="B219" t="s">
        <v>2438</v>
      </c>
      <c r="C219" t="s">
        <v>2439</v>
      </c>
      <c r="D219" t="s">
        <v>370</v>
      </c>
      <c r="E219" s="2" t="s">
        <v>269</v>
      </c>
      <c r="F219" t="s">
        <v>1910</v>
      </c>
      <c r="G219" s="2" t="s">
        <v>533</v>
      </c>
      <c r="H219" t="s">
        <v>1405</v>
      </c>
    </row>
    <row r="220" spans="1:8" x14ac:dyDescent="0.15">
      <c r="A220" s="232">
        <v>219</v>
      </c>
      <c r="B220" t="s">
        <v>2440</v>
      </c>
      <c r="C220" t="s">
        <v>2441</v>
      </c>
      <c r="D220" t="s">
        <v>370</v>
      </c>
      <c r="E220" s="2" t="s">
        <v>269</v>
      </c>
      <c r="F220" t="s">
        <v>1901</v>
      </c>
      <c r="G220" s="2" t="s">
        <v>619</v>
      </c>
      <c r="H220" t="s">
        <v>1405</v>
      </c>
    </row>
    <row r="221" spans="1:8" x14ac:dyDescent="0.15">
      <c r="A221" s="232">
        <v>220</v>
      </c>
      <c r="B221" t="s">
        <v>2442</v>
      </c>
      <c r="C221" t="s">
        <v>2443</v>
      </c>
      <c r="D221" t="s">
        <v>370</v>
      </c>
      <c r="E221" s="2" t="s">
        <v>269</v>
      </c>
      <c r="F221" t="s">
        <v>27</v>
      </c>
      <c r="G221" s="2" t="s">
        <v>620</v>
      </c>
      <c r="H221" t="s">
        <v>1405</v>
      </c>
    </row>
    <row r="222" spans="1:8" x14ac:dyDescent="0.15">
      <c r="A222" s="232">
        <v>221</v>
      </c>
      <c r="B222" t="s">
        <v>2444</v>
      </c>
      <c r="C222" t="s">
        <v>2445</v>
      </c>
      <c r="D222" t="s">
        <v>370</v>
      </c>
      <c r="E222" s="2" t="s">
        <v>269</v>
      </c>
      <c r="F222" t="s">
        <v>2366</v>
      </c>
      <c r="G222" s="2" t="s">
        <v>621</v>
      </c>
      <c r="H222" t="s">
        <v>1405</v>
      </c>
    </row>
    <row r="223" spans="1:8" x14ac:dyDescent="0.15">
      <c r="A223" s="232">
        <v>222</v>
      </c>
      <c r="B223" t="s">
        <v>2446</v>
      </c>
      <c r="C223" t="s">
        <v>2447</v>
      </c>
      <c r="D223" t="s">
        <v>370</v>
      </c>
      <c r="E223" s="2" t="s">
        <v>269</v>
      </c>
      <c r="F223" t="s">
        <v>2206</v>
      </c>
      <c r="G223" s="2" t="s">
        <v>2448</v>
      </c>
      <c r="H223" t="s">
        <v>1405</v>
      </c>
    </row>
    <row r="224" spans="1:8" x14ac:dyDescent="0.15">
      <c r="A224" s="232">
        <v>223</v>
      </c>
      <c r="B224" t="s">
        <v>2449</v>
      </c>
      <c r="C224" t="s">
        <v>2450</v>
      </c>
      <c r="D224" t="s">
        <v>370</v>
      </c>
      <c r="E224" s="2" t="s">
        <v>269</v>
      </c>
      <c r="F224" t="s">
        <v>2010</v>
      </c>
      <c r="G224" s="2" t="s">
        <v>531</v>
      </c>
      <c r="H224" t="s">
        <v>1405</v>
      </c>
    </row>
    <row r="225" spans="1:8" x14ac:dyDescent="0.15">
      <c r="A225" s="232">
        <v>224</v>
      </c>
      <c r="B225" t="s">
        <v>2451</v>
      </c>
      <c r="C225" t="s">
        <v>2452</v>
      </c>
      <c r="D225" t="s">
        <v>370</v>
      </c>
      <c r="E225" s="2" t="s">
        <v>269</v>
      </c>
      <c r="F225" t="s">
        <v>1939</v>
      </c>
      <c r="G225" s="2" t="s">
        <v>614</v>
      </c>
      <c r="H225" t="s">
        <v>1405</v>
      </c>
    </row>
    <row r="226" spans="1:8" x14ac:dyDescent="0.15">
      <c r="A226" s="232">
        <v>225</v>
      </c>
      <c r="B226" t="s">
        <v>2453</v>
      </c>
      <c r="C226" t="s">
        <v>2454</v>
      </c>
      <c r="D226" t="s">
        <v>370</v>
      </c>
      <c r="E226" s="2" t="s">
        <v>269</v>
      </c>
      <c r="F226" t="s">
        <v>1901</v>
      </c>
      <c r="G226" s="2" t="s">
        <v>622</v>
      </c>
      <c r="H226" t="s">
        <v>1405</v>
      </c>
    </row>
    <row r="227" spans="1:8" x14ac:dyDescent="0.15">
      <c r="A227" s="232">
        <v>226</v>
      </c>
      <c r="B227" t="s">
        <v>2455</v>
      </c>
      <c r="C227" t="s">
        <v>2456</v>
      </c>
      <c r="D227" t="s">
        <v>370</v>
      </c>
      <c r="E227" s="2" t="s">
        <v>269</v>
      </c>
      <c r="F227" t="s">
        <v>1901</v>
      </c>
      <c r="G227" s="2" t="s">
        <v>2457</v>
      </c>
      <c r="H227" t="s">
        <v>1405</v>
      </c>
    </row>
    <row r="228" spans="1:8" x14ac:dyDescent="0.15">
      <c r="A228" s="232">
        <v>227</v>
      </c>
      <c r="B228" t="s">
        <v>2458</v>
      </c>
      <c r="C228" t="s">
        <v>2459</v>
      </c>
      <c r="D228" t="s">
        <v>370</v>
      </c>
      <c r="E228" s="2" t="s">
        <v>1392</v>
      </c>
      <c r="F228" t="s">
        <v>2256</v>
      </c>
      <c r="G228" s="2" t="s">
        <v>2460</v>
      </c>
      <c r="H228" t="s">
        <v>1405</v>
      </c>
    </row>
    <row r="229" spans="1:8" x14ac:dyDescent="0.15">
      <c r="A229" s="232">
        <v>228</v>
      </c>
      <c r="B229" t="s">
        <v>2461</v>
      </c>
      <c r="C229" t="s">
        <v>2462</v>
      </c>
      <c r="D229" t="s">
        <v>370</v>
      </c>
      <c r="E229" s="2" t="s">
        <v>1392</v>
      </c>
      <c r="F229" t="s">
        <v>1917</v>
      </c>
      <c r="G229" s="2" t="s">
        <v>2463</v>
      </c>
      <c r="H229" t="s">
        <v>1405</v>
      </c>
    </row>
    <row r="230" spans="1:8" x14ac:dyDescent="0.15">
      <c r="A230" s="232">
        <v>229</v>
      </c>
      <c r="B230" t="s">
        <v>2464</v>
      </c>
      <c r="C230" t="s">
        <v>2465</v>
      </c>
      <c r="D230" t="s">
        <v>370</v>
      </c>
      <c r="E230" s="2" t="s">
        <v>1392</v>
      </c>
      <c r="F230" t="s">
        <v>1910</v>
      </c>
      <c r="G230" s="2" t="s">
        <v>2466</v>
      </c>
      <c r="H230" t="s">
        <v>1405</v>
      </c>
    </row>
    <row r="231" spans="1:8" x14ac:dyDescent="0.15">
      <c r="A231" s="232">
        <v>230</v>
      </c>
      <c r="B231" t="s">
        <v>2467</v>
      </c>
      <c r="C231" t="s">
        <v>2468</v>
      </c>
      <c r="D231" t="s">
        <v>370</v>
      </c>
      <c r="E231" s="2" t="s">
        <v>1392</v>
      </c>
      <c r="F231" t="s">
        <v>2007</v>
      </c>
      <c r="G231" s="2" t="s">
        <v>2469</v>
      </c>
      <c r="H231" t="s">
        <v>1405</v>
      </c>
    </row>
    <row r="232" spans="1:8" x14ac:dyDescent="0.15">
      <c r="A232" s="232">
        <v>231</v>
      </c>
      <c r="B232" t="s">
        <v>2470</v>
      </c>
      <c r="C232" t="s">
        <v>2471</v>
      </c>
      <c r="D232" t="s">
        <v>370</v>
      </c>
      <c r="E232" s="2" t="s">
        <v>1392</v>
      </c>
      <c r="F232" t="s">
        <v>1939</v>
      </c>
      <c r="G232" s="2" t="s">
        <v>623</v>
      </c>
      <c r="H232" t="s">
        <v>1405</v>
      </c>
    </row>
    <row r="233" spans="1:8" x14ac:dyDescent="0.15">
      <c r="A233" s="232">
        <v>232</v>
      </c>
      <c r="B233" t="s">
        <v>2472</v>
      </c>
      <c r="C233" t="s">
        <v>2473</v>
      </c>
      <c r="D233" t="s">
        <v>370</v>
      </c>
      <c r="E233" s="2" t="s">
        <v>1392</v>
      </c>
      <c r="F233" t="s">
        <v>2373</v>
      </c>
      <c r="G233" s="2" t="s">
        <v>624</v>
      </c>
      <c r="H233" t="s">
        <v>1405</v>
      </c>
    </row>
    <row r="234" spans="1:8" x14ac:dyDescent="0.15">
      <c r="A234" s="232">
        <v>233</v>
      </c>
      <c r="B234" t="s">
        <v>2474</v>
      </c>
      <c r="C234" t="s">
        <v>2475</v>
      </c>
      <c r="D234" t="s">
        <v>370</v>
      </c>
      <c r="E234" s="2" t="s">
        <v>1392</v>
      </c>
      <c r="F234" t="s">
        <v>2476</v>
      </c>
      <c r="G234" s="2" t="s">
        <v>2477</v>
      </c>
      <c r="H234" t="s">
        <v>1405</v>
      </c>
    </row>
    <row r="235" spans="1:8" x14ac:dyDescent="0.15">
      <c r="A235" s="232">
        <v>234</v>
      </c>
      <c r="B235" t="s">
        <v>2478</v>
      </c>
      <c r="C235" t="s">
        <v>2479</v>
      </c>
      <c r="D235" t="s">
        <v>370</v>
      </c>
      <c r="E235" s="2" t="s">
        <v>1392</v>
      </c>
      <c r="F235" t="s">
        <v>1932</v>
      </c>
      <c r="G235" s="2" t="s">
        <v>545</v>
      </c>
      <c r="H235" t="s">
        <v>1405</v>
      </c>
    </row>
    <row r="236" spans="1:8" x14ac:dyDescent="0.15">
      <c r="A236" s="232">
        <v>235</v>
      </c>
      <c r="B236" t="s">
        <v>2480</v>
      </c>
      <c r="C236" t="s">
        <v>2481</v>
      </c>
      <c r="D236" t="s">
        <v>370</v>
      </c>
      <c r="E236" s="2" t="s">
        <v>1392</v>
      </c>
      <c r="F236" t="s">
        <v>2003</v>
      </c>
      <c r="G236" s="2" t="s">
        <v>2482</v>
      </c>
      <c r="H236" t="s">
        <v>1405</v>
      </c>
    </row>
    <row r="237" spans="1:8" x14ac:dyDescent="0.15">
      <c r="A237" s="232">
        <v>236</v>
      </c>
      <c r="B237" t="s">
        <v>2483</v>
      </c>
      <c r="C237" t="s">
        <v>2484</v>
      </c>
      <c r="D237" t="s">
        <v>370</v>
      </c>
      <c r="E237" s="2" t="s">
        <v>1392</v>
      </c>
      <c r="F237" t="s">
        <v>2031</v>
      </c>
      <c r="G237" s="2" t="s">
        <v>2485</v>
      </c>
      <c r="H237" t="s">
        <v>1405</v>
      </c>
    </row>
    <row r="238" spans="1:8" x14ac:dyDescent="0.15">
      <c r="A238" s="232">
        <v>237</v>
      </c>
      <c r="B238" t="s">
        <v>2486</v>
      </c>
      <c r="C238" t="s">
        <v>2487</v>
      </c>
      <c r="D238" t="s">
        <v>370</v>
      </c>
      <c r="E238" s="2" t="s">
        <v>1392</v>
      </c>
      <c r="F238" t="s">
        <v>2137</v>
      </c>
      <c r="G238" s="2" t="s">
        <v>2247</v>
      </c>
      <c r="H238" t="s">
        <v>1405</v>
      </c>
    </row>
    <row r="239" spans="1:8" x14ac:dyDescent="0.15">
      <c r="A239" s="232">
        <v>238</v>
      </c>
      <c r="B239" t="s">
        <v>2488</v>
      </c>
      <c r="C239" t="s">
        <v>2489</v>
      </c>
      <c r="D239" t="s">
        <v>370</v>
      </c>
      <c r="E239" s="2" t="s">
        <v>1392</v>
      </c>
      <c r="F239" t="s">
        <v>1921</v>
      </c>
      <c r="G239" s="2" t="s">
        <v>625</v>
      </c>
      <c r="H239" t="s">
        <v>1405</v>
      </c>
    </row>
    <row r="240" spans="1:8" x14ac:dyDescent="0.15">
      <c r="A240" s="232">
        <v>239</v>
      </c>
      <c r="B240" t="s">
        <v>2490</v>
      </c>
      <c r="C240" t="s">
        <v>2491</v>
      </c>
      <c r="D240" t="s">
        <v>370</v>
      </c>
      <c r="E240" s="2" t="s">
        <v>1392</v>
      </c>
      <c r="F240" t="s">
        <v>1917</v>
      </c>
      <c r="G240" s="2" t="s">
        <v>626</v>
      </c>
      <c r="H240" t="s">
        <v>1405</v>
      </c>
    </row>
    <row r="241" spans="1:8" x14ac:dyDescent="0.15">
      <c r="A241" s="232">
        <v>240</v>
      </c>
      <c r="B241" t="s">
        <v>2492</v>
      </c>
      <c r="C241" t="s">
        <v>2493</v>
      </c>
      <c r="D241" t="s">
        <v>370</v>
      </c>
      <c r="E241" s="2" t="s">
        <v>1392</v>
      </c>
      <c r="F241" t="s">
        <v>2174</v>
      </c>
      <c r="G241" s="2" t="s">
        <v>2466</v>
      </c>
      <c r="H241" t="s">
        <v>1405</v>
      </c>
    </row>
    <row r="242" spans="1:8" x14ac:dyDescent="0.15">
      <c r="A242" s="232">
        <v>241</v>
      </c>
      <c r="B242" t="s">
        <v>2494</v>
      </c>
      <c r="C242" t="s">
        <v>2495</v>
      </c>
      <c r="D242" t="s">
        <v>370</v>
      </c>
      <c r="E242" s="2" t="s">
        <v>1392</v>
      </c>
      <c r="F242" t="s">
        <v>1948</v>
      </c>
      <c r="G242" s="2" t="s">
        <v>627</v>
      </c>
      <c r="H242" t="s">
        <v>1405</v>
      </c>
    </row>
    <row r="243" spans="1:8" x14ac:dyDescent="0.15">
      <c r="A243" s="232">
        <v>242</v>
      </c>
      <c r="B243" t="s">
        <v>2496</v>
      </c>
      <c r="C243" t="s">
        <v>2497</v>
      </c>
      <c r="D243" t="s">
        <v>370</v>
      </c>
      <c r="E243" s="2" t="s">
        <v>1392</v>
      </c>
      <c r="F243" t="s">
        <v>1932</v>
      </c>
      <c r="G243" s="2" t="s">
        <v>2498</v>
      </c>
      <c r="H243" t="s">
        <v>1405</v>
      </c>
    </row>
    <row r="244" spans="1:8" x14ac:dyDescent="0.15">
      <c r="A244" s="232">
        <v>243</v>
      </c>
      <c r="B244" t="s">
        <v>2499</v>
      </c>
      <c r="C244" t="s">
        <v>2500</v>
      </c>
      <c r="D244" t="s">
        <v>370</v>
      </c>
      <c r="E244" s="2" t="s">
        <v>1392</v>
      </c>
      <c r="F244" t="s">
        <v>2231</v>
      </c>
      <c r="G244" s="2" t="s">
        <v>628</v>
      </c>
      <c r="H244" t="s">
        <v>1405</v>
      </c>
    </row>
    <row r="245" spans="1:8" x14ac:dyDescent="0.15">
      <c r="A245" s="232">
        <v>244</v>
      </c>
      <c r="B245" t="s">
        <v>2501</v>
      </c>
      <c r="C245" t="s">
        <v>2502</v>
      </c>
      <c r="D245" t="s">
        <v>370</v>
      </c>
      <c r="E245" s="2" t="s">
        <v>1392</v>
      </c>
      <c r="F245" t="s">
        <v>1901</v>
      </c>
      <c r="G245" s="2" t="s">
        <v>2503</v>
      </c>
      <c r="H245" t="s">
        <v>1405</v>
      </c>
    </row>
    <row r="246" spans="1:8" x14ac:dyDescent="0.15">
      <c r="A246" s="232">
        <v>245</v>
      </c>
      <c r="B246" t="s">
        <v>2504</v>
      </c>
      <c r="C246" t="s">
        <v>2505</v>
      </c>
      <c r="D246" t="s">
        <v>370</v>
      </c>
      <c r="E246" s="2" t="s">
        <v>1392</v>
      </c>
      <c r="F246" t="s">
        <v>2003</v>
      </c>
      <c r="G246" s="2" t="s">
        <v>2506</v>
      </c>
      <c r="H246" t="s">
        <v>1405</v>
      </c>
    </row>
    <row r="247" spans="1:8" x14ac:dyDescent="0.15">
      <c r="A247" s="232">
        <v>246</v>
      </c>
      <c r="B247" t="s">
        <v>2507</v>
      </c>
      <c r="C247" t="s">
        <v>2508</v>
      </c>
      <c r="D247" t="s">
        <v>370</v>
      </c>
      <c r="E247" s="2" t="s">
        <v>1392</v>
      </c>
      <c r="F247" t="s">
        <v>1901</v>
      </c>
      <c r="G247" s="2" t="s">
        <v>629</v>
      </c>
      <c r="H247" t="s">
        <v>1405</v>
      </c>
    </row>
    <row r="248" spans="1:8" x14ac:dyDescent="0.15">
      <c r="A248" s="232">
        <v>247</v>
      </c>
      <c r="B248" t="s">
        <v>2509</v>
      </c>
      <c r="C248" t="s">
        <v>2510</v>
      </c>
      <c r="D248" t="s">
        <v>370</v>
      </c>
      <c r="E248" s="2" t="s">
        <v>1392</v>
      </c>
      <c r="F248" t="s">
        <v>2055</v>
      </c>
      <c r="G248" s="2" t="s">
        <v>630</v>
      </c>
      <c r="H248" t="s">
        <v>1405</v>
      </c>
    </row>
    <row r="249" spans="1:8" x14ac:dyDescent="0.15">
      <c r="A249" s="232">
        <v>248</v>
      </c>
      <c r="B249" t="s">
        <v>2511</v>
      </c>
      <c r="C249" t="s">
        <v>2512</v>
      </c>
      <c r="D249" t="s">
        <v>370</v>
      </c>
      <c r="E249" s="2" t="s">
        <v>1392</v>
      </c>
      <c r="F249" t="s">
        <v>2055</v>
      </c>
      <c r="G249" s="2" t="s">
        <v>2463</v>
      </c>
      <c r="H249" t="s">
        <v>1405</v>
      </c>
    </row>
    <row r="250" spans="1:8" x14ac:dyDescent="0.15">
      <c r="A250" s="232">
        <v>249</v>
      </c>
      <c r="B250" t="s">
        <v>2513</v>
      </c>
      <c r="C250" t="s">
        <v>2514</v>
      </c>
      <c r="D250" t="s">
        <v>370</v>
      </c>
      <c r="E250" s="2" t="s">
        <v>1392</v>
      </c>
      <c r="F250" t="s">
        <v>1901</v>
      </c>
      <c r="G250" s="2" t="s">
        <v>631</v>
      </c>
      <c r="H250" t="s">
        <v>1405</v>
      </c>
    </row>
    <row r="251" spans="1:8" x14ac:dyDescent="0.15">
      <c r="A251" s="232">
        <v>250</v>
      </c>
      <c r="B251" t="s">
        <v>2515</v>
      </c>
      <c r="C251" t="s">
        <v>2516</v>
      </c>
      <c r="D251" t="s">
        <v>370</v>
      </c>
      <c r="E251" s="2" t="s">
        <v>1392</v>
      </c>
      <c r="F251" t="s">
        <v>1901</v>
      </c>
      <c r="G251" s="2" t="s">
        <v>632</v>
      </c>
      <c r="H251" t="s">
        <v>1405</v>
      </c>
    </row>
    <row r="252" spans="1:8" x14ac:dyDescent="0.15">
      <c r="A252" s="232">
        <v>251</v>
      </c>
      <c r="B252" t="s">
        <v>2517</v>
      </c>
      <c r="C252" t="s">
        <v>2518</v>
      </c>
      <c r="D252" t="s">
        <v>370</v>
      </c>
      <c r="E252" s="2" t="s">
        <v>1392</v>
      </c>
      <c r="F252" t="s">
        <v>27</v>
      </c>
      <c r="G252" s="2" t="s">
        <v>2519</v>
      </c>
      <c r="H252" t="s">
        <v>1405</v>
      </c>
    </row>
    <row r="253" spans="1:8" x14ac:dyDescent="0.15">
      <c r="A253" s="232">
        <v>252</v>
      </c>
      <c r="B253" t="s">
        <v>2520</v>
      </c>
      <c r="C253" t="s">
        <v>2521</v>
      </c>
      <c r="D253" t="s">
        <v>370</v>
      </c>
      <c r="E253" s="2" t="s">
        <v>1392</v>
      </c>
      <c r="F253" t="s">
        <v>2055</v>
      </c>
      <c r="G253" s="2" t="s">
        <v>2522</v>
      </c>
      <c r="H253" t="s">
        <v>1405</v>
      </c>
    </row>
    <row r="254" spans="1:8" x14ac:dyDescent="0.15">
      <c r="A254" s="232">
        <v>253</v>
      </c>
      <c r="B254" t="s">
        <v>2523</v>
      </c>
      <c r="C254" t="s">
        <v>2524</v>
      </c>
      <c r="D254" t="s">
        <v>370</v>
      </c>
      <c r="E254" s="2" t="s">
        <v>1392</v>
      </c>
      <c r="F254" t="s">
        <v>1901</v>
      </c>
      <c r="G254" s="2" t="s">
        <v>633</v>
      </c>
      <c r="H254" t="s">
        <v>1405</v>
      </c>
    </row>
    <row r="255" spans="1:8" x14ac:dyDescent="0.15">
      <c r="A255" s="232">
        <v>254</v>
      </c>
      <c r="B255" t="s">
        <v>2525</v>
      </c>
      <c r="C255" t="s">
        <v>2526</v>
      </c>
      <c r="D255" t="s">
        <v>2527</v>
      </c>
      <c r="E255" s="2" t="s">
        <v>70</v>
      </c>
      <c r="F255" t="s">
        <v>2528</v>
      </c>
      <c r="G255" s="2" t="s">
        <v>2529</v>
      </c>
      <c r="H255" t="s">
        <v>1405</v>
      </c>
    </row>
    <row r="256" spans="1:8" x14ac:dyDescent="0.15">
      <c r="A256" s="232">
        <v>255</v>
      </c>
      <c r="B256" t="s">
        <v>2530</v>
      </c>
      <c r="C256" t="s">
        <v>2531</v>
      </c>
      <c r="D256" t="s">
        <v>2527</v>
      </c>
      <c r="E256" s="2" t="s">
        <v>70</v>
      </c>
      <c r="F256" t="s">
        <v>2133</v>
      </c>
      <c r="G256" s="2" t="s">
        <v>2532</v>
      </c>
      <c r="H256" t="s">
        <v>1405</v>
      </c>
    </row>
    <row r="257" spans="1:8" x14ac:dyDescent="0.15">
      <c r="A257" s="232">
        <v>256</v>
      </c>
      <c r="B257" t="s">
        <v>2533</v>
      </c>
      <c r="C257" t="s">
        <v>2534</v>
      </c>
      <c r="D257" t="s">
        <v>383</v>
      </c>
      <c r="E257" s="2" t="s">
        <v>271</v>
      </c>
      <c r="F257" t="s">
        <v>2276</v>
      </c>
      <c r="G257" s="2" t="s">
        <v>2535</v>
      </c>
      <c r="H257" t="s">
        <v>1405</v>
      </c>
    </row>
    <row r="258" spans="1:8" x14ac:dyDescent="0.15">
      <c r="A258" s="232">
        <v>257</v>
      </c>
      <c r="B258" t="s">
        <v>2536</v>
      </c>
      <c r="C258" t="s">
        <v>2537</v>
      </c>
      <c r="D258" t="s">
        <v>383</v>
      </c>
      <c r="E258" s="2" t="s">
        <v>271</v>
      </c>
      <c r="F258" t="s">
        <v>2133</v>
      </c>
      <c r="G258" s="2" t="s">
        <v>2039</v>
      </c>
      <c r="H258" t="s">
        <v>1405</v>
      </c>
    </row>
    <row r="259" spans="1:8" x14ac:dyDescent="0.15">
      <c r="A259" s="232">
        <v>258</v>
      </c>
      <c r="B259" t="s">
        <v>2538</v>
      </c>
      <c r="C259" t="s">
        <v>2539</v>
      </c>
      <c r="D259" t="s">
        <v>383</v>
      </c>
      <c r="E259" s="2" t="s">
        <v>271</v>
      </c>
      <c r="F259" t="s">
        <v>2021</v>
      </c>
      <c r="G259" s="2" t="s">
        <v>2540</v>
      </c>
      <c r="H259" t="s">
        <v>1405</v>
      </c>
    </row>
    <row r="260" spans="1:8" x14ac:dyDescent="0.15">
      <c r="A260" s="232">
        <v>259</v>
      </c>
      <c r="B260" t="s">
        <v>2541</v>
      </c>
      <c r="C260" t="s">
        <v>2542</v>
      </c>
      <c r="D260" t="s">
        <v>383</v>
      </c>
      <c r="E260" s="2" t="s">
        <v>271</v>
      </c>
      <c r="F260" t="s">
        <v>2003</v>
      </c>
      <c r="G260" s="2" t="s">
        <v>491</v>
      </c>
      <c r="H260" t="s">
        <v>1405</v>
      </c>
    </row>
    <row r="261" spans="1:8" x14ac:dyDescent="0.15">
      <c r="A261" s="232">
        <v>260</v>
      </c>
      <c r="B261" t="s">
        <v>2543</v>
      </c>
      <c r="C261" t="s">
        <v>2544</v>
      </c>
      <c r="D261" t="s">
        <v>383</v>
      </c>
      <c r="E261" s="2" t="s">
        <v>271</v>
      </c>
      <c r="F261" t="s">
        <v>1901</v>
      </c>
      <c r="G261" s="2" t="s">
        <v>634</v>
      </c>
      <c r="H261" t="s">
        <v>1405</v>
      </c>
    </row>
    <row r="262" spans="1:8" x14ac:dyDescent="0.15">
      <c r="A262" s="232">
        <v>261</v>
      </c>
      <c r="B262" t="s">
        <v>2545</v>
      </c>
      <c r="C262" t="s">
        <v>2546</v>
      </c>
      <c r="D262" t="s">
        <v>383</v>
      </c>
      <c r="E262" s="2" t="s">
        <v>271</v>
      </c>
      <c r="F262" t="s">
        <v>1932</v>
      </c>
      <c r="G262" s="2" t="s">
        <v>635</v>
      </c>
      <c r="H262" t="s">
        <v>1405</v>
      </c>
    </row>
    <row r="263" spans="1:8" x14ac:dyDescent="0.15">
      <c r="A263" s="232">
        <v>262</v>
      </c>
      <c r="B263" t="s">
        <v>2547</v>
      </c>
      <c r="C263" t="s">
        <v>2548</v>
      </c>
      <c r="D263" t="s">
        <v>383</v>
      </c>
      <c r="E263" s="2" t="s">
        <v>271</v>
      </c>
      <c r="F263" t="s">
        <v>1910</v>
      </c>
      <c r="G263" s="2" t="s">
        <v>636</v>
      </c>
      <c r="H263" t="s">
        <v>1405</v>
      </c>
    </row>
    <row r="264" spans="1:8" x14ac:dyDescent="0.15">
      <c r="A264" s="232">
        <v>263</v>
      </c>
      <c r="B264" t="s">
        <v>2549</v>
      </c>
      <c r="C264" t="s">
        <v>2550</v>
      </c>
      <c r="D264" t="s">
        <v>383</v>
      </c>
      <c r="E264" s="2" t="s">
        <v>270</v>
      </c>
      <c r="F264" t="s">
        <v>1983</v>
      </c>
      <c r="G264" s="2" t="s">
        <v>637</v>
      </c>
      <c r="H264" t="s">
        <v>1405</v>
      </c>
    </row>
    <row r="265" spans="1:8" x14ac:dyDescent="0.15">
      <c r="A265" s="232">
        <v>264</v>
      </c>
      <c r="B265" t="s">
        <v>2551</v>
      </c>
      <c r="C265" t="s">
        <v>2552</v>
      </c>
      <c r="D265" t="s">
        <v>383</v>
      </c>
      <c r="E265" s="2" t="s">
        <v>270</v>
      </c>
      <c r="F265" t="s">
        <v>2553</v>
      </c>
      <c r="G265" s="2" t="s">
        <v>638</v>
      </c>
      <c r="H265" t="s">
        <v>1405</v>
      </c>
    </row>
    <row r="266" spans="1:8" x14ac:dyDescent="0.15">
      <c r="A266" s="232">
        <v>265</v>
      </c>
      <c r="B266" t="s">
        <v>2554</v>
      </c>
      <c r="C266" t="s">
        <v>2555</v>
      </c>
      <c r="D266" t="s">
        <v>383</v>
      </c>
      <c r="E266" s="2" t="s">
        <v>270</v>
      </c>
      <c r="F266" t="s">
        <v>2212</v>
      </c>
      <c r="G266" s="2" t="s">
        <v>639</v>
      </c>
      <c r="H266" t="s">
        <v>1405</v>
      </c>
    </row>
    <row r="267" spans="1:8" x14ac:dyDescent="0.15">
      <c r="A267" s="232">
        <v>266</v>
      </c>
      <c r="B267" t="s">
        <v>2556</v>
      </c>
      <c r="C267" t="s">
        <v>2557</v>
      </c>
      <c r="D267" t="s">
        <v>383</v>
      </c>
      <c r="E267" s="2" t="s">
        <v>270</v>
      </c>
      <c r="F267" t="s">
        <v>2373</v>
      </c>
      <c r="G267" s="2" t="s">
        <v>547</v>
      </c>
      <c r="H267" t="s">
        <v>1405</v>
      </c>
    </row>
    <row r="268" spans="1:8" x14ac:dyDescent="0.15">
      <c r="A268" s="232">
        <v>267</v>
      </c>
      <c r="B268" t="s">
        <v>2558</v>
      </c>
      <c r="C268" t="s">
        <v>2559</v>
      </c>
      <c r="D268" t="s">
        <v>383</v>
      </c>
      <c r="E268" s="2" t="s">
        <v>270</v>
      </c>
      <c r="F268" t="s">
        <v>2066</v>
      </c>
      <c r="G268" s="2" t="s">
        <v>640</v>
      </c>
      <c r="H268" t="s">
        <v>1405</v>
      </c>
    </row>
    <row r="269" spans="1:8" x14ac:dyDescent="0.15">
      <c r="A269" s="232">
        <v>268</v>
      </c>
      <c r="B269" t="s">
        <v>2560</v>
      </c>
      <c r="C269" t="s">
        <v>2561</v>
      </c>
      <c r="D269" t="s">
        <v>383</v>
      </c>
      <c r="E269" s="2" t="s">
        <v>270</v>
      </c>
      <c r="F269" t="s">
        <v>2256</v>
      </c>
      <c r="G269" s="2" t="s">
        <v>514</v>
      </c>
      <c r="H269" t="s">
        <v>1405</v>
      </c>
    </row>
    <row r="270" spans="1:8" x14ac:dyDescent="0.15">
      <c r="A270" s="232">
        <v>269</v>
      </c>
      <c r="B270" t="s">
        <v>2562</v>
      </c>
      <c r="C270" t="s">
        <v>2563</v>
      </c>
      <c r="D270" t="s">
        <v>383</v>
      </c>
      <c r="E270" s="2" t="s">
        <v>270</v>
      </c>
      <c r="F270" t="s">
        <v>1932</v>
      </c>
      <c r="G270" s="2" t="s">
        <v>641</v>
      </c>
      <c r="H270" t="s">
        <v>1405</v>
      </c>
    </row>
    <row r="271" spans="1:8" x14ac:dyDescent="0.15">
      <c r="A271" s="232">
        <v>270</v>
      </c>
      <c r="B271" t="s">
        <v>2564</v>
      </c>
      <c r="C271" t="s">
        <v>2565</v>
      </c>
      <c r="D271" t="s">
        <v>383</v>
      </c>
      <c r="E271" s="2" t="s">
        <v>270</v>
      </c>
      <c r="F271" t="s">
        <v>2021</v>
      </c>
      <c r="G271" s="2" t="s">
        <v>642</v>
      </c>
      <c r="H271" t="s">
        <v>1405</v>
      </c>
    </row>
    <row r="272" spans="1:8" x14ac:dyDescent="0.15">
      <c r="A272" s="232">
        <v>271</v>
      </c>
      <c r="B272" t="s">
        <v>2566</v>
      </c>
      <c r="C272" t="s">
        <v>2567</v>
      </c>
      <c r="D272" t="s">
        <v>383</v>
      </c>
      <c r="E272" s="2" t="s">
        <v>270</v>
      </c>
      <c r="F272" t="s">
        <v>2137</v>
      </c>
      <c r="G272" s="2" t="s">
        <v>2395</v>
      </c>
      <c r="H272" t="s">
        <v>1405</v>
      </c>
    </row>
    <row r="273" spans="1:8" x14ac:dyDescent="0.15">
      <c r="A273" s="232">
        <v>272</v>
      </c>
      <c r="B273" t="s">
        <v>2568</v>
      </c>
      <c r="C273" t="s">
        <v>2569</v>
      </c>
      <c r="D273" t="s">
        <v>383</v>
      </c>
      <c r="E273" s="2" t="s">
        <v>269</v>
      </c>
      <c r="F273" t="s">
        <v>2256</v>
      </c>
      <c r="G273" s="2" t="s">
        <v>2570</v>
      </c>
      <c r="H273" t="s">
        <v>1405</v>
      </c>
    </row>
    <row r="274" spans="1:8" x14ac:dyDescent="0.15">
      <c r="A274" s="232">
        <v>273</v>
      </c>
      <c r="B274" t="s">
        <v>2571</v>
      </c>
      <c r="C274" t="s">
        <v>2572</v>
      </c>
      <c r="D274" t="s">
        <v>383</v>
      </c>
      <c r="E274" s="2" t="s">
        <v>269</v>
      </c>
      <c r="F274" t="s">
        <v>1948</v>
      </c>
      <c r="G274" s="2" t="s">
        <v>2573</v>
      </c>
      <c r="H274" t="s">
        <v>1405</v>
      </c>
    </row>
    <row r="275" spans="1:8" x14ac:dyDescent="0.15">
      <c r="A275" s="232">
        <v>274</v>
      </c>
      <c r="B275" t="s">
        <v>2574</v>
      </c>
      <c r="C275" t="s">
        <v>2575</v>
      </c>
      <c r="D275" t="s">
        <v>383</v>
      </c>
      <c r="E275" s="2" t="s">
        <v>269</v>
      </c>
      <c r="F275" t="s">
        <v>1901</v>
      </c>
      <c r="G275" s="2" t="s">
        <v>2573</v>
      </c>
      <c r="H275" t="s">
        <v>1405</v>
      </c>
    </row>
    <row r="276" spans="1:8" x14ac:dyDescent="0.15">
      <c r="A276" s="232">
        <v>275</v>
      </c>
      <c r="B276" t="s">
        <v>2576</v>
      </c>
      <c r="C276" t="s">
        <v>2577</v>
      </c>
      <c r="D276" t="s">
        <v>383</v>
      </c>
      <c r="E276" s="2" t="s">
        <v>269</v>
      </c>
      <c r="F276" t="s">
        <v>2553</v>
      </c>
      <c r="G276" s="2" t="s">
        <v>2573</v>
      </c>
      <c r="H276" t="s">
        <v>1405</v>
      </c>
    </row>
    <row r="277" spans="1:8" x14ac:dyDescent="0.15">
      <c r="A277" s="232">
        <v>276</v>
      </c>
      <c r="B277" t="s">
        <v>2578</v>
      </c>
      <c r="C277" t="s">
        <v>2579</v>
      </c>
      <c r="D277" t="s">
        <v>383</v>
      </c>
      <c r="E277" s="2" t="s">
        <v>269</v>
      </c>
      <c r="F277" t="s">
        <v>2087</v>
      </c>
      <c r="G277" s="2" t="s">
        <v>643</v>
      </c>
      <c r="H277" t="s">
        <v>1405</v>
      </c>
    </row>
    <row r="278" spans="1:8" x14ac:dyDescent="0.15">
      <c r="A278" s="232">
        <v>277</v>
      </c>
      <c r="B278" t="s">
        <v>2580</v>
      </c>
      <c r="C278" t="s">
        <v>2581</v>
      </c>
      <c r="D278" t="s">
        <v>383</v>
      </c>
      <c r="E278" s="2" t="s">
        <v>269</v>
      </c>
      <c r="F278" t="s">
        <v>1901</v>
      </c>
      <c r="G278" s="2" t="s">
        <v>644</v>
      </c>
      <c r="H278" t="s">
        <v>1405</v>
      </c>
    </row>
    <row r="279" spans="1:8" x14ac:dyDescent="0.15">
      <c r="A279" s="232">
        <v>278</v>
      </c>
      <c r="B279" t="s">
        <v>2582</v>
      </c>
      <c r="C279" t="s">
        <v>2583</v>
      </c>
      <c r="D279" t="s">
        <v>383</v>
      </c>
      <c r="E279" s="2" t="s">
        <v>1392</v>
      </c>
      <c r="F279" t="s">
        <v>2256</v>
      </c>
      <c r="G279" s="2" t="s">
        <v>645</v>
      </c>
      <c r="H279" t="s">
        <v>1405</v>
      </c>
    </row>
    <row r="280" spans="1:8" x14ac:dyDescent="0.15">
      <c r="A280" s="232">
        <v>279</v>
      </c>
      <c r="B280" t="s">
        <v>2584</v>
      </c>
      <c r="C280" t="s">
        <v>2585</v>
      </c>
      <c r="D280" t="s">
        <v>383</v>
      </c>
      <c r="E280" s="2" t="s">
        <v>1392</v>
      </c>
      <c r="F280" t="s">
        <v>1917</v>
      </c>
      <c r="G280" s="2" t="s">
        <v>2586</v>
      </c>
      <c r="H280" t="s">
        <v>1405</v>
      </c>
    </row>
    <row r="281" spans="1:8" x14ac:dyDescent="0.15">
      <c r="A281" s="232">
        <v>280</v>
      </c>
      <c r="B281" t="s">
        <v>2587</v>
      </c>
      <c r="C281" t="s">
        <v>2588</v>
      </c>
      <c r="D281" t="s">
        <v>383</v>
      </c>
      <c r="E281" s="2" t="s">
        <v>1392</v>
      </c>
      <c r="F281" t="s">
        <v>2476</v>
      </c>
      <c r="G281" s="2" t="s">
        <v>2506</v>
      </c>
      <c r="H281" t="s">
        <v>1405</v>
      </c>
    </row>
    <row r="282" spans="1:8" x14ac:dyDescent="0.15">
      <c r="A282" s="232">
        <v>281</v>
      </c>
      <c r="B282" t="s">
        <v>2589</v>
      </c>
      <c r="C282" t="s">
        <v>2590</v>
      </c>
      <c r="D282" t="s">
        <v>383</v>
      </c>
      <c r="E282" s="2" t="s">
        <v>271</v>
      </c>
      <c r="F282" t="s">
        <v>1980</v>
      </c>
      <c r="G282" s="2" t="s">
        <v>2591</v>
      </c>
      <c r="H282" t="s">
        <v>1405</v>
      </c>
    </row>
    <row r="283" spans="1:8" x14ac:dyDescent="0.15">
      <c r="A283" s="232">
        <v>282</v>
      </c>
      <c r="B283" t="s">
        <v>2592</v>
      </c>
      <c r="C283" t="s">
        <v>2593</v>
      </c>
      <c r="D283" t="s">
        <v>383</v>
      </c>
      <c r="E283" s="2" t="s">
        <v>271</v>
      </c>
      <c r="F283" t="s">
        <v>1917</v>
      </c>
      <c r="G283" s="2" t="s">
        <v>646</v>
      </c>
      <c r="H283" t="s">
        <v>1405</v>
      </c>
    </row>
    <row r="284" spans="1:8" x14ac:dyDescent="0.15">
      <c r="A284" s="232">
        <v>283</v>
      </c>
      <c r="B284" t="s">
        <v>2594</v>
      </c>
      <c r="C284" t="s">
        <v>2595</v>
      </c>
      <c r="D284" t="s">
        <v>383</v>
      </c>
      <c r="E284" s="2" t="s">
        <v>271</v>
      </c>
      <c r="F284" t="s">
        <v>1932</v>
      </c>
      <c r="G284" s="2" t="s">
        <v>647</v>
      </c>
      <c r="H284" t="s">
        <v>1405</v>
      </c>
    </row>
    <row r="285" spans="1:8" x14ac:dyDescent="0.15">
      <c r="A285" s="232">
        <v>284</v>
      </c>
      <c r="B285" t="s">
        <v>2596</v>
      </c>
      <c r="C285" t="s">
        <v>2597</v>
      </c>
      <c r="D285" t="s">
        <v>383</v>
      </c>
      <c r="E285" s="2" t="s">
        <v>271</v>
      </c>
      <c r="F285" t="s">
        <v>1901</v>
      </c>
      <c r="G285" s="2" t="s">
        <v>648</v>
      </c>
      <c r="H285" t="s">
        <v>1405</v>
      </c>
    </row>
    <row r="286" spans="1:8" x14ac:dyDescent="0.15">
      <c r="A286" s="232">
        <v>285</v>
      </c>
      <c r="B286" t="s">
        <v>2598</v>
      </c>
      <c r="C286" t="s">
        <v>2599</v>
      </c>
      <c r="D286" t="s">
        <v>383</v>
      </c>
      <c r="E286" s="2" t="s">
        <v>271</v>
      </c>
      <c r="F286" t="s">
        <v>2137</v>
      </c>
      <c r="G286" s="2" t="s">
        <v>649</v>
      </c>
      <c r="H286" t="s">
        <v>1405</v>
      </c>
    </row>
    <row r="287" spans="1:8" x14ac:dyDescent="0.15">
      <c r="A287" s="232">
        <v>286</v>
      </c>
      <c r="B287" t="s">
        <v>2600</v>
      </c>
      <c r="C287" t="s">
        <v>2601</v>
      </c>
      <c r="D287" t="s">
        <v>383</v>
      </c>
      <c r="E287" s="2" t="s">
        <v>271</v>
      </c>
      <c r="F287" t="s">
        <v>2174</v>
      </c>
      <c r="G287" s="2" t="s">
        <v>584</v>
      </c>
      <c r="H287" t="s">
        <v>1405</v>
      </c>
    </row>
    <row r="288" spans="1:8" x14ac:dyDescent="0.15">
      <c r="A288" s="232">
        <v>287</v>
      </c>
      <c r="B288" t="s">
        <v>2602</v>
      </c>
      <c r="C288" t="s">
        <v>2603</v>
      </c>
      <c r="D288" t="s">
        <v>383</v>
      </c>
      <c r="E288" s="2" t="s">
        <v>271</v>
      </c>
      <c r="F288" t="s">
        <v>2055</v>
      </c>
      <c r="G288" s="2" t="s">
        <v>650</v>
      </c>
      <c r="H288" t="s">
        <v>1405</v>
      </c>
    </row>
    <row r="289" spans="1:8" x14ac:dyDescent="0.15">
      <c r="A289" s="232">
        <v>288</v>
      </c>
      <c r="B289" t="s">
        <v>2604</v>
      </c>
      <c r="C289" t="s">
        <v>2605</v>
      </c>
      <c r="D289" t="s">
        <v>383</v>
      </c>
      <c r="E289" s="2" t="s">
        <v>271</v>
      </c>
      <c r="F289" t="s">
        <v>2070</v>
      </c>
      <c r="G289" s="2" t="s">
        <v>651</v>
      </c>
      <c r="H289" t="s">
        <v>1405</v>
      </c>
    </row>
    <row r="290" spans="1:8" x14ac:dyDescent="0.15">
      <c r="A290" s="232">
        <v>289</v>
      </c>
      <c r="B290" t="s">
        <v>2606</v>
      </c>
      <c r="C290" t="s">
        <v>2607</v>
      </c>
      <c r="D290" t="s">
        <v>383</v>
      </c>
      <c r="E290" s="2" t="s">
        <v>271</v>
      </c>
      <c r="F290" t="s">
        <v>1945</v>
      </c>
      <c r="G290" s="2" t="s">
        <v>652</v>
      </c>
      <c r="H290" t="s">
        <v>1405</v>
      </c>
    </row>
    <row r="291" spans="1:8" x14ac:dyDescent="0.15">
      <c r="A291" s="232">
        <v>290</v>
      </c>
      <c r="B291" t="s">
        <v>2608</v>
      </c>
      <c r="C291" t="s">
        <v>2609</v>
      </c>
      <c r="D291" t="s">
        <v>383</v>
      </c>
      <c r="E291" s="2" t="s">
        <v>270</v>
      </c>
      <c r="F291" t="s">
        <v>2031</v>
      </c>
      <c r="G291" s="2" t="s">
        <v>2610</v>
      </c>
      <c r="H291" t="s">
        <v>1405</v>
      </c>
    </row>
    <row r="292" spans="1:8" x14ac:dyDescent="0.15">
      <c r="A292" s="232">
        <v>291</v>
      </c>
      <c r="B292" t="s">
        <v>2611</v>
      </c>
      <c r="C292" t="s">
        <v>2612</v>
      </c>
      <c r="D292" t="s">
        <v>383</v>
      </c>
      <c r="E292" s="2" t="s">
        <v>270</v>
      </c>
      <c r="F292" t="s">
        <v>1901</v>
      </c>
      <c r="G292" s="2" t="s">
        <v>637</v>
      </c>
      <c r="H292" t="s">
        <v>1405</v>
      </c>
    </row>
    <row r="293" spans="1:8" x14ac:dyDescent="0.15">
      <c r="A293" s="232">
        <v>292</v>
      </c>
      <c r="B293" t="s">
        <v>2613</v>
      </c>
      <c r="C293" t="s">
        <v>2614</v>
      </c>
      <c r="D293" t="s">
        <v>383</v>
      </c>
      <c r="E293" s="2" t="s">
        <v>270</v>
      </c>
      <c r="F293" t="s">
        <v>2003</v>
      </c>
      <c r="G293" s="2" t="s">
        <v>2013</v>
      </c>
      <c r="H293" t="s">
        <v>1405</v>
      </c>
    </row>
    <row r="294" spans="1:8" x14ac:dyDescent="0.15">
      <c r="A294" s="232">
        <v>293</v>
      </c>
      <c r="B294" t="s">
        <v>2615</v>
      </c>
      <c r="C294" t="s">
        <v>2616</v>
      </c>
      <c r="D294" t="s">
        <v>383</v>
      </c>
      <c r="E294" s="2" t="s">
        <v>270</v>
      </c>
      <c r="F294" t="s">
        <v>2262</v>
      </c>
      <c r="G294" s="2" t="s">
        <v>2617</v>
      </c>
      <c r="H294" t="s">
        <v>1405</v>
      </c>
    </row>
    <row r="295" spans="1:8" x14ac:dyDescent="0.15">
      <c r="A295" s="232">
        <v>294</v>
      </c>
      <c r="B295" t="s">
        <v>2618</v>
      </c>
      <c r="C295" t="s">
        <v>2619</v>
      </c>
      <c r="D295" t="s">
        <v>383</v>
      </c>
      <c r="E295" s="2" t="s">
        <v>270</v>
      </c>
      <c r="F295" t="s">
        <v>1910</v>
      </c>
      <c r="G295" s="2" t="s">
        <v>653</v>
      </c>
      <c r="H295" t="s">
        <v>1405</v>
      </c>
    </row>
    <row r="296" spans="1:8" x14ac:dyDescent="0.15">
      <c r="A296" s="232">
        <v>295</v>
      </c>
      <c r="B296" t="s">
        <v>2620</v>
      </c>
      <c r="C296" t="s">
        <v>2621</v>
      </c>
      <c r="D296" t="s">
        <v>383</v>
      </c>
      <c r="E296" s="2" t="s">
        <v>270</v>
      </c>
      <c r="F296" t="s">
        <v>1964</v>
      </c>
      <c r="G296" s="2" t="s">
        <v>654</v>
      </c>
      <c r="H296" t="s">
        <v>1405</v>
      </c>
    </row>
    <row r="297" spans="1:8" x14ac:dyDescent="0.15">
      <c r="A297" s="232">
        <v>296</v>
      </c>
      <c r="B297" t="s">
        <v>2622</v>
      </c>
      <c r="C297" t="s">
        <v>2623</v>
      </c>
      <c r="D297" t="s">
        <v>383</v>
      </c>
      <c r="E297" s="2" t="s">
        <v>270</v>
      </c>
      <c r="F297" t="s">
        <v>2212</v>
      </c>
      <c r="G297" s="2" t="s">
        <v>655</v>
      </c>
      <c r="H297" t="s">
        <v>1405</v>
      </c>
    </row>
    <row r="298" spans="1:8" x14ac:dyDescent="0.15">
      <c r="A298" s="232">
        <v>297</v>
      </c>
      <c r="B298" t="s">
        <v>2624</v>
      </c>
      <c r="C298" t="s">
        <v>2625</v>
      </c>
      <c r="D298" t="s">
        <v>383</v>
      </c>
      <c r="E298" s="2" t="s">
        <v>270</v>
      </c>
      <c r="F298" t="s">
        <v>2476</v>
      </c>
      <c r="G298" s="2" t="s">
        <v>656</v>
      </c>
      <c r="H298" t="s">
        <v>1405</v>
      </c>
    </row>
    <row r="299" spans="1:8" x14ac:dyDescent="0.15">
      <c r="A299" s="232">
        <v>298</v>
      </c>
      <c r="B299" t="s">
        <v>2626</v>
      </c>
      <c r="C299" t="s">
        <v>2627</v>
      </c>
      <c r="D299" t="s">
        <v>383</v>
      </c>
      <c r="E299" s="2" t="s">
        <v>270</v>
      </c>
      <c r="F299" t="s">
        <v>2256</v>
      </c>
      <c r="G299" s="2" t="s">
        <v>2628</v>
      </c>
      <c r="H299" t="s">
        <v>1405</v>
      </c>
    </row>
    <row r="300" spans="1:8" x14ac:dyDescent="0.15">
      <c r="A300" s="232">
        <v>299</v>
      </c>
      <c r="B300" t="s">
        <v>2629</v>
      </c>
      <c r="C300" t="s">
        <v>2630</v>
      </c>
      <c r="D300" t="s">
        <v>383</v>
      </c>
      <c r="E300" s="2" t="s">
        <v>270</v>
      </c>
      <c r="F300" t="s">
        <v>27</v>
      </c>
      <c r="G300" s="2" t="s">
        <v>592</v>
      </c>
      <c r="H300" t="s">
        <v>1405</v>
      </c>
    </row>
    <row r="301" spans="1:8" x14ac:dyDescent="0.15">
      <c r="A301" s="232">
        <v>300</v>
      </c>
      <c r="B301" t="s">
        <v>2631</v>
      </c>
      <c r="C301" t="s">
        <v>2632</v>
      </c>
      <c r="D301" t="s">
        <v>383</v>
      </c>
      <c r="E301" s="2" t="s">
        <v>270</v>
      </c>
      <c r="F301" t="s">
        <v>2137</v>
      </c>
      <c r="G301" s="2" t="s">
        <v>657</v>
      </c>
      <c r="H301" t="s">
        <v>1405</v>
      </c>
    </row>
    <row r="302" spans="1:8" x14ac:dyDescent="0.15">
      <c r="A302" s="232">
        <v>301</v>
      </c>
      <c r="B302" t="s">
        <v>2633</v>
      </c>
      <c r="C302" t="s">
        <v>2634</v>
      </c>
      <c r="D302" t="s">
        <v>383</v>
      </c>
      <c r="E302" s="2" t="s">
        <v>270</v>
      </c>
      <c r="F302" t="s">
        <v>2137</v>
      </c>
      <c r="G302" s="2" t="s">
        <v>557</v>
      </c>
      <c r="H302" t="s">
        <v>1405</v>
      </c>
    </row>
    <row r="303" spans="1:8" x14ac:dyDescent="0.15">
      <c r="A303" s="232">
        <v>302</v>
      </c>
      <c r="B303" t="s">
        <v>2635</v>
      </c>
      <c r="C303" t="s">
        <v>2636</v>
      </c>
      <c r="D303" t="s">
        <v>383</v>
      </c>
      <c r="E303" s="2" t="s">
        <v>270</v>
      </c>
      <c r="F303" t="s">
        <v>1939</v>
      </c>
      <c r="G303" s="2" t="s">
        <v>658</v>
      </c>
      <c r="H303" t="s">
        <v>1405</v>
      </c>
    </row>
    <row r="304" spans="1:8" x14ac:dyDescent="0.15">
      <c r="A304" s="232">
        <v>303</v>
      </c>
      <c r="B304" t="s">
        <v>2637</v>
      </c>
      <c r="C304" t="s">
        <v>2638</v>
      </c>
      <c r="D304" t="s">
        <v>383</v>
      </c>
      <c r="E304" s="2" t="s">
        <v>270</v>
      </c>
      <c r="F304" t="s">
        <v>1939</v>
      </c>
      <c r="G304" s="2" t="s">
        <v>659</v>
      </c>
      <c r="H304" t="s">
        <v>1405</v>
      </c>
    </row>
    <row r="305" spans="1:8" x14ac:dyDescent="0.15">
      <c r="A305" s="232">
        <v>304</v>
      </c>
      <c r="B305" t="s">
        <v>2639</v>
      </c>
      <c r="C305" t="s">
        <v>2640</v>
      </c>
      <c r="D305" t="s">
        <v>383</v>
      </c>
      <c r="E305" s="2" t="s">
        <v>269</v>
      </c>
      <c r="F305" t="s">
        <v>1901</v>
      </c>
      <c r="G305" s="2" t="s">
        <v>660</v>
      </c>
      <c r="H305" t="s">
        <v>1405</v>
      </c>
    </row>
    <row r="306" spans="1:8" x14ac:dyDescent="0.15">
      <c r="A306" s="232">
        <v>305</v>
      </c>
      <c r="B306" t="s">
        <v>2641</v>
      </c>
      <c r="C306" t="s">
        <v>2642</v>
      </c>
      <c r="D306" t="s">
        <v>383</v>
      </c>
      <c r="E306" s="2" t="s">
        <v>269</v>
      </c>
      <c r="F306" t="s">
        <v>2174</v>
      </c>
      <c r="G306" s="2" t="s">
        <v>661</v>
      </c>
      <c r="H306" t="s">
        <v>1405</v>
      </c>
    </row>
    <row r="307" spans="1:8" x14ac:dyDescent="0.15">
      <c r="A307" s="232">
        <v>306</v>
      </c>
      <c r="B307" t="s">
        <v>2643</v>
      </c>
      <c r="C307" t="s">
        <v>2644</v>
      </c>
      <c r="D307" t="s">
        <v>383</v>
      </c>
      <c r="E307" s="2" t="s">
        <v>269</v>
      </c>
      <c r="F307" t="s">
        <v>1917</v>
      </c>
      <c r="G307" s="2" t="s">
        <v>662</v>
      </c>
      <c r="H307" t="s">
        <v>1405</v>
      </c>
    </row>
    <row r="308" spans="1:8" x14ac:dyDescent="0.15">
      <c r="A308" s="232">
        <v>307</v>
      </c>
      <c r="B308" t="s">
        <v>2645</v>
      </c>
      <c r="C308" t="s">
        <v>2646</v>
      </c>
      <c r="D308" t="s">
        <v>383</v>
      </c>
      <c r="E308" s="2" t="s">
        <v>269</v>
      </c>
      <c r="F308" t="s">
        <v>1945</v>
      </c>
      <c r="G308" s="2" t="s">
        <v>2647</v>
      </c>
      <c r="H308" t="s">
        <v>1405</v>
      </c>
    </row>
    <row r="309" spans="1:8" x14ac:dyDescent="0.15">
      <c r="A309" s="232">
        <v>308</v>
      </c>
      <c r="B309" t="s">
        <v>2648</v>
      </c>
      <c r="C309" t="s">
        <v>2649</v>
      </c>
      <c r="D309" t="s">
        <v>383</v>
      </c>
      <c r="E309" s="2" t="s">
        <v>269</v>
      </c>
      <c r="F309" t="s">
        <v>2007</v>
      </c>
      <c r="G309" s="2" t="s">
        <v>2650</v>
      </c>
      <c r="H309" t="s">
        <v>1405</v>
      </c>
    </row>
    <row r="310" spans="1:8" x14ac:dyDescent="0.15">
      <c r="A310" s="232">
        <v>309</v>
      </c>
      <c r="B310" t="s">
        <v>2651</v>
      </c>
      <c r="C310" t="s">
        <v>2652</v>
      </c>
      <c r="D310" t="s">
        <v>383</v>
      </c>
      <c r="E310" s="2" t="s">
        <v>269</v>
      </c>
      <c r="F310" t="s">
        <v>1932</v>
      </c>
      <c r="G310" s="2" t="s">
        <v>663</v>
      </c>
      <c r="H310" t="s">
        <v>1405</v>
      </c>
    </row>
    <row r="311" spans="1:8" x14ac:dyDescent="0.15">
      <c r="A311" s="232">
        <v>310</v>
      </c>
      <c r="B311" t="s">
        <v>2653</v>
      </c>
      <c r="C311" t="s">
        <v>2654</v>
      </c>
      <c r="D311" t="s">
        <v>383</v>
      </c>
      <c r="E311" s="2" t="s">
        <v>269</v>
      </c>
      <c r="F311" t="s">
        <v>1932</v>
      </c>
      <c r="G311" s="2" t="s">
        <v>663</v>
      </c>
      <c r="H311" t="s">
        <v>1405</v>
      </c>
    </row>
    <row r="312" spans="1:8" x14ac:dyDescent="0.15">
      <c r="A312" s="232">
        <v>311</v>
      </c>
      <c r="B312" t="s">
        <v>2655</v>
      </c>
      <c r="C312" t="s">
        <v>2656</v>
      </c>
      <c r="D312" t="s">
        <v>383</v>
      </c>
      <c r="E312" s="2" t="s">
        <v>269</v>
      </c>
      <c r="F312" t="s">
        <v>2366</v>
      </c>
      <c r="G312" s="2" t="s">
        <v>562</v>
      </c>
      <c r="H312" t="s">
        <v>1405</v>
      </c>
    </row>
    <row r="313" spans="1:8" x14ac:dyDescent="0.15">
      <c r="A313" s="232">
        <v>312</v>
      </c>
      <c r="B313" t="s">
        <v>2657</v>
      </c>
      <c r="C313" t="s">
        <v>2658</v>
      </c>
      <c r="D313" t="s">
        <v>383</v>
      </c>
      <c r="E313" s="2" t="s">
        <v>269</v>
      </c>
      <c r="F313" t="s">
        <v>2137</v>
      </c>
      <c r="G313" s="2" t="s">
        <v>2659</v>
      </c>
      <c r="H313" t="s">
        <v>1405</v>
      </c>
    </row>
    <row r="314" spans="1:8" x14ac:dyDescent="0.15">
      <c r="A314" s="232">
        <v>313</v>
      </c>
      <c r="B314" t="s">
        <v>2660</v>
      </c>
      <c r="C314" t="s">
        <v>2661</v>
      </c>
      <c r="D314" t="s">
        <v>383</v>
      </c>
      <c r="E314" s="2" t="s">
        <v>269</v>
      </c>
      <c r="F314" t="s">
        <v>2108</v>
      </c>
      <c r="G314" s="2" t="s">
        <v>616</v>
      </c>
      <c r="H314" t="s">
        <v>1405</v>
      </c>
    </row>
    <row r="315" spans="1:8" x14ac:dyDescent="0.15">
      <c r="A315" s="232">
        <v>314</v>
      </c>
      <c r="B315" t="s">
        <v>2662</v>
      </c>
      <c r="C315" t="s">
        <v>2663</v>
      </c>
      <c r="D315" t="s">
        <v>383</v>
      </c>
      <c r="E315" s="2" t="s">
        <v>269</v>
      </c>
      <c r="F315" t="s">
        <v>1932</v>
      </c>
      <c r="G315" s="2" t="s">
        <v>2664</v>
      </c>
      <c r="H315" t="s">
        <v>1405</v>
      </c>
    </row>
    <row r="316" spans="1:8" x14ac:dyDescent="0.15">
      <c r="A316" s="232">
        <v>315</v>
      </c>
      <c r="B316" t="s">
        <v>2665</v>
      </c>
      <c r="C316" t="s">
        <v>2666</v>
      </c>
      <c r="D316" t="s">
        <v>383</v>
      </c>
      <c r="E316" s="2" t="s">
        <v>269</v>
      </c>
      <c r="F316" t="s">
        <v>1964</v>
      </c>
      <c r="G316" s="2" t="s">
        <v>664</v>
      </c>
      <c r="H316" t="s">
        <v>1405</v>
      </c>
    </row>
    <row r="317" spans="1:8" x14ac:dyDescent="0.15">
      <c r="A317" s="232">
        <v>316</v>
      </c>
      <c r="B317" t="s">
        <v>2667</v>
      </c>
      <c r="C317" t="s">
        <v>2668</v>
      </c>
      <c r="D317" t="s">
        <v>383</v>
      </c>
      <c r="E317" s="2" t="s">
        <v>269</v>
      </c>
      <c r="F317" t="s">
        <v>1917</v>
      </c>
      <c r="G317" s="2" t="s">
        <v>2419</v>
      </c>
      <c r="H317" t="s">
        <v>1405</v>
      </c>
    </row>
    <row r="318" spans="1:8" x14ac:dyDescent="0.15">
      <c r="A318" s="232">
        <v>317</v>
      </c>
      <c r="B318" t="s">
        <v>2669</v>
      </c>
      <c r="C318" t="s">
        <v>2670</v>
      </c>
      <c r="D318" t="s">
        <v>383</v>
      </c>
      <c r="E318" s="2" t="s">
        <v>269</v>
      </c>
      <c r="F318" t="s">
        <v>1932</v>
      </c>
      <c r="G318" s="2" t="s">
        <v>665</v>
      </c>
      <c r="H318" t="s">
        <v>1405</v>
      </c>
    </row>
    <row r="319" spans="1:8" x14ac:dyDescent="0.15">
      <c r="A319" s="232">
        <v>318</v>
      </c>
      <c r="B319" t="s">
        <v>2671</v>
      </c>
      <c r="C319" t="s">
        <v>2672</v>
      </c>
      <c r="D319" t="s">
        <v>383</v>
      </c>
      <c r="E319" s="2" t="s">
        <v>269</v>
      </c>
      <c r="F319" t="s">
        <v>1939</v>
      </c>
      <c r="G319" s="2" t="s">
        <v>666</v>
      </c>
      <c r="H319" t="s">
        <v>1405</v>
      </c>
    </row>
    <row r="320" spans="1:8" x14ac:dyDescent="0.15">
      <c r="A320" s="232">
        <v>319</v>
      </c>
      <c r="B320" t="s">
        <v>2673</v>
      </c>
      <c r="C320" t="s">
        <v>2674</v>
      </c>
      <c r="D320" t="s">
        <v>383</v>
      </c>
      <c r="E320" s="2" t="s">
        <v>269</v>
      </c>
      <c r="F320" t="s">
        <v>2137</v>
      </c>
      <c r="G320" s="2" t="s">
        <v>667</v>
      </c>
      <c r="H320" t="s">
        <v>1405</v>
      </c>
    </row>
    <row r="321" spans="1:8" x14ac:dyDescent="0.15">
      <c r="A321" s="232">
        <v>320</v>
      </c>
      <c r="B321" t="s">
        <v>2675</v>
      </c>
      <c r="C321" t="s">
        <v>2676</v>
      </c>
      <c r="D321" t="s">
        <v>383</v>
      </c>
      <c r="E321" s="2" t="s">
        <v>269</v>
      </c>
      <c r="F321" t="s">
        <v>1901</v>
      </c>
      <c r="G321" s="2" t="s">
        <v>668</v>
      </c>
      <c r="H321" t="s">
        <v>1405</v>
      </c>
    </row>
    <row r="322" spans="1:8" x14ac:dyDescent="0.15">
      <c r="A322" s="232">
        <v>321</v>
      </c>
      <c r="B322" t="s">
        <v>2677</v>
      </c>
      <c r="C322" t="s">
        <v>2678</v>
      </c>
      <c r="D322" t="s">
        <v>383</v>
      </c>
      <c r="E322" s="2" t="s">
        <v>1392</v>
      </c>
      <c r="F322" t="s">
        <v>2366</v>
      </c>
      <c r="G322" s="2" t="s">
        <v>2679</v>
      </c>
      <c r="H322" t="s">
        <v>1405</v>
      </c>
    </row>
    <row r="323" spans="1:8" x14ac:dyDescent="0.15">
      <c r="A323" s="232">
        <v>322</v>
      </c>
      <c r="B323" t="s">
        <v>2680</v>
      </c>
      <c r="C323" t="s">
        <v>2681</v>
      </c>
      <c r="D323" t="s">
        <v>383</v>
      </c>
      <c r="E323" s="2" t="s">
        <v>1392</v>
      </c>
      <c r="F323" t="s">
        <v>2018</v>
      </c>
      <c r="G323" s="2" t="s">
        <v>2682</v>
      </c>
      <c r="H323" t="s">
        <v>1405</v>
      </c>
    </row>
    <row r="324" spans="1:8" x14ac:dyDescent="0.15">
      <c r="A324" s="232">
        <v>323</v>
      </c>
      <c r="B324" t="s">
        <v>2683</v>
      </c>
      <c r="C324" t="s">
        <v>2684</v>
      </c>
      <c r="D324" t="s">
        <v>383</v>
      </c>
      <c r="E324" s="2" t="s">
        <v>1392</v>
      </c>
      <c r="F324" t="s">
        <v>2174</v>
      </c>
      <c r="G324" s="2" t="s">
        <v>669</v>
      </c>
      <c r="H324" t="s">
        <v>1405</v>
      </c>
    </row>
    <row r="325" spans="1:8" x14ac:dyDescent="0.15">
      <c r="A325" s="232">
        <v>324</v>
      </c>
      <c r="B325" t="s">
        <v>2685</v>
      </c>
      <c r="C325" t="s">
        <v>2686</v>
      </c>
      <c r="D325" t="s">
        <v>383</v>
      </c>
      <c r="E325" s="2" t="s">
        <v>1392</v>
      </c>
      <c r="F325" t="s">
        <v>1980</v>
      </c>
      <c r="G325" s="2" t="s">
        <v>2466</v>
      </c>
      <c r="H325" t="s">
        <v>1405</v>
      </c>
    </row>
    <row r="326" spans="1:8" x14ac:dyDescent="0.15">
      <c r="A326" s="232">
        <v>325</v>
      </c>
      <c r="B326" t="s">
        <v>2687</v>
      </c>
      <c r="C326" t="s">
        <v>2688</v>
      </c>
      <c r="D326" t="s">
        <v>383</v>
      </c>
      <c r="E326" s="2" t="s">
        <v>1392</v>
      </c>
      <c r="F326" t="s">
        <v>2689</v>
      </c>
      <c r="G326" s="2" t="s">
        <v>2690</v>
      </c>
      <c r="H326" t="s">
        <v>1405</v>
      </c>
    </row>
    <row r="327" spans="1:8" x14ac:dyDescent="0.15">
      <c r="A327" s="232">
        <v>326</v>
      </c>
      <c r="B327" t="s">
        <v>2691</v>
      </c>
      <c r="C327" t="s">
        <v>2692</v>
      </c>
      <c r="D327" t="s">
        <v>383</v>
      </c>
      <c r="E327" s="2" t="s">
        <v>1392</v>
      </c>
      <c r="F327" t="s">
        <v>2206</v>
      </c>
      <c r="G327" s="2" t="s">
        <v>670</v>
      </c>
      <c r="H327" t="s">
        <v>1405</v>
      </c>
    </row>
    <row r="328" spans="1:8" x14ac:dyDescent="0.15">
      <c r="A328" s="232">
        <v>327</v>
      </c>
      <c r="B328" t="s">
        <v>2693</v>
      </c>
      <c r="C328" t="s">
        <v>2694</v>
      </c>
      <c r="D328" t="s">
        <v>383</v>
      </c>
      <c r="E328" s="2" t="s">
        <v>1392</v>
      </c>
      <c r="F328" t="s">
        <v>2273</v>
      </c>
      <c r="G328" s="2" t="s">
        <v>2695</v>
      </c>
      <c r="H328" t="s">
        <v>1405</v>
      </c>
    </row>
    <row r="329" spans="1:8" x14ac:dyDescent="0.15">
      <c r="A329" s="232">
        <v>328</v>
      </c>
      <c r="B329" t="s">
        <v>2696</v>
      </c>
      <c r="C329" t="s">
        <v>2697</v>
      </c>
      <c r="D329" t="s">
        <v>383</v>
      </c>
      <c r="E329" s="2" t="s">
        <v>1392</v>
      </c>
      <c r="F329" t="s">
        <v>1901</v>
      </c>
      <c r="G329" s="2" t="s">
        <v>671</v>
      </c>
      <c r="H329" t="s">
        <v>1405</v>
      </c>
    </row>
    <row r="330" spans="1:8" x14ac:dyDescent="0.15">
      <c r="A330" s="232">
        <v>329</v>
      </c>
      <c r="B330" t="s">
        <v>2698</v>
      </c>
      <c r="C330" t="s">
        <v>2699</v>
      </c>
      <c r="D330" t="s">
        <v>383</v>
      </c>
      <c r="E330" s="2" t="s">
        <v>1392</v>
      </c>
      <c r="F330" t="s">
        <v>2007</v>
      </c>
      <c r="G330" s="2" t="s">
        <v>672</v>
      </c>
      <c r="H330" t="s">
        <v>1405</v>
      </c>
    </row>
    <row r="331" spans="1:8" x14ac:dyDescent="0.15">
      <c r="A331" s="232">
        <v>330</v>
      </c>
      <c r="B331" t="s">
        <v>2700</v>
      </c>
      <c r="C331" t="s">
        <v>2701</v>
      </c>
      <c r="D331" t="s">
        <v>383</v>
      </c>
      <c r="E331" s="2" t="s">
        <v>1392</v>
      </c>
      <c r="F331" t="s">
        <v>1901</v>
      </c>
      <c r="G331" s="2" t="s">
        <v>577</v>
      </c>
      <c r="H331" t="s">
        <v>1405</v>
      </c>
    </row>
    <row r="332" spans="1:8" x14ac:dyDescent="0.15">
      <c r="A332" s="232">
        <v>331</v>
      </c>
      <c r="B332" t="s">
        <v>2702</v>
      </c>
      <c r="C332" t="s">
        <v>2703</v>
      </c>
      <c r="D332" t="s">
        <v>383</v>
      </c>
      <c r="E332" s="2" t="s">
        <v>1392</v>
      </c>
      <c r="F332" t="s">
        <v>1917</v>
      </c>
      <c r="G332" s="2" t="s">
        <v>2704</v>
      </c>
      <c r="H332" t="s">
        <v>1405</v>
      </c>
    </row>
    <row r="333" spans="1:8" x14ac:dyDescent="0.15">
      <c r="A333" s="232">
        <v>332</v>
      </c>
      <c r="B333" t="s">
        <v>2705</v>
      </c>
      <c r="C333" t="s">
        <v>2706</v>
      </c>
      <c r="D333" t="s">
        <v>383</v>
      </c>
      <c r="E333" s="2" t="s">
        <v>1392</v>
      </c>
      <c r="F333" t="s">
        <v>1901</v>
      </c>
      <c r="G333" s="2" t="s">
        <v>673</v>
      </c>
      <c r="H333" t="s">
        <v>1405</v>
      </c>
    </row>
    <row r="334" spans="1:8" x14ac:dyDescent="0.15">
      <c r="A334" s="232">
        <v>333</v>
      </c>
      <c r="B334" t="s">
        <v>2707</v>
      </c>
      <c r="C334" t="s">
        <v>2708</v>
      </c>
      <c r="D334" t="s">
        <v>383</v>
      </c>
      <c r="E334" s="2" t="s">
        <v>1392</v>
      </c>
      <c r="F334" t="s">
        <v>1917</v>
      </c>
      <c r="G334" s="2" t="s">
        <v>2709</v>
      </c>
      <c r="H334" t="s">
        <v>1405</v>
      </c>
    </row>
    <row r="335" spans="1:8" x14ac:dyDescent="0.15">
      <c r="A335" s="232">
        <v>334</v>
      </c>
      <c r="B335" t="s">
        <v>2710</v>
      </c>
      <c r="C335" t="s">
        <v>2711</v>
      </c>
      <c r="D335" t="s">
        <v>383</v>
      </c>
      <c r="E335" s="2" t="s">
        <v>1392</v>
      </c>
      <c r="F335" t="s">
        <v>2476</v>
      </c>
      <c r="G335" s="2" t="s">
        <v>2712</v>
      </c>
      <c r="H335" t="s">
        <v>1405</v>
      </c>
    </row>
    <row r="336" spans="1:8" x14ac:dyDescent="0.15">
      <c r="A336" s="232">
        <v>335</v>
      </c>
      <c r="B336" t="s">
        <v>2713</v>
      </c>
      <c r="C336" t="s">
        <v>2714</v>
      </c>
      <c r="D336" t="s">
        <v>383</v>
      </c>
      <c r="E336" s="2" t="s">
        <v>1392</v>
      </c>
      <c r="F336" t="s">
        <v>1917</v>
      </c>
      <c r="G336" s="2" t="s">
        <v>674</v>
      </c>
      <c r="H336" t="s">
        <v>1405</v>
      </c>
    </row>
    <row r="337" spans="1:8" x14ac:dyDescent="0.15">
      <c r="A337" s="232">
        <v>336</v>
      </c>
      <c r="B337" t="s">
        <v>2715</v>
      </c>
      <c r="C337" t="s">
        <v>2716</v>
      </c>
      <c r="D337" t="s">
        <v>383</v>
      </c>
      <c r="E337" s="2" t="s">
        <v>1392</v>
      </c>
      <c r="F337" t="s">
        <v>1980</v>
      </c>
      <c r="G337" s="2" t="s">
        <v>675</v>
      </c>
      <c r="H337" t="s">
        <v>1405</v>
      </c>
    </row>
    <row r="338" spans="1:8" x14ac:dyDescent="0.15">
      <c r="A338" s="232">
        <v>337</v>
      </c>
      <c r="B338" t="s">
        <v>2717</v>
      </c>
      <c r="C338" t="s">
        <v>2718</v>
      </c>
      <c r="D338" t="s">
        <v>383</v>
      </c>
      <c r="E338" s="2" t="s">
        <v>1392</v>
      </c>
      <c r="F338" t="s">
        <v>2055</v>
      </c>
      <c r="G338" s="2" t="s">
        <v>2719</v>
      </c>
      <c r="H338" t="s">
        <v>1405</v>
      </c>
    </row>
    <row r="339" spans="1:8" x14ac:dyDescent="0.15">
      <c r="A339" s="232">
        <v>338</v>
      </c>
      <c r="B339" t="s">
        <v>2720</v>
      </c>
      <c r="C339" t="s">
        <v>2721</v>
      </c>
      <c r="D339" t="s">
        <v>383</v>
      </c>
      <c r="E339" s="2" t="s">
        <v>1392</v>
      </c>
      <c r="F339" t="s">
        <v>2010</v>
      </c>
      <c r="G339" s="2" t="s">
        <v>676</v>
      </c>
      <c r="H339" t="s">
        <v>1405</v>
      </c>
    </row>
    <row r="340" spans="1:8" x14ac:dyDescent="0.15">
      <c r="A340" s="232">
        <v>339</v>
      </c>
      <c r="B340" t="s">
        <v>2722</v>
      </c>
      <c r="C340" t="s">
        <v>2723</v>
      </c>
      <c r="D340" t="s">
        <v>383</v>
      </c>
      <c r="E340" s="2" t="s">
        <v>271</v>
      </c>
      <c r="F340" t="s">
        <v>1901</v>
      </c>
      <c r="G340" s="2" t="s">
        <v>677</v>
      </c>
      <c r="H340" t="s">
        <v>1405</v>
      </c>
    </row>
    <row r="341" spans="1:8" x14ac:dyDescent="0.15">
      <c r="A341" s="232">
        <v>340</v>
      </c>
      <c r="B341" t="s">
        <v>2724</v>
      </c>
      <c r="C341" t="s">
        <v>2725</v>
      </c>
      <c r="D341" t="s">
        <v>383</v>
      </c>
      <c r="E341" s="2" t="s">
        <v>271</v>
      </c>
      <c r="F341" t="s">
        <v>2021</v>
      </c>
      <c r="G341" s="2" t="s">
        <v>678</v>
      </c>
      <c r="H341" t="s">
        <v>1405</v>
      </c>
    </row>
    <row r="342" spans="1:8" x14ac:dyDescent="0.15">
      <c r="A342" s="232">
        <v>341</v>
      </c>
      <c r="B342" t="s">
        <v>2726</v>
      </c>
      <c r="C342" t="s">
        <v>2727</v>
      </c>
      <c r="D342" t="s">
        <v>383</v>
      </c>
      <c r="E342" s="2" t="s">
        <v>270</v>
      </c>
      <c r="F342" t="s">
        <v>1932</v>
      </c>
      <c r="G342" s="2" t="s">
        <v>679</v>
      </c>
      <c r="H342" t="s">
        <v>1405</v>
      </c>
    </row>
    <row r="343" spans="1:8" x14ac:dyDescent="0.15">
      <c r="A343" s="232">
        <v>342</v>
      </c>
      <c r="B343" t="s">
        <v>2728</v>
      </c>
      <c r="C343" t="s">
        <v>2729</v>
      </c>
      <c r="D343" t="s">
        <v>383</v>
      </c>
      <c r="E343" s="2" t="s">
        <v>270</v>
      </c>
      <c r="F343" t="s">
        <v>27</v>
      </c>
      <c r="G343" s="2" t="s">
        <v>680</v>
      </c>
      <c r="H343" t="s">
        <v>1405</v>
      </c>
    </row>
    <row r="344" spans="1:8" x14ac:dyDescent="0.15">
      <c r="A344" s="232">
        <v>343</v>
      </c>
      <c r="B344" t="s">
        <v>2730</v>
      </c>
      <c r="C344" t="s">
        <v>2731</v>
      </c>
      <c r="D344" t="s">
        <v>383</v>
      </c>
      <c r="E344" s="2" t="s">
        <v>270</v>
      </c>
      <c r="F344" t="s">
        <v>1917</v>
      </c>
      <c r="G344" s="2" t="s">
        <v>681</v>
      </c>
      <c r="H344" t="s">
        <v>1405</v>
      </c>
    </row>
    <row r="345" spans="1:8" x14ac:dyDescent="0.15">
      <c r="A345" s="232">
        <v>344</v>
      </c>
      <c r="B345" t="s">
        <v>2732</v>
      </c>
      <c r="C345" t="s">
        <v>2733</v>
      </c>
      <c r="D345" t="s">
        <v>383</v>
      </c>
      <c r="E345" s="2" t="s">
        <v>269</v>
      </c>
      <c r="F345" t="s">
        <v>2476</v>
      </c>
      <c r="G345" s="2" t="s">
        <v>2404</v>
      </c>
      <c r="H345" t="s">
        <v>1405</v>
      </c>
    </row>
    <row r="346" spans="1:8" x14ac:dyDescent="0.15">
      <c r="A346" s="232">
        <v>345</v>
      </c>
      <c r="B346" t="s">
        <v>2734</v>
      </c>
      <c r="C346" t="s">
        <v>2735</v>
      </c>
      <c r="D346" t="s">
        <v>383</v>
      </c>
      <c r="E346" s="2" t="s">
        <v>1392</v>
      </c>
      <c r="F346" t="s">
        <v>2003</v>
      </c>
      <c r="G346" s="2" t="s">
        <v>2736</v>
      </c>
      <c r="H346" t="s">
        <v>1405</v>
      </c>
    </row>
    <row r="347" spans="1:8" x14ac:dyDescent="0.15">
      <c r="A347" s="232">
        <v>346</v>
      </c>
      <c r="B347" t="s">
        <v>2737</v>
      </c>
      <c r="C347" t="s">
        <v>2738</v>
      </c>
      <c r="D347" t="s">
        <v>383</v>
      </c>
      <c r="E347" s="2" t="s">
        <v>271</v>
      </c>
      <c r="F347" t="s">
        <v>2256</v>
      </c>
      <c r="G347" s="2" t="s">
        <v>2739</v>
      </c>
      <c r="H347" t="s">
        <v>1405</v>
      </c>
    </row>
    <row r="348" spans="1:8" x14ac:dyDescent="0.15">
      <c r="A348" s="232">
        <v>347</v>
      </c>
      <c r="B348" t="s">
        <v>2740</v>
      </c>
      <c r="C348" t="s">
        <v>2741</v>
      </c>
      <c r="D348" t="s">
        <v>383</v>
      </c>
      <c r="E348" s="2" t="s">
        <v>271</v>
      </c>
      <c r="F348" t="s">
        <v>1901</v>
      </c>
      <c r="G348" s="2" t="s">
        <v>677</v>
      </c>
      <c r="H348" t="s">
        <v>1405</v>
      </c>
    </row>
    <row r="349" spans="1:8" x14ac:dyDescent="0.15">
      <c r="A349" s="232">
        <v>348</v>
      </c>
      <c r="B349" t="s">
        <v>2742</v>
      </c>
      <c r="C349" t="s">
        <v>2743</v>
      </c>
      <c r="D349" t="s">
        <v>383</v>
      </c>
      <c r="E349" s="2" t="s">
        <v>271</v>
      </c>
      <c r="F349" t="s">
        <v>2206</v>
      </c>
      <c r="G349" s="2" t="s">
        <v>2540</v>
      </c>
      <c r="H349" t="s">
        <v>1405</v>
      </c>
    </row>
    <row r="350" spans="1:8" x14ac:dyDescent="0.15">
      <c r="A350" s="232">
        <v>349</v>
      </c>
      <c r="B350" t="s">
        <v>2744</v>
      </c>
      <c r="C350" t="s">
        <v>2745</v>
      </c>
      <c r="D350" t="s">
        <v>383</v>
      </c>
      <c r="E350" s="2" t="s">
        <v>271</v>
      </c>
      <c r="F350" t="s">
        <v>1901</v>
      </c>
      <c r="G350" s="2" t="s">
        <v>2149</v>
      </c>
      <c r="H350" t="s">
        <v>1405</v>
      </c>
    </row>
    <row r="351" spans="1:8" x14ac:dyDescent="0.15">
      <c r="A351" s="232">
        <v>350</v>
      </c>
      <c r="B351" t="s">
        <v>2746</v>
      </c>
      <c r="C351" t="s">
        <v>2747</v>
      </c>
      <c r="D351" t="s">
        <v>383</v>
      </c>
      <c r="E351" s="2" t="s">
        <v>271</v>
      </c>
      <c r="F351" t="s">
        <v>1901</v>
      </c>
      <c r="G351" s="2" t="s">
        <v>682</v>
      </c>
      <c r="H351" t="s">
        <v>1405</v>
      </c>
    </row>
    <row r="352" spans="1:8" x14ac:dyDescent="0.15">
      <c r="A352" s="232">
        <v>351</v>
      </c>
      <c r="B352" t="s">
        <v>2748</v>
      </c>
      <c r="C352" t="s">
        <v>2749</v>
      </c>
      <c r="D352" t="s">
        <v>383</v>
      </c>
      <c r="E352" s="2" t="s">
        <v>271</v>
      </c>
      <c r="F352" t="s">
        <v>2021</v>
      </c>
      <c r="G352" s="2" t="s">
        <v>505</v>
      </c>
      <c r="H352" t="s">
        <v>1405</v>
      </c>
    </row>
    <row r="353" spans="1:8" x14ac:dyDescent="0.15">
      <c r="A353" s="232">
        <v>352</v>
      </c>
      <c r="B353" t="s">
        <v>2750</v>
      </c>
      <c r="C353" t="s">
        <v>2751</v>
      </c>
      <c r="D353" t="s">
        <v>383</v>
      </c>
      <c r="E353" s="2" t="s">
        <v>271</v>
      </c>
      <c r="F353" t="s">
        <v>2273</v>
      </c>
      <c r="G353" s="2" t="s">
        <v>507</v>
      </c>
      <c r="H353" t="s">
        <v>1405</v>
      </c>
    </row>
    <row r="354" spans="1:8" x14ac:dyDescent="0.15">
      <c r="A354" s="232">
        <v>353</v>
      </c>
      <c r="B354" t="s">
        <v>2752</v>
      </c>
      <c r="C354" t="s">
        <v>2753</v>
      </c>
      <c r="D354" t="s">
        <v>383</v>
      </c>
      <c r="E354" s="2" t="s">
        <v>271</v>
      </c>
      <c r="F354" t="s">
        <v>2003</v>
      </c>
      <c r="G354" s="2" t="s">
        <v>683</v>
      </c>
      <c r="H354" t="s">
        <v>1405</v>
      </c>
    </row>
    <row r="355" spans="1:8" x14ac:dyDescent="0.15">
      <c r="A355" s="232">
        <v>354</v>
      </c>
      <c r="B355" t="s">
        <v>2754</v>
      </c>
      <c r="C355" t="s">
        <v>2755</v>
      </c>
      <c r="D355" t="s">
        <v>383</v>
      </c>
      <c r="E355" s="2" t="s">
        <v>271</v>
      </c>
      <c r="F355" t="s">
        <v>2021</v>
      </c>
      <c r="G355" s="2" t="s">
        <v>2756</v>
      </c>
      <c r="H355" t="s">
        <v>1405</v>
      </c>
    </row>
    <row r="356" spans="1:8" x14ac:dyDescent="0.15">
      <c r="A356" s="232">
        <v>355</v>
      </c>
      <c r="B356" t="s">
        <v>2757</v>
      </c>
      <c r="C356" t="s">
        <v>2758</v>
      </c>
      <c r="D356" t="s">
        <v>383</v>
      </c>
      <c r="E356" s="2" t="s">
        <v>271</v>
      </c>
      <c r="F356" t="s">
        <v>1901</v>
      </c>
      <c r="G356" s="2" t="s">
        <v>2759</v>
      </c>
      <c r="H356" t="s">
        <v>1405</v>
      </c>
    </row>
    <row r="357" spans="1:8" x14ac:dyDescent="0.15">
      <c r="A357" s="232">
        <v>356</v>
      </c>
      <c r="B357" t="s">
        <v>2760</v>
      </c>
      <c r="C357" t="s">
        <v>2761</v>
      </c>
      <c r="D357" t="s">
        <v>383</v>
      </c>
      <c r="E357" s="2" t="s">
        <v>271</v>
      </c>
      <c r="F357" t="s">
        <v>2021</v>
      </c>
      <c r="G357" s="2" t="s">
        <v>684</v>
      </c>
      <c r="H357" t="s">
        <v>1405</v>
      </c>
    </row>
    <row r="358" spans="1:8" x14ac:dyDescent="0.15">
      <c r="A358" s="232">
        <v>357</v>
      </c>
      <c r="B358" t="s">
        <v>2762</v>
      </c>
      <c r="C358" t="s">
        <v>2763</v>
      </c>
      <c r="D358" t="s">
        <v>383</v>
      </c>
      <c r="E358" s="2" t="s">
        <v>271</v>
      </c>
      <c r="F358" t="s">
        <v>2007</v>
      </c>
      <c r="G358" s="2" t="s">
        <v>685</v>
      </c>
      <c r="H358" t="s">
        <v>1405</v>
      </c>
    </row>
    <row r="359" spans="1:8" x14ac:dyDescent="0.15">
      <c r="A359" s="232">
        <v>358</v>
      </c>
      <c r="B359" t="s">
        <v>2764</v>
      </c>
      <c r="C359" t="s">
        <v>2765</v>
      </c>
      <c r="D359" t="s">
        <v>383</v>
      </c>
      <c r="E359" s="2" t="s">
        <v>271</v>
      </c>
      <c r="F359" t="s">
        <v>2021</v>
      </c>
      <c r="G359" s="2" t="s">
        <v>2766</v>
      </c>
      <c r="H359" t="s">
        <v>1405</v>
      </c>
    </row>
    <row r="360" spans="1:8" x14ac:dyDescent="0.15">
      <c r="A360" s="232">
        <v>359</v>
      </c>
      <c r="B360" t="s">
        <v>2767</v>
      </c>
      <c r="C360" t="s">
        <v>2768</v>
      </c>
      <c r="D360" t="s">
        <v>383</v>
      </c>
      <c r="E360" s="2" t="s">
        <v>271</v>
      </c>
      <c r="F360" t="s">
        <v>2055</v>
      </c>
      <c r="G360" s="2" t="s">
        <v>686</v>
      </c>
      <c r="H360" t="s">
        <v>1405</v>
      </c>
    </row>
    <row r="361" spans="1:8" x14ac:dyDescent="0.15">
      <c r="A361" s="232">
        <v>360</v>
      </c>
      <c r="B361" t="s">
        <v>2769</v>
      </c>
      <c r="C361" t="s">
        <v>2770</v>
      </c>
      <c r="D361" t="s">
        <v>383</v>
      </c>
      <c r="E361" s="2" t="s">
        <v>271</v>
      </c>
      <c r="F361" t="s">
        <v>1932</v>
      </c>
      <c r="G361" s="2" t="s">
        <v>583</v>
      </c>
      <c r="H361" t="s">
        <v>1405</v>
      </c>
    </row>
    <row r="362" spans="1:8" x14ac:dyDescent="0.15">
      <c r="A362" s="232">
        <v>361</v>
      </c>
      <c r="B362" t="s">
        <v>2771</v>
      </c>
      <c r="C362" t="s">
        <v>2772</v>
      </c>
      <c r="D362" t="s">
        <v>383</v>
      </c>
      <c r="E362" s="2" t="s">
        <v>271</v>
      </c>
      <c r="F362" t="s">
        <v>2476</v>
      </c>
      <c r="G362" s="2" t="s">
        <v>687</v>
      </c>
      <c r="H362" t="s">
        <v>1405</v>
      </c>
    </row>
    <row r="363" spans="1:8" x14ac:dyDescent="0.15">
      <c r="A363" s="232">
        <v>362</v>
      </c>
      <c r="B363" t="s">
        <v>2773</v>
      </c>
      <c r="C363" t="s">
        <v>2774</v>
      </c>
      <c r="D363" t="s">
        <v>383</v>
      </c>
      <c r="E363" s="2" t="s">
        <v>271</v>
      </c>
      <c r="F363" t="s">
        <v>2055</v>
      </c>
      <c r="G363" s="2" t="s">
        <v>688</v>
      </c>
      <c r="H363" t="s">
        <v>1405</v>
      </c>
    </row>
    <row r="364" spans="1:8" x14ac:dyDescent="0.15">
      <c r="A364" s="232">
        <v>363</v>
      </c>
      <c r="B364" t="s">
        <v>2775</v>
      </c>
      <c r="C364" t="s">
        <v>2776</v>
      </c>
      <c r="D364" t="s">
        <v>383</v>
      </c>
      <c r="E364" s="2" t="s">
        <v>271</v>
      </c>
      <c r="F364" t="s">
        <v>1945</v>
      </c>
      <c r="G364" s="2" t="s">
        <v>2777</v>
      </c>
      <c r="H364" t="s">
        <v>1405</v>
      </c>
    </row>
    <row r="365" spans="1:8" x14ac:dyDescent="0.15">
      <c r="A365" s="232">
        <v>364</v>
      </c>
      <c r="B365" t="s">
        <v>2778</v>
      </c>
      <c r="C365" t="s">
        <v>2779</v>
      </c>
      <c r="D365" t="s">
        <v>383</v>
      </c>
      <c r="E365" s="2" t="s">
        <v>270</v>
      </c>
      <c r="F365" t="s">
        <v>1901</v>
      </c>
      <c r="G365" s="2" t="s">
        <v>689</v>
      </c>
      <c r="H365" t="s">
        <v>1405</v>
      </c>
    </row>
    <row r="366" spans="1:8" x14ac:dyDescent="0.15">
      <c r="A366" s="232">
        <v>365</v>
      </c>
      <c r="B366" t="s">
        <v>2780</v>
      </c>
      <c r="C366" t="s">
        <v>2781</v>
      </c>
      <c r="D366" t="s">
        <v>383</v>
      </c>
      <c r="E366" s="2" t="s">
        <v>270</v>
      </c>
      <c r="F366" t="s">
        <v>1932</v>
      </c>
      <c r="G366" s="2" t="s">
        <v>690</v>
      </c>
      <c r="H366" t="s">
        <v>1405</v>
      </c>
    </row>
    <row r="367" spans="1:8" x14ac:dyDescent="0.15">
      <c r="A367" s="232">
        <v>366</v>
      </c>
      <c r="B367" t="s">
        <v>2782</v>
      </c>
      <c r="C367" t="s">
        <v>2783</v>
      </c>
      <c r="D367" t="s">
        <v>383</v>
      </c>
      <c r="E367" s="2" t="s">
        <v>270</v>
      </c>
      <c r="F367" t="s">
        <v>1901</v>
      </c>
      <c r="G367" s="2" t="s">
        <v>2784</v>
      </c>
      <c r="H367" t="s">
        <v>1405</v>
      </c>
    </row>
    <row r="368" spans="1:8" x14ac:dyDescent="0.15">
      <c r="A368" s="232">
        <v>367</v>
      </c>
      <c r="B368" t="s">
        <v>2785</v>
      </c>
      <c r="C368" t="s">
        <v>2786</v>
      </c>
      <c r="D368" t="s">
        <v>383</v>
      </c>
      <c r="E368" s="2" t="s">
        <v>270</v>
      </c>
      <c r="F368" t="s">
        <v>1901</v>
      </c>
      <c r="G368" s="2" t="s">
        <v>691</v>
      </c>
      <c r="H368" t="s">
        <v>1405</v>
      </c>
    </row>
    <row r="369" spans="1:8" x14ac:dyDescent="0.15">
      <c r="A369" s="232">
        <v>368</v>
      </c>
      <c r="B369" t="s">
        <v>2787</v>
      </c>
      <c r="C369" t="s">
        <v>2788</v>
      </c>
      <c r="D369" t="s">
        <v>383</v>
      </c>
      <c r="E369" s="2" t="s">
        <v>270</v>
      </c>
      <c r="F369" t="s">
        <v>1901</v>
      </c>
      <c r="G369" s="2" t="s">
        <v>692</v>
      </c>
      <c r="H369" t="s">
        <v>1405</v>
      </c>
    </row>
    <row r="370" spans="1:8" x14ac:dyDescent="0.15">
      <c r="A370" s="232">
        <v>369</v>
      </c>
      <c r="B370" t="s">
        <v>2789</v>
      </c>
      <c r="C370" t="s">
        <v>2790</v>
      </c>
      <c r="D370" t="s">
        <v>383</v>
      </c>
      <c r="E370" s="2" t="s">
        <v>270</v>
      </c>
      <c r="F370" t="s">
        <v>1917</v>
      </c>
      <c r="G370" s="2" t="s">
        <v>690</v>
      </c>
      <c r="H370" t="s">
        <v>1405</v>
      </c>
    </row>
    <row r="371" spans="1:8" x14ac:dyDescent="0.15">
      <c r="A371" s="232">
        <v>370</v>
      </c>
      <c r="B371" t="s">
        <v>2791</v>
      </c>
      <c r="C371" t="s">
        <v>2792</v>
      </c>
      <c r="D371" t="s">
        <v>383</v>
      </c>
      <c r="E371" s="2" t="s">
        <v>270</v>
      </c>
      <c r="F371" t="s">
        <v>2256</v>
      </c>
      <c r="G371" s="2" t="s">
        <v>693</v>
      </c>
      <c r="H371" t="s">
        <v>1405</v>
      </c>
    </row>
    <row r="372" spans="1:8" x14ac:dyDescent="0.15">
      <c r="A372" s="232">
        <v>371</v>
      </c>
      <c r="B372" t="s">
        <v>2793</v>
      </c>
      <c r="C372" t="s">
        <v>2794</v>
      </c>
      <c r="D372" t="s">
        <v>383</v>
      </c>
      <c r="E372" s="2" t="s">
        <v>270</v>
      </c>
      <c r="F372" t="s">
        <v>1980</v>
      </c>
      <c r="G372" s="2" t="s">
        <v>694</v>
      </c>
      <c r="H372" t="s">
        <v>1405</v>
      </c>
    </row>
    <row r="373" spans="1:8" x14ac:dyDescent="0.15">
      <c r="A373" s="232">
        <v>372</v>
      </c>
      <c r="B373" t="s">
        <v>2795</v>
      </c>
      <c r="C373" t="s">
        <v>2796</v>
      </c>
      <c r="D373" t="s">
        <v>383</v>
      </c>
      <c r="E373" s="2" t="s">
        <v>270</v>
      </c>
      <c r="F373" t="s">
        <v>2055</v>
      </c>
      <c r="G373" s="2" t="s">
        <v>2022</v>
      </c>
      <c r="H373" t="s">
        <v>1405</v>
      </c>
    </row>
    <row r="374" spans="1:8" x14ac:dyDescent="0.15">
      <c r="A374" s="232">
        <v>373</v>
      </c>
      <c r="B374" t="s">
        <v>2797</v>
      </c>
      <c r="C374" t="s">
        <v>2798</v>
      </c>
      <c r="D374" t="s">
        <v>383</v>
      </c>
      <c r="E374" s="2" t="s">
        <v>270</v>
      </c>
      <c r="F374" t="s">
        <v>1901</v>
      </c>
      <c r="G374" s="2" t="s">
        <v>2799</v>
      </c>
      <c r="H374" t="s">
        <v>1405</v>
      </c>
    </row>
    <row r="375" spans="1:8" x14ac:dyDescent="0.15">
      <c r="A375" s="232">
        <v>374</v>
      </c>
      <c r="B375" t="s">
        <v>2800</v>
      </c>
      <c r="C375" t="s">
        <v>2801</v>
      </c>
      <c r="D375" t="s">
        <v>383</v>
      </c>
      <c r="E375" s="2" t="s">
        <v>270</v>
      </c>
      <c r="F375" t="s">
        <v>1901</v>
      </c>
      <c r="G375" s="2" t="s">
        <v>2802</v>
      </c>
      <c r="H375" t="s">
        <v>1405</v>
      </c>
    </row>
    <row r="376" spans="1:8" x14ac:dyDescent="0.15">
      <c r="A376" s="232">
        <v>375</v>
      </c>
      <c r="B376" t="s">
        <v>2803</v>
      </c>
      <c r="C376" t="s">
        <v>2804</v>
      </c>
      <c r="D376" t="s">
        <v>383</v>
      </c>
      <c r="E376" s="2" t="s">
        <v>270</v>
      </c>
      <c r="F376" t="s">
        <v>2003</v>
      </c>
      <c r="G376" s="2" t="s">
        <v>658</v>
      </c>
      <c r="H376" t="s">
        <v>1405</v>
      </c>
    </row>
    <row r="377" spans="1:8" x14ac:dyDescent="0.15">
      <c r="A377" s="232">
        <v>376</v>
      </c>
      <c r="B377" t="s">
        <v>2805</v>
      </c>
      <c r="C377" t="s">
        <v>2806</v>
      </c>
      <c r="D377" t="s">
        <v>383</v>
      </c>
      <c r="E377" s="2" t="s">
        <v>270</v>
      </c>
      <c r="F377" t="s">
        <v>1901</v>
      </c>
      <c r="G377" s="2" t="s">
        <v>509</v>
      </c>
      <c r="H377" t="s">
        <v>1405</v>
      </c>
    </row>
    <row r="378" spans="1:8" x14ac:dyDescent="0.15">
      <c r="A378" s="232">
        <v>377</v>
      </c>
      <c r="B378" t="s">
        <v>2807</v>
      </c>
      <c r="C378" t="s">
        <v>2808</v>
      </c>
      <c r="D378" t="s">
        <v>383</v>
      </c>
      <c r="E378" s="2" t="s">
        <v>269</v>
      </c>
      <c r="F378" t="s">
        <v>2373</v>
      </c>
      <c r="G378" s="2" t="s">
        <v>644</v>
      </c>
      <c r="H378" t="s">
        <v>1405</v>
      </c>
    </row>
    <row r="379" spans="1:8" x14ac:dyDescent="0.15">
      <c r="A379" s="232">
        <v>378</v>
      </c>
      <c r="B379" t="s">
        <v>2809</v>
      </c>
      <c r="C379" t="s">
        <v>2810</v>
      </c>
      <c r="D379" t="s">
        <v>383</v>
      </c>
      <c r="E379" s="2" t="s">
        <v>269</v>
      </c>
      <c r="F379" t="s">
        <v>1901</v>
      </c>
      <c r="G379" s="2" t="s">
        <v>534</v>
      </c>
      <c r="H379" t="s">
        <v>1405</v>
      </c>
    </row>
    <row r="380" spans="1:8" x14ac:dyDescent="0.15">
      <c r="A380" s="232">
        <v>379</v>
      </c>
      <c r="B380" t="s">
        <v>2811</v>
      </c>
      <c r="C380" t="s">
        <v>2812</v>
      </c>
      <c r="D380" t="s">
        <v>383</v>
      </c>
      <c r="E380" s="2" t="s">
        <v>269</v>
      </c>
      <c r="F380" t="s">
        <v>1932</v>
      </c>
      <c r="G380" s="2" t="s">
        <v>662</v>
      </c>
      <c r="H380" t="s">
        <v>1405</v>
      </c>
    </row>
    <row r="381" spans="1:8" x14ac:dyDescent="0.15">
      <c r="A381" s="232">
        <v>380</v>
      </c>
      <c r="B381" t="s">
        <v>2813</v>
      </c>
      <c r="C381" t="s">
        <v>2814</v>
      </c>
      <c r="D381" t="s">
        <v>383</v>
      </c>
      <c r="E381" s="2" t="s">
        <v>269</v>
      </c>
      <c r="F381" t="s">
        <v>1901</v>
      </c>
      <c r="G381" s="2" t="s">
        <v>695</v>
      </c>
      <c r="H381" t="s">
        <v>1405</v>
      </c>
    </row>
    <row r="382" spans="1:8" x14ac:dyDescent="0.15">
      <c r="A382" s="232">
        <v>381</v>
      </c>
      <c r="B382" t="s">
        <v>2815</v>
      </c>
      <c r="C382" t="s">
        <v>2816</v>
      </c>
      <c r="D382" t="s">
        <v>383</v>
      </c>
      <c r="E382" s="2" t="s">
        <v>269</v>
      </c>
      <c r="F382" t="s">
        <v>1910</v>
      </c>
      <c r="G382" s="2" t="s">
        <v>2817</v>
      </c>
      <c r="H382" t="s">
        <v>1405</v>
      </c>
    </row>
    <row r="383" spans="1:8" x14ac:dyDescent="0.15">
      <c r="A383" s="232">
        <v>382</v>
      </c>
      <c r="B383" t="s">
        <v>2818</v>
      </c>
      <c r="C383" t="s">
        <v>2819</v>
      </c>
      <c r="D383" t="s">
        <v>383</v>
      </c>
      <c r="E383" s="2" t="s">
        <v>269</v>
      </c>
      <c r="F383" t="s">
        <v>1901</v>
      </c>
      <c r="G383" s="2" t="s">
        <v>696</v>
      </c>
      <c r="H383" t="s">
        <v>1405</v>
      </c>
    </row>
    <row r="384" spans="1:8" x14ac:dyDescent="0.15">
      <c r="A384" s="232">
        <v>383</v>
      </c>
      <c r="B384" t="s">
        <v>2820</v>
      </c>
      <c r="C384" t="s">
        <v>2821</v>
      </c>
      <c r="D384" t="s">
        <v>383</v>
      </c>
      <c r="E384" s="2" t="s">
        <v>269</v>
      </c>
      <c r="F384" t="s">
        <v>2256</v>
      </c>
      <c r="G384" s="2" t="s">
        <v>536</v>
      </c>
      <c r="H384" t="s">
        <v>1405</v>
      </c>
    </row>
    <row r="385" spans="1:8" x14ac:dyDescent="0.15">
      <c r="A385" s="232">
        <v>384</v>
      </c>
      <c r="B385" t="s">
        <v>2822</v>
      </c>
      <c r="C385" t="s">
        <v>2823</v>
      </c>
      <c r="D385" t="s">
        <v>383</v>
      </c>
      <c r="E385" s="2" t="s">
        <v>269</v>
      </c>
      <c r="F385" t="s">
        <v>1945</v>
      </c>
      <c r="G385" s="2" t="s">
        <v>697</v>
      </c>
      <c r="H385" t="s">
        <v>1405</v>
      </c>
    </row>
    <row r="386" spans="1:8" x14ac:dyDescent="0.15">
      <c r="A386" s="232">
        <v>385</v>
      </c>
      <c r="B386" t="s">
        <v>2824</v>
      </c>
      <c r="C386" t="s">
        <v>2825</v>
      </c>
      <c r="D386" t="s">
        <v>383</v>
      </c>
      <c r="E386" s="2" t="s">
        <v>269</v>
      </c>
      <c r="F386" t="s">
        <v>1910</v>
      </c>
      <c r="G386" s="2" t="s">
        <v>698</v>
      </c>
      <c r="H386" t="s">
        <v>1405</v>
      </c>
    </row>
    <row r="387" spans="1:8" x14ac:dyDescent="0.15">
      <c r="A387" s="232">
        <v>386</v>
      </c>
      <c r="B387" t="s">
        <v>2826</v>
      </c>
      <c r="C387" t="s">
        <v>2827</v>
      </c>
      <c r="D387" t="s">
        <v>383</v>
      </c>
      <c r="E387" s="2" t="s">
        <v>269</v>
      </c>
      <c r="F387" t="s">
        <v>2055</v>
      </c>
      <c r="G387" s="2" t="s">
        <v>699</v>
      </c>
      <c r="H387" t="s">
        <v>1405</v>
      </c>
    </row>
    <row r="388" spans="1:8" x14ac:dyDescent="0.15">
      <c r="A388" s="232">
        <v>387</v>
      </c>
      <c r="B388" t="s">
        <v>2828</v>
      </c>
      <c r="C388" t="s">
        <v>2829</v>
      </c>
      <c r="D388" t="s">
        <v>383</v>
      </c>
      <c r="E388" s="2" t="s">
        <v>269</v>
      </c>
      <c r="F388" t="s">
        <v>1932</v>
      </c>
      <c r="G388" s="2" t="s">
        <v>2830</v>
      </c>
      <c r="H388" t="s">
        <v>1405</v>
      </c>
    </row>
    <row r="389" spans="1:8" x14ac:dyDescent="0.15">
      <c r="A389" s="232">
        <v>388</v>
      </c>
      <c r="B389" t="s">
        <v>2831</v>
      </c>
      <c r="C389" t="s">
        <v>2832</v>
      </c>
      <c r="D389" t="s">
        <v>383</v>
      </c>
      <c r="E389" s="2" t="s">
        <v>269</v>
      </c>
      <c r="F389" t="s">
        <v>1945</v>
      </c>
      <c r="G389" s="2" t="s">
        <v>700</v>
      </c>
      <c r="H389" t="s">
        <v>1405</v>
      </c>
    </row>
    <row r="390" spans="1:8" x14ac:dyDescent="0.15">
      <c r="A390" s="232">
        <v>389</v>
      </c>
      <c r="B390" t="s">
        <v>2833</v>
      </c>
      <c r="C390" t="s">
        <v>2834</v>
      </c>
      <c r="D390" t="s">
        <v>383</v>
      </c>
      <c r="E390" s="2" t="s">
        <v>269</v>
      </c>
      <c r="F390" t="s">
        <v>1932</v>
      </c>
      <c r="G390" s="2" t="s">
        <v>701</v>
      </c>
      <c r="H390" t="s">
        <v>1405</v>
      </c>
    </row>
    <row r="391" spans="1:8" x14ac:dyDescent="0.15">
      <c r="A391" s="232">
        <v>390</v>
      </c>
      <c r="B391" t="s">
        <v>2835</v>
      </c>
      <c r="C391" t="s">
        <v>2836</v>
      </c>
      <c r="D391" t="s">
        <v>383</v>
      </c>
      <c r="E391" s="2" t="s">
        <v>269</v>
      </c>
      <c r="F391" t="s">
        <v>1910</v>
      </c>
      <c r="G391" s="2" t="s">
        <v>616</v>
      </c>
      <c r="H391" t="s">
        <v>1405</v>
      </c>
    </row>
    <row r="392" spans="1:8" x14ac:dyDescent="0.15">
      <c r="A392" s="232">
        <v>391</v>
      </c>
      <c r="B392" t="s">
        <v>2837</v>
      </c>
      <c r="C392" t="s">
        <v>2838</v>
      </c>
      <c r="D392" t="s">
        <v>383</v>
      </c>
      <c r="E392" s="2" t="s">
        <v>269</v>
      </c>
      <c r="F392" t="s">
        <v>1901</v>
      </c>
      <c r="G392" s="2" t="s">
        <v>702</v>
      </c>
      <c r="H392" t="s">
        <v>1405</v>
      </c>
    </row>
    <row r="393" spans="1:8" x14ac:dyDescent="0.15">
      <c r="A393" s="232">
        <v>392</v>
      </c>
      <c r="B393" t="s">
        <v>2839</v>
      </c>
      <c r="C393" t="s">
        <v>2840</v>
      </c>
      <c r="D393" t="s">
        <v>383</v>
      </c>
      <c r="E393" s="2" t="s">
        <v>269</v>
      </c>
      <c r="F393" t="s">
        <v>1910</v>
      </c>
      <c r="G393" s="2" t="s">
        <v>703</v>
      </c>
      <c r="H393" t="s">
        <v>1405</v>
      </c>
    </row>
    <row r="394" spans="1:8" x14ac:dyDescent="0.15">
      <c r="A394" s="232">
        <v>393</v>
      </c>
      <c r="B394" t="s">
        <v>2841</v>
      </c>
      <c r="C394" t="s">
        <v>2842</v>
      </c>
      <c r="D394" t="s">
        <v>383</v>
      </c>
      <c r="E394" s="2" t="s">
        <v>269</v>
      </c>
      <c r="F394" t="s">
        <v>1932</v>
      </c>
      <c r="G394" s="2" t="s">
        <v>2457</v>
      </c>
      <c r="H394" t="s">
        <v>1405</v>
      </c>
    </row>
    <row r="395" spans="1:8" x14ac:dyDescent="0.15">
      <c r="A395" s="232">
        <v>394</v>
      </c>
      <c r="B395" t="s">
        <v>2843</v>
      </c>
      <c r="C395" t="s">
        <v>2844</v>
      </c>
      <c r="D395" t="s">
        <v>383</v>
      </c>
      <c r="E395" s="2" t="s">
        <v>269</v>
      </c>
      <c r="F395" t="s">
        <v>1901</v>
      </c>
      <c r="G395" s="2" t="s">
        <v>704</v>
      </c>
      <c r="H395" t="s">
        <v>1405</v>
      </c>
    </row>
    <row r="396" spans="1:8" x14ac:dyDescent="0.15">
      <c r="A396" s="232">
        <v>395</v>
      </c>
      <c r="B396" t="s">
        <v>2845</v>
      </c>
      <c r="C396" t="s">
        <v>2846</v>
      </c>
      <c r="D396" t="s">
        <v>383</v>
      </c>
      <c r="E396" s="2" t="s">
        <v>269</v>
      </c>
      <c r="F396" t="s">
        <v>1910</v>
      </c>
      <c r="G396" s="2" t="s">
        <v>2237</v>
      </c>
      <c r="H396" t="s">
        <v>1405</v>
      </c>
    </row>
    <row r="397" spans="1:8" x14ac:dyDescent="0.15">
      <c r="A397" s="232">
        <v>396</v>
      </c>
      <c r="B397" t="s">
        <v>2847</v>
      </c>
      <c r="C397" t="s">
        <v>2848</v>
      </c>
      <c r="D397" t="s">
        <v>383</v>
      </c>
      <c r="E397" s="2" t="s">
        <v>269</v>
      </c>
      <c r="F397" t="s">
        <v>2476</v>
      </c>
      <c r="G397" s="2" t="s">
        <v>705</v>
      </c>
      <c r="H397" t="s">
        <v>1405</v>
      </c>
    </row>
    <row r="398" spans="1:8" x14ac:dyDescent="0.15">
      <c r="A398" s="232">
        <v>397</v>
      </c>
      <c r="B398" t="s">
        <v>2849</v>
      </c>
      <c r="C398" t="s">
        <v>2850</v>
      </c>
      <c r="D398" t="s">
        <v>383</v>
      </c>
      <c r="E398" s="2" t="s">
        <v>269</v>
      </c>
      <c r="F398" t="s">
        <v>1917</v>
      </c>
      <c r="G398" s="2" t="s">
        <v>566</v>
      </c>
      <c r="H398" t="s">
        <v>1405</v>
      </c>
    </row>
    <row r="399" spans="1:8" x14ac:dyDescent="0.15">
      <c r="A399" s="232">
        <v>398</v>
      </c>
      <c r="B399" t="s">
        <v>2851</v>
      </c>
      <c r="C399" t="s">
        <v>2852</v>
      </c>
      <c r="D399" t="s">
        <v>383</v>
      </c>
      <c r="E399" s="2" t="s">
        <v>269</v>
      </c>
      <c r="F399" t="s">
        <v>2003</v>
      </c>
      <c r="G399" s="2" t="s">
        <v>550</v>
      </c>
      <c r="H399" t="s">
        <v>1405</v>
      </c>
    </row>
    <row r="400" spans="1:8" x14ac:dyDescent="0.15">
      <c r="A400" s="232">
        <v>399</v>
      </c>
      <c r="B400" t="s">
        <v>2853</v>
      </c>
      <c r="C400" t="s">
        <v>2854</v>
      </c>
      <c r="D400" t="s">
        <v>2527</v>
      </c>
      <c r="E400" s="2" t="s">
        <v>70</v>
      </c>
      <c r="F400" t="s">
        <v>1910</v>
      </c>
      <c r="G400" s="2" t="s">
        <v>706</v>
      </c>
      <c r="H400" t="s">
        <v>1405</v>
      </c>
    </row>
    <row r="401" spans="1:8" x14ac:dyDescent="0.15">
      <c r="A401" s="232">
        <v>400</v>
      </c>
      <c r="B401" t="s">
        <v>2855</v>
      </c>
      <c r="C401" t="s">
        <v>2856</v>
      </c>
      <c r="D401" t="s">
        <v>383</v>
      </c>
      <c r="E401" s="2" t="s">
        <v>1392</v>
      </c>
      <c r="F401" t="s">
        <v>1980</v>
      </c>
      <c r="G401" s="2" t="s">
        <v>707</v>
      </c>
      <c r="H401" t="s">
        <v>1405</v>
      </c>
    </row>
    <row r="402" spans="1:8" x14ac:dyDescent="0.15">
      <c r="A402" s="232">
        <v>401</v>
      </c>
      <c r="B402" t="s">
        <v>2857</v>
      </c>
      <c r="C402" t="s">
        <v>2858</v>
      </c>
      <c r="D402" t="s">
        <v>383</v>
      </c>
      <c r="E402" s="2" t="s">
        <v>1392</v>
      </c>
      <c r="F402" t="s">
        <v>1980</v>
      </c>
      <c r="G402" s="2" t="s">
        <v>707</v>
      </c>
      <c r="H402" t="s">
        <v>1405</v>
      </c>
    </row>
    <row r="403" spans="1:8" x14ac:dyDescent="0.15">
      <c r="A403" s="232">
        <v>402</v>
      </c>
      <c r="B403" t="s">
        <v>2859</v>
      </c>
      <c r="C403" t="s">
        <v>2860</v>
      </c>
      <c r="D403" t="s">
        <v>2527</v>
      </c>
      <c r="E403" s="2" t="s">
        <v>66</v>
      </c>
      <c r="F403" t="s">
        <v>2133</v>
      </c>
      <c r="G403" s="2" t="s">
        <v>2861</v>
      </c>
      <c r="H403" t="s">
        <v>1405</v>
      </c>
    </row>
    <row r="404" spans="1:8" x14ac:dyDescent="0.15">
      <c r="A404" s="232">
        <v>403</v>
      </c>
      <c r="B404" t="s">
        <v>2862</v>
      </c>
      <c r="C404" t="s">
        <v>2863</v>
      </c>
      <c r="D404" t="s">
        <v>383</v>
      </c>
      <c r="E404" s="2" t="s">
        <v>271</v>
      </c>
      <c r="F404" t="s">
        <v>2373</v>
      </c>
      <c r="G404" s="2" t="s">
        <v>708</v>
      </c>
      <c r="H404" t="s">
        <v>1405</v>
      </c>
    </row>
    <row r="405" spans="1:8" x14ac:dyDescent="0.15">
      <c r="A405" s="232">
        <v>404</v>
      </c>
      <c r="B405" t="s">
        <v>2864</v>
      </c>
      <c r="C405" t="s">
        <v>2865</v>
      </c>
      <c r="D405" t="s">
        <v>383</v>
      </c>
      <c r="E405" s="2" t="s">
        <v>271</v>
      </c>
      <c r="F405" t="s">
        <v>1980</v>
      </c>
      <c r="G405" s="2" t="s">
        <v>2866</v>
      </c>
      <c r="H405" t="s">
        <v>1405</v>
      </c>
    </row>
    <row r="406" spans="1:8" x14ac:dyDescent="0.15">
      <c r="A406" s="232">
        <v>405</v>
      </c>
      <c r="B406" t="s">
        <v>2867</v>
      </c>
      <c r="C406" t="s">
        <v>2868</v>
      </c>
      <c r="D406" t="s">
        <v>383</v>
      </c>
      <c r="E406" s="2" t="s">
        <v>271</v>
      </c>
      <c r="F406" t="s">
        <v>1945</v>
      </c>
      <c r="G406" s="2" t="s">
        <v>2869</v>
      </c>
      <c r="H406" t="s">
        <v>1405</v>
      </c>
    </row>
    <row r="407" spans="1:8" x14ac:dyDescent="0.15">
      <c r="A407" s="232">
        <v>406</v>
      </c>
      <c r="B407" t="s">
        <v>2870</v>
      </c>
      <c r="C407" t="s">
        <v>2871</v>
      </c>
      <c r="D407" t="s">
        <v>383</v>
      </c>
      <c r="E407" s="2" t="s">
        <v>271</v>
      </c>
      <c r="F407" t="s">
        <v>1945</v>
      </c>
      <c r="G407" s="2" t="s">
        <v>709</v>
      </c>
      <c r="H407" t="s">
        <v>1405</v>
      </c>
    </row>
    <row r="408" spans="1:8" x14ac:dyDescent="0.15">
      <c r="A408" s="232">
        <v>407</v>
      </c>
      <c r="B408" t="s">
        <v>2872</v>
      </c>
      <c r="C408" t="s">
        <v>2873</v>
      </c>
      <c r="D408" t="s">
        <v>383</v>
      </c>
      <c r="E408" s="2" t="s">
        <v>271</v>
      </c>
      <c r="F408" t="s">
        <v>1980</v>
      </c>
      <c r="G408" s="2" t="s">
        <v>2874</v>
      </c>
      <c r="H408" t="s">
        <v>1405</v>
      </c>
    </row>
    <row r="409" spans="1:8" x14ac:dyDescent="0.15">
      <c r="A409" s="232">
        <v>408</v>
      </c>
      <c r="B409" t="s">
        <v>2875</v>
      </c>
      <c r="C409" t="s">
        <v>2876</v>
      </c>
      <c r="D409" t="s">
        <v>383</v>
      </c>
      <c r="E409" s="2" t="s">
        <v>271</v>
      </c>
      <c r="F409" t="s">
        <v>1901</v>
      </c>
      <c r="G409" s="2" t="s">
        <v>710</v>
      </c>
      <c r="H409" t="s">
        <v>1405</v>
      </c>
    </row>
    <row r="410" spans="1:8" x14ac:dyDescent="0.15">
      <c r="A410" s="232">
        <v>409</v>
      </c>
      <c r="B410" t="s">
        <v>2877</v>
      </c>
      <c r="C410" t="s">
        <v>2878</v>
      </c>
      <c r="D410" t="s">
        <v>383</v>
      </c>
      <c r="E410" s="2" t="s">
        <v>271</v>
      </c>
      <c r="F410" t="s">
        <v>1932</v>
      </c>
      <c r="G410" s="2" t="s">
        <v>711</v>
      </c>
      <c r="H410" t="s">
        <v>1405</v>
      </c>
    </row>
    <row r="411" spans="1:8" x14ac:dyDescent="0.15">
      <c r="A411" s="232">
        <v>410</v>
      </c>
      <c r="B411" t="s">
        <v>2879</v>
      </c>
      <c r="C411" t="s">
        <v>2880</v>
      </c>
      <c r="D411" t="s">
        <v>383</v>
      </c>
      <c r="E411" s="2" t="s">
        <v>271</v>
      </c>
      <c r="F411" t="s">
        <v>1901</v>
      </c>
      <c r="G411" s="2" t="s">
        <v>2881</v>
      </c>
      <c r="H411" t="s">
        <v>1405</v>
      </c>
    </row>
    <row r="412" spans="1:8" x14ac:dyDescent="0.15">
      <c r="A412" s="232">
        <v>411</v>
      </c>
      <c r="B412" t="s">
        <v>2882</v>
      </c>
      <c r="C412" t="s">
        <v>2883</v>
      </c>
      <c r="D412" t="s">
        <v>383</v>
      </c>
      <c r="E412" s="2" t="s">
        <v>271</v>
      </c>
      <c r="F412" t="s">
        <v>1901</v>
      </c>
      <c r="G412" s="2" t="s">
        <v>712</v>
      </c>
      <c r="H412" t="s">
        <v>1405</v>
      </c>
    </row>
    <row r="413" spans="1:8" x14ac:dyDescent="0.15">
      <c r="A413" s="232">
        <v>412</v>
      </c>
      <c r="B413" t="s">
        <v>2884</v>
      </c>
      <c r="C413" t="s">
        <v>2885</v>
      </c>
      <c r="D413" t="s">
        <v>383</v>
      </c>
      <c r="E413" s="2" t="s">
        <v>271</v>
      </c>
      <c r="F413" t="s">
        <v>1901</v>
      </c>
      <c r="G413" s="2" t="s">
        <v>682</v>
      </c>
      <c r="H413" t="s">
        <v>1405</v>
      </c>
    </row>
    <row r="414" spans="1:8" x14ac:dyDescent="0.15">
      <c r="A414" s="232">
        <v>413</v>
      </c>
      <c r="B414" t="s">
        <v>2886</v>
      </c>
      <c r="C414" t="s">
        <v>2887</v>
      </c>
      <c r="D414" t="s">
        <v>383</v>
      </c>
      <c r="E414" s="2" t="s">
        <v>271</v>
      </c>
      <c r="F414" t="s">
        <v>2003</v>
      </c>
      <c r="G414" s="2" t="s">
        <v>713</v>
      </c>
      <c r="H414" t="s">
        <v>1405</v>
      </c>
    </row>
    <row r="415" spans="1:8" x14ac:dyDescent="0.15">
      <c r="A415" s="232">
        <v>414</v>
      </c>
      <c r="B415" t="s">
        <v>2888</v>
      </c>
      <c r="C415" t="s">
        <v>2889</v>
      </c>
      <c r="D415" t="s">
        <v>383</v>
      </c>
      <c r="E415" s="2" t="s">
        <v>271</v>
      </c>
      <c r="F415" t="s">
        <v>1901</v>
      </c>
      <c r="G415" s="2" t="s">
        <v>714</v>
      </c>
      <c r="H415" t="s">
        <v>1405</v>
      </c>
    </row>
    <row r="416" spans="1:8" x14ac:dyDescent="0.15">
      <c r="A416" s="232">
        <v>415</v>
      </c>
      <c r="B416" t="s">
        <v>2890</v>
      </c>
      <c r="C416" t="s">
        <v>2891</v>
      </c>
      <c r="D416" t="s">
        <v>383</v>
      </c>
      <c r="E416" s="2" t="s">
        <v>270</v>
      </c>
      <c r="F416" t="s">
        <v>1932</v>
      </c>
      <c r="G416" s="2" t="s">
        <v>502</v>
      </c>
      <c r="H416" t="s">
        <v>1405</v>
      </c>
    </row>
    <row r="417" spans="1:8" x14ac:dyDescent="0.15">
      <c r="A417" s="232">
        <v>416</v>
      </c>
      <c r="B417" t="s">
        <v>2892</v>
      </c>
      <c r="C417" t="s">
        <v>2893</v>
      </c>
      <c r="D417" t="s">
        <v>383</v>
      </c>
      <c r="E417" s="2" t="s">
        <v>270</v>
      </c>
      <c r="F417" t="s">
        <v>2476</v>
      </c>
      <c r="G417" s="2" t="s">
        <v>2894</v>
      </c>
      <c r="H417" t="s">
        <v>1405</v>
      </c>
    </row>
    <row r="418" spans="1:8" x14ac:dyDescent="0.15">
      <c r="A418" s="232">
        <v>417</v>
      </c>
      <c r="B418" t="s">
        <v>2895</v>
      </c>
      <c r="C418" t="s">
        <v>2896</v>
      </c>
      <c r="D418" t="s">
        <v>383</v>
      </c>
      <c r="E418" s="2" t="s">
        <v>270</v>
      </c>
      <c r="F418" t="s">
        <v>2355</v>
      </c>
      <c r="G418" s="2" t="s">
        <v>2897</v>
      </c>
      <c r="H418" t="s">
        <v>1405</v>
      </c>
    </row>
    <row r="419" spans="1:8" x14ac:dyDescent="0.15">
      <c r="A419" s="232">
        <v>418</v>
      </c>
      <c r="B419" t="s">
        <v>2898</v>
      </c>
      <c r="C419" t="s">
        <v>2899</v>
      </c>
      <c r="D419" t="s">
        <v>383</v>
      </c>
      <c r="E419" s="2" t="s">
        <v>270</v>
      </c>
      <c r="F419" t="s">
        <v>1901</v>
      </c>
      <c r="G419" s="2" t="s">
        <v>2900</v>
      </c>
      <c r="H419" t="s">
        <v>1405</v>
      </c>
    </row>
    <row r="420" spans="1:8" x14ac:dyDescent="0.15">
      <c r="A420" s="232">
        <v>419</v>
      </c>
      <c r="B420" t="s">
        <v>2901</v>
      </c>
      <c r="C420" t="s">
        <v>2902</v>
      </c>
      <c r="D420" t="s">
        <v>383</v>
      </c>
      <c r="E420" s="2" t="s">
        <v>270</v>
      </c>
      <c r="F420" t="s">
        <v>2137</v>
      </c>
      <c r="G420" s="2" t="s">
        <v>715</v>
      </c>
      <c r="H420" t="s">
        <v>1405</v>
      </c>
    </row>
    <row r="421" spans="1:8" x14ac:dyDescent="0.15">
      <c r="A421" s="232">
        <v>420</v>
      </c>
      <c r="B421" t="s">
        <v>2903</v>
      </c>
      <c r="C421" t="s">
        <v>2904</v>
      </c>
      <c r="D421" t="s">
        <v>383</v>
      </c>
      <c r="E421" s="2" t="s">
        <v>270</v>
      </c>
      <c r="F421" t="s">
        <v>1901</v>
      </c>
      <c r="G421" s="2" t="s">
        <v>599</v>
      </c>
      <c r="H421" t="s">
        <v>1405</v>
      </c>
    </row>
    <row r="422" spans="1:8" x14ac:dyDescent="0.15">
      <c r="A422" s="232">
        <v>421</v>
      </c>
      <c r="B422" t="s">
        <v>2905</v>
      </c>
      <c r="C422" t="s">
        <v>2906</v>
      </c>
      <c r="D422" t="s">
        <v>383</v>
      </c>
      <c r="E422" s="2" t="s">
        <v>270</v>
      </c>
      <c r="F422" t="s">
        <v>1901</v>
      </c>
      <c r="G422" s="2" t="s">
        <v>2907</v>
      </c>
      <c r="H422" t="s">
        <v>1405</v>
      </c>
    </row>
    <row r="423" spans="1:8" x14ac:dyDescent="0.15">
      <c r="A423" s="232">
        <v>422</v>
      </c>
      <c r="B423" t="s">
        <v>2908</v>
      </c>
      <c r="C423" t="s">
        <v>2909</v>
      </c>
      <c r="D423" t="s">
        <v>383</v>
      </c>
      <c r="E423" s="2" t="s">
        <v>270</v>
      </c>
      <c r="F423" t="s">
        <v>2206</v>
      </c>
      <c r="G423" s="2" t="s">
        <v>716</v>
      </c>
      <c r="H423" t="s">
        <v>1405</v>
      </c>
    </row>
    <row r="424" spans="1:8" x14ac:dyDescent="0.15">
      <c r="A424" s="232">
        <v>423</v>
      </c>
      <c r="B424" t="s">
        <v>2910</v>
      </c>
      <c r="C424" t="s">
        <v>2911</v>
      </c>
      <c r="D424" t="s">
        <v>383</v>
      </c>
      <c r="E424" s="2" t="s">
        <v>270</v>
      </c>
      <c r="F424" t="s">
        <v>2021</v>
      </c>
      <c r="G424" s="2" t="s">
        <v>717</v>
      </c>
      <c r="H424" t="s">
        <v>1405</v>
      </c>
    </row>
    <row r="425" spans="1:8" x14ac:dyDescent="0.15">
      <c r="A425" s="232">
        <v>424</v>
      </c>
      <c r="B425" t="s">
        <v>2912</v>
      </c>
      <c r="C425" t="s">
        <v>2913</v>
      </c>
      <c r="D425" t="s">
        <v>383</v>
      </c>
      <c r="E425" s="2" t="s">
        <v>270</v>
      </c>
      <c r="F425" t="s">
        <v>1901</v>
      </c>
      <c r="G425" s="2" t="s">
        <v>559</v>
      </c>
      <c r="H425" t="s">
        <v>1405</v>
      </c>
    </row>
    <row r="426" spans="1:8" x14ac:dyDescent="0.15">
      <c r="A426" s="232">
        <v>425</v>
      </c>
      <c r="B426" t="s">
        <v>2914</v>
      </c>
      <c r="C426" t="s">
        <v>2915</v>
      </c>
      <c r="D426" t="s">
        <v>383</v>
      </c>
      <c r="E426" s="2" t="s">
        <v>270</v>
      </c>
      <c r="F426" t="s">
        <v>1932</v>
      </c>
      <c r="G426" s="2" t="s">
        <v>718</v>
      </c>
      <c r="H426" t="s">
        <v>1405</v>
      </c>
    </row>
    <row r="427" spans="1:8" x14ac:dyDescent="0.15">
      <c r="A427" s="232">
        <v>426</v>
      </c>
      <c r="B427" t="s">
        <v>2916</v>
      </c>
      <c r="C427" t="s">
        <v>2917</v>
      </c>
      <c r="D427" t="s">
        <v>383</v>
      </c>
      <c r="E427" s="2" t="s">
        <v>270</v>
      </c>
      <c r="F427" t="s">
        <v>2137</v>
      </c>
      <c r="G427" s="2" t="s">
        <v>2160</v>
      </c>
      <c r="H427" t="s">
        <v>1405</v>
      </c>
    </row>
    <row r="428" spans="1:8" x14ac:dyDescent="0.15">
      <c r="A428" s="232">
        <v>427</v>
      </c>
      <c r="B428" t="s">
        <v>2918</v>
      </c>
      <c r="C428" t="s">
        <v>2919</v>
      </c>
      <c r="D428" t="s">
        <v>383</v>
      </c>
      <c r="E428" s="2" t="s">
        <v>270</v>
      </c>
      <c r="F428" t="s">
        <v>1932</v>
      </c>
      <c r="G428" s="2" t="s">
        <v>2920</v>
      </c>
      <c r="H428" t="s">
        <v>1405</v>
      </c>
    </row>
    <row r="429" spans="1:8" x14ac:dyDescent="0.15">
      <c r="A429" s="232">
        <v>428</v>
      </c>
      <c r="B429" t="s">
        <v>2921</v>
      </c>
      <c r="C429" t="s">
        <v>2922</v>
      </c>
      <c r="D429" t="s">
        <v>383</v>
      </c>
      <c r="E429" s="2" t="s">
        <v>269</v>
      </c>
      <c r="F429" t="s">
        <v>1932</v>
      </c>
      <c r="G429" s="2" t="s">
        <v>2923</v>
      </c>
      <c r="H429" t="s">
        <v>1405</v>
      </c>
    </row>
    <row r="430" spans="1:8" x14ac:dyDescent="0.15">
      <c r="A430" s="232">
        <v>429</v>
      </c>
      <c r="B430" t="s">
        <v>2924</v>
      </c>
      <c r="C430" t="s">
        <v>2925</v>
      </c>
      <c r="D430" t="s">
        <v>383</v>
      </c>
      <c r="E430" s="2" t="s">
        <v>269</v>
      </c>
      <c r="F430" t="s">
        <v>2021</v>
      </c>
      <c r="G430" s="2" t="s">
        <v>566</v>
      </c>
      <c r="H430" t="s">
        <v>1405</v>
      </c>
    </row>
    <row r="431" spans="1:8" x14ac:dyDescent="0.15">
      <c r="A431" s="232">
        <v>430</v>
      </c>
      <c r="B431" t="s">
        <v>2926</v>
      </c>
      <c r="C431" t="s">
        <v>2927</v>
      </c>
      <c r="D431" t="s">
        <v>383</v>
      </c>
      <c r="E431" s="2" t="s">
        <v>269</v>
      </c>
      <c r="F431" t="s">
        <v>1901</v>
      </c>
      <c r="G431" s="2" t="s">
        <v>719</v>
      </c>
      <c r="H431" t="s">
        <v>1405</v>
      </c>
    </row>
    <row r="432" spans="1:8" x14ac:dyDescent="0.15">
      <c r="A432" s="232">
        <v>431</v>
      </c>
      <c r="B432" t="s">
        <v>2928</v>
      </c>
      <c r="C432" t="s">
        <v>2929</v>
      </c>
      <c r="D432" t="s">
        <v>383</v>
      </c>
      <c r="E432" s="2" t="s">
        <v>269</v>
      </c>
      <c r="F432" t="s">
        <v>1932</v>
      </c>
      <c r="G432" s="2" t="s">
        <v>2930</v>
      </c>
      <c r="H432" t="s">
        <v>1405</v>
      </c>
    </row>
    <row r="433" spans="1:8" x14ac:dyDescent="0.15">
      <c r="A433" s="232">
        <v>432</v>
      </c>
      <c r="B433" t="s">
        <v>2931</v>
      </c>
      <c r="C433" t="s">
        <v>2932</v>
      </c>
      <c r="D433" t="s">
        <v>383</v>
      </c>
      <c r="E433" s="2" t="s">
        <v>269</v>
      </c>
      <c r="F433" t="s">
        <v>2066</v>
      </c>
      <c r="G433" s="2" t="s">
        <v>539</v>
      </c>
      <c r="H433" t="s">
        <v>1405</v>
      </c>
    </row>
    <row r="434" spans="1:8" x14ac:dyDescent="0.15">
      <c r="A434" s="232">
        <v>433</v>
      </c>
      <c r="B434" t="s">
        <v>2933</v>
      </c>
      <c r="C434" t="s">
        <v>2934</v>
      </c>
      <c r="D434" t="s">
        <v>383</v>
      </c>
      <c r="E434" s="2" t="s">
        <v>269</v>
      </c>
      <c r="F434" t="s">
        <v>1932</v>
      </c>
      <c r="G434" s="2" t="s">
        <v>2935</v>
      </c>
      <c r="H434" t="s">
        <v>1405</v>
      </c>
    </row>
    <row r="435" spans="1:8" x14ac:dyDescent="0.15">
      <c r="A435" s="232">
        <v>434</v>
      </c>
      <c r="B435" t="s">
        <v>2936</v>
      </c>
      <c r="C435" t="s">
        <v>2937</v>
      </c>
      <c r="D435" t="s">
        <v>383</v>
      </c>
      <c r="E435" s="2" t="s">
        <v>269</v>
      </c>
      <c r="F435" t="s">
        <v>1901</v>
      </c>
      <c r="G435" s="2" t="s">
        <v>720</v>
      </c>
      <c r="H435" t="s">
        <v>1405</v>
      </c>
    </row>
    <row r="436" spans="1:8" x14ac:dyDescent="0.15">
      <c r="A436" s="232">
        <v>435</v>
      </c>
      <c r="B436" t="s">
        <v>2938</v>
      </c>
      <c r="C436" t="s">
        <v>2939</v>
      </c>
      <c r="D436" t="s">
        <v>383</v>
      </c>
      <c r="E436" s="2" t="s">
        <v>269</v>
      </c>
      <c r="F436" t="s">
        <v>1910</v>
      </c>
      <c r="G436" s="2" t="s">
        <v>721</v>
      </c>
      <c r="H436" t="s">
        <v>1405</v>
      </c>
    </row>
    <row r="437" spans="1:8" x14ac:dyDescent="0.15">
      <c r="A437" s="232">
        <v>436</v>
      </c>
      <c r="B437" t="s">
        <v>2940</v>
      </c>
      <c r="C437" t="s">
        <v>2941</v>
      </c>
      <c r="D437" t="s">
        <v>383</v>
      </c>
      <c r="E437" s="2" t="s">
        <v>269</v>
      </c>
      <c r="F437" t="s">
        <v>2007</v>
      </c>
      <c r="G437" s="2" t="s">
        <v>722</v>
      </c>
      <c r="H437" t="s">
        <v>1405</v>
      </c>
    </row>
    <row r="438" spans="1:8" x14ac:dyDescent="0.15">
      <c r="A438" s="232">
        <v>437</v>
      </c>
      <c r="B438" t="s">
        <v>2942</v>
      </c>
      <c r="C438" t="s">
        <v>2943</v>
      </c>
      <c r="D438" t="s">
        <v>383</v>
      </c>
      <c r="E438" s="2" t="s">
        <v>269</v>
      </c>
      <c r="F438" t="s">
        <v>1932</v>
      </c>
      <c r="G438" s="2" t="s">
        <v>2224</v>
      </c>
      <c r="H438" t="s">
        <v>1405</v>
      </c>
    </row>
    <row r="439" spans="1:8" x14ac:dyDescent="0.15">
      <c r="A439" s="232">
        <v>438</v>
      </c>
      <c r="B439" t="s">
        <v>2944</v>
      </c>
      <c r="C439" t="s">
        <v>2945</v>
      </c>
      <c r="D439" t="s">
        <v>383</v>
      </c>
      <c r="E439" s="2" t="s">
        <v>269</v>
      </c>
      <c r="F439" t="s">
        <v>1921</v>
      </c>
      <c r="G439" s="2" t="s">
        <v>2946</v>
      </c>
      <c r="H439" t="s">
        <v>1405</v>
      </c>
    </row>
    <row r="440" spans="1:8" x14ac:dyDescent="0.15">
      <c r="A440" s="232">
        <v>439</v>
      </c>
      <c r="B440" t="s">
        <v>2947</v>
      </c>
      <c r="C440" t="s">
        <v>2948</v>
      </c>
      <c r="D440" t="s">
        <v>383</v>
      </c>
      <c r="E440" s="2" t="s">
        <v>269</v>
      </c>
      <c r="F440" t="s">
        <v>2048</v>
      </c>
      <c r="G440" s="2" t="s">
        <v>723</v>
      </c>
      <c r="H440" t="s">
        <v>1405</v>
      </c>
    </row>
    <row r="441" spans="1:8" x14ac:dyDescent="0.15">
      <c r="A441" s="232">
        <v>440</v>
      </c>
      <c r="B441" t="s">
        <v>2949</v>
      </c>
      <c r="C441" t="s">
        <v>2950</v>
      </c>
      <c r="D441" t="s">
        <v>383</v>
      </c>
      <c r="E441" s="2" t="s">
        <v>269</v>
      </c>
      <c r="F441" t="s">
        <v>1901</v>
      </c>
      <c r="G441" s="2" t="s">
        <v>724</v>
      </c>
      <c r="H441" t="s">
        <v>1405</v>
      </c>
    </row>
    <row r="442" spans="1:8" x14ac:dyDescent="0.15">
      <c r="A442" s="232">
        <v>441</v>
      </c>
      <c r="B442" t="s">
        <v>2951</v>
      </c>
      <c r="C442" t="s">
        <v>2952</v>
      </c>
      <c r="D442" t="s">
        <v>383</v>
      </c>
      <c r="E442" s="2" t="s">
        <v>1392</v>
      </c>
      <c r="F442" t="s">
        <v>2137</v>
      </c>
      <c r="G442" s="2" t="s">
        <v>725</v>
      </c>
      <c r="H442" t="s">
        <v>1405</v>
      </c>
    </row>
    <row r="443" spans="1:8" x14ac:dyDescent="0.15">
      <c r="A443" s="232">
        <v>442</v>
      </c>
      <c r="B443" t="s">
        <v>2953</v>
      </c>
      <c r="C443" t="s">
        <v>2954</v>
      </c>
      <c r="D443" t="s">
        <v>383</v>
      </c>
      <c r="E443" s="2" t="s">
        <v>270</v>
      </c>
      <c r="F443" t="s">
        <v>1901</v>
      </c>
      <c r="G443" s="2" t="s">
        <v>726</v>
      </c>
      <c r="H443" t="s">
        <v>1405</v>
      </c>
    </row>
    <row r="444" spans="1:8" x14ac:dyDescent="0.15">
      <c r="A444" s="232">
        <v>443</v>
      </c>
      <c r="B444" t="s">
        <v>2955</v>
      </c>
      <c r="C444" t="s">
        <v>2956</v>
      </c>
      <c r="D444" t="s">
        <v>383</v>
      </c>
      <c r="E444" s="2" t="s">
        <v>1392</v>
      </c>
      <c r="F444" t="s">
        <v>1921</v>
      </c>
      <c r="G444" s="2" t="s">
        <v>727</v>
      </c>
      <c r="H444" t="s">
        <v>1405</v>
      </c>
    </row>
    <row r="445" spans="1:8" x14ac:dyDescent="0.15">
      <c r="A445" s="232">
        <v>444</v>
      </c>
      <c r="B445" t="s">
        <v>2957</v>
      </c>
      <c r="C445" t="s">
        <v>2958</v>
      </c>
      <c r="D445" t="s">
        <v>383</v>
      </c>
      <c r="E445" s="2" t="s">
        <v>1392</v>
      </c>
      <c r="F445" t="s">
        <v>1901</v>
      </c>
      <c r="G445" s="2" t="s">
        <v>2690</v>
      </c>
      <c r="H445" t="s">
        <v>1405</v>
      </c>
    </row>
    <row r="446" spans="1:8" x14ac:dyDescent="0.15">
      <c r="A446" s="232">
        <v>445</v>
      </c>
      <c r="B446" t="s">
        <v>2959</v>
      </c>
      <c r="C446" t="s">
        <v>2960</v>
      </c>
      <c r="D446" t="s">
        <v>383</v>
      </c>
      <c r="E446" s="2" t="s">
        <v>1392</v>
      </c>
      <c r="F446" t="s">
        <v>1910</v>
      </c>
      <c r="G446" s="2" t="s">
        <v>2704</v>
      </c>
      <c r="H446" t="s">
        <v>1405</v>
      </c>
    </row>
    <row r="447" spans="1:8" x14ac:dyDescent="0.15">
      <c r="A447" s="232">
        <v>446</v>
      </c>
      <c r="B447" t="s">
        <v>2961</v>
      </c>
      <c r="C447" t="s">
        <v>2962</v>
      </c>
      <c r="D447" t="s">
        <v>383</v>
      </c>
      <c r="E447" s="2" t="s">
        <v>1392</v>
      </c>
      <c r="F447" t="s">
        <v>2174</v>
      </c>
      <c r="G447" s="2" t="s">
        <v>728</v>
      </c>
      <c r="H447" t="s">
        <v>1405</v>
      </c>
    </row>
    <row r="448" spans="1:8" x14ac:dyDescent="0.15">
      <c r="A448" s="232">
        <v>447</v>
      </c>
      <c r="B448" t="s">
        <v>2963</v>
      </c>
      <c r="C448" t="s">
        <v>2964</v>
      </c>
      <c r="D448" t="s">
        <v>383</v>
      </c>
      <c r="E448" s="2" t="s">
        <v>1392</v>
      </c>
      <c r="F448" t="s">
        <v>1932</v>
      </c>
      <c r="G448" s="2" t="s">
        <v>729</v>
      </c>
      <c r="H448" t="s">
        <v>1405</v>
      </c>
    </row>
    <row r="449" spans="1:8" x14ac:dyDescent="0.15">
      <c r="A449" s="232">
        <v>448</v>
      </c>
      <c r="B449" t="s">
        <v>2965</v>
      </c>
      <c r="C449" t="s">
        <v>2966</v>
      </c>
      <c r="D449" t="s">
        <v>383</v>
      </c>
      <c r="E449" s="2" t="s">
        <v>1392</v>
      </c>
      <c r="F449" t="s">
        <v>2967</v>
      </c>
      <c r="G449" s="2" t="s">
        <v>730</v>
      </c>
      <c r="H449" t="s">
        <v>1405</v>
      </c>
    </row>
    <row r="450" spans="1:8" x14ac:dyDescent="0.15">
      <c r="A450" s="232">
        <v>449</v>
      </c>
      <c r="B450" t="s">
        <v>2968</v>
      </c>
      <c r="C450" t="s">
        <v>2969</v>
      </c>
      <c r="D450" t="s">
        <v>383</v>
      </c>
      <c r="E450" s="2" t="s">
        <v>1392</v>
      </c>
      <c r="F450" t="s">
        <v>1932</v>
      </c>
      <c r="G450" s="2" t="s">
        <v>731</v>
      </c>
      <c r="H450" t="s">
        <v>1405</v>
      </c>
    </row>
    <row r="451" spans="1:8" x14ac:dyDescent="0.15">
      <c r="A451" s="232">
        <v>450</v>
      </c>
      <c r="B451" t="s">
        <v>2970</v>
      </c>
      <c r="C451" t="s">
        <v>2971</v>
      </c>
      <c r="D451" t="s">
        <v>383</v>
      </c>
      <c r="E451" s="2" t="s">
        <v>1392</v>
      </c>
      <c r="F451" t="s">
        <v>1932</v>
      </c>
      <c r="G451" s="2" t="s">
        <v>732</v>
      </c>
      <c r="H451" t="s">
        <v>1405</v>
      </c>
    </row>
    <row r="452" spans="1:8" x14ac:dyDescent="0.15">
      <c r="A452" s="232">
        <v>451</v>
      </c>
      <c r="B452" t="s">
        <v>2972</v>
      </c>
      <c r="C452" t="s">
        <v>2973</v>
      </c>
      <c r="D452" t="s">
        <v>383</v>
      </c>
      <c r="E452" s="2" t="s">
        <v>1392</v>
      </c>
      <c r="F452" t="s">
        <v>2276</v>
      </c>
      <c r="G452" s="2" t="s">
        <v>2974</v>
      </c>
      <c r="H452" t="s">
        <v>1405</v>
      </c>
    </row>
    <row r="453" spans="1:8" x14ac:dyDescent="0.15">
      <c r="A453" s="232">
        <v>452</v>
      </c>
      <c r="B453" t="s">
        <v>2975</v>
      </c>
      <c r="C453" t="s">
        <v>2976</v>
      </c>
      <c r="D453" t="s">
        <v>383</v>
      </c>
      <c r="E453" s="2" t="s">
        <v>269</v>
      </c>
      <c r="F453" t="s">
        <v>1932</v>
      </c>
      <c r="G453" s="2" t="s">
        <v>733</v>
      </c>
      <c r="H453" t="s">
        <v>1405</v>
      </c>
    </row>
    <row r="454" spans="1:8" x14ac:dyDescent="0.15">
      <c r="A454" s="232">
        <v>453</v>
      </c>
      <c r="B454" t="s">
        <v>2977</v>
      </c>
      <c r="C454" t="s">
        <v>2978</v>
      </c>
      <c r="D454" t="s">
        <v>383</v>
      </c>
      <c r="E454" s="2" t="s">
        <v>1392</v>
      </c>
      <c r="F454" t="s">
        <v>1901</v>
      </c>
      <c r="G454" s="2" t="s">
        <v>2469</v>
      </c>
      <c r="H454" t="s">
        <v>1405</v>
      </c>
    </row>
    <row r="455" spans="1:8" x14ac:dyDescent="0.15">
      <c r="A455" s="232">
        <v>454</v>
      </c>
      <c r="B455" t="s">
        <v>2979</v>
      </c>
      <c r="C455" t="s">
        <v>2980</v>
      </c>
      <c r="D455" t="s">
        <v>383</v>
      </c>
      <c r="E455" s="2" t="s">
        <v>269</v>
      </c>
      <c r="F455" t="s">
        <v>2137</v>
      </c>
      <c r="G455" s="2" t="s">
        <v>734</v>
      </c>
      <c r="H455" t="s">
        <v>1405</v>
      </c>
    </row>
    <row r="456" spans="1:8" x14ac:dyDescent="0.15">
      <c r="A456" s="232">
        <v>455</v>
      </c>
      <c r="B456" t="s">
        <v>2981</v>
      </c>
      <c r="C456" t="s">
        <v>2982</v>
      </c>
      <c r="D456" t="s">
        <v>383</v>
      </c>
      <c r="E456" s="2" t="s">
        <v>269</v>
      </c>
      <c r="F456" t="s">
        <v>2137</v>
      </c>
      <c r="G456" s="2" t="s">
        <v>550</v>
      </c>
      <c r="H456" t="s">
        <v>1405</v>
      </c>
    </row>
    <row r="457" spans="1:8" x14ac:dyDescent="0.15">
      <c r="A457" s="232">
        <v>456</v>
      </c>
      <c r="B457" t="s">
        <v>2983</v>
      </c>
      <c r="C457" t="s">
        <v>2984</v>
      </c>
      <c r="D457" t="s">
        <v>383</v>
      </c>
      <c r="E457" s="2" t="s">
        <v>270</v>
      </c>
      <c r="F457" t="s">
        <v>1910</v>
      </c>
      <c r="G457" s="2" t="s">
        <v>735</v>
      </c>
      <c r="H457" t="s">
        <v>1405</v>
      </c>
    </row>
    <row r="458" spans="1:8" x14ac:dyDescent="0.15">
      <c r="A458" s="232">
        <v>457</v>
      </c>
      <c r="B458" t="s">
        <v>2985</v>
      </c>
      <c r="C458" t="s">
        <v>2986</v>
      </c>
      <c r="D458" t="s">
        <v>383</v>
      </c>
      <c r="E458" s="2" t="s">
        <v>1392</v>
      </c>
      <c r="F458" t="s">
        <v>1901</v>
      </c>
      <c r="G458" s="2" t="s">
        <v>2987</v>
      </c>
      <c r="H458" t="s">
        <v>1405</v>
      </c>
    </row>
    <row r="459" spans="1:8" x14ac:dyDescent="0.15">
      <c r="A459" s="232">
        <v>458</v>
      </c>
      <c r="B459" t="s">
        <v>2988</v>
      </c>
      <c r="C459" t="s">
        <v>2989</v>
      </c>
      <c r="D459" t="s">
        <v>383</v>
      </c>
      <c r="E459" s="2" t="s">
        <v>271</v>
      </c>
      <c r="F459" t="s">
        <v>1901</v>
      </c>
      <c r="G459" s="2" t="s">
        <v>2990</v>
      </c>
      <c r="H459" t="s">
        <v>1405</v>
      </c>
    </row>
    <row r="460" spans="1:8" x14ac:dyDescent="0.15">
      <c r="A460" s="232">
        <v>459</v>
      </c>
      <c r="B460" t="s">
        <v>2991</v>
      </c>
      <c r="C460" t="s">
        <v>2992</v>
      </c>
      <c r="D460" t="s">
        <v>383</v>
      </c>
      <c r="E460" s="2" t="s">
        <v>270</v>
      </c>
      <c r="F460" t="s">
        <v>1948</v>
      </c>
      <c r="G460" s="2" t="s">
        <v>736</v>
      </c>
      <c r="H460" t="s">
        <v>1405</v>
      </c>
    </row>
    <row r="461" spans="1:8" x14ac:dyDescent="0.15">
      <c r="A461" s="232">
        <v>460</v>
      </c>
      <c r="B461" t="s">
        <v>2993</v>
      </c>
      <c r="C461" t="s">
        <v>2994</v>
      </c>
      <c r="D461" t="s">
        <v>383</v>
      </c>
      <c r="E461" s="2" t="s">
        <v>269</v>
      </c>
      <c r="F461" t="s">
        <v>2476</v>
      </c>
      <c r="G461" s="2" t="s">
        <v>737</v>
      </c>
      <c r="H461" t="s">
        <v>1405</v>
      </c>
    </row>
    <row r="462" spans="1:8" x14ac:dyDescent="0.15">
      <c r="A462" s="232">
        <v>461</v>
      </c>
      <c r="B462" t="s">
        <v>2995</v>
      </c>
      <c r="C462" t="s">
        <v>2996</v>
      </c>
      <c r="D462" t="s">
        <v>383</v>
      </c>
      <c r="E462" s="2" t="s">
        <v>269</v>
      </c>
      <c r="F462" t="s">
        <v>2553</v>
      </c>
      <c r="G462" s="2" t="s">
        <v>2659</v>
      </c>
      <c r="H462" t="s">
        <v>1405</v>
      </c>
    </row>
    <row r="463" spans="1:8" x14ac:dyDescent="0.15">
      <c r="A463" s="232">
        <v>462</v>
      </c>
      <c r="B463" t="s">
        <v>2997</v>
      </c>
      <c r="C463" t="s">
        <v>2998</v>
      </c>
      <c r="D463" t="s">
        <v>383</v>
      </c>
      <c r="E463" s="2" t="s">
        <v>271</v>
      </c>
      <c r="F463" t="s">
        <v>2031</v>
      </c>
      <c r="G463" s="2" t="s">
        <v>738</v>
      </c>
      <c r="H463" t="s">
        <v>1405</v>
      </c>
    </row>
    <row r="464" spans="1:8" x14ac:dyDescent="0.15">
      <c r="A464" s="232">
        <v>463</v>
      </c>
      <c r="B464" t="s">
        <v>2999</v>
      </c>
      <c r="C464" t="s">
        <v>3000</v>
      </c>
      <c r="D464" t="s">
        <v>383</v>
      </c>
      <c r="E464" s="2" t="s">
        <v>1392</v>
      </c>
      <c r="F464" t="s">
        <v>2476</v>
      </c>
      <c r="G464" s="2" t="s">
        <v>739</v>
      </c>
      <c r="H464" t="s">
        <v>1405</v>
      </c>
    </row>
    <row r="465" spans="1:8" x14ac:dyDescent="0.15">
      <c r="A465" s="232">
        <v>464</v>
      </c>
      <c r="B465" t="s">
        <v>3001</v>
      </c>
      <c r="C465" t="s">
        <v>3002</v>
      </c>
      <c r="D465" t="s">
        <v>417</v>
      </c>
      <c r="E465" s="2" t="s">
        <v>271</v>
      </c>
      <c r="F465" t="s">
        <v>2021</v>
      </c>
      <c r="G465" s="2" t="s">
        <v>3003</v>
      </c>
      <c r="H465" t="s">
        <v>1405</v>
      </c>
    </row>
    <row r="466" spans="1:8" x14ac:dyDescent="0.15">
      <c r="A466" s="232">
        <v>465</v>
      </c>
      <c r="B466" t="s">
        <v>3004</v>
      </c>
      <c r="C466" t="s">
        <v>3005</v>
      </c>
      <c r="D466" t="s">
        <v>417</v>
      </c>
      <c r="E466" s="2" t="s">
        <v>271</v>
      </c>
      <c r="F466" t="s">
        <v>2373</v>
      </c>
      <c r="G466" s="2" t="s">
        <v>555</v>
      </c>
      <c r="H466" t="s">
        <v>1405</v>
      </c>
    </row>
    <row r="467" spans="1:8" x14ac:dyDescent="0.15">
      <c r="A467" s="232">
        <v>466</v>
      </c>
      <c r="B467" t="s">
        <v>3006</v>
      </c>
      <c r="C467" t="s">
        <v>3007</v>
      </c>
      <c r="D467" t="s">
        <v>417</v>
      </c>
      <c r="E467" s="2" t="s">
        <v>271</v>
      </c>
      <c r="F467" t="s">
        <v>2090</v>
      </c>
      <c r="G467" s="2" t="s">
        <v>584</v>
      </c>
      <c r="H467" t="s">
        <v>1405</v>
      </c>
    </row>
    <row r="468" spans="1:8" x14ac:dyDescent="0.15">
      <c r="A468" s="232">
        <v>467</v>
      </c>
      <c r="B468" t="s">
        <v>3008</v>
      </c>
      <c r="C468" t="s">
        <v>3009</v>
      </c>
      <c r="D468" t="s">
        <v>417</v>
      </c>
      <c r="E468" s="2" t="s">
        <v>271</v>
      </c>
      <c r="F468" t="s">
        <v>2133</v>
      </c>
      <c r="G468" s="2" t="s">
        <v>3010</v>
      </c>
      <c r="H468" t="s">
        <v>1405</v>
      </c>
    </row>
    <row r="469" spans="1:8" x14ac:dyDescent="0.15">
      <c r="A469" s="232">
        <v>468</v>
      </c>
      <c r="B469" t="s">
        <v>3011</v>
      </c>
      <c r="C469" t="s">
        <v>3012</v>
      </c>
      <c r="D469" t="s">
        <v>417</v>
      </c>
      <c r="E469" s="2" t="s">
        <v>271</v>
      </c>
      <c r="F469" t="s">
        <v>27</v>
      </c>
      <c r="G469" s="2" t="s">
        <v>740</v>
      </c>
      <c r="H469" t="s">
        <v>1405</v>
      </c>
    </row>
    <row r="470" spans="1:8" x14ac:dyDescent="0.15">
      <c r="A470" s="232">
        <v>469</v>
      </c>
      <c r="B470" t="s">
        <v>3013</v>
      </c>
      <c r="C470" t="s">
        <v>3014</v>
      </c>
      <c r="D470" t="s">
        <v>417</v>
      </c>
      <c r="E470" s="2" t="s">
        <v>271</v>
      </c>
      <c r="F470" t="s">
        <v>1980</v>
      </c>
      <c r="G470" s="2" t="s">
        <v>741</v>
      </c>
      <c r="H470" t="s">
        <v>1405</v>
      </c>
    </row>
    <row r="471" spans="1:8" x14ac:dyDescent="0.15">
      <c r="A471" s="232">
        <v>470</v>
      </c>
      <c r="B471" t="s">
        <v>3015</v>
      </c>
      <c r="C471" t="s">
        <v>3016</v>
      </c>
      <c r="D471" t="s">
        <v>417</v>
      </c>
      <c r="E471" s="2" t="s">
        <v>271</v>
      </c>
      <c r="F471" t="s">
        <v>1939</v>
      </c>
      <c r="G471" s="2" t="s">
        <v>650</v>
      </c>
      <c r="H471" t="s">
        <v>1405</v>
      </c>
    </row>
    <row r="472" spans="1:8" x14ac:dyDescent="0.15">
      <c r="A472" s="232">
        <v>471</v>
      </c>
      <c r="B472" t="s">
        <v>3017</v>
      </c>
      <c r="C472" t="s">
        <v>3018</v>
      </c>
      <c r="D472" t="s">
        <v>417</v>
      </c>
      <c r="E472" s="2" t="s">
        <v>271</v>
      </c>
      <c r="F472" t="s">
        <v>1980</v>
      </c>
      <c r="G472" s="2" t="s">
        <v>3019</v>
      </c>
      <c r="H472" t="s">
        <v>1405</v>
      </c>
    </row>
    <row r="473" spans="1:8" x14ac:dyDescent="0.15">
      <c r="A473" s="232">
        <v>472</v>
      </c>
      <c r="B473" t="s">
        <v>3020</v>
      </c>
      <c r="C473" t="s">
        <v>3021</v>
      </c>
      <c r="D473" t="s">
        <v>417</v>
      </c>
      <c r="E473" s="2" t="s">
        <v>271</v>
      </c>
      <c r="F473" t="s">
        <v>2212</v>
      </c>
      <c r="G473" s="2" t="s">
        <v>3022</v>
      </c>
      <c r="H473" t="s">
        <v>1405</v>
      </c>
    </row>
    <row r="474" spans="1:8" x14ac:dyDescent="0.15">
      <c r="A474" s="232">
        <v>473</v>
      </c>
      <c r="B474" t="s">
        <v>3023</v>
      </c>
      <c r="C474" t="s">
        <v>3024</v>
      </c>
      <c r="D474" t="s">
        <v>417</v>
      </c>
      <c r="E474" s="2" t="s">
        <v>271</v>
      </c>
      <c r="F474" t="s">
        <v>1917</v>
      </c>
      <c r="G474" s="2" t="s">
        <v>742</v>
      </c>
      <c r="H474" t="s">
        <v>1405</v>
      </c>
    </row>
    <row r="475" spans="1:8" x14ac:dyDescent="0.15">
      <c r="A475" s="232">
        <v>474</v>
      </c>
      <c r="B475" t="s">
        <v>3025</v>
      </c>
      <c r="C475" t="s">
        <v>3026</v>
      </c>
      <c r="D475" t="s">
        <v>417</v>
      </c>
      <c r="E475" s="2" t="s">
        <v>271</v>
      </c>
      <c r="F475" t="s">
        <v>2018</v>
      </c>
      <c r="G475" s="2" t="s">
        <v>743</v>
      </c>
      <c r="H475" t="s">
        <v>1405</v>
      </c>
    </row>
    <row r="476" spans="1:8" x14ac:dyDescent="0.15">
      <c r="A476" s="232">
        <v>475</v>
      </c>
      <c r="B476" t="s">
        <v>3027</v>
      </c>
      <c r="C476" t="s">
        <v>3028</v>
      </c>
      <c r="D476" t="s">
        <v>417</v>
      </c>
      <c r="E476" s="2" t="s">
        <v>271</v>
      </c>
      <c r="F476" t="s">
        <v>27</v>
      </c>
      <c r="G476" s="2" t="s">
        <v>1927</v>
      </c>
      <c r="H476" t="s">
        <v>1405</v>
      </c>
    </row>
    <row r="477" spans="1:8" x14ac:dyDescent="0.15">
      <c r="A477" s="232">
        <v>476</v>
      </c>
      <c r="B477" t="s">
        <v>3029</v>
      </c>
      <c r="C477" t="s">
        <v>3030</v>
      </c>
      <c r="D477" t="s">
        <v>417</v>
      </c>
      <c r="E477" s="2" t="s">
        <v>271</v>
      </c>
      <c r="F477" t="s">
        <v>1932</v>
      </c>
      <c r="G477" s="2" t="s">
        <v>2881</v>
      </c>
      <c r="H477" t="s">
        <v>1405</v>
      </c>
    </row>
    <row r="478" spans="1:8" x14ac:dyDescent="0.15">
      <c r="A478" s="232">
        <v>477</v>
      </c>
      <c r="B478" t="s">
        <v>3031</v>
      </c>
      <c r="C478" t="s">
        <v>3032</v>
      </c>
      <c r="D478" t="s">
        <v>417</v>
      </c>
      <c r="E478" s="2" t="s">
        <v>271</v>
      </c>
      <c r="F478" t="s">
        <v>1910</v>
      </c>
      <c r="G478" s="2" t="s">
        <v>744</v>
      </c>
      <c r="H478" t="s">
        <v>1405</v>
      </c>
    </row>
    <row r="479" spans="1:8" x14ac:dyDescent="0.15">
      <c r="A479" s="232">
        <v>478</v>
      </c>
      <c r="B479" t="s">
        <v>3033</v>
      </c>
      <c r="C479" t="s">
        <v>3034</v>
      </c>
      <c r="D479" t="s">
        <v>417</v>
      </c>
      <c r="E479" s="2" t="s">
        <v>271</v>
      </c>
      <c r="F479" t="s">
        <v>1901</v>
      </c>
      <c r="G479" s="2" t="s">
        <v>556</v>
      </c>
      <c r="H479" t="s">
        <v>1405</v>
      </c>
    </row>
    <row r="480" spans="1:8" x14ac:dyDescent="0.15">
      <c r="A480" s="232">
        <v>479</v>
      </c>
      <c r="B480" t="s">
        <v>3035</v>
      </c>
      <c r="C480" t="s">
        <v>3036</v>
      </c>
      <c r="D480" t="s">
        <v>417</v>
      </c>
      <c r="E480" s="2" t="s">
        <v>271</v>
      </c>
      <c r="F480" t="s">
        <v>1901</v>
      </c>
      <c r="G480" s="2" t="s">
        <v>3037</v>
      </c>
      <c r="H480" t="s">
        <v>1405</v>
      </c>
    </row>
    <row r="481" spans="1:8" x14ac:dyDescent="0.15">
      <c r="A481" s="232">
        <v>480</v>
      </c>
      <c r="B481" t="s">
        <v>3038</v>
      </c>
      <c r="C481" t="s">
        <v>3039</v>
      </c>
      <c r="D481" t="s">
        <v>417</v>
      </c>
      <c r="E481" s="2" t="s">
        <v>270</v>
      </c>
      <c r="F481" t="s">
        <v>2066</v>
      </c>
      <c r="G481" s="2" t="s">
        <v>745</v>
      </c>
      <c r="H481" t="s">
        <v>1405</v>
      </c>
    </row>
    <row r="482" spans="1:8" x14ac:dyDescent="0.15">
      <c r="A482" s="232">
        <v>481</v>
      </c>
      <c r="B482" t="s">
        <v>3040</v>
      </c>
      <c r="C482" t="s">
        <v>3041</v>
      </c>
      <c r="D482" t="s">
        <v>417</v>
      </c>
      <c r="E482" s="2" t="s">
        <v>270</v>
      </c>
      <c r="F482" t="s">
        <v>2031</v>
      </c>
      <c r="G482" s="2" t="s">
        <v>549</v>
      </c>
      <c r="H482" t="s">
        <v>1405</v>
      </c>
    </row>
    <row r="483" spans="1:8" x14ac:dyDescent="0.15">
      <c r="A483" s="232">
        <v>482</v>
      </c>
      <c r="B483" t="s">
        <v>3042</v>
      </c>
      <c r="C483" t="s">
        <v>3043</v>
      </c>
      <c r="D483" t="s">
        <v>417</v>
      </c>
      <c r="E483" s="2" t="s">
        <v>270</v>
      </c>
      <c r="F483" t="s">
        <v>1980</v>
      </c>
      <c r="G483" s="2" t="s">
        <v>3044</v>
      </c>
      <c r="H483" t="s">
        <v>1405</v>
      </c>
    </row>
    <row r="484" spans="1:8" x14ac:dyDescent="0.15">
      <c r="A484" s="232">
        <v>483</v>
      </c>
      <c r="B484" t="s">
        <v>3045</v>
      </c>
      <c r="C484" t="s">
        <v>3046</v>
      </c>
      <c r="D484" t="s">
        <v>417</v>
      </c>
      <c r="E484" s="2" t="s">
        <v>270</v>
      </c>
      <c r="F484" t="s">
        <v>27</v>
      </c>
      <c r="G484" s="2" t="s">
        <v>604</v>
      </c>
      <c r="H484" t="s">
        <v>1405</v>
      </c>
    </row>
    <row r="485" spans="1:8" x14ac:dyDescent="0.15">
      <c r="A485" s="232">
        <v>484</v>
      </c>
      <c r="B485" t="s">
        <v>3047</v>
      </c>
      <c r="C485" t="s">
        <v>3048</v>
      </c>
      <c r="D485" t="s">
        <v>417</v>
      </c>
      <c r="E485" s="2" t="s">
        <v>270</v>
      </c>
      <c r="F485" t="s">
        <v>1939</v>
      </c>
      <c r="G485" s="2" t="s">
        <v>746</v>
      </c>
      <c r="H485" t="s">
        <v>1405</v>
      </c>
    </row>
    <row r="486" spans="1:8" x14ac:dyDescent="0.15">
      <c r="A486" s="232">
        <v>485</v>
      </c>
      <c r="B486" t="s">
        <v>3049</v>
      </c>
      <c r="C486" t="s">
        <v>3050</v>
      </c>
      <c r="D486" t="s">
        <v>417</v>
      </c>
      <c r="E486" s="2" t="s">
        <v>270</v>
      </c>
      <c r="F486" t="s">
        <v>1910</v>
      </c>
      <c r="G486" s="2" t="s">
        <v>747</v>
      </c>
      <c r="H486" t="s">
        <v>1405</v>
      </c>
    </row>
    <row r="487" spans="1:8" x14ac:dyDescent="0.15">
      <c r="A487" s="232">
        <v>486</v>
      </c>
      <c r="B487" t="s">
        <v>3051</v>
      </c>
      <c r="C487" t="s">
        <v>3052</v>
      </c>
      <c r="D487" t="s">
        <v>417</v>
      </c>
      <c r="E487" s="2" t="s">
        <v>270</v>
      </c>
      <c r="F487" t="s">
        <v>2206</v>
      </c>
      <c r="G487" s="2" t="s">
        <v>748</v>
      </c>
      <c r="H487" t="s">
        <v>1405</v>
      </c>
    </row>
    <row r="488" spans="1:8" x14ac:dyDescent="0.15">
      <c r="A488" s="232">
        <v>487</v>
      </c>
      <c r="B488" t="s">
        <v>3053</v>
      </c>
      <c r="C488" t="s">
        <v>3054</v>
      </c>
      <c r="D488" t="s">
        <v>417</v>
      </c>
      <c r="E488" s="2" t="s">
        <v>270</v>
      </c>
      <c r="F488" t="s">
        <v>2212</v>
      </c>
      <c r="G488" s="2" t="s">
        <v>691</v>
      </c>
      <c r="H488" t="s">
        <v>1405</v>
      </c>
    </row>
    <row r="489" spans="1:8" x14ac:dyDescent="0.15">
      <c r="A489" s="232">
        <v>488</v>
      </c>
      <c r="B489" t="s">
        <v>3055</v>
      </c>
      <c r="C489" t="s">
        <v>3056</v>
      </c>
      <c r="D489" t="s">
        <v>417</v>
      </c>
      <c r="E489" s="2" t="s">
        <v>270</v>
      </c>
      <c r="F489" t="s">
        <v>1910</v>
      </c>
      <c r="G489" s="2" t="s">
        <v>679</v>
      </c>
      <c r="H489" t="s">
        <v>1405</v>
      </c>
    </row>
    <row r="490" spans="1:8" x14ac:dyDescent="0.15">
      <c r="A490" s="232">
        <v>489</v>
      </c>
      <c r="B490" t="s">
        <v>3057</v>
      </c>
      <c r="C490" t="s">
        <v>3058</v>
      </c>
      <c r="D490" t="s">
        <v>417</v>
      </c>
      <c r="E490" s="2" t="s">
        <v>270</v>
      </c>
      <c r="F490" t="s">
        <v>2018</v>
      </c>
      <c r="G490" s="2" t="s">
        <v>3059</v>
      </c>
      <c r="H490" t="s">
        <v>1405</v>
      </c>
    </row>
    <row r="491" spans="1:8" x14ac:dyDescent="0.15">
      <c r="A491" s="232">
        <v>490</v>
      </c>
      <c r="B491" t="s">
        <v>3060</v>
      </c>
      <c r="C491" t="s">
        <v>3061</v>
      </c>
      <c r="D491" t="s">
        <v>417</v>
      </c>
      <c r="E491" s="2" t="s">
        <v>270</v>
      </c>
      <c r="F491" t="s">
        <v>2273</v>
      </c>
      <c r="G491" s="2" t="s">
        <v>749</v>
      </c>
      <c r="H491" t="s">
        <v>1405</v>
      </c>
    </row>
    <row r="492" spans="1:8" x14ac:dyDescent="0.15">
      <c r="A492" s="232">
        <v>491</v>
      </c>
      <c r="B492" t="s">
        <v>3062</v>
      </c>
      <c r="C492" t="s">
        <v>3063</v>
      </c>
      <c r="D492" t="s">
        <v>417</v>
      </c>
      <c r="E492" s="2" t="s">
        <v>270</v>
      </c>
      <c r="F492" t="s">
        <v>2476</v>
      </c>
      <c r="G492" s="2" t="s">
        <v>745</v>
      </c>
      <c r="H492" t="s">
        <v>1405</v>
      </c>
    </row>
    <row r="493" spans="1:8" x14ac:dyDescent="0.15">
      <c r="A493" s="232">
        <v>492</v>
      </c>
      <c r="B493" t="s">
        <v>3064</v>
      </c>
      <c r="C493" t="s">
        <v>3065</v>
      </c>
      <c r="D493" t="s">
        <v>417</v>
      </c>
      <c r="E493" s="2" t="s">
        <v>270</v>
      </c>
      <c r="F493" t="s">
        <v>2137</v>
      </c>
      <c r="G493" s="2" t="s">
        <v>3066</v>
      </c>
      <c r="H493" t="s">
        <v>1405</v>
      </c>
    </row>
    <row r="494" spans="1:8" x14ac:dyDescent="0.15">
      <c r="A494" s="232">
        <v>493</v>
      </c>
      <c r="B494" t="s">
        <v>3067</v>
      </c>
      <c r="C494" t="s">
        <v>3068</v>
      </c>
      <c r="D494" t="s">
        <v>417</v>
      </c>
      <c r="E494" s="2" t="s">
        <v>270</v>
      </c>
      <c r="F494" t="s">
        <v>2366</v>
      </c>
      <c r="G494" s="2" t="s">
        <v>596</v>
      </c>
      <c r="H494" t="s">
        <v>1405</v>
      </c>
    </row>
    <row r="495" spans="1:8" x14ac:dyDescent="0.15">
      <c r="A495" s="232">
        <v>494</v>
      </c>
      <c r="B495" t="s">
        <v>3069</v>
      </c>
      <c r="C495" t="s">
        <v>3070</v>
      </c>
      <c r="D495" t="s">
        <v>417</v>
      </c>
      <c r="E495" s="2" t="s">
        <v>270</v>
      </c>
      <c r="F495" t="s">
        <v>1910</v>
      </c>
      <c r="G495" s="2" t="s">
        <v>750</v>
      </c>
      <c r="H495" t="s">
        <v>1405</v>
      </c>
    </row>
    <row r="496" spans="1:8" x14ac:dyDescent="0.15">
      <c r="A496" s="232">
        <v>495</v>
      </c>
      <c r="B496" t="s">
        <v>3071</v>
      </c>
      <c r="C496" t="s">
        <v>3072</v>
      </c>
      <c r="D496" t="s">
        <v>417</v>
      </c>
      <c r="E496" s="2" t="s">
        <v>270</v>
      </c>
      <c r="F496" t="s">
        <v>1945</v>
      </c>
      <c r="G496" s="2" t="s">
        <v>751</v>
      </c>
      <c r="H496" t="s">
        <v>1405</v>
      </c>
    </row>
    <row r="497" spans="1:8" x14ac:dyDescent="0.15">
      <c r="A497" s="232">
        <v>496</v>
      </c>
      <c r="B497" t="s">
        <v>3073</v>
      </c>
      <c r="C497" t="s">
        <v>3074</v>
      </c>
      <c r="D497" t="s">
        <v>417</v>
      </c>
      <c r="E497" s="2" t="s">
        <v>270</v>
      </c>
      <c r="F497" t="s">
        <v>1910</v>
      </c>
      <c r="G497" s="2" t="s">
        <v>3075</v>
      </c>
      <c r="H497" t="s">
        <v>1405</v>
      </c>
    </row>
    <row r="498" spans="1:8" x14ac:dyDescent="0.15">
      <c r="A498" s="232">
        <v>497</v>
      </c>
      <c r="B498" t="s">
        <v>3076</v>
      </c>
      <c r="C498" t="s">
        <v>3077</v>
      </c>
      <c r="D498" t="s">
        <v>417</v>
      </c>
      <c r="E498" s="2" t="s">
        <v>270</v>
      </c>
      <c r="F498" t="s">
        <v>2070</v>
      </c>
      <c r="G498" s="2" t="s">
        <v>559</v>
      </c>
      <c r="H498" t="s">
        <v>1405</v>
      </c>
    </row>
    <row r="499" spans="1:8" x14ac:dyDescent="0.15">
      <c r="A499" s="232">
        <v>498</v>
      </c>
      <c r="B499" t="s">
        <v>3078</v>
      </c>
      <c r="C499" t="s">
        <v>3079</v>
      </c>
      <c r="D499" t="s">
        <v>417</v>
      </c>
      <c r="E499" s="2" t="s">
        <v>270</v>
      </c>
      <c r="F499" t="s">
        <v>1980</v>
      </c>
      <c r="G499" s="2" t="s">
        <v>3080</v>
      </c>
      <c r="H499" t="s">
        <v>1405</v>
      </c>
    </row>
    <row r="500" spans="1:8" x14ac:dyDescent="0.15">
      <c r="A500" s="232">
        <v>499</v>
      </c>
      <c r="B500" t="s">
        <v>3081</v>
      </c>
      <c r="C500" t="s">
        <v>3082</v>
      </c>
      <c r="D500" t="s">
        <v>417</v>
      </c>
      <c r="E500" s="2" t="s">
        <v>269</v>
      </c>
      <c r="F500" t="s">
        <v>1910</v>
      </c>
      <c r="G500" s="2" t="s">
        <v>752</v>
      </c>
      <c r="H500" t="s">
        <v>1405</v>
      </c>
    </row>
    <row r="501" spans="1:8" x14ac:dyDescent="0.15">
      <c r="A501" s="232">
        <v>500</v>
      </c>
      <c r="B501" t="s">
        <v>3083</v>
      </c>
      <c r="C501" t="s">
        <v>3084</v>
      </c>
      <c r="D501" t="s">
        <v>417</v>
      </c>
      <c r="E501" s="2" t="s">
        <v>269</v>
      </c>
      <c r="F501" t="s">
        <v>2031</v>
      </c>
      <c r="G501" s="2" t="s">
        <v>529</v>
      </c>
      <c r="H501" t="s">
        <v>1405</v>
      </c>
    </row>
    <row r="502" spans="1:8" x14ac:dyDescent="0.15">
      <c r="A502" s="232">
        <v>501</v>
      </c>
      <c r="B502" t="s">
        <v>3085</v>
      </c>
      <c r="C502" t="s">
        <v>3086</v>
      </c>
      <c r="D502" t="s">
        <v>417</v>
      </c>
      <c r="E502" s="2" t="s">
        <v>269</v>
      </c>
      <c r="F502" t="s">
        <v>2476</v>
      </c>
      <c r="G502" s="2" t="s">
        <v>753</v>
      </c>
      <c r="H502" t="s">
        <v>1405</v>
      </c>
    </row>
    <row r="503" spans="1:8" x14ac:dyDescent="0.15">
      <c r="A503" s="232">
        <v>502</v>
      </c>
      <c r="B503" t="s">
        <v>3087</v>
      </c>
      <c r="C503" t="s">
        <v>3088</v>
      </c>
      <c r="D503" t="s">
        <v>417</v>
      </c>
      <c r="E503" s="2" t="s">
        <v>269</v>
      </c>
      <c r="F503" t="s">
        <v>2366</v>
      </c>
      <c r="G503" s="2" t="s">
        <v>754</v>
      </c>
      <c r="H503" t="s">
        <v>1405</v>
      </c>
    </row>
    <row r="504" spans="1:8" x14ac:dyDescent="0.15">
      <c r="A504" s="232">
        <v>503</v>
      </c>
      <c r="B504" t="s">
        <v>3089</v>
      </c>
      <c r="C504" t="s">
        <v>3090</v>
      </c>
      <c r="D504" t="s">
        <v>417</v>
      </c>
      <c r="E504" s="2" t="s">
        <v>269</v>
      </c>
      <c r="F504" t="s">
        <v>1910</v>
      </c>
      <c r="G504" s="2" t="s">
        <v>755</v>
      </c>
      <c r="H504" t="s">
        <v>1405</v>
      </c>
    </row>
    <row r="505" spans="1:8" x14ac:dyDescent="0.15">
      <c r="A505" s="232">
        <v>504</v>
      </c>
      <c r="B505" t="s">
        <v>3091</v>
      </c>
      <c r="C505" t="s">
        <v>3092</v>
      </c>
      <c r="D505" t="s">
        <v>417</v>
      </c>
      <c r="E505" s="2" t="s">
        <v>269</v>
      </c>
      <c r="F505" t="s">
        <v>27</v>
      </c>
      <c r="G505" s="2" t="s">
        <v>668</v>
      </c>
      <c r="H505" t="s">
        <v>1405</v>
      </c>
    </row>
    <row r="506" spans="1:8" x14ac:dyDescent="0.15">
      <c r="A506" s="232">
        <v>505</v>
      </c>
      <c r="B506" t="s">
        <v>3093</v>
      </c>
      <c r="C506" t="s">
        <v>3094</v>
      </c>
      <c r="D506" t="s">
        <v>417</v>
      </c>
      <c r="E506" s="2" t="s">
        <v>269</v>
      </c>
      <c r="F506" t="s">
        <v>2476</v>
      </c>
      <c r="G506" s="2" t="s">
        <v>756</v>
      </c>
      <c r="H506" t="s">
        <v>1405</v>
      </c>
    </row>
    <row r="507" spans="1:8" x14ac:dyDescent="0.15">
      <c r="A507" s="232">
        <v>506</v>
      </c>
      <c r="B507" t="s">
        <v>3095</v>
      </c>
      <c r="C507" t="s">
        <v>3096</v>
      </c>
      <c r="D507" t="s">
        <v>417</v>
      </c>
      <c r="E507" s="2" t="s">
        <v>269</v>
      </c>
      <c r="F507" t="s">
        <v>1932</v>
      </c>
      <c r="G507" s="2" t="s">
        <v>757</v>
      </c>
      <c r="H507" t="s">
        <v>1405</v>
      </c>
    </row>
    <row r="508" spans="1:8" x14ac:dyDescent="0.15">
      <c r="A508" s="232">
        <v>507</v>
      </c>
      <c r="B508" t="s">
        <v>3097</v>
      </c>
      <c r="C508" t="s">
        <v>3098</v>
      </c>
      <c r="D508" t="s">
        <v>417</v>
      </c>
      <c r="E508" s="2" t="s">
        <v>269</v>
      </c>
      <c r="F508" t="s">
        <v>2273</v>
      </c>
      <c r="G508" s="2" t="s">
        <v>758</v>
      </c>
      <c r="H508" t="s">
        <v>1405</v>
      </c>
    </row>
    <row r="509" spans="1:8" x14ac:dyDescent="0.15">
      <c r="A509" s="232">
        <v>508</v>
      </c>
      <c r="B509" t="s">
        <v>3099</v>
      </c>
      <c r="C509" t="s">
        <v>3100</v>
      </c>
      <c r="D509" t="s">
        <v>417</v>
      </c>
      <c r="E509" s="2" t="s">
        <v>269</v>
      </c>
      <c r="F509" t="s">
        <v>2273</v>
      </c>
      <c r="G509" s="2" t="s">
        <v>759</v>
      </c>
      <c r="H509" t="s">
        <v>1405</v>
      </c>
    </row>
    <row r="510" spans="1:8" x14ac:dyDescent="0.15">
      <c r="A510" s="232">
        <v>509</v>
      </c>
      <c r="B510" t="s">
        <v>3101</v>
      </c>
      <c r="C510" t="s">
        <v>3102</v>
      </c>
      <c r="D510" t="s">
        <v>417</v>
      </c>
      <c r="E510" s="2" t="s">
        <v>269</v>
      </c>
      <c r="F510" t="s">
        <v>2066</v>
      </c>
      <c r="G510" s="2" t="s">
        <v>3103</v>
      </c>
      <c r="H510" t="s">
        <v>1405</v>
      </c>
    </row>
    <row r="511" spans="1:8" x14ac:dyDescent="0.15">
      <c r="A511" s="232">
        <v>510</v>
      </c>
      <c r="B511" t="s">
        <v>3104</v>
      </c>
      <c r="C511" t="s">
        <v>3105</v>
      </c>
      <c r="D511" t="s">
        <v>417</v>
      </c>
      <c r="E511" s="2" t="s">
        <v>269</v>
      </c>
      <c r="F511" t="s">
        <v>1910</v>
      </c>
      <c r="G511" s="2" t="s">
        <v>3106</v>
      </c>
      <c r="H511" t="s">
        <v>1405</v>
      </c>
    </row>
    <row r="512" spans="1:8" x14ac:dyDescent="0.15">
      <c r="A512" s="232">
        <v>511</v>
      </c>
      <c r="B512" t="s">
        <v>3107</v>
      </c>
      <c r="C512" t="s">
        <v>3108</v>
      </c>
      <c r="D512" t="s">
        <v>417</v>
      </c>
      <c r="E512" s="2" t="s">
        <v>269</v>
      </c>
      <c r="F512" t="s">
        <v>1945</v>
      </c>
      <c r="G512" s="2" t="s">
        <v>722</v>
      </c>
      <c r="H512" t="s">
        <v>1405</v>
      </c>
    </row>
    <row r="513" spans="1:8" x14ac:dyDescent="0.15">
      <c r="A513" s="232">
        <v>512</v>
      </c>
      <c r="B513" t="s">
        <v>3109</v>
      </c>
      <c r="C513" t="s">
        <v>3110</v>
      </c>
      <c r="D513" t="s">
        <v>417</v>
      </c>
      <c r="E513" s="2" t="s">
        <v>269</v>
      </c>
      <c r="F513" t="s">
        <v>2021</v>
      </c>
      <c r="G513" s="2" t="s">
        <v>760</v>
      </c>
      <c r="H513" t="s">
        <v>1405</v>
      </c>
    </row>
    <row r="514" spans="1:8" x14ac:dyDescent="0.15">
      <c r="A514" s="232">
        <v>513</v>
      </c>
      <c r="B514" t="s">
        <v>3111</v>
      </c>
      <c r="C514" t="s">
        <v>3112</v>
      </c>
      <c r="D514" t="s">
        <v>417</v>
      </c>
      <c r="E514" s="2" t="s">
        <v>269</v>
      </c>
      <c r="F514" t="s">
        <v>27</v>
      </c>
      <c r="G514" s="2" t="s">
        <v>761</v>
      </c>
      <c r="H514" t="s">
        <v>1405</v>
      </c>
    </row>
    <row r="515" spans="1:8" x14ac:dyDescent="0.15">
      <c r="A515" s="232">
        <v>514</v>
      </c>
      <c r="B515" t="s">
        <v>3113</v>
      </c>
      <c r="C515" t="s">
        <v>3114</v>
      </c>
      <c r="D515" t="s">
        <v>417</v>
      </c>
      <c r="E515" s="2" t="s">
        <v>269</v>
      </c>
      <c r="F515" t="s">
        <v>2137</v>
      </c>
      <c r="G515" s="2" t="s">
        <v>2437</v>
      </c>
      <c r="H515" t="s">
        <v>1405</v>
      </c>
    </row>
    <row r="516" spans="1:8" x14ac:dyDescent="0.15">
      <c r="A516" s="232">
        <v>515</v>
      </c>
      <c r="B516" t="s">
        <v>3115</v>
      </c>
      <c r="C516" t="s">
        <v>3116</v>
      </c>
      <c r="D516" t="s">
        <v>417</v>
      </c>
      <c r="E516" s="2" t="s">
        <v>270</v>
      </c>
      <c r="F516" t="s">
        <v>2031</v>
      </c>
      <c r="G516" s="2" t="s">
        <v>762</v>
      </c>
      <c r="H516" t="s">
        <v>1405</v>
      </c>
    </row>
    <row r="517" spans="1:8" x14ac:dyDescent="0.15">
      <c r="A517" s="232">
        <v>516</v>
      </c>
      <c r="B517" t="s">
        <v>3117</v>
      </c>
      <c r="C517" t="s">
        <v>3118</v>
      </c>
      <c r="D517" t="s">
        <v>417</v>
      </c>
      <c r="E517" s="2" t="s">
        <v>269</v>
      </c>
      <c r="F517" t="s">
        <v>1910</v>
      </c>
      <c r="G517" s="2" t="s">
        <v>763</v>
      </c>
      <c r="H517" t="s">
        <v>1405</v>
      </c>
    </row>
    <row r="518" spans="1:8" x14ac:dyDescent="0.15">
      <c r="A518" s="232">
        <v>517</v>
      </c>
      <c r="B518" t="s">
        <v>3119</v>
      </c>
      <c r="C518" t="s">
        <v>3120</v>
      </c>
      <c r="D518" t="s">
        <v>417</v>
      </c>
      <c r="E518" s="2" t="s">
        <v>269</v>
      </c>
      <c r="F518" t="s">
        <v>1939</v>
      </c>
      <c r="G518" s="2" t="s">
        <v>3121</v>
      </c>
      <c r="H518" t="s">
        <v>1405</v>
      </c>
    </row>
    <row r="519" spans="1:8" x14ac:dyDescent="0.15">
      <c r="A519" s="232">
        <v>518</v>
      </c>
      <c r="B519" t="s">
        <v>3122</v>
      </c>
      <c r="C519" t="s">
        <v>3123</v>
      </c>
      <c r="D519" t="s">
        <v>417</v>
      </c>
      <c r="E519" s="2" t="s">
        <v>269</v>
      </c>
      <c r="F519" t="s">
        <v>1901</v>
      </c>
      <c r="G519" s="2" t="s">
        <v>680</v>
      </c>
      <c r="H519" t="s">
        <v>1405</v>
      </c>
    </row>
    <row r="520" spans="1:8" x14ac:dyDescent="0.15">
      <c r="A520" s="232">
        <v>519</v>
      </c>
      <c r="B520" t="s">
        <v>3124</v>
      </c>
      <c r="C520" t="s">
        <v>3125</v>
      </c>
      <c r="D520" t="s">
        <v>417</v>
      </c>
      <c r="E520" s="2" t="s">
        <v>1392</v>
      </c>
      <c r="F520" t="s">
        <v>1980</v>
      </c>
      <c r="G520" s="2" t="s">
        <v>2460</v>
      </c>
      <c r="H520" t="s">
        <v>1405</v>
      </c>
    </row>
    <row r="521" spans="1:8" x14ac:dyDescent="0.15">
      <c r="A521" s="232">
        <v>520</v>
      </c>
      <c r="B521" t="s">
        <v>3126</v>
      </c>
      <c r="C521" t="s">
        <v>3127</v>
      </c>
      <c r="D521" t="s">
        <v>417</v>
      </c>
      <c r="E521" s="2" t="s">
        <v>1392</v>
      </c>
      <c r="F521" t="s">
        <v>1910</v>
      </c>
      <c r="G521" s="2" t="s">
        <v>3128</v>
      </c>
      <c r="H521" t="s">
        <v>1405</v>
      </c>
    </row>
    <row r="522" spans="1:8" x14ac:dyDescent="0.15">
      <c r="A522" s="232">
        <v>521</v>
      </c>
      <c r="B522" t="s">
        <v>3129</v>
      </c>
      <c r="C522" t="s">
        <v>3130</v>
      </c>
      <c r="D522" t="s">
        <v>417</v>
      </c>
      <c r="E522" s="2" t="s">
        <v>1392</v>
      </c>
      <c r="F522" t="s">
        <v>2212</v>
      </c>
      <c r="G522" s="2" t="s">
        <v>3131</v>
      </c>
      <c r="H522" t="s">
        <v>1405</v>
      </c>
    </row>
    <row r="523" spans="1:8" x14ac:dyDescent="0.15">
      <c r="A523" s="232">
        <v>522</v>
      </c>
      <c r="B523" t="s">
        <v>3132</v>
      </c>
      <c r="C523" t="s">
        <v>3133</v>
      </c>
      <c r="D523" t="s">
        <v>417</v>
      </c>
      <c r="E523" s="2" t="s">
        <v>1392</v>
      </c>
      <c r="F523" t="s">
        <v>1910</v>
      </c>
      <c r="G523" s="2" t="s">
        <v>632</v>
      </c>
      <c r="H523" t="s">
        <v>1405</v>
      </c>
    </row>
    <row r="524" spans="1:8" x14ac:dyDescent="0.15">
      <c r="A524" s="232">
        <v>523</v>
      </c>
      <c r="B524" t="s">
        <v>3134</v>
      </c>
      <c r="C524" t="s">
        <v>3135</v>
      </c>
      <c r="D524" t="s">
        <v>417</v>
      </c>
      <c r="E524" s="2" t="s">
        <v>1392</v>
      </c>
      <c r="F524" t="s">
        <v>2476</v>
      </c>
      <c r="G524" s="2" t="s">
        <v>544</v>
      </c>
      <c r="H524" t="s">
        <v>1405</v>
      </c>
    </row>
    <row r="525" spans="1:8" x14ac:dyDescent="0.15">
      <c r="A525" s="232">
        <v>524</v>
      </c>
      <c r="B525" t="s">
        <v>3136</v>
      </c>
      <c r="C525" t="s">
        <v>3137</v>
      </c>
      <c r="D525" t="s">
        <v>417</v>
      </c>
      <c r="E525" s="2" t="s">
        <v>1392</v>
      </c>
      <c r="F525" t="s">
        <v>1901</v>
      </c>
      <c r="G525" s="2" t="s">
        <v>3138</v>
      </c>
      <c r="H525" t="s">
        <v>1405</v>
      </c>
    </row>
    <row r="526" spans="1:8" x14ac:dyDescent="0.15">
      <c r="A526" s="232">
        <v>525</v>
      </c>
      <c r="B526" t="s">
        <v>3139</v>
      </c>
      <c r="C526" t="s">
        <v>3140</v>
      </c>
      <c r="D526" t="s">
        <v>417</v>
      </c>
      <c r="E526" s="2" t="s">
        <v>1392</v>
      </c>
      <c r="F526" t="s">
        <v>2137</v>
      </c>
      <c r="G526" s="2" t="s">
        <v>3141</v>
      </c>
      <c r="H526" t="s">
        <v>1405</v>
      </c>
    </row>
    <row r="527" spans="1:8" x14ac:dyDescent="0.15">
      <c r="A527" s="232">
        <v>526</v>
      </c>
      <c r="B527" t="s">
        <v>3142</v>
      </c>
      <c r="C527" t="s">
        <v>3143</v>
      </c>
      <c r="D527" t="s">
        <v>417</v>
      </c>
      <c r="E527" s="2" t="s">
        <v>1392</v>
      </c>
      <c r="F527" t="s">
        <v>1932</v>
      </c>
      <c r="G527" s="2" t="s">
        <v>2259</v>
      </c>
      <c r="H527" t="s">
        <v>1405</v>
      </c>
    </row>
    <row r="528" spans="1:8" x14ac:dyDescent="0.15">
      <c r="A528" s="232">
        <v>527</v>
      </c>
      <c r="B528" t="s">
        <v>3144</v>
      </c>
      <c r="C528" t="s">
        <v>3145</v>
      </c>
      <c r="D528" t="s">
        <v>417</v>
      </c>
      <c r="E528" s="2" t="s">
        <v>1392</v>
      </c>
      <c r="F528" t="s">
        <v>2137</v>
      </c>
      <c r="G528" s="2" t="s">
        <v>2586</v>
      </c>
      <c r="H528" t="s">
        <v>1405</v>
      </c>
    </row>
    <row r="529" spans="1:8" x14ac:dyDescent="0.15">
      <c r="A529" s="232">
        <v>528</v>
      </c>
      <c r="B529" t="s">
        <v>3146</v>
      </c>
      <c r="C529" t="s">
        <v>3147</v>
      </c>
      <c r="D529" t="s">
        <v>417</v>
      </c>
      <c r="E529" s="2" t="s">
        <v>1392</v>
      </c>
      <c r="F529" t="s">
        <v>2231</v>
      </c>
      <c r="G529" s="2" t="s">
        <v>764</v>
      </c>
      <c r="H529" t="s">
        <v>1405</v>
      </c>
    </row>
    <row r="530" spans="1:8" x14ac:dyDescent="0.15">
      <c r="A530" s="232">
        <v>529</v>
      </c>
      <c r="B530" t="s">
        <v>3148</v>
      </c>
      <c r="C530" t="s">
        <v>3149</v>
      </c>
      <c r="D530" t="s">
        <v>417</v>
      </c>
      <c r="E530" s="2" t="s">
        <v>1392</v>
      </c>
      <c r="F530" t="s">
        <v>2137</v>
      </c>
      <c r="G530" s="2" t="s">
        <v>3150</v>
      </c>
      <c r="H530" t="s">
        <v>1405</v>
      </c>
    </row>
    <row r="531" spans="1:8" x14ac:dyDescent="0.15">
      <c r="A531" s="232">
        <v>530</v>
      </c>
      <c r="B531" t="s">
        <v>3151</v>
      </c>
      <c r="C531" t="s">
        <v>3152</v>
      </c>
      <c r="D531" t="s">
        <v>417</v>
      </c>
      <c r="E531" s="2" t="s">
        <v>1392</v>
      </c>
      <c r="F531" t="s">
        <v>2018</v>
      </c>
      <c r="G531" s="2" t="s">
        <v>669</v>
      </c>
      <c r="H531" t="s">
        <v>1405</v>
      </c>
    </row>
    <row r="532" spans="1:8" x14ac:dyDescent="0.15">
      <c r="A532" s="232">
        <v>531</v>
      </c>
      <c r="B532" t="s">
        <v>3153</v>
      </c>
      <c r="C532" t="s">
        <v>3154</v>
      </c>
      <c r="D532" t="s">
        <v>417</v>
      </c>
      <c r="E532" s="2" t="s">
        <v>1392</v>
      </c>
      <c r="F532" t="s">
        <v>1932</v>
      </c>
      <c r="G532" s="2" t="s">
        <v>626</v>
      </c>
      <c r="H532" t="s">
        <v>1405</v>
      </c>
    </row>
    <row r="533" spans="1:8" x14ac:dyDescent="0.15">
      <c r="A533" s="232">
        <v>532</v>
      </c>
      <c r="B533" t="s">
        <v>3155</v>
      </c>
      <c r="C533" t="s">
        <v>3156</v>
      </c>
      <c r="D533" t="s">
        <v>417</v>
      </c>
      <c r="E533" s="2" t="s">
        <v>1392</v>
      </c>
      <c r="F533" t="s">
        <v>2031</v>
      </c>
      <c r="G533" s="2" t="s">
        <v>765</v>
      </c>
      <c r="H533" t="s">
        <v>1405</v>
      </c>
    </row>
    <row r="534" spans="1:8" x14ac:dyDescent="0.15">
      <c r="A534" s="232">
        <v>533</v>
      </c>
      <c r="B534" t="s">
        <v>3157</v>
      </c>
      <c r="C534" t="s">
        <v>3158</v>
      </c>
      <c r="D534" t="s">
        <v>417</v>
      </c>
      <c r="E534" s="2" t="s">
        <v>1392</v>
      </c>
      <c r="F534" t="s">
        <v>2021</v>
      </c>
      <c r="G534" s="2" t="s">
        <v>766</v>
      </c>
      <c r="H534" t="s">
        <v>1405</v>
      </c>
    </row>
    <row r="535" spans="1:8" x14ac:dyDescent="0.15">
      <c r="A535" s="232">
        <v>534</v>
      </c>
      <c r="B535" t="s">
        <v>3159</v>
      </c>
      <c r="C535" t="s">
        <v>3160</v>
      </c>
      <c r="D535" t="s">
        <v>295</v>
      </c>
      <c r="E535" s="2" t="s">
        <v>271</v>
      </c>
      <c r="F535" t="s">
        <v>2206</v>
      </c>
      <c r="G535" s="2" t="s">
        <v>587</v>
      </c>
      <c r="H535" t="s">
        <v>1405</v>
      </c>
    </row>
    <row r="536" spans="1:8" x14ac:dyDescent="0.15">
      <c r="A536" s="232">
        <v>535</v>
      </c>
      <c r="B536" t="s">
        <v>3161</v>
      </c>
      <c r="C536" t="s">
        <v>3162</v>
      </c>
      <c r="D536" t="s">
        <v>295</v>
      </c>
      <c r="E536" s="2" t="s">
        <v>271</v>
      </c>
      <c r="F536" t="s">
        <v>2206</v>
      </c>
      <c r="G536" s="2" t="s">
        <v>767</v>
      </c>
      <c r="H536" t="s">
        <v>1405</v>
      </c>
    </row>
    <row r="537" spans="1:8" x14ac:dyDescent="0.15">
      <c r="A537" s="232">
        <v>536</v>
      </c>
      <c r="B537" t="s">
        <v>3163</v>
      </c>
      <c r="C537" t="s">
        <v>3164</v>
      </c>
      <c r="D537" t="s">
        <v>295</v>
      </c>
      <c r="E537" s="2" t="s">
        <v>271</v>
      </c>
      <c r="F537" t="s">
        <v>2366</v>
      </c>
      <c r="G537" s="2" t="s">
        <v>2319</v>
      </c>
      <c r="H537" t="s">
        <v>1405</v>
      </c>
    </row>
    <row r="538" spans="1:8" x14ac:dyDescent="0.15">
      <c r="A538" s="232">
        <v>537</v>
      </c>
      <c r="B538" t="s">
        <v>3165</v>
      </c>
      <c r="C538" t="s">
        <v>3166</v>
      </c>
      <c r="D538" t="s">
        <v>295</v>
      </c>
      <c r="E538" s="2" t="s">
        <v>271</v>
      </c>
      <c r="F538" t="s">
        <v>2133</v>
      </c>
      <c r="G538" s="2" t="s">
        <v>768</v>
      </c>
      <c r="H538" t="s">
        <v>1405</v>
      </c>
    </row>
    <row r="539" spans="1:8" x14ac:dyDescent="0.15">
      <c r="A539" s="232">
        <v>538</v>
      </c>
      <c r="B539" t="s">
        <v>3167</v>
      </c>
      <c r="C539" t="s">
        <v>3168</v>
      </c>
      <c r="D539" t="s">
        <v>295</v>
      </c>
      <c r="E539" s="2" t="s">
        <v>271</v>
      </c>
      <c r="F539" t="s">
        <v>2206</v>
      </c>
      <c r="G539" s="2" t="s">
        <v>769</v>
      </c>
      <c r="H539" t="s">
        <v>1405</v>
      </c>
    </row>
    <row r="540" spans="1:8" x14ac:dyDescent="0.15">
      <c r="A540" s="232">
        <v>539</v>
      </c>
      <c r="B540" t="s">
        <v>3169</v>
      </c>
      <c r="C540" t="s">
        <v>3170</v>
      </c>
      <c r="D540" t="s">
        <v>295</v>
      </c>
      <c r="E540" s="2" t="s">
        <v>271</v>
      </c>
      <c r="F540" t="s">
        <v>2206</v>
      </c>
      <c r="G540" s="2" t="s">
        <v>3171</v>
      </c>
      <c r="H540" t="s">
        <v>1405</v>
      </c>
    </row>
    <row r="541" spans="1:8" x14ac:dyDescent="0.15">
      <c r="A541" s="232">
        <v>540</v>
      </c>
      <c r="B541" t="s">
        <v>3172</v>
      </c>
      <c r="C541" t="s">
        <v>3173</v>
      </c>
      <c r="D541" t="s">
        <v>295</v>
      </c>
      <c r="E541" s="2" t="s">
        <v>271</v>
      </c>
      <c r="F541" t="s">
        <v>2476</v>
      </c>
      <c r="G541" s="2" t="s">
        <v>770</v>
      </c>
      <c r="H541" t="s">
        <v>1405</v>
      </c>
    </row>
    <row r="542" spans="1:8" x14ac:dyDescent="0.15">
      <c r="A542" s="232">
        <v>541</v>
      </c>
      <c r="B542" t="s">
        <v>3174</v>
      </c>
      <c r="C542" t="s">
        <v>3175</v>
      </c>
      <c r="D542" t="s">
        <v>295</v>
      </c>
      <c r="E542" s="2" t="s">
        <v>271</v>
      </c>
      <c r="F542" t="s">
        <v>2206</v>
      </c>
      <c r="G542" s="2" t="s">
        <v>682</v>
      </c>
      <c r="H542" t="s">
        <v>1405</v>
      </c>
    </row>
    <row r="543" spans="1:8" x14ac:dyDescent="0.15">
      <c r="A543" s="232">
        <v>542</v>
      </c>
      <c r="B543" t="s">
        <v>3176</v>
      </c>
      <c r="C543" t="s">
        <v>3177</v>
      </c>
      <c r="D543" t="s">
        <v>295</v>
      </c>
      <c r="E543" s="2" t="s">
        <v>271</v>
      </c>
      <c r="F543" t="s">
        <v>1932</v>
      </c>
      <c r="G543" s="2" t="s">
        <v>582</v>
      </c>
      <c r="H543" t="s">
        <v>1405</v>
      </c>
    </row>
    <row r="544" spans="1:8" x14ac:dyDescent="0.15">
      <c r="A544" s="232">
        <v>543</v>
      </c>
      <c r="B544" t="s">
        <v>3178</v>
      </c>
      <c r="C544" t="s">
        <v>3179</v>
      </c>
      <c r="D544" t="s">
        <v>295</v>
      </c>
      <c r="E544" s="2" t="s">
        <v>271</v>
      </c>
      <c r="F544" t="s">
        <v>2256</v>
      </c>
      <c r="G544" s="2" t="s">
        <v>3180</v>
      </c>
      <c r="H544" t="s">
        <v>1405</v>
      </c>
    </row>
    <row r="545" spans="1:8" x14ac:dyDescent="0.15">
      <c r="A545" s="232">
        <v>544</v>
      </c>
      <c r="B545" t="s">
        <v>3181</v>
      </c>
      <c r="C545" t="s">
        <v>3182</v>
      </c>
      <c r="D545" t="s">
        <v>295</v>
      </c>
      <c r="E545" s="2" t="s">
        <v>271</v>
      </c>
      <c r="F545" t="s">
        <v>1932</v>
      </c>
      <c r="G545" s="2" t="s">
        <v>771</v>
      </c>
      <c r="H545" t="s">
        <v>1405</v>
      </c>
    </row>
    <row r="546" spans="1:8" x14ac:dyDescent="0.15">
      <c r="A546" s="232">
        <v>545</v>
      </c>
      <c r="B546" t="s">
        <v>3183</v>
      </c>
      <c r="C546" t="s">
        <v>3184</v>
      </c>
      <c r="D546" t="s">
        <v>295</v>
      </c>
      <c r="E546" s="2" t="s">
        <v>271</v>
      </c>
      <c r="F546" t="s">
        <v>2206</v>
      </c>
      <c r="G546" s="2" t="s">
        <v>772</v>
      </c>
      <c r="H546" t="s">
        <v>1405</v>
      </c>
    </row>
    <row r="547" spans="1:8" x14ac:dyDescent="0.15">
      <c r="A547" s="232">
        <v>546</v>
      </c>
      <c r="B547" t="s">
        <v>3185</v>
      </c>
      <c r="C547" t="s">
        <v>3186</v>
      </c>
      <c r="D547" t="s">
        <v>295</v>
      </c>
      <c r="E547" s="2" t="s">
        <v>271</v>
      </c>
      <c r="F547" t="s">
        <v>2206</v>
      </c>
      <c r="G547" s="2" t="s">
        <v>773</v>
      </c>
      <c r="H547" t="s">
        <v>1405</v>
      </c>
    </row>
    <row r="548" spans="1:8" x14ac:dyDescent="0.15">
      <c r="A548" s="232">
        <v>547</v>
      </c>
      <c r="B548" t="s">
        <v>3187</v>
      </c>
      <c r="C548" t="s">
        <v>3188</v>
      </c>
      <c r="D548" t="s">
        <v>295</v>
      </c>
      <c r="E548" s="2" t="s">
        <v>271</v>
      </c>
      <c r="F548" t="s">
        <v>2206</v>
      </c>
      <c r="G548" s="2" t="s">
        <v>682</v>
      </c>
      <c r="H548" t="s">
        <v>1405</v>
      </c>
    </row>
    <row r="549" spans="1:8" x14ac:dyDescent="0.15">
      <c r="A549" s="232">
        <v>548</v>
      </c>
      <c r="B549" t="s">
        <v>3189</v>
      </c>
      <c r="C549" t="s">
        <v>3190</v>
      </c>
      <c r="D549" t="s">
        <v>295</v>
      </c>
      <c r="E549" s="2" t="s">
        <v>270</v>
      </c>
      <c r="F549" t="s">
        <v>2206</v>
      </c>
      <c r="G549" s="2" t="s">
        <v>3191</v>
      </c>
      <c r="H549" t="s">
        <v>1405</v>
      </c>
    </row>
    <row r="550" spans="1:8" x14ac:dyDescent="0.15">
      <c r="A550" s="232">
        <v>549</v>
      </c>
      <c r="B550" t="s">
        <v>3192</v>
      </c>
      <c r="C550" t="s">
        <v>3193</v>
      </c>
      <c r="D550" t="s">
        <v>295</v>
      </c>
      <c r="E550" s="2" t="s">
        <v>270</v>
      </c>
      <c r="F550" t="s">
        <v>2206</v>
      </c>
      <c r="G550" s="2" t="s">
        <v>774</v>
      </c>
      <c r="H550" t="s">
        <v>1405</v>
      </c>
    </row>
    <row r="551" spans="1:8" x14ac:dyDescent="0.15">
      <c r="A551" s="232">
        <v>550</v>
      </c>
      <c r="B551" t="s">
        <v>3194</v>
      </c>
      <c r="C551" t="s">
        <v>3195</v>
      </c>
      <c r="D551" t="s">
        <v>295</v>
      </c>
      <c r="E551" s="2" t="s">
        <v>270</v>
      </c>
      <c r="F551" t="s">
        <v>2206</v>
      </c>
      <c r="G551" s="2" t="s">
        <v>775</v>
      </c>
      <c r="H551" t="s">
        <v>1405</v>
      </c>
    </row>
    <row r="552" spans="1:8" x14ac:dyDescent="0.15">
      <c r="A552" s="232">
        <v>551</v>
      </c>
      <c r="B552" t="s">
        <v>3196</v>
      </c>
      <c r="C552" t="s">
        <v>3197</v>
      </c>
      <c r="D552" t="s">
        <v>295</v>
      </c>
      <c r="E552" s="2" t="s">
        <v>270</v>
      </c>
      <c r="F552" t="s">
        <v>2206</v>
      </c>
      <c r="G552" s="2" t="s">
        <v>776</v>
      </c>
      <c r="H552" t="s">
        <v>1405</v>
      </c>
    </row>
    <row r="553" spans="1:8" x14ac:dyDescent="0.15">
      <c r="A553" s="232">
        <v>552</v>
      </c>
      <c r="B553" t="s">
        <v>3198</v>
      </c>
      <c r="C553" t="s">
        <v>3199</v>
      </c>
      <c r="D553" t="s">
        <v>295</v>
      </c>
      <c r="E553" s="2" t="s">
        <v>270</v>
      </c>
      <c r="F553" t="s">
        <v>1932</v>
      </c>
      <c r="G553" s="2" t="s">
        <v>2160</v>
      </c>
      <c r="H553" t="s">
        <v>1405</v>
      </c>
    </row>
    <row r="554" spans="1:8" x14ac:dyDescent="0.15">
      <c r="A554" s="232">
        <v>553</v>
      </c>
      <c r="B554" t="s">
        <v>3200</v>
      </c>
      <c r="C554" t="s">
        <v>3201</v>
      </c>
      <c r="D554" t="s">
        <v>295</v>
      </c>
      <c r="E554" s="2" t="s">
        <v>270</v>
      </c>
      <c r="F554" t="s">
        <v>2206</v>
      </c>
      <c r="G554" s="2" t="s">
        <v>640</v>
      </c>
      <c r="H554" t="s">
        <v>1405</v>
      </c>
    </row>
    <row r="555" spans="1:8" x14ac:dyDescent="0.15">
      <c r="A555" s="232">
        <v>554</v>
      </c>
      <c r="B555" t="s">
        <v>3202</v>
      </c>
      <c r="C555" t="s">
        <v>3203</v>
      </c>
      <c r="D555" t="s">
        <v>295</v>
      </c>
      <c r="E555" s="2" t="s">
        <v>270</v>
      </c>
      <c r="F555" t="s">
        <v>2133</v>
      </c>
      <c r="G555" s="2" t="s">
        <v>777</v>
      </c>
      <c r="H555" t="s">
        <v>1405</v>
      </c>
    </row>
    <row r="556" spans="1:8" x14ac:dyDescent="0.15">
      <c r="A556" s="232">
        <v>555</v>
      </c>
      <c r="B556" t="s">
        <v>3204</v>
      </c>
      <c r="C556" t="s">
        <v>3205</v>
      </c>
      <c r="D556" t="s">
        <v>295</v>
      </c>
      <c r="E556" s="2" t="s">
        <v>270</v>
      </c>
      <c r="F556" t="s">
        <v>2206</v>
      </c>
      <c r="G556" s="2" t="s">
        <v>778</v>
      </c>
      <c r="H556" t="s">
        <v>1405</v>
      </c>
    </row>
    <row r="557" spans="1:8" x14ac:dyDescent="0.15">
      <c r="A557" s="232">
        <v>556</v>
      </c>
      <c r="B557" t="s">
        <v>3206</v>
      </c>
      <c r="C557" t="s">
        <v>3207</v>
      </c>
      <c r="D557" t="s">
        <v>295</v>
      </c>
      <c r="E557" s="2" t="s">
        <v>270</v>
      </c>
      <c r="F557" t="s">
        <v>2206</v>
      </c>
      <c r="G557" s="2" t="s">
        <v>3208</v>
      </c>
      <c r="H557" t="s">
        <v>1405</v>
      </c>
    </row>
    <row r="558" spans="1:8" x14ac:dyDescent="0.15">
      <c r="A558" s="232">
        <v>557</v>
      </c>
      <c r="B558" t="s">
        <v>3209</v>
      </c>
      <c r="C558" t="s">
        <v>3210</v>
      </c>
      <c r="D558" t="s">
        <v>295</v>
      </c>
      <c r="E558" s="2" t="s">
        <v>270</v>
      </c>
      <c r="F558" t="s">
        <v>1910</v>
      </c>
      <c r="G558" s="2" t="s">
        <v>779</v>
      </c>
      <c r="H558" t="s">
        <v>1405</v>
      </c>
    </row>
    <row r="559" spans="1:8" x14ac:dyDescent="0.15">
      <c r="A559" s="232">
        <v>558</v>
      </c>
      <c r="B559" t="s">
        <v>3211</v>
      </c>
      <c r="C559" t="s">
        <v>3212</v>
      </c>
      <c r="D559" t="s">
        <v>295</v>
      </c>
      <c r="E559" s="2" t="s">
        <v>270</v>
      </c>
      <c r="F559" t="s">
        <v>2206</v>
      </c>
      <c r="G559" s="2" t="s">
        <v>3213</v>
      </c>
      <c r="H559" t="s">
        <v>1405</v>
      </c>
    </row>
    <row r="560" spans="1:8" x14ac:dyDescent="0.15">
      <c r="A560" s="232">
        <v>559</v>
      </c>
      <c r="B560" t="s">
        <v>3214</v>
      </c>
      <c r="C560" t="s">
        <v>3215</v>
      </c>
      <c r="D560" t="s">
        <v>295</v>
      </c>
      <c r="E560" s="2" t="s">
        <v>270</v>
      </c>
      <c r="F560" t="s">
        <v>2206</v>
      </c>
      <c r="G560" s="2" t="s">
        <v>780</v>
      </c>
      <c r="H560" t="s">
        <v>1405</v>
      </c>
    </row>
    <row r="561" spans="1:8" x14ac:dyDescent="0.15">
      <c r="A561" s="232">
        <v>560</v>
      </c>
      <c r="B561" t="s">
        <v>3216</v>
      </c>
      <c r="C561" t="s">
        <v>3217</v>
      </c>
      <c r="D561" t="s">
        <v>295</v>
      </c>
      <c r="E561" s="2" t="s">
        <v>270</v>
      </c>
      <c r="F561" t="s">
        <v>1964</v>
      </c>
      <c r="G561" s="2" t="s">
        <v>2920</v>
      </c>
      <c r="H561" t="s">
        <v>1405</v>
      </c>
    </row>
    <row r="562" spans="1:8" x14ac:dyDescent="0.15">
      <c r="A562" s="232">
        <v>561</v>
      </c>
      <c r="B562" t="s">
        <v>3218</v>
      </c>
      <c r="C562" t="s">
        <v>3219</v>
      </c>
      <c r="D562" t="s">
        <v>295</v>
      </c>
      <c r="E562" s="2" t="s">
        <v>270</v>
      </c>
      <c r="F562" t="s">
        <v>2003</v>
      </c>
      <c r="G562" s="2" t="s">
        <v>600</v>
      </c>
      <c r="H562" t="s">
        <v>1405</v>
      </c>
    </row>
    <row r="563" spans="1:8" x14ac:dyDescent="0.15">
      <c r="A563" s="232">
        <v>562</v>
      </c>
      <c r="B563" t="s">
        <v>3220</v>
      </c>
      <c r="C563" t="s">
        <v>3221</v>
      </c>
      <c r="D563" t="s">
        <v>295</v>
      </c>
      <c r="E563" s="2" t="s">
        <v>270</v>
      </c>
      <c r="F563" t="s">
        <v>2206</v>
      </c>
      <c r="G563" s="2" t="s">
        <v>781</v>
      </c>
      <c r="H563" t="s">
        <v>1405</v>
      </c>
    </row>
    <row r="564" spans="1:8" x14ac:dyDescent="0.15">
      <c r="A564" s="232">
        <v>563</v>
      </c>
      <c r="B564" t="s">
        <v>3222</v>
      </c>
      <c r="C564" t="s">
        <v>3223</v>
      </c>
      <c r="D564" t="s">
        <v>295</v>
      </c>
      <c r="E564" s="2" t="s">
        <v>270</v>
      </c>
      <c r="F564" t="s">
        <v>2206</v>
      </c>
      <c r="G564" s="2" t="s">
        <v>782</v>
      </c>
      <c r="H564" t="s">
        <v>1405</v>
      </c>
    </row>
    <row r="565" spans="1:8" x14ac:dyDescent="0.15">
      <c r="A565" s="232">
        <v>564</v>
      </c>
      <c r="B565" t="s">
        <v>3224</v>
      </c>
      <c r="C565" t="s">
        <v>3225</v>
      </c>
      <c r="D565" t="s">
        <v>295</v>
      </c>
      <c r="E565" s="2" t="s">
        <v>270</v>
      </c>
      <c r="F565" t="s">
        <v>2366</v>
      </c>
      <c r="G565" s="2" t="s">
        <v>783</v>
      </c>
      <c r="H565" t="s">
        <v>1405</v>
      </c>
    </row>
    <row r="566" spans="1:8" x14ac:dyDescent="0.15">
      <c r="A566" s="232">
        <v>565</v>
      </c>
      <c r="B566" t="s">
        <v>3226</v>
      </c>
      <c r="C566" t="s">
        <v>3227</v>
      </c>
      <c r="D566" t="s">
        <v>295</v>
      </c>
      <c r="E566" s="2" t="s">
        <v>270</v>
      </c>
      <c r="F566" t="s">
        <v>2206</v>
      </c>
      <c r="G566" s="2" t="s">
        <v>3228</v>
      </c>
      <c r="H566" t="s">
        <v>1405</v>
      </c>
    </row>
    <row r="567" spans="1:8" x14ac:dyDescent="0.15">
      <c r="A567" s="232">
        <v>566</v>
      </c>
      <c r="B567" t="s">
        <v>3229</v>
      </c>
      <c r="C567" t="s">
        <v>3230</v>
      </c>
      <c r="D567" t="s">
        <v>295</v>
      </c>
      <c r="E567" s="2" t="s">
        <v>270</v>
      </c>
      <c r="F567" t="s">
        <v>2206</v>
      </c>
      <c r="G567" s="2" t="s">
        <v>784</v>
      </c>
      <c r="H567" t="s">
        <v>1405</v>
      </c>
    </row>
    <row r="568" spans="1:8" x14ac:dyDescent="0.15">
      <c r="A568" s="232">
        <v>567</v>
      </c>
      <c r="B568" t="s">
        <v>3231</v>
      </c>
      <c r="C568" t="s">
        <v>3232</v>
      </c>
      <c r="D568" t="s">
        <v>295</v>
      </c>
      <c r="E568" s="2" t="s">
        <v>270</v>
      </c>
      <c r="F568" t="s">
        <v>2133</v>
      </c>
      <c r="G568" s="2" t="s">
        <v>785</v>
      </c>
      <c r="H568" t="s">
        <v>1405</v>
      </c>
    </row>
    <row r="569" spans="1:8" x14ac:dyDescent="0.15">
      <c r="A569" s="232">
        <v>568</v>
      </c>
      <c r="B569" t="s">
        <v>3233</v>
      </c>
      <c r="C569" t="s">
        <v>3234</v>
      </c>
      <c r="D569" t="s">
        <v>295</v>
      </c>
      <c r="E569" s="2" t="s">
        <v>270</v>
      </c>
      <c r="F569" t="s">
        <v>2206</v>
      </c>
      <c r="G569" s="2" t="s">
        <v>3235</v>
      </c>
      <c r="H569" t="s">
        <v>1405</v>
      </c>
    </row>
    <row r="570" spans="1:8" x14ac:dyDescent="0.15">
      <c r="A570" s="232">
        <v>569</v>
      </c>
      <c r="B570" t="s">
        <v>3236</v>
      </c>
      <c r="C570" t="s">
        <v>3237</v>
      </c>
      <c r="D570" t="s">
        <v>295</v>
      </c>
      <c r="E570" s="2" t="s">
        <v>270</v>
      </c>
      <c r="F570" t="s">
        <v>2206</v>
      </c>
      <c r="G570" s="2" t="s">
        <v>786</v>
      </c>
      <c r="H570" t="s">
        <v>1405</v>
      </c>
    </row>
    <row r="571" spans="1:8" x14ac:dyDescent="0.15">
      <c r="A571" s="232">
        <v>570</v>
      </c>
      <c r="B571" t="s">
        <v>3238</v>
      </c>
      <c r="C571" t="s">
        <v>3239</v>
      </c>
      <c r="D571" t="s">
        <v>295</v>
      </c>
      <c r="E571" s="2" t="s">
        <v>270</v>
      </c>
      <c r="F571" t="s">
        <v>2133</v>
      </c>
      <c r="G571" s="2" t="s">
        <v>787</v>
      </c>
      <c r="H571" t="s">
        <v>1405</v>
      </c>
    </row>
    <row r="572" spans="1:8" x14ac:dyDescent="0.15">
      <c r="A572" s="232">
        <v>571</v>
      </c>
      <c r="B572" t="s">
        <v>3240</v>
      </c>
      <c r="C572" t="s">
        <v>3241</v>
      </c>
      <c r="D572" t="s">
        <v>295</v>
      </c>
      <c r="E572" s="2" t="s">
        <v>270</v>
      </c>
      <c r="F572" t="s">
        <v>1980</v>
      </c>
      <c r="G572" s="2" t="s">
        <v>3242</v>
      </c>
      <c r="H572" t="s">
        <v>1405</v>
      </c>
    </row>
    <row r="573" spans="1:8" x14ac:dyDescent="0.15">
      <c r="A573" s="232">
        <v>572</v>
      </c>
      <c r="B573" t="s">
        <v>3243</v>
      </c>
      <c r="C573" t="s">
        <v>3244</v>
      </c>
      <c r="D573" t="s">
        <v>295</v>
      </c>
      <c r="E573" s="2" t="s">
        <v>270</v>
      </c>
      <c r="F573" t="s">
        <v>2206</v>
      </c>
      <c r="G573" s="2" t="s">
        <v>788</v>
      </c>
      <c r="H573" t="s">
        <v>1405</v>
      </c>
    </row>
    <row r="574" spans="1:8" x14ac:dyDescent="0.15">
      <c r="A574" s="232">
        <v>573</v>
      </c>
      <c r="B574" t="s">
        <v>3245</v>
      </c>
      <c r="C574" t="s">
        <v>3246</v>
      </c>
      <c r="D574" t="s">
        <v>295</v>
      </c>
      <c r="E574" s="2" t="s">
        <v>269</v>
      </c>
      <c r="F574" t="s">
        <v>2206</v>
      </c>
      <c r="G574" s="2" t="s">
        <v>533</v>
      </c>
      <c r="H574" t="s">
        <v>1405</v>
      </c>
    </row>
    <row r="575" spans="1:8" x14ac:dyDescent="0.15">
      <c r="A575" s="232">
        <v>574</v>
      </c>
      <c r="B575" t="s">
        <v>3247</v>
      </c>
      <c r="C575" t="s">
        <v>3248</v>
      </c>
      <c r="D575" t="s">
        <v>295</v>
      </c>
      <c r="E575" s="2" t="s">
        <v>269</v>
      </c>
      <c r="F575" t="s">
        <v>2133</v>
      </c>
      <c r="G575" s="2" t="s">
        <v>789</v>
      </c>
      <c r="H575" t="s">
        <v>1405</v>
      </c>
    </row>
    <row r="576" spans="1:8" x14ac:dyDescent="0.15">
      <c r="A576" s="232">
        <v>575</v>
      </c>
      <c r="B576" t="s">
        <v>3249</v>
      </c>
      <c r="C576" t="s">
        <v>3250</v>
      </c>
      <c r="D576" t="s">
        <v>295</v>
      </c>
      <c r="E576" s="2" t="s">
        <v>269</v>
      </c>
      <c r="F576" t="s">
        <v>2206</v>
      </c>
      <c r="G576" s="2" t="s">
        <v>790</v>
      </c>
      <c r="H576" t="s">
        <v>1405</v>
      </c>
    </row>
    <row r="577" spans="1:8" x14ac:dyDescent="0.15">
      <c r="A577" s="232">
        <v>576</v>
      </c>
      <c r="B577" t="s">
        <v>3251</v>
      </c>
      <c r="C577" t="s">
        <v>3252</v>
      </c>
      <c r="D577" t="s">
        <v>295</v>
      </c>
      <c r="E577" s="2" t="s">
        <v>269</v>
      </c>
      <c r="F577" t="s">
        <v>2206</v>
      </c>
      <c r="G577" s="2" t="s">
        <v>791</v>
      </c>
      <c r="H577" t="s">
        <v>1405</v>
      </c>
    </row>
    <row r="578" spans="1:8" x14ac:dyDescent="0.15">
      <c r="A578" s="232">
        <v>577</v>
      </c>
      <c r="B578" t="s">
        <v>3253</v>
      </c>
      <c r="C578" t="s">
        <v>3254</v>
      </c>
      <c r="D578" t="s">
        <v>295</v>
      </c>
      <c r="E578" s="2" t="s">
        <v>269</v>
      </c>
      <c r="F578" t="s">
        <v>2206</v>
      </c>
      <c r="G578" s="2" t="s">
        <v>792</v>
      </c>
      <c r="H578" t="s">
        <v>1405</v>
      </c>
    </row>
    <row r="579" spans="1:8" x14ac:dyDescent="0.15">
      <c r="A579" s="232">
        <v>578</v>
      </c>
      <c r="B579" t="s">
        <v>3255</v>
      </c>
      <c r="C579" t="s">
        <v>3256</v>
      </c>
      <c r="D579" t="s">
        <v>295</v>
      </c>
      <c r="E579" s="2" t="s">
        <v>269</v>
      </c>
      <c r="F579" t="s">
        <v>2206</v>
      </c>
      <c r="G579" s="2" t="s">
        <v>793</v>
      </c>
      <c r="H579" t="s">
        <v>1405</v>
      </c>
    </row>
    <row r="580" spans="1:8" x14ac:dyDescent="0.15">
      <c r="A580" s="232">
        <v>579</v>
      </c>
      <c r="B580" t="s">
        <v>3257</v>
      </c>
      <c r="C580" t="s">
        <v>3258</v>
      </c>
      <c r="D580" t="s">
        <v>295</v>
      </c>
      <c r="E580" s="2" t="s">
        <v>269</v>
      </c>
      <c r="F580" t="s">
        <v>2206</v>
      </c>
      <c r="G580" s="2" t="s">
        <v>3259</v>
      </c>
      <c r="H580" t="s">
        <v>1405</v>
      </c>
    </row>
    <row r="581" spans="1:8" x14ac:dyDescent="0.15">
      <c r="A581" s="232">
        <v>580</v>
      </c>
      <c r="B581" t="s">
        <v>3260</v>
      </c>
      <c r="C581" t="s">
        <v>3261</v>
      </c>
      <c r="D581" t="s">
        <v>295</v>
      </c>
      <c r="E581" s="2" t="s">
        <v>269</v>
      </c>
      <c r="F581" t="s">
        <v>2206</v>
      </c>
      <c r="G581" s="2" t="s">
        <v>791</v>
      </c>
      <c r="H581" t="s">
        <v>1405</v>
      </c>
    </row>
    <row r="582" spans="1:8" x14ac:dyDescent="0.15">
      <c r="A582" s="232">
        <v>581</v>
      </c>
      <c r="B582" t="s">
        <v>3262</v>
      </c>
      <c r="C582" t="s">
        <v>3263</v>
      </c>
      <c r="D582" t="s">
        <v>295</v>
      </c>
      <c r="E582" s="2" t="s">
        <v>269</v>
      </c>
      <c r="F582" t="s">
        <v>2206</v>
      </c>
      <c r="G582" s="2" t="s">
        <v>3264</v>
      </c>
      <c r="H582" t="s">
        <v>1405</v>
      </c>
    </row>
    <row r="583" spans="1:8" x14ac:dyDescent="0.15">
      <c r="A583" s="232">
        <v>582</v>
      </c>
      <c r="B583" t="s">
        <v>3265</v>
      </c>
      <c r="C583" t="s">
        <v>3266</v>
      </c>
      <c r="D583" t="s">
        <v>295</v>
      </c>
      <c r="E583" s="2" t="s">
        <v>269</v>
      </c>
      <c r="F583" t="s">
        <v>3267</v>
      </c>
      <c r="G583" s="2" t="s">
        <v>3268</v>
      </c>
      <c r="H583" t="s">
        <v>1405</v>
      </c>
    </row>
    <row r="584" spans="1:8" x14ac:dyDescent="0.15">
      <c r="A584" s="232">
        <v>583</v>
      </c>
      <c r="B584" t="s">
        <v>3269</v>
      </c>
      <c r="C584" t="s">
        <v>3270</v>
      </c>
      <c r="D584" t="s">
        <v>295</v>
      </c>
      <c r="E584" s="2" t="s">
        <v>269</v>
      </c>
      <c r="F584" t="s">
        <v>1932</v>
      </c>
      <c r="G584" s="2" t="s">
        <v>794</v>
      </c>
      <c r="H584" t="s">
        <v>1405</v>
      </c>
    </row>
    <row r="585" spans="1:8" x14ac:dyDescent="0.15">
      <c r="A585" s="232">
        <v>584</v>
      </c>
      <c r="B585" t="s">
        <v>3271</v>
      </c>
      <c r="C585" t="s">
        <v>3272</v>
      </c>
      <c r="D585" t="s">
        <v>295</v>
      </c>
      <c r="E585" s="2" t="s">
        <v>269</v>
      </c>
      <c r="F585" t="s">
        <v>2066</v>
      </c>
      <c r="G585" s="2" t="s">
        <v>540</v>
      </c>
      <c r="H585" t="s">
        <v>1405</v>
      </c>
    </row>
    <row r="586" spans="1:8" x14ac:dyDescent="0.15">
      <c r="A586" s="232">
        <v>585</v>
      </c>
      <c r="B586" t="s">
        <v>3273</v>
      </c>
      <c r="C586" t="s">
        <v>3274</v>
      </c>
      <c r="D586" t="s">
        <v>295</v>
      </c>
      <c r="E586" s="2" t="s">
        <v>269</v>
      </c>
      <c r="F586" t="s">
        <v>2066</v>
      </c>
      <c r="G586" s="2" t="s">
        <v>540</v>
      </c>
      <c r="H586" t="s">
        <v>1405</v>
      </c>
    </row>
    <row r="587" spans="1:8" x14ac:dyDescent="0.15">
      <c r="A587" s="232">
        <v>586</v>
      </c>
      <c r="B587" t="s">
        <v>3275</v>
      </c>
      <c r="C587" t="s">
        <v>3276</v>
      </c>
      <c r="D587" t="s">
        <v>295</v>
      </c>
      <c r="E587" s="2" t="s">
        <v>269</v>
      </c>
      <c r="F587" t="s">
        <v>2206</v>
      </c>
      <c r="G587" s="2" t="s">
        <v>2817</v>
      </c>
      <c r="H587" t="s">
        <v>1405</v>
      </c>
    </row>
    <row r="588" spans="1:8" x14ac:dyDescent="0.15">
      <c r="A588" s="232">
        <v>587</v>
      </c>
      <c r="B588" t="s">
        <v>3277</v>
      </c>
      <c r="C588" t="s">
        <v>3278</v>
      </c>
      <c r="D588" t="s">
        <v>295</v>
      </c>
      <c r="E588" s="2" t="s">
        <v>269</v>
      </c>
      <c r="F588" t="s">
        <v>2066</v>
      </c>
      <c r="G588" s="2" t="s">
        <v>795</v>
      </c>
      <c r="H588" t="s">
        <v>1405</v>
      </c>
    </row>
    <row r="589" spans="1:8" x14ac:dyDescent="0.15">
      <c r="A589" s="232">
        <v>588</v>
      </c>
      <c r="B589" t="s">
        <v>3279</v>
      </c>
      <c r="C589" t="s">
        <v>3280</v>
      </c>
      <c r="D589" t="s">
        <v>295</v>
      </c>
      <c r="E589" s="2" t="s">
        <v>269</v>
      </c>
      <c r="F589" t="s">
        <v>2066</v>
      </c>
      <c r="G589" s="2" t="s">
        <v>796</v>
      </c>
      <c r="H589" t="s">
        <v>1405</v>
      </c>
    </row>
    <row r="590" spans="1:8" x14ac:dyDescent="0.15">
      <c r="A590" s="232">
        <v>589</v>
      </c>
      <c r="B590" t="s">
        <v>3281</v>
      </c>
      <c r="C590" t="s">
        <v>3282</v>
      </c>
      <c r="D590" t="s">
        <v>295</v>
      </c>
      <c r="E590" s="2" t="s">
        <v>269</v>
      </c>
      <c r="F590" t="s">
        <v>2206</v>
      </c>
      <c r="G590" s="2" t="s">
        <v>797</v>
      </c>
      <c r="H590" t="s">
        <v>1405</v>
      </c>
    </row>
    <row r="591" spans="1:8" x14ac:dyDescent="0.15">
      <c r="A591" s="232">
        <v>590</v>
      </c>
      <c r="B591" t="s">
        <v>3283</v>
      </c>
      <c r="C591" t="s">
        <v>3284</v>
      </c>
      <c r="D591" t="s">
        <v>295</v>
      </c>
      <c r="E591" s="2" t="s">
        <v>269</v>
      </c>
      <c r="F591" t="s">
        <v>2206</v>
      </c>
      <c r="G591" s="2" t="s">
        <v>798</v>
      </c>
      <c r="H591" t="s">
        <v>1405</v>
      </c>
    </row>
    <row r="592" spans="1:8" x14ac:dyDescent="0.15">
      <c r="A592" s="232">
        <v>591</v>
      </c>
      <c r="B592" t="s">
        <v>3285</v>
      </c>
      <c r="C592" t="s">
        <v>3286</v>
      </c>
      <c r="D592" t="s">
        <v>295</v>
      </c>
      <c r="E592" s="2" t="s">
        <v>269</v>
      </c>
      <c r="F592" t="s">
        <v>2256</v>
      </c>
      <c r="G592" s="2" t="s">
        <v>3287</v>
      </c>
      <c r="H592" t="s">
        <v>1405</v>
      </c>
    </row>
    <row r="593" spans="1:8" x14ac:dyDescent="0.15">
      <c r="A593" s="232">
        <v>592</v>
      </c>
      <c r="B593" t="s">
        <v>3288</v>
      </c>
      <c r="C593" t="s">
        <v>3289</v>
      </c>
      <c r="D593" t="s">
        <v>295</v>
      </c>
      <c r="E593" s="2" t="s">
        <v>271</v>
      </c>
      <c r="F593" t="s">
        <v>1932</v>
      </c>
      <c r="G593" s="2" t="s">
        <v>799</v>
      </c>
      <c r="H593" t="s">
        <v>1405</v>
      </c>
    </row>
    <row r="594" spans="1:8" x14ac:dyDescent="0.15">
      <c r="A594" s="232">
        <v>593</v>
      </c>
      <c r="B594" t="s">
        <v>3290</v>
      </c>
      <c r="C594" t="s">
        <v>3291</v>
      </c>
      <c r="D594" t="s">
        <v>295</v>
      </c>
      <c r="E594" s="2" t="s">
        <v>271</v>
      </c>
      <c r="F594" t="s">
        <v>2174</v>
      </c>
      <c r="G594" s="2" t="s">
        <v>3292</v>
      </c>
      <c r="H594" t="s">
        <v>1405</v>
      </c>
    </row>
    <row r="595" spans="1:8" x14ac:dyDescent="0.15">
      <c r="A595" s="232">
        <v>594</v>
      </c>
      <c r="B595" t="s">
        <v>3293</v>
      </c>
      <c r="C595" t="s">
        <v>3294</v>
      </c>
      <c r="D595" t="s">
        <v>295</v>
      </c>
      <c r="E595" s="2" t="s">
        <v>271</v>
      </c>
      <c r="F595" t="s">
        <v>2108</v>
      </c>
      <c r="G595" s="2" t="s">
        <v>3295</v>
      </c>
      <c r="H595" t="s">
        <v>1405</v>
      </c>
    </row>
    <row r="596" spans="1:8" x14ac:dyDescent="0.15">
      <c r="A596" s="232">
        <v>595</v>
      </c>
      <c r="B596" t="s">
        <v>3296</v>
      </c>
      <c r="C596" t="s">
        <v>3297</v>
      </c>
      <c r="D596" t="s">
        <v>295</v>
      </c>
      <c r="E596" s="2" t="s">
        <v>271</v>
      </c>
      <c r="F596" t="s">
        <v>2231</v>
      </c>
      <c r="G596" s="2" t="s">
        <v>2056</v>
      </c>
      <c r="H596" t="s">
        <v>1405</v>
      </c>
    </row>
    <row r="597" spans="1:8" x14ac:dyDescent="0.15">
      <c r="A597" s="232">
        <v>596</v>
      </c>
      <c r="B597" t="s">
        <v>3298</v>
      </c>
      <c r="C597" t="s">
        <v>3299</v>
      </c>
      <c r="D597" t="s">
        <v>295</v>
      </c>
      <c r="E597" s="2" t="s">
        <v>271</v>
      </c>
      <c r="F597" t="s">
        <v>1932</v>
      </c>
      <c r="G597" s="2" t="s">
        <v>3300</v>
      </c>
      <c r="H597" t="s">
        <v>1405</v>
      </c>
    </row>
    <row r="598" spans="1:8" x14ac:dyDescent="0.15">
      <c r="A598" s="232">
        <v>597</v>
      </c>
      <c r="B598" t="s">
        <v>3301</v>
      </c>
      <c r="C598" t="s">
        <v>3302</v>
      </c>
      <c r="D598" t="s">
        <v>295</v>
      </c>
      <c r="E598" s="2" t="s">
        <v>271</v>
      </c>
      <c r="F598" t="s">
        <v>1932</v>
      </c>
      <c r="G598" s="2" t="s">
        <v>800</v>
      </c>
      <c r="H598" t="s">
        <v>1405</v>
      </c>
    </row>
    <row r="599" spans="1:8" x14ac:dyDescent="0.15">
      <c r="A599" s="232">
        <v>598</v>
      </c>
      <c r="B599" t="s">
        <v>3303</v>
      </c>
      <c r="C599" t="s">
        <v>3304</v>
      </c>
      <c r="D599" t="s">
        <v>295</v>
      </c>
      <c r="E599" s="2" t="s">
        <v>271</v>
      </c>
      <c r="F599" t="s">
        <v>2256</v>
      </c>
      <c r="G599" s="2" t="s">
        <v>713</v>
      </c>
      <c r="H599" t="s">
        <v>1405</v>
      </c>
    </row>
    <row r="600" spans="1:8" x14ac:dyDescent="0.15">
      <c r="A600" s="232">
        <v>599</v>
      </c>
      <c r="B600" t="s">
        <v>3305</v>
      </c>
      <c r="C600" t="s">
        <v>3306</v>
      </c>
      <c r="D600" t="s">
        <v>295</v>
      </c>
      <c r="E600" s="2" t="s">
        <v>271</v>
      </c>
      <c r="F600" t="s">
        <v>1932</v>
      </c>
      <c r="G600" s="2" t="s">
        <v>801</v>
      </c>
      <c r="H600" t="s">
        <v>1405</v>
      </c>
    </row>
    <row r="601" spans="1:8" x14ac:dyDescent="0.15">
      <c r="A601" s="232">
        <v>600</v>
      </c>
      <c r="B601" t="s">
        <v>3307</v>
      </c>
      <c r="C601" t="s">
        <v>3308</v>
      </c>
      <c r="D601" t="s">
        <v>295</v>
      </c>
      <c r="E601" s="2" t="s">
        <v>271</v>
      </c>
      <c r="F601" t="s">
        <v>2273</v>
      </c>
      <c r="G601" s="2" t="s">
        <v>802</v>
      </c>
      <c r="H601" t="s">
        <v>1405</v>
      </c>
    </row>
    <row r="602" spans="1:8" x14ac:dyDescent="0.15">
      <c r="A602" s="232">
        <v>601</v>
      </c>
      <c r="B602" t="s">
        <v>3309</v>
      </c>
      <c r="C602" t="s">
        <v>3310</v>
      </c>
      <c r="D602" t="s">
        <v>295</v>
      </c>
      <c r="E602" s="2" t="s">
        <v>271</v>
      </c>
      <c r="F602" t="s">
        <v>2010</v>
      </c>
      <c r="G602" s="2" t="s">
        <v>803</v>
      </c>
      <c r="H602" t="s">
        <v>1405</v>
      </c>
    </row>
    <row r="603" spans="1:8" x14ac:dyDescent="0.15">
      <c r="A603" s="232">
        <v>602</v>
      </c>
      <c r="B603" t="s">
        <v>3311</v>
      </c>
      <c r="C603" t="s">
        <v>3312</v>
      </c>
      <c r="D603" t="s">
        <v>295</v>
      </c>
      <c r="E603" s="2" t="s">
        <v>271</v>
      </c>
      <c r="F603" t="s">
        <v>1932</v>
      </c>
      <c r="G603" s="2" t="s">
        <v>3313</v>
      </c>
      <c r="H603" t="s">
        <v>1405</v>
      </c>
    </row>
    <row r="604" spans="1:8" x14ac:dyDescent="0.15">
      <c r="A604" s="232">
        <v>603</v>
      </c>
      <c r="B604" t="s">
        <v>3314</v>
      </c>
      <c r="C604" t="s">
        <v>3315</v>
      </c>
      <c r="D604" t="s">
        <v>295</v>
      </c>
      <c r="E604" s="2" t="s">
        <v>271</v>
      </c>
      <c r="F604" t="s">
        <v>1932</v>
      </c>
      <c r="G604" s="2" t="s">
        <v>804</v>
      </c>
      <c r="H604" t="s">
        <v>1405</v>
      </c>
    </row>
    <row r="605" spans="1:8" x14ac:dyDescent="0.15">
      <c r="A605" s="232">
        <v>604</v>
      </c>
      <c r="B605" t="s">
        <v>3316</v>
      </c>
      <c r="C605" t="s">
        <v>3317</v>
      </c>
      <c r="D605" t="s">
        <v>295</v>
      </c>
      <c r="E605" s="2" t="s">
        <v>271</v>
      </c>
      <c r="F605" t="s">
        <v>2212</v>
      </c>
      <c r="G605" s="2" t="s">
        <v>805</v>
      </c>
      <c r="H605" t="s">
        <v>1405</v>
      </c>
    </row>
    <row r="606" spans="1:8" x14ac:dyDescent="0.15">
      <c r="A606" s="232">
        <v>605</v>
      </c>
      <c r="B606" t="s">
        <v>3318</v>
      </c>
      <c r="C606" t="s">
        <v>3319</v>
      </c>
      <c r="D606" t="s">
        <v>295</v>
      </c>
      <c r="E606" s="2" t="s">
        <v>271</v>
      </c>
      <c r="F606" t="s">
        <v>1901</v>
      </c>
      <c r="G606" s="2" t="s">
        <v>806</v>
      </c>
      <c r="H606" t="s">
        <v>1405</v>
      </c>
    </row>
    <row r="607" spans="1:8" x14ac:dyDescent="0.15">
      <c r="A607" s="232">
        <v>606</v>
      </c>
      <c r="B607" t="s">
        <v>3320</v>
      </c>
      <c r="C607" t="s">
        <v>3321</v>
      </c>
      <c r="D607" t="s">
        <v>295</v>
      </c>
      <c r="E607" s="2" t="s">
        <v>271</v>
      </c>
      <c r="F607" t="s">
        <v>1932</v>
      </c>
      <c r="G607" s="2" t="s">
        <v>807</v>
      </c>
      <c r="H607" t="s">
        <v>1405</v>
      </c>
    </row>
    <row r="608" spans="1:8" x14ac:dyDescent="0.15">
      <c r="A608" s="232">
        <v>607</v>
      </c>
      <c r="B608" t="s">
        <v>3322</v>
      </c>
      <c r="C608" t="s">
        <v>3323</v>
      </c>
      <c r="D608" t="s">
        <v>295</v>
      </c>
      <c r="E608" s="2" t="s">
        <v>271</v>
      </c>
      <c r="F608" t="s">
        <v>2373</v>
      </c>
      <c r="G608" s="2" t="s">
        <v>3324</v>
      </c>
      <c r="H608" t="s">
        <v>1405</v>
      </c>
    </row>
    <row r="609" spans="1:8" x14ac:dyDescent="0.15">
      <c r="A609" s="232">
        <v>608</v>
      </c>
      <c r="B609" t="s">
        <v>3325</v>
      </c>
      <c r="C609" t="s">
        <v>3326</v>
      </c>
      <c r="D609" t="s">
        <v>295</v>
      </c>
      <c r="E609" s="2" t="s">
        <v>271</v>
      </c>
      <c r="F609" t="s">
        <v>1932</v>
      </c>
      <c r="G609" s="2" t="s">
        <v>3327</v>
      </c>
      <c r="H609" t="s">
        <v>1405</v>
      </c>
    </row>
    <row r="610" spans="1:8" x14ac:dyDescent="0.15">
      <c r="A610" s="232">
        <v>609</v>
      </c>
      <c r="B610" t="s">
        <v>3328</v>
      </c>
      <c r="C610" t="s">
        <v>3329</v>
      </c>
      <c r="D610" t="s">
        <v>295</v>
      </c>
      <c r="E610" s="2" t="s">
        <v>271</v>
      </c>
      <c r="F610" t="s">
        <v>2174</v>
      </c>
      <c r="G610" s="2" t="s">
        <v>808</v>
      </c>
      <c r="H610" t="s">
        <v>1405</v>
      </c>
    </row>
    <row r="611" spans="1:8" x14ac:dyDescent="0.15">
      <c r="A611" s="232">
        <v>610</v>
      </c>
      <c r="B611" t="s">
        <v>3330</v>
      </c>
      <c r="C611" t="s">
        <v>3331</v>
      </c>
      <c r="D611" t="s">
        <v>295</v>
      </c>
      <c r="E611" s="2" t="s">
        <v>270</v>
      </c>
      <c r="F611" t="s">
        <v>2231</v>
      </c>
      <c r="G611" s="2" t="s">
        <v>809</v>
      </c>
      <c r="H611" t="s">
        <v>1405</v>
      </c>
    </row>
    <row r="612" spans="1:8" x14ac:dyDescent="0.15">
      <c r="A612" s="232">
        <v>611</v>
      </c>
      <c r="B612" t="s">
        <v>3332</v>
      </c>
      <c r="C612" t="s">
        <v>3333</v>
      </c>
      <c r="D612" t="s">
        <v>295</v>
      </c>
      <c r="E612" s="2" t="s">
        <v>270</v>
      </c>
      <c r="F612" t="s">
        <v>2007</v>
      </c>
      <c r="G612" s="2" t="s">
        <v>810</v>
      </c>
      <c r="H612" t="s">
        <v>1405</v>
      </c>
    </row>
    <row r="613" spans="1:8" x14ac:dyDescent="0.15">
      <c r="A613" s="232">
        <v>612</v>
      </c>
      <c r="B613" t="s">
        <v>3334</v>
      </c>
      <c r="C613" t="s">
        <v>3335</v>
      </c>
      <c r="D613" t="s">
        <v>295</v>
      </c>
      <c r="E613" s="2" t="s">
        <v>270</v>
      </c>
      <c r="F613" t="s">
        <v>1932</v>
      </c>
      <c r="G613" s="2" t="s">
        <v>3336</v>
      </c>
      <c r="H613" t="s">
        <v>1405</v>
      </c>
    </row>
    <row r="614" spans="1:8" x14ac:dyDescent="0.15">
      <c r="A614" s="232">
        <v>613</v>
      </c>
      <c r="B614" t="s">
        <v>3337</v>
      </c>
      <c r="C614" t="s">
        <v>3338</v>
      </c>
      <c r="D614" t="s">
        <v>295</v>
      </c>
      <c r="E614" s="2" t="s">
        <v>270</v>
      </c>
      <c r="F614" t="s">
        <v>2111</v>
      </c>
      <c r="G614" s="2" t="s">
        <v>547</v>
      </c>
      <c r="H614" t="s">
        <v>1405</v>
      </c>
    </row>
    <row r="615" spans="1:8" x14ac:dyDescent="0.15">
      <c r="A615" s="232">
        <v>614</v>
      </c>
      <c r="B615" t="s">
        <v>3339</v>
      </c>
      <c r="C615" t="s">
        <v>3340</v>
      </c>
      <c r="D615" t="s">
        <v>295</v>
      </c>
      <c r="E615" s="2" t="s">
        <v>270</v>
      </c>
      <c r="F615" t="s">
        <v>2087</v>
      </c>
      <c r="G615" s="2" t="s">
        <v>811</v>
      </c>
      <c r="H615" t="s">
        <v>1405</v>
      </c>
    </row>
    <row r="616" spans="1:8" x14ac:dyDescent="0.15">
      <c r="A616" s="232">
        <v>615</v>
      </c>
      <c r="B616" t="s">
        <v>3341</v>
      </c>
      <c r="C616" t="s">
        <v>3342</v>
      </c>
      <c r="D616" t="s">
        <v>295</v>
      </c>
      <c r="E616" s="2" t="s">
        <v>270</v>
      </c>
      <c r="F616" t="s">
        <v>2087</v>
      </c>
      <c r="G616" s="2" t="s">
        <v>812</v>
      </c>
      <c r="H616" t="s">
        <v>1405</v>
      </c>
    </row>
    <row r="617" spans="1:8" x14ac:dyDescent="0.15">
      <c r="A617" s="232">
        <v>616</v>
      </c>
      <c r="B617" t="s">
        <v>3343</v>
      </c>
      <c r="C617" t="s">
        <v>3344</v>
      </c>
      <c r="D617" t="s">
        <v>295</v>
      </c>
      <c r="E617" s="2" t="s">
        <v>270</v>
      </c>
      <c r="F617" t="s">
        <v>2031</v>
      </c>
      <c r="G617" s="2" t="s">
        <v>813</v>
      </c>
      <c r="H617" t="s">
        <v>1405</v>
      </c>
    </row>
    <row r="618" spans="1:8" x14ac:dyDescent="0.15">
      <c r="A618" s="232">
        <v>617</v>
      </c>
      <c r="B618" t="s">
        <v>3345</v>
      </c>
      <c r="C618" t="s">
        <v>3346</v>
      </c>
      <c r="D618" t="s">
        <v>295</v>
      </c>
      <c r="E618" s="2" t="s">
        <v>270</v>
      </c>
      <c r="F618" t="s">
        <v>2111</v>
      </c>
      <c r="G618" s="2" t="s">
        <v>814</v>
      </c>
      <c r="H618" t="s">
        <v>1405</v>
      </c>
    </row>
    <row r="619" spans="1:8" x14ac:dyDescent="0.15">
      <c r="A619" s="232">
        <v>618</v>
      </c>
      <c r="B619" t="s">
        <v>3347</v>
      </c>
      <c r="C619" t="s">
        <v>3348</v>
      </c>
      <c r="D619" t="s">
        <v>295</v>
      </c>
      <c r="E619" s="2" t="s">
        <v>270</v>
      </c>
      <c r="F619" t="s">
        <v>1910</v>
      </c>
      <c r="G619" s="2" t="s">
        <v>815</v>
      </c>
      <c r="H619" t="s">
        <v>1405</v>
      </c>
    </row>
    <row r="620" spans="1:8" x14ac:dyDescent="0.15">
      <c r="A620" s="232">
        <v>619</v>
      </c>
      <c r="B620" t="s">
        <v>3349</v>
      </c>
      <c r="C620" t="s">
        <v>3350</v>
      </c>
      <c r="D620" t="s">
        <v>295</v>
      </c>
      <c r="E620" s="2" t="s">
        <v>270</v>
      </c>
      <c r="F620" t="s">
        <v>1932</v>
      </c>
      <c r="G620" s="2" t="s">
        <v>816</v>
      </c>
      <c r="H620" t="s">
        <v>1405</v>
      </c>
    </row>
    <row r="621" spans="1:8" x14ac:dyDescent="0.15">
      <c r="A621" s="232">
        <v>620</v>
      </c>
      <c r="B621" t="s">
        <v>3351</v>
      </c>
      <c r="C621" t="s">
        <v>3352</v>
      </c>
      <c r="D621" t="s">
        <v>295</v>
      </c>
      <c r="E621" s="2" t="s">
        <v>270</v>
      </c>
      <c r="F621" t="s">
        <v>2003</v>
      </c>
      <c r="G621" s="2" t="s">
        <v>2894</v>
      </c>
      <c r="H621" t="s">
        <v>1405</v>
      </c>
    </row>
    <row r="622" spans="1:8" x14ac:dyDescent="0.15">
      <c r="A622" s="232">
        <v>621</v>
      </c>
      <c r="B622" t="s">
        <v>3353</v>
      </c>
      <c r="C622" t="s">
        <v>3354</v>
      </c>
      <c r="D622" t="s">
        <v>295</v>
      </c>
      <c r="E622" s="2" t="s">
        <v>270</v>
      </c>
      <c r="F622" t="s">
        <v>1932</v>
      </c>
      <c r="G622" s="2" t="s">
        <v>3059</v>
      </c>
      <c r="H622" t="s">
        <v>1405</v>
      </c>
    </row>
    <row r="623" spans="1:8" x14ac:dyDescent="0.15">
      <c r="A623" s="232">
        <v>622</v>
      </c>
      <c r="B623" t="s">
        <v>3355</v>
      </c>
      <c r="C623" t="s">
        <v>3356</v>
      </c>
      <c r="D623" t="s">
        <v>295</v>
      </c>
      <c r="E623" s="2" t="s">
        <v>270</v>
      </c>
      <c r="F623" t="s">
        <v>3357</v>
      </c>
      <c r="G623" s="2" t="s">
        <v>2628</v>
      </c>
      <c r="H623" t="s">
        <v>1405</v>
      </c>
    </row>
    <row r="624" spans="1:8" x14ac:dyDescent="0.15">
      <c r="A624" s="232">
        <v>623</v>
      </c>
      <c r="B624" t="s">
        <v>3358</v>
      </c>
      <c r="C624" t="s">
        <v>3359</v>
      </c>
      <c r="D624" t="s">
        <v>295</v>
      </c>
      <c r="E624" s="2" t="s">
        <v>270</v>
      </c>
      <c r="F624" t="s">
        <v>27</v>
      </c>
      <c r="G624" s="2" t="s">
        <v>817</v>
      </c>
      <c r="H624" t="s">
        <v>1405</v>
      </c>
    </row>
    <row r="625" spans="1:8" x14ac:dyDescent="0.15">
      <c r="A625" s="232">
        <v>624</v>
      </c>
      <c r="B625" t="s">
        <v>3360</v>
      </c>
      <c r="C625" t="s">
        <v>3361</v>
      </c>
      <c r="D625" t="s">
        <v>295</v>
      </c>
      <c r="E625" s="2" t="s">
        <v>270</v>
      </c>
      <c r="F625" t="s">
        <v>1932</v>
      </c>
      <c r="G625" s="2" t="s">
        <v>818</v>
      </c>
      <c r="H625" t="s">
        <v>1405</v>
      </c>
    </row>
    <row r="626" spans="1:8" x14ac:dyDescent="0.15">
      <c r="A626" s="232">
        <v>625</v>
      </c>
      <c r="B626" t="s">
        <v>3362</v>
      </c>
      <c r="C626" t="s">
        <v>3363</v>
      </c>
      <c r="D626" t="s">
        <v>295</v>
      </c>
      <c r="E626" s="2" t="s">
        <v>270</v>
      </c>
      <c r="F626" t="s">
        <v>2055</v>
      </c>
      <c r="G626" s="2" t="s">
        <v>810</v>
      </c>
      <c r="H626" t="s">
        <v>1405</v>
      </c>
    </row>
    <row r="627" spans="1:8" x14ac:dyDescent="0.15">
      <c r="A627" s="232">
        <v>626</v>
      </c>
      <c r="B627" t="s">
        <v>3364</v>
      </c>
      <c r="C627" t="s">
        <v>3365</v>
      </c>
      <c r="D627" t="s">
        <v>295</v>
      </c>
      <c r="E627" s="2" t="s">
        <v>270</v>
      </c>
      <c r="F627" t="s">
        <v>2055</v>
      </c>
      <c r="G627" s="2" t="s">
        <v>810</v>
      </c>
      <c r="H627" t="s">
        <v>1405</v>
      </c>
    </row>
    <row r="628" spans="1:8" x14ac:dyDescent="0.15">
      <c r="A628" s="232">
        <v>627</v>
      </c>
      <c r="B628" t="s">
        <v>3366</v>
      </c>
      <c r="C628" t="s">
        <v>3367</v>
      </c>
      <c r="D628" t="s">
        <v>295</v>
      </c>
      <c r="E628" s="2" t="s">
        <v>270</v>
      </c>
      <c r="F628" t="s">
        <v>1901</v>
      </c>
      <c r="G628" s="2" t="s">
        <v>2398</v>
      </c>
      <c r="H628" t="s">
        <v>1405</v>
      </c>
    </row>
    <row r="629" spans="1:8" x14ac:dyDescent="0.15">
      <c r="A629" s="232">
        <v>628</v>
      </c>
      <c r="B629" t="s">
        <v>3368</v>
      </c>
      <c r="C629" t="s">
        <v>3369</v>
      </c>
      <c r="D629" t="s">
        <v>295</v>
      </c>
      <c r="E629" s="2" t="s">
        <v>269</v>
      </c>
      <c r="F629" t="s">
        <v>1932</v>
      </c>
      <c r="G629" s="2" t="s">
        <v>792</v>
      </c>
      <c r="H629" t="s">
        <v>1405</v>
      </c>
    </row>
    <row r="630" spans="1:8" x14ac:dyDescent="0.15">
      <c r="A630" s="232">
        <v>629</v>
      </c>
      <c r="B630" t="s">
        <v>3370</v>
      </c>
      <c r="C630" t="s">
        <v>3371</v>
      </c>
      <c r="D630" t="s">
        <v>295</v>
      </c>
      <c r="E630" s="2" t="s">
        <v>269</v>
      </c>
      <c r="F630" t="s">
        <v>2087</v>
      </c>
      <c r="G630" s="2" t="s">
        <v>3372</v>
      </c>
      <c r="H630" t="s">
        <v>1405</v>
      </c>
    </row>
    <row r="631" spans="1:8" x14ac:dyDescent="0.15">
      <c r="A631" s="232">
        <v>630</v>
      </c>
      <c r="B631" t="s">
        <v>3373</v>
      </c>
      <c r="C631" t="s">
        <v>3374</v>
      </c>
      <c r="D631" t="s">
        <v>295</v>
      </c>
      <c r="E631" s="2" t="s">
        <v>269</v>
      </c>
      <c r="F631" t="s">
        <v>1932</v>
      </c>
      <c r="G631" s="2" t="s">
        <v>3375</v>
      </c>
      <c r="H631" t="s">
        <v>1405</v>
      </c>
    </row>
    <row r="632" spans="1:8" x14ac:dyDescent="0.15">
      <c r="A632" s="232">
        <v>631</v>
      </c>
      <c r="B632" t="s">
        <v>3376</v>
      </c>
      <c r="C632" t="s">
        <v>3377</v>
      </c>
      <c r="D632" t="s">
        <v>295</v>
      </c>
      <c r="E632" s="2" t="s">
        <v>269</v>
      </c>
      <c r="F632" t="s">
        <v>1932</v>
      </c>
      <c r="G632" s="2" t="s">
        <v>796</v>
      </c>
      <c r="H632" t="s">
        <v>1405</v>
      </c>
    </row>
    <row r="633" spans="1:8" x14ac:dyDescent="0.15">
      <c r="A633" s="232">
        <v>632</v>
      </c>
      <c r="B633" t="s">
        <v>3378</v>
      </c>
      <c r="C633" t="s">
        <v>3379</v>
      </c>
      <c r="D633" t="s">
        <v>295</v>
      </c>
      <c r="E633" s="2" t="s">
        <v>269</v>
      </c>
      <c r="F633" t="s">
        <v>1917</v>
      </c>
      <c r="G633" s="2" t="s">
        <v>819</v>
      </c>
      <c r="H633" t="s">
        <v>1405</v>
      </c>
    </row>
    <row r="634" spans="1:8" x14ac:dyDescent="0.15">
      <c r="A634" s="232">
        <v>633</v>
      </c>
      <c r="B634" t="s">
        <v>3380</v>
      </c>
      <c r="C634" t="s">
        <v>3381</v>
      </c>
      <c r="D634" t="s">
        <v>295</v>
      </c>
      <c r="E634" s="2" t="s">
        <v>269</v>
      </c>
      <c r="F634" t="s">
        <v>2031</v>
      </c>
      <c r="G634" s="2" t="s">
        <v>820</v>
      </c>
      <c r="H634" t="s">
        <v>1405</v>
      </c>
    </row>
    <row r="635" spans="1:8" x14ac:dyDescent="0.15">
      <c r="A635" s="232">
        <v>634</v>
      </c>
      <c r="B635" t="s">
        <v>3382</v>
      </c>
      <c r="C635" t="s">
        <v>3383</v>
      </c>
      <c r="D635" t="s">
        <v>295</v>
      </c>
      <c r="E635" s="2" t="s">
        <v>269</v>
      </c>
      <c r="F635" t="s">
        <v>2031</v>
      </c>
      <c r="G635" s="2" t="s">
        <v>756</v>
      </c>
      <c r="H635" t="s">
        <v>1405</v>
      </c>
    </row>
    <row r="636" spans="1:8" x14ac:dyDescent="0.15">
      <c r="A636" s="232">
        <v>635</v>
      </c>
      <c r="B636" t="s">
        <v>3384</v>
      </c>
      <c r="C636" t="s">
        <v>3385</v>
      </c>
      <c r="D636" t="s">
        <v>295</v>
      </c>
      <c r="E636" s="2" t="s">
        <v>269</v>
      </c>
      <c r="F636" t="s">
        <v>1932</v>
      </c>
      <c r="G636" s="2" t="s">
        <v>821</v>
      </c>
      <c r="H636" t="s">
        <v>1405</v>
      </c>
    </row>
    <row r="637" spans="1:8" x14ac:dyDescent="0.15">
      <c r="A637" s="232">
        <v>636</v>
      </c>
      <c r="B637" t="s">
        <v>3386</v>
      </c>
      <c r="C637" t="s">
        <v>3387</v>
      </c>
      <c r="D637" t="s">
        <v>295</v>
      </c>
      <c r="E637" s="2" t="s">
        <v>269</v>
      </c>
      <c r="F637" t="s">
        <v>2003</v>
      </c>
      <c r="G637" s="2" t="s">
        <v>3388</v>
      </c>
      <c r="H637" t="s">
        <v>1405</v>
      </c>
    </row>
    <row r="638" spans="1:8" x14ac:dyDescent="0.15">
      <c r="A638" s="232">
        <v>637</v>
      </c>
      <c r="B638" t="s">
        <v>3389</v>
      </c>
      <c r="C638" t="s">
        <v>3390</v>
      </c>
      <c r="D638" t="s">
        <v>295</v>
      </c>
      <c r="E638" s="2" t="s">
        <v>269</v>
      </c>
      <c r="F638" t="s">
        <v>2003</v>
      </c>
      <c r="G638" s="2" t="s">
        <v>540</v>
      </c>
      <c r="H638" t="s">
        <v>1405</v>
      </c>
    </row>
    <row r="639" spans="1:8" x14ac:dyDescent="0.15">
      <c r="A639" s="232">
        <v>638</v>
      </c>
      <c r="B639" t="s">
        <v>3391</v>
      </c>
      <c r="C639" t="s">
        <v>3392</v>
      </c>
      <c r="D639" t="s">
        <v>295</v>
      </c>
      <c r="E639" s="2" t="s">
        <v>269</v>
      </c>
      <c r="F639" t="s">
        <v>1932</v>
      </c>
      <c r="G639" s="2" t="s">
        <v>644</v>
      </c>
      <c r="H639" t="s">
        <v>1405</v>
      </c>
    </row>
    <row r="640" spans="1:8" x14ac:dyDescent="0.15">
      <c r="A640" s="232">
        <v>639</v>
      </c>
      <c r="B640" t="s">
        <v>3393</v>
      </c>
      <c r="C640" t="s">
        <v>3394</v>
      </c>
      <c r="D640" t="s">
        <v>295</v>
      </c>
      <c r="E640" s="2" t="s">
        <v>269</v>
      </c>
      <c r="F640" t="s">
        <v>1932</v>
      </c>
      <c r="G640" s="2" t="s">
        <v>3395</v>
      </c>
      <c r="H640" t="s">
        <v>1405</v>
      </c>
    </row>
    <row r="641" spans="1:8" x14ac:dyDescent="0.15">
      <c r="A641" s="232">
        <v>640</v>
      </c>
      <c r="B641" t="s">
        <v>3396</v>
      </c>
      <c r="C641" t="s">
        <v>3397</v>
      </c>
      <c r="D641" t="s">
        <v>295</v>
      </c>
      <c r="E641" s="2" t="s">
        <v>269</v>
      </c>
      <c r="F641" t="s">
        <v>2010</v>
      </c>
      <c r="G641" s="2" t="s">
        <v>3264</v>
      </c>
      <c r="H641" t="s">
        <v>1405</v>
      </c>
    </row>
    <row r="642" spans="1:8" x14ac:dyDescent="0.15">
      <c r="A642" s="232">
        <v>641</v>
      </c>
      <c r="B642" t="s">
        <v>3398</v>
      </c>
      <c r="C642" t="s">
        <v>3399</v>
      </c>
      <c r="D642" t="s">
        <v>295</v>
      </c>
      <c r="E642" s="2" t="s">
        <v>269</v>
      </c>
      <c r="F642" t="s">
        <v>2206</v>
      </c>
      <c r="G642" s="2" t="s">
        <v>551</v>
      </c>
      <c r="H642" t="s">
        <v>1405</v>
      </c>
    </row>
    <row r="643" spans="1:8" x14ac:dyDescent="0.15">
      <c r="A643" s="232">
        <v>642</v>
      </c>
      <c r="B643" t="s">
        <v>3400</v>
      </c>
      <c r="C643" t="s">
        <v>3401</v>
      </c>
      <c r="D643" t="s">
        <v>295</v>
      </c>
      <c r="E643" s="2" t="s">
        <v>269</v>
      </c>
      <c r="F643" t="s">
        <v>2003</v>
      </c>
      <c r="G643" s="2" t="s">
        <v>822</v>
      </c>
      <c r="H643" t="s">
        <v>1405</v>
      </c>
    </row>
    <row r="644" spans="1:8" x14ac:dyDescent="0.15">
      <c r="A644" s="232">
        <v>643</v>
      </c>
      <c r="B644" t="s">
        <v>3402</v>
      </c>
      <c r="C644" t="s">
        <v>3403</v>
      </c>
      <c r="D644" t="s">
        <v>295</v>
      </c>
      <c r="E644" s="2" t="s">
        <v>269</v>
      </c>
      <c r="F644" t="s">
        <v>1932</v>
      </c>
      <c r="G644" s="2" t="s">
        <v>823</v>
      </c>
      <c r="H644" t="s">
        <v>1405</v>
      </c>
    </row>
    <row r="645" spans="1:8" x14ac:dyDescent="0.15">
      <c r="A645" s="232">
        <v>644</v>
      </c>
      <c r="B645" t="s">
        <v>3404</v>
      </c>
      <c r="C645" t="s">
        <v>3405</v>
      </c>
      <c r="D645" t="s">
        <v>295</v>
      </c>
      <c r="E645" s="2" t="s">
        <v>269</v>
      </c>
      <c r="F645" t="s">
        <v>1901</v>
      </c>
      <c r="G645" s="2" t="s">
        <v>824</v>
      </c>
      <c r="H645" t="s">
        <v>1405</v>
      </c>
    </row>
    <row r="646" spans="1:8" x14ac:dyDescent="0.15">
      <c r="A646" s="232">
        <v>645</v>
      </c>
      <c r="B646" t="s">
        <v>3406</v>
      </c>
      <c r="C646" t="s">
        <v>3407</v>
      </c>
      <c r="D646" t="s">
        <v>295</v>
      </c>
      <c r="E646" s="2" t="s">
        <v>269</v>
      </c>
      <c r="F646" t="s">
        <v>2689</v>
      </c>
      <c r="G646" s="2" t="s">
        <v>699</v>
      </c>
      <c r="H646" t="s">
        <v>1405</v>
      </c>
    </row>
    <row r="647" spans="1:8" x14ac:dyDescent="0.15">
      <c r="A647" s="232">
        <v>646</v>
      </c>
      <c r="B647" t="s">
        <v>3408</v>
      </c>
      <c r="C647" t="s">
        <v>3409</v>
      </c>
      <c r="D647" t="s">
        <v>295</v>
      </c>
      <c r="E647" s="2" t="s">
        <v>269</v>
      </c>
      <c r="F647" t="s">
        <v>1932</v>
      </c>
      <c r="G647" s="2" t="s">
        <v>825</v>
      </c>
      <c r="H647" t="s">
        <v>1405</v>
      </c>
    </row>
    <row r="648" spans="1:8" x14ac:dyDescent="0.15">
      <c r="A648" s="232">
        <v>647</v>
      </c>
      <c r="B648" t="s">
        <v>3410</v>
      </c>
      <c r="C648" t="s">
        <v>3411</v>
      </c>
      <c r="D648" t="s">
        <v>295</v>
      </c>
      <c r="E648" s="2" t="s">
        <v>269</v>
      </c>
      <c r="F648" t="s">
        <v>1932</v>
      </c>
      <c r="G648" s="2" t="s">
        <v>826</v>
      </c>
      <c r="H648" t="s">
        <v>1405</v>
      </c>
    </row>
    <row r="649" spans="1:8" x14ac:dyDescent="0.15">
      <c r="A649" s="232">
        <v>648</v>
      </c>
      <c r="B649" t="s">
        <v>3412</v>
      </c>
      <c r="C649" t="s">
        <v>3413</v>
      </c>
      <c r="D649" t="s">
        <v>295</v>
      </c>
      <c r="E649" s="2" t="s">
        <v>269</v>
      </c>
      <c r="F649" t="s">
        <v>1932</v>
      </c>
      <c r="G649" s="2" t="s">
        <v>827</v>
      </c>
      <c r="H649" t="s">
        <v>1405</v>
      </c>
    </row>
    <row r="650" spans="1:8" x14ac:dyDescent="0.15">
      <c r="A650" s="232">
        <v>649</v>
      </c>
      <c r="B650" t="s">
        <v>3414</v>
      </c>
      <c r="C650" t="s">
        <v>3415</v>
      </c>
      <c r="D650" t="s">
        <v>295</v>
      </c>
      <c r="E650" s="2" t="s">
        <v>269</v>
      </c>
      <c r="F650" t="s">
        <v>1932</v>
      </c>
      <c r="G650" s="2" t="s">
        <v>615</v>
      </c>
      <c r="H650" t="s">
        <v>1405</v>
      </c>
    </row>
    <row r="651" spans="1:8" x14ac:dyDescent="0.15">
      <c r="A651" s="232">
        <v>650</v>
      </c>
      <c r="B651" t="s">
        <v>3416</v>
      </c>
      <c r="C651" t="s">
        <v>3417</v>
      </c>
      <c r="D651" t="s">
        <v>295</v>
      </c>
      <c r="E651" s="2" t="s">
        <v>269</v>
      </c>
      <c r="F651" t="s">
        <v>2087</v>
      </c>
      <c r="G651" s="2" t="s">
        <v>828</v>
      </c>
      <c r="H651" t="s">
        <v>1405</v>
      </c>
    </row>
    <row r="652" spans="1:8" x14ac:dyDescent="0.15">
      <c r="A652" s="232">
        <v>651</v>
      </c>
      <c r="B652" t="s">
        <v>3418</v>
      </c>
      <c r="C652" t="s">
        <v>3419</v>
      </c>
      <c r="D652" t="s">
        <v>295</v>
      </c>
      <c r="E652" s="2" t="s">
        <v>269</v>
      </c>
      <c r="F652" t="s">
        <v>2206</v>
      </c>
      <c r="G652" s="2" t="s">
        <v>609</v>
      </c>
      <c r="H652" t="s">
        <v>1405</v>
      </c>
    </row>
    <row r="653" spans="1:8" x14ac:dyDescent="0.15">
      <c r="A653" s="232">
        <v>652</v>
      </c>
      <c r="B653" t="s">
        <v>3420</v>
      </c>
      <c r="C653" t="s">
        <v>3421</v>
      </c>
      <c r="D653" t="s">
        <v>295</v>
      </c>
      <c r="E653" s="2" t="s">
        <v>269</v>
      </c>
      <c r="F653" t="s">
        <v>1932</v>
      </c>
      <c r="G653" s="2" t="s">
        <v>829</v>
      </c>
      <c r="H653" t="s">
        <v>1405</v>
      </c>
    </row>
    <row r="654" spans="1:8" x14ac:dyDescent="0.15">
      <c r="A654" s="232">
        <v>653</v>
      </c>
      <c r="B654" t="s">
        <v>3422</v>
      </c>
      <c r="C654" t="s">
        <v>3423</v>
      </c>
      <c r="D654" t="s">
        <v>295</v>
      </c>
      <c r="E654" s="2" t="s">
        <v>1392</v>
      </c>
      <c r="F654" t="s">
        <v>1932</v>
      </c>
      <c r="G654" s="2" t="s">
        <v>3424</v>
      </c>
      <c r="H654" t="s">
        <v>1405</v>
      </c>
    </row>
    <row r="655" spans="1:8" x14ac:dyDescent="0.15">
      <c r="A655" s="232">
        <v>654</v>
      </c>
      <c r="B655" t="s">
        <v>3425</v>
      </c>
      <c r="C655" t="s">
        <v>3426</v>
      </c>
      <c r="D655" t="s">
        <v>295</v>
      </c>
      <c r="E655" s="2" t="s">
        <v>1392</v>
      </c>
      <c r="F655" t="s">
        <v>1932</v>
      </c>
      <c r="G655" s="2" t="s">
        <v>3427</v>
      </c>
      <c r="H655" t="s">
        <v>1405</v>
      </c>
    </row>
    <row r="656" spans="1:8" x14ac:dyDescent="0.15">
      <c r="A656" s="232">
        <v>655</v>
      </c>
      <c r="B656" t="s">
        <v>3428</v>
      </c>
      <c r="C656" t="s">
        <v>3429</v>
      </c>
      <c r="D656" t="s">
        <v>295</v>
      </c>
      <c r="E656" s="2" t="s">
        <v>1392</v>
      </c>
      <c r="F656" t="s">
        <v>1932</v>
      </c>
      <c r="G656" s="2" t="s">
        <v>575</v>
      </c>
      <c r="H656" t="s">
        <v>1405</v>
      </c>
    </row>
    <row r="657" spans="1:8" x14ac:dyDescent="0.15">
      <c r="A657" s="232">
        <v>656</v>
      </c>
      <c r="B657" t="s">
        <v>3430</v>
      </c>
      <c r="C657" t="s">
        <v>3431</v>
      </c>
      <c r="D657" t="s">
        <v>295</v>
      </c>
      <c r="E657" s="2" t="s">
        <v>1392</v>
      </c>
      <c r="F657" t="s">
        <v>1901</v>
      </c>
      <c r="G657" s="2" t="s">
        <v>830</v>
      </c>
      <c r="H657" t="s">
        <v>1405</v>
      </c>
    </row>
    <row r="658" spans="1:8" x14ac:dyDescent="0.15">
      <c r="A658" s="232">
        <v>657</v>
      </c>
      <c r="B658" t="s">
        <v>3432</v>
      </c>
      <c r="C658" t="s">
        <v>3433</v>
      </c>
      <c r="D658" t="s">
        <v>295</v>
      </c>
      <c r="E658" s="2" t="s">
        <v>1392</v>
      </c>
      <c r="F658" t="s">
        <v>2087</v>
      </c>
      <c r="G658" s="2" t="s">
        <v>3434</v>
      </c>
      <c r="H658" t="s">
        <v>1405</v>
      </c>
    </row>
    <row r="659" spans="1:8" x14ac:dyDescent="0.15">
      <c r="A659" s="232">
        <v>658</v>
      </c>
      <c r="B659" t="s">
        <v>3435</v>
      </c>
      <c r="C659" t="s">
        <v>3436</v>
      </c>
      <c r="D659" t="s">
        <v>295</v>
      </c>
      <c r="E659" s="2" t="s">
        <v>1392</v>
      </c>
      <c r="F659" t="s">
        <v>1948</v>
      </c>
      <c r="G659" s="2" t="s">
        <v>3437</v>
      </c>
      <c r="H659" t="s">
        <v>1405</v>
      </c>
    </row>
    <row r="660" spans="1:8" x14ac:dyDescent="0.15">
      <c r="A660" s="232">
        <v>659</v>
      </c>
      <c r="B660" t="s">
        <v>3438</v>
      </c>
      <c r="C660" t="s">
        <v>3439</v>
      </c>
      <c r="D660" t="s">
        <v>295</v>
      </c>
      <c r="E660" s="2" t="s">
        <v>1392</v>
      </c>
      <c r="F660" t="s">
        <v>2206</v>
      </c>
      <c r="G660" s="2" t="s">
        <v>2466</v>
      </c>
      <c r="H660" t="s">
        <v>1405</v>
      </c>
    </row>
    <row r="661" spans="1:8" x14ac:dyDescent="0.15">
      <c r="A661" s="232">
        <v>660</v>
      </c>
      <c r="B661" t="s">
        <v>3440</v>
      </c>
      <c r="C661" t="s">
        <v>3441</v>
      </c>
      <c r="D661" t="s">
        <v>295</v>
      </c>
      <c r="E661" s="2" t="s">
        <v>1392</v>
      </c>
      <c r="F661" t="s">
        <v>2087</v>
      </c>
      <c r="G661" s="2" t="s">
        <v>831</v>
      </c>
      <c r="H661" t="s">
        <v>1405</v>
      </c>
    </row>
    <row r="662" spans="1:8" x14ac:dyDescent="0.15">
      <c r="A662" s="232">
        <v>661</v>
      </c>
      <c r="B662" t="s">
        <v>3442</v>
      </c>
      <c r="C662" t="s">
        <v>3443</v>
      </c>
      <c r="D662" t="s">
        <v>295</v>
      </c>
      <c r="E662" s="2" t="s">
        <v>1392</v>
      </c>
      <c r="F662" t="s">
        <v>2276</v>
      </c>
      <c r="G662" s="2" t="s">
        <v>731</v>
      </c>
      <c r="H662" t="s">
        <v>1405</v>
      </c>
    </row>
    <row r="663" spans="1:8" x14ac:dyDescent="0.15">
      <c r="A663" s="232">
        <v>662</v>
      </c>
      <c r="B663" t="s">
        <v>3444</v>
      </c>
      <c r="C663" t="s">
        <v>3445</v>
      </c>
      <c r="D663" t="s">
        <v>295</v>
      </c>
      <c r="E663" s="2" t="s">
        <v>1392</v>
      </c>
      <c r="F663" t="s">
        <v>2373</v>
      </c>
      <c r="G663" s="2" t="s">
        <v>3446</v>
      </c>
      <c r="H663" t="s">
        <v>1405</v>
      </c>
    </row>
    <row r="664" spans="1:8" x14ac:dyDescent="0.15">
      <c r="A664" s="232">
        <v>663</v>
      </c>
      <c r="B664" t="s">
        <v>3447</v>
      </c>
      <c r="C664" t="s">
        <v>3448</v>
      </c>
      <c r="D664" t="s">
        <v>295</v>
      </c>
      <c r="E664" s="2" t="s">
        <v>1392</v>
      </c>
      <c r="F664" t="s">
        <v>1932</v>
      </c>
      <c r="G664" s="2" t="s">
        <v>832</v>
      </c>
      <c r="H664" t="s">
        <v>1405</v>
      </c>
    </row>
    <row r="665" spans="1:8" x14ac:dyDescent="0.15">
      <c r="A665" s="232">
        <v>664</v>
      </c>
      <c r="B665" t="s">
        <v>3449</v>
      </c>
      <c r="C665" t="s">
        <v>3450</v>
      </c>
      <c r="D665" t="s">
        <v>295</v>
      </c>
      <c r="E665" s="2" t="s">
        <v>1392</v>
      </c>
      <c r="F665" t="s">
        <v>2087</v>
      </c>
      <c r="G665" s="2" t="s">
        <v>2482</v>
      </c>
      <c r="H665" t="s">
        <v>1405</v>
      </c>
    </row>
    <row r="666" spans="1:8" x14ac:dyDescent="0.15">
      <c r="A666" s="232">
        <v>665</v>
      </c>
      <c r="B666" t="s">
        <v>3451</v>
      </c>
      <c r="C666" t="s">
        <v>3452</v>
      </c>
      <c r="D666" t="s">
        <v>295</v>
      </c>
      <c r="E666" s="2" t="s">
        <v>1392</v>
      </c>
      <c r="F666" t="s">
        <v>2003</v>
      </c>
      <c r="G666" s="2" t="s">
        <v>2522</v>
      </c>
      <c r="H666" t="s">
        <v>1405</v>
      </c>
    </row>
    <row r="667" spans="1:8" x14ac:dyDescent="0.15">
      <c r="A667" s="232">
        <v>666</v>
      </c>
      <c r="B667" t="s">
        <v>3453</v>
      </c>
      <c r="C667" t="s">
        <v>3454</v>
      </c>
      <c r="D667" t="s">
        <v>295</v>
      </c>
      <c r="E667" s="2" t="s">
        <v>1392</v>
      </c>
      <c r="F667" t="s">
        <v>2003</v>
      </c>
      <c r="G667" s="2" t="s">
        <v>833</v>
      </c>
      <c r="H667" t="s">
        <v>1405</v>
      </c>
    </row>
    <row r="668" spans="1:8" x14ac:dyDescent="0.15">
      <c r="A668" s="232">
        <v>667</v>
      </c>
      <c r="B668" t="s">
        <v>3455</v>
      </c>
      <c r="C668" t="s">
        <v>3456</v>
      </c>
      <c r="D668" t="s">
        <v>295</v>
      </c>
      <c r="E668" s="2" t="s">
        <v>1392</v>
      </c>
      <c r="F668" t="s">
        <v>2137</v>
      </c>
      <c r="G668" s="2" t="s">
        <v>3457</v>
      </c>
      <c r="H668" t="s">
        <v>1405</v>
      </c>
    </row>
    <row r="669" spans="1:8" x14ac:dyDescent="0.15">
      <c r="A669" s="232">
        <v>668</v>
      </c>
      <c r="B669" t="s">
        <v>3458</v>
      </c>
      <c r="C669" t="s">
        <v>3459</v>
      </c>
      <c r="D669" t="s">
        <v>295</v>
      </c>
      <c r="E669" s="2" t="s">
        <v>1392</v>
      </c>
      <c r="F669" t="s">
        <v>1932</v>
      </c>
      <c r="G669" s="2" t="s">
        <v>834</v>
      </c>
      <c r="H669" t="s">
        <v>1405</v>
      </c>
    </row>
    <row r="670" spans="1:8" x14ac:dyDescent="0.15">
      <c r="A670" s="232">
        <v>669</v>
      </c>
      <c r="B670" t="s">
        <v>3460</v>
      </c>
      <c r="C670" t="s">
        <v>3461</v>
      </c>
      <c r="D670" t="s">
        <v>295</v>
      </c>
      <c r="E670" s="2" t="s">
        <v>1392</v>
      </c>
      <c r="F670" t="s">
        <v>2087</v>
      </c>
      <c r="G670" s="2" t="s">
        <v>673</v>
      </c>
      <c r="H670" t="s">
        <v>1405</v>
      </c>
    </row>
    <row r="671" spans="1:8" x14ac:dyDescent="0.15">
      <c r="A671" s="232">
        <v>670</v>
      </c>
      <c r="B671" t="s">
        <v>3462</v>
      </c>
      <c r="C671" t="s">
        <v>3463</v>
      </c>
      <c r="D671" t="s">
        <v>295</v>
      </c>
      <c r="E671" s="2" t="s">
        <v>1392</v>
      </c>
      <c r="F671" t="s">
        <v>1939</v>
      </c>
      <c r="G671" s="2" t="s">
        <v>3464</v>
      </c>
      <c r="H671" t="s">
        <v>1405</v>
      </c>
    </row>
    <row r="672" spans="1:8" x14ac:dyDescent="0.15">
      <c r="A672" s="232">
        <v>671</v>
      </c>
      <c r="B672" t="s">
        <v>3465</v>
      </c>
      <c r="C672" t="s">
        <v>3466</v>
      </c>
      <c r="D672" t="s">
        <v>295</v>
      </c>
      <c r="E672" s="2" t="s">
        <v>1392</v>
      </c>
      <c r="F672" t="s">
        <v>2689</v>
      </c>
      <c r="G672" s="2" t="s">
        <v>835</v>
      </c>
      <c r="H672" t="s">
        <v>1405</v>
      </c>
    </row>
    <row r="673" spans="1:8" x14ac:dyDescent="0.15">
      <c r="A673" s="232">
        <v>672</v>
      </c>
      <c r="B673" t="s">
        <v>3467</v>
      </c>
      <c r="C673" t="s">
        <v>3468</v>
      </c>
      <c r="D673" t="s">
        <v>295</v>
      </c>
      <c r="E673" s="2" t="s">
        <v>1392</v>
      </c>
      <c r="F673" t="s">
        <v>2206</v>
      </c>
      <c r="G673" s="2" t="s">
        <v>3469</v>
      </c>
      <c r="H673" t="s">
        <v>1405</v>
      </c>
    </row>
    <row r="674" spans="1:8" x14ac:dyDescent="0.15">
      <c r="A674" s="232">
        <v>673</v>
      </c>
      <c r="B674" t="s">
        <v>3470</v>
      </c>
      <c r="C674" t="s">
        <v>3471</v>
      </c>
      <c r="D674" t="s">
        <v>295</v>
      </c>
      <c r="E674" s="2" t="s">
        <v>1392</v>
      </c>
      <c r="F674" t="s">
        <v>1917</v>
      </c>
      <c r="G674" s="2" t="s">
        <v>3472</v>
      </c>
      <c r="H674" t="s">
        <v>1405</v>
      </c>
    </row>
    <row r="675" spans="1:8" x14ac:dyDescent="0.15">
      <c r="A675" s="232">
        <v>674</v>
      </c>
      <c r="B675" t="s">
        <v>3473</v>
      </c>
      <c r="C675" t="s">
        <v>3474</v>
      </c>
      <c r="D675" t="s">
        <v>295</v>
      </c>
      <c r="E675" s="2" t="s">
        <v>1392</v>
      </c>
      <c r="F675" t="s">
        <v>1932</v>
      </c>
      <c r="G675" s="2" t="s">
        <v>3475</v>
      </c>
      <c r="H675" t="s">
        <v>1405</v>
      </c>
    </row>
    <row r="676" spans="1:8" x14ac:dyDescent="0.15">
      <c r="A676" s="232">
        <v>675</v>
      </c>
      <c r="B676" t="s">
        <v>3476</v>
      </c>
      <c r="C676" t="s">
        <v>3477</v>
      </c>
      <c r="D676" t="s">
        <v>295</v>
      </c>
      <c r="E676" s="2" t="s">
        <v>1392</v>
      </c>
      <c r="F676" t="s">
        <v>1932</v>
      </c>
      <c r="G676" s="2" t="s">
        <v>545</v>
      </c>
      <c r="H676" t="s">
        <v>1405</v>
      </c>
    </row>
    <row r="677" spans="1:8" x14ac:dyDescent="0.15">
      <c r="A677" s="232">
        <v>678</v>
      </c>
      <c r="B677" t="s">
        <v>3478</v>
      </c>
      <c r="C677" t="s">
        <v>3479</v>
      </c>
      <c r="D677" t="s">
        <v>371</v>
      </c>
      <c r="E677" s="2" t="s">
        <v>271</v>
      </c>
      <c r="F677" t="s">
        <v>3267</v>
      </c>
      <c r="G677" s="2" t="s">
        <v>836</v>
      </c>
      <c r="H677" t="s">
        <v>1405</v>
      </c>
    </row>
    <row r="678" spans="1:8" x14ac:dyDescent="0.15">
      <c r="A678" s="232">
        <v>679</v>
      </c>
      <c r="B678" t="s">
        <v>3480</v>
      </c>
      <c r="C678" t="s">
        <v>3481</v>
      </c>
      <c r="D678" t="s">
        <v>371</v>
      </c>
      <c r="E678" s="2" t="s">
        <v>271</v>
      </c>
      <c r="F678" t="s">
        <v>2262</v>
      </c>
      <c r="G678" s="2" t="s">
        <v>837</v>
      </c>
      <c r="H678" t="s">
        <v>1405</v>
      </c>
    </row>
    <row r="679" spans="1:8" x14ac:dyDescent="0.15">
      <c r="A679" s="232">
        <v>680</v>
      </c>
      <c r="B679" t="s">
        <v>3482</v>
      </c>
      <c r="C679" t="s">
        <v>3483</v>
      </c>
      <c r="D679" t="s">
        <v>371</v>
      </c>
      <c r="E679" s="2" t="s">
        <v>271</v>
      </c>
      <c r="F679" t="s">
        <v>2087</v>
      </c>
      <c r="G679" s="2" t="s">
        <v>838</v>
      </c>
      <c r="H679" t="s">
        <v>1405</v>
      </c>
    </row>
    <row r="680" spans="1:8" x14ac:dyDescent="0.15">
      <c r="A680" s="232">
        <v>681</v>
      </c>
      <c r="B680" t="s">
        <v>3484</v>
      </c>
      <c r="C680" t="s">
        <v>3485</v>
      </c>
      <c r="D680" t="s">
        <v>371</v>
      </c>
      <c r="E680" s="2" t="s">
        <v>271</v>
      </c>
      <c r="F680" t="s">
        <v>2528</v>
      </c>
      <c r="G680" s="2" t="s">
        <v>837</v>
      </c>
      <c r="H680" t="s">
        <v>1405</v>
      </c>
    </row>
    <row r="681" spans="1:8" x14ac:dyDescent="0.15">
      <c r="A681" s="232">
        <v>682</v>
      </c>
      <c r="B681" t="s">
        <v>3486</v>
      </c>
      <c r="C681" t="s">
        <v>3487</v>
      </c>
      <c r="D681" t="s">
        <v>371</v>
      </c>
      <c r="E681" s="2" t="s">
        <v>271</v>
      </c>
      <c r="F681" t="s">
        <v>2021</v>
      </c>
      <c r="G681" s="2" t="s">
        <v>799</v>
      </c>
      <c r="H681" t="s">
        <v>1405</v>
      </c>
    </row>
    <row r="682" spans="1:8" x14ac:dyDescent="0.15">
      <c r="A682" s="232">
        <v>683</v>
      </c>
      <c r="B682" t="s">
        <v>3488</v>
      </c>
      <c r="C682" t="s">
        <v>3489</v>
      </c>
      <c r="D682" t="s">
        <v>371</v>
      </c>
      <c r="E682" s="2" t="s">
        <v>271</v>
      </c>
      <c r="F682" t="s">
        <v>2021</v>
      </c>
      <c r="G682" s="2" t="s">
        <v>839</v>
      </c>
      <c r="H682" t="s">
        <v>1405</v>
      </c>
    </row>
    <row r="683" spans="1:8" x14ac:dyDescent="0.15">
      <c r="A683" s="232">
        <v>684</v>
      </c>
      <c r="B683" t="s">
        <v>3490</v>
      </c>
      <c r="C683" t="s">
        <v>3491</v>
      </c>
      <c r="D683" t="s">
        <v>371</v>
      </c>
      <c r="E683" s="2" t="s">
        <v>271</v>
      </c>
      <c r="F683" t="s">
        <v>3357</v>
      </c>
      <c r="G683" s="2" t="s">
        <v>647</v>
      </c>
      <c r="H683" t="s">
        <v>1405</v>
      </c>
    </row>
    <row r="684" spans="1:8" x14ac:dyDescent="0.15">
      <c r="A684" s="232">
        <v>685</v>
      </c>
      <c r="B684" t="s">
        <v>3492</v>
      </c>
      <c r="C684" t="s">
        <v>3493</v>
      </c>
      <c r="D684" t="s">
        <v>371</v>
      </c>
      <c r="E684" s="2" t="s">
        <v>271</v>
      </c>
      <c r="F684" t="s">
        <v>2070</v>
      </c>
      <c r="G684" s="2" t="s">
        <v>498</v>
      </c>
      <c r="H684" t="s">
        <v>1405</v>
      </c>
    </row>
    <row r="685" spans="1:8" x14ac:dyDescent="0.15">
      <c r="A685" s="232">
        <v>686</v>
      </c>
      <c r="B685" t="s">
        <v>3494</v>
      </c>
      <c r="C685" t="s">
        <v>3495</v>
      </c>
      <c r="D685" t="s">
        <v>371</v>
      </c>
      <c r="E685" s="2" t="s">
        <v>271</v>
      </c>
      <c r="F685" t="s">
        <v>2174</v>
      </c>
      <c r="G685" s="2" t="s">
        <v>840</v>
      </c>
      <c r="H685" t="s">
        <v>1405</v>
      </c>
    </row>
    <row r="686" spans="1:8" x14ac:dyDescent="0.15">
      <c r="A686" s="232">
        <v>687</v>
      </c>
      <c r="B686" t="s">
        <v>3496</v>
      </c>
      <c r="C686" t="s">
        <v>3497</v>
      </c>
      <c r="D686" t="s">
        <v>371</v>
      </c>
      <c r="E686" s="2" t="s">
        <v>271</v>
      </c>
      <c r="F686" t="s">
        <v>2048</v>
      </c>
      <c r="G686" s="2" t="s">
        <v>841</v>
      </c>
      <c r="H686" t="s">
        <v>1405</v>
      </c>
    </row>
    <row r="687" spans="1:8" x14ac:dyDescent="0.15">
      <c r="A687" s="232">
        <v>688</v>
      </c>
      <c r="B687" t="s">
        <v>3498</v>
      </c>
      <c r="C687" t="s">
        <v>3499</v>
      </c>
      <c r="D687" t="s">
        <v>371</v>
      </c>
      <c r="E687" s="2" t="s">
        <v>271</v>
      </c>
      <c r="F687" t="s">
        <v>1921</v>
      </c>
      <c r="G687" s="2" t="s">
        <v>2314</v>
      </c>
      <c r="H687" t="s">
        <v>1405</v>
      </c>
    </row>
    <row r="688" spans="1:8" x14ac:dyDescent="0.15">
      <c r="A688" s="232">
        <v>689</v>
      </c>
      <c r="B688" t="s">
        <v>3500</v>
      </c>
      <c r="C688" t="s">
        <v>3501</v>
      </c>
      <c r="D688" t="s">
        <v>371</v>
      </c>
      <c r="E688" s="2" t="s">
        <v>271</v>
      </c>
      <c r="F688" t="s">
        <v>2003</v>
      </c>
      <c r="G688" s="2" t="s">
        <v>3502</v>
      </c>
      <c r="H688" t="s">
        <v>1405</v>
      </c>
    </row>
    <row r="689" spans="1:8" x14ac:dyDescent="0.15">
      <c r="A689" s="232">
        <v>690</v>
      </c>
      <c r="B689" t="s">
        <v>3503</v>
      </c>
      <c r="C689" t="s">
        <v>3504</v>
      </c>
      <c r="D689" t="s">
        <v>371</v>
      </c>
      <c r="E689" s="2" t="s">
        <v>271</v>
      </c>
      <c r="F689" t="s">
        <v>2003</v>
      </c>
      <c r="G689" s="2" t="s">
        <v>3505</v>
      </c>
      <c r="H689" t="s">
        <v>1405</v>
      </c>
    </row>
    <row r="690" spans="1:8" x14ac:dyDescent="0.15">
      <c r="A690" s="232">
        <v>691</v>
      </c>
      <c r="B690" t="s">
        <v>3506</v>
      </c>
      <c r="C690" t="s">
        <v>3507</v>
      </c>
      <c r="D690" t="s">
        <v>371</v>
      </c>
      <c r="E690" s="2" t="s">
        <v>271</v>
      </c>
      <c r="F690" t="s">
        <v>2087</v>
      </c>
      <c r="G690" s="2" t="s">
        <v>3508</v>
      </c>
      <c r="H690" t="s">
        <v>1405</v>
      </c>
    </row>
    <row r="691" spans="1:8" x14ac:dyDescent="0.15">
      <c r="A691" s="232">
        <v>692</v>
      </c>
      <c r="B691" t="s">
        <v>3509</v>
      </c>
      <c r="C691" t="s">
        <v>3510</v>
      </c>
      <c r="D691" t="s">
        <v>371</v>
      </c>
      <c r="E691" s="2" t="s">
        <v>271</v>
      </c>
      <c r="F691" t="s">
        <v>2262</v>
      </c>
      <c r="G691" s="2" t="s">
        <v>2869</v>
      </c>
      <c r="H691" t="s">
        <v>1405</v>
      </c>
    </row>
    <row r="692" spans="1:8" x14ac:dyDescent="0.15">
      <c r="A692" s="232">
        <v>693</v>
      </c>
      <c r="B692" t="s">
        <v>3511</v>
      </c>
      <c r="C692" t="s">
        <v>2350</v>
      </c>
      <c r="D692" t="s">
        <v>371</v>
      </c>
      <c r="E692" s="2" t="s">
        <v>271</v>
      </c>
      <c r="F692" t="s">
        <v>1948</v>
      </c>
      <c r="G692" s="2" t="s">
        <v>3512</v>
      </c>
      <c r="H692" t="s">
        <v>1405</v>
      </c>
    </row>
    <row r="693" spans="1:8" x14ac:dyDescent="0.15">
      <c r="A693" s="232">
        <v>694</v>
      </c>
      <c r="B693" t="s">
        <v>3513</v>
      </c>
      <c r="C693" t="s">
        <v>3514</v>
      </c>
      <c r="D693" t="s">
        <v>371</v>
      </c>
      <c r="E693" s="2" t="s">
        <v>271</v>
      </c>
      <c r="F693" t="s">
        <v>1910</v>
      </c>
      <c r="G693" s="2" t="s">
        <v>688</v>
      </c>
      <c r="H693" t="s">
        <v>1405</v>
      </c>
    </row>
    <row r="694" spans="1:8" x14ac:dyDescent="0.15">
      <c r="A694" s="232">
        <v>695</v>
      </c>
      <c r="B694" t="s">
        <v>3515</v>
      </c>
      <c r="C694" t="s">
        <v>3516</v>
      </c>
      <c r="D694" t="s">
        <v>371</v>
      </c>
      <c r="E694" s="2" t="s">
        <v>271</v>
      </c>
      <c r="F694" t="s">
        <v>2021</v>
      </c>
      <c r="G694" s="2" t="s">
        <v>520</v>
      </c>
      <c r="H694" t="s">
        <v>1405</v>
      </c>
    </row>
    <row r="695" spans="1:8" x14ac:dyDescent="0.15">
      <c r="A695" s="232">
        <v>696</v>
      </c>
      <c r="B695" t="s">
        <v>3517</v>
      </c>
      <c r="C695" t="s">
        <v>3518</v>
      </c>
      <c r="D695" t="s">
        <v>371</v>
      </c>
      <c r="E695" s="2" t="s">
        <v>271</v>
      </c>
      <c r="F695" t="s">
        <v>2021</v>
      </c>
      <c r="G695" s="2" t="s">
        <v>2286</v>
      </c>
      <c r="H695" t="s">
        <v>1405</v>
      </c>
    </row>
    <row r="696" spans="1:8" x14ac:dyDescent="0.15">
      <c r="A696" s="232">
        <v>697</v>
      </c>
      <c r="B696" t="s">
        <v>3519</v>
      </c>
      <c r="C696" t="s">
        <v>3520</v>
      </c>
      <c r="D696" t="s">
        <v>371</v>
      </c>
      <c r="E696" s="2" t="s">
        <v>271</v>
      </c>
      <c r="F696" t="s">
        <v>1917</v>
      </c>
      <c r="G696" s="2" t="s">
        <v>3521</v>
      </c>
      <c r="H696" t="s">
        <v>1405</v>
      </c>
    </row>
    <row r="697" spans="1:8" x14ac:dyDescent="0.15">
      <c r="A697" s="232">
        <v>698</v>
      </c>
      <c r="B697" t="s">
        <v>3522</v>
      </c>
      <c r="C697" t="s">
        <v>3523</v>
      </c>
      <c r="D697" t="s">
        <v>371</v>
      </c>
      <c r="E697" s="2" t="s">
        <v>270</v>
      </c>
      <c r="F697" t="s">
        <v>2087</v>
      </c>
      <c r="G697" s="2" t="s">
        <v>3524</v>
      </c>
      <c r="H697" t="s">
        <v>1405</v>
      </c>
    </row>
    <row r="698" spans="1:8" x14ac:dyDescent="0.15">
      <c r="A698" s="232">
        <v>699</v>
      </c>
      <c r="B698" t="s">
        <v>3525</v>
      </c>
      <c r="C698" t="s">
        <v>3526</v>
      </c>
      <c r="D698" t="s">
        <v>371</v>
      </c>
      <c r="E698" s="2" t="s">
        <v>270</v>
      </c>
      <c r="F698" t="s">
        <v>2031</v>
      </c>
      <c r="G698" s="2" t="s">
        <v>2358</v>
      </c>
      <c r="H698" t="s">
        <v>1405</v>
      </c>
    </row>
    <row r="699" spans="1:8" x14ac:dyDescent="0.15">
      <c r="A699" s="232">
        <v>700</v>
      </c>
      <c r="B699" t="s">
        <v>3527</v>
      </c>
      <c r="C699" t="s">
        <v>3528</v>
      </c>
      <c r="D699" t="s">
        <v>371</v>
      </c>
      <c r="E699" s="2" t="s">
        <v>270</v>
      </c>
      <c r="F699" t="s">
        <v>1921</v>
      </c>
      <c r="G699" s="2" t="s">
        <v>3529</v>
      </c>
      <c r="H699" t="s">
        <v>1405</v>
      </c>
    </row>
    <row r="700" spans="1:8" x14ac:dyDescent="0.15">
      <c r="A700" s="232">
        <v>701</v>
      </c>
      <c r="B700" t="s">
        <v>3530</v>
      </c>
      <c r="C700" t="s">
        <v>3531</v>
      </c>
      <c r="D700" t="s">
        <v>371</v>
      </c>
      <c r="E700" s="2" t="s">
        <v>270</v>
      </c>
      <c r="F700" t="s">
        <v>3357</v>
      </c>
      <c r="G700" s="2" t="s">
        <v>842</v>
      </c>
      <c r="H700" t="s">
        <v>1405</v>
      </c>
    </row>
    <row r="701" spans="1:8" x14ac:dyDescent="0.15">
      <c r="A701" s="232">
        <v>702</v>
      </c>
      <c r="B701" t="s">
        <v>3532</v>
      </c>
      <c r="C701" t="s">
        <v>3533</v>
      </c>
      <c r="D701" t="s">
        <v>371</v>
      </c>
      <c r="E701" s="2" t="s">
        <v>270</v>
      </c>
      <c r="F701" t="s">
        <v>1901</v>
      </c>
      <c r="G701" s="2" t="s">
        <v>843</v>
      </c>
      <c r="H701" t="s">
        <v>1405</v>
      </c>
    </row>
    <row r="702" spans="1:8" x14ac:dyDescent="0.15">
      <c r="A702" s="232">
        <v>703</v>
      </c>
      <c r="B702" t="s">
        <v>3534</v>
      </c>
      <c r="C702" t="s">
        <v>3535</v>
      </c>
      <c r="D702" t="s">
        <v>371</v>
      </c>
      <c r="E702" s="2" t="s">
        <v>270</v>
      </c>
      <c r="F702" t="s">
        <v>2021</v>
      </c>
      <c r="G702" s="2" t="s">
        <v>844</v>
      </c>
      <c r="H702" t="s">
        <v>1405</v>
      </c>
    </row>
    <row r="703" spans="1:8" x14ac:dyDescent="0.15">
      <c r="A703" s="232">
        <v>704</v>
      </c>
      <c r="B703" t="s">
        <v>3536</v>
      </c>
      <c r="C703" t="s">
        <v>3537</v>
      </c>
      <c r="D703" t="s">
        <v>371</v>
      </c>
      <c r="E703" s="2" t="s">
        <v>270</v>
      </c>
      <c r="F703" t="s">
        <v>2021</v>
      </c>
      <c r="G703" s="2" t="s">
        <v>2157</v>
      </c>
      <c r="H703" t="s">
        <v>1405</v>
      </c>
    </row>
    <row r="704" spans="1:8" x14ac:dyDescent="0.15">
      <c r="A704" s="232">
        <v>705</v>
      </c>
      <c r="B704" t="s">
        <v>3538</v>
      </c>
      <c r="C704" t="s">
        <v>3539</v>
      </c>
      <c r="D704" t="s">
        <v>371</v>
      </c>
      <c r="E704" s="2" t="s">
        <v>270</v>
      </c>
      <c r="F704" t="s">
        <v>3267</v>
      </c>
      <c r="G704" s="2" t="s">
        <v>845</v>
      </c>
      <c r="H704" t="s">
        <v>1405</v>
      </c>
    </row>
    <row r="705" spans="1:8" x14ac:dyDescent="0.15">
      <c r="A705" s="232">
        <v>706</v>
      </c>
      <c r="B705" t="s">
        <v>3540</v>
      </c>
      <c r="C705" t="s">
        <v>3541</v>
      </c>
      <c r="D705" t="s">
        <v>371</v>
      </c>
      <c r="E705" s="2" t="s">
        <v>270</v>
      </c>
      <c r="F705" t="s">
        <v>2476</v>
      </c>
      <c r="G705" s="2" t="s">
        <v>846</v>
      </c>
      <c r="H705" t="s">
        <v>1405</v>
      </c>
    </row>
    <row r="706" spans="1:8" x14ac:dyDescent="0.15">
      <c r="A706" s="232">
        <v>707</v>
      </c>
      <c r="B706" t="s">
        <v>3542</v>
      </c>
      <c r="C706" t="s">
        <v>3543</v>
      </c>
      <c r="D706" t="s">
        <v>371</v>
      </c>
      <c r="E706" s="2" t="s">
        <v>270</v>
      </c>
      <c r="F706" t="s">
        <v>2003</v>
      </c>
      <c r="G706" s="2" t="s">
        <v>690</v>
      </c>
      <c r="H706" t="s">
        <v>1405</v>
      </c>
    </row>
    <row r="707" spans="1:8" x14ac:dyDescent="0.15">
      <c r="A707" s="232">
        <v>708</v>
      </c>
      <c r="B707" t="s">
        <v>3544</v>
      </c>
      <c r="C707" t="s">
        <v>3545</v>
      </c>
      <c r="D707" t="s">
        <v>371</v>
      </c>
      <c r="E707" s="2" t="s">
        <v>270</v>
      </c>
      <c r="F707" t="s">
        <v>2003</v>
      </c>
      <c r="G707" s="2" t="s">
        <v>748</v>
      </c>
      <c r="H707" t="s">
        <v>1405</v>
      </c>
    </row>
    <row r="708" spans="1:8" x14ac:dyDescent="0.15">
      <c r="A708" s="232">
        <v>710</v>
      </c>
      <c r="B708" t="s">
        <v>3546</v>
      </c>
      <c r="C708" t="s">
        <v>3547</v>
      </c>
      <c r="D708" t="s">
        <v>371</v>
      </c>
      <c r="E708" s="2" t="s">
        <v>269</v>
      </c>
      <c r="F708" t="s">
        <v>2262</v>
      </c>
      <c r="G708" s="2" t="s">
        <v>761</v>
      </c>
      <c r="H708" t="s">
        <v>1405</v>
      </c>
    </row>
    <row r="709" spans="1:8" x14ac:dyDescent="0.15">
      <c r="A709" s="232">
        <v>711</v>
      </c>
      <c r="B709" t="s">
        <v>3548</v>
      </c>
      <c r="C709" t="s">
        <v>3549</v>
      </c>
      <c r="D709" t="s">
        <v>371</v>
      </c>
      <c r="E709" s="2" t="s">
        <v>269</v>
      </c>
      <c r="F709" t="s">
        <v>2256</v>
      </c>
      <c r="G709" s="2" t="s">
        <v>847</v>
      </c>
      <c r="H709" t="s">
        <v>1405</v>
      </c>
    </row>
    <row r="710" spans="1:8" x14ac:dyDescent="0.15">
      <c r="A710" s="232">
        <v>712</v>
      </c>
      <c r="B710" t="s">
        <v>3550</v>
      </c>
      <c r="C710" t="s">
        <v>3551</v>
      </c>
      <c r="D710" t="s">
        <v>371</v>
      </c>
      <c r="E710" s="2" t="s">
        <v>269</v>
      </c>
      <c r="F710" t="s">
        <v>2262</v>
      </c>
      <c r="G710" s="2" t="s">
        <v>608</v>
      </c>
      <c r="H710" t="s">
        <v>1405</v>
      </c>
    </row>
    <row r="711" spans="1:8" x14ac:dyDescent="0.15">
      <c r="A711" s="232">
        <v>713</v>
      </c>
      <c r="B711" t="s">
        <v>3552</v>
      </c>
      <c r="C711" t="s">
        <v>3553</v>
      </c>
      <c r="D711" t="s">
        <v>371</v>
      </c>
      <c r="E711" s="2" t="s">
        <v>269</v>
      </c>
      <c r="F711" t="s">
        <v>2031</v>
      </c>
      <c r="G711" s="2" t="s">
        <v>2930</v>
      </c>
      <c r="H711" t="s">
        <v>1405</v>
      </c>
    </row>
    <row r="712" spans="1:8" x14ac:dyDescent="0.15">
      <c r="A712" s="232">
        <v>714</v>
      </c>
      <c r="B712" t="s">
        <v>3554</v>
      </c>
      <c r="C712" t="s">
        <v>3555</v>
      </c>
      <c r="D712" t="s">
        <v>371</v>
      </c>
      <c r="E712" s="2" t="s">
        <v>269</v>
      </c>
      <c r="F712" t="s">
        <v>2087</v>
      </c>
      <c r="G712" s="2" t="s">
        <v>754</v>
      </c>
      <c r="H712" t="s">
        <v>1405</v>
      </c>
    </row>
    <row r="713" spans="1:8" x14ac:dyDescent="0.15">
      <c r="A713" s="232">
        <v>715</v>
      </c>
      <c r="B713" t="s">
        <v>3556</v>
      </c>
      <c r="C713" t="s">
        <v>3557</v>
      </c>
      <c r="D713" t="s">
        <v>371</v>
      </c>
      <c r="E713" s="2" t="s">
        <v>269</v>
      </c>
      <c r="F713" t="s">
        <v>2206</v>
      </c>
      <c r="G713" s="2" t="s">
        <v>848</v>
      </c>
      <c r="H713" t="s">
        <v>1405</v>
      </c>
    </row>
    <row r="714" spans="1:8" x14ac:dyDescent="0.15">
      <c r="A714" s="232">
        <v>716</v>
      </c>
      <c r="B714" t="s">
        <v>3558</v>
      </c>
      <c r="C714" t="s">
        <v>3559</v>
      </c>
      <c r="D714" t="s">
        <v>371</v>
      </c>
      <c r="E714" s="2" t="s">
        <v>269</v>
      </c>
      <c r="F714" t="s">
        <v>2003</v>
      </c>
      <c r="G714" s="2" t="s">
        <v>2570</v>
      </c>
      <c r="H714" t="s">
        <v>1405</v>
      </c>
    </row>
    <row r="715" spans="1:8" x14ac:dyDescent="0.15">
      <c r="A715" s="232">
        <v>717</v>
      </c>
      <c r="B715" t="s">
        <v>3560</v>
      </c>
      <c r="C715" t="s">
        <v>3561</v>
      </c>
      <c r="D715" t="s">
        <v>371</v>
      </c>
      <c r="E715" s="2" t="s">
        <v>269</v>
      </c>
      <c r="F715" t="s">
        <v>2007</v>
      </c>
      <c r="G715" s="2" t="s">
        <v>570</v>
      </c>
      <c r="H715" t="s">
        <v>1405</v>
      </c>
    </row>
    <row r="716" spans="1:8" x14ac:dyDescent="0.15">
      <c r="A716" s="232">
        <v>718</v>
      </c>
      <c r="B716" t="s">
        <v>3562</v>
      </c>
      <c r="C716" t="s">
        <v>3563</v>
      </c>
      <c r="D716" t="s">
        <v>371</v>
      </c>
      <c r="E716" s="2" t="s">
        <v>269</v>
      </c>
      <c r="F716" t="s">
        <v>2366</v>
      </c>
      <c r="G716" s="2" t="s">
        <v>849</v>
      </c>
      <c r="H716" t="s">
        <v>1405</v>
      </c>
    </row>
    <row r="717" spans="1:8" x14ac:dyDescent="0.15">
      <c r="A717" s="232">
        <v>719</v>
      </c>
      <c r="B717" t="s">
        <v>3564</v>
      </c>
      <c r="C717" t="s">
        <v>3565</v>
      </c>
      <c r="D717" t="s">
        <v>371</v>
      </c>
      <c r="E717" s="2" t="s">
        <v>269</v>
      </c>
      <c r="F717" t="s">
        <v>2010</v>
      </c>
      <c r="G717" s="2" t="s">
        <v>2830</v>
      </c>
      <c r="H717" t="s">
        <v>1405</v>
      </c>
    </row>
    <row r="718" spans="1:8" x14ac:dyDescent="0.15">
      <c r="A718" s="232">
        <v>720</v>
      </c>
      <c r="B718" t="s">
        <v>3566</v>
      </c>
      <c r="C718" t="s">
        <v>3567</v>
      </c>
      <c r="D718" t="s">
        <v>371</v>
      </c>
      <c r="E718" s="2" t="s">
        <v>269</v>
      </c>
      <c r="F718" t="s">
        <v>2528</v>
      </c>
      <c r="G718" s="2" t="s">
        <v>608</v>
      </c>
      <c r="H718" t="s">
        <v>1405</v>
      </c>
    </row>
    <row r="719" spans="1:8" x14ac:dyDescent="0.15">
      <c r="A719" s="232">
        <v>721</v>
      </c>
      <c r="B719" t="s">
        <v>3568</v>
      </c>
      <c r="C719" t="s">
        <v>3569</v>
      </c>
      <c r="D719" t="s">
        <v>371</v>
      </c>
      <c r="E719" s="2" t="s">
        <v>269</v>
      </c>
      <c r="F719" t="s">
        <v>2066</v>
      </c>
      <c r="G719" s="2" t="s">
        <v>828</v>
      </c>
      <c r="H719" t="s">
        <v>1405</v>
      </c>
    </row>
    <row r="720" spans="1:8" x14ac:dyDescent="0.15">
      <c r="A720" s="232">
        <v>722</v>
      </c>
      <c r="B720" t="s">
        <v>3570</v>
      </c>
      <c r="C720" t="s">
        <v>3571</v>
      </c>
      <c r="D720" t="s">
        <v>371</v>
      </c>
      <c r="E720" s="2" t="s">
        <v>269</v>
      </c>
      <c r="F720" t="s">
        <v>2174</v>
      </c>
      <c r="G720" s="2" t="s">
        <v>3572</v>
      </c>
      <c r="H720" t="s">
        <v>1405</v>
      </c>
    </row>
    <row r="721" spans="1:8" x14ac:dyDescent="0.15">
      <c r="A721" s="232">
        <v>723</v>
      </c>
      <c r="B721" t="s">
        <v>3573</v>
      </c>
      <c r="C721" t="s">
        <v>3574</v>
      </c>
      <c r="D721" t="s">
        <v>371</v>
      </c>
      <c r="E721" s="2" t="s">
        <v>269</v>
      </c>
      <c r="F721" t="s">
        <v>2206</v>
      </c>
      <c r="G721" s="2" t="s">
        <v>2234</v>
      </c>
      <c r="H721" t="s">
        <v>1405</v>
      </c>
    </row>
    <row r="722" spans="1:8" x14ac:dyDescent="0.15">
      <c r="A722" s="232">
        <v>724</v>
      </c>
      <c r="B722" t="s">
        <v>3575</v>
      </c>
      <c r="C722" t="s">
        <v>3576</v>
      </c>
      <c r="D722" t="s">
        <v>371</v>
      </c>
      <c r="E722" s="2" t="s">
        <v>269</v>
      </c>
      <c r="F722" t="s">
        <v>2070</v>
      </c>
      <c r="G722" s="2" t="s">
        <v>850</v>
      </c>
      <c r="H722" t="s">
        <v>1405</v>
      </c>
    </row>
    <row r="723" spans="1:8" x14ac:dyDescent="0.15">
      <c r="A723" s="232">
        <v>725</v>
      </c>
      <c r="B723" t="s">
        <v>3577</v>
      </c>
      <c r="C723" t="s">
        <v>3578</v>
      </c>
      <c r="D723" t="s">
        <v>371</v>
      </c>
      <c r="E723" s="2" t="s">
        <v>269</v>
      </c>
      <c r="F723" t="s">
        <v>2273</v>
      </c>
      <c r="G723" s="2" t="s">
        <v>851</v>
      </c>
      <c r="H723" t="s">
        <v>1405</v>
      </c>
    </row>
    <row r="724" spans="1:8" x14ac:dyDescent="0.15">
      <c r="A724" s="232">
        <v>726</v>
      </c>
      <c r="B724" t="s">
        <v>3579</v>
      </c>
      <c r="C724" t="s">
        <v>3580</v>
      </c>
      <c r="D724" t="s">
        <v>371</v>
      </c>
      <c r="E724" s="2" t="s">
        <v>269</v>
      </c>
      <c r="F724" t="s">
        <v>2476</v>
      </c>
      <c r="G724" s="2" t="s">
        <v>852</v>
      </c>
      <c r="H724" t="s">
        <v>1405</v>
      </c>
    </row>
    <row r="725" spans="1:8" x14ac:dyDescent="0.15">
      <c r="A725" s="232">
        <v>727</v>
      </c>
      <c r="B725" t="s">
        <v>3581</v>
      </c>
      <c r="C725" t="s">
        <v>3582</v>
      </c>
      <c r="D725" t="s">
        <v>371</v>
      </c>
      <c r="E725" s="2" t="s">
        <v>269</v>
      </c>
      <c r="F725" t="s">
        <v>2066</v>
      </c>
      <c r="G725" s="2" t="s">
        <v>3583</v>
      </c>
      <c r="H725" t="s">
        <v>1405</v>
      </c>
    </row>
    <row r="726" spans="1:8" x14ac:dyDescent="0.15">
      <c r="A726" s="232">
        <v>729</v>
      </c>
      <c r="B726" t="s">
        <v>3584</v>
      </c>
      <c r="C726" t="s">
        <v>3585</v>
      </c>
      <c r="D726" t="s">
        <v>371</v>
      </c>
      <c r="E726" s="2" t="s">
        <v>269</v>
      </c>
      <c r="F726" t="s">
        <v>2048</v>
      </c>
      <c r="G726" s="2" t="s">
        <v>853</v>
      </c>
      <c r="H726" t="s">
        <v>1405</v>
      </c>
    </row>
    <row r="727" spans="1:8" x14ac:dyDescent="0.15">
      <c r="A727" s="232">
        <v>730</v>
      </c>
      <c r="B727" t="s">
        <v>3586</v>
      </c>
      <c r="C727" t="s">
        <v>3587</v>
      </c>
      <c r="D727" t="s">
        <v>371</v>
      </c>
      <c r="E727" s="2" t="s">
        <v>1392</v>
      </c>
      <c r="F727" t="s">
        <v>2689</v>
      </c>
      <c r="G727" s="2" t="s">
        <v>854</v>
      </c>
      <c r="H727" t="s">
        <v>1405</v>
      </c>
    </row>
    <row r="728" spans="1:8" x14ac:dyDescent="0.15">
      <c r="A728" s="232">
        <v>731</v>
      </c>
      <c r="B728" t="s">
        <v>3588</v>
      </c>
      <c r="C728" t="s">
        <v>3589</v>
      </c>
      <c r="D728" t="s">
        <v>371</v>
      </c>
      <c r="E728" s="2" t="s">
        <v>1392</v>
      </c>
      <c r="F728" t="s">
        <v>2003</v>
      </c>
      <c r="G728" s="2" t="s">
        <v>3590</v>
      </c>
      <c r="H728" t="s">
        <v>1405</v>
      </c>
    </row>
    <row r="729" spans="1:8" x14ac:dyDescent="0.15">
      <c r="A729" s="232">
        <v>732</v>
      </c>
      <c r="B729" t="s">
        <v>3591</v>
      </c>
      <c r="C729" t="s">
        <v>3592</v>
      </c>
      <c r="D729" t="s">
        <v>371</v>
      </c>
      <c r="E729" s="2" t="s">
        <v>1392</v>
      </c>
      <c r="F729" t="s">
        <v>1901</v>
      </c>
      <c r="G729" s="2" t="s">
        <v>855</v>
      </c>
      <c r="H729" t="s">
        <v>1405</v>
      </c>
    </row>
    <row r="730" spans="1:8" x14ac:dyDescent="0.15">
      <c r="A730" s="232">
        <v>733</v>
      </c>
      <c r="B730" t="s">
        <v>3593</v>
      </c>
      <c r="C730" t="s">
        <v>3594</v>
      </c>
      <c r="D730" t="s">
        <v>371</v>
      </c>
      <c r="E730" s="2" t="s">
        <v>1392</v>
      </c>
      <c r="F730" t="s">
        <v>2689</v>
      </c>
      <c r="G730" s="2" t="s">
        <v>3595</v>
      </c>
      <c r="H730" t="s">
        <v>1405</v>
      </c>
    </row>
    <row r="731" spans="1:8" x14ac:dyDescent="0.15">
      <c r="A731" s="232">
        <v>734</v>
      </c>
      <c r="B731" t="s">
        <v>3596</v>
      </c>
      <c r="C731" t="s">
        <v>3597</v>
      </c>
      <c r="D731" t="s">
        <v>371</v>
      </c>
      <c r="E731" s="2" t="s">
        <v>1392</v>
      </c>
      <c r="F731" t="s">
        <v>2003</v>
      </c>
      <c r="G731" s="2" t="s">
        <v>856</v>
      </c>
      <c r="H731" t="s">
        <v>1405</v>
      </c>
    </row>
    <row r="732" spans="1:8" x14ac:dyDescent="0.15">
      <c r="A732" s="232">
        <v>735</v>
      </c>
      <c r="B732" t="s">
        <v>3598</v>
      </c>
      <c r="C732" t="s">
        <v>3599</v>
      </c>
      <c r="D732" t="s">
        <v>371</v>
      </c>
      <c r="E732" s="2" t="s">
        <v>1392</v>
      </c>
      <c r="F732" t="s">
        <v>1921</v>
      </c>
      <c r="G732" s="2" t="s">
        <v>3600</v>
      </c>
      <c r="H732" t="s">
        <v>1405</v>
      </c>
    </row>
    <row r="733" spans="1:8" x14ac:dyDescent="0.15">
      <c r="A733" s="232">
        <v>736</v>
      </c>
      <c r="B733" t="s">
        <v>3601</v>
      </c>
      <c r="C733" t="s">
        <v>3602</v>
      </c>
      <c r="D733" t="s">
        <v>371</v>
      </c>
      <c r="E733" s="2" t="s">
        <v>1392</v>
      </c>
      <c r="F733" t="s">
        <v>1948</v>
      </c>
      <c r="G733" s="2" t="s">
        <v>3603</v>
      </c>
      <c r="H733" t="s">
        <v>1405</v>
      </c>
    </row>
    <row r="734" spans="1:8" x14ac:dyDescent="0.15">
      <c r="A734" s="232">
        <v>737</v>
      </c>
      <c r="B734" t="s">
        <v>3604</v>
      </c>
      <c r="C734" t="s">
        <v>3605</v>
      </c>
      <c r="D734" t="s">
        <v>371</v>
      </c>
      <c r="E734" s="2" t="s">
        <v>1392</v>
      </c>
      <c r="F734" t="s">
        <v>2212</v>
      </c>
      <c r="G734" s="2" t="s">
        <v>766</v>
      </c>
      <c r="H734" t="s">
        <v>1405</v>
      </c>
    </row>
    <row r="735" spans="1:8" x14ac:dyDescent="0.15">
      <c r="A735" s="232">
        <v>738</v>
      </c>
      <c r="B735" t="s">
        <v>3606</v>
      </c>
      <c r="C735" t="s">
        <v>3607</v>
      </c>
      <c r="D735" t="s">
        <v>371</v>
      </c>
      <c r="E735" s="2" t="s">
        <v>1392</v>
      </c>
      <c r="F735" t="s">
        <v>2090</v>
      </c>
      <c r="G735" s="2" t="s">
        <v>2485</v>
      </c>
      <c r="H735" t="s">
        <v>1405</v>
      </c>
    </row>
    <row r="736" spans="1:8" x14ac:dyDescent="0.15">
      <c r="A736" s="232">
        <v>739</v>
      </c>
      <c r="B736" t="s">
        <v>483</v>
      </c>
      <c r="C736" t="s">
        <v>3608</v>
      </c>
      <c r="D736" t="s">
        <v>371</v>
      </c>
      <c r="E736" s="2" t="s">
        <v>1392</v>
      </c>
      <c r="F736" t="s">
        <v>2206</v>
      </c>
      <c r="G736" s="2" t="s">
        <v>857</v>
      </c>
      <c r="H736" t="s">
        <v>1405</v>
      </c>
    </row>
    <row r="737" spans="1:8" x14ac:dyDescent="0.15">
      <c r="A737" s="232">
        <v>740</v>
      </c>
      <c r="B737" t="s">
        <v>3609</v>
      </c>
      <c r="C737" t="s">
        <v>3610</v>
      </c>
      <c r="D737" t="s">
        <v>371</v>
      </c>
      <c r="E737" s="2" t="s">
        <v>1392</v>
      </c>
      <c r="F737" t="s">
        <v>2256</v>
      </c>
      <c r="G737" s="2" t="s">
        <v>858</v>
      </c>
      <c r="H737" t="s">
        <v>1405</v>
      </c>
    </row>
    <row r="738" spans="1:8" x14ac:dyDescent="0.15">
      <c r="A738" s="232">
        <v>741</v>
      </c>
      <c r="B738" t="s">
        <v>3611</v>
      </c>
      <c r="C738" t="s">
        <v>3612</v>
      </c>
      <c r="D738" t="s">
        <v>371</v>
      </c>
      <c r="E738" s="2" t="s">
        <v>1392</v>
      </c>
      <c r="F738" t="s">
        <v>1980</v>
      </c>
      <c r="G738" s="2" t="s">
        <v>859</v>
      </c>
      <c r="H738" t="s">
        <v>1405</v>
      </c>
    </row>
    <row r="739" spans="1:8" x14ac:dyDescent="0.15">
      <c r="A739" s="232">
        <v>742</v>
      </c>
      <c r="B739" t="s">
        <v>3613</v>
      </c>
      <c r="C739" t="s">
        <v>3614</v>
      </c>
      <c r="D739" t="s">
        <v>371</v>
      </c>
      <c r="E739" s="2" t="s">
        <v>1392</v>
      </c>
      <c r="F739" t="s">
        <v>2366</v>
      </c>
      <c r="G739" s="2" t="s">
        <v>860</v>
      </c>
      <c r="H739" t="s">
        <v>1405</v>
      </c>
    </row>
    <row r="740" spans="1:8" x14ac:dyDescent="0.15">
      <c r="A740" s="232">
        <v>743</v>
      </c>
      <c r="B740" t="s">
        <v>3615</v>
      </c>
      <c r="C740" t="s">
        <v>3616</v>
      </c>
      <c r="D740" t="s">
        <v>371</v>
      </c>
      <c r="E740" s="2" t="s">
        <v>1392</v>
      </c>
      <c r="F740" t="s">
        <v>27</v>
      </c>
      <c r="G740" s="2" t="s">
        <v>3617</v>
      </c>
      <c r="H740" t="s">
        <v>1405</v>
      </c>
    </row>
    <row r="741" spans="1:8" x14ac:dyDescent="0.15">
      <c r="A741" s="232">
        <v>744</v>
      </c>
      <c r="B741" t="s">
        <v>3618</v>
      </c>
      <c r="C741" t="s">
        <v>3619</v>
      </c>
      <c r="D741" t="s">
        <v>371</v>
      </c>
      <c r="E741" s="2" t="s">
        <v>1392</v>
      </c>
      <c r="F741" t="s">
        <v>2021</v>
      </c>
      <c r="G741" s="2" t="s">
        <v>3620</v>
      </c>
      <c r="H741" t="s">
        <v>1405</v>
      </c>
    </row>
    <row r="742" spans="1:8" x14ac:dyDescent="0.15">
      <c r="A742" s="232">
        <v>745</v>
      </c>
      <c r="B742" t="s">
        <v>3621</v>
      </c>
      <c r="C742" t="s">
        <v>3622</v>
      </c>
      <c r="D742" t="s">
        <v>371</v>
      </c>
      <c r="E742" s="2" t="s">
        <v>1392</v>
      </c>
      <c r="F742" t="s">
        <v>2366</v>
      </c>
      <c r="G742" s="2" t="s">
        <v>861</v>
      </c>
      <c r="H742" t="s">
        <v>1405</v>
      </c>
    </row>
    <row r="743" spans="1:8" x14ac:dyDescent="0.15">
      <c r="A743" s="232">
        <v>746</v>
      </c>
      <c r="B743" t="s">
        <v>3623</v>
      </c>
      <c r="C743" t="s">
        <v>3624</v>
      </c>
      <c r="D743" t="s">
        <v>371</v>
      </c>
      <c r="E743" s="2" t="s">
        <v>1392</v>
      </c>
      <c r="F743" t="s">
        <v>2087</v>
      </c>
      <c r="G743" s="2" t="s">
        <v>673</v>
      </c>
      <c r="H743" t="s">
        <v>1405</v>
      </c>
    </row>
    <row r="744" spans="1:8" x14ac:dyDescent="0.15">
      <c r="A744" s="232">
        <v>747</v>
      </c>
      <c r="B744" t="s">
        <v>3625</v>
      </c>
      <c r="C744" t="s">
        <v>3626</v>
      </c>
      <c r="D744" t="s">
        <v>371</v>
      </c>
      <c r="E744" s="2" t="s">
        <v>1392</v>
      </c>
      <c r="F744" t="s">
        <v>1980</v>
      </c>
      <c r="G744" s="2" t="s">
        <v>862</v>
      </c>
      <c r="H744" t="s">
        <v>1405</v>
      </c>
    </row>
    <row r="745" spans="1:8" x14ac:dyDescent="0.15">
      <c r="A745" s="232">
        <v>748</v>
      </c>
      <c r="B745" t="s">
        <v>3627</v>
      </c>
      <c r="C745" t="s">
        <v>3628</v>
      </c>
      <c r="D745" t="s">
        <v>371</v>
      </c>
      <c r="E745" s="2" t="s">
        <v>1392</v>
      </c>
      <c r="F745" t="s">
        <v>2231</v>
      </c>
      <c r="G745" s="2" t="s">
        <v>863</v>
      </c>
      <c r="H745" t="s">
        <v>1405</v>
      </c>
    </row>
    <row r="746" spans="1:8" x14ac:dyDescent="0.15">
      <c r="A746" s="232">
        <v>749</v>
      </c>
      <c r="B746" t="s">
        <v>3629</v>
      </c>
      <c r="C746" t="s">
        <v>3630</v>
      </c>
      <c r="D746" t="s">
        <v>371</v>
      </c>
      <c r="E746" s="2" t="s">
        <v>1392</v>
      </c>
      <c r="F746" t="s">
        <v>1964</v>
      </c>
      <c r="G746" s="2" t="s">
        <v>857</v>
      </c>
      <c r="H746" t="s">
        <v>1405</v>
      </c>
    </row>
    <row r="747" spans="1:8" x14ac:dyDescent="0.15">
      <c r="A747" s="232">
        <v>750</v>
      </c>
      <c r="B747" t="s">
        <v>3631</v>
      </c>
      <c r="C747" t="s">
        <v>3632</v>
      </c>
      <c r="D747" t="s">
        <v>3633</v>
      </c>
      <c r="E747" s="2" t="s">
        <v>66</v>
      </c>
      <c r="F747" t="s">
        <v>1921</v>
      </c>
      <c r="G747" s="2" t="s">
        <v>3634</v>
      </c>
      <c r="H747" t="s">
        <v>1405</v>
      </c>
    </row>
    <row r="748" spans="1:8" x14ac:dyDescent="0.15">
      <c r="A748" s="232">
        <v>751</v>
      </c>
      <c r="B748" t="s">
        <v>3635</v>
      </c>
      <c r="C748" t="s">
        <v>3636</v>
      </c>
      <c r="D748" t="s">
        <v>371</v>
      </c>
      <c r="E748" s="2" t="s">
        <v>271</v>
      </c>
      <c r="F748" t="s">
        <v>2003</v>
      </c>
      <c r="G748" s="2" t="s">
        <v>864</v>
      </c>
      <c r="H748" t="s">
        <v>1405</v>
      </c>
    </row>
    <row r="749" spans="1:8" x14ac:dyDescent="0.15">
      <c r="A749" s="232">
        <v>752</v>
      </c>
      <c r="B749" t="s">
        <v>3637</v>
      </c>
      <c r="C749" t="s">
        <v>3638</v>
      </c>
      <c r="D749" t="s">
        <v>371</v>
      </c>
      <c r="E749" s="2" t="s">
        <v>271</v>
      </c>
      <c r="F749" t="s">
        <v>3639</v>
      </c>
      <c r="G749" s="2" t="s">
        <v>865</v>
      </c>
      <c r="H749" t="s">
        <v>1405</v>
      </c>
    </row>
    <row r="750" spans="1:8" x14ac:dyDescent="0.15">
      <c r="A750" s="232">
        <v>753</v>
      </c>
      <c r="B750" t="s">
        <v>3640</v>
      </c>
      <c r="C750" t="s">
        <v>3641</v>
      </c>
      <c r="D750" t="s">
        <v>371</v>
      </c>
      <c r="E750" s="2" t="s">
        <v>270</v>
      </c>
      <c r="F750" t="s">
        <v>2262</v>
      </c>
      <c r="G750" s="2" t="s">
        <v>2398</v>
      </c>
      <c r="H750" t="s">
        <v>1405</v>
      </c>
    </row>
    <row r="751" spans="1:8" x14ac:dyDescent="0.15">
      <c r="A751" s="232">
        <v>754</v>
      </c>
      <c r="B751" t="s">
        <v>3642</v>
      </c>
      <c r="C751" t="s">
        <v>3643</v>
      </c>
      <c r="D751" t="s">
        <v>371</v>
      </c>
      <c r="E751" s="2" t="s">
        <v>270</v>
      </c>
      <c r="F751" t="s">
        <v>27</v>
      </c>
      <c r="G751" s="2" t="s">
        <v>813</v>
      </c>
      <c r="H751" t="s">
        <v>1405</v>
      </c>
    </row>
    <row r="752" spans="1:8" x14ac:dyDescent="0.15">
      <c r="A752" s="232">
        <v>755</v>
      </c>
      <c r="B752" t="s">
        <v>3644</v>
      </c>
      <c r="C752" t="s">
        <v>3645</v>
      </c>
      <c r="D752" t="s">
        <v>371</v>
      </c>
      <c r="E752" s="2" t="s">
        <v>270</v>
      </c>
      <c r="F752" t="s">
        <v>2366</v>
      </c>
      <c r="G752" s="2" t="s">
        <v>866</v>
      </c>
      <c r="H752" t="s">
        <v>1405</v>
      </c>
    </row>
    <row r="753" spans="1:8" x14ac:dyDescent="0.15">
      <c r="A753" s="232">
        <v>756</v>
      </c>
      <c r="B753" t="s">
        <v>3646</v>
      </c>
      <c r="C753" t="s">
        <v>3647</v>
      </c>
      <c r="D753" t="s">
        <v>371</v>
      </c>
      <c r="E753" s="2" t="s">
        <v>270</v>
      </c>
      <c r="F753" t="s">
        <v>2003</v>
      </c>
      <c r="G753" s="2" t="s">
        <v>762</v>
      </c>
      <c r="H753" t="s">
        <v>1405</v>
      </c>
    </row>
    <row r="754" spans="1:8" x14ac:dyDescent="0.15">
      <c r="A754" s="232">
        <v>757</v>
      </c>
      <c r="B754" t="s">
        <v>3648</v>
      </c>
      <c r="C754" t="s">
        <v>3649</v>
      </c>
      <c r="D754" t="s">
        <v>371</v>
      </c>
      <c r="E754" s="2" t="s">
        <v>270</v>
      </c>
      <c r="F754" t="s">
        <v>2262</v>
      </c>
      <c r="G754" s="2" t="s">
        <v>509</v>
      </c>
      <c r="H754" t="s">
        <v>1405</v>
      </c>
    </row>
    <row r="755" spans="1:8" x14ac:dyDescent="0.15">
      <c r="A755" s="232">
        <v>758</v>
      </c>
      <c r="B755" t="s">
        <v>3650</v>
      </c>
      <c r="C755" t="s">
        <v>3651</v>
      </c>
      <c r="D755" t="s">
        <v>371</v>
      </c>
      <c r="E755" s="2" t="s">
        <v>270</v>
      </c>
      <c r="F755" t="s">
        <v>2003</v>
      </c>
      <c r="G755" s="2" t="s">
        <v>846</v>
      </c>
      <c r="H755" t="s">
        <v>1405</v>
      </c>
    </row>
    <row r="756" spans="1:8" x14ac:dyDescent="0.15">
      <c r="A756" s="232">
        <v>759</v>
      </c>
      <c r="B756" t="s">
        <v>3652</v>
      </c>
      <c r="C756" t="s">
        <v>3653</v>
      </c>
      <c r="D756" t="s">
        <v>371</v>
      </c>
      <c r="E756" s="2" t="s">
        <v>270</v>
      </c>
      <c r="F756" t="s">
        <v>1910</v>
      </c>
      <c r="G756" s="2" t="s">
        <v>867</v>
      </c>
      <c r="H756" t="s">
        <v>1405</v>
      </c>
    </row>
    <row r="757" spans="1:8" x14ac:dyDescent="0.15">
      <c r="A757" s="232">
        <v>760</v>
      </c>
      <c r="B757" t="s">
        <v>3654</v>
      </c>
      <c r="C757" t="s">
        <v>3655</v>
      </c>
      <c r="D757" t="s">
        <v>371</v>
      </c>
      <c r="E757" s="2" t="s">
        <v>269</v>
      </c>
      <c r="F757" t="s">
        <v>2003</v>
      </c>
      <c r="G757" s="2" t="s">
        <v>3656</v>
      </c>
      <c r="H757" t="s">
        <v>1405</v>
      </c>
    </row>
    <row r="758" spans="1:8" x14ac:dyDescent="0.15">
      <c r="A758" s="232">
        <v>761</v>
      </c>
      <c r="B758" t="s">
        <v>3657</v>
      </c>
      <c r="C758" t="s">
        <v>3658</v>
      </c>
      <c r="D758" t="s">
        <v>371</v>
      </c>
      <c r="E758" s="2" t="s">
        <v>269</v>
      </c>
      <c r="F758" t="s">
        <v>1910</v>
      </c>
      <c r="G758" s="2" t="s">
        <v>3659</v>
      </c>
      <c r="H758" t="s">
        <v>1405</v>
      </c>
    </row>
    <row r="759" spans="1:8" x14ac:dyDescent="0.15">
      <c r="A759" s="232">
        <v>762</v>
      </c>
      <c r="B759" t="s">
        <v>3660</v>
      </c>
      <c r="C759" t="s">
        <v>3661</v>
      </c>
      <c r="D759" t="s">
        <v>371</v>
      </c>
      <c r="E759" s="2" t="s">
        <v>269</v>
      </c>
      <c r="F759" t="s">
        <v>2137</v>
      </c>
      <c r="G759" s="2" t="s">
        <v>542</v>
      </c>
      <c r="H759" t="s">
        <v>1405</v>
      </c>
    </row>
    <row r="760" spans="1:8" x14ac:dyDescent="0.15">
      <c r="A760" s="232">
        <v>763</v>
      </c>
      <c r="B760" t="s">
        <v>3662</v>
      </c>
      <c r="C760" t="s">
        <v>3663</v>
      </c>
      <c r="D760" t="s">
        <v>371</v>
      </c>
      <c r="E760" s="2" t="s">
        <v>269</v>
      </c>
      <c r="F760" t="s">
        <v>2003</v>
      </c>
      <c r="G760" s="2" t="s">
        <v>2234</v>
      </c>
      <c r="H760" t="s">
        <v>1405</v>
      </c>
    </row>
    <row r="761" spans="1:8" x14ac:dyDescent="0.15">
      <c r="A761" s="232">
        <v>764</v>
      </c>
      <c r="B761" t="s">
        <v>3664</v>
      </c>
      <c r="C761" t="s">
        <v>3665</v>
      </c>
      <c r="D761" t="s">
        <v>371</v>
      </c>
      <c r="E761" s="2" t="s">
        <v>269</v>
      </c>
      <c r="F761" t="s">
        <v>2003</v>
      </c>
      <c r="G761" s="2" t="s">
        <v>2234</v>
      </c>
      <c r="H761" t="s">
        <v>1405</v>
      </c>
    </row>
    <row r="762" spans="1:8" x14ac:dyDescent="0.15">
      <c r="A762" s="232">
        <v>765</v>
      </c>
      <c r="B762" t="s">
        <v>3666</v>
      </c>
      <c r="C762" t="s">
        <v>3667</v>
      </c>
      <c r="D762" t="s">
        <v>371</v>
      </c>
      <c r="E762" s="2" t="s">
        <v>269</v>
      </c>
      <c r="F762" t="s">
        <v>1910</v>
      </c>
      <c r="G762" s="2" t="s">
        <v>2237</v>
      </c>
      <c r="H762" t="s">
        <v>1405</v>
      </c>
    </row>
    <row r="763" spans="1:8" x14ac:dyDescent="0.15">
      <c r="A763" s="232">
        <v>766</v>
      </c>
      <c r="B763" t="s">
        <v>3668</v>
      </c>
      <c r="C763" t="s">
        <v>3669</v>
      </c>
      <c r="D763" t="s">
        <v>371</v>
      </c>
      <c r="E763" s="2" t="s">
        <v>269</v>
      </c>
      <c r="F763" t="s">
        <v>2003</v>
      </c>
      <c r="G763" s="2" t="s">
        <v>868</v>
      </c>
      <c r="H763" t="s">
        <v>1405</v>
      </c>
    </row>
    <row r="764" spans="1:8" x14ac:dyDescent="0.15">
      <c r="A764" s="232">
        <v>767</v>
      </c>
      <c r="B764" t="s">
        <v>3670</v>
      </c>
      <c r="C764" t="s">
        <v>3671</v>
      </c>
      <c r="D764" t="s">
        <v>371</v>
      </c>
      <c r="E764" s="2" t="s">
        <v>269</v>
      </c>
      <c r="F764" t="s">
        <v>2967</v>
      </c>
      <c r="G764" s="2" t="s">
        <v>869</v>
      </c>
      <c r="H764" t="s">
        <v>1405</v>
      </c>
    </row>
    <row r="765" spans="1:8" x14ac:dyDescent="0.15">
      <c r="A765" s="232">
        <v>768</v>
      </c>
      <c r="B765" t="s">
        <v>3672</v>
      </c>
      <c r="C765" t="s">
        <v>3673</v>
      </c>
      <c r="D765" t="s">
        <v>371</v>
      </c>
      <c r="E765" s="2" t="s">
        <v>269</v>
      </c>
      <c r="F765" t="s">
        <v>2021</v>
      </c>
      <c r="G765" s="2" t="s">
        <v>530</v>
      </c>
      <c r="H765" t="s">
        <v>1405</v>
      </c>
    </row>
    <row r="766" spans="1:8" x14ac:dyDescent="0.15">
      <c r="A766" s="232">
        <v>769</v>
      </c>
      <c r="B766" t="s">
        <v>3674</v>
      </c>
      <c r="C766" t="s">
        <v>3675</v>
      </c>
      <c r="D766" t="s">
        <v>371</v>
      </c>
      <c r="E766" s="2" t="s">
        <v>271</v>
      </c>
      <c r="F766" t="s">
        <v>2055</v>
      </c>
      <c r="G766" s="2" t="s">
        <v>870</v>
      </c>
      <c r="H766" t="s">
        <v>1405</v>
      </c>
    </row>
    <row r="767" spans="1:8" x14ac:dyDescent="0.15">
      <c r="A767" s="232">
        <v>770</v>
      </c>
      <c r="B767" t="s">
        <v>3676</v>
      </c>
      <c r="C767" t="s">
        <v>3677</v>
      </c>
      <c r="D767" t="s">
        <v>371</v>
      </c>
      <c r="E767" s="2" t="s">
        <v>271</v>
      </c>
      <c r="F767" t="s">
        <v>2276</v>
      </c>
      <c r="G767" s="2" t="s">
        <v>3678</v>
      </c>
      <c r="H767" t="s">
        <v>1405</v>
      </c>
    </row>
    <row r="768" spans="1:8" x14ac:dyDescent="0.15">
      <c r="A768" s="232">
        <v>771</v>
      </c>
      <c r="B768" t="s">
        <v>3679</v>
      </c>
      <c r="C768" t="s">
        <v>3680</v>
      </c>
      <c r="D768" t="s">
        <v>371</v>
      </c>
      <c r="E768" s="2" t="s">
        <v>271</v>
      </c>
      <c r="F768" t="s">
        <v>2108</v>
      </c>
      <c r="G768" s="2" t="s">
        <v>871</v>
      </c>
      <c r="H768" t="s">
        <v>1405</v>
      </c>
    </row>
    <row r="769" spans="1:8" x14ac:dyDescent="0.15">
      <c r="A769" s="232">
        <v>772</v>
      </c>
      <c r="B769" t="s">
        <v>3681</v>
      </c>
      <c r="C769" t="s">
        <v>3682</v>
      </c>
      <c r="D769" t="s">
        <v>371</v>
      </c>
      <c r="E769" s="2" t="s">
        <v>271</v>
      </c>
      <c r="F769" t="s">
        <v>2256</v>
      </c>
      <c r="G769" s="2" t="s">
        <v>872</v>
      </c>
      <c r="H769" t="s">
        <v>1405</v>
      </c>
    </row>
    <row r="770" spans="1:8" x14ac:dyDescent="0.15">
      <c r="A770" s="232">
        <v>773</v>
      </c>
      <c r="B770" t="s">
        <v>3683</v>
      </c>
      <c r="C770" t="s">
        <v>3684</v>
      </c>
      <c r="D770" t="s">
        <v>371</v>
      </c>
      <c r="E770" s="2" t="s">
        <v>271</v>
      </c>
      <c r="F770" t="s">
        <v>1901</v>
      </c>
      <c r="G770" s="2" t="s">
        <v>873</v>
      </c>
      <c r="H770" t="s">
        <v>1405</v>
      </c>
    </row>
    <row r="771" spans="1:8" x14ac:dyDescent="0.15">
      <c r="A771" s="232">
        <v>774</v>
      </c>
      <c r="B771" t="s">
        <v>3685</v>
      </c>
      <c r="C771" t="s">
        <v>3686</v>
      </c>
      <c r="D771" t="s">
        <v>371</v>
      </c>
      <c r="E771" s="2" t="s">
        <v>271</v>
      </c>
      <c r="F771" t="s">
        <v>1948</v>
      </c>
      <c r="G771" s="2" t="s">
        <v>579</v>
      </c>
      <c r="H771" t="s">
        <v>1405</v>
      </c>
    </row>
    <row r="772" spans="1:8" x14ac:dyDescent="0.15">
      <c r="A772" s="232">
        <v>775</v>
      </c>
      <c r="B772" t="s">
        <v>3687</v>
      </c>
      <c r="C772" t="s">
        <v>3688</v>
      </c>
      <c r="D772" t="s">
        <v>371</v>
      </c>
      <c r="E772" s="2" t="s">
        <v>271</v>
      </c>
      <c r="F772" t="s">
        <v>2174</v>
      </c>
      <c r="G772" s="2" t="s">
        <v>3689</v>
      </c>
      <c r="H772" t="s">
        <v>1405</v>
      </c>
    </row>
    <row r="773" spans="1:8" x14ac:dyDescent="0.15">
      <c r="A773" s="232">
        <v>776</v>
      </c>
      <c r="B773" t="s">
        <v>3690</v>
      </c>
      <c r="C773" t="s">
        <v>3691</v>
      </c>
      <c r="D773" t="s">
        <v>371</v>
      </c>
      <c r="E773" s="2" t="s">
        <v>271</v>
      </c>
      <c r="F773" t="s">
        <v>2003</v>
      </c>
      <c r="G773" s="2" t="s">
        <v>874</v>
      </c>
      <c r="H773" t="s">
        <v>1405</v>
      </c>
    </row>
    <row r="774" spans="1:8" x14ac:dyDescent="0.15">
      <c r="A774" s="232">
        <v>777</v>
      </c>
      <c r="B774" t="s">
        <v>3692</v>
      </c>
      <c r="C774" t="s">
        <v>3693</v>
      </c>
      <c r="D774" t="s">
        <v>371</v>
      </c>
      <c r="E774" s="2" t="s">
        <v>271</v>
      </c>
      <c r="F774" t="s">
        <v>2031</v>
      </c>
      <c r="G774" s="2" t="s">
        <v>556</v>
      </c>
      <c r="H774" t="s">
        <v>1405</v>
      </c>
    </row>
    <row r="775" spans="1:8" x14ac:dyDescent="0.15">
      <c r="A775" s="232">
        <v>778</v>
      </c>
      <c r="B775" t="s">
        <v>3694</v>
      </c>
      <c r="C775" t="s">
        <v>3695</v>
      </c>
      <c r="D775" t="s">
        <v>371</v>
      </c>
      <c r="E775" s="2" t="s">
        <v>271</v>
      </c>
      <c r="F775" t="s">
        <v>2070</v>
      </c>
      <c r="G775" s="2" t="s">
        <v>580</v>
      </c>
      <c r="H775" t="s">
        <v>1405</v>
      </c>
    </row>
    <row r="776" spans="1:8" x14ac:dyDescent="0.15">
      <c r="A776" s="232">
        <v>779</v>
      </c>
      <c r="B776" t="s">
        <v>3696</v>
      </c>
      <c r="C776" t="s">
        <v>3697</v>
      </c>
      <c r="D776" t="s">
        <v>371</v>
      </c>
      <c r="E776" s="2" t="s">
        <v>271</v>
      </c>
      <c r="F776" t="s">
        <v>3267</v>
      </c>
      <c r="G776" s="2" t="s">
        <v>2874</v>
      </c>
      <c r="H776" t="s">
        <v>1405</v>
      </c>
    </row>
    <row r="777" spans="1:8" x14ac:dyDescent="0.15">
      <c r="A777" s="232">
        <v>780</v>
      </c>
      <c r="B777" t="s">
        <v>3698</v>
      </c>
      <c r="C777" t="s">
        <v>3699</v>
      </c>
      <c r="D777" t="s">
        <v>371</v>
      </c>
      <c r="E777" s="2" t="s">
        <v>271</v>
      </c>
      <c r="F777" t="s">
        <v>2031</v>
      </c>
      <c r="G777" s="2" t="s">
        <v>546</v>
      </c>
      <c r="H777" t="s">
        <v>1405</v>
      </c>
    </row>
    <row r="778" spans="1:8" x14ac:dyDescent="0.15">
      <c r="A778" s="232">
        <v>781</v>
      </c>
      <c r="B778" t="s">
        <v>3700</v>
      </c>
      <c r="C778" t="s">
        <v>3701</v>
      </c>
      <c r="D778" t="s">
        <v>371</v>
      </c>
      <c r="E778" s="2" t="s">
        <v>270</v>
      </c>
      <c r="F778" t="s">
        <v>2003</v>
      </c>
      <c r="G778" s="2" t="s">
        <v>875</v>
      </c>
      <c r="H778" t="s">
        <v>1405</v>
      </c>
    </row>
    <row r="779" spans="1:8" x14ac:dyDescent="0.15">
      <c r="A779" s="232">
        <v>782</v>
      </c>
      <c r="B779" t="s">
        <v>3702</v>
      </c>
      <c r="C779" t="s">
        <v>3703</v>
      </c>
      <c r="D779" t="s">
        <v>371</v>
      </c>
      <c r="E779" s="2" t="s">
        <v>270</v>
      </c>
      <c r="F779" t="s">
        <v>2133</v>
      </c>
      <c r="G779" s="2" t="s">
        <v>605</v>
      </c>
      <c r="H779" t="s">
        <v>1405</v>
      </c>
    </row>
    <row r="780" spans="1:8" x14ac:dyDescent="0.15">
      <c r="A780" s="232">
        <v>783</v>
      </c>
      <c r="B780" t="s">
        <v>3704</v>
      </c>
      <c r="C780" t="s">
        <v>3705</v>
      </c>
      <c r="D780" t="s">
        <v>371</v>
      </c>
      <c r="E780" s="2" t="s">
        <v>270</v>
      </c>
      <c r="F780" t="s">
        <v>1921</v>
      </c>
      <c r="G780" s="2" t="s">
        <v>3706</v>
      </c>
      <c r="H780" t="s">
        <v>1405</v>
      </c>
    </row>
    <row r="781" spans="1:8" x14ac:dyDescent="0.15">
      <c r="A781" s="232">
        <v>784</v>
      </c>
      <c r="B781" t="s">
        <v>3707</v>
      </c>
      <c r="C781" t="s">
        <v>3708</v>
      </c>
      <c r="D781" t="s">
        <v>371</v>
      </c>
      <c r="E781" s="2" t="s">
        <v>270</v>
      </c>
      <c r="F781" t="s">
        <v>2090</v>
      </c>
      <c r="G781" s="2" t="s">
        <v>814</v>
      </c>
      <c r="H781" t="s">
        <v>1405</v>
      </c>
    </row>
    <row r="782" spans="1:8" x14ac:dyDescent="0.15">
      <c r="A782" s="232">
        <v>785</v>
      </c>
      <c r="B782" t="s">
        <v>3709</v>
      </c>
      <c r="C782" t="s">
        <v>3710</v>
      </c>
      <c r="D782" t="s">
        <v>371</v>
      </c>
      <c r="E782" s="2" t="s">
        <v>270</v>
      </c>
      <c r="F782" t="s">
        <v>2262</v>
      </c>
      <c r="G782" s="2" t="s">
        <v>876</v>
      </c>
      <c r="H782" t="s">
        <v>1405</v>
      </c>
    </row>
    <row r="783" spans="1:8" x14ac:dyDescent="0.15">
      <c r="A783" s="232">
        <v>786</v>
      </c>
      <c r="B783" t="s">
        <v>3711</v>
      </c>
      <c r="C783" t="s">
        <v>3712</v>
      </c>
      <c r="D783" t="s">
        <v>371</v>
      </c>
      <c r="E783" s="2" t="s">
        <v>270</v>
      </c>
      <c r="F783" t="s">
        <v>2206</v>
      </c>
      <c r="G783" s="2" t="s">
        <v>3713</v>
      </c>
      <c r="H783" t="s">
        <v>1405</v>
      </c>
    </row>
    <row r="784" spans="1:8" x14ac:dyDescent="0.15">
      <c r="A784" s="232">
        <v>787</v>
      </c>
      <c r="B784" t="s">
        <v>3714</v>
      </c>
      <c r="C784" t="s">
        <v>3715</v>
      </c>
      <c r="D784" t="s">
        <v>371</v>
      </c>
      <c r="E784" s="2" t="s">
        <v>270</v>
      </c>
      <c r="F784" t="s">
        <v>3267</v>
      </c>
      <c r="G784" s="2" t="s">
        <v>877</v>
      </c>
      <c r="H784" t="s">
        <v>1405</v>
      </c>
    </row>
    <row r="785" spans="1:8" x14ac:dyDescent="0.15">
      <c r="A785" s="232">
        <v>789</v>
      </c>
      <c r="B785" t="s">
        <v>3716</v>
      </c>
      <c r="C785" t="s">
        <v>3717</v>
      </c>
      <c r="D785" t="s">
        <v>371</v>
      </c>
      <c r="E785" s="2" t="s">
        <v>270</v>
      </c>
      <c r="F785" t="s">
        <v>2108</v>
      </c>
      <c r="G785" s="2" t="s">
        <v>518</v>
      </c>
      <c r="H785" t="s">
        <v>1405</v>
      </c>
    </row>
    <row r="786" spans="1:8" x14ac:dyDescent="0.15">
      <c r="A786" s="232">
        <v>790</v>
      </c>
      <c r="B786" t="s">
        <v>3718</v>
      </c>
      <c r="C786" t="s">
        <v>3719</v>
      </c>
      <c r="D786" t="s">
        <v>371</v>
      </c>
      <c r="E786" s="2" t="s">
        <v>270</v>
      </c>
      <c r="F786" t="s">
        <v>2003</v>
      </c>
      <c r="G786" s="2" t="s">
        <v>3713</v>
      </c>
      <c r="H786" t="s">
        <v>1405</v>
      </c>
    </row>
    <row r="787" spans="1:8" x14ac:dyDescent="0.15">
      <c r="A787" s="232">
        <v>791</v>
      </c>
      <c r="B787" t="s">
        <v>3720</v>
      </c>
      <c r="C787" t="s">
        <v>3721</v>
      </c>
      <c r="D787" t="s">
        <v>371</v>
      </c>
      <c r="E787" s="2" t="s">
        <v>270</v>
      </c>
      <c r="F787" t="s">
        <v>1910</v>
      </c>
      <c r="G787" s="2" t="s">
        <v>2067</v>
      </c>
      <c r="H787" t="s">
        <v>1405</v>
      </c>
    </row>
    <row r="788" spans="1:8" x14ac:dyDescent="0.15">
      <c r="A788" s="232">
        <v>792</v>
      </c>
      <c r="B788" t="s">
        <v>3722</v>
      </c>
      <c r="C788" t="s">
        <v>3723</v>
      </c>
      <c r="D788" t="s">
        <v>371</v>
      </c>
      <c r="E788" s="2" t="s">
        <v>270</v>
      </c>
      <c r="F788" t="s">
        <v>1939</v>
      </c>
      <c r="G788" s="2" t="s">
        <v>878</v>
      </c>
      <c r="H788" t="s">
        <v>1405</v>
      </c>
    </row>
    <row r="789" spans="1:8" x14ac:dyDescent="0.15">
      <c r="A789" s="232">
        <v>793</v>
      </c>
      <c r="B789" t="s">
        <v>3724</v>
      </c>
      <c r="C789" t="s">
        <v>3725</v>
      </c>
      <c r="D789" t="s">
        <v>371</v>
      </c>
      <c r="E789" s="2" t="s">
        <v>269</v>
      </c>
      <c r="F789" t="s">
        <v>2355</v>
      </c>
      <c r="G789" s="2" t="s">
        <v>879</v>
      </c>
      <c r="H789" t="s">
        <v>1405</v>
      </c>
    </row>
    <row r="790" spans="1:8" x14ac:dyDescent="0.15">
      <c r="A790" s="232">
        <v>794</v>
      </c>
      <c r="B790" t="s">
        <v>3726</v>
      </c>
      <c r="C790" t="s">
        <v>3727</v>
      </c>
      <c r="D790" t="s">
        <v>371</v>
      </c>
      <c r="E790" s="2" t="s">
        <v>269</v>
      </c>
      <c r="F790" t="s">
        <v>2003</v>
      </c>
      <c r="G790" s="2" t="s">
        <v>880</v>
      </c>
      <c r="H790" t="s">
        <v>1405</v>
      </c>
    </row>
    <row r="791" spans="1:8" x14ac:dyDescent="0.15">
      <c r="A791" s="232">
        <v>795</v>
      </c>
      <c r="B791" t="s">
        <v>3728</v>
      </c>
      <c r="C791" t="s">
        <v>3729</v>
      </c>
      <c r="D791" t="s">
        <v>371</v>
      </c>
      <c r="E791" s="2" t="s">
        <v>269</v>
      </c>
      <c r="F791" t="s">
        <v>1932</v>
      </c>
      <c r="G791" s="2" t="s">
        <v>607</v>
      </c>
      <c r="H791" t="s">
        <v>1405</v>
      </c>
    </row>
    <row r="792" spans="1:8" x14ac:dyDescent="0.15">
      <c r="A792" s="232">
        <v>796</v>
      </c>
      <c r="B792" t="s">
        <v>3730</v>
      </c>
      <c r="C792" t="s">
        <v>3731</v>
      </c>
      <c r="D792" t="s">
        <v>371</v>
      </c>
      <c r="E792" s="2" t="s">
        <v>269</v>
      </c>
      <c r="F792" t="s">
        <v>2133</v>
      </c>
      <c r="G792" s="2" t="s">
        <v>540</v>
      </c>
      <c r="H792" t="s">
        <v>1405</v>
      </c>
    </row>
    <row r="793" spans="1:8" x14ac:dyDescent="0.15">
      <c r="A793" s="232">
        <v>797</v>
      </c>
      <c r="B793" t="s">
        <v>3732</v>
      </c>
      <c r="C793" t="s">
        <v>3733</v>
      </c>
      <c r="D793" t="s">
        <v>371</v>
      </c>
      <c r="E793" s="2" t="s">
        <v>269</v>
      </c>
      <c r="F793" t="s">
        <v>1939</v>
      </c>
      <c r="G793" s="2" t="s">
        <v>619</v>
      </c>
      <c r="H793" t="s">
        <v>1405</v>
      </c>
    </row>
    <row r="794" spans="1:8" x14ac:dyDescent="0.15">
      <c r="A794" s="232">
        <v>798</v>
      </c>
      <c r="B794" t="s">
        <v>3734</v>
      </c>
      <c r="C794" t="s">
        <v>3735</v>
      </c>
      <c r="D794" t="s">
        <v>371</v>
      </c>
      <c r="E794" s="2" t="s">
        <v>269</v>
      </c>
      <c r="F794" t="s">
        <v>2003</v>
      </c>
      <c r="G794" s="2" t="s">
        <v>881</v>
      </c>
      <c r="H794" t="s">
        <v>1405</v>
      </c>
    </row>
    <row r="795" spans="1:8" x14ac:dyDescent="0.15">
      <c r="A795" s="232">
        <v>799</v>
      </c>
      <c r="B795" t="s">
        <v>3736</v>
      </c>
      <c r="C795" t="s">
        <v>3737</v>
      </c>
      <c r="D795" t="s">
        <v>371</v>
      </c>
      <c r="E795" s="2" t="s">
        <v>269</v>
      </c>
      <c r="F795" t="s">
        <v>27</v>
      </c>
      <c r="G795" s="2" t="s">
        <v>3738</v>
      </c>
      <c r="H795" t="s">
        <v>1405</v>
      </c>
    </row>
    <row r="796" spans="1:8" x14ac:dyDescent="0.15">
      <c r="A796" s="232">
        <v>800</v>
      </c>
      <c r="B796" t="s">
        <v>3739</v>
      </c>
      <c r="C796" t="s">
        <v>3740</v>
      </c>
      <c r="D796" t="s">
        <v>371</v>
      </c>
      <c r="E796" s="2" t="s">
        <v>269</v>
      </c>
      <c r="F796" t="s">
        <v>2003</v>
      </c>
      <c r="G796" s="2" t="s">
        <v>824</v>
      </c>
      <c r="H796" t="s">
        <v>1405</v>
      </c>
    </row>
    <row r="797" spans="1:8" x14ac:dyDescent="0.15">
      <c r="A797" s="232">
        <v>801</v>
      </c>
      <c r="B797" t="s">
        <v>3741</v>
      </c>
      <c r="C797" t="s">
        <v>3742</v>
      </c>
      <c r="D797" t="s">
        <v>371</v>
      </c>
      <c r="E797" s="2" t="s">
        <v>269</v>
      </c>
      <c r="F797" t="s">
        <v>1939</v>
      </c>
      <c r="G797" s="2" t="s">
        <v>3743</v>
      </c>
      <c r="H797" t="s">
        <v>1405</v>
      </c>
    </row>
    <row r="798" spans="1:8" x14ac:dyDescent="0.15">
      <c r="A798" s="232">
        <v>802</v>
      </c>
      <c r="B798" t="s">
        <v>3744</v>
      </c>
      <c r="C798" t="s">
        <v>3745</v>
      </c>
      <c r="D798" t="s">
        <v>371</v>
      </c>
      <c r="E798" s="2" t="s">
        <v>269</v>
      </c>
      <c r="F798" t="s">
        <v>1945</v>
      </c>
      <c r="G798" s="2" t="s">
        <v>882</v>
      </c>
      <c r="H798" t="s">
        <v>1405</v>
      </c>
    </row>
    <row r="799" spans="1:8" x14ac:dyDescent="0.15">
      <c r="A799" s="232">
        <v>803</v>
      </c>
      <c r="B799" t="s">
        <v>3746</v>
      </c>
      <c r="C799" t="s">
        <v>3747</v>
      </c>
      <c r="D799" t="s">
        <v>371</v>
      </c>
      <c r="E799" s="2" t="s">
        <v>269</v>
      </c>
      <c r="F799" t="s">
        <v>2021</v>
      </c>
      <c r="G799" s="2" t="s">
        <v>532</v>
      </c>
      <c r="H799" t="s">
        <v>1405</v>
      </c>
    </row>
    <row r="800" spans="1:8" x14ac:dyDescent="0.15">
      <c r="A800" s="232">
        <v>804</v>
      </c>
      <c r="B800" t="s">
        <v>3748</v>
      </c>
      <c r="C800" t="s">
        <v>3749</v>
      </c>
      <c r="D800" t="s">
        <v>371</v>
      </c>
      <c r="E800" s="2" t="s">
        <v>269</v>
      </c>
      <c r="F800" t="s">
        <v>2476</v>
      </c>
      <c r="G800" s="2" t="s">
        <v>826</v>
      </c>
      <c r="H800" t="s">
        <v>1405</v>
      </c>
    </row>
    <row r="801" spans="1:8" x14ac:dyDescent="0.15">
      <c r="A801" s="232">
        <v>805</v>
      </c>
      <c r="B801" t="s">
        <v>3750</v>
      </c>
      <c r="C801" t="s">
        <v>3751</v>
      </c>
      <c r="D801" t="s">
        <v>371</v>
      </c>
      <c r="E801" s="2" t="s">
        <v>269</v>
      </c>
      <c r="F801" t="s">
        <v>2137</v>
      </c>
      <c r="G801" s="2" t="s">
        <v>883</v>
      </c>
      <c r="H801" t="s">
        <v>1405</v>
      </c>
    </row>
    <row r="802" spans="1:8" x14ac:dyDescent="0.15">
      <c r="A802" s="232">
        <v>806</v>
      </c>
      <c r="B802" t="s">
        <v>3752</v>
      </c>
      <c r="C802" t="s">
        <v>3753</v>
      </c>
      <c r="D802" t="s">
        <v>371</v>
      </c>
      <c r="E802" s="2" t="s">
        <v>1392</v>
      </c>
      <c r="F802" t="s">
        <v>2003</v>
      </c>
      <c r="G802" s="2" t="s">
        <v>2506</v>
      </c>
      <c r="H802" t="s">
        <v>1405</v>
      </c>
    </row>
    <row r="803" spans="1:8" x14ac:dyDescent="0.15">
      <c r="A803" s="232">
        <v>807</v>
      </c>
      <c r="B803" t="s">
        <v>3754</v>
      </c>
      <c r="C803" t="s">
        <v>3755</v>
      </c>
      <c r="D803" t="s">
        <v>371</v>
      </c>
      <c r="E803" s="2" t="s">
        <v>1392</v>
      </c>
      <c r="F803" t="s">
        <v>2262</v>
      </c>
      <c r="G803" s="2" t="s">
        <v>2259</v>
      </c>
      <c r="H803" t="s">
        <v>1405</v>
      </c>
    </row>
    <row r="804" spans="1:8" x14ac:dyDescent="0.15">
      <c r="A804" s="232">
        <v>808</v>
      </c>
      <c r="B804" t="s">
        <v>3756</v>
      </c>
      <c r="C804" t="s">
        <v>3757</v>
      </c>
      <c r="D804" t="s">
        <v>371</v>
      </c>
      <c r="E804" s="2" t="s">
        <v>1392</v>
      </c>
      <c r="F804" t="s">
        <v>2003</v>
      </c>
      <c r="G804" s="2" t="s">
        <v>884</v>
      </c>
      <c r="H804" t="s">
        <v>1405</v>
      </c>
    </row>
    <row r="805" spans="1:8" x14ac:dyDescent="0.15">
      <c r="A805" s="232">
        <v>809</v>
      </c>
      <c r="B805" t="s">
        <v>3758</v>
      </c>
      <c r="C805" t="s">
        <v>3759</v>
      </c>
      <c r="D805" t="s">
        <v>371</v>
      </c>
      <c r="E805" s="2" t="s">
        <v>1392</v>
      </c>
      <c r="F805" t="s">
        <v>1910</v>
      </c>
      <c r="G805" s="2" t="s">
        <v>3760</v>
      </c>
      <c r="H805" t="s">
        <v>1405</v>
      </c>
    </row>
    <row r="806" spans="1:8" x14ac:dyDescent="0.15">
      <c r="A806" s="232">
        <v>810</v>
      </c>
      <c r="B806" t="s">
        <v>3761</v>
      </c>
      <c r="C806" t="s">
        <v>3762</v>
      </c>
      <c r="D806" t="s">
        <v>371</v>
      </c>
      <c r="E806" s="2" t="s">
        <v>1392</v>
      </c>
      <c r="F806" t="s">
        <v>2021</v>
      </c>
      <c r="G806" s="2" t="s">
        <v>3763</v>
      </c>
      <c r="H806" t="s">
        <v>1405</v>
      </c>
    </row>
    <row r="807" spans="1:8" x14ac:dyDescent="0.15">
      <c r="A807" s="232">
        <v>811</v>
      </c>
      <c r="B807" t="s">
        <v>3764</v>
      </c>
      <c r="C807" t="s">
        <v>3765</v>
      </c>
      <c r="D807" t="s">
        <v>373</v>
      </c>
      <c r="E807" s="2" t="s">
        <v>271</v>
      </c>
      <c r="F807" t="s">
        <v>2373</v>
      </c>
      <c r="G807" s="2" t="s">
        <v>3766</v>
      </c>
      <c r="H807" t="s">
        <v>1405</v>
      </c>
    </row>
    <row r="808" spans="1:8" x14ac:dyDescent="0.15">
      <c r="A808" s="232">
        <v>812</v>
      </c>
      <c r="B808" t="s">
        <v>3767</v>
      </c>
      <c r="C808" t="s">
        <v>3768</v>
      </c>
      <c r="D808" t="s">
        <v>373</v>
      </c>
      <c r="E808" s="2" t="s">
        <v>271</v>
      </c>
      <c r="F808" t="s">
        <v>1901</v>
      </c>
      <c r="G808" s="2" t="s">
        <v>3521</v>
      </c>
      <c r="H808" t="s">
        <v>1405</v>
      </c>
    </row>
    <row r="809" spans="1:8" x14ac:dyDescent="0.15">
      <c r="A809" s="232">
        <v>813</v>
      </c>
      <c r="B809" t="s">
        <v>3769</v>
      </c>
      <c r="C809" t="s">
        <v>3770</v>
      </c>
      <c r="D809" t="s">
        <v>373</v>
      </c>
      <c r="E809" s="2" t="s">
        <v>271</v>
      </c>
      <c r="F809" t="s">
        <v>2003</v>
      </c>
      <c r="G809" s="2" t="s">
        <v>885</v>
      </c>
      <c r="H809" t="s">
        <v>1405</v>
      </c>
    </row>
    <row r="810" spans="1:8" x14ac:dyDescent="0.15">
      <c r="A810" s="232">
        <v>814</v>
      </c>
      <c r="B810" t="s">
        <v>3771</v>
      </c>
      <c r="C810" t="s">
        <v>3772</v>
      </c>
      <c r="D810" t="s">
        <v>373</v>
      </c>
      <c r="E810" s="2" t="s">
        <v>271</v>
      </c>
      <c r="F810" t="s">
        <v>2055</v>
      </c>
      <c r="G810" s="2">
        <v>980925</v>
      </c>
      <c r="H810" t="s">
        <v>1405</v>
      </c>
    </row>
    <row r="811" spans="1:8" x14ac:dyDescent="0.15">
      <c r="A811" s="232">
        <v>815</v>
      </c>
      <c r="B811" t="s">
        <v>3773</v>
      </c>
      <c r="C811" t="s">
        <v>3774</v>
      </c>
      <c r="D811" t="s">
        <v>373</v>
      </c>
      <c r="E811" s="2" t="s">
        <v>271</v>
      </c>
      <c r="F811" t="s">
        <v>2174</v>
      </c>
      <c r="G811" s="2">
        <v>980828</v>
      </c>
      <c r="H811" t="s">
        <v>1405</v>
      </c>
    </row>
    <row r="812" spans="1:8" x14ac:dyDescent="0.15">
      <c r="A812" s="232">
        <v>816</v>
      </c>
      <c r="B812" t="s">
        <v>3775</v>
      </c>
      <c r="C812" t="s">
        <v>3776</v>
      </c>
      <c r="D812" t="s">
        <v>373</v>
      </c>
      <c r="E812" s="2" t="s">
        <v>271</v>
      </c>
      <c r="F812" t="s">
        <v>1932</v>
      </c>
      <c r="G812" s="2" t="s">
        <v>546</v>
      </c>
      <c r="H812" t="s">
        <v>1405</v>
      </c>
    </row>
    <row r="813" spans="1:8" x14ac:dyDescent="0.15">
      <c r="A813" s="232">
        <v>817</v>
      </c>
      <c r="B813" t="s">
        <v>3777</v>
      </c>
      <c r="C813" t="s">
        <v>3778</v>
      </c>
      <c r="D813" t="s">
        <v>373</v>
      </c>
      <c r="E813" s="2" t="s">
        <v>271</v>
      </c>
      <c r="F813" t="s">
        <v>1921</v>
      </c>
      <c r="G813" s="2" t="s">
        <v>3779</v>
      </c>
      <c r="H813" t="s">
        <v>1405</v>
      </c>
    </row>
    <row r="814" spans="1:8" x14ac:dyDescent="0.15">
      <c r="A814" s="232">
        <v>818</v>
      </c>
      <c r="B814" t="s">
        <v>3780</v>
      </c>
      <c r="C814" t="s">
        <v>3781</v>
      </c>
      <c r="D814" t="s">
        <v>373</v>
      </c>
      <c r="E814" s="2" t="s">
        <v>271</v>
      </c>
      <c r="F814" t="s">
        <v>27</v>
      </c>
      <c r="G814" s="2" t="s">
        <v>649</v>
      </c>
      <c r="H814" t="s">
        <v>1405</v>
      </c>
    </row>
    <row r="815" spans="1:8" x14ac:dyDescent="0.15">
      <c r="A815" s="232">
        <v>819</v>
      </c>
      <c r="B815" t="s">
        <v>3782</v>
      </c>
      <c r="C815" t="s">
        <v>3783</v>
      </c>
      <c r="D815" t="s">
        <v>373</v>
      </c>
      <c r="E815" s="2" t="s">
        <v>271</v>
      </c>
      <c r="F815" t="s">
        <v>2031</v>
      </c>
      <c r="G815" s="2" t="s">
        <v>3784</v>
      </c>
      <c r="H815" t="s">
        <v>1405</v>
      </c>
    </row>
    <row r="816" spans="1:8" x14ac:dyDescent="0.15">
      <c r="A816" s="232">
        <v>820</v>
      </c>
      <c r="B816" t="s">
        <v>3785</v>
      </c>
      <c r="C816" t="s">
        <v>3786</v>
      </c>
      <c r="D816" t="s">
        <v>373</v>
      </c>
      <c r="E816" s="2" t="s">
        <v>271</v>
      </c>
      <c r="F816" t="s">
        <v>2031</v>
      </c>
      <c r="G816" s="2" t="s">
        <v>3787</v>
      </c>
      <c r="H816" t="s">
        <v>1405</v>
      </c>
    </row>
    <row r="817" spans="1:8" x14ac:dyDescent="0.15">
      <c r="A817" s="232">
        <v>821</v>
      </c>
      <c r="B817" t="s">
        <v>3788</v>
      </c>
      <c r="C817" t="s">
        <v>3789</v>
      </c>
      <c r="D817" t="s">
        <v>373</v>
      </c>
      <c r="E817" s="2" t="s">
        <v>271</v>
      </c>
      <c r="F817" t="s">
        <v>2021</v>
      </c>
      <c r="G817" s="2" t="s">
        <v>2881</v>
      </c>
      <c r="H817" t="s">
        <v>1405</v>
      </c>
    </row>
    <row r="818" spans="1:8" x14ac:dyDescent="0.15">
      <c r="A818" s="232">
        <v>822</v>
      </c>
      <c r="B818" t="s">
        <v>3790</v>
      </c>
      <c r="C818" t="s">
        <v>3791</v>
      </c>
      <c r="D818" t="s">
        <v>373</v>
      </c>
      <c r="E818" s="2" t="s">
        <v>270</v>
      </c>
      <c r="F818" t="s">
        <v>2528</v>
      </c>
      <c r="G818" s="2">
        <v>991217</v>
      </c>
      <c r="H818" t="s">
        <v>1405</v>
      </c>
    </row>
    <row r="819" spans="1:8" x14ac:dyDescent="0.15">
      <c r="A819" s="232">
        <v>823</v>
      </c>
      <c r="B819" t="s">
        <v>3792</v>
      </c>
      <c r="C819" t="s">
        <v>3793</v>
      </c>
      <c r="D819" t="s">
        <v>373</v>
      </c>
      <c r="E819" s="2" t="s">
        <v>270</v>
      </c>
      <c r="F819" t="s">
        <v>2262</v>
      </c>
      <c r="G819" s="2">
        <v>990609</v>
      </c>
      <c r="H819" t="s">
        <v>1405</v>
      </c>
    </row>
    <row r="820" spans="1:8" x14ac:dyDescent="0.15">
      <c r="A820" s="232">
        <v>824</v>
      </c>
      <c r="B820" t="s">
        <v>3794</v>
      </c>
      <c r="C820" t="s">
        <v>3795</v>
      </c>
      <c r="D820" t="s">
        <v>373</v>
      </c>
      <c r="E820" s="2" t="s">
        <v>270</v>
      </c>
      <c r="F820" t="s">
        <v>1939</v>
      </c>
      <c r="G820" s="2">
        <v>990421</v>
      </c>
      <c r="H820" t="s">
        <v>1405</v>
      </c>
    </row>
    <row r="821" spans="1:8" x14ac:dyDescent="0.15">
      <c r="A821" s="232">
        <v>825</v>
      </c>
      <c r="B821" t="s">
        <v>3796</v>
      </c>
      <c r="C821" t="s">
        <v>3797</v>
      </c>
      <c r="D821" t="s">
        <v>373</v>
      </c>
      <c r="E821" s="2" t="s">
        <v>270</v>
      </c>
      <c r="F821" t="s">
        <v>1939</v>
      </c>
      <c r="G821" s="2">
        <v>990930</v>
      </c>
      <c r="H821" t="s">
        <v>1405</v>
      </c>
    </row>
    <row r="822" spans="1:8" x14ac:dyDescent="0.15">
      <c r="A822" s="232">
        <v>826</v>
      </c>
      <c r="B822" t="s">
        <v>3798</v>
      </c>
      <c r="C822" t="s">
        <v>3799</v>
      </c>
      <c r="D822" t="s">
        <v>373</v>
      </c>
      <c r="E822" s="2" t="s">
        <v>270</v>
      </c>
      <c r="F822" t="s">
        <v>27</v>
      </c>
      <c r="G822" s="2">
        <v>990509</v>
      </c>
      <c r="H822" t="s">
        <v>1405</v>
      </c>
    </row>
    <row r="823" spans="1:8" x14ac:dyDescent="0.15">
      <c r="A823" s="232">
        <v>827</v>
      </c>
      <c r="B823" t="s">
        <v>3800</v>
      </c>
      <c r="C823" t="s">
        <v>3801</v>
      </c>
      <c r="D823" t="s">
        <v>373</v>
      </c>
      <c r="E823" s="2" t="s">
        <v>270</v>
      </c>
      <c r="F823" t="s">
        <v>2476</v>
      </c>
      <c r="G823" s="2">
        <v>991126</v>
      </c>
      <c r="H823" t="s">
        <v>1405</v>
      </c>
    </row>
    <row r="824" spans="1:8" x14ac:dyDescent="0.15">
      <c r="A824" s="232">
        <v>828</v>
      </c>
      <c r="B824" t="s">
        <v>3802</v>
      </c>
      <c r="C824" t="s">
        <v>3803</v>
      </c>
      <c r="D824" t="s">
        <v>373</v>
      </c>
      <c r="E824" s="2" t="s">
        <v>270</v>
      </c>
      <c r="F824" t="s">
        <v>2031</v>
      </c>
      <c r="G824" s="2">
        <v>990421</v>
      </c>
      <c r="H824" t="s">
        <v>1405</v>
      </c>
    </row>
    <row r="825" spans="1:8" x14ac:dyDescent="0.15">
      <c r="A825" s="232">
        <v>829</v>
      </c>
      <c r="B825" t="s">
        <v>3804</v>
      </c>
      <c r="C825" t="s">
        <v>3805</v>
      </c>
      <c r="D825" t="s">
        <v>373</v>
      </c>
      <c r="E825" s="2" t="s">
        <v>270</v>
      </c>
      <c r="F825" t="s">
        <v>2010</v>
      </c>
      <c r="G825" s="2">
        <v>990712</v>
      </c>
      <c r="H825" t="s">
        <v>1405</v>
      </c>
    </row>
    <row r="826" spans="1:8" x14ac:dyDescent="0.15">
      <c r="A826" s="232">
        <v>830</v>
      </c>
      <c r="B826" t="s">
        <v>3806</v>
      </c>
      <c r="C826" t="s">
        <v>3807</v>
      </c>
      <c r="D826" t="s">
        <v>373</v>
      </c>
      <c r="E826" s="2" t="s">
        <v>270</v>
      </c>
      <c r="F826" t="s">
        <v>1921</v>
      </c>
      <c r="G826" s="2" t="s">
        <v>654</v>
      </c>
      <c r="H826" t="s">
        <v>1405</v>
      </c>
    </row>
    <row r="827" spans="1:8" x14ac:dyDescent="0.15">
      <c r="A827" s="232">
        <v>831</v>
      </c>
      <c r="B827" t="s">
        <v>3808</v>
      </c>
      <c r="C827" t="s">
        <v>3809</v>
      </c>
      <c r="D827" t="s">
        <v>373</v>
      </c>
      <c r="E827" s="2" t="s">
        <v>269</v>
      </c>
      <c r="F827" t="s">
        <v>1939</v>
      </c>
      <c r="G827" s="2" t="s">
        <v>3810</v>
      </c>
      <c r="H827" t="s">
        <v>1405</v>
      </c>
    </row>
    <row r="828" spans="1:8" x14ac:dyDescent="0.15">
      <c r="A828" s="232">
        <v>832</v>
      </c>
      <c r="B828" t="s">
        <v>3811</v>
      </c>
      <c r="C828" t="s">
        <v>3812</v>
      </c>
      <c r="D828" t="s">
        <v>373</v>
      </c>
      <c r="E828" s="2" t="s">
        <v>269</v>
      </c>
      <c r="F828" t="s">
        <v>2066</v>
      </c>
      <c r="G828" s="2" t="s">
        <v>3813</v>
      </c>
      <c r="H828" t="s">
        <v>1405</v>
      </c>
    </row>
    <row r="829" spans="1:8" x14ac:dyDescent="0.15">
      <c r="A829" s="232">
        <v>833</v>
      </c>
      <c r="B829" t="s">
        <v>3814</v>
      </c>
      <c r="C829" t="s">
        <v>3815</v>
      </c>
      <c r="D829" t="s">
        <v>373</v>
      </c>
      <c r="E829" s="2" t="s">
        <v>269</v>
      </c>
      <c r="F829" t="s">
        <v>1980</v>
      </c>
      <c r="G829" s="2" t="s">
        <v>701</v>
      </c>
      <c r="H829" t="s">
        <v>1405</v>
      </c>
    </row>
    <row r="830" spans="1:8" x14ac:dyDescent="0.15">
      <c r="A830" s="232">
        <v>834</v>
      </c>
      <c r="B830" t="s">
        <v>3816</v>
      </c>
      <c r="C830" t="s">
        <v>3817</v>
      </c>
      <c r="D830" t="s">
        <v>373</v>
      </c>
      <c r="E830" s="2" t="s">
        <v>269</v>
      </c>
      <c r="F830" t="s">
        <v>2212</v>
      </c>
      <c r="G830" s="2" t="s">
        <v>611</v>
      </c>
      <c r="H830" t="s">
        <v>1405</v>
      </c>
    </row>
    <row r="831" spans="1:8" x14ac:dyDescent="0.15">
      <c r="A831" s="232">
        <v>835</v>
      </c>
      <c r="B831" t="s">
        <v>3818</v>
      </c>
      <c r="C831" t="s">
        <v>3819</v>
      </c>
      <c r="D831" t="s">
        <v>373</v>
      </c>
      <c r="E831" s="2" t="s">
        <v>269</v>
      </c>
      <c r="F831" t="s">
        <v>2528</v>
      </c>
      <c r="G831" s="2" t="s">
        <v>754</v>
      </c>
      <c r="H831" t="s">
        <v>1405</v>
      </c>
    </row>
    <row r="832" spans="1:8" x14ac:dyDescent="0.15">
      <c r="A832" s="232">
        <v>836</v>
      </c>
      <c r="B832" t="s">
        <v>3820</v>
      </c>
      <c r="C832" t="s">
        <v>3821</v>
      </c>
      <c r="D832" t="s">
        <v>373</v>
      </c>
      <c r="E832" s="2" t="s">
        <v>269</v>
      </c>
      <c r="F832" t="s">
        <v>2373</v>
      </c>
      <c r="G832" s="2" t="s">
        <v>796</v>
      </c>
      <c r="H832" t="s">
        <v>1405</v>
      </c>
    </row>
    <row r="833" spans="1:8" x14ac:dyDescent="0.15">
      <c r="A833" s="232">
        <v>837</v>
      </c>
      <c r="B833" t="s">
        <v>3822</v>
      </c>
      <c r="C833" t="s">
        <v>3823</v>
      </c>
      <c r="D833" t="s">
        <v>373</v>
      </c>
      <c r="E833" s="2" t="s">
        <v>1392</v>
      </c>
      <c r="F833" t="s">
        <v>2010</v>
      </c>
      <c r="G833" s="2" t="s">
        <v>3824</v>
      </c>
      <c r="H833" t="s">
        <v>1405</v>
      </c>
    </row>
    <row r="834" spans="1:8" x14ac:dyDescent="0.15">
      <c r="A834" s="232">
        <v>838</v>
      </c>
      <c r="B834" t="s">
        <v>3825</v>
      </c>
      <c r="C834" t="s">
        <v>3826</v>
      </c>
      <c r="D834" t="s">
        <v>373</v>
      </c>
      <c r="E834" s="2" t="s">
        <v>273</v>
      </c>
      <c r="F834" t="s">
        <v>1945</v>
      </c>
      <c r="G834" s="2" t="s">
        <v>3827</v>
      </c>
      <c r="H834" t="s">
        <v>1405</v>
      </c>
    </row>
    <row r="835" spans="1:8" x14ac:dyDescent="0.15">
      <c r="A835" s="232">
        <v>839</v>
      </c>
      <c r="B835" t="s">
        <v>3828</v>
      </c>
      <c r="C835" t="s">
        <v>3829</v>
      </c>
      <c r="D835" t="s">
        <v>1432</v>
      </c>
      <c r="E835" s="2" t="s">
        <v>3830</v>
      </c>
      <c r="F835" t="s">
        <v>1980</v>
      </c>
      <c r="G835" s="2" t="s">
        <v>3831</v>
      </c>
      <c r="H835" t="s">
        <v>1405</v>
      </c>
    </row>
    <row r="836" spans="1:8" x14ac:dyDescent="0.15">
      <c r="A836" s="232">
        <v>840</v>
      </c>
      <c r="B836" t="s">
        <v>3832</v>
      </c>
      <c r="C836" t="s">
        <v>3833</v>
      </c>
      <c r="D836" t="s">
        <v>1432</v>
      </c>
      <c r="E836" s="2" t="s">
        <v>3830</v>
      </c>
      <c r="F836" t="s">
        <v>2206</v>
      </c>
      <c r="G836" s="2" t="s">
        <v>3834</v>
      </c>
      <c r="H836" t="s">
        <v>1405</v>
      </c>
    </row>
    <row r="837" spans="1:8" x14ac:dyDescent="0.15">
      <c r="A837" s="232">
        <v>841</v>
      </c>
      <c r="B837" t="s">
        <v>3835</v>
      </c>
      <c r="C837" t="s">
        <v>3836</v>
      </c>
      <c r="D837" t="s">
        <v>373</v>
      </c>
      <c r="E837" s="2" t="s">
        <v>1392</v>
      </c>
      <c r="F837" t="s">
        <v>1932</v>
      </c>
      <c r="G837" s="2" t="s">
        <v>3141</v>
      </c>
      <c r="H837" t="s">
        <v>1405</v>
      </c>
    </row>
    <row r="838" spans="1:8" x14ac:dyDescent="0.15">
      <c r="A838" s="232">
        <v>842</v>
      </c>
      <c r="B838" t="s">
        <v>3837</v>
      </c>
      <c r="C838" t="s">
        <v>3838</v>
      </c>
      <c r="D838" t="s">
        <v>373</v>
      </c>
      <c r="E838" s="2" t="s">
        <v>1392</v>
      </c>
      <c r="F838" t="s">
        <v>1939</v>
      </c>
      <c r="G838" s="2" t="s">
        <v>628</v>
      </c>
      <c r="H838" t="s">
        <v>1405</v>
      </c>
    </row>
    <row r="839" spans="1:8" x14ac:dyDescent="0.15">
      <c r="A839" s="232">
        <v>843</v>
      </c>
      <c r="B839" t="s">
        <v>3839</v>
      </c>
      <c r="C839" t="s">
        <v>3840</v>
      </c>
      <c r="D839" t="s">
        <v>373</v>
      </c>
      <c r="E839" s="2" t="s">
        <v>271</v>
      </c>
      <c r="F839" t="s">
        <v>2031</v>
      </c>
      <c r="G839" s="2" t="s">
        <v>886</v>
      </c>
      <c r="H839" t="s">
        <v>1405</v>
      </c>
    </row>
    <row r="840" spans="1:8" x14ac:dyDescent="0.15">
      <c r="A840" s="232">
        <v>844</v>
      </c>
      <c r="B840" t="s">
        <v>3841</v>
      </c>
      <c r="C840" t="s">
        <v>3842</v>
      </c>
      <c r="D840" t="s">
        <v>373</v>
      </c>
      <c r="E840" s="2" t="s">
        <v>271</v>
      </c>
      <c r="F840" t="s">
        <v>2066</v>
      </c>
      <c r="G840" s="2">
        <v>980428</v>
      </c>
      <c r="H840" t="s">
        <v>1405</v>
      </c>
    </row>
    <row r="841" spans="1:8" x14ac:dyDescent="0.15">
      <c r="A841" s="232">
        <v>845</v>
      </c>
      <c r="B841" t="s">
        <v>3843</v>
      </c>
      <c r="C841" t="s">
        <v>3844</v>
      </c>
      <c r="D841" t="s">
        <v>373</v>
      </c>
      <c r="E841" s="2" t="s">
        <v>271</v>
      </c>
      <c r="F841" t="s">
        <v>2031</v>
      </c>
      <c r="G841" s="2" t="s">
        <v>3300</v>
      </c>
      <c r="H841" t="s">
        <v>1405</v>
      </c>
    </row>
    <row r="842" spans="1:8" x14ac:dyDescent="0.15">
      <c r="A842" s="232">
        <v>846</v>
      </c>
      <c r="B842" t="s">
        <v>3845</v>
      </c>
      <c r="C842" t="s">
        <v>3846</v>
      </c>
      <c r="D842" t="s">
        <v>373</v>
      </c>
      <c r="E842" s="2" t="s">
        <v>271</v>
      </c>
      <c r="F842" t="s">
        <v>2273</v>
      </c>
      <c r="G842" s="2" t="s">
        <v>887</v>
      </c>
      <c r="H842" t="s">
        <v>1405</v>
      </c>
    </row>
    <row r="843" spans="1:8" x14ac:dyDescent="0.15">
      <c r="A843" s="232">
        <v>847</v>
      </c>
      <c r="B843" t="s">
        <v>3847</v>
      </c>
      <c r="C843" t="s">
        <v>3848</v>
      </c>
      <c r="D843" t="s">
        <v>373</v>
      </c>
      <c r="E843" s="2" t="s">
        <v>271</v>
      </c>
      <c r="F843" t="s">
        <v>1901</v>
      </c>
      <c r="G843" s="2">
        <v>990322</v>
      </c>
      <c r="H843" t="s">
        <v>1405</v>
      </c>
    </row>
    <row r="844" spans="1:8" x14ac:dyDescent="0.15">
      <c r="A844" s="232">
        <v>848</v>
      </c>
      <c r="B844" t="s">
        <v>3849</v>
      </c>
      <c r="C844" t="s">
        <v>3850</v>
      </c>
      <c r="D844" t="s">
        <v>373</v>
      </c>
      <c r="E844" s="2" t="s">
        <v>271</v>
      </c>
      <c r="F844" t="s">
        <v>2212</v>
      </c>
      <c r="G844" s="2">
        <v>980821</v>
      </c>
      <c r="H844" t="s">
        <v>1405</v>
      </c>
    </row>
    <row r="845" spans="1:8" x14ac:dyDescent="0.15">
      <c r="A845" s="232">
        <v>849</v>
      </c>
      <c r="B845" t="s">
        <v>3851</v>
      </c>
      <c r="C845" t="s">
        <v>3852</v>
      </c>
      <c r="D845" t="s">
        <v>373</v>
      </c>
      <c r="E845" s="2" t="s">
        <v>271</v>
      </c>
      <c r="F845" t="s">
        <v>2174</v>
      </c>
      <c r="G845" s="2">
        <v>981001</v>
      </c>
      <c r="H845" t="s">
        <v>1405</v>
      </c>
    </row>
    <row r="846" spans="1:8" x14ac:dyDescent="0.15">
      <c r="A846" s="232">
        <v>850</v>
      </c>
      <c r="B846" t="s">
        <v>3853</v>
      </c>
      <c r="C846" t="s">
        <v>3854</v>
      </c>
      <c r="D846" t="s">
        <v>373</v>
      </c>
      <c r="E846" s="2" t="s">
        <v>271</v>
      </c>
      <c r="F846" t="s">
        <v>1901</v>
      </c>
      <c r="G846" s="2">
        <v>980729</v>
      </c>
      <c r="H846" t="s">
        <v>1405</v>
      </c>
    </row>
    <row r="847" spans="1:8" x14ac:dyDescent="0.15">
      <c r="A847" s="232">
        <v>851</v>
      </c>
      <c r="B847" t="s">
        <v>3855</v>
      </c>
      <c r="C847" t="s">
        <v>3856</v>
      </c>
      <c r="D847" t="s">
        <v>373</v>
      </c>
      <c r="E847" s="2" t="s">
        <v>271</v>
      </c>
      <c r="F847" t="s">
        <v>2090</v>
      </c>
      <c r="G847" s="2">
        <v>980920</v>
      </c>
      <c r="H847" t="s">
        <v>1405</v>
      </c>
    </row>
    <row r="848" spans="1:8" x14ac:dyDescent="0.15">
      <c r="A848" s="232">
        <v>852</v>
      </c>
      <c r="B848" t="s">
        <v>3857</v>
      </c>
      <c r="C848" t="s">
        <v>3858</v>
      </c>
      <c r="D848" t="s">
        <v>373</v>
      </c>
      <c r="E848" s="2" t="s">
        <v>271</v>
      </c>
      <c r="F848" t="s">
        <v>2137</v>
      </c>
      <c r="G848" s="2" t="s">
        <v>3521</v>
      </c>
      <c r="H848" t="s">
        <v>1405</v>
      </c>
    </row>
    <row r="849" spans="1:8" x14ac:dyDescent="0.15">
      <c r="A849" s="232">
        <v>853</v>
      </c>
      <c r="B849" t="s">
        <v>3859</v>
      </c>
      <c r="C849" t="s">
        <v>3860</v>
      </c>
      <c r="D849" t="s">
        <v>373</v>
      </c>
      <c r="E849" s="2" t="s">
        <v>271</v>
      </c>
      <c r="F849" t="s">
        <v>2010</v>
      </c>
      <c r="G849" s="2" t="s">
        <v>3861</v>
      </c>
      <c r="H849" t="s">
        <v>1405</v>
      </c>
    </row>
    <row r="850" spans="1:8" x14ac:dyDescent="0.15">
      <c r="A850" s="232">
        <v>854</v>
      </c>
      <c r="B850" t="s">
        <v>3862</v>
      </c>
      <c r="C850" t="s">
        <v>3863</v>
      </c>
      <c r="D850" t="s">
        <v>373</v>
      </c>
      <c r="E850" s="2" t="s">
        <v>271</v>
      </c>
      <c r="F850" t="s">
        <v>2476</v>
      </c>
      <c r="G850" s="2" t="s">
        <v>807</v>
      </c>
      <c r="H850" t="s">
        <v>1405</v>
      </c>
    </row>
    <row r="851" spans="1:8" x14ac:dyDescent="0.15">
      <c r="A851" s="232">
        <v>855</v>
      </c>
      <c r="B851" t="s">
        <v>3864</v>
      </c>
      <c r="C851" t="s">
        <v>3865</v>
      </c>
      <c r="D851" t="s">
        <v>373</v>
      </c>
      <c r="E851" s="2" t="s">
        <v>271</v>
      </c>
      <c r="F851" t="s">
        <v>2206</v>
      </c>
      <c r="G851" s="2" t="s">
        <v>3866</v>
      </c>
      <c r="H851" t="s">
        <v>1405</v>
      </c>
    </row>
    <row r="852" spans="1:8" x14ac:dyDescent="0.15">
      <c r="A852" s="232">
        <v>856</v>
      </c>
      <c r="B852" t="s">
        <v>3867</v>
      </c>
      <c r="C852" t="s">
        <v>3868</v>
      </c>
      <c r="D852" t="s">
        <v>373</v>
      </c>
      <c r="E852" s="2" t="s">
        <v>271</v>
      </c>
      <c r="F852" t="s">
        <v>2031</v>
      </c>
      <c r="G852" s="2">
        <v>981016</v>
      </c>
      <c r="H852" t="s">
        <v>1405</v>
      </c>
    </row>
    <row r="853" spans="1:8" x14ac:dyDescent="0.15">
      <c r="A853" s="232">
        <v>857</v>
      </c>
      <c r="B853" t="s">
        <v>3869</v>
      </c>
      <c r="C853" t="s">
        <v>3870</v>
      </c>
      <c r="D853" t="s">
        <v>373</v>
      </c>
      <c r="E853" s="2" t="s">
        <v>271</v>
      </c>
      <c r="F853" t="s">
        <v>2111</v>
      </c>
      <c r="G853" s="2" t="s">
        <v>3871</v>
      </c>
      <c r="H853" t="s">
        <v>1405</v>
      </c>
    </row>
    <row r="854" spans="1:8" x14ac:dyDescent="0.15">
      <c r="A854" s="232">
        <v>858</v>
      </c>
      <c r="B854" t="s">
        <v>3872</v>
      </c>
      <c r="C854" t="s">
        <v>3873</v>
      </c>
      <c r="D854" t="s">
        <v>373</v>
      </c>
      <c r="E854" s="2" t="s">
        <v>271</v>
      </c>
      <c r="F854" t="s">
        <v>2021</v>
      </c>
      <c r="G854" s="2">
        <v>980903</v>
      </c>
      <c r="H854" t="s">
        <v>1405</v>
      </c>
    </row>
    <row r="855" spans="1:8" x14ac:dyDescent="0.15">
      <c r="A855" s="232">
        <v>859</v>
      </c>
      <c r="B855" t="s">
        <v>3874</v>
      </c>
      <c r="C855" t="s">
        <v>3875</v>
      </c>
      <c r="D855" t="s">
        <v>373</v>
      </c>
      <c r="E855" s="2" t="s">
        <v>270</v>
      </c>
      <c r="F855" t="s">
        <v>3639</v>
      </c>
      <c r="G855" s="2" t="s">
        <v>888</v>
      </c>
      <c r="H855" t="s">
        <v>1405</v>
      </c>
    </row>
    <row r="856" spans="1:8" x14ac:dyDescent="0.15">
      <c r="A856" s="232">
        <v>860</v>
      </c>
      <c r="B856" t="s">
        <v>3876</v>
      </c>
      <c r="C856" t="s">
        <v>3877</v>
      </c>
      <c r="D856" t="s">
        <v>373</v>
      </c>
      <c r="E856" s="2" t="s">
        <v>270</v>
      </c>
      <c r="F856" t="s">
        <v>2031</v>
      </c>
      <c r="G856" s="2" t="s">
        <v>889</v>
      </c>
      <c r="H856" t="s">
        <v>1405</v>
      </c>
    </row>
    <row r="857" spans="1:8" x14ac:dyDescent="0.15">
      <c r="A857" s="232">
        <v>861</v>
      </c>
      <c r="B857" t="s">
        <v>3878</v>
      </c>
      <c r="C857" t="s">
        <v>3879</v>
      </c>
      <c r="D857" t="s">
        <v>373</v>
      </c>
      <c r="E857" s="2" t="s">
        <v>270</v>
      </c>
      <c r="F857" t="s">
        <v>2021</v>
      </c>
      <c r="G857" s="2" t="s">
        <v>548</v>
      </c>
      <c r="H857" t="s">
        <v>1405</v>
      </c>
    </row>
    <row r="858" spans="1:8" x14ac:dyDescent="0.15">
      <c r="A858" s="232">
        <v>862</v>
      </c>
      <c r="B858" t="s">
        <v>3880</v>
      </c>
      <c r="C858" t="s">
        <v>3881</v>
      </c>
      <c r="D858" t="s">
        <v>373</v>
      </c>
      <c r="E858" s="2" t="s">
        <v>270</v>
      </c>
      <c r="F858" t="s">
        <v>1932</v>
      </c>
      <c r="G858" s="2" t="s">
        <v>3882</v>
      </c>
      <c r="H858" t="s">
        <v>1405</v>
      </c>
    </row>
    <row r="859" spans="1:8" x14ac:dyDescent="0.15">
      <c r="A859" s="232">
        <v>863</v>
      </c>
      <c r="B859" t="s">
        <v>3883</v>
      </c>
      <c r="C859" t="s">
        <v>3884</v>
      </c>
      <c r="D859" t="s">
        <v>373</v>
      </c>
      <c r="E859" s="2" t="s">
        <v>270</v>
      </c>
      <c r="F859" t="s">
        <v>1948</v>
      </c>
      <c r="G859" s="2" t="s">
        <v>815</v>
      </c>
      <c r="H859" t="s">
        <v>1405</v>
      </c>
    </row>
    <row r="860" spans="1:8" x14ac:dyDescent="0.15">
      <c r="A860" s="232">
        <v>864</v>
      </c>
      <c r="B860" t="s">
        <v>3885</v>
      </c>
      <c r="C860" t="s">
        <v>3886</v>
      </c>
      <c r="D860" t="s">
        <v>373</v>
      </c>
      <c r="E860" s="2" t="s">
        <v>270</v>
      </c>
      <c r="F860" t="s">
        <v>2689</v>
      </c>
      <c r="G860" s="2" t="s">
        <v>2314</v>
      </c>
      <c r="H860" t="s">
        <v>1405</v>
      </c>
    </row>
    <row r="861" spans="1:8" x14ac:dyDescent="0.15">
      <c r="A861" s="232">
        <v>865</v>
      </c>
      <c r="B861" t="s">
        <v>3887</v>
      </c>
      <c r="C861" t="s">
        <v>3888</v>
      </c>
      <c r="D861" t="s">
        <v>373</v>
      </c>
      <c r="E861" s="2" t="s">
        <v>270</v>
      </c>
      <c r="F861" t="s">
        <v>1901</v>
      </c>
      <c r="G861" s="2" t="s">
        <v>655</v>
      </c>
      <c r="H861" t="s">
        <v>1405</v>
      </c>
    </row>
    <row r="862" spans="1:8" x14ac:dyDescent="0.15">
      <c r="A862" s="232">
        <v>866</v>
      </c>
      <c r="B862" t="s">
        <v>3889</v>
      </c>
      <c r="C862" t="s">
        <v>3890</v>
      </c>
      <c r="D862" t="s">
        <v>373</v>
      </c>
      <c r="E862" s="2" t="s">
        <v>270</v>
      </c>
      <c r="F862" t="s">
        <v>2206</v>
      </c>
      <c r="G862" s="2" t="s">
        <v>890</v>
      </c>
      <c r="H862" t="s">
        <v>1405</v>
      </c>
    </row>
    <row r="863" spans="1:8" x14ac:dyDescent="0.15">
      <c r="A863" s="232">
        <v>867</v>
      </c>
      <c r="B863" t="s">
        <v>3891</v>
      </c>
      <c r="C863" t="s">
        <v>3892</v>
      </c>
      <c r="D863" t="s">
        <v>373</v>
      </c>
      <c r="E863" s="2" t="s">
        <v>270</v>
      </c>
      <c r="F863" t="s">
        <v>2021</v>
      </c>
      <c r="G863" s="2" t="s">
        <v>519</v>
      </c>
      <c r="H863" t="s">
        <v>1405</v>
      </c>
    </row>
    <row r="864" spans="1:8" x14ac:dyDescent="0.15">
      <c r="A864" s="232">
        <v>868</v>
      </c>
      <c r="B864" t="s">
        <v>3893</v>
      </c>
      <c r="C864" t="s">
        <v>3894</v>
      </c>
      <c r="D864" t="s">
        <v>373</v>
      </c>
      <c r="E864" s="2" t="s">
        <v>270</v>
      </c>
      <c r="F864" t="s">
        <v>2031</v>
      </c>
      <c r="G864" s="2" t="s">
        <v>891</v>
      </c>
      <c r="H864" t="s">
        <v>1405</v>
      </c>
    </row>
    <row r="865" spans="1:8" x14ac:dyDescent="0.15">
      <c r="A865" s="232">
        <v>869</v>
      </c>
      <c r="B865" t="s">
        <v>3895</v>
      </c>
      <c r="C865" t="s">
        <v>3896</v>
      </c>
      <c r="D865" t="s">
        <v>373</v>
      </c>
      <c r="E865" s="2" t="s">
        <v>270</v>
      </c>
      <c r="F865" t="s">
        <v>2018</v>
      </c>
      <c r="G865" s="2" t="s">
        <v>603</v>
      </c>
      <c r="H865" t="s">
        <v>1405</v>
      </c>
    </row>
    <row r="866" spans="1:8" x14ac:dyDescent="0.15">
      <c r="A866" s="232">
        <v>870</v>
      </c>
      <c r="B866" t="s">
        <v>3897</v>
      </c>
      <c r="C866" t="s">
        <v>3898</v>
      </c>
      <c r="D866" t="s">
        <v>373</v>
      </c>
      <c r="E866" s="2" t="s">
        <v>270</v>
      </c>
      <c r="F866" t="s">
        <v>2355</v>
      </c>
      <c r="G866" s="2" t="s">
        <v>742</v>
      </c>
      <c r="H866" t="s">
        <v>1405</v>
      </c>
    </row>
    <row r="867" spans="1:8" x14ac:dyDescent="0.15">
      <c r="A867" s="232">
        <v>871</v>
      </c>
      <c r="B867" t="s">
        <v>3899</v>
      </c>
      <c r="C867" t="s">
        <v>3900</v>
      </c>
      <c r="D867" t="s">
        <v>373</v>
      </c>
      <c r="E867" s="2" t="s">
        <v>270</v>
      </c>
      <c r="F867" t="s">
        <v>2355</v>
      </c>
      <c r="G867" s="2" t="s">
        <v>3901</v>
      </c>
      <c r="H867" t="s">
        <v>1405</v>
      </c>
    </row>
    <row r="868" spans="1:8" x14ac:dyDescent="0.15">
      <c r="A868" s="232">
        <v>872</v>
      </c>
      <c r="B868" t="s">
        <v>3902</v>
      </c>
      <c r="C868" t="s">
        <v>3903</v>
      </c>
      <c r="D868" t="s">
        <v>373</v>
      </c>
      <c r="E868" s="2" t="s">
        <v>270</v>
      </c>
      <c r="F868" t="s">
        <v>1901</v>
      </c>
      <c r="G868" s="2" t="s">
        <v>892</v>
      </c>
      <c r="H868" t="s">
        <v>1405</v>
      </c>
    </row>
    <row r="869" spans="1:8" x14ac:dyDescent="0.15">
      <c r="A869" s="232">
        <v>873</v>
      </c>
      <c r="B869" t="s">
        <v>3904</v>
      </c>
      <c r="C869" t="s">
        <v>3905</v>
      </c>
      <c r="D869" t="s">
        <v>373</v>
      </c>
      <c r="E869" s="2" t="s">
        <v>270</v>
      </c>
      <c r="F869" t="s">
        <v>1964</v>
      </c>
      <c r="G869" s="2" t="s">
        <v>893</v>
      </c>
      <c r="H869" t="s">
        <v>1405</v>
      </c>
    </row>
    <row r="870" spans="1:8" x14ac:dyDescent="0.15">
      <c r="A870" s="232">
        <v>874</v>
      </c>
      <c r="B870" t="s">
        <v>3906</v>
      </c>
      <c r="C870" t="s">
        <v>3907</v>
      </c>
      <c r="D870" t="s">
        <v>373</v>
      </c>
      <c r="E870" s="2" t="s">
        <v>270</v>
      </c>
      <c r="F870" t="s">
        <v>2355</v>
      </c>
      <c r="G870" s="2" t="s">
        <v>3908</v>
      </c>
      <c r="H870" t="s">
        <v>1405</v>
      </c>
    </row>
    <row r="871" spans="1:8" x14ac:dyDescent="0.15">
      <c r="A871" s="232">
        <v>875</v>
      </c>
      <c r="B871" t="s">
        <v>3909</v>
      </c>
      <c r="C871" t="s">
        <v>3910</v>
      </c>
      <c r="D871" t="s">
        <v>373</v>
      </c>
      <c r="E871" s="2" t="s">
        <v>270</v>
      </c>
      <c r="F871" t="s">
        <v>2031</v>
      </c>
      <c r="G871" s="2" t="s">
        <v>894</v>
      </c>
      <c r="H871" t="s">
        <v>1405</v>
      </c>
    </row>
    <row r="872" spans="1:8" x14ac:dyDescent="0.15">
      <c r="A872" s="232">
        <v>876</v>
      </c>
      <c r="B872" t="s">
        <v>3911</v>
      </c>
      <c r="C872" t="s">
        <v>3912</v>
      </c>
      <c r="D872" t="s">
        <v>373</v>
      </c>
      <c r="E872" s="2" t="s">
        <v>270</v>
      </c>
      <c r="F872" t="s">
        <v>1910</v>
      </c>
      <c r="G872" s="2" t="s">
        <v>3044</v>
      </c>
      <c r="H872" t="s">
        <v>1405</v>
      </c>
    </row>
    <row r="873" spans="1:8" x14ac:dyDescent="0.15">
      <c r="A873" s="232">
        <v>877</v>
      </c>
      <c r="B873" t="s">
        <v>3913</v>
      </c>
      <c r="C873" t="s">
        <v>3914</v>
      </c>
      <c r="D873" t="s">
        <v>373</v>
      </c>
      <c r="E873" s="2" t="s">
        <v>270</v>
      </c>
      <c r="F873" t="s">
        <v>1980</v>
      </c>
      <c r="G873" s="2" t="s">
        <v>590</v>
      </c>
      <c r="H873" t="s">
        <v>1405</v>
      </c>
    </row>
    <row r="874" spans="1:8" x14ac:dyDescent="0.15">
      <c r="A874" s="232">
        <v>878</v>
      </c>
      <c r="B874" t="s">
        <v>3915</v>
      </c>
      <c r="C874" t="s">
        <v>3916</v>
      </c>
      <c r="D874" t="s">
        <v>373</v>
      </c>
      <c r="E874" s="2" t="s">
        <v>270</v>
      </c>
      <c r="F874" t="s">
        <v>1910</v>
      </c>
      <c r="G874" s="2" t="s">
        <v>895</v>
      </c>
      <c r="H874" t="s">
        <v>1405</v>
      </c>
    </row>
    <row r="875" spans="1:8" x14ac:dyDescent="0.15">
      <c r="A875" s="232">
        <v>879</v>
      </c>
      <c r="B875" t="s">
        <v>3917</v>
      </c>
      <c r="C875" t="s">
        <v>3918</v>
      </c>
      <c r="D875" t="s">
        <v>373</v>
      </c>
      <c r="E875" s="2" t="s">
        <v>270</v>
      </c>
      <c r="F875" t="s">
        <v>1980</v>
      </c>
      <c r="G875" s="2" t="s">
        <v>3919</v>
      </c>
      <c r="H875" t="s">
        <v>1405</v>
      </c>
    </row>
    <row r="876" spans="1:8" x14ac:dyDescent="0.15">
      <c r="A876" s="232">
        <v>880</v>
      </c>
      <c r="B876" t="s">
        <v>3920</v>
      </c>
      <c r="C876" t="s">
        <v>3921</v>
      </c>
      <c r="D876" t="s">
        <v>373</v>
      </c>
      <c r="E876" s="2" t="s">
        <v>270</v>
      </c>
      <c r="F876" t="s">
        <v>1945</v>
      </c>
      <c r="G876" s="2" t="s">
        <v>896</v>
      </c>
      <c r="H876" t="s">
        <v>1405</v>
      </c>
    </row>
    <row r="877" spans="1:8" x14ac:dyDescent="0.15">
      <c r="A877" s="232">
        <v>881</v>
      </c>
      <c r="B877" t="s">
        <v>3922</v>
      </c>
      <c r="C877" t="s">
        <v>3923</v>
      </c>
      <c r="D877" t="s">
        <v>373</v>
      </c>
      <c r="E877" s="2" t="s">
        <v>270</v>
      </c>
      <c r="F877" t="s">
        <v>1901</v>
      </c>
      <c r="G877" s="2" t="s">
        <v>678</v>
      </c>
      <c r="H877" t="s">
        <v>1405</v>
      </c>
    </row>
    <row r="878" spans="1:8" x14ac:dyDescent="0.15">
      <c r="A878" s="232">
        <v>882</v>
      </c>
      <c r="B878" t="s">
        <v>3924</v>
      </c>
      <c r="C878" t="s">
        <v>3925</v>
      </c>
      <c r="D878" t="s">
        <v>373</v>
      </c>
      <c r="E878" s="2" t="s">
        <v>269</v>
      </c>
      <c r="F878" t="s">
        <v>2137</v>
      </c>
      <c r="G878" s="2" t="s">
        <v>897</v>
      </c>
      <c r="H878" t="s">
        <v>1405</v>
      </c>
    </row>
    <row r="879" spans="1:8" x14ac:dyDescent="0.15">
      <c r="A879" s="232">
        <v>883</v>
      </c>
      <c r="B879" t="s">
        <v>3926</v>
      </c>
      <c r="C879" t="s">
        <v>3927</v>
      </c>
      <c r="D879" t="s">
        <v>373</v>
      </c>
      <c r="E879" s="2" t="s">
        <v>269</v>
      </c>
      <c r="F879" t="s">
        <v>1932</v>
      </c>
      <c r="G879" s="2" t="s">
        <v>3928</v>
      </c>
      <c r="H879" t="s">
        <v>1405</v>
      </c>
    </row>
    <row r="880" spans="1:8" x14ac:dyDescent="0.15">
      <c r="A880" s="232">
        <v>884</v>
      </c>
      <c r="B880" t="s">
        <v>3929</v>
      </c>
      <c r="C880" t="s">
        <v>3930</v>
      </c>
      <c r="D880" t="s">
        <v>373</v>
      </c>
      <c r="E880" s="2" t="s">
        <v>269</v>
      </c>
      <c r="F880" t="s">
        <v>2206</v>
      </c>
      <c r="G880" s="2" t="s">
        <v>539</v>
      </c>
      <c r="H880" t="s">
        <v>1405</v>
      </c>
    </row>
    <row r="881" spans="1:8" x14ac:dyDescent="0.15">
      <c r="A881" s="232">
        <v>885</v>
      </c>
      <c r="B881" t="s">
        <v>3931</v>
      </c>
      <c r="C881" t="s">
        <v>3932</v>
      </c>
      <c r="D881" t="s">
        <v>373</v>
      </c>
      <c r="E881" s="2" t="s">
        <v>269</v>
      </c>
      <c r="F881" t="s">
        <v>1932</v>
      </c>
      <c r="G881" s="2" t="s">
        <v>898</v>
      </c>
      <c r="H881" t="s">
        <v>1405</v>
      </c>
    </row>
    <row r="882" spans="1:8" x14ac:dyDescent="0.15">
      <c r="A882" s="232">
        <v>886</v>
      </c>
      <c r="B882" t="s">
        <v>3933</v>
      </c>
      <c r="C882" t="s">
        <v>3934</v>
      </c>
      <c r="D882" t="s">
        <v>373</v>
      </c>
      <c r="E882" s="2" t="s">
        <v>269</v>
      </c>
      <c r="F882" t="s">
        <v>1910</v>
      </c>
      <c r="G882" s="2" t="s">
        <v>737</v>
      </c>
      <c r="H882" t="s">
        <v>1405</v>
      </c>
    </row>
    <row r="883" spans="1:8" x14ac:dyDescent="0.15">
      <c r="A883" s="232">
        <v>887</v>
      </c>
      <c r="B883" t="s">
        <v>3935</v>
      </c>
      <c r="C883" t="s">
        <v>3936</v>
      </c>
      <c r="D883" t="s">
        <v>373</v>
      </c>
      <c r="E883" s="2" t="s">
        <v>269</v>
      </c>
      <c r="F883" t="s">
        <v>2087</v>
      </c>
      <c r="G883" s="2" t="s">
        <v>899</v>
      </c>
      <c r="H883" t="s">
        <v>1405</v>
      </c>
    </row>
    <row r="884" spans="1:8" x14ac:dyDescent="0.15">
      <c r="A884" s="232">
        <v>888</v>
      </c>
      <c r="B884" t="s">
        <v>3937</v>
      </c>
      <c r="C884" t="s">
        <v>3938</v>
      </c>
      <c r="D884" t="s">
        <v>373</v>
      </c>
      <c r="E884" s="2" t="s">
        <v>269</v>
      </c>
      <c r="F884" t="s">
        <v>2133</v>
      </c>
      <c r="G884" s="2" t="s">
        <v>846</v>
      </c>
      <c r="H884" t="s">
        <v>1405</v>
      </c>
    </row>
    <row r="885" spans="1:8" x14ac:dyDescent="0.15">
      <c r="A885" s="232">
        <v>889</v>
      </c>
      <c r="B885" t="s">
        <v>3939</v>
      </c>
      <c r="C885" t="s">
        <v>3940</v>
      </c>
      <c r="D885" t="s">
        <v>373</v>
      </c>
      <c r="E885" s="2" t="s">
        <v>269</v>
      </c>
      <c r="F885" t="s">
        <v>2003</v>
      </c>
      <c r="G885" s="2" t="s">
        <v>900</v>
      </c>
      <c r="H885" t="s">
        <v>1405</v>
      </c>
    </row>
    <row r="886" spans="1:8" x14ac:dyDescent="0.15">
      <c r="A886" s="232">
        <v>890</v>
      </c>
      <c r="B886" t="s">
        <v>3941</v>
      </c>
      <c r="C886" t="s">
        <v>3942</v>
      </c>
      <c r="D886" t="s">
        <v>373</v>
      </c>
      <c r="E886" s="2" t="s">
        <v>269</v>
      </c>
      <c r="F886" t="s">
        <v>27</v>
      </c>
      <c r="G886" s="2" t="s">
        <v>901</v>
      </c>
      <c r="H886" t="s">
        <v>1405</v>
      </c>
    </row>
    <row r="887" spans="1:8" x14ac:dyDescent="0.15">
      <c r="A887" s="232">
        <v>891</v>
      </c>
      <c r="B887" t="s">
        <v>3943</v>
      </c>
      <c r="C887" t="s">
        <v>3944</v>
      </c>
      <c r="D887" t="s">
        <v>373</v>
      </c>
      <c r="E887" s="2" t="s">
        <v>269</v>
      </c>
      <c r="F887" t="s">
        <v>1932</v>
      </c>
      <c r="G887" s="2" t="s">
        <v>701</v>
      </c>
      <c r="H887" t="s">
        <v>1405</v>
      </c>
    </row>
    <row r="888" spans="1:8" x14ac:dyDescent="0.15">
      <c r="A888" s="232">
        <v>892</v>
      </c>
      <c r="B888" t="s">
        <v>3945</v>
      </c>
      <c r="C888" t="s">
        <v>3946</v>
      </c>
      <c r="D888" t="s">
        <v>373</v>
      </c>
      <c r="E888" s="2" t="s">
        <v>269</v>
      </c>
      <c r="F888" t="s">
        <v>1932</v>
      </c>
      <c r="G888" s="2" t="s">
        <v>881</v>
      </c>
      <c r="H888" t="s">
        <v>1405</v>
      </c>
    </row>
    <row r="889" spans="1:8" x14ac:dyDescent="0.15">
      <c r="A889" s="232">
        <v>893</v>
      </c>
      <c r="B889" t="s">
        <v>3947</v>
      </c>
      <c r="C889" t="s">
        <v>3948</v>
      </c>
      <c r="D889" t="s">
        <v>373</v>
      </c>
      <c r="E889" s="2" t="s">
        <v>269</v>
      </c>
      <c r="F889" t="s">
        <v>2256</v>
      </c>
      <c r="G889" s="2" t="s">
        <v>3572</v>
      </c>
      <c r="H889" t="s">
        <v>1405</v>
      </c>
    </row>
    <row r="890" spans="1:8" x14ac:dyDescent="0.15">
      <c r="A890" s="232">
        <v>894</v>
      </c>
      <c r="B890" t="s">
        <v>3949</v>
      </c>
      <c r="C890" t="s">
        <v>3950</v>
      </c>
      <c r="D890" t="s">
        <v>373</v>
      </c>
      <c r="E890" s="2" t="s">
        <v>269</v>
      </c>
      <c r="F890" t="s">
        <v>2355</v>
      </c>
      <c r="G890" s="2" t="s">
        <v>612</v>
      </c>
      <c r="H890" t="s">
        <v>1405</v>
      </c>
    </row>
    <row r="891" spans="1:8" x14ac:dyDescent="0.15">
      <c r="A891" s="232">
        <v>895</v>
      </c>
      <c r="B891" t="s">
        <v>3951</v>
      </c>
      <c r="C891" t="s">
        <v>3952</v>
      </c>
      <c r="D891" t="s">
        <v>373</v>
      </c>
      <c r="E891" s="2" t="s">
        <v>269</v>
      </c>
      <c r="F891" t="s">
        <v>1910</v>
      </c>
      <c r="G891" s="2" t="s">
        <v>3953</v>
      </c>
      <c r="H891" t="s">
        <v>1405</v>
      </c>
    </row>
    <row r="892" spans="1:8" x14ac:dyDescent="0.15">
      <c r="A892" s="232">
        <v>896</v>
      </c>
      <c r="B892" t="s">
        <v>3954</v>
      </c>
      <c r="C892" t="s">
        <v>3955</v>
      </c>
      <c r="D892" t="s">
        <v>373</v>
      </c>
      <c r="E892" s="2" t="s">
        <v>269</v>
      </c>
      <c r="F892" t="s">
        <v>2010</v>
      </c>
      <c r="G892" s="2" t="s">
        <v>703</v>
      </c>
      <c r="H892" t="s">
        <v>1405</v>
      </c>
    </row>
    <row r="893" spans="1:8" x14ac:dyDescent="0.15">
      <c r="A893" s="232">
        <v>897</v>
      </c>
      <c r="B893" t="s">
        <v>3956</v>
      </c>
      <c r="C893" t="s">
        <v>3957</v>
      </c>
      <c r="D893" t="s">
        <v>373</v>
      </c>
      <c r="E893" s="2" t="s">
        <v>269</v>
      </c>
      <c r="F893" t="s">
        <v>1980</v>
      </c>
      <c r="G893" s="2" t="s">
        <v>526</v>
      </c>
      <c r="H893" t="s">
        <v>1405</v>
      </c>
    </row>
    <row r="894" spans="1:8" x14ac:dyDescent="0.15">
      <c r="A894" s="232">
        <v>898</v>
      </c>
      <c r="B894" t="s">
        <v>3958</v>
      </c>
      <c r="C894" t="s">
        <v>3959</v>
      </c>
      <c r="D894" t="s">
        <v>373</v>
      </c>
      <c r="E894" s="2" t="s">
        <v>269</v>
      </c>
      <c r="F894" t="s">
        <v>2206</v>
      </c>
      <c r="G894" s="2" t="s">
        <v>3572</v>
      </c>
      <c r="H894" t="s">
        <v>1405</v>
      </c>
    </row>
    <row r="895" spans="1:8" x14ac:dyDescent="0.15">
      <c r="A895" s="232">
        <v>899</v>
      </c>
      <c r="B895" t="s">
        <v>3960</v>
      </c>
      <c r="C895" t="s">
        <v>3961</v>
      </c>
      <c r="D895" t="s">
        <v>373</v>
      </c>
      <c r="E895" s="2" t="s">
        <v>269</v>
      </c>
      <c r="F895" t="s">
        <v>1932</v>
      </c>
      <c r="G895" s="2" t="s">
        <v>902</v>
      </c>
      <c r="H895" t="s">
        <v>1405</v>
      </c>
    </row>
    <row r="896" spans="1:8" x14ac:dyDescent="0.15">
      <c r="A896" s="232">
        <v>900</v>
      </c>
      <c r="B896" t="s">
        <v>3962</v>
      </c>
      <c r="C896" t="s">
        <v>3963</v>
      </c>
      <c r="D896" t="s">
        <v>373</v>
      </c>
      <c r="E896" s="2" t="s">
        <v>1392</v>
      </c>
      <c r="F896" t="s">
        <v>1945</v>
      </c>
      <c r="G896" s="2" t="s">
        <v>3964</v>
      </c>
      <c r="H896" t="s">
        <v>1405</v>
      </c>
    </row>
    <row r="897" spans="1:8" x14ac:dyDescent="0.15">
      <c r="A897" s="232">
        <v>901</v>
      </c>
      <c r="B897" t="s">
        <v>3965</v>
      </c>
      <c r="C897" t="s">
        <v>3966</v>
      </c>
      <c r="D897" t="s">
        <v>373</v>
      </c>
      <c r="E897" s="2" t="s">
        <v>1392</v>
      </c>
      <c r="F897" t="s">
        <v>1932</v>
      </c>
      <c r="G897" s="2" t="s">
        <v>903</v>
      </c>
      <c r="H897" t="s">
        <v>1405</v>
      </c>
    </row>
    <row r="898" spans="1:8" x14ac:dyDescent="0.15">
      <c r="A898" s="232">
        <v>902</v>
      </c>
      <c r="B898" t="s">
        <v>3967</v>
      </c>
      <c r="C898" t="s">
        <v>3968</v>
      </c>
      <c r="D898" t="s">
        <v>373</v>
      </c>
      <c r="E898" s="2" t="s">
        <v>1392</v>
      </c>
      <c r="F898" t="s">
        <v>2087</v>
      </c>
      <c r="G898" s="2" t="s">
        <v>904</v>
      </c>
      <c r="H898" t="s">
        <v>1405</v>
      </c>
    </row>
    <row r="899" spans="1:8" x14ac:dyDescent="0.15">
      <c r="A899" s="232">
        <v>903</v>
      </c>
      <c r="B899" t="s">
        <v>3969</v>
      </c>
      <c r="C899" t="s">
        <v>3970</v>
      </c>
      <c r="D899" t="s">
        <v>373</v>
      </c>
      <c r="E899" s="2" t="s">
        <v>273</v>
      </c>
      <c r="F899" t="s">
        <v>2031</v>
      </c>
      <c r="G899" s="2" t="s">
        <v>3971</v>
      </c>
      <c r="H899" t="s">
        <v>1405</v>
      </c>
    </row>
    <row r="900" spans="1:8" x14ac:dyDescent="0.15">
      <c r="A900" s="232">
        <v>904</v>
      </c>
      <c r="B900" t="s">
        <v>3972</v>
      </c>
      <c r="C900" t="s">
        <v>3973</v>
      </c>
      <c r="D900" t="s">
        <v>1432</v>
      </c>
      <c r="E900" s="2" t="s">
        <v>82</v>
      </c>
      <c r="F900" t="s">
        <v>2087</v>
      </c>
      <c r="G900" s="2" t="s">
        <v>3974</v>
      </c>
      <c r="H900" t="s">
        <v>1405</v>
      </c>
    </row>
    <row r="901" spans="1:8" x14ac:dyDescent="0.15">
      <c r="A901" s="232">
        <v>905</v>
      </c>
      <c r="B901" t="s">
        <v>3975</v>
      </c>
      <c r="C901" t="s">
        <v>3976</v>
      </c>
      <c r="D901" t="s">
        <v>373</v>
      </c>
      <c r="E901" s="2">
        <v>4</v>
      </c>
      <c r="F901" t="s">
        <v>1980</v>
      </c>
      <c r="G901" s="2">
        <v>980502</v>
      </c>
      <c r="H901" t="s">
        <v>1405</v>
      </c>
    </row>
    <row r="902" spans="1:8" x14ac:dyDescent="0.15">
      <c r="A902" s="232">
        <v>906</v>
      </c>
      <c r="B902" t="s">
        <v>3977</v>
      </c>
      <c r="C902" t="s">
        <v>3978</v>
      </c>
      <c r="D902" t="s">
        <v>373</v>
      </c>
      <c r="E902" s="2">
        <v>4</v>
      </c>
      <c r="F902" t="s">
        <v>2476</v>
      </c>
      <c r="G902" s="2">
        <v>980410</v>
      </c>
      <c r="H902" t="s">
        <v>1405</v>
      </c>
    </row>
    <row r="903" spans="1:8" x14ac:dyDescent="0.15">
      <c r="A903" s="232">
        <v>907</v>
      </c>
      <c r="B903" t="s">
        <v>3979</v>
      </c>
      <c r="C903" t="s">
        <v>3980</v>
      </c>
      <c r="D903" t="s">
        <v>373</v>
      </c>
      <c r="E903" s="2">
        <v>4</v>
      </c>
      <c r="F903" t="s">
        <v>2553</v>
      </c>
      <c r="G903" s="2" t="s">
        <v>3981</v>
      </c>
      <c r="H903" t="s">
        <v>1405</v>
      </c>
    </row>
    <row r="904" spans="1:8" x14ac:dyDescent="0.15">
      <c r="A904" s="232">
        <v>908</v>
      </c>
      <c r="B904" t="s">
        <v>3982</v>
      </c>
      <c r="C904" t="s">
        <v>3983</v>
      </c>
      <c r="D904" t="s">
        <v>373</v>
      </c>
      <c r="E904" s="2">
        <v>4</v>
      </c>
      <c r="F904" t="s">
        <v>2206</v>
      </c>
      <c r="G904" s="2">
        <v>980822</v>
      </c>
      <c r="H904" t="s">
        <v>1405</v>
      </c>
    </row>
    <row r="905" spans="1:8" x14ac:dyDescent="0.15">
      <c r="A905" s="232">
        <v>909</v>
      </c>
      <c r="B905" t="s">
        <v>3984</v>
      </c>
      <c r="C905" t="s">
        <v>3985</v>
      </c>
      <c r="D905" t="s">
        <v>373</v>
      </c>
      <c r="E905" s="2">
        <v>4</v>
      </c>
      <c r="F905" t="s">
        <v>1917</v>
      </c>
      <c r="G905" s="2" t="s">
        <v>890</v>
      </c>
      <c r="H905" t="s">
        <v>1405</v>
      </c>
    </row>
    <row r="906" spans="1:8" x14ac:dyDescent="0.15">
      <c r="A906" s="232">
        <v>910</v>
      </c>
      <c r="B906" t="s">
        <v>3986</v>
      </c>
      <c r="C906" t="s">
        <v>3987</v>
      </c>
      <c r="D906" t="s">
        <v>373</v>
      </c>
      <c r="E906" s="2">
        <v>4</v>
      </c>
      <c r="F906" t="s">
        <v>1910</v>
      </c>
      <c r="G906" s="2">
        <v>980916</v>
      </c>
      <c r="H906" t="s">
        <v>1405</v>
      </c>
    </row>
    <row r="907" spans="1:8" x14ac:dyDescent="0.15">
      <c r="A907" s="232">
        <v>911</v>
      </c>
      <c r="B907" t="s">
        <v>3988</v>
      </c>
      <c r="C907" t="s">
        <v>3989</v>
      </c>
      <c r="D907" t="s">
        <v>373</v>
      </c>
      <c r="E907" s="2">
        <v>4</v>
      </c>
      <c r="F907" t="s">
        <v>2003</v>
      </c>
      <c r="G907" s="2" t="s">
        <v>553</v>
      </c>
      <c r="H907" t="s">
        <v>1405</v>
      </c>
    </row>
    <row r="908" spans="1:8" x14ac:dyDescent="0.15">
      <c r="A908" s="232">
        <v>912</v>
      </c>
      <c r="B908" t="s">
        <v>3990</v>
      </c>
      <c r="C908" t="s">
        <v>3991</v>
      </c>
      <c r="D908" t="s">
        <v>373</v>
      </c>
      <c r="E908" s="2">
        <v>4</v>
      </c>
      <c r="F908" t="s">
        <v>2373</v>
      </c>
      <c r="G908" s="2" t="s">
        <v>3992</v>
      </c>
      <c r="H908" t="s">
        <v>1405</v>
      </c>
    </row>
    <row r="909" spans="1:8" x14ac:dyDescent="0.15">
      <c r="A909" s="232">
        <v>913</v>
      </c>
      <c r="B909" t="s">
        <v>3993</v>
      </c>
      <c r="C909" t="s">
        <v>3994</v>
      </c>
      <c r="D909" t="s">
        <v>373</v>
      </c>
      <c r="E909" s="2" t="s">
        <v>270</v>
      </c>
      <c r="F909" t="s">
        <v>2476</v>
      </c>
      <c r="G909" s="2" t="s">
        <v>905</v>
      </c>
      <c r="H909" t="s">
        <v>1405</v>
      </c>
    </row>
    <row r="910" spans="1:8" x14ac:dyDescent="0.15">
      <c r="A910" s="232">
        <v>914</v>
      </c>
      <c r="B910" t="s">
        <v>3995</v>
      </c>
      <c r="C910" t="s">
        <v>3996</v>
      </c>
      <c r="D910" t="s">
        <v>373</v>
      </c>
      <c r="E910" s="2" t="s">
        <v>270</v>
      </c>
      <c r="F910" t="s">
        <v>1932</v>
      </c>
      <c r="G910" s="2" t="s">
        <v>547</v>
      </c>
      <c r="H910" t="s">
        <v>1405</v>
      </c>
    </row>
    <row r="911" spans="1:8" x14ac:dyDescent="0.15">
      <c r="A911" s="232">
        <v>915</v>
      </c>
      <c r="B911" t="s">
        <v>3997</v>
      </c>
      <c r="C911" t="s">
        <v>3998</v>
      </c>
      <c r="D911" t="s">
        <v>373</v>
      </c>
      <c r="E911" s="2" t="s">
        <v>269</v>
      </c>
      <c r="F911" t="s">
        <v>1945</v>
      </c>
      <c r="G911" s="2" t="s">
        <v>906</v>
      </c>
      <c r="H911" t="s">
        <v>1405</v>
      </c>
    </row>
    <row r="912" spans="1:8" x14ac:dyDescent="0.15">
      <c r="A912" s="232">
        <v>916</v>
      </c>
      <c r="B912" t="s">
        <v>3999</v>
      </c>
      <c r="C912" t="s">
        <v>4000</v>
      </c>
      <c r="D912" t="s">
        <v>373</v>
      </c>
      <c r="E912" s="2" t="s">
        <v>269</v>
      </c>
      <c r="F912" t="s">
        <v>1910</v>
      </c>
      <c r="G912" s="2" t="s">
        <v>907</v>
      </c>
      <c r="H912" t="s">
        <v>1405</v>
      </c>
    </row>
    <row r="913" spans="1:8" x14ac:dyDescent="0.15">
      <c r="A913" s="232">
        <v>917</v>
      </c>
      <c r="B913" t="s">
        <v>4001</v>
      </c>
      <c r="C913" t="s">
        <v>4002</v>
      </c>
      <c r="D913" t="s">
        <v>373</v>
      </c>
      <c r="E913" s="2" t="s">
        <v>269</v>
      </c>
      <c r="F913" t="s">
        <v>2007</v>
      </c>
      <c r="G913" s="2" t="s">
        <v>4003</v>
      </c>
      <c r="H913" t="s">
        <v>1405</v>
      </c>
    </row>
    <row r="914" spans="1:8" x14ac:dyDescent="0.15">
      <c r="A914" s="232">
        <v>918</v>
      </c>
      <c r="B914" t="s">
        <v>4004</v>
      </c>
      <c r="C914" t="s">
        <v>4005</v>
      </c>
      <c r="D914" t="s">
        <v>373</v>
      </c>
      <c r="E914" s="2" t="s">
        <v>269</v>
      </c>
      <c r="F914" t="s">
        <v>2206</v>
      </c>
      <c r="G914" s="2" t="s">
        <v>2570</v>
      </c>
      <c r="H914" t="s">
        <v>1405</v>
      </c>
    </row>
    <row r="915" spans="1:8" x14ac:dyDescent="0.15">
      <c r="A915" s="232">
        <v>919</v>
      </c>
      <c r="B915" t="s">
        <v>4006</v>
      </c>
      <c r="C915" t="s">
        <v>4007</v>
      </c>
      <c r="D915" t="s">
        <v>373</v>
      </c>
      <c r="E915" s="2" t="s">
        <v>269</v>
      </c>
      <c r="F915" t="s">
        <v>2087</v>
      </c>
      <c r="G915" s="2" t="s">
        <v>908</v>
      </c>
      <c r="H915" t="s">
        <v>1405</v>
      </c>
    </row>
    <row r="916" spans="1:8" x14ac:dyDescent="0.15">
      <c r="A916" s="232">
        <v>920</v>
      </c>
      <c r="B916" t="s">
        <v>4008</v>
      </c>
      <c r="C916" t="s">
        <v>4009</v>
      </c>
      <c r="D916" t="s">
        <v>373</v>
      </c>
      <c r="E916" s="2" t="s">
        <v>269</v>
      </c>
      <c r="F916" t="s">
        <v>2553</v>
      </c>
      <c r="G916" s="2" t="s">
        <v>909</v>
      </c>
      <c r="H916" t="s">
        <v>1405</v>
      </c>
    </row>
    <row r="917" spans="1:8" x14ac:dyDescent="0.15">
      <c r="A917" s="232">
        <v>921</v>
      </c>
      <c r="B917" t="s">
        <v>4010</v>
      </c>
      <c r="C917" t="s">
        <v>4011</v>
      </c>
      <c r="D917" t="s">
        <v>373</v>
      </c>
      <c r="E917" s="2" t="s">
        <v>1392</v>
      </c>
      <c r="F917" t="s">
        <v>1980</v>
      </c>
      <c r="G917" s="2" t="s">
        <v>910</v>
      </c>
      <c r="H917" t="s">
        <v>1405</v>
      </c>
    </row>
    <row r="918" spans="1:8" x14ac:dyDescent="0.15">
      <c r="A918" s="232">
        <v>922</v>
      </c>
      <c r="B918" t="s">
        <v>4012</v>
      </c>
      <c r="C918" t="s">
        <v>4013</v>
      </c>
      <c r="D918" t="s">
        <v>373</v>
      </c>
      <c r="E918" s="2" t="s">
        <v>1392</v>
      </c>
      <c r="F918" t="s">
        <v>1980</v>
      </c>
      <c r="G918" s="2" t="s">
        <v>911</v>
      </c>
      <c r="H918" t="s">
        <v>1405</v>
      </c>
    </row>
    <row r="919" spans="1:8" x14ac:dyDescent="0.15">
      <c r="A919" s="232">
        <v>923</v>
      </c>
      <c r="B919" t="s">
        <v>4014</v>
      </c>
      <c r="C919" t="s">
        <v>4015</v>
      </c>
      <c r="D919" t="s">
        <v>1432</v>
      </c>
      <c r="E919" s="2" t="s">
        <v>66</v>
      </c>
      <c r="F919" t="s">
        <v>2031</v>
      </c>
      <c r="G919" s="2" t="s">
        <v>4016</v>
      </c>
      <c r="H919" t="s">
        <v>1405</v>
      </c>
    </row>
    <row r="920" spans="1:8" x14ac:dyDescent="0.15">
      <c r="A920" s="232">
        <v>924</v>
      </c>
      <c r="B920" t="s">
        <v>4017</v>
      </c>
      <c r="C920" t="s">
        <v>4018</v>
      </c>
      <c r="D920" t="s">
        <v>373</v>
      </c>
      <c r="E920" s="2" t="s">
        <v>271</v>
      </c>
      <c r="F920" t="s">
        <v>2137</v>
      </c>
      <c r="G920" s="2" t="s">
        <v>2990</v>
      </c>
      <c r="H920" t="s">
        <v>1405</v>
      </c>
    </row>
    <row r="921" spans="1:8" x14ac:dyDescent="0.15">
      <c r="A921" s="232">
        <v>925</v>
      </c>
      <c r="B921" t="s">
        <v>4019</v>
      </c>
      <c r="C921" t="s">
        <v>4020</v>
      </c>
      <c r="D921" t="s">
        <v>373</v>
      </c>
      <c r="E921" s="2" t="s">
        <v>271</v>
      </c>
      <c r="F921" t="s">
        <v>1932</v>
      </c>
      <c r="G921" s="2" t="s">
        <v>4021</v>
      </c>
      <c r="H921" t="s">
        <v>1405</v>
      </c>
    </row>
    <row r="922" spans="1:8" x14ac:dyDescent="0.15">
      <c r="A922" s="232">
        <v>926</v>
      </c>
      <c r="B922" t="s">
        <v>4022</v>
      </c>
      <c r="C922" t="s">
        <v>4023</v>
      </c>
      <c r="D922" t="s">
        <v>373</v>
      </c>
      <c r="E922" s="2" t="s">
        <v>271</v>
      </c>
      <c r="F922" t="s">
        <v>1939</v>
      </c>
      <c r="G922" s="2" t="s">
        <v>4024</v>
      </c>
      <c r="H922" t="s">
        <v>1405</v>
      </c>
    </row>
    <row r="923" spans="1:8" x14ac:dyDescent="0.15">
      <c r="A923" s="232">
        <v>927</v>
      </c>
      <c r="B923" t="s">
        <v>4025</v>
      </c>
      <c r="C923" t="s">
        <v>4026</v>
      </c>
      <c r="D923" t="s">
        <v>373</v>
      </c>
      <c r="E923" s="2" t="s">
        <v>271</v>
      </c>
      <c r="F923" t="s">
        <v>2087</v>
      </c>
      <c r="G923" s="2" t="s">
        <v>554</v>
      </c>
      <c r="H923" t="s">
        <v>1405</v>
      </c>
    </row>
    <row r="924" spans="1:8" x14ac:dyDescent="0.15">
      <c r="A924" s="232">
        <v>928</v>
      </c>
      <c r="B924" t="s">
        <v>4027</v>
      </c>
      <c r="C924" t="s">
        <v>4028</v>
      </c>
      <c r="D924" t="s">
        <v>373</v>
      </c>
      <c r="E924" s="2" t="s">
        <v>271</v>
      </c>
      <c r="F924" t="s">
        <v>2137</v>
      </c>
      <c r="G924" s="2" t="s">
        <v>553</v>
      </c>
      <c r="H924" t="s">
        <v>1405</v>
      </c>
    </row>
    <row r="925" spans="1:8" x14ac:dyDescent="0.15">
      <c r="A925" s="232">
        <v>929</v>
      </c>
      <c r="B925" t="s">
        <v>4029</v>
      </c>
      <c r="C925" t="s">
        <v>4030</v>
      </c>
      <c r="D925" t="s">
        <v>373</v>
      </c>
      <c r="E925" s="2" t="s">
        <v>271</v>
      </c>
      <c r="F925" t="s">
        <v>2031</v>
      </c>
      <c r="G925" s="2" t="s">
        <v>912</v>
      </c>
      <c r="H925" t="s">
        <v>1405</v>
      </c>
    </row>
    <row r="926" spans="1:8" x14ac:dyDescent="0.15">
      <c r="A926" s="232">
        <v>930</v>
      </c>
      <c r="B926" t="s">
        <v>4031</v>
      </c>
      <c r="C926" t="s">
        <v>4032</v>
      </c>
      <c r="D926" t="s">
        <v>373</v>
      </c>
      <c r="E926" s="2" t="s">
        <v>270</v>
      </c>
      <c r="F926" t="s">
        <v>1939</v>
      </c>
      <c r="G926" s="2" t="s">
        <v>2907</v>
      </c>
      <c r="H926" t="s">
        <v>1405</v>
      </c>
    </row>
    <row r="927" spans="1:8" x14ac:dyDescent="0.15">
      <c r="A927" s="232">
        <v>931</v>
      </c>
      <c r="B927" t="s">
        <v>4033</v>
      </c>
      <c r="C927" t="s">
        <v>4034</v>
      </c>
      <c r="D927" t="s">
        <v>373</v>
      </c>
      <c r="E927" s="2" t="s">
        <v>270</v>
      </c>
      <c r="F927" t="s">
        <v>2087</v>
      </c>
      <c r="G927" s="2" t="s">
        <v>4035</v>
      </c>
      <c r="H927" t="s">
        <v>1405</v>
      </c>
    </row>
    <row r="928" spans="1:8" x14ac:dyDescent="0.15">
      <c r="A928" s="232">
        <v>932</v>
      </c>
      <c r="B928" t="s">
        <v>4036</v>
      </c>
      <c r="C928" t="s">
        <v>4037</v>
      </c>
      <c r="D928" t="s">
        <v>373</v>
      </c>
      <c r="E928" s="2" t="s">
        <v>270</v>
      </c>
      <c r="F928" t="s">
        <v>2212</v>
      </c>
      <c r="G928" s="2" t="s">
        <v>913</v>
      </c>
      <c r="H928" t="s">
        <v>1405</v>
      </c>
    </row>
    <row r="929" spans="1:8" x14ac:dyDescent="0.15">
      <c r="A929" s="232">
        <v>933</v>
      </c>
      <c r="B929" t="s">
        <v>4038</v>
      </c>
      <c r="C929" t="s">
        <v>4039</v>
      </c>
      <c r="D929" t="s">
        <v>373</v>
      </c>
      <c r="E929" s="2" t="s">
        <v>270</v>
      </c>
      <c r="F929" t="s">
        <v>2066</v>
      </c>
      <c r="G929" s="2" t="s">
        <v>811</v>
      </c>
      <c r="H929" t="s">
        <v>1405</v>
      </c>
    </row>
    <row r="930" spans="1:8" x14ac:dyDescent="0.15">
      <c r="A930" s="232">
        <v>934</v>
      </c>
      <c r="B930" t="s">
        <v>4040</v>
      </c>
      <c r="C930" t="s">
        <v>4041</v>
      </c>
      <c r="D930" t="s">
        <v>373</v>
      </c>
      <c r="E930" s="2" t="s">
        <v>270</v>
      </c>
      <c r="F930" t="s">
        <v>1948</v>
      </c>
      <c r="G930" s="2" t="s">
        <v>2894</v>
      </c>
      <c r="H930" t="s">
        <v>1405</v>
      </c>
    </row>
    <row r="931" spans="1:8" x14ac:dyDescent="0.15">
      <c r="A931" s="232">
        <v>935</v>
      </c>
      <c r="B931" t="s">
        <v>4042</v>
      </c>
      <c r="C931" t="s">
        <v>4043</v>
      </c>
      <c r="D931" t="s">
        <v>373</v>
      </c>
      <c r="E931" s="2" t="s">
        <v>269</v>
      </c>
      <c r="F931" t="s">
        <v>1980</v>
      </c>
      <c r="G931" s="2" t="s">
        <v>4044</v>
      </c>
      <c r="H931" t="s">
        <v>1405</v>
      </c>
    </row>
    <row r="932" spans="1:8" x14ac:dyDescent="0.15">
      <c r="A932" s="232">
        <v>936</v>
      </c>
      <c r="B932" t="s">
        <v>4045</v>
      </c>
      <c r="C932" t="s">
        <v>4046</v>
      </c>
      <c r="D932" t="s">
        <v>373</v>
      </c>
      <c r="E932" s="2" t="s">
        <v>269</v>
      </c>
      <c r="F932" t="s">
        <v>2262</v>
      </c>
      <c r="G932" s="2" t="s">
        <v>4047</v>
      </c>
      <c r="H932" t="s">
        <v>1405</v>
      </c>
    </row>
    <row r="933" spans="1:8" x14ac:dyDescent="0.15">
      <c r="A933" s="232">
        <v>937</v>
      </c>
      <c r="B933" t="s">
        <v>4048</v>
      </c>
      <c r="C933" t="s">
        <v>4049</v>
      </c>
      <c r="D933" t="s">
        <v>373</v>
      </c>
      <c r="E933" s="2" t="s">
        <v>269</v>
      </c>
      <c r="F933" t="s">
        <v>2206</v>
      </c>
      <c r="G933" s="2" t="s">
        <v>914</v>
      </c>
      <c r="H933" t="s">
        <v>1405</v>
      </c>
    </row>
    <row r="934" spans="1:8" x14ac:dyDescent="0.15">
      <c r="A934" s="232">
        <v>938</v>
      </c>
      <c r="B934" t="s">
        <v>4050</v>
      </c>
      <c r="C934" t="s">
        <v>4051</v>
      </c>
      <c r="D934" t="s">
        <v>373</v>
      </c>
      <c r="E934" s="2" t="s">
        <v>269</v>
      </c>
      <c r="F934" t="s">
        <v>1932</v>
      </c>
      <c r="G934" s="2" t="s">
        <v>4052</v>
      </c>
      <c r="H934" t="s">
        <v>1405</v>
      </c>
    </row>
    <row r="935" spans="1:8" x14ac:dyDescent="0.15">
      <c r="A935" s="232">
        <v>939</v>
      </c>
      <c r="B935" t="s">
        <v>4053</v>
      </c>
      <c r="C935" t="s">
        <v>4054</v>
      </c>
      <c r="D935" t="s">
        <v>373</v>
      </c>
      <c r="E935" s="2" t="s">
        <v>269</v>
      </c>
      <c r="F935" t="s">
        <v>1980</v>
      </c>
      <c r="G935" s="2" t="s">
        <v>881</v>
      </c>
      <c r="H935" t="s">
        <v>1405</v>
      </c>
    </row>
    <row r="936" spans="1:8" x14ac:dyDescent="0.15">
      <c r="A936" s="232">
        <v>940</v>
      </c>
      <c r="B936" t="s">
        <v>4055</v>
      </c>
      <c r="C936" t="s">
        <v>4056</v>
      </c>
      <c r="D936" t="s">
        <v>373</v>
      </c>
      <c r="E936" s="2" t="s">
        <v>269</v>
      </c>
      <c r="F936" t="s">
        <v>1932</v>
      </c>
      <c r="G936" s="2" t="s">
        <v>561</v>
      </c>
      <c r="H936" t="s">
        <v>1405</v>
      </c>
    </row>
    <row r="937" spans="1:8" x14ac:dyDescent="0.15">
      <c r="A937" s="232">
        <v>941</v>
      </c>
      <c r="B937" t="s">
        <v>4057</v>
      </c>
      <c r="C937" t="s">
        <v>4058</v>
      </c>
      <c r="D937" t="s">
        <v>373</v>
      </c>
      <c r="E937" s="2" t="s">
        <v>269</v>
      </c>
      <c r="F937" t="s">
        <v>2031</v>
      </c>
      <c r="G937" s="2" t="s">
        <v>4059</v>
      </c>
      <c r="H937" t="s">
        <v>1405</v>
      </c>
    </row>
    <row r="938" spans="1:8" x14ac:dyDescent="0.15">
      <c r="A938" s="232">
        <v>942</v>
      </c>
      <c r="B938" t="s">
        <v>4060</v>
      </c>
      <c r="C938" t="s">
        <v>4061</v>
      </c>
      <c r="D938" t="s">
        <v>373</v>
      </c>
      <c r="E938" s="2" t="s">
        <v>269</v>
      </c>
      <c r="F938" t="s">
        <v>1910</v>
      </c>
      <c r="G938" s="2" t="s">
        <v>819</v>
      </c>
      <c r="H938" t="s">
        <v>1405</v>
      </c>
    </row>
    <row r="939" spans="1:8" x14ac:dyDescent="0.15">
      <c r="A939" s="232">
        <v>943</v>
      </c>
      <c r="B939" t="s">
        <v>4062</v>
      </c>
      <c r="C939" t="s">
        <v>4063</v>
      </c>
      <c r="D939" t="s">
        <v>373</v>
      </c>
      <c r="E939" s="2" t="s">
        <v>270</v>
      </c>
      <c r="F939" t="s">
        <v>2476</v>
      </c>
      <c r="G939" s="2" t="s">
        <v>915</v>
      </c>
      <c r="H939" t="s">
        <v>1405</v>
      </c>
    </row>
    <row r="940" spans="1:8" x14ac:dyDescent="0.15">
      <c r="A940" s="232">
        <v>944</v>
      </c>
      <c r="B940" t="s">
        <v>4064</v>
      </c>
      <c r="C940" t="s">
        <v>4065</v>
      </c>
      <c r="D940" t="s">
        <v>373</v>
      </c>
      <c r="E940" s="2" t="s">
        <v>271</v>
      </c>
      <c r="F940" t="s">
        <v>2111</v>
      </c>
      <c r="G940" s="2" t="s">
        <v>546</v>
      </c>
      <c r="H940" t="s">
        <v>1405</v>
      </c>
    </row>
    <row r="941" spans="1:8" x14ac:dyDescent="0.15">
      <c r="A941" s="232">
        <v>945</v>
      </c>
      <c r="B941" t="s">
        <v>4066</v>
      </c>
      <c r="C941" t="s">
        <v>4067</v>
      </c>
      <c r="D941" t="s">
        <v>373</v>
      </c>
      <c r="E941" s="2" t="s">
        <v>271</v>
      </c>
      <c r="F941" t="s">
        <v>1964</v>
      </c>
      <c r="G941" s="2" t="s">
        <v>916</v>
      </c>
      <c r="H941" t="s">
        <v>1405</v>
      </c>
    </row>
    <row r="942" spans="1:8" x14ac:dyDescent="0.15">
      <c r="A942" s="232">
        <v>946</v>
      </c>
      <c r="B942" t="s">
        <v>4068</v>
      </c>
      <c r="C942" t="s">
        <v>4069</v>
      </c>
      <c r="D942" t="s">
        <v>1432</v>
      </c>
      <c r="E942" s="2" t="s">
        <v>70</v>
      </c>
      <c r="F942" t="s">
        <v>1901</v>
      </c>
      <c r="G942" s="2" t="s">
        <v>917</v>
      </c>
      <c r="H942" t="s">
        <v>1405</v>
      </c>
    </row>
    <row r="943" spans="1:8" x14ac:dyDescent="0.15">
      <c r="A943" s="232">
        <v>947</v>
      </c>
      <c r="B943" t="s">
        <v>4070</v>
      </c>
      <c r="C943" t="s">
        <v>4071</v>
      </c>
      <c r="D943" t="s">
        <v>1432</v>
      </c>
      <c r="E943" s="2" t="s">
        <v>70</v>
      </c>
      <c r="F943" t="s">
        <v>2206</v>
      </c>
      <c r="G943" s="2" t="s">
        <v>4072</v>
      </c>
      <c r="H943" t="s">
        <v>1405</v>
      </c>
    </row>
    <row r="944" spans="1:8" x14ac:dyDescent="0.15">
      <c r="A944" s="232">
        <v>948</v>
      </c>
      <c r="B944" t="s">
        <v>4073</v>
      </c>
      <c r="C944" t="s">
        <v>4074</v>
      </c>
      <c r="D944" t="s">
        <v>373</v>
      </c>
      <c r="E944" s="2" t="s">
        <v>1392</v>
      </c>
      <c r="F944" t="s">
        <v>2262</v>
      </c>
      <c r="G944" s="2" t="s">
        <v>676</v>
      </c>
      <c r="H944" t="s">
        <v>1405</v>
      </c>
    </row>
    <row r="945" spans="1:8" x14ac:dyDescent="0.15">
      <c r="A945" s="232">
        <v>949</v>
      </c>
      <c r="B945" t="s">
        <v>4075</v>
      </c>
      <c r="C945" t="s">
        <v>4076</v>
      </c>
      <c r="D945" t="s">
        <v>373</v>
      </c>
      <c r="E945" s="2" t="s">
        <v>1392</v>
      </c>
      <c r="F945" t="s">
        <v>1917</v>
      </c>
      <c r="G945" s="2" t="s">
        <v>3590</v>
      </c>
      <c r="H945" t="s">
        <v>1405</v>
      </c>
    </row>
    <row r="946" spans="1:8" x14ac:dyDescent="0.15">
      <c r="A946" s="232">
        <v>950</v>
      </c>
      <c r="B946" t="s">
        <v>4077</v>
      </c>
      <c r="C946" t="s">
        <v>4078</v>
      </c>
      <c r="D946" t="s">
        <v>373</v>
      </c>
      <c r="E946" s="2" t="s">
        <v>1392</v>
      </c>
      <c r="F946" t="s">
        <v>1917</v>
      </c>
      <c r="G946" s="2" t="s">
        <v>918</v>
      </c>
      <c r="H946" t="s">
        <v>1405</v>
      </c>
    </row>
    <row r="947" spans="1:8" x14ac:dyDescent="0.15">
      <c r="A947" s="232">
        <v>951</v>
      </c>
      <c r="B947" t="s">
        <v>4079</v>
      </c>
      <c r="C947" t="s">
        <v>4080</v>
      </c>
      <c r="D947" t="s">
        <v>373</v>
      </c>
      <c r="E947" s="2" t="s">
        <v>272</v>
      </c>
      <c r="F947" t="s">
        <v>1917</v>
      </c>
      <c r="G947" s="2" t="s">
        <v>4081</v>
      </c>
      <c r="H947" t="s">
        <v>1405</v>
      </c>
    </row>
    <row r="948" spans="1:8" x14ac:dyDescent="0.15">
      <c r="A948" s="232">
        <v>952</v>
      </c>
      <c r="B948" t="s">
        <v>4082</v>
      </c>
      <c r="C948" t="s">
        <v>4083</v>
      </c>
      <c r="D948" t="s">
        <v>373</v>
      </c>
      <c r="E948" s="2" t="s">
        <v>272</v>
      </c>
      <c r="F948" t="s">
        <v>2262</v>
      </c>
      <c r="G948" s="2" t="s">
        <v>4084</v>
      </c>
      <c r="H948" t="s">
        <v>1405</v>
      </c>
    </row>
    <row r="949" spans="1:8" x14ac:dyDescent="0.15">
      <c r="A949" s="232">
        <v>954</v>
      </c>
      <c r="B949" t="s">
        <v>4085</v>
      </c>
      <c r="C949" t="s">
        <v>4086</v>
      </c>
      <c r="D949" t="s">
        <v>1432</v>
      </c>
      <c r="E949" s="2" t="s">
        <v>66</v>
      </c>
      <c r="F949" t="s">
        <v>2021</v>
      </c>
      <c r="G949" s="2" t="s">
        <v>4087</v>
      </c>
      <c r="H949" t="s">
        <v>1405</v>
      </c>
    </row>
    <row r="950" spans="1:8" x14ac:dyDescent="0.15">
      <c r="A950" s="232">
        <v>955</v>
      </c>
      <c r="B950" t="s">
        <v>4088</v>
      </c>
      <c r="C950" t="s">
        <v>4089</v>
      </c>
      <c r="D950" t="s">
        <v>1432</v>
      </c>
      <c r="E950" s="2" t="s">
        <v>66</v>
      </c>
      <c r="F950" t="s">
        <v>2528</v>
      </c>
      <c r="G950" s="2" t="s">
        <v>4090</v>
      </c>
      <c r="H950" t="s">
        <v>1405</v>
      </c>
    </row>
    <row r="951" spans="1:8" x14ac:dyDescent="0.15">
      <c r="A951" s="232">
        <v>956</v>
      </c>
      <c r="B951" t="s">
        <v>4091</v>
      </c>
      <c r="C951" t="s">
        <v>4092</v>
      </c>
      <c r="D951" t="s">
        <v>1432</v>
      </c>
      <c r="E951" s="2" t="s">
        <v>3830</v>
      </c>
      <c r="F951" t="s">
        <v>2137</v>
      </c>
      <c r="G951" s="2" t="s">
        <v>4093</v>
      </c>
      <c r="H951" t="s">
        <v>1405</v>
      </c>
    </row>
    <row r="952" spans="1:8" x14ac:dyDescent="0.15">
      <c r="A952" s="232">
        <v>957</v>
      </c>
      <c r="B952" t="s">
        <v>4094</v>
      </c>
      <c r="C952" t="s">
        <v>4095</v>
      </c>
      <c r="D952" t="s">
        <v>1432</v>
      </c>
      <c r="E952" s="2" t="s">
        <v>70</v>
      </c>
      <c r="F952" t="s">
        <v>2206</v>
      </c>
      <c r="G952" s="2" t="s">
        <v>4096</v>
      </c>
      <c r="H952" t="s">
        <v>1405</v>
      </c>
    </row>
    <row r="953" spans="1:8" x14ac:dyDescent="0.15">
      <c r="A953" s="232">
        <v>958</v>
      </c>
      <c r="B953" t="s">
        <v>4097</v>
      </c>
      <c r="C953" t="s">
        <v>4098</v>
      </c>
      <c r="D953" t="s">
        <v>379</v>
      </c>
      <c r="E953" s="2" t="s">
        <v>271</v>
      </c>
      <c r="F953" t="s">
        <v>1910</v>
      </c>
      <c r="G953" s="2" t="s">
        <v>4099</v>
      </c>
      <c r="H953" t="s">
        <v>1405</v>
      </c>
    </row>
    <row r="954" spans="1:8" x14ac:dyDescent="0.15">
      <c r="A954" s="232">
        <v>959</v>
      </c>
      <c r="B954" t="s">
        <v>4100</v>
      </c>
      <c r="C954" t="s">
        <v>4101</v>
      </c>
      <c r="D954" t="s">
        <v>379</v>
      </c>
      <c r="E954" s="2" t="s">
        <v>271</v>
      </c>
      <c r="F954" t="s">
        <v>1932</v>
      </c>
      <c r="G954" s="2" t="s">
        <v>498</v>
      </c>
      <c r="H954" t="s">
        <v>1405</v>
      </c>
    </row>
    <row r="955" spans="1:8" x14ac:dyDescent="0.15">
      <c r="A955" s="232">
        <v>960</v>
      </c>
      <c r="B955" t="s">
        <v>4102</v>
      </c>
      <c r="C955" t="s">
        <v>4103</v>
      </c>
      <c r="D955" t="s">
        <v>379</v>
      </c>
      <c r="E955" s="2" t="s">
        <v>271</v>
      </c>
      <c r="F955" t="s">
        <v>2273</v>
      </c>
      <c r="G955" s="2" t="s">
        <v>919</v>
      </c>
      <c r="H955" t="s">
        <v>1405</v>
      </c>
    </row>
    <row r="956" spans="1:8" x14ac:dyDescent="0.15">
      <c r="A956" s="232">
        <v>961</v>
      </c>
      <c r="B956" t="s">
        <v>4104</v>
      </c>
      <c r="C956" t="s">
        <v>4105</v>
      </c>
      <c r="D956" t="s">
        <v>379</v>
      </c>
      <c r="E956" s="2" t="s">
        <v>271</v>
      </c>
      <c r="F956" t="s">
        <v>2206</v>
      </c>
      <c r="G956" s="2" t="s">
        <v>840</v>
      </c>
      <c r="H956" t="s">
        <v>1405</v>
      </c>
    </row>
    <row r="957" spans="1:8" x14ac:dyDescent="0.15">
      <c r="A957" s="232">
        <v>962</v>
      </c>
      <c r="B957" t="s">
        <v>4106</v>
      </c>
      <c r="C957" t="s">
        <v>4107</v>
      </c>
      <c r="D957" t="s">
        <v>379</v>
      </c>
      <c r="E957" s="2" t="s">
        <v>271</v>
      </c>
      <c r="F957" t="s">
        <v>1910</v>
      </c>
      <c r="G957" s="2" t="s">
        <v>709</v>
      </c>
      <c r="H957" t="s">
        <v>1405</v>
      </c>
    </row>
    <row r="958" spans="1:8" x14ac:dyDescent="0.15">
      <c r="A958" s="232">
        <v>963</v>
      </c>
      <c r="B958" t="s">
        <v>4108</v>
      </c>
      <c r="C958" t="s">
        <v>4109</v>
      </c>
      <c r="D958" t="s">
        <v>379</v>
      </c>
      <c r="E958" s="2" t="s">
        <v>271</v>
      </c>
      <c r="F958" t="s">
        <v>2031</v>
      </c>
      <c r="G958" s="2" t="s">
        <v>801</v>
      </c>
      <c r="H958" t="s">
        <v>1405</v>
      </c>
    </row>
    <row r="959" spans="1:8" x14ac:dyDescent="0.15">
      <c r="A959" s="232">
        <v>964</v>
      </c>
      <c r="B959" t="s">
        <v>4110</v>
      </c>
      <c r="C959" t="s">
        <v>4111</v>
      </c>
      <c r="D959" t="s">
        <v>379</v>
      </c>
      <c r="E959" s="2" t="s">
        <v>271</v>
      </c>
      <c r="F959" t="s">
        <v>1910</v>
      </c>
      <c r="G959" s="2" t="s">
        <v>2149</v>
      </c>
      <c r="H959" t="s">
        <v>1405</v>
      </c>
    </row>
    <row r="960" spans="1:8" x14ac:dyDescent="0.15">
      <c r="A960" s="232">
        <v>965</v>
      </c>
      <c r="B960" t="s">
        <v>4112</v>
      </c>
      <c r="C960" t="s">
        <v>4113</v>
      </c>
      <c r="D960" t="s">
        <v>379</v>
      </c>
      <c r="E960" s="2" t="s">
        <v>271</v>
      </c>
      <c r="F960" t="s">
        <v>2133</v>
      </c>
      <c r="G960" s="2" t="s">
        <v>738</v>
      </c>
      <c r="H960" t="s">
        <v>1405</v>
      </c>
    </row>
    <row r="961" spans="1:8" x14ac:dyDescent="0.15">
      <c r="A961" s="232">
        <v>966</v>
      </c>
      <c r="B961" t="s">
        <v>4114</v>
      </c>
      <c r="C961" t="s">
        <v>4115</v>
      </c>
      <c r="D961" t="s">
        <v>379</v>
      </c>
      <c r="E961" s="2" t="s">
        <v>271</v>
      </c>
      <c r="F961" t="s">
        <v>2003</v>
      </c>
      <c r="G961" s="2" t="s">
        <v>555</v>
      </c>
      <c r="H961" t="s">
        <v>1405</v>
      </c>
    </row>
    <row r="962" spans="1:8" x14ac:dyDescent="0.15">
      <c r="A962" s="232">
        <v>967</v>
      </c>
      <c r="B962" t="s">
        <v>4116</v>
      </c>
      <c r="C962" t="s">
        <v>4117</v>
      </c>
      <c r="D962" t="s">
        <v>379</v>
      </c>
      <c r="E962" s="2" t="s">
        <v>271</v>
      </c>
      <c r="F962" t="s">
        <v>1921</v>
      </c>
      <c r="G962" s="2" t="s">
        <v>920</v>
      </c>
      <c r="H962" t="s">
        <v>1405</v>
      </c>
    </row>
    <row r="963" spans="1:8" x14ac:dyDescent="0.15">
      <c r="A963" s="232">
        <v>968</v>
      </c>
      <c r="B963" t="s">
        <v>4118</v>
      </c>
      <c r="C963" t="s">
        <v>4119</v>
      </c>
      <c r="D963" t="s">
        <v>379</v>
      </c>
      <c r="E963" s="2" t="s">
        <v>271</v>
      </c>
      <c r="F963" t="s">
        <v>1945</v>
      </c>
      <c r="G963" s="2" t="s">
        <v>2286</v>
      </c>
      <c r="H963" t="s">
        <v>1405</v>
      </c>
    </row>
    <row r="964" spans="1:8" x14ac:dyDescent="0.15">
      <c r="A964" s="232">
        <v>969</v>
      </c>
      <c r="B964" t="s">
        <v>4120</v>
      </c>
      <c r="C964" t="s">
        <v>4121</v>
      </c>
      <c r="D964" t="s">
        <v>379</v>
      </c>
      <c r="E964" s="2" t="s">
        <v>271</v>
      </c>
      <c r="F964" t="s">
        <v>2476</v>
      </c>
      <c r="G964" s="2" t="s">
        <v>3689</v>
      </c>
      <c r="H964" t="s">
        <v>1405</v>
      </c>
    </row>
    <row r="965" spans="1:8" x14ac:dyDescent="0.15">
      <c r="A965" s="232">
        <v>970</v>
      </c>
      <c r="B965" t="s">
        <v>4122</v>
      </c>
      <c r="C965" t="s">
        <v>4123</v>
      </c>
      <c r="D965" t="s">
        <v>379</v>
      </c>
      <c r="E965" s="2" t="s">
        <v>271</v>
      </c>
      <c r="F965" t="s">
        <v>2018</v>
      </c>
      <c r="G965" s="2" t="s">
        <v>1949</v>
      </c>
      <c r="H965" t="s">
        <v>1405</v>
      </c>
    </row>
    <row r="966" spans="1:8" x14ac:dyDescent="0.15">
      <c r="A966" s="232">
        <v>971</v>
      </c>
      <c r="B966" t="s">
        <v>4124</v>
      </c>
      <c r="C966" t="s">
        <v>4125</v>
      </c>
      <c r="D966" t="s">
        <v>379</v>
      </c>
      <c r="E966" s="2" t="s">
        <v>271</v>
      </c>
      <c r="F966" t="s">
        <v>1939</v>
      </c>
      <c r="G966" s="2" t="s">
        <v>870</v>
      </c>
      <c r="H966" t="s">
        <v>1405</v>
      </c>
    </row>
    <row r="967" spans="1:8" x14ac:dyDescent="0.15">
      <c r="A967" s="232">
        <v>972</v>
      </c>
      <c r="B967" t="s">
        <v>4126</v>
      </c>
      <c r="C967" t="s">
        <v>4127</v>
      </c>
      <c r="D967" t="s">
        <v>379</v>
      </c>
      <c r="E967" s="2" t="s">
        <v>271</v>
      </c>
      <c r="F967" t="s">
        <v>2031</v>
      </c>
      <c r="G967" s="2" t="s">
        <v>807</v>
      </c>
      <c r="H967" t="s">
        <v>1405</v>
      </c>
    </row>
    <row r="968" spans="1:8" x14ac:dyDescent="0.15">
      <c r="A968" s="232">
        <v>973</v>
      </c>
      <c r="B968" t="s">
        <v>4128</v>
      </c>
      <c r="C968" t="s">
        <v>4129</v>
      </c>
      <c r="D968" t="s">
        <v>379</v>
      </c>
      <c r="E968" s="2" t="s">
        <v>271</v>
      </c>
      <c r="F968" t="s">
        <v>1948</v>
      </c>
      <c r="G968" s="2" t="s">
        <v>921</v>
      </c>
      <c r="H968" t="s">
        <v>1405</v>
      </c>
    </row>
    <row r="969" spans="1:8" x14ac:dyDescent="0.15">
      <c r="A969" s="232">
        <v>974</v>
      </c>
      <c r="B969" t="s">
        <v>4130</v>
      </c>
      <c r="C969" t="s">
        <v>4131</v>
      </c>
      <c r="D969" t="s">
        <v>379</v>
      </c>
      <c r="E969" s="2" t="s">
        <v>271</v>
      </c>
      <c r="F969" t="s">
        <v>2476</v>
      </c>
      <c r="G969" s="2" t="s">
        <v>4132</v>
      </c>
      <c r="H969" t="s">
        <v>1405</v>
      </c>
    </row>
    <row r="970" spans="1:8" x14ac:dyDescent="0.15">
      <c r="A970" s="232">
        <v>975</v>
      </c>
      <c r="B970" t="s">
        <v>4133</v>
      </c>
      <c r="C970" t="s">
        <v>4134</v>
      </c>
      <c r="D970" t="s">
        <v>379</v>
      </c>
      <c r="E970" s="2" t="s">
        <v>271</v>
      </c>
      <c r="F970" t="s">
        <v>1910</v>
      </c>
      <c r="G970" s="2" t="s">
        <v>490</v>
      </c>
      <c r="H970" t="s">
        <v>1405</v>
      </c>
    </row>
    <row r="971" spans="1:8" x14ac:dyDescent="0.15">
      <c r="A971" s="232">
        <v>976</v>
      </c>
      <c r="B971" t="s">
        <v>4135</v>
      </c>
      <c r="C971" t="s">
        <v>4136</v>
      </c>
      <c r="D971" t="s">
        <v>379</v>
      </c>
      <c r="E971" s="2" t="s">
        <v>270</v>
      </c>
      <c r="F971" t="s">
        <v>1932</v>
      </c>
      <c r="G971" s="2" t="s">
        <v>4137</v>
      </c>
      <c r="H971" t="s">
        <v>1405</v>
      </c>
    </row>
    <row r="972" spans="1:8" x14ac:dyDescent="0.15">
      <c r="A972" s="232">
        <v>977</v>
      </c>
      <c r="B972" t="s">
        <v>4138</v>
      </c>
      <c r="C972" t="s">
        <v>4139</v>
      </c>
      <c r="D972" t="s">
        <v>379</v>
      </c>
      <c r="E972" s="2" t="s">
        <v>270</v>
      </c>
      <c r="F972" t="s">
        <v>1910</v>
      </c>
      <c r="G972" s="2" t="s">
        <v>922</v>
      </c>
      <c r="H972" t="s">
        <v>1405</v>
      </c>
    </row>
    <row r="973" spans="1:8" x14ac:dyDescent="0.15">
      <c r="A973" s="232">
        <v>978</v>
      </c>
      <c r="B973" t="s">
        <v>4140</v>
      </c>
      <c r="C973" t="s">
        <v>4141</v>
      </c>
      <c r="D973" t="s">
        <v>379</v>
      </c>
      <c r="E973" s="2" t="s">
        <v>270</v>
      </c>
      <c r="F973" t="s">
        <v>2366</v>
      </c>
      <c r="G973" s="2" t="s">
        <v>923</v>
      </c>
      <c r="H973" t="s">
        <v>1405</v>
      </c>
    </row>
    <row r="974" spans="1:8" x14ac:dyDescent="0.15">
      <c r="A974" s="232">
        <v>979</v>
      </c>
      <c r="B974" t="s">
        <v>4142</v>
      </c>
      <c r="C974" t="s">
        <v>4143</v>
      </c>
      <c r="D974" t="s">
        <v>379</v>
      </c>
      <c r="E974" s="2" t="s">
        <v>270</v>
      </c>
      <c r="F974" t="s">
        <v>2031</v>
      </c>
      <c r="G974" s="2" t="s">
        <v>4144</v>
      </c>
      <c r="H974" t="s">
        <v>1405</v>
      </c>
    </row>
    <row r="975" spans="1:8" x14ac:dyDescent="0.15">
      <c r="A975" s="232">
        <v>980</v>
      </c>
      <c r="B975" t="s">
        <v>4145</v>
      </c>
      <c r="C975" t="s">
        <v>4146</v>
      </c>
      <c r="D975" t="s">
        <v>379</v>
      </c>
      <c r="E975" s="2" t="s">
        <v>270</v>
      </c>
      <c r="F975" t="s">
        <v>2021</v>
      </c>
      <c r="G975" s="2" t="s">
        <v>924</v>
      </c>
      <c r="H975" t="s">
        <v>1405</v>
      </c>
    </row>
    <row r="976" spans="1:8" x14ac:dyDescent="0.15">
      <c r="A976" s="232">
        <v>981</v>
      </c>
      <c r="B976" t="s">
        <v>4147</v>
      </c>
      <c r="C976" t="s">
        <v>4148</v>
      </c>
      <c r="D976" t="s">
        <v>379</v>
      </c>
      <c r="E976" s="2" t="s">
        <v>270</v>
      </c>
      <c r="F976" t="s">
        <v>2111</v>
      </c>
      <c r="G976" s="2" t="s">
        <v>640</v>
      </c>
      <c r="H976" t="s">
        <v>1405</v>
      </c>
    </row>
    <row r="977" spans="1:8" x14ac:dyDescent="0.15">
      <c r="A977" s="232">
        <v>982</v>
      </c>
      <c r="B977" t="s">
        <v>4149</v>
      </c>
      <c r="C977" t="s">
        <v>4150</v>
      </c>
      <c r="D977" t="s">
        <v>379</v>
      </c>
      <c r="E977" s="2" t="s">
        <v>270</v>
      </c>
      <c r="F977" t="s">
        <v>1983</v>
      </c>
      <c r="G977" s="2" t="s">
        <v>777</v>
      </c>
      <c r="H977" t="s">
        <v>1405</v>
      </c>
    </row>
    <row r="978" spans="1:8" x14ac:dyDescent="0.15">
      <c r="A978" s="232">
        <v>983</v>
      </c>
      <c r="B978" t="s">
        <v>4151</v>
      </c>
      <c r="C978" t="s">
        <v>4152</v>
      </c>
      <c r="D978" t="s">
        <v>379</v>
      </c>
      <c r="E978" s="2" t="s">
        <v>270</v>
      </c>
      <c r="F978" t="s">
        <v>2031</v>
      </c>
      <c r="G978" s="2" t="s">
        <v>781</v>
      </c>
      <c r="H978" t="s">
        <v>1405</v>
      </c>
    </row>
    <row r="979" spans="1:8" x14ac:dyDescent="0.15">
      <c r="A979" s="232">
        <v>984</v>
      </c>
      <c r="B979" t="s">
        <v>4153</v>
      </c>
      <c r="C979" t="s">
        <v>4154</v>
      </c>
      <c r="D979" t="s">
        <v>379</v>
      </c>
      <c r="E979" s="2" t="s">
        <v>270</v>
      </c>
      <c r="F979" t="s">
        <v>2231</v>
      </c>
      <c r="G979" s="2" t="s">
        <v>716</v>
      </c>
      <c r="H979" t="s">
        <v>1405</v>
      </c>
    </row>
    <row r="980" spans="1:8" x14ac:dyDescent="0.15">
      <c r="A980" s="232">
        <v>985</v>
      </c>
      <c r="B980" t="s">
        <v>4155</v>
      </c>
      <c r="C980" t="s">
        <v>4156</v>
      </c>
      <c r="D980" t="s">
        <v>379</v>
      </c>
      <c r="E980" s="2" t="s">
        <v>270</v>
      </c>
      <c r="F980" t="s">
        <v>2087</v>
      </c>
      <c r="G980" s="2" t="s">
        <v>777</v>
      </c>
      <c r="H980" t="s">
        <v>1405</v>
      </c>
    </row>
    <row r="981" spans="1:8" x14ac:dyDescent="0.15">
      <c r="A981" s="232">
        <v>986</v>
      </c>
      <c r="B981" t="s">
        <v>4157</v>
      </c>
      <c r="C981" t="s">
        <v>4158</v>
      </c>
      <c r="D981" t="s">
        <v>379</v>
      </c>
      <c r="E981" s="2" t="s">
        <v>270</v>
      </c>
      <c r="F981" t="s">
        <v>1932</v>
      </c>
      <c r="G981" s="2" t="s">
        <v>4144</v>
      </c>
      <c r="H981" t="s">
        <v>1405</v>
      </c>
    </row>
    <row r="982" spans="1:8" x14ac:dyDescent="0.15">
      <c r="A982" s="232">
        <v>987</v>
      </c>
      <c r="B982" t="s">
        <v>4159</v>
      </c>
      <c r="C982" t="s">
        <v>4160</v>
      </c>
      <c r="D982" t="s">
        <v>379</v>
      </c>
      <c r="E982" s="2" t="s">
        <v>270</v>
      </c>
      <c r="F982" t="s">
        <v>1932</v>
      </c>
      <c r="G982" s="2" t="s">
        <v>3327</v>
      </c>
      <c r="H982" t="s">
        <v>1405</v>
      </c>
    </row>
    <row r="983" spans="1:8" x14ac:dyDescent="0.15">
      <c r="A983" s="232">
        <v>988</v>
      </c>
      <c r="B983" t="s">
        <v>4161</v>
      </c>
      <c r="C983" t="s">
        <v>4162</v>
      </c>
      <c r="D983" t="s">
        <v>379</v>
      </c>
      <c r="E983" s="2" t="s">
        <v>270</v>
      </c>
      <c r="F983" t="s">
        <v>2003</v>
      </c>
      <c r="G983" s="2" t="s">
        <v>735</v>
      </c>
      <c r="H983" t="s">
        <v>1405</v>
      </c>
    </row>
    <row r="984" spans="1:8" x14ac:dyDescent="0.15">
      <c r="A984" s="232">
        <v>989</v>
      </c>
      <c r="B984" t="s">
        <v>4163</v>
      </c>
      <c r="C984" t="s">
        <v>4164</v>
      </c>
      <c r="D984" t="s">
        <v>379</v>
      </c>
      <c r="E984" s="2" t="s">
        <v>270</v>
      </c>
      <c r="F984" t="s">
        <v>2003</v>
      </c>
      <c r="G984" s="2" t="s">
        <v>4165</v>
      </c>
      <c r="H984" t="s">
        <v>1405</v>
      </c>
    </row>
    <row r="985" spans="1:8" x14ac:dyDescent="0.15">
      <c r="A985" s="232">
        <v>990</v>
      </c>
      <c r="B985" t="s">
        <v>4166</v>
      </c>
      <c r="C985" t="s">
        <v>4167</v>
      </c>
      <c r="D985" t="s">
        <v>379</v>
      </c>
      <c r="E985" s="2" t="s">
        <v>270</v>
      </c>
      <c r="F985" t="s">
        <v>2018</v>
      </c>
      <c r="G985" s="2" t="s">
        <v>747</v>
      </c>
      <c r="H985" t="s">
        <v>1405</v>
      </c>
    </row>
    <row r="986" spans="1:8" x14ac:dyDescent="0.15">
      <c r="A986" s="232">
        <v>991</v>
      </c>
      <c r="B986" t="s">
        <v>4168</v>
      </c>
      <c r="C986" t="s">
        <v>4169</v>
      </c>
      <c r="D986" t="s">
        <v>379</v>
      </c>
      <c r="E986" s="2" t="s">
        <v>270</v>
      </c>
      <c r="F986" t="s">
        <v>1921</v>
      </c>
      <c r="G986" s="2" t="s">
        <v>925</v>
      </c>
      <c r="H986" t="s">
        <v>1405</v>
      </c>
    </row>
    <row r="987" spans="1:8" x14ac:dyDescent="0.15">
      <c r="A987" s="232">
        <v>992</v>
      </c>
      <c r="B987" t="s">
        <v>4170</v>
      </c>
      <c r="C987" t="s">
        <v>4171</v>
      </c>
      <c r="D987" t="s">
        <v>379</v>
      </c>
      <c r="E987" s="2" t="s">
        <v>270</v>
      </c>
      <c r="F987" t="s">
        <v>2137</v>
      </c>
      <c r="G987" s="2" t="s">
        <v>926</v>
      </c>
      <c r="H987" t="s">
        <v>1405</v>
      </c>
    </row>
    <row r="988" spans="1:8" x14ac:dyDescent="0.15">
      <c r="A988" s="232">
        <v>993</v>
      </c>
      <c r="B988" t="s">
        <v>4172</v>
      </c>
      <c r="C988" t="s">
        <v>4173</v>
      </c>
      <c r="D988" t="s">
        <v>379</v>
      </c>
      <c r="E988" s="2" t="s">
        <v>270</v>
      </c>
      <c r="F988" t="s">
        <v>2231</v>
      </c>
      <c r="G988" s="2" t="s">
        <v>927</v>
      </c>
      <c r="H988" t="s">
        <v>1405</v>
      </c>
    </row>
    <row r="989" spans="1:8" x14ac:dyDescent="0.15">
      <c r="A989" s="232">
        <v>994</v>
      </c>
      <c r="B989" t="s">
        <v>4174</v>
      </c>
      <c r="C989" t="s">
        <v>4175</v>
      </c>
      <c r="D989" t="s">
        <v>379</v>
      </c>
      <c r="E989" s="2" t="s">
        <v>270</v>
      </c>
      <c r="F989" t="s">
        <v>2366</v>
      </c>
      <c r="G989" s="2" t="s">
        <v>928</v>
      </c>
      <c r="H989" t="s">
        <v>1405</v>
      </c>
    </row>
    <row r="990" spans="1:8" x14ac:dyDescent="0.15">
      <c r="A990" s="232">
        <v>995</v>
      </c>
      <c r="B990" t="s">
        <v>4176</v>
      </c>
      <c r="C990" t="s">
        <v>4177</v>
      </c>
      <c r="D990" t="s">
        <v>379</v>
      </c>
      <c r="E990" s="2" t="s">
        <v>270</v>
      </c>
      <c r="F990" t="s">
        <v>1939</v>
      </c>
      <c r="G990" s="2" t="s">
        <v>929</v>
      </c>
      <c r="H990" t="s">
        <v>1405</v>
      </c>
    </row>
    <row r="991" spans="1:8" x14ac:dyDescent="0.15">
      <c r="A991" s="232">
        <v>996</v>
      </c>
      <c r="B991" t="s">
        <v>4178</v>
      </c>
      <c r="C991" t="s">
        <v>4179</v>
      </c>
      <c r="D991" t="s">
        <v>379</v>
      </c>
      <c r="E991" s="2" t="s">
        <v>270</v>
      </c>
      <c r="F991" t="s">
        <v>2111</v>
      </c>
      <c r="G991" s="2" t="s">
        <v>694</v>
      </c>
      <c r="H991" t="s">
        <v>1405</v>
      </c>
    </row>
    <row r="992" spans="1:8" x14ac:dyDescent="0.15">
      <c r="A992" s="232">
        <v>997</v>
      </c>
      <c r="B992" t="s">
        <v>4180</v>
      </c>
      <c r="C992" t="s">
        <v>4181</v>
      </c>
      <c r="D992" t="s">
        <v>379</v>
      </c>
      <c r="E992" s="2" t="s">
        <v>270</v>
      </c>
      <c r="F992" t="s">
        <v>1910</v>
      </c>
      <c r="G992" s="2" t="s">
        <v>922</v>
      </c>
      <c r="H992" t="s">
        <v>1405</v>
      </c>
    </row>
    <row r="993" spans="1:8" x14ac:dyDescent="0.15">
      <c r="A993" s="232">
        <v>998</v>
      </c>
      <c r="B993" t="s">
        <v>4182</v>
      </c>
      <c r="C993" t="s">
        <v>4183</v>
      </c>
      <c r="D993" t="s">
        <v>379</v>
      </c>
      <c r="E993" s="2" t="s">
        <v>270</v>
      </c>
      <c r="F993" t="s">
        <v>2003</v>
      </c>
      <c r="G993" s="2" t="s">
        <v>913</v>
      </c>
      <c r="H993" t="s">
        <v>1405</v>
      </c>
    </row>
    <row r="994" spans="1:8" x14ac:dyDescent="0.15">
      <c r="A994" s="232">
        <v>999</v>
      </c>
      <c r="B994" t="s">
        <v>4184</v>
      </c>
      <c r="C994" t="s">
        <v>4185</v>
      </c>
      <c r="D994" t="s">
        <v>379</v>
      </c>
      <c r="E994" s="2" t="s">
        <v>270</v>
      </c>
      <c r="F994" t="s">
        <v>1921</v>
      </c>
      <c r="G994" s="2" t="s">
        <v>2036</v>
      </c>
      <c r="H994" t="s">
        <v>1405</v>
      </c>
    </row>
    <row r="995" spans="1:8" x14ac:dyDescent="0.15">
      <c r="A995" s="232">
        <v>1000</v>
      </c>
      <c r="B995" t="s">
        <v>4186</v>
      </c>
      <c r="C995" t="s">
        <v>4187</v>
      </c>
      <c r="D995" t="s">
        <v>379</v>
      </c>
      <c r="E995" s="2" t="s">
        <v>270</v>
      </c>
      <c r="F995" t="s">
        <v>1932</v>
      </c>
      <c r="G995" s="2" t="s">
        <v>4188</v>
      </c>
      <c r="H995" t="s">
        <v>1405</v>
      </c>
    </row>
    <row r="996" spans="1:8" x14ac:dyDescent="0.15">
      <c r="A996" s="232">
        <v>1001</v>
      </c>
      <c r="B996" t="s">
        <v>4189</v>
      </c>
      <c r="C996" t="s">
        <v>4190</v>
      </c>
      <c r="D996" t="s">
        <v>379</v>
      </c>
      <c r="E996" s="2" t="s">
        <v>270</v>
      </c>
      <c r="F996" t="s">
        <v>2366</v>
      </c>
      <c r="G996" s="2" t="s">
        <v>4191</v>
      </c>
      <c r="H996" t="s">
        <v>1405</v>
      </c>
    </row>
    <row r="997" spans="1:8" x14ac:dyDescent="0.15">
      <c r="A997" s="232">
        <v>1002</v>
      </c>
      <c r="B997" t="s">
        <v>4192</v>
      </c>
      <c r="C997" t="s">
        <v>4193</v>
      </c>
      <c r="D997" t="s">
        <v>379</v>
      </c>
      <c r="E997" s="2" t="s">
        <v>270</v>
      </c>
      <c r="F997" t="s">
        <v>2273</v>
      </c>
      <c r="G997" s="2" t="s">
        <v>930</v>
      </c>
      <c r="H997" t="s">
        <v>1405</v>
      </c>
    </row>
    <row r="998" spans="1:8" x14ac:dyDescent="0.15">
      <c r="A998" s="232">
        <v>1003</v>
      </c>
      <c r="B998" t="s">
        <v>4194</v>
      </c>
      <c r="C998" t="s">
        <v>4195</v>
      </c>
      <c r="D998" t="s">
        <v>379</v>
      </c>
      <c r="E998" s="2" t="s">
        <v>269</v>
      </c>
      <c r="F998" t="s">
        <v>2174</v>
      </c>
      <c r="G998" s="2" t="s">
        <v>931</v>
      </c>
      <c r="H998" t="s">
        <v>1405</v>
      </c>
    </row>
    <row r="999" spans="1:8" x14ac:dyDescent="0.15">
      <c r="A999" s="232">
        <v>1004</v>
      </c>
      <c r="B999" t="s">
        <v>4196</v>
      </c>
      <c r="C999" t="s">
        <v>4197</v>
      </c>
      <c r="D999" t="s">
        <v>379</v>
      </c>
      <c r="E999" s="2" t="s">
        <v>269</v>
      </c>
      <c r="F999" t="s">
        <v>1910</v>
      </c>
      <c r="G999" s="2" t="s">
        <v>2234</v>
      </c>
      <c r="H999" t="s">
        <v>1405</v>
      </c>
    </row>
    <row r="1000" spans="1:8" x14ac:dyDescent="0.15">
      <c r="A1000" s="232">
        <v>1005</v>
      </c>
      <c r="B1000" t="s">
        <v>4198</v>
      </c>
      <c r="C1000" t="s">
        <v>4199</v>
      </c>
      <c r="D1000" t="s">
        <v>379</v>
      </c>
      <c r="E1000" s="2" t="s">
        <v>269</v>
      </c>
      <c r="F1000" t="s">
        <v>1910</v>
      </c>
      <c r="G1000" s="2" t="s">
        <v>2124</v>
      </c>
      <c r="H1000" t="s">
        <v>1405</v>
      </c>
    </row>
    <row r="1001" spans="1:8" x14ac:dyDescent="0.15">
      <c r="A1001" s="232">
        <v>1006</v>
      </c>
      <c r="B1001" t="s">
        <v>4200</v>
      </c>
      <c r="C1001" t="s">
        <v>4201</v>
      </c>
      <c r="D1001" t="s">
        <v>379</v>
      </c>
      <c r="E1001" s="2" t="s">
        <v>269</v>
      </c>
      <c r="F1001" t="s">
        <v>1921</v>
      </c>
      <c r="G1001" s="2" t="s">
        <v>644</v>
      </c>
      <c r="H1001" t="s">
        <v>1405</v>
      </c>
    </row>
    <row r="1002" spans="1:8" x14ac:dyDescent="0.15">
      <c r="A1002" s="232">
        <v>1007</v>
      </c>
      <c r="B1002" t="s">
        <v>4202</v>
      </c>
      <c r="C1002" t="s">
        <v>4203</v>
      </c>
      <c r="D1002" t="s">
        <v>379</v>
      </c>
      <c r="E1002" s="2" t="s">
        <v>269</v>
      </c>
      <c r="F1002" t="s">
        <v>2010</v>
      </c>
      <c r="G1002" s="2" t="s">
        <v>932</v>
      </c>
      <c r="H1002" t="s">
        <v>1405</v>
      </c>
    </row>
    <row r="1003" spans="1:8" x14ac:dyDescent="0.15">
      <c r="A1003" s="232">
        <v>1008</v>
      </c>
      <c r="B1003" t="s">
        <v>4204</v>
      </c>
      <c r="C1003" t="s">
        <v>4205</v>
      </c>
      <c r="D1003" t="s">
        <v>379</v>
      </c>
      <c r="E1003" s="2" t="s">
        <v>269</v>
      </c>
      <c r="F1003" t="s">
        <v>2018</v>
      </c>
      <c r="G1003" s="2" t="s">
        <v>508</v>
      </c>
      <c r="H1003" t="s">
        <v>1405</v>
      </c>
    </row>
    <row r="1004" spans="1:8" x14ac:dyDescent="0.15">
      <c r="A1004" s="232">
        <v>1009</v>
      </c>
      <c r="B1004" t="s">
        <v>4206</v>
      </c>
      <c r="C1004" t="s">
        <v>4207</v>
      </c>
      <c r="D1004" t="s">
        <v>379</v>
      </c>
      <c r="E1004" s="2" t="s">
        <v>269</v>
      </c>
      <c r="F1004" t="s">
        <v>2553</v>
      </c>
      <c r="G1004" s="2" t="s">
        <v>933</v>
      </c>
      <c r="H1004" t="s">
        <v>1405</v>
      </c>
    </row>
    <row r="1005" spans="1:8" x14ac:dyDescent="0.15">
      <c r="A1005" s="232">
        <v>1010</v>
      </c>
      <c r="B1005" t="s">
        <v>4208</v>
      </c>
      <c r="C1005" t="s">
        <v>4209</v>
      </c>
      <c r="D1005" t="s">
        <v>379</v>
      </c>
      <c r="E1005" s="2" t="s">
        <v>269</v>
      </c>
      <c r="F1005" t="s">
        <v>2031</v>
      </c>
      <c r="G1005" s="2" t="s">
        <v>934</v>
      </c>
      <c r="H1005" t="s">
        <v>1405</v>
      </c>
    </row>
    <row r="1006" spans="1:8" x14ac:dyDescent="0.15">
      <c r="A1006" s="232">
        <v>1011</v>
      </c>
      <c r="B1006" t="s">
        <v>4210</v>
      </c>
      <c r="C1006" t="s">
        <v>4211</v>
      </c>
      <c r="D1006" t="s">
        <v>379</v>
      </c>
      <c r="E1006" s="2" t="s">
        <v>269</v>
      </c>
      <c r="F1006" t="s">
        <v>2021</v>
      </c>
      <c r="G1006" s="2" t="s">
        <v>935</v>
      </c>
      <c r="H1006" t="s">
        <v>1405</v>
      </c>
    </row>
    <row r="1007" spans="1:8" x14ac:dyDescent="0.15">
      <c r="A1007" s="232">
        <v>1012</v>
      </c>
      <c r="B1007" t="s">
        <v>4212</v>
      </c>
      <c r="C1007" t="s">
        <v>4213</v>
      </c>
      <c r="D1007" t="s">
        <v>379</v>
      </c>
      <c r="E1007" s="2" t="s">
        <v>269</v>
      </c>
      <c r="F1007" t="s">
        <v>2231</v>
      </c>
      <c r="G1007" s="2" t="s">
        <v>4214</v>
      </c>
      <c r="H1007" t="s">
        <v>1405</v>
      </c>
    </row>
    <row r="1008" spans="1:8" x14ac:dyDescent="0.15">
      <c r="A1008" s="232">
        <v>1013</v>
      </c>
      <c r="B1008" t="s">
        <v>4215</v>
      </c>
      <c r="C1008" t="s">
        <v>4216</v>
      </c>
      <c r="D1008" t="s">
        <v>379</v>
      </c>
      <c r="E1008" s="2" t="s">
        <v>269</v>
      </c>
      <c r="F1008" t="s">
        <v>1901</v>
      </c>
      <c r="G1008" s="2" t="s">
        <v>936</v>
      </c>
      <c r="H1008" t="s">
        <v>1405</v>
      </c>
    </row>
    <row r="1009" spans="1:8" x14ac:dyDescent="0.15">
      <c r="A1009" s="232">
        <v>1014</v>
      </c>
      <c r="B1009" t="s">
        <v>4217</v>
      </c>
      <c r="C1009" t="s">
        <v>4218</v>
      </c>
      <c r="D1009" t="s">
        <v>379</v>
      </c>
      <c r="E1009" s="2" t="s">
        <v>269</v>
      </c>
      <c r="F1009" t="s">
        <v>1910</v>
      </c>
      <c r="G1009" s="2" t="s">
        <v>937</v>
      </c>
      <c r="H1009" t="s">
        <v>1405</v>
      </c>
    </row>
    <row r="1010" spans="1:8" x14ac:dyDescent="0.15">
      <c r="A1010" s="232">
        <v>1015</v>
      </c>
      <c r="B1010" t="s">
        <v>4219</v>
      </c>
      <c r="C1010" t="s">
        <v>4220</v>
      </c>
      <c r="D1010" t="s">
        <v>379</v>
      </c>
      <c r="E1010" s="2" t="s">
        <v>269</v>
      </c>
      <c r="F1010" t="s">
        <v>2021</v>
      </c>
      <c r="G1010" s="2" t="s">
        <v>938</v>
      </c>
      <c r="H1010" t="s">
        <v>1405</v>
      </c>
    </row>
    <row r="1011" spans="1:8" x14ac:dyDescent="0.15">
      <c r="A1011" s="232">
        <v>1016</v>
      </c>
      <c r="B1011" t="s">
        <v>4221</v>
      </c>
      <c r="C1011" t="s">
        <v>4222</v>
      </c>
      <c r="D1011" t="s">
        <v>379</v>
      </c>
      <c r="E1011" s="2" t="s">
        <v>269</v>
      </c>
      <c r="F1011" t="s">
        <v>1901</v>
      </c>
      <c r="G1011" s="2" t="s">
        <v>4223</v>
      </c>
      <c r="H1011" t="s">
        <v>1405</v>
      </c>
    </row>
    <row r="1012" spans="1:8" x14ac:dyDescent="0.15">
      <c r="A1012" s="232">
        <v>1017</v>
      </c>
      <c r="B1012" t="s">
        <v>4224</v>
      </c>
      <c r="C1012" t="s">
        <v>4225</v>
      </c>
      <c r="D1012" t="s">
        <v>379</v>
      </c>
      <c r="E1012" s="2" t="s">
        <v>269</v>
      </c>
      <c r="F1012" t="s">
        <v>1939</v>
      </c>
      <c r="G1012" s="2" t="s">
        <v>3213</v>
      </c>
      <c r="H1012" t="s">
        <v>1405</v>
      </c>
    </row>
    <row r="1013" spans="1:8" x14ac:dyDescent="0.15">
      <c r="A1013" s="232">
        <v>1018</v>
      </c>
      <c r="B1013" t="s">
        <v>4226</v>
      </c>
      <c r="C1013" t="s">
        <v>4227</v>
      </c>
      <c r="D1013" t="s">
        <v>379</v>
      </c>
      <c r="E1013" s="2" t="s">
        <v>269</v>
      </c>
      <c r="F1013" t="s">
        <v>1932</v>
      </c>
      <c r="G1013" s="2" t="s">
        <v>939</v>
      </c>
      <c r="H1013" t="s">
        <v>1405</v>
      </c>
    </row>
    <row r="1014" spans="1:8" x14ac:dyDescent="0.15">
      <c r="A1014" s="232">
        <v>1019</v>
      </c>
      <c r="B1014" t="s">
        <v>4228</v>
      </c>
      <c r="C1014" t="s">
        <v>4229</v>
      </c>
      <c r="D1014" t="s">
        <v>379</v>
      </c>
      <c r="E1014" s="2" t="s">
        <v>269</v>
      </c>
      <c r="F1014" t="s">
        <v>2231</v>
      </c>
      <c r="G1014" s="2" t="s">
        <v>820</v>
      </c>
      <c r="H1014" t="s">
        <v>1405</v>
      </c>
    </row>
    <row r="1015" spans="1:8" x14ac:dyDescent="0.15">
      <c r="A1015" s="232">
        <v>1020</v>
      </c>
      <c r="B1015" t="s">
        <v>4230</v>
      </c>
      <c r="C1015" t="s">
        <v>4231</v>
      </c>
      <c r="D1015" t="s">
        <v>379</v>
      </c>
      <c r="E1015" s="2" t="s">
        <v>1392</v>
      </c>
      <c r="F1015" t="s">
        <v>1901</v>
      </c>
      <c r="G1015" s="2" t="s">
        <v>574</v>
      </c>
      <c r="H1015" t="s">
        <v>1405</v>
      </c>
    </row>
    <row r="1016" spans="1:8" x14ac:dyDescent="0.15">
      <c r="A1016" s="232">
        <v>1021</v>
      </c>
      <c r="B1016" t="s">
        <v>4232</v>
      </c>
      <c r="C1016" t="s">
        <v>4233</v>
      </c>
      <c r="D1016" t="s">
        <v>379</v>
      </c>
      <c r="E1016" s="2" t="s">
        <v>1392</v>
      </c>
      <c r="F1016" t="s">
        <v>2528</v>
      </c>
      <c r="G1016" s="2" t="s">
        <v>627</v>
      </c>
      <c r="H1016" t="s">
        <v>1405</v>
      </c>
    </row>
    <row r="1017" spans="1:8" x14ac:dyDescent="0.15">
      <c r="A1017" s="232">
        <v>1022</v>
      </c>
      <c r="B1017" t="s">
        <v>4234</v>
      </c>
      <c r="C1017" t="s">
        <v>4235</v>
      </c>
      <c r="D1017" t="s">
        <v>379</v>
      </c>
      <c r="E1017" s="2" t="s">
        <v>1392</v>
      </c>
      <c r="F1017" t="s">
        <v>2055</v>
      </c>
      <c r="G1017" s="2" t="s">
        <v>4236</v>
      </c>
      <c r="H1017" t="s">
        <v>1405</v>
      </c>
    </row>
    <row r="1018" spans="1:8" x14ac:dyDescent="0.15">
      <c r="A1018" s="232">
        <v>1023</v>
      </c>
      <c r="B1018" t="s">
        <v>4237</v>
      </c>
      <c r="C1018" t="s">
        <v>4238</v>
      </c>
      <c r="D1018" t="s">
        <v>379</v>
      </c>
      <c r="E1018" s="2" t="s">
        <v>1392</v>
      </c>
      <c r="F1018" t="s">
        <v>1921</v>
      </c>
      <c r="G1018" s="2" t="s">
        <v>834</v>
      </c>
      <c r="H1018" t="s">
        <v>1405</v>
      </c>
    </row>
    <row r="1019" spans="1:8" x14ac:dyDescent="0.15">
      <c r="A1019" s="232">
        <v>1024</v>
      </c>
      <c r="B1019" t="s">
        <v>4239</v>
      </c>
      <c r="C1019" t="s">
        <v>4240</v>
      </c>
      <c r="D1019" t="s">
        <v>379</v>
      </c>
      <c r="E1019" s="2" t="s">
        <v>1392</v>
      </c>
      <c r="F1019" t="s">
        <v>2212</v>
      </c>
      <c r="G1019" s="2" t="s">
        <v>940</v>
      </c>
      <c r="H1019" t="s">
        <v>1405</v>
      </c>
    </row>
    <row r="1020" spans="1:8" x14ac:dyDescent="0.15">
      <c r="A1020" s="232">
        <v>1025</v>
      </c>
      <c r="B1020" t="s">
        <v>4241</v>
      </c>
      <c r="C1020" t="s">
        <v>4242</v>
      </c>
      <c r="D1020" t="s">
        <v>379</v>
      </c>
      <c r="E1020" s="2" t="s">
        <v>1392</v>
      </c>
      <c r="F1020" t="s">
        <v>2373</v>
      </c>
      <c r="G1020" s="2" t="s">
        <v>941</v>
      </c>
      <c r="H1020" t="s">
        <v>1405</v>
      </c>
    </row>
    <row r="1021" spans="1:8" x14ac:dyDescent="0.15">
      <c r="A1021" s="232">
        <v>1026</v>
      </c>
      <c r="B1021" t="s">
        <v>4243</v>
      </c>
      <c r="C1021" t="s">
        <v>4244</v>
      </c>
      <c r="D1021" t="s">
        <v>379</v>
      </c>
      <c r="E1021" s="2" t="s">
        <v>1392</v>
      </c>
      <c r="F1021" t="s">
        <v>1910</v>
      </c>
      <c r="G1021" s="2" t="s">
        <v>918</v>
      </c>
      <c r="H1021" t="s">
        <v>1405</v>
      </c>
    </row>
    <row r="1022" spans="1:8" x14ac:dyDescent="0.15">
      <c r="A1022" s="232">
        <v>1027</v>
      </c>
      <c r="B1022" t="s">
        <v>4245</v>
      </c>
      <c r="C1022" t="s">
        <v>4246</v>
      </c>
      <c r="D1022" t="s">
        <v>379</v>
      </c>
      <c r="E1022" s="2" t="s">
        <v>1392</v>
      </c>
      <c r="F1022" t="s">
        <v>2273</v>
      </c>
      <c r="G1022" s="2" t="s">
        <v>4247</v>
      </c>
      <c r="H1022" t="s">
        <v>1405</v>
      </c>
    </row>
    <row r="1023" spans="1:8" x14ac:dyDescent="0.15">
      <c r="A1023" s="232">
        <v>1028</v>
      </c>
      <c r="B1023" t="s">
        <v>4248</v>
      </c>
      <c r="C1023" t="s">
        <v>4249</v>
      </c>
      <c r="D1023" t="s">
        <v>379</v>
      </c>
      <c r="E1023" s="2" t="s">
        <v>1392</v>
      </c>
      <c r="F1023" t="s">
        <v>1910</v>
      </c>
      <c r="G1023" s="2" t="s">
        <v>2682</v>
      </c>
      <c r="H1023" t="s">
        <v>1405</v>
      </c>
    </row>
    <row r="1024" spans="1:8" x14ac:dyDescent="0.15">
      <c r="A1024" s="232">
        <v>1029</v>
      </c>
      <c r="B1024" t="s">
        <v>4250</v>
      </c>
      <c r="C1024" t="s">
        <v>4251</v>
      </c>
      <c r="D1024" t="s">
        <v>379</v>
      </c>
      <c r="E1024" s="2" t="s">
        <v>1392</v>
      </c>
      <c r="F1024" t="s">
        <v>1932</v>
      </c>
      <c r="G1024" s="2" t="s">
        <v>942</v>
      </c>
      <c r="H1024" t="s">
        <v>1405</v>
      </c>
    </row>
    <row r="1025" spans="1:8" x14ac:dyDescent="0.15">
      <c r="A1025" s="232">
        <v>1030</v>
      </c>
      <c r="B1025" t="s">
        <v>4252</v>
      </c>
      <c r="C1025" t="s">
        <v>4253</v>
      </c>
      <c r="D1025" t="s">
        <v>379</v>
      </c>
      <c r="E1025" s="2" t="s">
        <v>1392</v>
      </c>
      <c r="F1025" t="s">
        <v>1939</v>
      </c>
      <c r="G1025" s="2" t="s">
        <v>766</v>
      </c>
      <c r="H1025" t="s">
        <v>1405</v>
      </c>
    </row>
    <row r="1026" spans="1:8" x14ac:dyDescent="0.15">
      <c r="A1026" s="232">
        <v>1031</v>
      </c>
      <c r="B1026" t="s">
        <v>4254</v>
      </c>
      <c r="C1026" t="s">
        <v>4255</v>
      </c>
      <c r="D1026" t="s">
        <v>379</v>
      </c>
      <c r="E1026" s="2" t="s">
        <v>1392</v>
      </c>
      <c r="F1026" t="s">
        <v>2476</v>
      </c>
      <c r="G1026" s="2" t="s">
        <v>575</v>
      </c>
      <c r="H1026" t="s">
        <v>1405</v>
      </c>
    </row>
    <row r="1027" spans="1:8" x14ac:dyDescent="0.15">
      <c r="A1027" s="232">
        <v>1032</v>
      </c>
      <c r="B1027" t="s">
        <v>4256</v>
      </c>
      <c r="C1027" t="s">
        <v>4257</v>
      </c>
      <c r="D1027" t="s">
        <v>379</v>
      </c>
      <c r="E1027" s="2" t="s">
        <v>1392</v>
      </c>
      <c r="F1027" t="s">
        <v>2031</v>
      </c>
      <c r="G1027" s="2" t="s">
        <v>672</v>
      </c>
      <c r="H1027" t="s">
        <v>1405</v>
      </c>
    </row>
    <row r="1028" spans="1:8" x14ac:dyDescent="0.15">
      <c r="A1028" s="232">
        <v>1033</v>
      </c>
      <c r="B1028" t="s">
        <v>4258</v>
      </c>
      <c r="C1028" t="s">
        <v>4259</v>
      </c>
      <c r="D1028" t="s">
        <v>379</v>
      </c>
      <c r="E1028" s="2" t="s">
        <v>1392</v>
      </c>
      <c r="F1028" t="s">
        <v>1910</v>
      </c>
      <c r="G1028" s="2" t="s">
        <v>943</v>
      </c>
      <c r="H1028" t="s">
        <v>1405</v>
      </c>
    </row>
    <row r="1029" spans="1:8" x14ac:dyDescent="0.15">
      <c r="A1029" s="232">
        <v>1034</v>
      </c>
      <c r="B1029" t="s">
        <v>4260</v>
      </c>
      <c r="C1029" t="s">
        <v>4261</v>
      </c>
      <c r="D1029" t="s">
        <v>366</v>
      </c>
      <c r="E1029" s="2" t="s">
        <v>271</v>
      </c>
      <c r="F1029" t="s">
        <v>1980</v>
      </c>
      <c r="G1029" s="2" t="s">
        <v>495</v>
      </c>
      <c r="H1029" t="s">
        <v>1405</v>
      </c>
    </row>
    <row r="1030" spans="1:8" x14ac:dyDescent="0.15">
      <c r="A1030" s="232">
        <v>1035</v>
      </c>
      <c r="B1030" t="s">
        <v>4262</v>
      </c>
      <c r="C1030" t="s">
        <v>4263</v>
      </c>
      <c r="D1030" t="s">
        <v>366</v>
      </c>
      <c r="E1030" s="2" t="s">
        <v>271</v>
      </c>
      <c r="F1030" t="s">
        <v>3267</v>
      </c>
      <c r="G1030" s="2" t="s">
        <v>944</v>
      </c>
      <c r="H1030" t="s">
        <v>1405</v>
      </c>
    </row>
    <row r="1031" spans="1:8" x14ac:dyDescent="0.15">
      <c r="A1031" s="232">
        <v>1036</v>
      </c>
      <c r="B1031" t="s">
        <v>4264</v>
      </c>
      <c r="C1031" t="s">
        <v>4265</v>
      </c>
      <c r="D1031" t="s">
        <v>366</v>
      </c>
      <c r="E1031" s="2" t="s">
        <v>271</v>
      </c>
      <c r="F1031" t="s">
        <v>3267</v>
      </c>
      <c r="G1031" s="2" t="s">
        <v>945</v>
      </c>
      <c r="H1031" t="s">
        <v>1405</v>
      </c>
    </row>
    <row r="1032" spans="1:8" x14ac:dyDescent="0.15">
      <c r="A1032" s="232">
        <v>1037</v>
      </c>
      <c r="B1032" t="s">
        <v>4266</v>
      </c>
      <c r="C1032" t="s">
        <v>4267</v>
      </c>
      <c r="D1032" t="s">
        <v>366</v>
      </c>
      <c r="E1032" s="2" t="s">
        <v>271</v>
      </c>
      <c r="F1032" t="s">
        <v>3267</v>
      </c>
      <c r="G1032" s="2" t="s">
        <v>4268</v>
      </c>
      <c r="H1032" t="s">
        <v>1405</v>
      </c>
    </row>
    <row r="1033" spans="1:8" x14ac:dyDescent="0.15">
      <c r="A1033" s="232">
        <v>1038</v>
      </c>
      <c r="B1033" t="s">
        <v>4269</v>
      </c>
      <c r="C1033" t="s">
        <v>4270</v>
      </c>
      <c r="D1033" t="s">
        <v>366</v>
      </c>
      <c r="E1033" s="2" t="s">
        <v>271</v>
      </c>
      <c r="F1033" t="s">
        <v>1983</v>
      </c>
      <c r="G1033" s="2" t="s">
        <v>4271</v>
      </c>
      <c r="H1033" t="s">
        <v>1405</v>
      </c>
    </row>
    <row r="1034" spans="1:8" x14ac:dyDescent="0.15">
      <c r="A1034" s="232">
        <v>1039</v>
      </c>
      <c r="B1034" t="s">
        <v>4272</v>
      </c>
      <c r="C1034" t="s">
        <v>4273</v>
      </c>
      <c r="D1034" t="s">
        <v>366</v>
      </c>
      <c r="E1034" s="2" t="s">
        <v>271</v>
      </c>
      <c r="F1034" t="s">
        <v>3267</v>
      </c>
      <c r="G1034" s="2" t="s">
        <v>652</v>
      </c>
      <c r="H1034" t="s">
        <v>1405</v>
      </c>
    </row>
    <row r="1035" spans="1:8" x14ac:dyDescent="0.15">
      <c r="A1035" s="232">
        <v>1040</v>
      </c>
      <c r="B1035" t="s">
        <v>4274</v>
      </c>
      <c r="C1035" t="s">
        <v>4275</v>
      </c>
      <c r="D1035" t="s">
        <v>366</v>
      </c>
      <c r="E1035" s="2" t="s">
        <v>271</v>
      </c>
      <c r="F1035" t="s">
        <v>3267</v>
      </c>
      <c r="G1035" s="2" t="s">
        <v>864</v>
      </c>
      <c r="H1035" t="s">
        <v>1405</v>
      </c>
    </row>
    <row r="1036" spans="1:8" x14ac:dyDescent="0.15">
      <c r="A1036" s="232">
        <v>1041</v>
      </c>
      <c r="B1036" t="s">
        <v>4276</v>
      </c>
      <c r="C1036" t="s">
        <v>4277</v>
      </c>
      <c r="D1036" t="s">
        <v>366</v>
      </c>
      <c r="E1036" s="2" t="s">
        <v>271</v>
      </c>
      <c r="F1036" t="s">
        <v>2262</v>
      </c>
      <c r="G1036" s="2" t="s">
        <v>946</v>
      </c>
      <c r="H1036" t="s">
        <v>1405</v>
      </c>
    </row>
    <row r="1037" spans="1:8" x14ac:dyDescent="0.15">
      <c r="A1037" s="232">
        <v>1042</v>
      </c>
      <c r="B1037" t="s">
        <v>4278</v>
      </c>
      <c r="C1037" t="s">
        <v>4279</v>
      </c>
      <c r="D1037" t="s">
        <v>366</v>
      </c>
      <c r="E1037" s="2" t="s">
        <v>271</v>
      </c>
      <c r="F1037" t="s">
        <v>3267</v>
      </c>
      <c r="G1037" s="2" t="s">
        <v>498</v>
      </c>
      <c r="H1037" t="s">
        <v>1405</v>
      </c>
    </row>
    <row r="1038" spans="1:8" x14ac:dyDescent="0.15">
      <c r="A1038" s="232">
        <v>1043</v>
      </c>
      <c r="B1038" t="s">
        <v>4280</v>
      </c>
      <c r="C1038" t="s">
        <v>4281</v>
      </c>
      <c r="D1038" t="s">
        <v>366</v>
      </c>
      <c r="E1038" s="2" t="s">
        <v>271</v>
      </c>
      <c r="F1038" t="s">
        <v>2174</v>
      </c>
      <c r="G1038" s="2" t="s">
        <v>685</v>
      </c>
      <c r="H1038" t="s">
        <v>1405</v>
      </c>
    </row>
    <row r="1039" spans="1:8" x14ac:dyDescent="0.15">
      <c r="A1039" s="232">
        <v>1044</v>
      </c>
      <c r="B1039" t="s">
        <v>4282</v>
      </c>
      <c r="C1039" t="s">
        <v>4283</v>
      </c>
      <c r="D1039" t="s">
        <v>366</v>
      </c>
      <c r="E1039" s="2" t="s">
        <v>271</v>
      </c>
      <c r="F1039" t="s">
        <v>2528</v>
      </c>
      <c r="G1039" s="2" t="s">
        <v>650</v>
      </c>
      <c r="H1039" t="s">
        <v>1405</v>
      </c>
    </row>
    <row r="1040" spans="1:8" x14ac:dyDescent="0.15">
      <c r="A1040" s="232">
        <v>1045</v>
      </c>
      <c r="B1040" t="s">
        <v>4284</v>
      </c>
      <c r="C1040" t="s">
        <v>4285</v>
      </c>
      <c r="D1040" t="s">
        <v>366</v>
      </c>
      <c r="E1040" s="2" t="s">
        <v>271</v>
      </c>
      <c r="F1040" t="s">
        <v>3267</v>
      </c>
      <c r="G1040" s="2" t="s">
        <v>709</v>
      </c>
      <c r="H1040" t="s">
        <v>1405</v>
      </c>
    </row>
    <row r="1041" spans="1:8" x14ac:dyDescent="0.15">
      <c r="A1041" s="232">
        <v>1046</v>
      </c>
      <c r="B1041" t="s">
        <v>4286</v>
      </c>
      <c r="C1041" t="s">
        <v>4287</v>
      </c>
      <c r="D1041" t="s">
        <v>366</v>
      </c>
      <c r="E1041" s="2" t="s">
        <v>271</v>
      </c>
      <c r="F1041" t="s">
        <v>2528</v>
      </c>
      <c r="G1041" s="2" t="s">
        <v>736</v>
      </c>
      <c r="H1041" t="s">
        <v>1405</v>
      </c>
    </row>
    <row r="1042" spans="1:8" x14ac:dyDescent="0.15">
      <c r="A1042" s="232">
        <v>1047</v>
      </c>
      <c r="B1042" t="s">
        <v>4288</v>
      </c>
      <c r="C1042" t="s">
        <v>4289</v>
      </c>
      <c r="D1042" t="s">
        <v>366</v>
      </c>
      <c r="E1042" s="2" t="s">
        <v>271</v>
      </c>
      <c r="F1042" t="s">
        <v>3267</v>
      </c>
      <c r="G1042" s="2" t="s">
        <v>556</v>
      </c>
      <c r="H1042" t="s">
        <v>1405</v>
      </c>
    </row>
    <row r="1043" spans="1:8" x14ac:dyDescent="0.15">
      <c r="A1043" s="232">
        <v>1048</v>
      </c>
      <c r="B1043" t="s">
        <v>4290</v>
      </c>
      <c r="C1043" t="s">
        <v>4131</v>
      </c>
      <c r="D1043" t="s">
        <v>366</v>
      </c>
      <c r="E1043" s="2" t="s">
        <v>271</v>
      </c>
      <c r="F1043" t="s">
        <v>3267</v>
      </c>
      <c r="G1043" s="2" t="s">
        <v>2766</v>
      </c>
      <c r="H1043" t="s">
        <v>1405</v>
      </c>
    </row>
    <row r="1044" spans="1:8" x14ac:dyDescent="0.15">
      <c r="A1044" s="232">
        <v>1049</v>
      </c>
      <c r="B1044" t="s">
        <v>4291</v>
      </c>
      <c r="C1044" t="s">
        <v>4292</v>
      </c>
      <c r="D1044" t="s">
        <v>366</v>
      </c>
      <c r="E1044" s="2" t="s">
        <v>270</v>
      </c>
      <c r="F1044" t="s">
        <v>2007</v>
      </c>
      <c r="G1044" s="2" t="s">
        <v>656</v>
      </c>
      <c r="H1044" t="s">
        <v>1405</v>
      </c>
    </row>
    <row r="1045" spans="1:8" x14ac:dyDescent="0.15">
      <c r="A1045" s="232">
        <v>1050</v>
      </c>
      <c r="B1045" t="s">
        <v>4293</v>
      </c>
      <c r="C1045" t="s">
        <v>4294</v>
      </c>
      <c r="D1045" t="s">
        <v>366</v>
      </c>
      <c r="E1045" s="2" t="s">
        <v>270</v>
      </c>
      <c r="F1045" t="s">
        <v>2262</v>
      </c>
      <c r="G1045" s="2" t="s">
        <v>4295</v>
      </c>
      <c r="H1045" t="s">
        <v>1405</v>
      </c>
    </row>
    <row r="1046" spans="1:8" x14ac:dyDescent="0.15">
      <c r="A1046" s="232">
        <v>1051</v>
      </c>
      <c r="B1046" t="s">
        <v>4296</v>
      </c>
      <c r="C1046" t="s">
        <v>4297</v>
      </c>
      <c r="D1046" t="s">
        <v>366</v>
      </c>
      <c r="E1046" s="2" t="s">
        <v>270</v>
      </c>
      <c r="F1046" t="s">
        <v>3267</v>
      </c>
      <c r="G1046" s="2" t="s">
        <v>947</v>
      </c>
      <c r="H1046" t="s">
        <v>1405</v>
      </c>
    </row>
    <row r="1047" spans="1:8" x14ac:dyDescent="0.15">
      <c r="A1047" s="232">
        <v>1052</v>
      </c>
      <c r="B1047" t="s">
        <v>4298</v>
      </c>
      <c r="C1047" t="s">
        <v>4299</v>
      </c>
      <c r="D1047" t="s">
        <v>366</v>
      </c>
      <c r="E1047" s="2" t="s">
        <v>270</v>
      </c>
      <c r="F1047" t="s">
        <v>2967</v>
      </c>
      <c r="G1047" s="2" t="s">
        <v>4300</v>
      </c>
      <c r="H1047" t="s">
        <v>1405</v>
      </c>
    </row>
    <row r="1048" spans="1:8" x14ac:dyDescent="0.15">
      <c r="A1048" s="232">
        <v>1053</v>
      </c>
      <c r="B1048" t="s">
        <v>4301</v>
      </c>
      <c r="C1048" t="s">
        <v>4302</v>
      </c>
      <c r="D1048" t="s">
        <v>366</v>
      </c>
      <c r="E1048" s="2" t="s">
        <v>270</v>
      </c>
      <c r="F1048" t="s">
        <v>3267</v>
      </c>
      <c r="G1048" s="2" t="s">
        <v>948</v>
      </c>
      <c r="H1048" t="s">
        <v>1405</v>
      </c>
    </row>
    <row r="1049" spans="1:8" x14ac:dyDescent="0.15">
      <c r="A1049" s="232">
        <v>1054</v>
      </c>
      <c r="B1049" t="s">
        <v>4303</v>
      </c>
      <c r="C1049" t="s">
        <v>4304</v>
      </c>
      <c r="D1049" t="s">
        <v>366</v>
      </c>
      <c r="E1049" s="2" t="s">
        <v>270</v>
      </c>
      <c r="F1049" t="s">
        <v>3267</v>
      </c>
      <c r="G1049" s="2" t="s">
        <v>4305</v>
      </c>
      <c r="H1049" t="s">
        <v>1405</v>
      </c>
    </row>
    <row r="1050" spans="1:8" x14ac:dyDescent="0.15">
      <c r="A1050" s="232">
        <v>1055</v>
      </c>
      <c r="B1050" t="s">
        <v>4306</v>
      </c>
      <c r="C1050" t="s">
        <v>4307</v>
      </c>
      <c r="D1050" t="s">
        <v>366</v>
      </c>
      <c r="E1050" s="2" t="s">
        <v>270</v>
      </c>
      <c r="F1050" t="s">
        <v>1983</v>
      </c>
      <c r="G1050" s="2" t="s">
        <v>843</v>
      </c>
      <c r="H1050" t="s">
        <v>1405</v>
      </c>
    </row>
    <row r="1051" spans="1:8" x14ac:dyDescent="0.15">
      <c r="A1051" s="232">
        <v>1056</v>
      </c>
      <c r="B1051" t="s">
        <v>4308</v>
      </c>
      <c r="C1051" t="s">
        <v>4309</v>
      </c>
      <c r="D1051" t="s">
        <v>366</v>
      </c>
      <c r="E1051" s="2" t="s">
        <v>270</v>
      </c>
      <c r="F1051" t="s">
        <v>3267</v>
      </c>
      <c r="G1051" s="2" t="s">
        <v>949</v>
      </c>
      <c r="H1051" t="s">
        <v>1405</v>
      </c>
    </row>
    <row r="1052" spans="1:8" x14ac:dyDescent="0.15">
      <c r="A1052" s="232">
        <v>1057</v>
      </c>
      <c r="B1052" t="s">
        <v>4310</v>
      </c>
      <c r="C1052" t="s">
        <v>4311</v>
      </c>
      <c r="D1052" t="s">
        <v>366</v>
      </c>
      <c r="E1052" s="2" t="s">
        <v>270</v>
      </c>
      <c r="F1052" t="s">
        <v>3267</v>
      </c>
      <c r="G1052" s="2" t="s">
        <v>4312</v>
      </c>
      <c r="H1052" t="s">
        <v>1405</v>
      </c>
    </row>
    <row r="1053" spans="1:8" x14ac:dyDescent="0.15">
      <c r="A1053" s="232">
        <v>1058</v>
      </c>
      <c r="B1053" t="s">
        <v>4313</v>
      </c>
      <c r="C1053" t="s">
        <v>4314</v>
      </c>
      <c r="D1053" t="s">
        <v>366</v>
      </c>
      <c r="E1053" s="2" t="s">
        <v>270</v>
      </c>
      <c r="F1053" t="s">
        <v>2010</v>
      </c>
      <c r="G1053" s="2" t="s">
        <v>950</v>
      </c>
      <c r="H1053" t="s">
        <v>1405</v>
      </c>
    </row>
    <row r="1054" spans="1:8" x14ac:dyDescent="0.15">
      <c r="A1054" s="232">
        <v>1059</v>
      </c>
      <c r="B1054" t="s">
        <v>4315</v>
      </c>
      <c r="C1054" t="s">
        <v>4316</v>
      </c>
      <c r="D1054" t="s">
        <v>366</v>
      </c>
      <c r="E1054" s="2" t="s">
        <v>270</v>
      </c>
      <c r="F1054" t="s">
        <v>2021</v>
      </c>
      <c r="G1054" s="2" t="s">
        <v>641</v>
      </c>
      <c r="H1054" t="s">
        <v>1405</v>
      </c>
    </row>
    <row r="1055" spans="1:8" x14ac:dyDescent="0.15">
      <c r="A1055" s="232">
        <v>1060</v>
      </c>
      <c r="B1055" t="s">
        <v>4317</v>
      </c>
      <c r="C1055" t="s">
        <v>4318</v>
      </c>
      <c r="D1055" t="s">
        <v>366</v>
      </c>
      <c r="E1055" s="2" t="s">
        <v>270</v>
      </c>
      <c r="F1055" t="s">
        <v>3267</v>
      </c>
      <c r="G1055" s="2" t="s">
        <v>777</v>
      </c>
      <c r="H1055" t="s">
        <v>1406</v>
      </c>
    </row>
    <row r="1056" spans="1:8" x14ac:dyDescent="0.15">
      <c r="A1056" s="232">
        <v>1061</v>
      </c>
      <c r="B1056" t="s">
        <v>4319</v>
      </c>
      <c r="C1056" t="s">
        <v>4320</v>
      </c>
      <c r="D1056" t="s">
        <v>366</v>
      </c>
      <c r="E1056" s="2" t="s">
        <v>269</v>
      </c>
      <c r="F1056" t="s">
        <v>3267</v>
      </c>
      <c r="G1056" s="2" t="s">
        <v>734</v>
      </c>
      <c r="H1056" t="s">
        <v>1405</v>
      </c>
    </row>
    <row r="1057" spans="1:8" x14ac:dyDescent="0.15">
      <c r="A1057" s="232">
        <v>1062</v>
      </c>
      <c r="B1057" t="s">
        <v>4321</v>
      </c>
      <c r="C1057" t="s">
        <v>4322</v>
      </c>
      <c r="D1057" t="s">
        <v>366</v>
      </c>
      <c r="E1057" s="2" t="s">
        <v>269</v>
      </c>
      <c r="F1057" t="s">
        <v>3267</v>
      </c>
      <c r="G1057" s="2" t="s">
        <v>789</v>
      </c>
      <c r="H1057" t="s">
        <v>1405</v>
      </c>
    </row>
    <row r="1058" spans="1:8" x14ac:dyDescent="0.15">
      <c r="A1058" s="232">
        <v>1063</v>
      </c>
      <c r="B1058" t="s">
        <v>4323</v>
      </c>
      <c r="C1058" t="s">
        <v>4324</v>
      </c>
      <c r="D1058" t="s">
        <v>366</v>
      </c>
      <c r="E1058" s="2" t="s">
        <v>269</v>
      </c>
      <c r="F1058" t="s">
        <v>3267</v>
      </c>
      <c r="G1058" s="2" t="s">
        <v>951</v>
      </c>
      <c r="H1058" t="s">
        <v>1405</v>
      </c>
    </row>
    <row r="1059" spans="1:8" x14ac:dyDescent="0.15">
      <c r="A1059" s="232">
        <v>1064</v>
      </c>
      <c r="B1059" t="s">
        <v>4325</v>
      </c>
      <c r="C1059" t="s">
        <v>4326</v>
      </c>
      <c r="D1059" t="s">
        <v>366</v>
      </c>
      <c r="E1059" s="2" t="s">
        <v>269</v>
      </c>
      <c r="F1059" t="s">
        <v>3267</v>
      </c>
      <c r="G1059" s="2" t="s">
        <v>952</v>
      </c>
      <c r="H1059" t="s">
        <v>1405</v>
      </c>
    </row>
    <row r="1060" spans="1:8" x14ac:dyDescent="0.15">
      <c r="A1060" s="232">
        <v>1065</v>
      </c>
      <c r="B1060" t="s">
        <v>4327</v>
      </c>
      <c r="C1060" t="s">
        <v>4328</v>
      </c>
      <c r="D1060" t="s">
        <v>366</v>
      </c>
      <c r="E1060" s="2" t="s">
        <v>269</v>
      </c>
      <c r="F1060" t="s">
        <v>3267</v>
      </c>
      <c r="G1060" s="2" t="s">
        <v>932</v>
      </c>
      <c r="H1060" t="s">
        <v>1405</v>
      </c>
    </row>
    <row r="1061" spans="1:8" x14ac:dyDescent="0.15">
      <c r="A1061" s="232">
        <v>1066</v>
      </c>
      <c r="B1061" t="s">
        <v>4329</v>
      </c>
      <c r="C1061" t="s">
        <v>4330</v>
      </c>
      <c r="D1061" t="s">
        <v>366</v>
      </c>
      <c r="E1061" s="2" t="s">
        <v>269</v>
      </c>
      <c r="F1061" t="s">
        <v>3267</v>
      </c>
      <c r="G1061" s="2" t="s">
        <v>615</v>
      </c>
      <c r="H1061" t="s">
        <v>1405</v>
      </c>
    </row>
    <row r="1062" spans="1:8" x14ac:dyDescent="0.15">
      <c r="A1062" s="232">
        <v>1067</v>
      </c>
      <c r="B1062" t="s">
        <v>4331</v>
      </c>
      <c r="C1062" t="s">
        <v>4332</v>
      </c>
      <c r="D1062" t="s">
        <v>366</v>
      </c>
      <c r="E1062" s="2" t="s">
        <v>269</v>
      </c>
      <c r="F1062" t="s">
        <v>3267</v>
      </c>
      <c r="G1062" s="2" t="s">
        <v>3268</v>
      </c>
      <c r="H1062" t="s">
        <v>1405</v>
      </c>
    </row>
    <row r="1063" spans="1:8" x14ac:dyDescent="0.15">
      <c r="A1063" s="232">
        <v>1068</v>
      </c>
      <c r="B1063" t="s">
        <v>4333</v>
      </c>
      <c r="C1063" t="s">
        <v>3098</v>
      </c>
      <c r="D1063" t="s">
        <v>366</v>
      </c>
      <c r="E1063" s="2" t="s">
        <v>269</v>
      </c>
      <c r="F1063" t="s">
        <v>2031</v>
      </c>
      <c r="G1063" s="2" t="s">
        <v>953</v>
      </c>
      <c r="H1063" t="s">
        <v>1405</v>
      </c>
    </row>
    <row r="1064" spans="1:8" x14ac:dyDescent="0.15">
      <c r="A1064" s="232">
        <v>1069</v>
      </c>
      <c r="B1064" t="s">
        <v>4334</v>
      </c>
      <c r="C1064" t="s">
        <v>4335</v>
      </c>
      <c r="D1064" t="s">
        <v>366</v>
      </c>
      <c r="E1064" s="2" t="s">
        <v>269</v>
      </c>
      <c r="F1064" t="s">
        <v>3267</v>
      </c>
      <c r="G1064" s="2" t="s">
        <v>698</v>
      </c>
      <c r="H1064" t="s">
        <v>1405</v>
      </c>
    </row>
    <row r="1065" spans="1:8" x14ac:dyDescent="0.15">
      <c r="A1065" s="232">
        <v>1070</v>
      </c>
      <c r="B1065" t="s">
        <v>4336</v>
      </c>
      <c r="C1065" t="s">
        <v>4337</v>
      </c>
      <c r="D1065" t="s">
        <v>366</v>
      </c>
      <c r="E1065" s="2" t="s">
        <v>269</v>
      </c>
      <c r="F1065" t="s">
        <v>2111</v>
      </c>
      <c r="G1065" s="2" t="s">
        <v>3121</v>
      </c>
      <c r="H1065" t="s">
        <v>1405</v>
      </c>
    </row>
    <row r="1066" spans="1:8" x14ac:dyDescent="0.15">
      <c r="A1066" s="232">
        <v>1071</v>
      </c>
      <c r="B1066" t="s">
        <v>4338</v>
      </c>
      <c r="C1066" t="s">
        <v>4339</v>
      </c>
      <c r="D1066" t="s">
        <v>366</v>
      </c>
      <c r="E1066" s="2" t="s">
        <v>269</v>
      </c>
      <c r="F1066" t="s">
        <v>2111</v>
      </c>
      <c r="G1066" s="2" t="s">
        <v>3121</v>
      </c>
      <c r="H1066" t="s">
        <v>1405</v>
      </c>
    </row>
    <row r="1067" spans="1:8" x14ac:dyDescent="0.15">
      <c r="A1067" s="232">
        <v>1072</v>
      </c>
      <c r="B1067" t="s">
        <v>4340</v>
      </c>
      <c r="C1067" t="s">
        <v>4341</v>
      </c>
      <c r="D1067" t="s">
        <v>366</v>
      </c>
      <c r="E1067" s="2" t="s">
        <v>269</v>
      </c>
      <c r="F1067" t="s">
        <v>3267</v>
      </c>
      <c r="G1067" s="2" t="s">
        <v>954</v>
      </c>
      <c r="H1067" t="s">
        <v>1405</v>
      </c>
    </row>
    <row r="1068" spans="1:8" x14ac:dyDescent="0.15">
      <c r="A1068" s="232">
        <v>1073</v>
      </c>
      <c r="B1068" t="s">
        <v>4342</v>
      </c>
      <c r="C1068" t="s">
        <v>4343</v>
      </c>
      <c r="D1068" t="s">
        <v>366</v>
      </c>
      <c r="E1068" s="2" t="s">
        <v>269</v>
      </c>
      <c r="F1068" t="s">
        <v>3267</v>
      </c>
      <c r="G1068" s="2" t="s">
        <v>4344</v>
      </c>
      <c r="H1068" t="s">
        <v>1405</v>
      </c>
    </row>
    <row r="1069" spans="1:8" x14ac:dyDescent="0.15">
      <c r="A1069" s="232">
        <v>1074</v>
      </c>
      <c r="B1069" t="s">
        <v>4345</v>
      </c>
      <c r="C1069" t="s">
        <v>4346</v>
      </c>
      <c r="D1069" t="s">
        <v>366</v>
      </c>
      <c r="E1069" s="2" t="s">
        <v>269</v>
      </c>
      <c r="F1069" t="s">
        <v>3267</v>
      </c>
      <c r="G1069" s="2" t="s">
        <v>756</v>
      </c>
      <c r="H1069" t="s">
        <v>1405</v>
      </c>
    </row>
    <row r="1070" spans="1:8" x14ac:dyDescent="0.15">
      <c r="A1070" s="232">
        <v>1075</v>
      </c>
      <c r="B1070" t="s">
        <v>4347</v>
      </c>
      <c r="C1070" t="s">
        <v>4348</v>
      </c>
      <c r="D1070" t="s">
        <v>366</v>
      </c>
      <c r="E1070" s="2" t="s">
        <v>269</v>
      </c>
      <c r="F1070" t="s">
        <v>3267</v>
      </c>
      <c r="G1070" s="2" t="s">
        <v>955</v>
      </c>
      <c r="H1070" t="s">
        <v>1405</v>
      </c>
    </row>
    <row r="1071" spans="1:8" x14ac:dyDescent="0.15">
      <c r="A1071" s="232">
        <v>1076</v>
      </c>
      <c r="B1071" t="s">
        <v>4349</v>
      </c>
      <c r="C1071" t="s">
        <v>4350</v>
      </c>
      <c r="D1071" t="s">
        <v>366</v>
      </c>
      <c r="E1071" s="2" t="s">
        <v>269</v>
      </c>
      <c r="F1071" t="s">
        <v>3267</v>
      </c>
      <c r="G1071" s="2" t="s">
        <v>2659</v>
      </c>
      <c r="H1071" t="s">
        <v>1405</v>
      </c>
    </row>
    <row r="1072" spans="1:8" x14ac:dyDescent="0.15">
      <c r="A1072" s="232">
        <v>1077</v>
      </c>
      <c r="B1072" t="s">
        <v>4351</v>
      </c>
      <c r="C1072" t="s">
        <v>4352</v>
      </c>
      <c r="D1072" t="s">
        <v>366</v>
      </c>
      <c r="E1072" s="2" t="s">
        <v>269</v>
      </c>
      <c r="F1072" t="s">
        <v>3267</v>
      </c>
      <c r="G1072" s="2" t="s">
        <v>956</v>
      </c>
      <c r="H1072" t="s">
        <v>1405</v>
      </c>
    </row>
    <row r="1073" spans="1:8" x14ac:dyDescent="0.15">
      <c r="A1073" s="232">
        <v>1078</v>
      </c>
      <c r="B1073" t="s">
        <v>4353</v>
      </c>
      <c r="C1073" t="s">
        <v>4354</v>
      </c>
      <c r="D1073" t="s">
        <v>366</v>
      </c>
      <c r="E1073" s="2" t="s">
        <v>269</v>
      </c>
      <c r="F1073" t="s">
        <v>3267</v>
      </c>
      <c r="G1073" s="2" t="s">
        <v>755</v>
      </c>
      <c r="H1073" t="s">
        <v>1405</v>
      </c>
    </row>
    <row r="1074" spans="1:8" x14ac:dyDescent="0.15">
      <c r="A1074" s="232">
        <v>1079</v>
      </c>
      <c r="B1074" t="s">
        <v>4355</v>
      </c>
      <c r="C1074" t="s">
        <v>4356</v>
      </c>
      <c r="D1074" t="s">
        <v>366</v>
      </c>
      <c r="E1074" s="2" t="s">
        <v>269</v>
      </c>
      <c r="F1074" t="s">
        <v>2087</v>
      </c>
      <c r="G1074" s="2" t="s">
        <v>4357</v>
      </c>
      <c r="H1074" t="s">
        <v>1405</v>
      </c>
    </row>
    <row r="1075" spans="1:8" x14ac:dyDescent="0.15">
      <c r="A1075" s="232">
        <v>1080</v>
      </c>
      <c r="B1075" t="s">
        <v>4358</v>
      </c>
      <c r="C1075" t="s">
        <v>4359</v>
      </c>
      <c r="D1075" t="s">
        <v>366</v>
      </c>
      <c r="E1075" s="2" t="s">
        <v>269</v>
      </c>
      <c r="F1075" t="s">
        <v>2689</v>
      </c>
      <c r="G1075" s="2" t="s">
        <v>957</v>
      </c>
      <c r="H1075" t="s">
        <v>1405</v>
      </c>
    </row>
    <row r="1076" spans="1:8" x14ac:dyDescent="0.15">
      <c r="A1076" s="232">
        <v>1081</v>
      </c>
      <c r="B1076" t="s">
        <v>4360</v>
      </c>
      <c r="C1076" t="s">
        <v>4361</v>
      </c>
      <c r="D1076" t="s">
        <v>366</v>
      </c>
      <c r="E1076" s="2" t="s">
        <v>269</v>
      </c>
      <c r="F1076" t="s">
        <v>3267</v>
      </c>
      <c r="G1076" s="2" t="s">
        <v>958</v>
      </c>
      <c r="H1076" t="s">
        <v>1405</v>
      </c>
    </row>
    <row r="1077" spans="1:8" x14ac:dyDescent="0.15">
      <c r="A1077" s="232">
        <v>1082</v>
      </c>
      <c r="B1077" t="s">
        <v>4362</v>
      </c>
      <c r="C1077" t="s">
        <v>4363</v>
      </c>
      <c r="D1077" t="s">
        <v>366</v>
      </c>
      <c r="E1077" s="2" t="s">
        <v>269</v>
      </c>
      <c r="F1077" t="s">
        <v>3267</v>
      </c>
      <c r="G1077" s="2" t="s">
        <v>959</v>
      </c>
      <c r="H1077" t="s">
        <v>1405</v>
      </c>
    </row>
    <row r="1078" spans="1:8" x14ac:dyDescent="0.15">
      <c r="A1078" s="232">
        <v>1083</v>
      </c>
      <c r="B1078" t="s">
        <v>4364</v>
      </c>
      <c r="C1078" t="s">
        <v>4365</v>
      </c>
      <c r="D1078" t="s">
        <v>366</v>
      </c>
      <c r="E1078" s="2" t="s">
        <v>269</v>
      </c>
      <c r="F1078" t="s">
        <v>3267</v>
      </c>
      <c r="G1078" s="2" t="s">
        <v>752</v>
      </c>
      <c r="H1078" t="s">
        <v>1405</v>
      </c>
    </row>
    <row r="1079" spans="1:8" x14ac:dyDescent="0.15">
      <c r="A1079" s="232">
        <v>1084</v>
      </c>
      <c r="B1079" t="s">
        <v>4366</v>
      </c>
      <c r="C1079" t="s">
        <v>4367</v>
      </c>
      <c r="D1079" t="s">
        <v>366</v>
      </c>
      <c r="E1079" s="2" t="s">
        <v>269</v>
      </c>
      <c r="F1079" t="s">
        <v>3267</v>
      </c>
      <c r="G1079" s="2" t="s">
        <v>4368</v>
      </c>
      <c r="H1079" t="s">
        <v>1405</v>
      </c>
    </row>
    <row r="1080" spans="1:8" x14ac:dyDescent="0.15">
      <c r="A1080" s="232">
        <v>1085</v>
      </c>
      <c r="B1080" t="s">
        <v>4369</v>
      </c>
      <c r="C1080" t="s">
        <v>4370</v>
      </c>
      <c r="D1080" t="s">
        <v>366</v>
      </c>
      <c r="E1080" s="2" t="s">
        <v>269</v>
      </c>
      <c r="F1080" t="s">
        <v>3267</v>
      </c>
      <c r="G1080" s="2" t="s">
        <v>960</v>
      </c>
      <c r="H1080" t="s">
        <v>1405</v>
      </c>
    </row>
    <row r="1081" spans="1:8" x14ac:dyDescent="0.15">
      <c r="A1081" s="232">
        <v>1086</v>
      </c>
      <c r="B1081" t="s">
        <v>4371</v>
      </c>
      <c r="C1081" t="s">
        <v>4372</v>
      </c>
      <c r="D1081" t="s">
        <v>366</v>
      </c>
      <c r="E1081" s="2" t="s">
        <v>269</v>
      </c>
      <c r="F1081" t="s">
        <v>3267</v>
      </c>
      <c r="G1081" s="2" t="s">
        <v>4003</v>
      </c>
      <c r="H1081" t="s">
        <v>1405</v>
      </c>
    </row>
    <row r="1082" spans="1:8" x14ac:dyDescent="0.15">
      <c r="A1082" s="232">
        <v>1087</v>
      </c>
      <c r="B1082" t="s">
        <v>4373</v>
      </c>
      <c r="C1082" t="s">
        <v>4259</v>
      </c>
      <c r="D1082" t="s">
        <v>366</v>
      </c>
      <c r="E1082" s="2" t="s">
        <v>269</v>
      </c>
      <c r="F1082" t="s">
        <v>2010</v>
      </c>
      <c r="G1082" s="2" t="s">
        <v>2935</v>
      </c>
      <c r="H1082" t="s">
        <v>1405</v>
      </c>
    </row>
    <row r="1083" spans="1:8" x14ac:dyDescent="0.15">
      <c r="A1083" s="232">
        <v>1088</v>
      </c>
      <c r="B1083" t="s">
        <v>4374</v>
      </c>
      <c r="C1083" t="s">
        <v>4375</v>
      </c>
      <c r="D1083" t="s">
        <v>366</v>
      </c>
      <c r="E1083" s="2" t="s">
        <v>269</v>
      </c>
      <c r="F1083" t="s">
        <v>3267</v>
      </c>
      <c r="G1083" s="2" t="s">
        <v>951</v>
      </c>
      <c r="H1083" t="s">
        <v>1406</v>
      </c>
    </row>
    <row r="1084" spans="1:8" x14ac:dyDescent="0.15">
      <c r="A1084" s="232">
        <v>1089</v>
      </c>
      <c r="B1084" t="s">
        <v>4376</v>
      </c>
      <c r="C1084" t="s">
        <v>4377</v>
      </c>
      <c r="D1084" t="s">
        <v>366</v>
      </c>
      <c r="E1084" s="2" t="s">
        <v>1392</v>
      </c>
      <c r="F1084" t="s">
        <v>3267</v>
      </c>
      <c r="G1084" s="2" t="s">
        <v>4378</v>
      </c>
      <c r="H1084" t="s">
        <v>1405</v>
      </c>
    </row>
    <row r="1085" spans="1:8" x14ac:dyDescent="0.15">
      <c r="A1085" s="232">
        <v>1090</v>
      </c>
      <c r="B1085" t="s">
        <v>4379</v>
      </c>
      <c r="C1085" t="s">
        <v>4380</v>
      </c>
      <c r="D1085" t="s">
        <v>366</v>
      </c>
      <c r="E1085" s="2" t="s">
        <v>1392</v>
      </c>
      <c r="F1085" t="s">
        <v>3267</v>
      </c>
      <c r="G1085" s="2" t="s">
        <v>961</v>
      </c>
      <c r="H1085" t="s">
        <v>1405</v>
      </c>
    </row>
    <row r="1086" spans="1:8" x14ac:dyDescent="0.15">
      <c r="A1086" s="232">
        <v>1091</v>
      </c>
      <c r="B1086" t="s">
        <v>4381</v>
      </c>
      <c r="C1086" t="s">
        <v>4382</v>
      </c>
      <c r="D1086" t="s">
        <v>366</v>
      </c>
      <c r="E1086" s="2" t="s">
        <v>1392</v>
      </c>
      <c r="F1086" t="s">
        <v>2262</v>
      </c>
      <c r="G1086" s="2" t="s">
        <v>962</v>
      </c>
      <c r="H1086" t="s">
        <v>1405</v>
      </c>
    </row>
    <row r="1087" spans="1:8" x14ac:dyDescent="0.15">
      <c r="A1087" s="232">
        <v>1092</v>
      </c>
      <c r="B1087" t="s">
        <v>4383</v>
      </c>
      <c r="C1087" t="s">
        <v>4384</v>
      </c>
      <c r="D1087" t="s">
        <v>366</v>
      </c>
      <c r="E1087" s="2" t="s">
        <v>1392</v>
      </c>
      <c r="F1087" t="s">
        <v>3267</v>
      </c>
      <c r="G1087" s="2" t="s">
        <v>963</v>
      </c>
      <c r="H1087" t="s">
        <v>1405</v>
      </c>
    </row>
    <row r="1088" spans="1:8" x14ac:dyDescent="0.15">
      <c r="A1088" s="232">
        <v>1093</v>
      </c>
      <c r="B1088" t="s">
        <v>4385</v>
      </c>
      <c r="C1088" t="s">
        <v>4386</v>
      </c>
      <c r="D1088" t="s">
        <v>366</v>
      </c>
      <c r="E1088" s="2" t="s">
        <v>1392</v>
      </c>
      <c r="F1088" t="s">
        <v>3267</v>
      </c>
      <c r="G1088" s="2" t="s">
        <v>964</v>
      </c>
      <c r="H1088" t="s">
        <v>1405</v>
      </c>
    </row>
    <row r="1089" spans="1:8" x14ac:dyDescent="0.15">
      <c r="A1089" s="232">
        <v>1094</v>
      </c>
      <c r="B1089" t="s">
        <v>4387</v>
      </c>
      <c r="C1089" t="s">
        <v>4388</v>
      </c>
      <c r="D1089" t="s">
        <v>366</v>
      </c>
      <c r="E1089" s="2" t="s">
        <v>1392</v>
      </c>
      <c r="F1089" t="s">
        <v>3267</v>
      </c>
      <c r="G1089" s="2" t="s">
        <v>4389</v>
      </c>
      <c r="H1089" t="s">
        <v>1405</v>
      </c>
    </row>
    <row r="1090" spans="1:8" x14ac:dyDescent="0.15">
      <c r="A1090" s="232">
        <v>1095</v>
      </c>
      <c r="B1090" t="s">
        <v>4390</v>
      </c>
      <c r="C1090" t="s">
        <v>4391</v>
      </c>
      <c r="D1090" t="s">
        <v>366</v>
      </c>
      <c r="E1090" s="2" t="s">
        <v>1392</v>
      </c>
      <c r="F1090" t="s">
        <v>2262</v>
      </c>
      <c r="G1090" s="2" t="s">
        <v>4392</v>
      </c>
      <c r="H1090" t="s">
        <v>1405</v>
      </c>
    </row>
    <row r="1091" spans="1:8" x14ac:dyDescent="0.15">
      <c r="A1091" s="232">
        <v>1096</v>
      </c>
      <c r="B1091" t="s">
        <v>4393</v>
      </c>
      <c r="C1091" t="s">
        <v>4394</v>
      </c>
      <c r="D1091" t="s">
        <v>366</v>
      </c>
      <c r="E1091" s="2" t="s">
        <v>1392</v>
      </c>
      <c r="F1091" t="s">
        <v>3267</v>
      </c>
      <c r="G1091" s="2" t="s">
        <v>4395</v>
      </c>
      <c r="H1091" t="s">
        <v>1405</v>
      </c>
    </row>
    <row r="1092" spans="1:8" x14ac:dyDescent="0.15">
      <c r="A1092" s="232">
        <v>1097</v>
      </c>
      <c r="B1092" t="s">
        <v>4396</v>
      </c>
      <c r="C1092" t="s">
        <v>4397</v>
      </c>
      <c r="D1092" t="s">
        <v>366</v>
      </c>
      <c r="E1092" s="2" t="s">
        <v>1392</v>
      </c>
      <c r="F1092" t="s">
        <v>3267</v>
      </c>
      <c r="G1092" s="2" t="s">
        <v>626</v>
      </c>
      <c r="H1092" t="s">
        <v>1405</v>
      </c>
    </row>
    <row r="1093" spans="1:8" x14ac:dyDescent="0.15">
      <c r="A1093" s="232">
        <v>1098</v>
      </c>
      <c r="B1093" t="s">
        <v>4398</v>
      </c>
      <c r="C1093" t="s">
        <v>4399</v>
      </c>
      <c r="D1093" t="s">
        <v>366</v>
      </c>
      <c r="E1093" s="2" t="s">
        <v>1392</v>
      </c>
      <c r="F1093" t="s">
        <v>3267</v>
      </c>
      <c r="G1093" s="2" t="s">
        <v>3620</v>
      </c>
      <c r="H1093" t="s">
        <v>1405</v>
      </c>
    </row>
    <row r="1094" spans="1:8" x14ac:dyDescent="0.15">
      <c r="A1094" s="232">
        <v>1099</v>
      </c>
      <c r="B1094" t="s">
        <v>4400</v>
      </c>
      <c r="C1094" t="s">
        <v>4401</v>
      </c>
      <c r="D1094" t="s">
        <v>366</v>
      </c>
      <c r="E1094" s="2" t="s">
        <v>1392</v>
      </c>
      <c r="F1094" t="s">
        <v>3267</v>
      </c>
      <c r="G1094" s="2" t="s">
        <v>4402</v>
      </c>
      <c r="H1094" t="s">
        <v>1405</v>
      </c>
    </row>
    <row r="1095" spans="1:8" x14ac:dyDescent="0.15">
      <c r="A1095" s="232">
        <v>1100</v>
      </c>
      <c r="B1095" t="s">
        <v>4403</v>
      </c>
      <c r="C1095" t="s">
        <v>4404</v>
      </c>
      <c r="D1095" t="s">
        <v>366</v>
      </c>
      <c r="E1095" s="2" t="s">
        <v>1392</v>
      </c>
      <c r="F1095" t="s">
        <v>3267</v>
      </c>
      <c r="G1095" s="2" t="s">
        <v>576</v>
      </c>
      <c r="H1095" t="s">
        <v>1405</v>
      </c>
    </row>
    <row r="1096" spans="1:8" x14ac:dyDescent="0.15">
      <c r="A1096" s="232">
        <v>1101</v>
      </c>
      <c r="B1096" t="s">
        <v>4405</v>
      </c>
      <c r="C1096" t="s">
        <v>4406</v>
      </c>
      <c r="D1096" t="s">
        <v>366</v>
      </c>
      <c r="E1096" s="2" t="s">
        <v>1392</v>
      </c>
      <c r="F1096" t="s">
        <v>3267</v>
      </c>
      <c r="G1096" s="2" t="s">
        <v>2987</v>
      </c>
      <c r="H1096" t="s">
        <v>1405</v>
      </c>
    </row>
    <row r="1097" spans="1:8" x14ac:dyDescent="0.15">
      <c r="A1097" s="232">
        <v>1102</v>
      </c>
      <c r="B1097" t="s">
        <v>4407</v>
      </c>
      <c r="C1097" t="s">
        <v>4408</v>
      </c>
      <c r="D1097" t="s">
        <v>366</v>
      </c>
      <c r="E1097" s="2" t="s">
        <v>1392</v>
      </c>
      <c r="F1097" t="s">
        <v>3267</v>
      </c>
      <c r="G1097" s="2" t="s">
        <v>4409</v>
      </c>
      <c r="H1097" t="s">
        <v>1405</v>
      </c>
    </row>
    <row r="1098" spans="1:8" x14ac:dyDescent="0.15">
      <c r="A1098" s="232">
        <v>1103</v>
      </c>
      <c r="B1098" t="s">
        <v>4410</v>
      </c>
      <c r="C1098" t="s">
        <v>4411</v>
      </c>
      <c r="D1098" t="s">
        <v>366</v>
      </c>
      <c r="E1098" s="2" t="s">
        <v>1392</v>
      </c>
      <c r="F1098" t="s">
        <v>2262</v>
      </c>
      <c r="G1098" s="2" t="s">
        <v>3427</v>
      </c>
      <c r="H1098" t="s">
        <v>1405</v>
      </c>
    </row>
    <row r="1099" spans="1:8" x14ac:dyDescent="0.15">
      <c r="A1099" s="232">
        <v>1104</v>
      </c>
      <c r="B1099" t="s">
        <v>4412</v>
      </c>
      <c r="C1099" t="s">
        <v>4413</v>
      </c>
      <c r="D1099" t="s">
        <v>366</v>
      </c>
      <c r="E1099" s="2" t="s">
        <v>1392</v>
      </c>
      <c r="F1099" t="s">
        <v>2066</v>
      </c>
      <c r="G1099" s="2" t="s">
        <v>2463</v>
      </c>
      <c r="H1099" t="s">
        <v>1405</v>
      </c>
    </row>
    <row r="1100" spans="1:8" x14ac:dyDescent="0.15">
      <c r="A1100" s="232">
        <v>1105</v>
      </c>
      <c r="B1100" t="s">
        <v>4414</v>
      </c>
      <c r="C1100" t="s">
        <v>4415</v>
      </c>
      <c r="D1100" t="s">
        <v>366</v>
      </c>
      <c r="E1100" s="2" t="s">
        <v>1392</v>
      </c>
      <c r="F1100" t="s">
        <v>3267</v>
      </c>
      <c r="G1100" s="2" t="s">
        <v>940</v>
      </c>
      <c r="H1100" t="s">
        <v>1405</v>
      </c>
    </row>
    <row r="1101" spans="1:8" x14ac:dyDescent="0.15">
      <c r="A1101" s="232">
        <v>1106</v>
      </c>
      <c r="B1101" t="s">
        <v>4416</v>
      </c>
      <c r="C1101" t="s">
        <v>4417</v>
      </c>
      <c r="D1101" t="s">
        <v>366</v>
      </c>
      <c r="E1101" s="2" t="s">
        <v>1392</v>
      </c>
      <c r="F1101" t="s">
        <v>3267</v>
      </c>
      <c r="G1101" s="2" t="s">
        <v>965</v>
      </c>
      <c r="H1101" t="s">
        <v>1405</v>
      </c>
    </row>
    <row r="1102" spans="1:8" x14ac:dyDescent="0.15">
      <c r="A1102" s="232">
        <v>1107</v>
      </c>
      <c r="B1102" t="s">
        <v>4418</v>
      </c>
      <c r="C1102" t="s">
        <v>4419</v>
      </c>
      <c r="D1102" t="s">
        <v>366</v>
      </c>
      <c r="E1102" s="2" t="s">
        <v>1392</v>
      </c>
      <c r="F1102" t="s">
        <v>3267</v>
      </c>
      <c r="G1102" s="2" t="s">
        <v>966</v>
      </c>
      <c r="H1102" t="s">
        <v>1405</v>
      </c>
    </row>
    <row r="1103" spans="1:8" x14ac:dyDescent="0.15">
      <c r="A1103" s="232">
        <v>1108</v>
      </c>
      <c r="B1103" t="s">
        <v>4420</v>
      </c>
      <c r="C1103" t="s">
        <v>4421</v>
      </c>
      <c r="D1103" t="s">
        <v>366</v>
      </c>
      <c r="E1103" s="2" t="s">
        <v>271</v>
      </c>
      <c r="F1103" t="s">
        <v>2018</v>
      </c>
      <c r="G1103" s="2" t="s">
        <v>4422</v>
      </c>
      <c r="H1103" t="s">
        <v>1405</v>
      </c>
    </row>
    <row r="1104" spans="1:8" x14ac:dyDescent="0.15">
      <c r="A1104" s="232">
        <v>1109</v>
      </c>
      <c r="B1104" t="s">
        <v>4423</v>
      </c>
      <c r="C1104" t="s">
        <v>4424</v>
      </c>
      <c r="D1104" t="s">
        <v>366</v>
      </c>
      <c r="E1104" s="2" t="s">
        <v>271</v>
      </c>
      <c r="F1104" t="s">
        <v>2528</v>
      </c>
      <c r="G1104" s="2" t="s">
        <v>4425</v>
      </c>
      <c r="H1104" t="s">
        <v>1405</v>
      </c>
    </row>
    <row r="1105" spans="1:8" x14ac:dyDescent="0.15">
      <c r="A1105" s="232">
        <v>1110</v>
      </c>
      <c r="B1105" t="s">
        <v>4426</v>
      </c>
      <c r="C1105" t="s">
        <v>4427</v>
      </c>
      <c r="D1105" t="s">
        <v>366</v>
      </c>
      <c r="E1105" s="2" t="s">
        <v>270</v>
      </c>
      <c r="F1105" t="s">
        <v>3267</v>
      </c>
      <c r="G1105" s="2" t="s">
        <v>810</v>
      </c>
      <c r="H1105" t="s">
        <v>1405</v>
      </c>
    </row>
    <row r="1106" spans="1:8" x14ac:dyDescent="0.15">
      <c r="A1106" s="232">
        <v>1111</v>
      </c>
      <c r="B1106" t="s">
        <v>4428</v>
      </c>
      <c r="C1106" t="s">
        <v>4429</v>
      </c>
      <c r="D1106" t="s">
        <v>366</v>
      </c>
      <c r="E1106" s="2" t="s">
        <v>269</v>
      </c>
      <c r="F1106" t="s">
        <v>2174</v>
      </c>
      <c r="G1106" s="2" t="s">
        <v>931</v>
      </c>
      <c r="H1106" t="s">
        <v>1405</v>
      </c>
    </row>
    <row r="1107" spans="1:8" x14ac:dyDescent="0.15">
      <c r="A1107" s="232">
        <v>1112</v>
      </c>
      <c r="B1107" t="s">
        <v>4430</v>
      </c>
      <c r="C1107" t="s">
        <v>4431</v>
      </c>
      <c r="D1107" t="s">
        <v>366</v>
      </c>
      <c r="E1107" s="2" t="s">
        <v>269</v>
      </c>
      <c r="F1107" t="s">
        <v>1932</v>
      </c>
      <c r="G1107" s="2" t="s">
        <v>791</v>
      </c>
      <c r="H1107" t="s">
        <v>1405</v>
      </c>
    </row>
    <row r="1108" spans="1:8" x14ac:dyDescent="0.15">
      <c r="A1108" s="232">
        <v>1113</v>
      </c>
      <c r="B1108" t="s">
        <v>4432</v>
      </c>
      <c r="C1108" t="s">
        <v>4433</v>
      </c>
      <c r="D1108" t="s">
        <v>366</v>
      </c>
      <c r="E1108" s="2" t="s">
        <v>269</v>
      </c>
      <c r="F1108" t="s">
        <v>2003</v>
      </c>
      <c r="G1108" s="2" t="s">
        <v>967</v>
      </c>
      <c r="H1108" t="s">
        <v>1405</v>
      </c>
    </row>
    <row r="1109" spans="1:8" x14ac:dyDescent="0.15">
      <c r="A1109" s="232">
        <v>1114</v>
      </c>
      <c r="B1109" t="s">
        <v>4434</v>
      </c>
      <c r="C1109" t="s">
        <v>4435</v>
      </c>
      <c r="D1109" t="s">
        <v>366</v>
      </c>
      <c r="E1109" s="2" t="s">
        <v>1392</v>
      </c>
      <c r="F1109" t="s">
        <v>2111</v>
      </c>
      <c r="G1109" s="2" t="s">
        <v>4436</v>
      </c>
      <c r="H1109" t="s">
        <v>1405</v>
      </c>
    </row>
    <row r="1110" spans="1:8" x14ac:dyDescent="0.15">
      <c r="A1110" s="232">
        <v>1115</v>
      </c>
      <c r="B1110" t="s">
        <v>4437</v>
      </c>
      <c r="C1110" t="s">
        <v>4438</v>
      </c>
      <c r="D1110" t="s">
        <v>366</v>
      </c>
      <c r="E1110" s="2" t="s">
        <v>1392</v>
      </c>
      <c r="F1110" t="s">
        <v>3267</v>
      </c>
      <c r="G1110" s="2" t="s">
        <v>911</v>
      </c>
      <c r="H1110" t="s">
        <v>1405</v>
      </c>
    </row>
    <row r="1111" spans="1:8" x14ac:dyDescent="0.15">
      <c r="A1111" s="232">
        <v>1116</v>
      </c>
      <c r="B1111" t="s">
        <v>4439</v>
      </c>
      <c r="C1111" t="s">
        <v>4440</v>
      </c>
      <c r="D1111" t="s">
        <v>366</v>
      </c>
      <c r="E1111" s="2" t="s">
        <v>1392</v>
      </c>
      <c r="F1111" t="s">
        <v>2206</v>
      </c>
      <c r="G1111" s="2" t="s">
        <v>4236</v>
      </c>
      <c r="H1111" t="s">
        <v>1405</v>
      </c>
    </row>
    <row r="1112" spans="1:8" x14ac:dyDescent="0.15">
      <c r="A1112" s="232">
        <v>1117</v>
      </c>
      <c r="B1112" t="s">
        <v>4441</v>
      </c>
      <c r="C1112" t="s">
        <v>4442</v>
      </c>
      <c r="D1112" t="s">
        <v>366</v>
      </c>
      <c r="E1112" s="2" t="s">
        <v>1392</v>
      </c>
      <c r="F1112" t="s">
        <v>3267</v>
      </c>
      <c r="G1112" s="2" t="s">
        <v>968</v>
      </c>
      <c r="H1112" t="s">
        <v>1405</v>
      </c>
    </row>
    <row r="1113" spans="1:8" x14ac:dyDescent="0.15">
      <c r="A1113" s="232">
        <v>1118</v>
      </c>
      <c r="B1113" t="s">
        <v>4443</v>
      </c>
      <c r="C1113" t="s">
        <v>4444</v>
      </c>
      <c r="D1113" t="s">
        <v>366</v>
      </c>
      <c r="E1113" s="2" t="s">
        <v>1392</v>
      </c>
      <c r="F1113" t="s">
        <v>2003</v>
      </c>
      <c r="G1113" s="2" t="s">
        <v>4445</v>
      </c>
      <c r="H1113" t="s">
        <v>1405</v>
      </c>
    </row>
    <row r="1114" spans="1:8" x14ac:dyDescent="0.15">
      <c r="A1114" s="232">
        <v>1119</v>
      </c>
      <c r="B1114" t="s">
        <v>4446</v>
      </c>
      <c r="C1114" t="s">
        <v>4447</v>
      </c>
      <c r="D1114" t="s">
        <v>366</v>
      </c>
      <c r="E1114" s="2" t="s">
        <v>271</v>
      </c>
      <c r="F1114" t="s">
        <v>2066</v>
      </c>
      <c r="G1114" s="2" t="s">
        <v>912</v>
      </c>
      <c r="H1114" t="s">
        <v>1405</v>
      </c>
    </row>
    <row r="1115" spans="1:8" x14ac:dyDescent="0.15">
      <c r="A1115" s="232">
        <v>1120</v>
      </c>
      <c r="B1115" t="s">
        <v>4448</v>
      </c>
      <c r="C1115" t="s">
        <v>4449</v>
      </c>
      <c r="D1115" t="s">
        <v>366</v>
      </c>
      <c r="E1115" s="2" t="s">
        <v>271</v>
      </c>
      <c r="F1115" t="s">
        <v>1980</v>
      </c>
      <c r="G1115" s="2" t="s">
        <v>3019</v>
      </c>
      <c r="H1115" t="s">
        <v>1405</v>
      </c>
    </row>
    <row r="1116" spans="1:8" x14ac:dyDescent="0.15">
      <c r="A1116" s="232">
        <v>1121</v>
      </c>
      <c r="B1116" t="s">
        <v>4450</v>
      </c>
      <c r="C1116" t="s">
        <v>4451</v>
      </c>
      <c r="D1116" t="s">
        <v>366</v>
      </c>
      <c r="E1116" s="2" t="s">
        <v>271</v>
      </c>
      <c r="F1116" t="s">
        <v>3267</v>
      </c>
      <c r="G1116" s="2" t="s">
        <v>969</v>
      </c>
      <c r="H1116" t="s">
        <v>1405</v>
      </c>
    </row>
    <row r="1117" spans="1:8" x14ac:dyDescent="0.15">
      <c r="A1117" s="232">
        <v>1122</v>
      </c>
      <c r="B1117" t="s">
        <v>4452</v>
      </c>
      <c r="C1117" t="s">
        <v>4453</v>
      </c>
      <c r="D1117" t="s">
        <v>366</v>
      </c>
      <c r="E1117" s="2" t="s">
        <v>271</v>
      </c>
      <c r="F1117" t="s">
        <v>3267</v>
      </c>
      <c r="G1117" s="2" t="s">
        <v>635</v>
      </c>
      <c r="H1117" t="s">
        <v>1405</v>
      </c>
    </row>
    <row r="1118" spans="1:8" x14ac:dyDescent="0.15">
      <c r="A1118" s="232">
        <v>1123</v>
      </c>
      <c r="B1118" t="s">
        <v>4454</v>
      </c>
      <c r="C1118" t="s">
        <v>4455</v>
      </c>
      <c r="D1118" t="s">
        <v>366</v>
      </c>
      <c r="E1118" s="2" t="s">
        <v>271</v>
      </c>
      <c r="F1118" t="s">
        <v>3267</v>
      </c>
      <c r="G1118" s="2" t="s">
        <v>841</v>
      </c>
      <c r="H1118" t="s">
        <v>1405</v>
      </c>
    </row>
    <row r="1119" spans="1:8" x14ac:dyDescent="0.15">
      <c r="A1119" s="232">
        <v>1124</v>
      </c>
      <c r="B1119" t="s">
        <v>4456</v>
      </c>
      <c r="C1119" t="s">
        <v>4457</v>
      </c>
      <c r="D1119" t="s">
        <v>366</v>
      </c>
      <c r="E1119" s="2" t="s">
        <v>271</v>
      </c>
      <c r="F1119" t="s">
        <v>2262</v>
      </c>
      <c r="G1119" s="2" t="s">
        <v>970</v>
      </c>
      <c r="H1119" t="s">
        <v>1405</v>
      </c>
    </row>
    <row r="1120" spans="1:8" x14ac:dyDescent="0.15">
      <c r="A1120" s="232">
        <v>1125</v>
      </c>
      <c r="B1120" t="s">
        <v>4458</v>
      </c>
      <c r="C1120" t="s">
        <v>4459</v>
      </c>
      <c r="D1120" t="s">
        <v>366</v>
      </c>
      <c r="E1120" s="2" t="s">
        <v>271</v>
      </c>
      <c r="F1120" t="s">
        <v>3267</v>
      </c>
      <c r="G1120" s="2" t="s">
        <v>2177</v>
      </c>
      <c r="H1120" t="s">
        <v>1405</v>
      </c>
    </row>
    <row r="1121" spans="1:8" x14ac:dyDescent="0.15">
      <c r="A1121" s="232">
        <v>1126</v>
      </c>
      <c r="B1121" t="s">
        <v>4460</v>
      </c>
      <c r="C1121" t="s">
        <v>4461</v>
      </c>
      <c r="D1121" t="s">
        <v>366</v>
      </c>
      <c r="E1121" s="2" t="s">
        <v>271</v>
      </c>
      <c r="F1121" t="s">
        <v>3267</v>
      </c>
      <c r="G1121" s="2" t="s">
        <v>773</v>
      </c>
      <c r="H1121" t="s">
        <v>1405</v>
      </c>
    </row>
    <row r="1122" spans="1:8" x14ac:dyDescent="0.15">
      <c r="A1122" s="232">
        <v>1127</v>
      </c>
      <c r="B1122" t="s">
        <v>4462</v>
      </c>
      <c r="C1122" t="s">
        <v>4463</v>
      </c>
      <c r="D1122" t="s">
        <v>366</v>
      </c>
      <c r="E1122" s="2" t="s">
        <v>271</v>
      </c>
      <c r="F1122" t="s">
        <v>3267</v>
      </c>
      <c r="G1122" s="2" t="s">
        <v>837</v>
      </c>
      <c r="H1122" t="s">
        <v>1405</v>
      </c>
    </row>
    <row r="1123" spans="1:8" x14ac:dyDescent="0.15">
      <c r="A1123" s="232">
        <v>1128</v>
      </c>
      <c r="B1123" t="s">
        <v>4464</v>
      </c>
      <c r="C1123" t="s">
        <v>4465</v>
      </c>
      <c r="D1123" t="s">
        <v>366</v>
      </c>
      <c r="E1123" s="2" t="s">
        <v>271</v>
      </c>
      <c r="F1123" t="s">
        <v>3267</v>
      </c>
      <c r="G1123" s="2" t="s">
        <v>2056</v>
      </c>
      <c r="H1123" t="s">
        <v>1405</v>
      </c>
    </row>
    <row r="1124" spans="1:8" x14ac:dyDescent="0.15">
      <c r="A1124" s="232">
        <v>1129</v>
      </c>
      <c r="B1124" t="s">
        <v>4466</v>
      </c>
      <c r="C1124" t="s">
        <v>4467</v>
      </c>
      <c r="D1124" t="s">
        <v>366</v>
      </c>
      <c r="E1124" s="2" t="s">
        <v>271</v>
      </c>
      <c r="F1124" t="s">
        <v>1939</v>
      </c>
      <c r="G1124" s="2" t="s">
        <v>4468</v>
      </c>
      <c r="H1124" t="s">
        <v>1405</v>
      </c>
    </row>
    <row r="1125" spans="1:8" x14ac:dyDescent="0.15">
      <c r="A1125" s="232">
        <v>1130</v>
      </c>
      <c r="B1125" t="s">
        <v>4469</v>
      </c>
      <c r="C1125" t="s">
        <v>4470</v>
      </c>
      <c r="D1125" t="s">
        <v>366</v>
      </c>
      <c r="E1125" s="2" t="s">
        <v>271</v>
      </c>
      <c r="F1125" t="s">
        <v>3267</v>
      </c>
      <c r="G1125" s="2" t="s">
        <v>3019</v>
      </c>
      <c r="H1125" t="s">
        <v>1405</v>
      </c>
    </row>
    <row r="1126" spans="1:8" x14ac:dyDescent="0.15">
      <c r="A1126" s="232">
        <v>1131</v>
      </c>
      <c r="B1126" t="s">
        <v>4471</v>
      </c>
      <c r="C1126" t="s">
        <v>4472</v>
      </c>
      <c r="D1126" t="s">
        <v>366</v>
      </c>
      <c r="E1126" s="2" t="s">
        <v>271</v>
      </c>
      <c r="F1126" t="s">
        <v>1939</v>
      </c>
      <c r="G1126" s="2" t="s">
        <v>1994</v>
      </c>
      <c r="H1126" t="s">
        <v>1405</v>
      </c>
    </row>
    <row r="1127" spans="1:8" x14ac:dyDescent="0.15">
      <c r="A1127" s="232">
        <v>1132</v>
      </c>
      <c r="B1127" t="s">
        <v>4473</v>
      </c>
      <c r="C1127" t="s">
        <v>4474</v>
      </c>
      <c r="D1127" t="s">
        <v>366</v>
      </c>
      <c r="E1127" s="2" t="s">
        <v>271</v>
      </c>
      <c r="F1127" t="s">
        <v>3267</v>
      </c>
      <c r="G1127" s="2" t="s">
        <v>4475</v>
      </c>
      <c r="H1127" t="s">
        <v>1405</v>
      </c>
    </row>
    <row r="1128" spans="1:8" x14ac:dyDescent="0.15">
      <c r="A1128" s="232">
        <v>1133</v>
      </c>
      <c r="B1128" t="s">
        <v>4476</v>
      </c>
      <c r="C1128" t="s">
        <v>4477</v>
      </c>
      <c r="D1128" t="s">
        <v>366</v>
      </c>
      <c r="E1128" s="2" t="s">
        <v>270</v>
      </c>
      <c r="F1128" t="s">
        <v>3267</v>
      </c>
      <c r="G1128" s="2" t="s">
        <v>503</v>
      </c>
      <c r="H1128" t="s">
        <v>1405</v>
      </c>
    </row>
    <row r="1129" spans="1:8" x14ac:dyDescent="0.15">
      <c r="A1129" s="232">
        <v>1134</v>
      </c>
      <c r="B1129" t="s">
        <v>4478</v>
      </c>
      <c r="C1129" t="s">
        <v>4479</v>
      </c>
      <c r="D1129" t="s">
        <v>366</v>
      </c>
      <c r="E1129" s="2" t="s">
        <v>270</v>
      </c>
      <c r="F1129" t="s">
        <v>3267</v>
      </c>
      <c r="G1129" s="2" t="s">
        <v>4480</v>
      </c>
      <c r="H1129" t="s">
        <v>1405</v>
      </c>
    </row>
    <row r="1130" spans="1:8" x14ac:dyDescent="0.15">
      <c r="A1130" s="232">
        <v>1135</v>
      </c>
      <c r="B1130" t="s">
        <v>4481</v>
      </c>
      <c r="C1130" t="s">
        <v>4482</v>
      </c>
      <c r="D1130" t="s">
        <v>366</v>
      </c>
      <c r="E1130" s="2" t="s">
        <v>269</v>
      </c>
      <c r="F1130" t="s">
        <v>3267</v>
      </c>
      <c r="G1130" s="2" t="s">
        <v>971</v>
      </c>
      <c r="H1130" t="s">
        <v>1405</v>
      </c>
    </row>
    <row r="1131" spans="1:8" x14ac:dyDescent="0.15">
      <c r="A1131" s="232">
        <v>1136</v>
      </c>
      <c r="B1131" t="s">
        <v>4483</v>
      </c>
      <c r="C1131" t="s">
        <v>4484</v>
      </c>
      <c r="D1131" t="s">
        <v>366</v>
      </c>
      <c r="E1131" s="2" t="s">
        <v>269</v>
      </c>
      <c r="F1131" t="s">
        <v>3267</v>
      </c>
      <c r="G1131" s="2" t="s">
        <v>2647</v>
      </c>
      <c r="H1131" t="s">
        <v>1405</v>
      </c>
    </row>
    <row r="1132" spans="1:8" x14ac:dyDescent="0.15">
      <c r="A1132" s="232">
        <v>1137</v>
      </c>
      <c r="B1132" t="s">
        <v>4485</v>
      </c>
      <c r="C1132" t="s">
        <v>4486</v>
      </c>
      <c r="D1132" t="s">
        <v>366</v>
      </c>
      <c r="E1132" s="2" t="s">
        <v>269</v>
      </c>
      <c r="F1132" t="s">
        <v>3267</v>
      </c>
      <c r="G1132" s="2" t="s">
        <v>796</v>
      </c>
      <c r="H1132" t="s">
        <v>1405</v>
      </c>
    </row>
    <row r="1133" spans="1:8" x14ac:dyDescent="0.15">
      <c r="A1133" s="232">
        <v>1138</v>
      </c>
      <c r="B1133" t="s">
        <v>4487</v>
      </c>
      <c r="C1133" t="s">
        <v>4488</v>
      </c>
      <c r="D1133" t="s">
        <v>366</v>
      </c>
      <c r="E1133" s="2" t="s">
        <v>269</v>
      </c>
      <c r="F1133" t="s">
        <v>3267</v>
      </c>
      <c r="G1133" s="2" t="s">
        <v>907</v>
      </c>
      <c r="H1133" t="s">
        <v>1405</v>
      </c>
    </row>
    <row r="1134" spans="1:8" x14ac:dyDescent="0.15">
      <c r="A1134" s="232">
        <v>1139</v>
      </c>
      <c r="B1134" t="s">
        <v>4489</v>
      </c>
      <c r="C1134" t="s">
        <v>4490</v>
      </c>
      <c r="D1134" t="s">
        <v>366</v>
      </c>
      <c r="E1134" s="2" t="s">
        <v>269</v>
      </c>
      <c r="F1134" t="s">
        <v>3267</v>
      </c>
      <c r="G1134" s="2" t="s">
        <v>565</v>
      </c>
      <c r="H1134" t="s">
        <v>1405</v>
      </c>
    </row>
    <row r="1135" spans="1:8" x14ac:dyDescent="0.15">
      <c r="A1135" s="232">
        <v>1140</v>
      </c>
      <c r="B1135" t="s">
        <v>4491</v>
      </c>
      <c r="C1135" t="s">
        <v>4492</v>
      </c>
      <c r="D1135" t="s">
        <v>366</v>
      </c>
      <c r="E1135" s="2" t="s">
        <v>1392</v>
      </c>
      <c r="F1135" t="s">
        <v>3267</v>
      </c>
      <c r="G1135" s="2" t="s">
        <v>972</v>
      </c>
      <c r="H1135" t="s">
        <v>1405</v>
      </c>
    </row>
    <row r="1136" spans="1:8" x14ac:dyDescent="0.15">
      <c r="A1136" s="232">
        <v>1141</v>
      </c>
      <c r="B1136" t="s">
        <v>4493</v>
      </c>
      <c r="C1136" t="s">
        <v>4494</v>
      </c>
      <c r="D1136" t="s">
        <v>366</v>
      </c>
      <c r="E1136" s="2" t="s">
        <v>1392</v>
      </c>
      <c r="F1136" t="s">
        <v>3267</v>
      </c>
      <c r="G1136" s="2" t="s">
        <v>4495</v>
      </c>
      <c r="H1136" t="s">
        <v>1405</v>
      </c>
    </row>
    <row r="1137" spans="1:8" x14ac:dyDescent="0.15">
      <c r="A1137" s="232">
        <v>1142</v>
      </c>
      <c r="B1137" t="s">
        <v>4496</v>
      </c>
      <c r="C1137" t="s">
        <v>4497</v>
      </c>
      <c r="D1137" t="s">
        <v>366</v>
      </c>
      <c r="E1137" s="2" t="s">
        <v>1392</v>
      </c>
      <c r="F1137" t="s">
        <v>3267</v>
      </c>
      <c r="G1137" s="2" t="s">
        <v>833</v>
      </c>
      <c r="H1137" t="s">
        <v>1405</v>
      </c>
    </row>
    <row r="1138" spans="1:8" x14ac:dyDescent="0.15">
      <c r="A1138" s="232">
        <v>1143</v>
      </c>
      <c r="B1138" t="s">
        <v>4498</v>
      </c>
      <c r="C1138" t="s">
        <v>4499</v>
      </c>
      <c r="D1138" t="s">
        <v>366</v>
      </c>
      <c r="E1138" s="2" t="s">
        <v>1392</v>
      </c>
      <c r="F1138" t="s">
        <v>3267</v>
      </c>
      <c r="G1138" s="2" t="s">
        <v>3138</v>
      </c>
      <c r="H1138" t="s">
        <v>1405</v>
      </c>
    </row>
    <row r="1139" spans="1:8" x14ac:dyDescent="0.15">
      <c r="A1139" s="232">
        <v>1144</v>
      </c>
      <c r="B1139" t="s">
        <v>4500</v>
      </c>
      <c r="C1139" t="s">
        <v>4501</v>
      </c>
      <c r="D1139" t="s">
        <v>366</v>
      </c>
      <c r="E1139" s="2" t="s">
        <v>1392</v>
      </c>
      <c r="F1139" t="s">
        <v>3267</v>
      </c>
      <c r="G1139" s="2" t="s">
        <v>707</v>
      </c>
      <c r="H1139" t="s">
        <v>1405</v>
      </c>
    </row>
    <row r="1140" spans="1:8" x14ac:dyDescent="0.15">
      <c r="A1140" s="232">
        <v>1145</v>
      </c>
      <c r="B1140" t="s">
        <v>4502</v>
      </c>
      <c r="C1140" t="s">
        <v>4503</v>
      </c>
      <c r="D1140" t="s">
        <v>366</v>
      </c>
      <c r="E1140" s="2" t="s">
        <v>1392</v>
      </c>
      <c r="F1140" t="s">
        <v>3267</v>
      </c>
      <c r="G1140" s="2" t="s">
        <v>2469</v>
      </c>
      <c r="H1140" t="s">
        <v>1405</v>
      </c>
    </row>
    <row r="1141" spans="1:8" x14ac:dyDescent="0.15">
      <c r="A1141" s="232">
        <v>1146</v>
      </c>
      <c r="B1141" t="s">
        <v>4504</v>
      </c>
      <c r="C1141" t="s">
        <v>4505</v>
      </c>
      <c r="D1141" t="s">
        <v>366</v>
      </c>
      <c r="E1141" s="2" t="s">
        <v>271</v>
      </c>
      <c r="F1141" t="s">
        <v>3267</v>
      </c>
      <c r="G1141" s="2" t="s">
        <v>3678</v>
      </c>
      <c r="H1141" t="s">
        <v>1405</v>
      </c>
    </row>
    <row r="1142" spans="1:8" x14ac:dyDescent="0.15">
      <c r="A1142" s="232">
        <v>1147</v>
      </c>
      <c r="B1142" t="s">
        <v>4506</v>
      </c>
      <c r="C1142" t="s">
        <v>4507</v>
      </c>
      <c r="D1142" t="s">
        <v>366</v>
      </c>
      <c r="E1142" s="2" t="s">
        <v>271</v>
      </c>
      <c r="F1142" t="s">
        <v>3267</v>
      </c>
      <c r="G1142" s="2" t="s">
        <v>839</v>
      </c>
      <c r="H1142" t="s">
        <v>1405</v>
      </c>
    </row>
    <row r="1143" spans="1:8" x14ac:dyDescent="0.15">
      <c r="A1143" s="232">
        <v>1148</v>
      </c>
      <c r="B1143" t="s">
        <v>4508</v>
      </c>
      <c r="C1143" t="s">
        <v>4509</v>
      </c>
      <c r="D1143" t="s">
        <v>366</v>
      </c>
      <c r="E1143" s="2" t="s">
        <v>270</v>
      </c>
      <c r="F1143" t="s">
        <v>3267</v>
      </c>
      <c r="G1143" s="2" t="s">
        <v>4480</v>
      </c>
      <c r="H1143" t="s">
        <v>1405</v>
      </c>
    </row>
    <row r="1144" spans="1:8" x14ac:dyDescent="0.15">
      <c r="A1144" s="232">
        <v>1149</v>
      </c>
      <c r="B1144" t="s">
        <v>4510</v>
      </c>
      <c r="C1144" t="s">
        <v>4511</v>
      </c>
      <c r="D1144" t="s">
        <v>366</v>
      </c>
      <c r="E1144" s="2" t="s">
        <v>270</v>
      </c>
      <c r="F1144" t="s">
        <v>3267</v>
      </c>
      <c r="G1144" s="2" t="s">
        <v>775</v>
      </c>
      <c r="H1144" t="s">
        <v>1405</v>
      </c>
    </row>
    <row r="1145" spans="1:8" x14ac:dyDescent="0.15">
      <c r="A1145" s="232">
        <v>1150</v>
      </c>
      <c r="B1145" t="s">
        <v>4512</v>
      </c>
      <c r="C1145" t="s">
        <v>4513</v>
      </c>
      <c r="D1145" t="s">
        <v>366</v>
      </c>
      <c r="E1145" s="2" t="s">
        <v>269</v>
      </c>
      <c r="F1145" t="s">
        <v>3267</v>
      </c>
      <c r="G1145" s="2" t="s">
        <v>973</v>
      </c>
      <c r="H1145" t="s">
        <v>1405</v>
      </c>
    </row>
    <row r="1146" spans="1:8" x14ac:dyDescent="0.15">
      <c r="A1146" s="232">
        <v>1151</v>
      </c>
      <c r="B1146" t="s">
        <v>4514</v>
      </c>
      <c r="C1146" t="s">
        <v>4515</v>
      </c>
      <c r="D1146" t="s">
        <v>366</v>
      </c>
      <c r="E1146" s="2" t="s">
        <v>269</v>
      </c>
      <c r="F1146" t="s">
        <v>3267</v>
      </c>
      <c r="G1146" s="2" t="s">
        <v>4368</v>
      </c>
      <c r="H1146" t="s">
        <v>1405</v>
      </c>
    </row>
    <row r="1147" spans="1:8" x14ac:dyDescent="0.15">
      <c r="A1147" s="232">
        <v>1152</v>
      </c>
      <c r="B1147" t="s">
        <v>4516</v>
      </c>
      <c r="C1147" t="s">
        <v>4517</v>
      </c>
      <c r="D1147" t="s">
        <v>366</v>
      </c>
      <c r="E1147" s="2" t="s">
        <v>271</v>
      </c>
      <c r="F1147" t="s">
        <v>3267</v>
      </c>
      <c r="G1147" s="2" t="s">
        <v>974</v>
      </c>
      <c r="H1147" t="s">
        <v>1405</v>
      </c>
    </row>
    <row r="1148" spans="1:8" x14ac:dyDescent="0.15">
      <c r="A1148" s="232">
        <v>1153</v>
      </c>
      <c r="B1148" t="s">
        <v>4518</v>
      </c>
      <c r="C1148" t="s">
        <v>4519</v>
      </c>
      <c r="D1148" t="s">
        <v>366</v>
      </c>
      <c r="E1148" s="2" t="s">
        <v>271</v>
      </c>
      <c r="F1148" t="s">
        <v>3267</v>
      </c>
      <c r="G1148" s="2" t="s">
        <v>4520</v>
      </c>
      <c r="H1148" t="s">
        <v>1405</v>
      </c>
    </row>
    <row r="1149" spans="1:8" x14ac:dyDescent="0.15">
      <c r="A1149" s="232">
        <v>1154</v>
      </c>
      <c r="B1149" t="s">
        <v>4521</v>
      </c>
      <c r="C1149" t="s">
        <v>4522</v>
      </c>
      <c r="D1149" t="s">
        <v>366</v>
      </c>
      <c r="E1149" s="2" t="s">
        <v>271</v>
      </c>
      <c r="F1149" t="s">
        <v>3267</v>
      </c>
      <c r="G1149" s="2" t="s">
        <v>4422</v>
      </c>
      <c r="H1149" t="s">
        <v>1405</v>
      </c>
    </row>
    <row r="1150" spans="1:8" x14ac:dyDescent="0.15">
      <c r="A1150" s="232">
        <v>1155</v>
      </c>
      <c r="B1150" t="s">
        <v>4523</v>
      </c>
      <c r="C1150" t="s">
        <v>4524</v>
      </c>
      <c r="D1150" t="s">
        <v>366</v>
      </c>
      <c r="E1150" s="2" t="s">
        <v>271</v>
      </c>
      <c r="F1150" t="s">
        <v>3267</v>
      </c>
      <c r="G1150" s="2" t="s">
        <v>736</v>
      </c>
      <c r="H1150" t="s">
        <v>1405</v>
      </c>
    </row>
    <row r="1151" spans="1:8" x14ac:dyDescent="0.15">
      <c r="A1151" s="232">
        <v>1156</v>
      </c>
      <c r="B1151" t="s">
        <v>4525</v>
      </c>
      <c r="C1151" t="s">
        <v>4526</v>
      </c>
      <c r="D1151" t="s">
        <v>366</v>
      </c>
      <c r="E1151" s="2" t="s">
        <v>271</v>
      </c>
      <c r="F1151" t="s">
        <v>3267</v>
      </c>
      <c r="G1151" s="2" t="s">
        <v>975</v>
      </c>
      <c r="H1151" t="s">
        <v>1405</v>
      </c>
    </row>
    <row r="1152" spans="1:8" x14ac:dyDescent="0.15">
      <c r="A1152" s="232">
        <v>1157</v>
      </c>
      <c r="B1152" t="s">
        <v>4527</v>
      </c>
      <c r="C1152" t="s">
        <v>4528</v>
      </c>
      <c r="D1152" t="s">
        <v>366</v>
      </c>
      <c r="E1152" s="2" t="s">
        <v>271</v>
      </c>
      <c r="F1152" t="s">
        <v>3267</v>
      </c>
      <c r="G1152" s="2" t="s">
        <v>3521</v>
      </c>
      <c r="H1152" t="s">
        <v>1405</v>
      </c>
    </row>
    <row r="1153" spans="1:8" x14ac:dyDescent="0.15">
      <c r="A1153" s="232">
        <v>1158</v>
      </c>
      <c r="B1153" t="s">
        <v>4529</v>
      </c>
      <c r="C1153" t="s">
        <v>4530</v>
      </c>
      <c r="D1153" t="s">
        <v>366</v>
      </c>
      <c r="E1153" s="2" t="s">
        <v>270</v>
      </c>
      <c r="F1153" t="s">
        <v>3267</v>
      </c>
      <c r="G1153" s="2" t="s">
        <v>658</v>
      </c>
      <c r="H1153" t="s">
        <v>1405</v>
      </c>
    </row>
    <row r="1154" spans="1:8" x14ac:dyDescent="0.15">
      <c r="A1154" s="232">
        <v>1159</v>
      </c>
      <c r="B1154" t="s">
        <v>4531</v>
      </c>
      <c r="C1154" t="s">
        <v>4532</v>
      </c>
      <c r="D1154" t="s">
        <v>366</v>
      </c>
      <c r="E1154" s="2" t="s">
        <v>270</v>
      </c>
      <c r="F1154" t="s">
        <v>1945</v>
      </c>
      <c r="G1154" s="2" t="s">
        <v>515</v>
      </c>
      <c r="H1154" t="s">
        <v>1405</v>
      </c>
    </row>
    <row r="1155" spans="1:8" x14ac:dyDescent="0.15">
      <c r="A1155" s="232">
        <v>1160</v>
      </c>
      <c r="B1155" t="s">
        <v>4533</v>
      </c>
      <c r="C1155" t="s">
        <v>4534</v>
      </c>
      <c r="D1155" t="s">
        <v>366</v>
      </c>
      <c r="E1155" s="2" t="s">
        <v>270</v>
      </c>
      <c r="F1155" t="s">
        <v>1901</v>
      </c>
      <c r="G1155" s="2" t="s">
        <v>4535</v>
      </c>
      <c r="H1155" t="s">
        <v>1405</v>
      </c>
    </row>
    <row r="1156" spans="1:8" x14ac:dyDescent="0.15">
      <c r="A1156" s="232">
        <v>1161</v>
      </c>
      <c r="B1156" t="s">
        <v>4536</v>
      </c>
      <c r="C1156" t="s">
        <v>4537</v>
      </c>
      <c r="D1156" t="s">
        <v>366</v>
      </c>
      <c r="E1156" s="2" t="s">
        <v>270</v>
      </c>
      <c r="F1156" t="s">
        <v>3267</v>
      </c>
      <c r="G1156" s="2" t="s">
        <v>976</v>
      </c>
      <c r="H1156" t="s">
        <v>1405</v>
      </c>
    </row>
    <row r="1157" spans="1:8" x14ac:dyDescent="0.15">
      <c r="A1157" s="232">
        <v>1162</v>
      </c>
      <c r="B1157" t="s">
        <v>4538</v>
      </c>
      <c r="C1157" t="s">
        <v>4539</v>
      </c>
      <c r="D1157" t="s">
        <v>366</v>
      </c>
      <c r="E1157" s="2" t="s">
        <v>270</v>
      </c>
      <c r="F1157" t="s">
        <v>2021</v>
      </c>
      <c r="G1157" s="2" t="s">
        <v>877</v>
      </c>
      <c r="H1157" t="s">
        <v>1405</v>
      </c>
    </row>
    <row r="1158" spans="1:8" x14ac:dyDescent="0.15">
      <c r="A1158" s="232">
        <v>1163</v>
      </c>
      <c r="B1158" t="s">
        <v>4540</v>
      </c>
      <c r="C1158" t="s">
        <v>4541</v>
      </c>
      <c r="D1158" t="s">
        <v>366</v>
      </c>
      <c r="E1158" s="2" t="s">
        <v>270</v>
      </c>
      <c r="F1158" t="s">
        <v>27</v>
      </c>
      <c r="G1158" s="2" t="s">
        <v>977</v>
      </c>
      <c r="H1158" t="s">
        <v>1405</v>
      </c>
    </row>
    <row r="1159" spans="1:8" x14ac:dyDescent="0.15">
      <c r="A1159" s="232">
        <v>1164</v>
      </c>
      <c r="B1159" t="s">
        <v>4542</v>
      </c>
      <c r="C1159" t="s">
        <v>4543</v>
      </c>
      <c r="D1159" t="s">
        <v>366</v>
      </c>
      <c r="E1159" s="2" t="s">
        <v>270</v>
      </c>
      <c r="F1159" t="s">
        <v>2212</v>
      </c>
      <c r="G1159" s="2" t="s">
        <v>4544</v>
      </c>
      <c r="H1159" t="s">
        <v>1405</v>
      </c>
    </row>
    <row r="1160" spans="1:8" x14ac:dyDescent="0.15">
      <c r="A1160" s="232">
        <v>1165</v>
      </c>
      <c r="B1160" t="s">
        <v>4545</v>
      </c>
      <c r="C1160" t="s">
        <v>4546</v>
      </c>
      <c r="D1160" t="s">
        <v>366</v>
      </c>
      <c r="E1160" s="2" t="s">
        <v>270</v>
      </c>
      <c r="F1160" t="s">
        <v>2212</v>
      </c>
      <c r="G1160" s="2" t="s">
        <v>4544</v>
      </c>
      <c r="H1160" t="s">
        <v>1405</v>
      </c>
    </row>
    <row r="1161" spans="1:8" x14ac:dyDescent="0.15">
      <c r="A1161" s="232">
        <v>1166</v>
      </c>
      <c r="B1161" t="s">
        <v>4547</v>
      </c>
      <c r="C1161" t="s">
        <v>4548</v>
      </c>
      <c r="D1161" t="s">
        <v>366</v>
      </c>
      <c r="E1161" s="2" t="s">
        <v>270</v>
      </c>
      <c r="F1161" t="s">
        <v>2137</v>
      </c>
      <c r="G1161" s="2" t="s">
        <v>4549</v>
      </c>
      <c r="H1161" t="s">
        <v>1405</v>
      </c>
    </row>
    <row r="1162" spans="1:8" x14ac:dyDescent="0.15">
      <c r="A1162" s="232">
        <v>1167</v>
      </c>
      <c r="B1162" t="s">
        <v>4550</v>
      </c>
      <c r="C1162" t="s">
        <v>4551</v>
      </c>
      <c r="D1162" t="s">
        <v>366</v>
      </c>
      <c r="E1162" s="2" t="s">
        <v>269</v>
      </c>
      <c r="F1162" t="s">
        <v>2003</v>
      </c>
      <c r="G1162" s="2" t="s">
        <v>2946</v>
      </c>
      <c r="H1162" t="s">
        <v>1405</v>
      </c>
    </row>
    <row r="1163" spans="1:8" x14ac:dyDescent="0.15">
      <c r="A1163" s="232">
        <v>1168</v>
      </c>
      <c r="B1163" t="s">
        <v>4552</v>
      </c>
      <c r="C1163" t="s">
        <v>4553</v>
      </c>
      <c r="D1163" t="s">
        <v>366</v>
      </c>
      <c r="E1163" s="2" t="s">
        <v>269</v>
      </c>
      <c r="F1163" t="s">
        <v>2212</v>
      </c>
      <c r="G1163" s="2" t="s">
        <v>853</v>
      </c>
      <c r="H1163" t="s">
        <v>1405</v>
      </c>
    </row>
    <row r="1164" spans="1:8" x14ac:dyDescent="0.15">
      <c r="A1164" s="232">
        <v>1169</v>
      </c>
      <c r="B1164" t="s">
        <v>4554</v>
      </c>
      <c r="C1164" t="s">
        <v>4555</v>
      </c>
      <c r="D1164" t="s">
        <v>366</v>
      </c>
      <c r="E1164" s="2" t="s">
        <v>269</v>
      </c>
      <c r="F1164" t="s">
        <v>3267</v>
      </c>
      <c r="G1164" s="2" t="s">
        <v>978</v>
      </c>
      <c r="H1164" t="s">
        <v>1405</v>
      </c>
    </row>
    <row r="1165" spans="1:8" x14ac:dyDescent="0.15">
      <c r="A1165" s="232">
        <v>1170</v>
      </c>
      <c r="B1165" t="s">
        <v>4556</v>
      </c>
      <c r="C1165" t="s">
        <v>4557</v>
      </c>
      <c r="D1165" t="s">
        <v>366</v>
      </c>
      <c r="E1165" s="2" t="s">
        <v>269</v>
      </c>
      <c r="F1165" t="s">
        <v>2003</v>
      </c>
      <c r="G1165" s="2" t="s">
        <v>608</v>
      </c>
      <c r="H1165" t="s">
        <v>1405</v>
      </c>
    </row>
    <row r="1166" spans="1:8" x14ac:dyDescent="0.15">
      <c r="A1166" s="232">
        <v>1171</v>
      </c>
      <c r="B1166" t="s">
        <v>4558</v>
      </c>
      <c r="C1166" t="s">
        <v>4559</v>
      </c>
      <c r="D1166" t="s">
        <v>366</v>
      </c>
      <c r="E1166" s="2" t="s">
        <v>269</v>
      </c>
      <c r="F1166" t="s">
        <v>1932</v>
      </c>
      <c r="G1166" s="2" t="s">
        <v>979</v>
      </c>
      <c r="H1166" t="s">
        <v>1405</v>
      </c>
    </row>
    <row r="1167" spans="1:8" x14ac:dyDescent="0.15">
      <c r="A1167" s="232">
        <v>1172</v>
      </c>
      <c r="B1167" t="s">
        <v>4560</v>
      </c>
      <c r="C1167" t="s">
        <v>4561</v>
      </c>
      <c r="D1167" t="s">
        <v>366</v>
      </c>
      <c r="E1167" s="2" t="s">
        <v>269</v>
      </c>
      <c r="F1167" t="s">
        <v>3267</v>
      </c>
      <c r="G1167" s="2" t="s">
        <v>570</v>
      </c>
      <c r="H1167" t="s">
        <v>1405</v>
      </c>
    </row>
    <row r="1168" spans="1:8" x14ac:dyDescent="0.15">
      <c r="A1168" s="232">
        <v>1173</v>
      </c>
      <c r="B1168" t="s">
        <v>4562</v>
      </c>
      <c r="C1168" t="s">
        <v>4563</v>
      </c>
      <c r="D1168" t="s">
        <v>366</v>
      </c>
      <c r="E1168" s="2" t="s">
        <v>269</v>
      </c>
      <c r="F1168" t="s">
        <v>3267</v>
      </c>
      <c r="G1168" s="2" t="s">
        <v>980</v>
      </c>
      <c r="H1168" t="s">
        <v>1405</v>
      </c>
    </row>
    <row r="1169" spans="1:8" x14ac:dyDescent="0.15">
      <c r="A1169" s="232">
        <v>1174</v>
      </c>
      <c r="B1169" t="s">
        <v>4564</v>
      </c>
      <c r="C1169" t="s">
        <v>4565</v>
      </c>
      <c r="D1169" t="s">
        <v>366</v>
      </c>
      <c r="E1169" s="2" t="s">
        <v>269</v>
      </c>
      <c r="F1169" t="s">
        <v>2021</v>
      </c>
      <c r="G1169" s="2" t="s">
        <v>661</v>
      </c>
      <c r="H1169" t="s">
        <v>1405</v>
      </c>
    </row>
    <row r="1170" spans="1:8" x14ac:dyDescent="0.15">
      <c r="A1170" s="232">
        <v>1175</v>
      </c>
      <c r="B1170" t="s">
        <v>4566</v>
      </c>
      <c r="C1170" t="s">
        <v>4567</v>
      </c>
      <c r="D1170" t="s">
        <v>366</v>
      </c>
      <c r="E1170" s="2" t="s">
        <v>269</v>
      </c>
      <c r="F1170" t="s">
        <v>2137</v>
      </c>
      <c r="G1170" s="2" t="s">
        <v>4568</v>
      </c>
      <c r="H1170" t="s">
        <v>1405</v>
      </c>
    </row>
    <row r="1171" spans="1:8" x14ac:dyDescent="0.15">
      <c r="A1171" s="232">
        <v>1176</v>
      </c>
      <c r="B1171" t="s">
        <v>4569</v>
      </c>
      <c r="C1171" t="s">
        <v>4570</v>
      </c>
      <c r="D1171" t="s">
        <v>366</v>
      </c>
      <c r="E1171" s="2" t="s">
        <v>269</v>
      </c>
      <c r="F1171" t="s">
        <v>2373</v>
      </c>
      <c r="G1171" s="2" t="s">
        <v>981</v>
      </c>
      <c r="H1171" t="s">
        <v>1405</v>
      </c>
    </row>
    <row r="1172" spans="1:8" x14ac:dyDescent="0.15">
      <c r="A1172" s="232">
        <v>1177</v>
      </c>
      <c r="B1172" t="s">
        <v>4571</v>
      </c>
      <c r="C1172" t="s">
        <v>4572</v>
      </c>
      <c r="D1172" t="s">
        <v>366</v>
      </c>
      <c r="E1172" s="2" t="s">
        <v>269</v>
      </c>
      <c r="F1172" t="s">
        <v>3267</v>
      </c>
      <c r="G1172" s="2" t="s">
        <v>982</v>
      </c>
      <c r="H1172" t="s">
        <v>1405</v>
      </c>
    </row>
    <row r="1173" spans="1:8" x14ac:dyDescent="0.15">
      <c r="A1173" s="232">
        <v>1178</v>
      </c>
      <c r="B1173" t="s">
        <v>4573</v>
      </c>
      <c r="C1173" t="s">
        <v>4574</v>
      </c>
      <c r="D1173" t="s">
        <v>366</v>
      </c>
      <c r="E1173" s="2" t="s">
        <v>269</v>
      </c>
      <c r="F1173" t="s">
        <v>2137</v>
      </c>
      <c r="G1173" s="2" t="s">
        <v>3395</v>
      </c>
      <c r="H1173" t="s">
        <v>1405</v>
      </c>
    </row>
    <row r="1174" spans="1:8" x14ac:dyDescent="0.15">
      <c r="A1174" s="232">
        <v>1179</v>
      </c>
      <c r="B1174" t="s">
        <v>4575</v>
      </c>
      <c r="C1174" t="s">
        <v>4576</v>
      </c>
      <c r="D1174" t="s">
        <v>366</v>
      </c>
      <c r="E1174" s="2" t="s">
        <v>269</v>
      </c>
      <c r="F1174" t="s">
        <v>2212</v>
      </c>
      <c r="G1174" s="2" t="s">
        <v>4003</v>
      </c>
      <c r="H1174" t="s">
        <v>1405</v>
      </c>
    </row>
    <row r="1175" spans="1:8" x14ac:dyDescent="0.15">
      <c r="A1175" s="232">
        <v>1180</v>
      </c>
      <c r="B1175" t="s">
        <v>4577</v>
      </c>
      <c r="C1175" t="s">
        <v>4578</v>
      </c>
      <c r="D1175" t="s">
        <v>366</v>
      </c>
      <c r="E1175" s="2" t="s">
        <v>269</v>
      </c>
      <c r="F1175" t="s">
        <v>3267</v>
      </c>
      <c r="G1175" s="2" t="s">
        <v>982</v>
      </c>
      <c r="H1175" t="s">
        <v>1405</v>
      </c>
    </row>
    <row r="1176" spans="1:8" x14ac:dyDescent="0.15">
      <c r="A1176" s="232">
        <v>1181</v>
      </c>
      <c r="B1176" t="s">
        <v>4579</v>
      </c>
      <c r="C1176" t="s">
        <v>4580</v>
      </c>
      <c r="D1176" t="s">
        <v>366</v>
      </c>
      <c r="E1176" s="2" t="s">
        <v>269</v>
      </c>
      <c r="F1176" t="s">
        <v>1910</v>
      </c>
      <c r="G1176" s="2" t="s">
        <v>528</v>
      </c>
      <c r="H1176" t="s">
        <v>1405</v>
      </c>
    </row>
    <row r="1177" spans="1:8" x14ac:dyDescent="0.15">
      <c r="A1177" s="232">
        <v>1182</v>
      </c>
      <c r="B1177" t="s">
        <v>4581</v>
      </c>
      <c r="C1177" t="s">
        <v>4582</v>
      </c>
      <c r="D1177" t="s">
        <v>364</v>
      </c>
      <c r="E1177" s="2" t="s">
        <v>270</v>
      </c>
      <c r="F1177" t="s">
        <v>1932</v>
      </c>
      <c r="G1177" s="2" t="s">
        <v>983</v>
      </c>
      <c r="H1177" t="s">
        <v>1405</v>
      </c>
    </row>
    <row r="1178" spans="1:8" x14ac:dyDescent="0.15">
      <c r="A1178" s="232">
        <v>1183</v>
      </c>
      <c r="B1178" t="s">
        <v>4583</v>
      </c>
      <c r="C1178" t="s">
        <v>4584</v>
      </c>
      <c r="D1178" t="s">
        <v>364</v>
      </c>
      <c r="E1178" s="2" t="s">
        <v>270</v>
      </c>
      <c r="F1178" t="s">
        <v>2273</v>
      </c>
      <c r="G1178" s="2" t="s">
        <v>984</v>
      </c>
      <c r="H1178" t="s">
        <v>1405</v>
      </c>
    </row>
    <row r="1179" spans="1:8" x14ac:dyDescent="0.15">
      <c r="A1179" s="232">
        <v>1184</v>
      </c>
      <c r="B1179" t="s">
        <v>4585</v>
      </c>
      <c r="C1179" t="s">
        <v>4586</v>
      </c>
      <c r="D1179" t="s">
        <v>364</v>
      </c>
      <c r="E1179" s="2" t="s">
        <v>270</v>
      </c>
      <c r="F1179" t="s">
        <v>27</v>
      </c>
      <c r="G1179" s="2" t="s">
        <v>2160</v>
      </c>
      <c r="H1179" t="s">
        <v>1405</v>
      </c>
    </row>
    <row r="1180" spans="1:8" x14ac:dyDescent="0.15">
      <c r="A1180" s="232">
        <v>1185</v>
      </c>
      <c r="B1180" t="s">
        <v>4587</v>
      </c>
      <c r="C1180" t="s">
        <v>4588</v>
      </c>
      <c r="D1180" t="s">
        <v>364</v>
      </c>
      <c r="E1180" s="2" t="s">
        <v>270</v>
      </c>
      <c r="F1180" t="s">
        <v>2206</v>
      </c>
      <c r="G1180" s="2" t="s">
        <v>2390</v>
      </c>
      <c r="H1180" t="s">
        <v>1405</v>
      </c>
    </row>
    <row r="1181" spans="1:8" x14ac:dyDescent="0.15">
      <c r="A1181" s="232">
        <v>1186</v>
      </c>
      <c r="B1181" t="s">
        <v>4589</v>
      </c>
      <c r="C1181" t="s">
        <v>4590</v>
      </c>
      <c r="D1181" t="s">
        <v>364</v>
      </c>
      <c r="E1181" s="2" t="s">
        <v>270</v>
      </c>
      <c r="F1181" t="s">
        <v>1901</v>
      </c>
      <c r="G1181" s="2" t="s">
        <v>596</v>
      </c>
      <c r="H1181" t="s">
        <v>1405</v>
      </c>
    </row>
    <row r="1182" spans="1:8" x14ac:dyDescent="0.15">
      <c r="A1182" s="232">
        <v>1187</v>
      </c>
      <c r="B1182" t="s">
        <v>4591</v>
      </c>
      <c r="C1182" t="s">
        <v>4592</v>
      </c>
      <c r="D1182" t="s">
        <v>364</v>
      </c>
      <c r="E1182" s="2" t="s">
        <v>270</v>
      </c>
      <c r="F1182" t="s">
        <v>2276</v>
      </c>
      <c r="G1182" s="2" t="s">
        <v>549</v>
      </c>
      <c r="H1182" t="s">
        <v>1405</v>
      </c>
    </row>
    <row r="1183" spans="1:8" x14ac:dyDescent="0.15">
      <c r="A1183" s="232">
        <v>1188</v>
      </c>
      <c r="B1183" t="s">
        <v>4593</v>
      </c>
      <c r="C1183" t="s">
        <v>4594</v>
      </c>
      <c r="D1183" t="s">
        <v>364</v>
      </c>
      <c r="E1183" s="2" t="s">
        <v>270</v>
      </c>
      <c r="F1183" t="s">
        <v>2476</v>
      </c>
      <c r="G1183" s="2" t="s">
        <v>888</v>
      </c>
      <c r="H1183" t="s">
        <v>1405</v>
      </c>
    </row>
    <row r="1184" spans="1:8" x14ac:dyDescent="0.15">
      <c r="A1184" s="232">
        <v>1189</v>
      </c>
      <c r="B1184" t="s">
        <v>4595</v>
      </c>
      <c r="C1184" t="s">
        <v>4596</v>
      </c>
      <c r="D1184" t="s">
        <v>364</v>
      </c>
      <c r="E1184" s="2" t="s">
        <v>270</v>
      </c>
      <c r="F1184" t="s">
        <v>2528</v>
      </c>
      <c r="G1184" s="2" t="s">
        <v>2897</v>
      </c>
      <c r="H1184" t="s">
        <v>1405</v>
      </c>
    </row>
    <row r="1185" spans="1:8" x14ac:dyDescent="0.15">
      <c r="A1185" s="232">
        <v>1190</v>
      </c>
      <c r="B1185" t="s">
        <v>4597</v>
      </c>
      <c r="C1185" t="s">
        <v>4598</v>
      </c>
      <c r="D1185" t="s">
        <v>364</v>
      </c>
      <c r="E1185" s="2" t="s">
        <v>270</v>
      </c>
      <c r="F1185" t="s">
        <v>1910</v>
      </c>
      <c r="G1185" s="2" t="s">
        <v>985</v>
      </c>
      <c r="H1185" t="s">
        <v>1405</v>
      </c>
    </row>
    <row r="1186" spans="1:8" x14ac:dyDescent="0.15">
      <c r="A1186" s="232">
        <v>1191</v>
      </c>
      <c r="B1186" t="s">
        <v>4599</v>
      </c>
      <c r="C1186" t="s">
        <v>4600</v>
      </c>
      <c r="D1186" t="s">
        <v>364</v>
      </c>
      <c r="E1186" s="2" t="s">
        <v>270</v>
      </c>
      <c r="F1186" t="s">
        <v>2476</v>
      </c>
      <c r="G1186" s="2" t="s">
        <v>986</v>
      </c>
      <c r="H1186" t="s">
        <v>1405</v>
      </c>
    </row>
    <row r="1187" spans="1:8" x14ac:dyDescent="0.15">
      <c r="A1187" s="232">
        <v>1192</v>
      </c>
      <c r="B1187" t="s">
        <v>4601</v>
      </c>
      <c r="C1187" t="s">
        <v>4602</v>
      </c>
      <c r="D1187" t="s">
        <v>364</v>
      </c>
      <c r="E1187" s="2" t="s">
        <v>270</v>
      </c>
      <c r="F1187" t="s">
        <v>27</v>
      </c>
      <c r="G1187" s="2" t="s">
        <v>4603</v>
      </c>
      <c r="H1187" t="s">
        <v>1405</v>
      </c>
    </row>
    <row r="1188" spans="1:8" x14ac:dyDescent="0.15">
      <c r="A1188" s="232">
        <v>1193</v>
      </c>
      <c r="B1188" t="s">
        <v>4604</v>
      </c>
      <c r="C1188" t="s">
        <v>4605</v>
      </c>
      <c r="D1188" t="s">
        <v>364</v>
      </c>
      <c r="E1188" s="2" t="s">
        <v>270</v>
      </c>
      <c r="F1188" t="s">
        <v>1901</v>
      </c>
      <c r="G1188" s="2" t="s">
        <v>579</v>
      </c>
      <c r="H1188" t="s">
        <v>1405</v>
      </c>
    </row>
    <row r="1189" spans="1:8" x14ac:dyDescent="0.15">
      <c r="A1189" s="232">
        <v>1194</v>
      </c>
      <c r="B1189" t="s">
        <v>4606</v>
      </c>
      <c r="C1189" t="s">
        <v>4607</v>
      </c>
      <c r="D1189" t="s">
        <v>364</v>
      </c>
      <c r="E1189" s="2" t="s">
        <v>270</v>
      </c>
      <c r="F1189" t="s">
        <v>1945</v>
      </c>
      <c r="G1189" s="2" t="s">
        <v>814</v>
      </c>
      <c r="H1189" t="s">
        <v>1405</v>
      </c>
    </row>
    <row r="1190" spans="1:8" x14ac:dyDescent="0.15">
      <c r="A1190" s="232">
        <v>1195</v>
      </c>
      <c r="B1190" t="s">
        <v>4608</v>
      </c>
      <c r="C1190" t="s">
        <v>4609</v>
      </c>
      <c r="D1190" t="s">
        <v>364</v>
      </c>
      <c r="E1190" s="2" t="s">
        <v>270</v>
      </c>
      <c r="F1190" t="s">
        <v>2007</v>
      </c>
      <c r="G1190" s="2" t="s">
        <v>987</v>
      </c>
      <c r="H1190" t="s">
        <v>1405</v>
      </c>
    </row>
    <row r="1191" spans="1:8" x14ac:dyDescent="0.15">
      <c r="A1191" s="232">
        <v>1196</v>
      </c>
      <c r="B1191" t="s">
        <v>4610</v>
      </c>
      <c r="C1191" t="s">
        <v>4611</v>
      </c>
      <c r="D1191" t="s">
        <v>364</v>
      </c>
      <c r="E1191" s="2" t="s">
        <v>270</v>
      </c>
      <c r="F1191" t="s">
        <v>2476</v>
      </c>
      <c r="G1191" s="2" t="s">
        <v>502</v>
      </c>
      <c r="H1191" t="s">
        <v>1405</v>
      </c>
    </row>
    <row r="1192" spans="1:8" x14ac:dyDescent="0.15">
      <c r="A1192" s="232">
        <v>1197</v>
      </c>
      <c r="B1192" t="s">
        <v>4612</v>
      </c>
      <c r="C1192" t="s">
        <v>4613</v>
      </c>
      <c r="D1192" t="s">
        <v>364</v>
      </c>
      <c r="E1192" s="2" t="s">
        <v>270</v>
      </c>
      <c r="F1192" t="s">
        <v>1932</v>
      </c>
      <c r="G1192" s="2" t="s">
        <v>988</v>
      </c>
      <c r="H1192" t="s">
        <v>1405</v>
      </c>
    </row>
    <row r="1193" spans="1:8" x14ac:dyDescent="0.15">
      <c r="A1193" s="232">
        <v>1198</v>
      </c>
      <c r="B1193" t="s">
        <v>4614</v>
      </c>
      <c r="C1193" t="s">
        <v>4615</v>
      </c>
      <c r="D1193" t="s">
        <v>364</v>
      </c>
      <c r="E1193" s="2" t="s">
        <v>270</v>
      </c>
      <c r="F1193" t="s">
        <v>2010</v>
      </c>
      <c r="G1193" s="2" t="s">
        <v>989</v>
      </c>
      <c r="H1193" t="s">
        <v>1405</v>
      </c>
    </row>
    <row r="1194" spans="1:8" x14ac:dyDescent="0.15">
      <c r="A1194" s="232">
        <v>1199</v>
      </c>
      <c r="B1194" t="s">
        <v>4616</v>
      </c>
      <c r="C1194" t="s">
        <v>4617</v>
      </c>
      <c r="D1194" t="s">
        <v>364</v>
      </c>
      <c r="E1194" s="2" t="s">
        <v>270</v>
      </c>
      <c r="F1194" t="s">
        <v>2366</v>
      </c>
      <c r="G1194" s="2" t="s">
        <v>990</v>
      </c>
      <c r="H1194" t="s">
        <v>1405</v>
      </c>
    </row>
    <row r="1195" spans="1:8" x14ac:dyDescent="0.15">
      <c r="A1195" s="232">
        <v>1200</v>
      </c>
      <c r="B1195" t="s">
        <v>4618</v>
      </c>
      <c r="C1195" t="s">
        <v>4619</v>
      </c>
      <c r="D1195" t="s">
        <v>364</v>
      </c>
      <c r="E1195" s="2" t="s">
        <v>270</v>
      </c>
      <c r="F1195" t="s">
        <v>1921</v>
      </c>
      <c r="G1195" s="2" t="s">
        <v>599</v>
      </c>
      <c r="H1195" t="s">
        <v>1405</v>
      </c>
    </row>
    <row r="1196" spans="1:8" x14ac:dyDescent="0.15">
      <c r="A1196" s="232">
        <v>1201</v>
      </c>
      <c r="B1196" t="s">
        <v>4620</v>
      </c>
      <c r="C1196" t="s">
        <v>4621</v>
      </c>
      <c r="D1196" t="s">
        <v>364</v>
      </c>
      <c r="E1196" s="2" t="s">
        <v>270</v>
      </c>
      <c r="F1196" t="s">
        <v>1980</v>
      </c>
      <c r="G1196" s="2" t="s">
        <v>4622</v>
      </c>
      <c r="H1196" t="s">
        <v>1405</v>
      </c>
    </row>
    <row r="1197" spans="1:8" x14ac:dyDescent="0.15">
      <c r="A1197" s="232">
        <v>1202</v>
      </c>
      <c r="B1197" t="s">
        <v>4623</v>
      </c>
      <c r="C1197" t="s">
        <v>4624</v>
      </c>
      <c r="D1197" t="s">
        <v>364</v>
      </c>
      <c r="E1197" s="2" t="s">
        <v>270</v>
      </c>
      <c r="F1197" t="s">
        <v>1921</v>
      </c>
      <c r="G1197" s="2" t="s">
        <v>896</v>
      </c>
      <c r="H1197" t="s">
        <v>1405</v>
      </c>
    </row>
    <row r="1198" spans="1:8" x14ac:dyDescent="0.15">
      <c r="A1198" s="232">
        <v>1203</v>
      </c>
      <c r="B1198" t="s">
        <v>4625</v>
      </c>
      <c r="C1198" t="s">
        <v>4626</v>
      </c>
      <c r="D1198" t="s">
        <v>364</v>
      </c>
      <c r="E1198" s="2" t="s">
        <v>270</v>
      </c>
      <c r="F1198" t="s">
        <v>1980</v>
      </c>
      <c r="G1198" s="2" t="s">
        <v>991</v>
      </c>
      <c r="H1198" t="s">
        <v>1405</v>
      </c>
    </row>
    <row r="1199" spans="1:8" x14ac:dyDescent="0.15">
      <c r="A1199" s="232">
        <v>1204</v>
      </c>
      <c r="B1199" t="s">
        <v>4627</v>
      </c>
      <c r="C1199" t="s">
        <v>4628</v>
      </c>
      <c r="D1199" t="s">
        <v>364</v>
      </c>
      <c r="E1199" s="2" t="s">
        <v>270</v>
      </c>
      <c r="F1199" t="s">
        <v>2021</v>
      </c>
      <c r="G1199" s="2" t="s">
        <v>2398</v>
      </c>
      <c r="H1199" t="s">
        <v>1405</v>
      </c>
    </row>
    <row r="1200" spans="1:8" x14ac:dyDescent="0.15">
      <c r="A1200" s="232">
        <v>1205</v>
      </c>
      <c r="B1200" t="s">
        <v>4629</v>
      </c>
      <c r="C1200" t="s">
        <v>4630</v>
      </c>
      <c r="D1200" t="s">
        <v>364</v>
      </c>
      <c r="E1200" s="2" t="s">
        <v>270</v>
      </c>
      <c r="F1200" t="s">
        <v>1948</v>
      </c>
      <c r="G1200" s="2" t="s">
        <v>992</v>
      </c>
      <c r="H1200" t="s">
        <v>1405</v>
      </c>
    </row>
    <row r="1201" spans="1:8" x14ac:dyDescent="0.15">
      <c r="A1201" s="232">
        <v>1206</v>
      </c>
      <c r="B1201" t="s">
        <v>4631</v>
      </c>
      <c r="C1201" t="s">
        <v>4632</v>
      </c>
      <c r="D1201" t="s">
        <v>364</v>
      </c>
      <c r="E1201" s="2" t="s">
        <v>270</v>
      </c>
      <c r="F1201" t="s">
        <v>1948</v>
      </c>
      <c r="G1201" s="2" t="s">
        <v>991</v>
      </c>
      <c r="H1201" t="s">
        <v>1405</v>
      </c>
    </row>
    <row r="1202" spans="1:8" x14ac:dyDescent="0.15">
      <c r="A1202" s="232">
        <v>1207</v>
      </c>
      <c r="B1202" t="s">
        <v>4633</v>
      </c>
      <c r="C1202" t="s">
        <v>4634</v>
      </c>
      <c r="D1202" t="s">
        <v>364</v>
      </c>
      <c r="E1202" s="2" t="s">
        <v>270</v>
      </c>
      <c r="F1202" t="s">
        <v>2003</v>
      </c>
      <c r="G1202" s="2" t="s">
        <v>930</v>
      </c>
      <c r="H1202" t="s">
        <v>1405</v>
      </c>
    </row>
    <row r="1203" spans="1:8" x14ac:dyDescent="0.15">
      <c r="A1203" s="232">
        <v>1208</v>
      </c>
      <c r="B1203" t="s">
        <v>4635</v>
      </c>
      <c r="C1203" t="s">
        <v>4636</v>
      </c>
      <c r="D1203" t="s">
        <v>364</v>
      </c>
      <c r="E1203" s="2" t="s">
        <v>270</v>
      </c>
      <c r="F1203" t="s">
        <v>1932</v>
      </c>
      <c r="G1203" s="2" t="s">
        <v>547</v>
      </c>
      <c r="H1203" t="s">
        <v>1405</v>
      </c>
    </row>
    <row r="1204" spans="1:8" x14ac:dyDescent="0.15">
      <c r="A1204" s="232">
        <v>1209</v>
      </c>
      <c r="B1204" t="s">
        <v>4637</v>
      </c>
      <c r="C1204" t="s">
        <v>4638</v>
      </c>
      <c r="D1204" t="s">
        <v>364</v>
      </c>
      <c r="E1204" s="2" t="s">
        <v>270</v>
      </c>
      <c r="F1204" t="s">
        <v>1932</v>
      </c>
      <c r="G1204" s="2" t="s">
        <v>3242</v>
      </c>
      <c r="H1204" t="s">
        <v>1405</v>
      </c>
    </row>
    <row r="1205" spans="1:8" x14ac:dyDescent="0.15">
      <c r="A1205" s="232">
        <v>1210</v>
      </c>
      <c r="B1205" t="s">
        <v>4639</v>
      </c>
      <c r="C1205" t="s">
        <v>4640</v>
      </c>
      <c r="D1205" t="s">
        <v>364</v>
      </c>
      <c r="E1205" s="2" t="s">
        <v>270</v>
      </c>
      <c r="F1205" t="s">
        <v>1939</v>
      </c>
      <c r="G1205" s="2" t="s">
        <v>993</v>
      </c>
      <c r="H1205" t="s">
        <v>1405</v>
      </c>
    </row>
    <row r="1206" spans="1:8" x14ac:dyDescent="0.15">
      <c r="A1206" s="232">
        <v>1211</v>
      </c>
      <c r="B1206" t="s">
        <v>4641</v>
      </c>
      <c r="C1206" t="s">
        <v>4642</v>
      </c>
      <c r="D1206" t="s">
        <v>364</v>
      </c>
      <c r="E1206" s="2" t="s">
        <v>270</v>
      </c>
      <c r="F1206" t="s">
        <v>1980</v>
      </c>
      <c r="G1206" s="2" t="s">
        <v>896</v>
      </c>
      <c r="H1206" t="s">
        <v>1405</v>
      </c>
    </row>
    <row r="1207" spans="1:8" x14ac:dyDescent="0.15">
      <c r="A1207" s="232">
        <v>1212</v>
      </c>
      <c r="B1207" t="s">
        <v>4643</v>
      </c>
      <c r="C1207" t="s">
        <v>4644</v>
      </c>
      <c r="D1207" t="s">
        <v>364</v>
      </c>
      <c r="E1207" s="2" t="s">
        <v>270</v>
      </c>
      <c r="F1207" t="s">
        <v>1901</v>
      </c>
      <c r="G1207" s="2" t="s">
        <v>659</v>
      </c>
      <c r="H1207" t="s">
        <v>1405</v>
      </c>
    </row>
    <row r="1208" spans="1:8" x14ac:dyDescent="0.15">
      <c r="A1208" s="232">
        <v>1213</v>
      </c>
      <c r="B1208" t="s">
        <v>4645</v>
      </c>
      <c r="C1208" t="s">
        <v>4646</v>
      </c>
      <c r="D1208" t="s">
        <v>364</v>
      </c>
      <c r="E1208" s="2" t="s">
        <v>270</v>
      </c>
      <c r="F1208" t="s">
        <v>2476</v>
      </c>
      <c r="G1208" s="2" t="s">
        <v>595</v>
      </c>
      <c r="H1208" t="s">
        <v>1405</v>
      </c>
    </row>
    <row r="1209" spans="1:8" x14ac:dyDescent="0.15">
      <c r="A1209" s="232">
        <v>1214</v>
      </c>
      <c r="B1209" t="s">
        <v>4647</v>
      </c>
      <c r="C1209" t="s">
        <v>4648</v>
      </c>
      <c r="D1209" t="s">
        <v>364</v>
      </c>
      <c r="E1209" s="2" t="s">
        <v>270</v>
      </c>
      <c r="F1209" t="s">
        <v>2137</v>
      </c>
      <c r="G1209" s="2" t="s">
        <v>993</v>
      </c>
      <c r="H1209" t="s">
        <v>1405</v>
      </c>
    </row>
    <row r="1210" spans="1:8" x14ac:dyDescent="0.15">
      <c r="A1210" s="232">
        <v>1215</v>
      </c>
      <c r="B1210" t="s">
        <v>4649</v>
      </c>
      <c r="C1210" t="s">
        <v>4650</v>
      </c>
      <c r="D1210" t="s">
        <v>364</v>
      </c>
      <c r="E1210" s="2" t="s">
        <v>270</v>
      </c>
      <c r="F1210" t="s">
        <v>2087</v>
      </c>
      <c r="G1210" s="2" t="s">
        <v>994</v>
      </c>
      <c r="H1210" t="s">
        <v>1405</v>
      </c>
    </row>
    <row r="1211" spans="1:8" x14ac:dyDescent="0.15">
      <c r="A1211" s="232">
        <v>1216</v>
      </c>
      <c r="B1211" t="s">
        <v>4651</v>
      </c>
      <c r="C1211" t="s">
        <v>4652</v>
      </c>
      <c r="D1211" t="s">
        <v>364</v>
      </c>
      <c r="E1211" s="2" t="s">
        <v>270</v>
      </c>
      <c r="F1211" t="s">
        <v>1932</v>
      </c>
      <c r="G1211" s="2" t="s">
        <v>995</v>
      </c>
      <c r="H1211" t="s">
        <v>1405</v>
      </c>
    </row>
    <row r="1212" spans="1:8" x14ac:dyDescent="0.15">
      <c r="A1212" s="232">
        <v>1217</v>
      </c>
      <c r="B1212" t="s">
        <v>4653</v>
      </c>
      <c r="C1212" t="s">
        <v>4654</v>
      </c>
      <c r="D1212" t="s">
        <v>364</v>
      </c>
      <c r="E1212" s="2" t="s">
        <v>270</v>
      </c>
      <c r="F1212" t="s">
        <v>2087</v>
      </c>
      <c r="G1212" s="2" t="s">
        <v>510</v>
      </c>
      <c r="H1212" t="s">
        <v>1405</v>
      </c>
    </row>
    <row r="1213" spans="1:8" x14ac:dyDescent="0.15">
      <c r="A1213" s="232">
        <v>1218</v>
      </c>
      <c r="B1213" t="s">
        <v>4655</v>
      </c>
      <c r="C1213" t="s">
        <v>4656</v>
      </c>
      <c r="D1213" t="s">
        <v>364</v>
      </c>
      <c r="E1213" s="2" t="s">
        <v>270</v>
      </c>
      <c r="F1213" t="s">
        <v>2231</v>
      </c>
      <c r="G1213" s="2" t="s">
        <v>590</v>
      </c>
      <c r="H1213" t="s">
        <v>1405</v>
      </c>
    </row>
    <row r="1214" spans="1:8" x14ac:dyDescent="0.15">
      <c r="A1214" s="232">
        <v>1219</v>
      </c>
      <c r="B1214" t="s">
        <v>4657</v>
      </c>
      <c r="C1214" t="s">
        <v>4658</v>
      </c>
      <c r="D1214" t="s">
        <v>364</v>
      </c>
      <c r="E1214" s="2" t="s">
        <v>270</v>
      </c>
      <c r="F1214" t="s">
        <v>1932</v>
      </c>
      <c r="G1214" s="2" t="s">
        <v>4659</v>
      </c>
      <c r="H1214" t="s">
        <v>1405</v>
      </c>
    </row>
    <row r="1215" spans="1:8" x14ac:dyDescent="0.15">
      <c r="A1215" s="232">
        <v>1220</v>
      </c>
      <c r="B1215" t="s">
        <v>4660</v>
      </c>
      <c r="C1215" t="s">
        <v>4661</v>
      </c>
      <c r="D1215" t="s">
        <v>364</v>
      </c>
      <c r="E1215" s="2" t="s">
        <v>270</v>
      </c>
      <c r="F1215" t="s">
        <v>2090</v>
      </c>
      <c r="G1215" s="2" t="s">
        <v>996</v>
      </c>
      <c r="H1215" t="s">
        <v>1405</v>
      </c>
    </row>
    <row r="1216" spans="1:8" x14ac:dyDescent="0.15">
      <c r="A1216" s="232">
        <v>1221</v>
      </c>
      <c r="B1216" t="s">
        <v>4662</v>
      </c>
      <c r="C1216" t="s">
        <v>4663</v>
      </c>
      <c r="D1216" t="s">
        <v>364</v>
      </c>
      <c r="E1216" s="2" t="s">
        <v>270</v>
      </c>
      <c r="F1216" t="s">
        <v>1980</v>
      </c>
      <c r="G1216" s="2" t="s">
        <v>2897</v>
      </c>
      <c r="H1216" t="s">
        <v>1405</v>
      </c>
    </row>
    <row r="1217" spans="1:8" x14ac:dyDescent="0.15">
      <c r="A1217" s="232">
        <v>1222</v>
      </c>
      <c r="B1217" t="s">
        <v>4664</v>
      </c>
      <c r="C1217" t="s">
        <v>4665</v>
      </c>
      <c r="D1217" t="s">
        <v>364</v>
      </c>
      <c r="E1217" s="2" t="s">
        <v>270</v>
      </c>
      <c r="F1217" t="s">
        <v>1921</v>
      </c>
      <c r="G1217" s="2" t="s">
        <v>923</v>
      </c>
      <c r="H1217" t="s">
        <v>1405</v>
      </c>
    </row>
    <row r="1218" spans="1:8" x14ac:dyDescent="0.15">
      <c r="A1218" s="232">
        <v>1223</v>
      </c>
      <c r="B1218" t="s">
        <v>4666</v>
      </c>
      <c r="C1218" t="s">
        <v>4667</v>
      </c>
      <c r="D1218" t="s">
        <v>364</v>
      </c>
      <c r="E1218" s="2" t="s">
        <v>270</v>
      </c>
      <c r="F1218" t="s">
        <v>2007</v>
      </c>
      <c r="G1218" s="2" t="s">
        <v>2398</v>
      </c>
      <c r="H1218" t="s">
        <v>1405</v>
      </c>
    </row>
    <row r="1219" spans="1:8" x14ac:dyDescent="0.15">
      <c r="A1219" s="232">
        <v>1224</v>
      </c>
      <c r="B1219" t="s">
        <v>4668</v>
      </c>
      <c r="C1219" t="s">
        <v>4669</v>
      </c>
      <c r="D1219" t="s">
        <v>364</v>
      </c>
      <c r="E1219" s="2" t="s">
        <v>270</v>
      </c>
      <c r="F1219" t="s">
        <v>2087</v>
      </c>
      <c r="G1219" s="2" t="s">
        <v>997</v>
      </c>
      <c r="H1219" t="s">
        <v>1405</v>
      </c>
    </row>
    <row r="1220" spans="1:8" x14ac:dyDescent="0.15">
      <c r="A1220" s="232">
        <v>1225</v>
      </c>
      <c r="B1220" t="s">
        <v>4670</v>
      </c>
      <c r="C1220" t="s">
        <v>4671</v>
      </c>
      <c r="D1220" t="s">
        <v>364</v>
      </c>
      <c r="E1220" s="2" t="s">
        <v>270</v>
      </c>
      <c r="F1220" t="s">
        <v>1921</v>
      </c>
      <c r="G1220" s="2" t="s">
        <v>4672</v>
      </c>
      <c r="H1220" t="s">
        <v>1405</v>
      </c>
    </row>
    <row r="1221" spans="1:8" x14ac:dyDescent="0.15">
      <c r="A1221" s="232">
        <v>1226</v>
      </c>
      <c r="B1221" t="s">
        <v>4673</v>
      </c>
      <c r="C1221" t="s">
        <v>4674</v>
      </c>
      <c r="D1221" t="s">
        <v>364</v>
      </c>
      <c r="E1221" s="2" t="s">
        <v>270</v>
      </c>
      <c r="F1221" t="s">
        <v>2373</v>
      </c>
      <c r="G1221" s="2" t="s">
        <v>998</v>
      </c>
      <c r="H1221" t="s">
        <v>1405</v>
      </c>
    </row>
    <row r="1222" spans="1:8" x14ac:dyDescent="0.15">
      <c r="A1222" s="232">
        <v>1227</v>
      </c>
      <c r="B1222" t="s">
        <v>4675</v>
      </c>
      <c r="C1222" t="s">
        <v>4676</v>
      </c>
      <c r="D1222" t="s">
        <v>364</v>
      </c>
      <c r="E1222" s="2" t="s">
        <v>270</v>
      </c>
      <c r="F1222" t="s">
        <v>2231</v>
      </c>
      <c r="G1222" s="2" t="s">
        <v>818</v>
      </c>
      <c r="H1222" t="s">
        <v>1405</v>
      </c>
    </row>
    <row r="1223" spans="1:8" x14ac:dyDescent="0.15">
      <c r="A1223" s="232">
        <v>1228</v>
      </c>
      <c r="B1223" t="s">
        <v>4677</v>
      </c>
      <c r="C1223" t="s">
        <v>4678</v>
      </c>
      <c r="D1223" t="s">
        <v>364</v>
      </c>
      <c r="E1223" s="2" t="s">
        <v>270</v>
      </c>
      <c r="F1223" t="s">
        <v>2366</v>
      </c>
      <c r="G1223" s="2" t="s">
        <v>999</v>
      </c>
      <c r="H1223" t="s">
        <v>1405</v>
      </c>
    </row>
    <row r="1224" spans="1:8" x14ac:dyDescent="0.15">
      <c r="A1224" s="232">
        <v>1229</v>
      </c>
      <c r="B1224" t="s">
        <v>4679</v>
      </c>
      <c r="C1224" t="s">
        <v>4680</v>
      </c>
      <c r="D1224" t="s">
        <v>364</v>
      </c>
      <c r="E1224" s="2" t="s">
        <v>270</v>
      </c>
      <c r="F1224" t="s">
        <v>1901</v>
      </c>
      <c r="G1224" s="2" t="s">
        <v>877</v>
      </c>
      <c r="H1224" t="s">
        <v>1405</v>
      </c>
    </row>
    <row r="1225" spans="1:8" x14ac:dyDescent="0.15">
      <c r="A1225" s="232">
        <v>1230</v>
      </c>
      <c r="B1225" t="s">
        <v>4681</v>
      </c>
      <c r="C1225" t="s">
        <v>4682</v>
      </c>
      <c r="D1225" t="s">
        <v>364</v>
      </c>
      <c r="E1225" s="2" t="s">
        <v>271</v>
      </c>
      <c r="F1225" t="s">
        <v>1932</v>
      </c>
      <c r="G1225" s="2" t="s">
        <v>555</v>
      </c>
      <c r="H1225" t="s">
        <v>1405</v>
      </c>
    </row>
    <row r="1226" spans="1:8" x14ac:dyDescent="0.15">
      <c r="A1226" s="232">
        <v>1231</v>
      </c>
      <c r="B1226" t="s">
        <v>4683</v>
      </c>
      <c r="C1226" t="s">
        <v>4684</v>
      </c>
      <c r="D1226" t="s">
        <v>364</v>
      </c>
      <c r="E1226" s="2" t="s">
        <v>271</v>
      </c>
      <c r="F1226" t="s">
        <v>2066</v>
      </c>
      <c r="G1226" s="2" t="s">
        <v>1000</v>
      </c>
      <c r="H1226" t="s">
        <v>1405</v>
      </c>
    </row>
    <row r="1227" spans="1:8" x14ac:dyDescent="0.15">
      <c r="A1227" s="232">
        <v>1232</v>
      </c>
      <c r="B1227" t="s">
        <v>4685</v>
      </c>
      <c r="C1227" t="s">
        <v>4686</v>
      </c>
      <c r="D1227" t="s">
        <v>364</v>
      </c>
      <c r="E1227" s="2" t="s">
        <v>271</v>
      </c>
      <c r="F1227" t="s">
        <v>1910</v>
      </c>
      <c r="G1227" s="2" t="s">
        <v>895</v>
      </c>
      <c r="H1227" t="s">
        <v>1405</v>
      </c>
    </row>
    <row r="1228" spans="1:8" x14ac:dyDescent="0.15">
      <c r="A1228" s="232">
        <v>1233</v>
      </c>
      <c r="B1228" t="s">
        <v>4687</v>
      </c>
      <c r="C1228" t="s">
        <v>4688</v>
      </c>
      <c r="D1228" t="s">
        <v>364</v>
      </c>
      <c r="E1228" s="2" t="s">
        <v>271</v>
      </c>
      <c r="F1228" t="s">
        <v>2087</v>
      </c>
      <c r="G1228" s="2" t="s">
        <v>4689</v>
      </c>
      <c r="H1228" t="s">
        <v>1405</v>
      </c>
    </row>
    <row r="1229" spans="1:8" x14ac:dyDescent="0.15">
      <c r="A1229" s="232">
        <v>1234</v>
      </c>
      <c r="B1229" t="s">
        <v>4690</v>
      </c>
      <c r="C1229" t="s">
        <v>4691</v>
      </c>
      <c r="D1229" t="s">
        <v>364</v>
      </c>
      <c r="E1229" s="2" t="s">
        <v>271</v>
      </c>
      <c r="F1229" t="s">
        <v>2055</v>
      </c>
      <c r="G1229" s="2" t="s">
        <v>2739</v>
      </c>
      <c r="H1229" t="s">
        <v>1405</v>
      </c>
    </row>
    <row r="1230" spans="1:8" x14ac:dyDescent="0.15">
      <c r="A1230" s="232">
        <v>1235</v>
      </c>
      <c r="B1230" t="s">
        <v>4692</v>
      </c>
      <c r="C1230" t="s">
        <v>4693</v>
      </c>
      <c r="D1230" t="s">
        <v>364</v>
      </c>
      <c r="E1230" s="2" t="s">
        <v>271</v>
      </c>
      <c r="F1230" t="s">
        <v>2031</v>
      </c>
      <c r="G1230" s="2" t="s">
        <v>2739</v>
      </c>
      <c r="H1230" t="s">
        <v>1405</v>
      </c>
    </row>
    <row r="1231" spans="1:8" x14ac:dyDescent="0.15">
      <c r="A1231" s="232">
        <v>1236</v>
      </c>
      <c r="B1231" t="s">
        <v>4694</v>
      </c>
      <c r="C1231" t="s">
        <v>4695</v>
      </c>
      <c r="D1231" t="s">
        <v>364</v>
      </c>
      <c r="E1231" s="2" t="s">
        <v>271</v>
      </c>
      <c r="F1231" t="s">
        <v>1932</v>
      </c>
      <c r="G1231" s="2" t="s">
        <v>1001</v>
      </c>
      <c r="H1231" t="s">
        <v>1405</v>
      </c>
    </row>
    <row r="1232" spans="1:8" x14ac:dyDescent="0.15">
      <c r="A1232" s="232">
        <v>1237</v>
      </c>
      <c r="B1232" t="s">
        <v>4696</v>
      </c>
      <c r="C1232" t="s">
        <v>4697</v>
      </c>
      <c r="D1232" t="s">
        <v>364</v>
      </c>
      <c r="E1232" s="2" t="s">
        <v>271</v>
      </c>
      <c r="F1232" t="s">
        <v>1964</v>
      </c>
      <c r="G1232" s="2" t="s">
        <v>1002</v>
      </c>
      <c r="H1232" t="s">
        <v>1405</v>
      </c>
    </row>
    <row r="1233" spans="1:8" x14ac:dyDescent="0.15">
      <c r="A1233" s="232">
        <v>1238</v>
      </c>
      <c r="B1233" t="s">
        <v>4698</v>
      </c>
      <c r="C1233" t="s">
        <v>4699</v>
      </c>
      <c r="D1233" t="s">
        <v>364</v>
      </c>
      <c r="E1233" s="2" t="s">
        <v>271</v>
      </c>
      <c r="F1233" t="s">
        <v>3267</v>
      </c>
      <c r="G1233" s="2" t="s">
        <v>1003</v>
      </c>
      <c r="H1233" t="s">
        <v>1405</v>
      </c>
    </row>
    <row r="1234" spans="1:8" x14ac:dyDescent="0.15">
      <c r="A1234" s="232">
        <v>1239</v>
      </c>
      <c r="B1234" t="s">
        <v>4700</v>
      </c>
      <c r="C1234" t="s">
        <v>4701</v>
      </c>
      <c r="D1234" t="s">
        <v>364</v>
      </c>
      <c r="E1234" s="2" t="s">
        <v>271</v>
      </c>
      <c r="F1234" t="s">
        <v>2003</v>
      </c>
      <c r="G1234" s="2" t="s">
        <v>2540</v>
      </c>
      <c r="H1234" t="s">
        <v>1405</v>
      </c>
    </row>
    <row r="1235" spans="1:8" x14ac:dyDescent="0.15">
      <c r="A1235" s="232">
        <v>1240</v>
      </c>
      <c r="B1235" t="s">
        <v>4702</v>
      </c>
      <c r="C1235" t="s">
        <v>4703</v>
      </c>
      <c r="D1235" t="s">
        <v>364</v>
      </c>
      <c r="E1235" s="2" t="s">
        <v>271</v>
      </c>
      <c r="F1235" t="s">
        <v>2476</v>
      </c>
      <c r="G1235" s="2" t="s">
        <v>4704</v>
      </c>
      <c r="H1235" t="s">
        <v>1405</v>
      </c>
    </row>
    <row r="1236" spans="1:8" x14ac:dyDescent="0.15">
      <c r="A1236" s="232">
        <v>1241</v>
      </c>
      <c r="B1236" t="s">
        <v>4705</v>
      </c>
      <c r="C1236" t="s">
        <v>4706</v>
      </c>
      <c r="D1236" t="s">
        <v>364</v>
      </c>
      <c r="E1236" s="2" t="s">
        <v>271</v>
      </c>
      <c r="F1236" t="s">
        <v>2212</v>
      </c>
      <c r="G1236" s="2" t="s">
        <v>4707</v>
      </c>
      <c r="H1236" t="s">
        <v>1405</v>
      </c>
    </row>
    <row r="1237" spans="1:8" x14ac:dyDescent="0.15">
      <c r="A1237" s="232">
        <v>1242</v>
      </c>
      <c r="B1237" t="s">
        <v>4708</v>
      </c>
      <c r="C1237" t="s">
        <v>4709</v>
      </c>
      <c r="D1237" t="s">
        <v>364</v>
      </c>
      <c r="E1237" s="2" t="s">
        <v>271</v>
      </c>
      <c r="F1237" t="s">
        <v>1964</v>
      </c>
      <c r="G1237" s="2" t="s">
        <v>841</v>
      </c>
      <c r="H1237" t="s">
        <v>1405</v>
      </c>
    </row>
    <row r="1238" spans="1:8" x14ac:dyDescent="0.15">
      <c r="A1238" s="232">
        <v>1243</v>
      </c>
      <c r="B1238" t="s">
        <v>4710</v>
      </c>
      <c r="C1238" t="s">
        <v>4711</v>
      </c>
      <c r="D1238" t="s">
        <v>364</v>
      </c>
      <c r="E1238" s="2" t="s">
        <v>271</v>
      </c>
      <c r="F1238" t="s">
        <v>1921</v>
      </c>
      <c r="G1238" s="2" t="s">
        <v>2759</v>
      </c>
      <c r="H1238" t="s">
        <v>1405</v>
      </c>
    </row>
    <row r="1239" spans="1:8" x14ac:dyDescent="0.15">
      <c r="A1239" s="232">
        <v>1244</v>
      </c>
      <c r="B1239" t="s">
        <v>4712</v>
      </c>
      <c r="C1239" t="s">
        <v>4713</v>
      </c>
      <c r="D1239" t="s">
        <v>364</v>
      </c>
      <c r="E1239" s="2" t="s">
        <v>271</v>
      </c>
      <c r="F1239" t="s">
        <v>2031</v>
      </c>
      <c r="G1239" s="2" t="s">
        <v>837</v>
      </c>
      <c r="H1239" t="s">
        <v>1405</v>
      </c>
    </row>
    <row r="1240" spans="1:8" x14ac:dyDescent="0.15">
      <c r="A1240" s="232">
        <v>1245</v>
      </c>
      <c r="B1240" t="s">
        <v>4714</v>
      </c>
      <c r="C1240" t="s">
        <v>4715</v>
      </c>
      <c r="D1240" t="s">
        <v>364</v>
      </c>
      <c r="E1240" s="2" t="s">
        <v>271</v>
      </c>
      <c r="F1240" t="s">
        <v>2476</v>
      </c>
      <c r="G1240" s="2" t="s">
        <v>495</v>
      </c>
      <c r="H1240" t="s">
        <v>1405</v>
      </c>
    </row>
    <row r="1241" spans="1:8" x14ac:dyDescent="0.15">
      <c r="A1241" s="232">
        <v>1246</v>
      </c>
      <c r="B1241" t="s">
        <v>4716</v>
      </c>
      <c r="C1241" t="s">
        <v>4717</v>
      </c>
      <c r="D1241" t="s">
        <v>364</v>
      </c>
      <c r="E1241" s="2" t="s">
        <v>271</v>
      </c>
      <c r="F1241" t="s">
        <v>2366</v>
      </c>
      <c r="G1241" s="2" t="s">
        <v>1004</v>
      </c>
      <c r="H1241" t="s">
        <v>1405</v>
      </c>
    </row>
    <row r="1242" spans="1:8" x14ac:dyDescent="0.15">
      <c r="A1242" s="232">
        <v>1247</v>
      </c>
      <c r="B1242" t="s">
        <v>4718</v>
      </c>
      <c r="C1242" t="s">
        <v>4719</v>
      </c>
      <c r="D1242" t="s">
        <v>364</v>
      </c>
      <c r="E1242" s="2" t="s">
        <v>271</v>
      </c>
      <c r="F1242" t="s">
        <v>1901</v>
      </c>
      <c r="G1242" s="2" t="s">
        <v>3678</v>
      </c>
      <c r="H1242" t="s">
        <v>1405</v>
      </c>
    </row>
    <row r="1243" spans="1:8" x14ac:dyDescent="0.15">
      <c r="A1243" s="232">
        <v>1248</v>
      </c>
      <c r="B1243" t="s">
        <v>4720</v>
      </c>
      <c r="C1243" t="s">
        <v>4721</v>
      </c>
      <c r="D1243" t="s">
        <v>364</v>
      </c>
      <c r="E1243" s="2" t="s">
        <v>271</v>
      </c>
      <c r="F1243" t="s">
        <v>1945</v>
      </c>
      <c r="G1243" s="2" t="s">
        <v>1005</v>
      </c>
      <c r="H1243" t="s">
        <v>1405</v>
      </c>
    </row>
    <row r="1244" spans="1:8" x14ac:dyDescent="0.15">
      <c r="A1244" s="232">
        <v>1249</v>
      </c>
      <c r="B1244" t="s">
        <v>4722</v>
      </c>
      <c r="C1244" t="s">
        <v>4723</v>
      </c>
      <c r="D1244" t="s">
        <v>364</v>
      </c>
      <c r="E1244" s="2" t="s">
        <v>271</v>
      </c>
      <c r="F1244" t="s">
        <v>1964</v>
      </c>
      <c r="G1244" s="2" t="s">
        <v>3689</v>
      </c>
      <c r="H1244" t="s">
        <v>1405</v>
      </c>
    </row>
    <row r="1245" spans="1:8" x14ac:dyDescent="0.15">
      <c r="A1245" s="232">
        <v>1250</v>
      </c>
      <c r="B1245" t="s">
        <v>4724</v>
      </c>
      <c r="C1245" t="s">
        <v>4725</v>
      </c>
      <c r="D1245" t="s">
        <v>364</v>
      </c>
      <c r="E1245" s="2" t="s">
        <v>271</v>
      </c>
      <c r="F1245" t="s">
        <v>2476</v>
      </c>
      <c r="G1245" s="2" t="s">
        <v>634</v>
      </c>
      <c r="H1245" t="s">
        <v>1405</v>
      </c>
    </row>
    <row r="1246" spans="1:8" x14ac:dyDescent="0.15">
      <c r="A1246" s="232">
        <v>1251</v>
      </c>
      <c r="B1246" t="s">
        <v>4726</v>
      </c>
      <c r="C1246" t="s">
        <v>4727</v>
      </c>
      <c r="D1246" t="s">
        <v>364</v>
      </c>
      <c r="E1246" s="2" t="s">
        <v>271</v>
      </c>
      <c r="F1246" t="s">
        <v>2273</v>
      </c>
      <c r="G1246" s="2" t="s">
        <v>2293</v>
      </c>
      <c r="H1246" t="s">
        <v>1405</v>
      </c>
    </row>
    <row r="1247" spans="1:8" x14ac:dyDescent="0.15">
      <c r="A1247" s="232">
        <v>1252</v>
      </c>
      <c r="B1247" t="s">
        <v>4728</v>
      </c>
      <c r="C1247" t="s">
        <v>4729</v>
      </c>
      <c r="D1247" t="s">
        <v>364</v>
      </c>
      <c r="E1247" s="2" t="s">
        <v>271</v>
      </c>
      <c r="F1247" t="s">
        <v>1983</v>
      </c>
      <c r="G1247" s="2" t="s">
        <v>1006</v>
      </c>
      <c r="H1247" t="s">
        <v>1405</v>
      </c>
    </row>
    <row r="1248" spans="1:8" x14ac:dyDescent="0.15">
      <c r="A1248" s="232">
        <v>1253</v>
      </c>
      <c r="B1248" t="s">
        <v>4730</v>
      </c>
      <c r="C1248" t="s">
        <v>4731</v>
      </c>
      <c r="D1248" t="s">
        <v>364</v>
      </c>
      <c r="E1248" s="2" t="s">
        <v>271</v>
      </c>
      <c r="F1248" t="s">
        <v>2256</v>
      </c>
      <c r="G1248" s="2" t="s">
        <v>3861</v>
      </c>
      <c r="H1248" t="s">
        <v>1405</v>
      </c>
    </row>
    <row r="1249" spans="1:8" x14ac:dyDescent="0.15">
      <c r="A1249" s="232">
        <v>1254</v>
      </c>
      <c r="B1249" t="s">
        <v>4732</v>
      </c>
      <c r="C1249" t="s">
        <v>4733</v>
      </c>
      <c r="D1249" t="s">
        <v>364</v>
      </c>
      <c r="E1249" s="2" t="s">
        <v>271</v>
      </c>
      <c r="F1249" t="s">
        <v>27</v>
      </c>
      <c r="G1249" s="2" t="s">
        <v>4734</v>
      </c>
      <c r="H1249" t="s">
        <v>1405</v>
      </c>
    </row>
    <row r="1250" spans="1:8" x14ac:dyDescent="0.15">
      <c r="A1250" s="232">
        <v>1255</v>
      </c>
      <c r="B1250" t="s">
        <v>4735</v>
      </c>
      <c r="C1250" t="s">
        <v>4736</v>
      </c>
      <c r="D1250" t="s">
        <v>364</v>
      </c>
      <c r="E1250" s="2" t="s">
        <v>271</v>
      </c>
      <c r="F1250" t="s">
        <v>2476</v>
      </c>
      <c r="G1250" s="2" t="s">
        <v>4737</v>
      </c>
      <c r="H1250" t="s">
        <v>1405</v>
      </c>
    </row>
    <row r="1251" spans="1:8" x14ac:dyDescent="0.15">
      <c r="A1251" s="232">
        <v>1256</v>
      </c>
      <c r="B1251" t="s">
        <v>4738</v>
      </c>
      <c r="C1251" t="s">
        <v>4739</v>
      </c>
      <c r="D1251" t="s">
        <v>364</v>
      </c>
      <c r="E1251" s="2" t="s">
        <v>271</v>
      </c>
      <c r="F1251" t="s">
        <v>1921</v>
      </c>
      <c r="G1251" s="2" t="s">
        <v>836</v>
      </c>
      <c r="H1251" t="s">
        <v>1405</v>
      </c>
    </row>
    <row r="1252" spans="1:8" x14ac:dyDescent="0.15">
      <c r="A1252" s="232">
        <v>1257</v>
      </c>
      <c r="B1252" t="s">
        <v>4740</v>
      </c>
      <c r="C1252" t="s">
        <v>4741</v>
      </c>
      <c r="D1252" t="s">
        <v>364</v>
      </c>
      <c r="E1252" s="2" t="s">
        <v>271</v>
      </c>
      <c r="F1252" t="s">
        <v>1901</v>
      </c>
      <c r="G1252" s="2" t="s">
        <v>2056</v>
      </c>
      <c r="H1252" t="s">
        <v>1405</v>
      </c>
    </row>
    <row r="1253" spans="1:8" x14ac:dyDescent="0.15">
      <c r="A1253" s="232">
        <v>1258</v>
      </c>
      <c r="B1253" t="s">
        <v>4742</v>
      </c>
      <c r="C1253" t="s">
        <v>4743</v>
      </c>
      <c r="D1253" t="s">
        <v>364</v>
      </c>
      <c r="E1253" s="2" t="s">
        <v>271</v>
      </c>
      <c r="F1253" t="s">
        <v>1932</v>
      </c>
      <c r="G1253" s="2" t="s">
        <v>581</v>
      </c>
      <c r="H1253" t="s">
        <v>1405</v>
      </c>
    </row>
    <row r="1254" spans="1:8" x14ac:dyDescent="0.15">
      <c r="A1254" s="232">
        <v>1259</v>
      </c>
      <c r="B1254" t="s">
        <v>4744</v>
      </c>
      <c r="C1254" t="s">
        <v>4745</v>
      </c>
      <c r="D1254" t="s">
        <v>364</v>
      </c>
      <c r="E1254" s="2" t="s">
        <v>271</v>
      </c>
      <c r="F1254" t="s">
        <v>2231</v>
      </c>
      <c r="G1254" s="2" t="s">
        <v>4746</v>
      </c>
      <c r="H1254" t="s">
        <v>1405</v>
      </c>
    </row>
    <row r="1255" spans="1:8" x14ac:dyDescent="0.15">
      <c r="A1255" s="232">
        <v>1260</v>
      </c>
      <c r="B1255" t="s">
        <v>4747</v>
      </c>
      <c r="C1255" t="s">
        <v>4748</v>
      </c>
      <c r="D1255" t="s">
        <v>364</v>
      </c>
      <c r="E1255" s="2" t="s">
        <v>271</v>
      </c>
      <c r="F1255" t="s">
        <v>1939</v>
      </c>
      <c r="G1255" s="2" t="s">
        <v>870</v>
      </c>
      <c r="H1255" t="s">
        <v>1405</v>
      </c>
    </row>
    <row r="1256" spans="1:8" x14ac:dyDescent="0.15">
      <c r="A1256" s="232">
        <v>1261</v>
      </c>
      <c r="B1256" t="s">
        <v>4749</v>
      </c>
      <c r="C1256" t="s">
        <v>4750</v>
      </c>
      <c r="D1256" t="s">
        <v>364</v>
      </c>
      <c r="E1256" s="2" t="s">
        <v>271</v>
      </c>
      <c r="F1256" t="s">
        <v>2087</v>
      </c>
      <c r="G1256" s="2" t="s">
        <v>873</v>
      </c>
      <c r="H1256" t="s">
        <v>1405</v>
      </c>
    </row>
    <row r="1257" spans="1:8" x14ac:dyDescent="0.15">
      <c r="A1257" s="232">
        <v>1262</v>
      </c>
      <c r="B1257" t="s">
        <v>4751</v>
      </c>
      <c r="C1257" t="s">
        <v>4752</v>
      </c>
      <c r="D1257" t="s">
        <v>364</v>
      </c>
      <c r="E1257" s="2" t="s">
        <v>271</v>
      </c>
      <c r="F1257" t="s">
        <v>1932</v>
      </c>
      <c r="G1257" s="2" t="s">
        <v>4753</v>
      </c>
      <c r="H1257" t="s">
        <v>1405</v>
      </c>
    </row>
    <row r="1258" spans="1:8" x14ac:dyDescent="0.15">
      <c r="A1258" s="232">
        <v>1263</v>
      </c>
      <c r="B1258" t="s">
        <v>4754</v>
      </c>
      <c r="C1258" t="s">
        <v>4755</v>
      </c>
      <c r="D1258" t="s">
        <v>364</v>
      </c>
      <c r="E1258" s="2" t="s">
        <v>271</v>
      </c>
      <c r="F1258" t="s">
        <v>2031</v>
      </c>
      <c r="G1258" s="2" t="s">
        <v>584</v>
      </c>
      <c r="H1258" t="s">
        <v>1405</v>
      </c>
    </row>
    <row r="1259" spans="1:8" x14ac:dyDescent="0.15">
      <c r="A1259" s="232">
        <v>1264</v>
      </c>
      <c r="B1259" t="s">
        <v>4756</v>
      </c>
      <c r="C1259" t="s">
        <v>4757</v>
      </c>
      <c r="D1259" t="s">
        <v>364</v>
      </c>
      <c r="E1259" s="2" t="s">
        <v>271</v>
      </c>
      <c r="F1259" t="s">
        <v>2111</v>
      </c>
      <c r="G1259" s="2" t="s">
        <v>997</v>
      </c>
      <c r="H1259" t="s">
        <v>1405</v>
      </c>
    </row>
    <row r="1260" spans="1:8" x14ac:dyDescent="0.15">
      <c r="A1260" s="232">
        <v>1265</v>
      </c>
      <c r="B1260" t="s">
        <v>4758</v>
      </c>
      <c r="C1260" t="s">
        <v>4759</v>
      </c>
      <c r="D1260" t="s">
        <v>364</v>
      </c>
      <c r="E1260" s="2" t="s">
        <v>271</v>
      </c>
      <c r="F1260" t="s">
        <v>2003</v>
      </c>
      <c r="G1260" s="2" t="s">
        <v>4760</v>
      </c>
      <c r="H1260" t="s">
        <v>1405</v>
      </c>
    </row>
    <row r="1261" spans="1:8" x14ac:dyDescent="0.15">
      <c r="A1261" s="232">
        <v>1266</v>
      </c>
      <c r="B1261" t="s">
        <v>4761</v>
      </c>
      <c r="C1261" t="s">
        <v>4762</v>
      </c>
      <c r="D1261" t="s">
        <v>364</v>
      </c>
      <c r="E1261" s="2" t="s">
        <v>271</v>
      </c>
      <c r="F1261" t="s">
        <v>2206</v>
      </c>
      <c r="G1261" s="2" t="s">
        <v>708</v>
      </c>
      <c r="H1261" t="s">
        <v>1405</v>
      </c>
    </row>
    <row r="1262" spans="1:8" x14ac:dyDescent="0.15">
      <c r="A1262" s="232">
        <v>1267</v>
      </c>
      <c r="B1262" t="s">
        <v>4763</v>
      </c>
      <c r="C1262" t="s">
        <v>4764</v>
      </c>
      <c r="D1262" t="s">
        <v>364</v>
      </c>
      <c r="E1262" s="2" t="s">
        <v>271</v>
      </c>
      <c r="F1262" t="s">
        <v>2066</v>
      </c>
      <c r="G1262" s="2" t="s">
        <v>740</v>
      </c>
      <c r="H1262" t="s">
        <v>1405</v>
      </c>
    </row>
    <row r="1263" spans="1:8" x14ac:dyDescent="0.15">
      <c r="A1263" s="232">
        <v>1268</v>
      </c>
      <c r="B1263" t="s">
        <v>4765</v>
      </c>
      <c r="C1263" t="s">
        <v>4766</v>
      </c>
      <c r="D1263" t="s">
        <v>364</v>
      </c>
      <c r="E1263" s="2" t="s">
        <v>271</v>
      </c>
      <c r="F1263" t="s">
        <v>2212</v>
      </c>
      <c r="G1263" s="2" t="s">
        <v>3512</v>
      </c>
      <c r="H1263" t="s">
        <v>1405</v>
      </c>
    </row>
    <row r="1264" spans="1:8" x14ac:dyDescent="0.15">
      <c r="A1264" s="232">
        <v>1269</v>
      </c>
      <c r="B1264" t="s">
        <v>4767</v>
      </c>
      <c r="C1264" t="s">
        <v>4768</v>
      </c>
      <c r="D1264" t="s">
        <v>364</v>
      </c>
      <c r="E1264" s="2" t="s">
        <v>271</v>
      </c>
      <c r="F1264" t="s">
        <v>1980</v>
      </c>
      <c r="G1264" s="2" t="s">
        <v>713</v>
      </c>
      <c r="H1264" t="s">
        <v>1405</v>
      </c>
    </row>
    <row r="1265" spans="1:8" x14ac:dyDescent="0.15">
      <c r="A1265" s="232">
        <v>1270</v>
      </c>
      <c r="B1265" t="s">
        <v>4769</v>
      </c>
      <c r="C1265" t="s">
        <v>4770</v>
      </c>
      <c r="D1265" t="s">
        <v>364</v>
      </c>
      <c r="E1265" s="2" t="s">
        <v>271</v>
      </c>
      <c r="F1265" t="s">
        <v>2528</v>
      </c>
      <c r="G1265" s="2" t="s">
        <v>523</v>
      </c>
      <c r="H1265" t="s">
        <v>1405</v>
      </c>
    </row>
    <row r="1266" spans="1:8" x14ac:dyDescent="0.15">
      <c r="A1266" s="232">
        <v>1271</v>
      </c>
      <c r="B1266" t="s">
        <v>4771</v>
      </c>
      <c r="C1266" t="s">
        <v>4772</v>
      </c>
      <c r="D1266" t="s">
        <v>364</v>
      </c>
      <c r="E1266" s="2" t="s">
        <v>271</v>
      </c>
      <c r="F1266" t="s">
        <v>2087</v>
      </c>
      <c r="G1266" s="2" t="s">
        <v>4734</v>
      </c>
      <c r="H1266" t="s">
        <v>1405</v>
      </c>
    </row>
    <row r="1267" spans="1:8" x14ac:dyDescent="0.15">
      <c r="A1267" s="232">
        <v>1272</v>
      </c>
      <c r="B1267" t="s">
        <v>4773</v>
      </c>
      <c r="C1267" t="s">
        <v>4774</v>
      </c>
      <c r="D1267" t="s">
        <v>364</v>
      </c>
      <c r="E1267" s="2" t="s">
        <v>271</v>
      </c>
      <c r="F1267" t="s">
        <v>2031</v>
      </c>
      <c r="G1267" s="2" t="s">
        <v>1007</v>
      </c>
      <c r="H1267" t="s">
        <v>1405</v>
      </c>
    </row>
    <row r="1268" spans="1:8" x14ac:dyDescent="0.15">
      <c r="A1268" s="232">
        <v>1273</v>
      </c>
      <c r="B1268" t="s">
        <v>4775</v>
      </c>
      <c r="C1268" t="s">
        <v>4776</v>
      </c>
      <c r="D1268" t="s">
        <v>364</v>
      </c>
      <c r="E1268" s="2" t="s">
        <v>271</v>
      </c>
      <c r="F1268" t="s">
        <v>2553</v>
      </c>
      <c r="G1268" s="2" t="s">
        <v>4777</v>
      </c>
      <c r="H1268" t="s">
        <v>1405</v>
      </c>
    </row>
    <row r="1269" spans="1:8" x14ac:dyDescent="0.15">
      <c r="A1269" s="232">
        <v>1274</v>
      </c>
      <c r="B1269" t="s">
        <v>4778</v>
      </c>
      <c r="C1269" t="s">
        <v>4779</v>
      </c>
      <c r="D1269" t="s">
        <v>364</v>
      </c>
      <c r="E1269" s="2" t="s">
        <v>271</v>
      </c>
      <c r="F1269" t="s">
        <v>2010</v>
      </c>
      <c r="G1269" s="2" t="s">
        <v>499</v>
      </c>
      <c r="H1269" t="s">
        <v>1405</v>
      </c>
    </row>
    <row r="1270" spans="1:8" x14ac:dyDescent="0.15">
      <c r="A1270" s="232">
        <v>1275</v>
      </c>
      <c r="B1270" t="s">
        <v>4780</v>
      </c>
      <c r="C1270" t="s">
        <v>4781</v>
      </c>
      <c r="D1270" t="s">
        <v>364</v>
      </c>
      <c r="E1270" s="2" t="s">
        <v>269</v>
      </c>
      <c r="F1270" t="s">
        <v>1948</v>
      </c>
      <c r="G1270" s="2" t="s">
        <v>1008</v>
      </c>
      <c r="H1270" t="s">
        <v>1405</v>
      </c>
    </row>
    <row r="1271" spans="1:8" x14ac:dyDescent="0.15">
      <c r="A1271" s="232">
        <v>1276</v>
      </c>
      <c r="B1271" t="s">
        <v>4782</v>
      </c>
      <c r="C1271" t="s">
        <v>4783</v>
      </c>
      <c r="D1271" t="s">
        <v>364</v>
      </c>
      <c r="E1271" s="2" t="s">
        <v>269</v>
      </c>
      <c r="F1271" t="s">
        <v>2212</v>
      </c>
      <c r="G1271" s="2" t="s">
        <v>879</v>
      </c>
      <c r="H1271" t="s">
        <v>1405</v>
      </c>
    </row>
    <row r="1272" spans="1:8" x14ac:dyDescent="0.15">
      <c r="A1272" s="232">
        <v>1277</v>
      </c>
      <c r="B1272" t="s">
        <v>4784</v>
      </c>
      <c r="C1272" t="s">
        <v>4785</v>
      </c>
      <c r="D1272" t="s">
        <v>364</v>
      </c>
      <c r="E1272" s="2" t="s">
        <v>269</v>
      </c>
      <c r="F1272" t="s">
        <v>1910</v>
      </c>
      <c r="G1272" s="2" t="s">
        <v>756</v>
      </c>
      <c r="H1272" t="s">
        <v>1405</v>
      </c>
    </row>
    <row r="1273" spans="1:8" x14ac:dyDescent="0.15">
      <c r="A1273" s="232">
        <v>1278</v>
      </c>
      <c r="B1273" t="s">
        <v>4786</v>
      </c>
      <c r="C1273" t="s">
        <v>4787</v>
      </c>
      <c r="D1273" t="s">
        <v>364</v>
      </c>
      <c r="E1273" s="2" t="s">
        <v>269</v>
      </c>
      <c r="F1273" t="s">
        <v>2476</v>
      </c>
      <c r="G1273" s="2" t="s">
        <v>826</v>
      </c>
      <c r="H1273" t="s">
        <v>1405</v>
      </c>
    </row>
    <row r="1274" spans="1:8" x14ac:dyDescent="0.15">
      <c r="A1274" s="232">
        <v>1279</v>
      </c>
      <c r="B1274" t="s">
        <v>4788</v>
      </c>
      <c r="C1274" t="s">
        <v>4789</v>
      </c>
      <c r="D1274" t="s">
        <v>364</v>
      </c>
      <c r="E1274" s="2" t="s">
        <v>269</v>
      </c>
      <c r="F1274" t="s">
        <v>1948</v>
      </c>
      <c r="G1274" s="2" t="s">
        <v>828</v>
      </c>
      <c r="H1274" t="s">
        <v>1405</v>
      </c>
    </row>
    <row r="1275" spans="1:8" x14ac:dyDescent="0.15">
      <c r="A1275" s="232">
        <v>1280</v>
      </c>
      <c r="B1275" t="s">
        <v>4790</v>
      </c>
      <c r="C1275" t="s">
        <v>4791</v>
      </c>
      <c r="D1275" t="s">
        <v>364</v>
      </c>
      <c r="E1275" s="2" t="s">
        <v>269</v>
      </c>
      <c r="F1275" t="s">
        <v>1932</v>
      </c>
      <c r="G1275" s="2" t="s">
        <v>540</v>
      </c>
      <c r="H1275" t="s">
        <v>1405</v>
      </c>
    </row>
    <row r="1276" spans="1:8" x14ac:dyDescent="0.15">
      <c r="A1276" s="232">
        <v>1281</v>
      </c>
      <c r="B1276" t="s">
        <v>4792</v>
      </c>
      <c r="C1276" t="s">
        <v>4793</v>
      </c>
      <c r="D1276" t="s">
        <v>364</v>
      </c>
      <c r="E1276" s="2" t="s">
        <v>269</v>
      </c>
      <c r="F1276" t="s">
        <v>1932</v>
      </c>
      <c r="G1276" s="2" t="s">
        <v>1009</v>
      </c>
      <c r="H1276" t="s">
        <v>1405</v>
      </c>
    </row>
    <row r="1277" spans="1:8" x14ac:dyDescent="0.15">
      <c r="A1277" s="232">
        <v>1282</v>
      </c>
      <c r="B1277" t="s">
        <v>4794</v>
      </c>
      <c r="C1277" t="s">
        <v>4795</v>
      </c>
      <c r="D1277" t="s">
        <v>364</v>
      </c>
      <c r="E1277" s="2" t="s">
        <v>269</v>
      </c>
      <c r="F1277" t="s">
        <v>2553</v>
      </c>
      <c r="G1277" s="2" t="s">
        <v>4796</v>
      </c>
      <c r="H1277" t="s">
        <v>1405</v>
      </c>
    </row>
    <row r="1278" spans="1:8" x14ac:dyDescent="0.15">
      <c r="A1278" s="232">
        <v>1283</v>
      </c>
      <c r="B1278" t="s">
        <v>4797</v>
      </c>
      <c r="C1278" t="s">
        <v>4798</v>
      </c>
      <c r="D1278" t="s">
        <v>364</v>
      </c>
      <c r="E1278" s="2" t="s">
        <v>269</v>
      </c>
      <c r="F1278" t="s">
        <v>2206</v>
      </c>
      <c r="G1278" s="2" t="s">
        <v>550</v>
      </c>
      <c r="H1278" t="s">
        <v>1405</v>
      </c>
    </row>
    <row r="1279" spans="1:8" x14ac:dyDescent="0.15">
      <c r="A1279" s="232">
        <v>1284</v>
      </c>
      <c r="B1279" t="s">
        <v>4799</v>
      </c>
      <c r="C1279" t="s">
        <v>4800</v>
      </c>
      <c r="D1279" t="s">
        <v>364</v>
      </c>
      <c r="E1279" s="2" t="s">
        <v>269</v>
      </c>
      <c r="F1279" t="s">
        <v>2070</v>
      </c>
      <c r="G1279" s="2" t="s">
        <v>1010</v>
      </c>
      <c r="H1279" t="s">
        <v>1405</v>
      </c>
    </row>
    <row r="1280" spans="1:8" x14ac:dyDescent="0.15">
      <c r="A1280" s="232">
        <v>1285</v>
      </c>
      <c r="B1280" t="s">
        <v>4801</v>
      </c>
      <c r="C1280" t="s">
        <v>4802</v>
      </c>
      <c r="D1280" t="s">
        <v>364</v>
      </c>
      <c r="E1280" s="2" t="s">
        <v>269</v>
      </c>
      <c r="F1280" t="s">
        <v>1917</v>
      </c>
      <c r="G1280" s="2" t="s">
        <v>1011</v>
      </c>
      <c r="H1280" t="s">
        <v>1405</v>
      </c>
    </row>
    <row r="1281" spans="1:8" x14ac:dyDescent="0.15">
      <c r="A1281" s="232">
        <v>1286</v>
      </c>
      <c r="B1281" t="s">
        <v>4803</v>
      </c>
      <c r="C1281" t="s">
        <v>4804</v>
      </c>
      <c r="D1281" t="s">
        <v>364</v>
      </c>
      <c r="E1281" s="2" t="s">
        <v>269</v>
      </c>
      <c r="F1281" t="s">
        <v>2273</v>
      </c>
      <c r="G1281" s="2" t="s">
        <v>1012</v>
      </c>
      <c r="H1281" t="s">
        <v>1405</v>
      </c>
    </row>
    <row r="1282" spans="1:8" x14ac:dyDescent="0.15">
      <c r="A1282" s="232">
        <v>1287</v>
      </c>
      <c r="B1282" t="s">
        <v>4805</v>
      </c>
      <c r="C1282" t="s">
        <v>4806</v>
      </c>
      <c r="D1282" t="s">
        <v>364</v>
      </c>
      <c r="E1282" s="2" t="s">
        <v>269</v>
      </c>
      <c r="F1282" t="s">
        <v>1932</v>
      </c>
      <c r="G1282" s="2" t="s">
        <v>4807</v>
      </c>
      <c r="H1282" t="s">
        <v>1405</v>
      </c>
    </row>
    <row r="1283" spans="1:8" x14ac:dyDescent="0.15">
      <c r="A1283" s="232">
        <v>1288</v>
      </c>
      <c r="B1283" t="s">
        <v>4808</v>
      </c>
      <c r="C1283" t="s">
        <v>4809</v>
      </c>
      <c r="D1283" t="s">
        <v>364</v>
      </c>
      <c r="E1283" s="2" t="s">
        <v>269</v>
      </c>
      <c r="F1283" t="s">
        <v>2273</v>
      </c>
      <c r="G1283" s="2" t="s">
        <v>908</v>
      </c>
      <c r="H1283" t="s">
        <v>1405</v>
      </c>
    </row>
    <row r="1284" spans="1:8" x14ac:dyDescent="0.15">
      <c r="A1284" s="232">
        <v>1289</v>
      </c>
      <c r="B1284" t="s">
        <v>4810</v>
      </c>
      <c r="C1284" t="s">
        <v>4811</v>
      </c>
      <c r="D1284" t="s">
        <v>364</v>
      </c>
      <c r="E1284" s="2" t="s">
        <v>269</v>
      </c>
      <c r="F1284" t="s">
        <v>2262</v>
      </c>
      <c r="G1284" s="2" t="s">
        <v>3659</v>
      </c>
      <c r="H1284" t="s">
        <v>1405</v>
      </c>
    </row>
    <row r="1285" spans="1:8" x14ac:dyDescent="0.15">
      <c r="A1285" s="232">
        <v>1290</v>
      </c>
      <c r="B1285" t="s">
        <v>4812</v>
      </c>
      <c r="C1285" t="s">
        <v>4813</v>
      </c>
      <c r="D1285" t="s">
        <v>364</v>
      </c>
      <c r="E1285" s="2" t="s">
        <v>269</v>
      </c>
      <c r="F1285" t="s">
        <v>3267</v>
      </c>
      <c r="G1285" s="2" t="s">
        <v>914</v>
      </c>
      <c r="H1285" t="s">
        <v>1405</v>
      </c>
    </row>
    <row r="1286" spans="1:8" x14ac:dyDescent="0.15">
      <c r="A1286" s="232">
        <v>1291</v>
      </c>
      <c r="B1286" t="s">
        <v>4814</v>
      </c>
      <c r="C1286" t="s">
        <v>4815</v>
      </c>
      <c r="D1286" t="s">
        <v>364</v>
      </c>
      <c r="E1286" s="2" t="s">
        <v>269</v>
      </c>
      <c r="F1286" t="s">
        <v>1932</v>
      </c>
      <c r="G1286" s="2" t="s">
        <v>4816</v>
      </c>
      <c r="H1286" t="s">
        <v>1405</v>
      </c>
    </row>
    <row r="1287" spans="1:8" x14ac:dyDescent="0.15">
      <c r="A1287" s="232">
        <v>1292</v>
      </c>
      <c r="B1287" t="s">
        <v>4817</v>
      </c>
      <c r="C1287" t="s">
        <v>4818</v>
      </c>
      <c r="D1287" t="s">
        <v>364</v>
      </c>
      <c r="E1287" s="2" t="s">
        <v>269</v>
      </c>
      <c r="F1287" t="s">
        <v>1932</v>
      </c>
      <c r="G1287" s="2" t="s">
        <v>3375</v>
      </c>
      <c r="H1287" t="s">
        <v>1405</v>
      </c>
    </row>
    <row r="1288" spans="1:8" x14ac:dyDescent="0.15">
      <c r="A1288" s="232">
        <v>1293</v>
      </c>
      <c r="B1288" t="s">
        <v>4819</v>
      </c>
      <c r="C1288" t="s">
        <v>4820</v>
      </c>
      <c r="D1288" t="s">
        <v>364</v>
      </c>
      <c r="E1288" s="2" t="s">
        <v>269</v>
      </c>
      <c r="F1288" t="s">
        <v>1932</v>
      </c>
      <c r="G1288" s="2" t="s">
        <v>1013</v>
      </c>
      <c r="H1288" t="s">
        <v>1405</v>
      </c>
    </row>
    <row r="1289" spans="1:8" x14ac:dyDescent="0.15">
      <c r="A1289" s="232">
        <v>1294</v>
      </c>
      <c r="B1289" t="s">
        <v>4821</v>
      </c>
      <c r="C1289" t="s">
        <v>4822</v>
      </c>
      <c r="D1289" t="s">
        <v>364</v>
      </c>
      <c r="E1289" s="2" t="s">
        <v>269</v>
      </c>
      <c r="F1289" t="s">
        <v>2476</v>
      </c>
      <c r="G1289" s="2" t="s">
        <v>1014</v>
      </c>
      <c r="H1289" t="s">
        <v>1405</v>
      </c>
    </row>
    <row r="1290" spans="1:8" x14ac:dyDescent="0.15">
      <c r="A1290" s="232">
        <v>1295</v>
      </c>
      <c r="B1290" t="s">
        <v>4823</v>
      </c>
      <c r="C1290" t="s">
        <v>4824</v>
      </c>
      <c r="D1290" t="s">
        <v>364</v>
      </c>
      <c r="E1290" s="2" t="s">
        <v>269</v>
      </c>
      <c r="F1290" t="s">
        <v>2231</v>
      </c>
      <c r="G1290" s="2" t="s">
        <v>1015</v>
      </c>
      <c r="H1290" t="s">
        <v>1405</v>
      </c>
    </row>
    <row r="1291" spans="1:8" x14ac:dyDescent="0.15">
      <c r="A1291" s="232">
        <v>1296</v>
      </c>
      <c r="B1291" t="s">
        <v>4825</v>
      </c>
      <c r="C1291" t="s">
        <v>4826</v>
      </c>
      <c r="D1291" t="s">
        <v>364</v>
      </c>
      <c r="E1291" s="2" t="s">
        <v>269</v>
      </c>
      <c r="F1291" t="s">
        <v>2087</v>
      </c>
      <c r="G1291" s="2" t="s">
        <v>811</v>
      </c>
      <c r="H1291" t="s">
        <v>1405</v>
      </c>
    </row>
    <row r="1292" spans="1:8" x14ac:dyDescent="0.15">
      <c r="A1292" s="232">
        <v>1297</v>
      </c>
      <c r="B1292" t="s">
        <v>4827</v>
      </c>
      <c r="C1292" t="s">
        <v>4828</v>
      </c>
      <c r="D1292" t="s">
        <v>364</v>
      </c>
      <c r="E1292" s="2" t="s">
        <v>269</v>
      </c>
      <c r="F1292" t="s">
        <v>2003</v>
      </c>
      <c r="G1292" s="2" t="s">
        <v>607</v>
      </c>
      <c r="H1292" t="s">
        <v>1405</v>
      </c>
    </row>
    <row r="1293" spans="1:8" x14ac:dyDescent="0.15">
      <c r="A1293" s="232">
        <v>1298</v>
      </c>
      <c r="B1293" t="s">
        <v>4829</v>
      </c>
      <c r="C1293" t="s">
        <v>4830</v>
      </c>
      <c r="D1293" t="s">
        <v>364</v>
      </c>
      <c r="E1293" s="2" t="s">
        <v>269</v>
      </c>
      <c r="F1293" t="s">
        <v>1948</v>
      </c>
      <c r="G1293" s="2" t="s">
        <v>522</v>
      </c>
      <c r="H1293" t="s">
        <v>1405</v>
      </c>
    </row>
    <row r="1294" spans="1:8" x14ac:dyDescent="0.15">
      <c r="A1294" s="232">
        <v>1299</v>
      </c>
      <c r="B1294" t="s">
        <v>4831</v>
      </c>
      <c r="C1294" t="s">
        <v>4832</v>
      </c>
      <c r="D1294" t="s">
        <v>364</v>
      </c>
      <c r="E1294" s="2" t="s">
        <v>269</v>
      </c>
      <c r="F1294" t="s">
        <v>1921</v>
      </c>
      <c r="G1294" s="2" t="s">
        <v>720</v>
      </c>
      <c r="H1294" t="s">
        <v>1405</v>
      </c>
    </row>
    <row r="1295" spans="1:8" x14ac:dyDescent="0.15">
      <c r="A1295" s="232">
        <v>1300</v>
      </c>
      <c r="B1295" t="s">
        <v>4833</v>
      </c>
      <c r="C1295" t="s">
        <v>4834</v>
      </c>
      <c r="D1295" t="s">
        <v>364</v>
      </c>
      <c r="E1295" s="2" t="s">
        <v>269</v>
      </c>
      <c r="F1295" t="s">
        <v>1921</v>
      </c>
      <c r="G1295" s="2" t="s">
        <v>978</v>
      </c>
      <c r="H1295" t="s">
        <v>1405</v>
      </c>
    </row>
    <row r="1296" spans="1:8" x14ac:dyDescent="0.15">
      <c r="A1296" s="232">
        <v>1301</v>
      </c>
      <c r="B1296" t="s">
        <v>4835</v>
      </c>
      <c r="C1296" t="s">
        <v>4836</v>
      </c>
      <c r="D1296" t="s">
        <v>364</v>
      </c>
      <c r="E1296" s="2" t="s">
        <v>269</v>
      </c>
      <c r="F1296" t="s">
        <v>2206</v>
      </c>
      <c r="G1296" s="2" t="s">
        <v>4837</v>
      </c>
      <c r="H1296" t="s">
        <v>1405</v>
      </c>
    </row>
    <row r="1297" spans="1:8" x14ac:dyDescent="0.15">
      <c r="A1297" s="232">
        <v>1302</v>
      </c>
      <c r="B1297" t="s">
        <v>4838</v>
      </c>
      <c r="C1297" t="s">
        <v>4839</v>
      </c>
      <c r="D1297" t="s">
        <v>364</v>
      </c>
      <c r="E1297" s="2" t="s">
        <v>269</v>
      </c>
      <c r="F1297" t="s">
        <v>2206</v>
      </c>
      <c r="G1297" s="2" t="s">
        <v>2930</v>
      </c>
      <c r="H1297" t="s">
        <v>1405</v>
      </c>
    </row>
    <row r="1298" spans="1:8" x14ac:dyDescent="0.15">
      <c r="A1298" s="232">
        <v>1303</v>
      </c>
      <c r="B1298" t="s">
        <v>4840</v>
      </c>
      <c r="C1298" t="s">
        <v>4841</v>
      </c>
      <c r="D1298" t="s">
        <v>364</v>
      </c>
      <c r="E1298" s="2" t="s">
        <v>269</v>
      </c>
      <c r="F1298" t="s">
        <v>2206</v>
      </c>
      <c r="G1298" s="2" t="s">
        <v>1016</v>
      </c>
      <c r="H1298" t="s">
        <v>1405</v>
      </c>
    </row>
    <row r="1299" spans="1:8" x14ac:dyDescent="0.15">
      <c r="A1299" s="232">
        <v>1304</v>
      </c>
      <c r="B1299" t="s">
        <v>4842</v>
      </c>
      <c r="C1299" t="s">
        <v>4843</v>
      </c>
      <c r="D1299" t="s">
        <v>364</v>
      </c>
      <c r="E1299" s="2" t="s">
        <v>269</v>
      </c>
      <c r="F1299" t="s">
        <v>1932</v>
      </c>
      <c r="G1299" s="2" t="s">
        <v>1008</v>
      </c>
      <c r="H1299" t="s">
        <v>1405</v>
      </c>
    </row>
    <row r="1300" spans="1:8" x14ac:dyDescent="0.15">
      <c r="A1300" s="232">
        <v>1305</v>
      </c>
      <c r="B1300" t="s">
        <v>4844</v>
      </c>
      <c r="C1300" t="s">
        <v>4845</v>
      </c>
      <c r="D1300" t="s">
        <v>364</v>
      </c>
      <c r="E1300" s="2" t="s">
        <v>269</v>
      </c>
      <c r="F1300" t="s">
        <v>2021</v>
      </c>
      <c r="G1300" s="2" t="s">
        <v>608</v>
      </c>
      <c r="H1300" t="s">
        <v>1405</v>
      </c>
    </row>
    <row r="1301" spans="1:8" x14ac:dyDescent="0.15">
      <c r="A1301" s="232">
        <v>1306</v>
      </c>
      <c r="B1301" t="s">
        <v>4846</v>
      </c>
      <c r="C1301" t="s">
        <v>4847</v>
      </c>
      <c r="D1301" t="s">
        <v>364</v>
      </c>
      <c r="E1301" s="2" t="s">
        <v>269</v>
      </c>
      <c r="F1301" t="s">
        <v>2689</v>
      </c>
      <c r="G1301" s="2" t="s">
        <v>850</v>
      </c>
      <c r="H1301" t="s">
        <v>1405</v>
      </c>
    </row>
    <row r="1302" spans="1:8" x14ac:dyDescent="0.15">
      <c r="A1302" s="232">
        <v>1307</v>
      </c>
      <c r="B1302" t="s">
        <v>4848</v>
      </c>
      <c r="C1302" t="s">
        <v>4849</v>
      </c>
      <c r="D1302" t="s">
        <v>364</v>
      </c>
      <c r="E1302" s="2" t="s">
        <v>269</v>
      </c>
      <c r="F1302" t="s">
        <v>2021</v>
      </c>
      <c r="G1302" s="2" t="s">
        <v>956</v>
      </c>
      <c r="H1302" t="s">
        <v>1405</v>
      </c>
    </row>
    <row r="1303" spans="1:8" x14ac:dyDescent="0.15">
      <c r="A1303" s="232">
        <v>1308</v>
      </c>
      <c r="B1303" t="s">
        <v>4850</v>
      </c>
      <c r="C1303" t="s">
        <v>4851</v>
      </c>
      <c r="D1303" t="s">
        <v>364</v>
      </c>
      <c r="E1303" s="2" t="s">
        <v>269</v>
      </c>
      <c r="F1303" t="s">
        <v>2256</v>
      </c>
      <c r="G1303" s="2" t="s">
        <v>756</v>
      </c>
      <c r="H1303" t="s">
        <v>1405</v>
      </c>
    </row>
    <row r="1304" spans="1:8" x14ac:dyDescent="0.15">
      <c r="A1304" s="232">
        <v>1309</v>
      </c>
      <c r="B1304" t="s">
        <v>4852</v>
      </c>
      <c r="C1304" t="s">
        <v>4853</v>
      </c>
      <c r="D1304" t="s">
        <v>364</v>
      </c>
      <c r="E1304" s="2" t="s">
        <v>269</v>
      </c>
      <c r="F1304" t="s">
        <v>2087</v>
      </c>
      <c r="G1304" s="2" t="s">
        <v>613</v>
      </c>
      <c r="H1304" t="s">
        <v>1405</v>
      </c>
    </row>
    <row r="1305" spans="1:8" x14ac:dyDescent="0.15">
      <c r="A1305" s="232">
        <v>1310</v>
      </c>
      <c r="B1305" t="s">
        <v>4854</v>
      </c>
      <c r="C1305" t="s">
        <v>4855</v>
      </c>
      <c r="D1305" t="s">
        <v>364</v>
      </c>
      <c r="E1305" s="2" t="s">
        <v>269</v>
      </c>
      <c r="F1305" t="s">
        <v>2212</v>
      </c>
      <c r="G1305" s="2" t="s">
        <v>755</v>
      </c>
      <c r="H1305" t="s">
        <v>1405</v>
      </c>
    </row>
    <row r="1306" spans="1:8" x14ac:dyDescent="0.15">
      <c r="A1306" s="232">
        <v>1311</v>
      </c>
      <c r="B1306" t="s">
        <v>4856</v>
      </c>
      <c r="C1306" t="s">
        <v>4857</v>
      </c>
      <c r="D1306" t="s">
        <v>364</v>
      </c>
      <c r="E1306" s="2" t="s">
        <v>269</v>
      </c>
      <c r="F1306" t="s">
        <v>1945</v>
      </c>
      <c r="G1306" s="2" t="s">
        <v>1017</v>
      </c>
      <c r="H1306" t="s">
        <v>1405</v>
      </c>
    </row>
    <row r="1307" spans="1:8" x14ac:dyDescent="0.15">
      <c r="A1307" s="232">
        <v>1312</v>
      </c>
      <c r="B1307" t="s">
        <v>4858</v>
      </c>
      <c r="C1307" t="s">
        <v>4859</v>
      </c>
      <c r="D1307" t="s">
        <v>364</v>
      </c>
      <c r="E1307" s="2" t="s">
        <v>269</v>
      </c>
      <c r="F1307" t="s">
        <v>1932</v>
      </c>
      <c r="G1307" s="2" t="s">
        <v>539</v>
      </c>
      <c r="H1307" t="s">
        <v>1405</v>
      </c>
    </row>
    <row r="1308" spans="1:8" x14ac:dyDescent="0.15">
      <c r="A1308" s="232">
        <v>1313</v>
      </c>
      <c r="B1308" t="s">
        <v>4860</v>
      </c>
      <c r="C1308" t="s">
        <v>4861</v>
      </c>
      <c r="D1308" t="s">
        <v>364</v>
      </c>
      <c r="E1308" s="2" t="s">
        <v>269</v>
      </c>
      <c r="F1308" t="s">
        <v>27</v>
      </c>
      <c r="G1308" s="2" t="s">
        <v>702</v>
      </c>
      <c r="H1308" t="s">
        <v>1405</v>
      </c>
    </row>
    <row r="1309" spans="1:8" x14ac:dyDescent="0.15">
      <c r="A1309" s="232">
        <v>1314</v>
      </c>
      <c r="B1309" t="s">
        <v>4862</v>
      </c>
      <c r="C1309" t="s">
        <v>4863</v>
      </c>
      <c r="D1309" t="s">
        <v>364</v>
      </c>
      <c r="E1309" s="2" t="s">
        <v>269</v>
      </c>
      <c r="F1309" t="s">
        <v>2003</v>
      </c>
      <c r="G1309" s="2" t="s">
        <v>2124</v>
      </c>
      <c r="H1309" t="s">
        <v>1405</v>
      </c>
    </row>
    <row r="1310" spans="1:8" x14ac:dyDescent="0.15">
      <c r="A1310" s="232">
        <v>1315</v>
      </c>
      <c r="B1310" t="s">
        <v>4864</v>
      </c>
      <c r="C1310" t="s">
        <v>4865</v>
      </c>
      <c r="D1310" t="s">
        <v>364</v>
      </c>
      <c r="E1310" s="2" t="s">
        <v>269</v>
      </c>
      <c r="F1310" t="s">
        <v>1932</v>
      </c>
      <c r="G1310" s="2" t="s">
        <v>3572</v>
      </c>
      <c r="H1310" t="s">
        <v>1405</v>
      </c>
    </row>
    <row r="1311" spans="1:8" x14ac:dyDescent="0.15">
      <c r="A1311" s="232">
        <v>1316</v>
      </c>
      <c r="B1311" t="s">
        <v>4866</v>
      </c>
      <c r="C1311" t="s">
        <v>4867</v>
      </c>
      <c r="D1311" t="s">
        <v>1433</v>
      </c>
      <c r="E1311" s="2" t="s">
        <v>66</v>
      </c>
      <c r="F1311" t="s">
        <v>2476</v>
      </c>
      <c r="G1311" s="2" t="s">
        <v>4868</v>
      </c>
      <c r="H1311" t="s">
        <v>1405</v>
      </c>
    </row>
    <row r="1312" spans="1:8" x14ac:dyDescent="0.15">
      <c r="A1312" s="232">
        <v>1317</v>
      </c>
      <c r="B1312" t="s">
        <v>4869</v>
      </c>
      <c r="C1312" t="s">
        <v>4870</v>
      </c>
      <c r="D1312" t="s">
        <v>364</v>
      </c>
      <c r="E1312" s="2" t="s">
        <v>1392</v>
      </c>
      <c r="F1312" t="s">
        <v>2273</v>
      </c>
      <c r="G1312" s="2" t="s">
        <v>3964</v>
      </c>
      <c r="H1312" t="s">
        <v>1405</v>
      </c>
    </row>
    <row r="1313" spans="1:8" x14ac:dyDescent="0.15">
      <c r="A1313" s="232">
        <v>1318</v>
      </c>
      <c r="B1313" t="s">
        <v>4871</v>
      </c>
      <c r="C1313" t="s">
        <v>3193</v>
      </c>
      <c r="D1313" t="s">
        <v>364</v>
      </c>
      <c r="E1313" s="2" t="s">
        <v>1392</v>
      </c>
      <c r="F1313" t="s">
        <v>1932</v>
      </c>
      <c r="G1313" s="2" t="s">
        <v>4872</v>
      </c>
      <c r="H1313" t="s">
        <v>1405</v>
      </c>
    </row>
    <row r="1314" spans="1:8" x14ac:dyDescent="0.15">
      <c r="A1314" s="232">
        <v>1319</v>
      </c>
      <c r="B1314" t="s">
        <v>4873</v>
      </c>
      <c r="C1314" t="s">
        <v>4874</v>
      </c>
      <c r="D1314" t="s">
        <v>364</v>
      </c>
      <c r="E1314" s="2" t="s">
        <v>1392</v>
      </c>
      <c r="F1314" t="s">
        <v>2174</v>
      </c>
      <c r="G1314" s="2" t="s">
        <v>627</v>
      </c>
      <c r="H1314" t="s">
        <v>1405</v>
      </c>
    </row>
    <row r="1315" spans="1:8" x14ac:dyDescent="0.15">
      <c r="A1315" s="232">
        <v>1320</v>
      </c>
      <c r="B1315" t="s">
        <v>4875</v>
      </c>
      <c r="C1315" t="s">
        <v>4876</v>
      </c>
      <c r="D1315" t="s">
        <v>364</v>
      </c>
      <c r="E1315" s="2" t="s">
        <v>1392</v>
      </c>
      <c r="F1315" t="s">
        <v>2276</v>
      </c>
      <c r="G1315" s="2" t="s">
        <v>3427</v>
      </c>
      <c r="H1315" t="s">
        <v>1405</v>
      </c>
    </row>
    <row r="1316" spans="1:8" x14ac:dyDescent="0.15">
      <c r="A1316" s="232">
        <v>1321</v>
      </c>
      <c r="B1316" t="s">
        <v>4877</v>
      </c>
      <c r="C1316" t="s">
        <v>4878</v>
      </c>
      <c r="D1316" t="s">
        <v>364</v>
      </c>
      <c r="E1316" s="2" t="s">
        <v>1392</v>
      </c>
      <c r="F1316" t="s">
        <v>1901</v>
      </c>
      <c r="G1316" s="2" t="s">
        <v>4879</v>
      </c>
      <c r="H1316" t="s">
        <v>1405</v>
      </c>
    </row>
    <row r="1317" spans="1:8" x14ac:dyDescent="0.15">
      <c r="A1317" s="232">
        <v>1322</v>
      </c>
      <c r="B1317" t="s">
        <v>4880</v>
      </c>
      <c r="C1317" t="s">
        <v>4881</v>
      </c>
      <c r="D1317" t="s">
        <v>364</v>
      </c>
      <c r="E1317" s="2" t="s">
        <v>1392</v>
      </c>
      <c r="F1317" t="s">
        <v>2087</v>
      </c>
      <c r="G1317" s="2" t="s">
        <v>831</v>
      </c>
      <c r="H1317" t="s">
        <v>1405</v>
      </c>
    </row>
    <row r="1318" spans="1:8" x14ac:dyDescent="0.15">
      <c r="A1318" s="232">
        <v>1323</v>
      </c>
      <c r="B1318" t="s">
        <v>4882</v>
      </c>
      <c r="C1318" t="s">
        <v>4883</v>
      </c>
      <c r="D1318" t="s">
        <v>364</v>
      </c>
      <c r="E1318" s="2" t="s">
        <v>1392</v>
      </c>
      <c r="F1318" t="s">
        <v>1945</v>
      </c>
      <c r="G1318" s="2" t="s">
        <v>2469</v>
      </c>
      <c r="H1318" t="s">
        <v>1405</v>
      </c>
    </row>
    <row r="1319" spans="1:8" x14ac:dyDescent="0.15">
      <c r="A1319" s="232">
        <v>1324</v>
      </c>
      <c r="B1319" t="s">
        <v>4884</v>
      </c>
      <c r="C1319" t="s">
        <v>4885</v>
      </c>
      <c r="D1319" t="s">
        <v>364</v>
      </c>
      <c r="E1319" s="2" t="s">
        <v>1392</v>
      </c>
      <c r="F1319" t="s">
        <v>2021</v>
      </c>
      <c r="G1319" s="2" t="s">
        <v>4886</v>
      </c>
      <c r="H1319" t="s">
        <v>1405</v>
      </c>
    </row>
    <row r="1320" spans="1:8" x14ac:dyDescent="0.15">
      <c r="A1320" s="232">
        <v>1325</v>
      </c>
      <c r="B1320" t="s">
        <v>4887</v>
      </c>
      <c r="C1320" t="s">
        <v>4888</v>
      </c>
      <c r="D1320" t="s">
        <v>364</v>
      </c>
      <c r="E1320" s="2" t="s">
        <v>1392</v>
      </c>
      <c r="F1320" t="s">
        <v>2273</v>
      </c>
      <c r="G1320" s="2" t="s">
        <v>4889</v>
      </c>
      <c r="H1320" t="s">
        <v>1405</v>
      </c>
    </row>
    <row r="1321" spans="1:8" x14ac:dyDescent="0.15">
      <c r="A1321" s="232">
        <v>1326</v>
      </c>
      <c r="B1321" t="s">
        <v>4890</v>
      </c>
      <c r="C1321" t="s">
        <v>4891</v>
      </c>
      <c r="D1321" t="s">
        <v>364</v>
      </c>
      <c r="E1321" s="2" t="s">
        <v>1392</v>
      </c>
      <c r="F1321" t="s">
        <v>1939</v>
      </c>
      <c r="G1321" s="2" t="s">
        <v>942</v>
      </c>
      <c r="H1321" t="s">
        <v>1405</v>
      </c>
    </row>
    <row r="1322" spans="1:8" x14ac:dyDescent="0.15">
      <c r="A1322" s="232">
        <v>1327</v>
      </c>
      <c r="B1322" t="s">
        <v>4892</v>
      </c>
      <c r="C1322" t="s">
        <v>4893</v>
      </c>
      <c r="D1322" t="s">
        <v>364</v>
      </c>
      <c r="E1322" s="2" t="s">
        <v>1392</v>
      </c>
      <c r="F1322" t="s">
        <v>1901</v>
      </c>
      <c r="G1322" s="2" t="s">
        <v>1018</v>
      </c>
      <c r="H1322" t="s">
        <v>1405</v>
      </c>
    </row>
    <row r="1323" spans="1:8" x14ac:dyDescent="0.15">
      <c r="A1323" s="232">
        <v>1328</v>
      </c>
      <c r="B1323" t="s">
        <v>4894</v>
      </c>
      <c r="C1323" t="s">
        <v>4895</v>
      </c>
      <c r="D1323" t="s">
        <v>364</v>
      </c>
      <c r="E1323" s="2" t="s">
        <v>1392</v>
      </c>
      <c r="F1323" t="s">
        <v>1901</v>
      </c>
      <c r="G1323" s="2" t="s">
        <v>1019</v>
      </c>
      <c r="H1323" t="s">
        <v>1405</v>
      </c>
    </row>
    <row r="1324" spans="1:8" x14ac:dyDescent="0.15">
      <c r="A1324" s="232">
        <v>1329</v>
      </c>
      <c r="B1324" t="s">
        <v>4896</v>
      </c>
      <c r="C1324" t="s">
        <v>4897</v>
      </c>
      <c r="D1324" t="s">
        <v>364</v>
      </c>
      <c r="E1324" s="2" t="s">
        <v>1392</v>
      </c>
      <c r="F1324" t="s">
        <v>2031</v>
      </c>
      <c r="G1324" s="2" t="s">
        <v>942</v>
      </c>
      <c r="H1324" t="s">
        <v>1405</v>
      </c>
    </row>
    <row r="1325" spans="1:8" x14ac:dyDescent="0.15">
      <c r="A1325" s="232">
        <v>1330</v>
      </c>
      <c r="B1325" t="s">
        <v>4898</v>
      </c>
      <c r="C1325" t="s">
        <v>4899</v>
      </c>
      <c r="D1325" t="s">
        <v>364</v>
      </c>
      <c r="E1325" s="2" t="s">
        <v>1392</v>
      </c>
      <c r="F1325" t="s">
        <v>2018</v>
      </c>
      <c r="G1325" s="2" t="s">
        <v>632</v>
      </c>
      <c r="H1325" t="s">
        <v>1405</v>
      </c>
    </row>
    <row r="1326" spans="1:8" x14ac:dyDescent="0.15">
      <c r="A1326" s="232">
        <v>1331</v>
      </c>
      <c r="B1326" t="s">
        <v>4900</v>
      </c>
      <c r="C1326" t="s">
        <v>4901</v>
      </c>
      <c r="D1326" t="s">
        <v>364</v>
      </c>
      <c r="E1326" s="2" t="s">
        <v>1392</v>
      </c>
      <c r="F1326" t="s">
        <v>1980</v>
      </c>
      <c r="G1326" s="2" t="s">
        <v>2266</v>
      </c>
      <c r="H1326" t="s">
        <v>1405</v>
      </c>
    </row>
    <row r="1327" spans="1:8" x14ac:dyDescent="0.15">
      <c r="A1327" s="232">
        <v>1332</v>
      </c>
      <c r="B1327" t="s">
        <v>4902</v>
      </c>
      <c r="C1327" t="s">
        <v>4903</v>
      </c>
      <c r="D1327" t="s">
        <v>364</v>
      </c>
      <c r="E1327" s="2" t="s">
        <v>1392</v>
      </c>
      <c r="F1327" t="s">
        <v>2476</v>
      </c>
      <c r="G1327" s="2" t="s">
        <v>4904</v>
      </c>
      <c r="H1327" t="s">
        <v>1405</v>
      </c>
    </row>
    <row r="1328" spans="1:8" x14ac:dyDescent="0.15">
      <c r="A1328" s="232">
        <v>1333</v>
      </c>
      <c r="B1328" t="s">
        <v>4905</v>
      </c>
      <c r="C1328" t="s">
        <v>4906</v>
      </c>
      <c r="D1328" t="s">
        <v>364</v>
      </c>
      <c r="E1328" s="2" t="s">
        <v>1392</v>
      </c>
      <c r="F1328" t="s">
        <v>2066</v>
      </c>
      <c r="G1328" s="2" t="s">
        <v>1020</v>
      </c>
      <c r="H1328" t="s">
        <v>1405</v>
      </c>
    </row>
    <row r="1329" spans="1:8" x14ac:dyDescent="0.15">
      <c r="A1329" s="232">
        <v>1334</v>
      </c>
      <c r="B1329" t="s">
        <v>4907</v>
      </c>
      <c r="C1329" t="s">
        <v>4908</v>
      </c>
      <c r="D1329" t="s">
        <v>364</v>
      </c>
      <c r="E1329" s="2" t="s">
        <v>1392</v>
      </c>
      <c r="F1329" t="s">
        <v>1932</v>
      </c>
      <c r="G1329" s="2" t="s">
        <v>645</v>
      </c>
      <c r="H1329" t="s">
        <v>1405</v>
      </c>
    </row>
    <row r="1330" spans="1:8" x14ac:dyDescent="0.15">
      <c r="A1330" s="232">
        <v>1335</v>
      </c>
      <c r="B1330" t="s">
        <v>4909</v>
      </c>
      <c r="C1330" t="s">
        <v>4910</v>
      </c>
      <c r="D1330" t="s">
        <v>364</v>
      </c>
      <c r="E1330" s="2" t="s">
        <v>1392</v>
      </c>
      <c r="F1330" t="s">
        <v>2031</v>
      </c>
      <c r="G1330" s="2" t="s">
        <v>2690</v>
      </c>
      <c r="H1330" t="s">
        <v>1405</v>
      </c>
    </row>
    <row r="1331" spans="1:8" x14ac:dyDescent="0.15">
      <c r="A1331" s="232">
        <v>1336</v>
      </c>
      <c r="B1331" t="s">
        <v>4911</v>
      </c>
      <c r="C1331" t="s">
        <v>4912</v>
      </c>
      <c r="D1331" t="s">
        <v>364</v>
      </c>
      <c r="E1331" s="2" t="s">
        <v>1392</v>
      </c>
      <c r="F1331" t="s">
        <v>2087</v>
      </c>
      <c r="G1331" s="2" t="s">
        <v>1021</v>
      </c>
      <c r="H1331" t="s">
        <v>1405</v>
      </c>
    </row>
    <row r="1332" spans="1:8" x14ac:dyDescent="0.15">
      <c r="A1332" s="232">
        <v>1337</v>
      </c>
      <c r="B1332" t="s">
        <v>4913</v>
      </c>
      <c r="C1332" t="s">
        <v>4914</v>
      </c>
      <c r="D1332" t="s">
        <v>364</v>
      </c>
      <c r="E1332" s="2" t="s">
        <v>1392</v>
      </c>
      <c r="F1332" t="s">
        <v>2689</v>
      </c>
      <c r="G1332" s="2" t="s">
        <v>4915</v>
      </c>
      <c r="H1332" t="s">
        <v>1405</v>
      </c>
    </row>
    <row r="1333" spans="1:8" x14ac:dyDescent="0.15">
      <c r="A1333" s="232">
        <v>1338</v>
      </c>
      <c r="B1333" t="s">
        <v>4916</v>
      </c>
      <c r="C1333" t="s">
        <v>4917</v>
      </c>
      <c r="D1333" t="s">
        <v>364</v>
      </c>
      <c r="E1333" s="2" t="s">
        <v>1392</v>
      </c>
      <c r="F1333" t="s">
        <v>2133</v>
      </c>
      <c r="G1333" s="2" t="s">
        <v>1022</v>
      </c>
      <c r="H1333" t="s">
        <v>1405</v>
      </c>
    </row>
    <row r="1334" spans="1:8" x14ac:dyDescent="0.15">
      <c r="A1334" s="232">
        <v>1339</v>
      </c>
      <c r="B1334" t="s">
        <v>4918</v>
      </c>
      <c r="C1334" t="s">
        <v>4919</v>
      </c>
      <c r="D1334" t="s">
        <v>1433</v>
      </c>
      <c r="E1334" s="2" t="s">
        <v>79</v>
      </c>
      <c r="F1334" t="s">
        <v>2010</v>
      </c>
      <c r="G1334" s="2" t="s">
        <v>4920</v>
      </c>
      <c r="H1334" t="s">
        <v>1405</v>
      </c>
    </row>
    <row r="1335" spans="1:8" x14ac:dyDescent="0.15">
      <c r="A1335" s="232">
        <v>1340</v>
      </c>
      <c r="B1335" t="s">
        <v>4921</v>
      </c>
      <c r="C1335" t="s">
        <v>4922</v>
      </c>
      <c r="D1335" t="s">
        <v>1433</v>
      </c>
      <c r="E1335" s="2" t="s">
        <v>70</v>
      </c>
      <c r="F1335" t="s">
        <v>1921</v>
      </c>
      <c r="G1335" s="2" t="s">
        <v>4923</v>
      </c>
      <c r="H1335" t="s">
        <v>1405</v>
      </c>
    </row>
    <row r="1336" spans="1:8" x14ac:dyDescent="0.15">
      <c r="A1336" s="232">
        <v>1341</v>
      </c>
      <c r="B1336" t="s">
        <v>4924</v>
      </c>
      <c r="C1336" t="s">
        <v>4925</v>
      </c>
      <c r="D1336" t="s">
        <v>1433</v>
      </c>
      <c r="E1336" s="2" t="s">
        <v>70</v>
      </c>
      <c r="F1336" t="s">
        <v>2003</v>
      </c>
      <c r="G1336" s="2" t="s">
        <v>4926</v>
      </c>
      <c r="H1336" t="s">
        <v>1405</v>
      </c>
    </row>
    <row r="1337" spans="1:8" x14ac:dyDescent="0.15">
      <c r="A1337" s="232">
        <v>1342</v>
      </c>
      <c r="B1337" t="s">
        <v>4927</v>
      </c>
      <c r="C1337" t="s">
        <v>1396</v>
      </c>
      <c r="D1337" t="s">
        <v>1433</v>
      </c>
      <c r="E1337" s="2" t="s">
        <v>70</v>
      </c>
      <c r="F1337" t="s">
        <v>1945</v>
      </c>
      <c r="G1337" s="2" t="s">
        <v>4928</v>
      </c>
      <c r="H1337" t="s">
        <v>1405</v>
      </c>
    </row>
    <row r="1338" spans="1:8" x14ac:dyDescent="0.15">
      <c r="A1338" s="232">
        <v>1343</v>
      </c>
      <c r="B1338" t="s">
        <v>4929</v>
      </c>
      <c r="C1338" t="s">
        <v>4930</v>
      </c>
      <c r="D1338" t="s">
        <v>1433</v>
      </c>
      <c r="E1338" s="2" t="s">
        <v>70</v>
      </c>
      <c r="F1338" t="s">
        <v>1945</v>
      </c>
      <c r="G1338" s="2" t="s">
        <v>4931</v>
      </c>
      <c r="H1338" t="s">
        <v>1405</v>
      </c>
    </row>
    <row r="1339" spans="1:8" x14ac:dyDescent="0.15">
      <c r="A1339" s="232">
        <v>1344</v>
      </c>
      <c r="B1339" t="s">
        <v>4932</v>
      </c>
      <c r="C1339" t="s">
        <v>4933</v>
      </c>
      <c r="D1339" t="s">
        <v>1433</v>
      </c>
      <c r="E1339" s="2" t="s">
        <v>70</v>
      </c>
      <c r="F1339" t="s">
        <v>2174</v>
      </c>
      <c r="G1339" s="2" t="s">
        <v>4934</v>
      </c>
      <c r="H1339" t="s">
        <v>1405</v>
      </c>
    </row>
    <row r="1340" spans="1:8" x14ac:dyDescent="0.15">
      <c r="A1340" s="232">
        <v>1345</v>
      </c>
      <c r="B1340" t="s">
        <v>4935</v>
      </c>
      <c r="C1340" t="s">
        <v>4936</v>
      </c>
      <c r="D1340" t="s">
        <v>367</v>
      </c>
      <c r="E1340" s="2" t="s">
        <v>271</v>
      </c>
      <c r="F1340" t="s">
        <v>2021</v>
      </c>
      <c r="G1340" s="2" t="s">
        <v>974</v>
      </c>
      <c r="H1340" t="s">
        <v>1405</v>
      </c>
    </row>
    <row r="1341" spans="1:8" x14ac:dyDescent="0.15">
      <c r="A1341" s="232">
        <v>1346</v>
      </c>
      <c r="B1341" t="s">
        <v>4937</v>
      </c>
      <c r="C1341" t="s">
        <v>4938</v>
      </c>
      <c r="D1341" t="s">
        <v>367</v>
      </c>
      <c r="E1341" s="2" t="s">
        <v>271</v>
      </c>
      <c r="F1341" t="s">
        <v>2031</v>
      </c>
      <c r="G1341" s="2" t="s">
        <v>1023</v>
      </c>
      <c r="H1341" t="s">
        <v>1405</v>
      </c>
    </row>
    <row r="1342" spans="1:8" x14ac:dyDescent="0.15">
      <c r="A1342" s="232">
        <v>1347</v>
      </c>
      <c r="B1342" t="s">
        <v>4939</v>
      </c>
      <c r="C1342" t="s">
        <v>4940</v>
      </c>
      <c r="D1342" t="s">
        <v>367</v>
      </c>
      <c r="E1342" s="2" t="s">
        <v>271</v>
      </c>
      <c r="F1342" t="s">
        <v>2087</v>
      </c>
      <c r="G1342" s="2" t="s">
        <v>744</v>
      </c>
      <c r="H1342" t="s">
        <v>1405</v>
      </c>
    </row>
    <row r="1343" spans="1:8" x14ac:dyDescent="0.15">
      <c r="A1343" s="232">
        <v>1348</v>
      </c>
      <c r="B1343" t="s">
        <v>4941</v>
      </c>
      <c r="C1343" t="s">
        <v>4942</v>
      </c>
      <c r="D1343" t="s">
        <v>367</v>
      </c>
      <c r="E1343" s="2" t="s">
        <v>271</v>
      </c>
      <c r="F1343" t="s">
        <v>2031</v>
      </c>
      <c r="G1343" s="2" t="s">
        <v>2866</v>
      </c>
      <c r="H1343" t="s">
        <v>1405</v>
      </c>
    </row>
    <row r="1344" spans="1:8" x14ac:dyDescent="0.15">
      <c r="A1344" s="232">
        <v>1349</v>
      </c>
      <c r="B1344" t="s">
        <v>4943</v>
      </c>
      <c r="C1344" t="s">
        <v>4944</v>
      </c>
      <c r="D1344" t="s">
        <v>367</v>
      </c>
      <c r="E1344" s="2" t="s">
        <v>271</v>
      </c>
      <c r="F1344" t="s">
        <v>2373</v>
      </c>
      <c r="G1344" s="2" t="s">
        <v>807</v>
      </c>
      <c r="H1344" t="s">
        <v>1405</v>
      </c>
    </row>
    <row r="1345" spans="1:8" x14ac:dyDescent="0.15">
      <c r="A1345" s="232">
        <v>1350</v>
      </c>
      <c r="B1345" t="s">
        <v>4945</v>
      </c>
      <c r="C1345" t="s">
        <v>4946</v>
      </c>
      <c r="D1345" t="s">
        <v>367</v>
      </c>
      <c r="E1345" s="2" t="s">
        <v>271</v>
      </c>
      <c r="F1345" t="s">
        <v>1932</v>
      </c>
      <c r="G1345" s="2" t="s">
        <v>865</v>
      </c>
      <c r="H1345" t="s">
        <v>1405</v>
      </c>
    </row>
    <row r="1346" spans="1:8" x14ac:dyDescent="0.15">
      <c r="A1346" s="232">
        <v>1351</v>
      </c>
      <c r="B1346" t="s">
        <v>4947</v>
      </c>
      <c r="C1346" t="s">
        <v>4948</v>
      </c>
      <c r="D1346" t="s">
        <v>367</v>
      </c>
      <c r="E1346" s="2" t="s">
        <v>271</v>
      </c>
      <c r="F1346" t="s">
        <v>1910</v>
      </c>
      <c r="G1346" s="2" t="s">
        <v>4949</v>
      </c>
      <c r="H1346" t="s">
        <v>1405</v>
      </c>
    </row>
    <row r="1347" spans="1:8" x14ac:dyDescent="0.15">
      <c r="A1347" s="232">
        <v>1352</v>
      </c>
      <c r="B1347" t="s">
        <v>4950</v>
      </c>
      <c r="C1347" t="s">
        <v>4951</v>
      </c>
      <c r="D1347" t="s">
        <v>367</v>
      </c>
      <c r="E1347" s="2" t="s">
        <v>271</v>
      </c>
      <c r="F1347" t="s">
        <v>1983</v>
      </c>
      <c r="G1347" s="2" t="s">
        <v>3678</v>
      </c>
      <c r="H1347" t="s">
        <v>1405</v>
      </c>
    </row>
    <row r="1348" spans="1:8" x14ac:dyDescent="0.15">
      <c r="A1348" s="232">
        <v>1353</v>
      </c>
      <c r="B1348" t="s">
        <v>4952</v>
      </c>
      <c r="C1348" t="s">
        <v>4953</v>
      </c>
      <c r="D1348" t="s">
        <v>367</v>
      </c>
      <c r="E1348" s="2" t="s">
        <v>271</v>
      </c>
      <c r="F1348" t="s">
        <v>2031</v>
      </c>
      <c r="G1348" s="2" t="s">
        <v>1024</v>
      </c>
      <c r="H1348" t="s">
        <v>1405</v>
      </c>
    </row>
    <row r="1349" spans="1:8" x14ac:dyDescent="0.15">
      <c r="A1349" s="232">
        <v>1354</v>
      </c>
      <c r="B1349" t="s">
        <v>4954</v>
      </c>
      <c r="C1349" t="s">
        <v>4955</v>
      </c>
      <c r="D1349" t="s">
        <v>367</v>
      </c>
      <c r="E1349" s="2" t="s">
        <v>271</v>
      </c>
      <c r="F1349" t="s">
        <v>2003</v>
      </c>
      <c r="G1349" s="2" t="s">
        <v>489</v>
      </c>
      <c r="H1349" t="s">
        <v>1405</v>
      </c>
    </row>
    <row r="1350" spans="1:8" x14ac:dyDescent="0.15">
      <c r="A1350" s="232">
        <v>1355</v>
      </c>
      <c r="B1350" t="s">
        <v>4956</v>
      </c>
      <c r="C1350" t="s">
        <v>4957</v>
      </c>
      <c r="D1350" t="s">
        <v>367</v>
      </c>
      <c r="E1350" s="2" t="s">
        <v>270</v>
      </c>
      <c r="F1350" t="s">
        <v>1939</v>
      </c>
      <c r="G1350" s="2" t="s">
        <v>749</v>
      </c>
      <c r="H1350" t="s">
        <v>1405</v>
      </c>
    </row>
    <row r="1351" spans="1:8" x14ac:dyDescent="0.15">
      <c r="A1351" s="232">
        <v>1356</v>
      </c>
      <c r="B1351" t="s">
        <v>4958</v>
      </c>
      <c r="C1351" t="s">
        <v>4959</v>
      </c>
      <c r="D1351" t="s">
        <v>367</v>
      </c>
      <c r="E1351" s="2" t="s">
        <v>270</v>
      </c>
      <c r="F1351" t="s">
        <v>1939</v>
      </c>
      <c r="G1351" s="2" t="s">
        <v>656</v>
      </c>
      <c r="H1351" t="s">
        <v>1405</v>
      </c>
    </row>
    <row r="1352" spans="1:8" x14ac:dyDescent="0.15">
      <c r="A1352" s="232">
        <v>1357</v>
      </c>
      <c r="B1352" t="s">
        <v>4960</v>
      </c>
      <c r="C1352" t="s">
        <v>4961</v>
      </c>
      <c r="D1352" t="s">
        <v>367</v>
      </c>
      <c r="E1352" s="2" t="s">
        <v>270</v>
      </c>
      <c r="F1352" t="s">
        <v>2373</v>
      </c>
      <c r="G1352" s="2" t="s">
        <v>1025</v>
      </c>
      <c r="H1352" t="s">
        <v>1405</v>
      </c>
    </row>
    <row r="1353" spans="1:8" x14ac:dyDescent="0.15">
      <c r="A1353" s="232">
        <v>1358</v>
      </c>
      <c r="B1353" t="s">
        <v>4962</v>
      </c>
      <c r="C1353" t="s">
        <v>4963</v>
      </c>
      <c r="D1353" t="s">
        <v>367</v>
      </c>
      <c r="E1353" s="2" t="s">
        <v>270</v>
      </c>
      <c r="F1353" t="s">
        <v>2262</v>
      </c>
      <c r="G1353" s="2" t="s">
        <v>783</v>
      </c>
      <c r="H1353" t="s">
        <v>1405</v>
      </c>
    </row>
    <row r="1354" spans="1:8" x14ac:dyDescent="0.15">
      <c r="A1354" s="232">
        <v>1359</v>
      </c>
      <c r="B1354" t="s">
        <v>4964</v>
      </c>
      <c r="C1354" t="s">
        <v>4965</v>
      </c>
      <c r="D1354" t="s">
        <v>367</v>
      </c>
      <c r="E1354" s="2" t="s">
        <v>270</v>
      </c>
      <c r="F1354" t="s">
        <v>1980</v>
      </c>
      <c r="G1354" s="2" t="s">
        <v>636</v>
      </c>
      <c r="H1354" t="s">
        <v>1405</v>
      </c>
    </row>
    <row r="1355" spans="1:8" x14ac:dyDescent="0.15">
      <c r="A1355" s="232">
        <v>1360</v>
      </c>
      <c r="B1355" t="s">
        <v>4966</v>
      </c>
      <c r="C1355" t="s">
        <v>4967</v>
      </c>
      <c r="D1355" t="s">
        <v>367</v>
      </c>
      <c r="E1355" s="2" t="s">
        <v>270</v>
      </c>
      <c r="F1355" t="s">
        <v>2003</v>
      </c>
      <c r="G1355" s="2" t="s">
        <v>4300</v>
      </c>
      <c r="H1355" t="s">
        <v>1405</v>
      </c>
    </row>
    <row r="1356" spans="1:8" x14ac:dyDescent="0.15">
      <c r="A1356" s="232">
        <v>1361</v>
      </c>
      <c r="B1356" t="s">
        <v>4968</v>
      </c>
      <c r="C1356" t="s">
        <v>4969</v>
      </c>
      <c r="D1356" t="s">
        <v>367</v>
      </c>
      <c r="E1356" s="2" t="s">
        <v>270</v>
      </c>
      <c r="F1356" t="s">
        <v>2007</v>
      </c>
      <c r="G1356" s="2" t="s">
        <v>3180</v>
      </c>
      <c r="H1356" t="s">
        <v>1405</v>
      </c>
    </row>
    <row r="1357" spans="1:8" x14ac:dyDescent="0.15">
      <c r="A1357" s="232">
        <v>1362</v>
      </c>
      <c r="B1357" t="s">
        <v>4970</v>
      </c>
      <c r="C1357" t="s">
        <v>4971</v>
      </c>
      <c r="D1357" t="s">
        <v>367</v>
      </c>
      <c r="E1357" s="2" t="s">
        <v>270</v>
      </c>
      <c r="F1357" t="s">
        <v>2967</v>
      </c>
      <c r="G1357" s="2" t="s">
        <v>2894</v>
      </c>
      <c r="H1357" t="s">
        <v>1405</v>
      </c>
    </row>
    <row r="1358" spans="1:8" x14ac:dyDescent="0.15">
      <c r="A1358" s="232">
        <v>1363</v>
      </c>
      <c r="B1358" t="s">
        <v>4972</v>
      </c>
      <c r="C1358" t="s">
        <v>4973</v>
      </c>
      <c r="D1358" t="s">
        <v>367</v>
      </c>
      <c r="E1358" s="2" t="s">
        <v>270</v>
      </c>
      <c r="F1358" t="s">
        <v>2206</v>
      </c>
      <c r="G1358" s="2" t="s">
        <v>4974</v>
      </c>
      <c r="H1358" t="s">
        <v>1405</v>
      </c>
    </row>
    <row r="1359" spans="1:8" x14ac:dyDescent="0.15">
      <c r="A1359" s="232">
        <v>1364</v>
      </c>
      <c r="B1359" t="s">
        <v>4975</v>
      </c>
      <c r="C1359" t="s">
        <v>4976</v>
      </c>
      <c r="D1359" t="s">
        <v>367</v>
      </c>
      <c r="E1359" s="2" t="s">
        <v>270</v>
      </c>
      <c r="F1359" t="s">
        <v>2133</v>
      </c>
      <c r="G1359" s="2" t="s">
        <v>2395</v>
      </c>
      <c r="H1359" t="s">
        <v>1405</v>
      </c>
    </row>
    <row r="1360" spans="1:8" x14ac:dyDescent="0.15">
      <c r="A1360" s="232">
        <v>1365</v>
      </c>
      <c r="B1360" t="s">
        <v>4977</v>
      </c>
      <c r="C1360" t="s">
        <v>4978</v>
      </c>
      <c r="D1360" t="s">
        <v>367</v>
      </c>
      <c r="E1360" s="2" t="s">
        <v>270</v>
      </c>
      <c r="F1360" t="s">
        <v>1921</v>
      </c>
      <c r="G1360" s="2" t="s">
        <v>1026</v>
      </c>
      <c r="H1360" t="s">
        <v>1405</v>
      </c>
    </row>
    <row r="1361" spans="1:8" x14ac:dyDescent="0.15">
      <c r="A1361" s="232">
        <v>1366</v>
      </c>
      <c r="B1361" t="s">
        <v>4979</v>
      </c>
      <c r="C1361" t="s">
        <v>4980</v>
      </c>
      <c r="D1361" t="s">
        <v>367</v>
      </c>
      <c r="E1361" s="2" t="s">
        <v>270</v>
      </c>
      <c r="F1361" t="s">
        <v>2137</v>
      </c>
      <c r="G1361" s="2" t="s">
        <v>1027</v>
      </c>
      <c r="H1361" t="s">
        <v>1405</v>
      </c>
    </row>
    <row r="1362" spans="1:8" x14ac:dyDescent="0.15">
      <c r="A1362" s="232">
        <v>1367</v>
      </c>
      <c r="B1362" t="s">
        <v>4981</v>
      </c>
      <c r="C1362" t="s">
        <v>4982</v>
      </c>
      <c r="D1362" t="s">
        <v>367</v>
      </c>
      <c r="E1362" s="2" t="s">
        <v>269</v>
      </c>
      <c r="F1362" t="s">
        <v>2003</v>
      </c>
      <c r="G1362" s="2" t="s">
        <v>939</v>
      </c>
      <c r="H1362" t="s">
        <v>1405</v>
      </c>
    </row>
    <row r="1363" spans="1:8" x14ac:dyDescent="0.15">
      <c r="A1363" s="232">
        <v>1368</v>
      </c>
      <c r="B1363" t="s">
        <v>4983</v>
      </c>
      <c r="C1363" t="s">
        <v>4984</v>
      </c>
      <c r="D1363" t="s">
        <v>367</v>
      </c>
      <c r="E1363" s="2" t="s">
        <v>269</v>
      </c>
      <c r="F1363" t="s">
        <v>2108</v>
      </c>
      <c r="G1363" s="2" t="s">
        <v>850</v>
      </c>
      <c r="H1363" t="s">
        <v>1405</v>
      </c>
    </row>
    <row r="1364" spans="1:8" x14ac:dyDescent="0.15">
      <c r="A1364" s="232">
        <v>1369</v>
      </c>
      <c r="B1364" t="s">
        <v>4985</v>
      </c>
      <c r="C1364" t="s">
        <v>4986</v>
      </c>
      <c r="D1364" t="s">
        <v>367</v>
      </c>
      <c r="E1364" s="2" t="s">
        <v>269</v>
      </c>
      <c r="F1364" t="s">
        <v>2031</v>
      </c>
      <c r="G1364" s="2" t="s">
        <v>4987</v>
      </c>
      <c r="H1364" t="s">
        <v>1405</v>
      </c>
    </row>
    <row r="1365" spans="1:8" x14ac:dyDescent="0.15">
      <c r="A1365" s="232">
        <v>1370</v>
      </c>
      <c r="B1365" t="s">
        <v>4988</v>
      </c>
      <c r="C1365" t="s">
        <v>4989</v>
      </c>
      <c r="D1365" t="s">
        <v>367</v>
      </c>
      <c r="E1365" s="2" t="s">
        <v>269</v>
      </c>
      <c r="F1365" t="s">
        <v>2007</v>
      </c>
      <c r="G1365" s="2" t="s">
        <v>4990</v>
      </c>
      <c r="H1365" t="s">
        <v>1405</v>
      </c>
    </row>
    <row r="1366" spans="1:8" x14ac:dyDescent="0.15">
      <c r="A1366" s="232">
        <v>1371</v>
      </c>
      <c r="B1366" t="s">
        <v>4991</v>
      </c>
      <c r="C1366" t="s">
        <v>2303</v>
      </c>
      <c r="D1366" t="s">
        <v>367</v>
      </c>
      <c r="E1366" s="2" t="s">
        <v>269</v>
      </c>
      <c r="F1366" t="s">
        <v>2087</v>
      </c>
      <c r="G1366" s="2" t="s">
        <v>1028</v>
      </c>
      <c r="H1366" t="s">
        <v>1405</v>
      </c>
    </row>
    <row r="1367" spans="1:8" x14ac:dyDescent="0.15">
      <c r="A1367" s="232">
        <v>1372</v>
      </c>
      <c r="B1367" t="s">
        <v>4992</v>
      </c>
      <c r="C1367" t="s">
        <v>4993</v>
      </c>
      <c r="D1367" t="s">
        <v>367</v>
      </c>
      <c r="E1367" s="2" t="s">
        <v>269</v>
      </c>
      <c r="F1367" t="s">
        <v>2031</v>
      </c>
      <c r="G1367" s="2" t="s">
        <v>550</v>
      </c>
      <c r="H1367" t="s">
        <v>1405</v>
      </c>
    </row>
    <row r="1368" spans="1:8" x14ac:dyDescent="0.15">
      <c r="A1368" s="232">
        <v>1373</v>
      </c>
      <c r="B1368" t="s">
        <v>4994</v>
      </c>
      <c r="C1368" t="s">
        <v>4995</v>
      </c>
      <c r="D1368" t="s">
        <v>367</v>
      </c>
      <c r="E1368" s="2" t="s">
        <v>269</v>
      </c>
      <c r="F1368" t="s">
        <v>2366</v>
      </c>
      <c r="G1368" s="2" t="s">
        <v>4996</v>
      </c>
      <c r="H1368" t="s">
        <v>1405</v>
      </c>
    </row>
    <row r="1369" spans="1:8" x14ac:dyDescent="0.15">
      <c r="A1369" s="232">
        <v>1374</v>
      </c>
      <c r="B1369" t="s">
        <v>4997</v>
      </c>
      <c r="C1369" t="s">
        <v>4998</v>
      </c>
      <c r="D1369" t="s">
        <v>367</v>
      </c>
      <c r="E1369" s="2" t="s">
        <v>1392</v>
      </c>
      <c r="F1369" t="s">
        <v>1921</v>
      </c>
      <c r="G1369" s="2" t="s">
        <v>2277</v>
      </c>
      <c r="H1369" t="s">
        <v>1405</v>
      </c>
    </row>
    <row r="1370" spans="1:8" x14ac:dyDescent="0.15">
      <c r="A1370" s="232">
        <v>1375</v>
      </c>
      <c r="B1370" t="s">
        <v>4999</v>
      </c>
      <c r="C1370" t="s">
        <v>5000</v>
      </c>
      <c r="D1370" t="s">
        <v>367</v>
      </c>
      <c r="E1370" s="2" t="s">
        <v>1392</v>
      </c>
      <c r="F1370" t="s">
        <v>2003</v>
      </c>
      <c r="G1370" s="2" t="s">
        <v>4389</v>
      </c>
      <c r="H1370" t="s">
        <v>1405</v>
      </c>
    </row>
    <row r="1371" spans="1:8" x14ac:dyDescent="0.15">
      <c r="A1371" s="232">
        <v>1376</v>
      </c>
      <c r="B1371" t="s">
        <v>5001</v>
      </c>
      <c r="C1371" t="s">
        <v>5002</v>
      </c>
      <c r="D1371" t="s">
        <v>367</v>
      </c>
      <c r="E1371" s="2" t="s">
        <v>1392</v>
      </c>
      <c r="F1371" t="s">
        <v>2366</v>
      </c>
      <c r="G1371" s="2" t="s">
        <v>5003</v>
      </c>
      <c r="H1371" t="s">
        <v>1405</v>
      </c>
    </row>
    <row r="1372" spans="1:8" x14ac:dyDescent="0.15">
      <c r="A1372" s="232">
        <v>1377</v>
      </c>
      <c r="B1372" t="s">
        <v>5004</v>
      </c>
      <c r="C1372" t="s">
        <v>5005</v>
      </c>
      <c r="D1372" t="s">
        <v>367</v>
      </c>
      <c r="E1372" s="2" t="s">
        <v>1392</v>
      </c>
      <c r="F1372" t="s">
        <v>2276</v>
      </c>
      <c r="G1372" s="2" t="s">
        <v>832</v>
      </c>
      <c r="H1372" t="s">
        <v>1405</v>
      </c>
    </row>
    <row r="1373" spans="1:8" x14ac:dyDescent="0.15">
      <c r="A1373" s="232">
        <v>1378</v>
      </c>
      <c r="B1373" t="s">
        <v>5006</v>
      </c>
      <c r="C1373" t="s">
        <v>5007</v>
      </c>
      <c r="D1373" t="s">
        <v>367</v>
      </c>
      <c r="E1373" s="2" t="s">
        <v>1392</v>
      </c>
      <c r="F1373" t="s">
        <v>2276</v>
      </c>
      <c r="G1373" s="2" t="s">
        <v>832</v>
      </c>
      <c r="H1373" t="s">
        <v>1405</v>
      </c>
    </row>
    <row r="1374" spans="1:8" x14ac:dyDescent="0.15">
      <c r="A1374" s="232">
        <v>1379</v>
      </c>
      <c r="B1374" t="s">
        <v>5008</v>
      </c>
      <c r="C1374" t="s">
        <v>5009</v>
      </c>
      <c r="D1374" t="s">
        <v>367</v>
      </c>
      <c r="E1374" s="2" t="s">
        <v>1392</v>
      </c>
      <c r="F1374" t="s">
        <v>1932</v>
      </c>
      <c r="G1374" s="2" t="s">
        <v>2247</v>
      </c>
      <c r="H1374" t="s">
        <v>1405</v>
      </c>
    </row>
    <row r="1375" spans="1:8" x14ac:dyDescent="0.15">
      <c r="A1375" s="232">
        <v>1380</v>
      </c>
      <c r="B1375" t="s">
        <v>5010</v>
      </c>
      <c r="C1375" t="s">
        <v>5011</v>
      </c>
      <c r="D1375" t="s">
        <v>367</v>
      </c>
      <c r="E1375" s="2" t="s">
        <v>1392</v>
      </c>
      <c r="F1375" t="s">
        <v>2133</v>
      </c>
      <c r="G1375" s="2" t="s">
        <v>1029</v>
      </c>
      <c r="H1375" t="s">
        <v>1405</v>
      </c>
    </row>
    <row r="1376" spans="1:8" x14ac:dyDescent="0.15">
      <c r="A1376" s="232">
        <v>1381</v>
      </c>
      <c r="B1376" t="s">
        <v>5012</v>
      </c>
      <c r="C1376" t="s">
        <v>5013</v>
      </c>
      <c r="D1376" t="s">
        <v>367</v>
      </c>
      <c r="E1376" s="2" t="s">
        <v>1392</v>
      </c>
      <c r="F1376" t="s">
        <v>2373</v>
      </c>
      <c r="G1376" s="2" t="s">
        <v>5014</v>
      </c>
      <c r="H1376" t="s">
        <v>1405</v>
      </c>
    </row>
    <row r="1377" spans="1:8" x14ac:dyDescent="0.15">
      <c r="A1377" s="232">
        <v>1382</v>
      </c>
      <c r="B1377" t="s">
        <v>5015</v>
      </c>
      <c r="C1377" t="s">
        <v>5016</v>
      </c>
      <c r="D1377" t="s">
        <v>367</v>
      </c>
      <c r="E1377" s="2" t="s">
        <v>1392</v>
      </c>
      <c r="F1377" t="s">
        <v>1932</v>
      </c>
      <c r="G1377" s="2" t="s">
        <v>1030</v>
      </c>
      <c r="H1377" t="s">
        <v>1405</v>
      </c>
    </row>
    <row r="1378" spans="1:8" x14ac:dyDescent="0.15">
      <c r="A1378" s="232">
        <v>1383</v>
      </c>
      <c r="B1378" t="s">
        <v>5017</v>
      </c>
      <c r="C1378" t="s">
        <v>5018</v>
      </c>
      <c r="D1378" t="s">
        <v>367</v>
      </c>
      <c r="E1378" s="2" t="s">
        <v>1392</v>
      </c>
      <c r="F1378" t="s">
        <v>2031</v>
      </c>
      <c r="G1378" s="2" t="s">
        <v>5019</v>
      </c>
      <c r="H1378" t="s">
        <v>1405</v>
      </c>
    </row>
    <row r="1379" spans="1:8" x14ac:dyDescent="0.15">
      <c r="A1379" s="232">
        <v>1384</v>
      </c>
      <c r="B1379" t="s">
        <v>5020</v>
      </c>
      <c r="C1379" t="s">
        <v>5021</v>
      </c>
      <c r="D1379" t="s">
        <v>367</v>
      </c>
      <c r="E1379" s="2" t="s">
        <v>1392</v>
      </c>
      <c r="F1379" t="s">
        <v>2018</v>
      </c>
      <c r="G1379" s="2" t="s">
        <v>1031</v>
      </c>
      <c r="H1379" t="s">
        <v>1405</v>
      </c>
    </row>
    <row r="1380" spans="1:8" x14ac:dyDescent="0.15">
      <c r="A1380" s="232">
        <v>1385</v>
      </c>
      <c r="B1380" t="s">
        <v>5022</v>
      </c>
      <c r="C1380" t="s">
        <v>5023</v>
      </c>
      <c r="D1380" t="s">
        <v>367</v>
      </c>
      <c r="E1380" s="2" t="s">
        <v>1392</v>
      </c>
      <c r="F1380" t="s">
        <v>1917</v>
      </c>
      <c r="G1380" s="2" t="s">
        <v>623</v>
      </c>
      <c r="H1380" t="s">
        <v>1405</v>
      </c>
    </row>
    <row r="1381" spans="1:8" x14ac:dyDescent="0.15">
      <c r="A1381" s="232">
        <v>1386</v>
      </c>
      <c r="B1381" t="s">
        <v>5024</v>
      </c>
      <c r="C1381" t="s">
        <v>5025</v>
      </c>
      <c r="D1381" t="s">
        <v>367</v>
      </c>
      <c r="E1381" s="2" t="s">
        <v>1392</v>
      </c>
      <c r="F1381" t="s">
        <v>2021</v>
      </c>
      <c r="G1381" s="2" t="s">
        <v>1032</v>
      </c>
      <c r="H1381" t="s">
        <v>1405</v>
      </c>
    </row>
    <row r="1382" spans="1:8" x14ac:dyDescent="0.15">
      <c r="A1382" s="232">
        <v>1387</v>
      </c>
      <c r="B1382" t="s">
        <v>5026</v>
      </c>
      <c r="C1382" t="s">
        <v>5027</v>
      </c>
      <c r="D1382" t="s">
        <v>367</v>
      </c>
      <c r="E1382" s="2" t="s">
        <v>1392</v>
      </c>
      <c r="F1382" t="s">
        <v>2055</v>
      </c>
      <c r="G1382" s="2" t="s">
        <v>5028</v>
      </c>
      <c r="H1382" t="s">
        <v>1405</v>
      </c>
    </row>
    <row r="1383" spans="1:8" x14ac:dyDescent="0.15">
      <c r="A1383" s="232">
        <v>1388</v>
      </c>
      <c r="B1383" t="s">
        <v>5029</v>
      </c>
      <c r="C1383" t="s">
        <v>5030</v>
      </c>
      <c r="D1383" t="s">
        <v>367</v>
      </c>
      <c r="E1383" s="2" t="s">
        <v>271</v>
      </c>
      <c r="F1383" t="s">
        <v>2003</v>
      </c>
      <c r="G1383" s="2" t="s">
        <v>686</v>
      </c>
      <c r="H1383" t="s">
        <v>1405</v>
      </c>
    </row>
    <row r="1384" spans="1:8" x14ac:dyDescent="0.15">
      <c r="A1384" s="232">
        <v>1389</v>
      </c>
      <c r="B1384" t="s">
        <v>5031</v>
      </c>
      <c r="C1384" t="s">
        <v>5032</v>
      </c>
      <c r="D1384" t="s">
        <v>367</v>
      </c>
      <c r="E1384" s="2" t="s">
        <v>271</v>
      </c>
      <c r="F1384" t="s">
        <v>1921</v>
      </c>
      <c r="G1384" s="2" t="s">
        <v>1033</v>
      </c>
      <c r="H1384" t="s">
        <v>1405</v>
      </c>
    </row>
    <row r="1385" spans="1:8" x14ac:dyDescent="0.15">
      <c r="A1385" s="232">
        <v>1390</v>
      </c>
      <c r="B1385" t="s">
        <v>5033</v>
      </c>
      <c r="C1385" t="s">
        <v>5034</v>
      </c>
      <c r="D1385" t="s">
        <v>367</v>
      </c>
      <c r="E1385" s="2" t="s">
        <v>271</v>
      </c>
      <c r="F1385" t="s">
        <v>1910</v>
      </c>
      <c r="G1385" s="2" t="s">
        <v>5035</v>
      </c>
      <c r="H1385" t="s">
        <v>1405</v>
      </c>
    </row>
    <row r="1386" spans="1:8" x14ac:dyDescent="0.15">
      <c r="A1386" s="232">
        <v>1391</v>
      </c>
      <c r="B1386" t="s">
        <v>5036</v>
      </c>
      <c r="C1386" t="s">
        <v>5037</v>
      </c>
      <c r="D1386" t="s">
        <v>367</v>
      </c>
      <c r="E1386" s="2" t="s">
        <v>271</v>
      </c>
      <c r="F1386" t="s">
        <v>2003</v>
      </c>
      <c r="G1386" s="2" t="s">
        <v>1034</v>
      </c>
      <c r="H1386" t="s">
        <v>1405</v>
      </c>
    </row>
    <row r="1387" spans="1:8" x14ac:dyDescent="0.15">
      <c r="A1387" s="232">
        <v>1392</v>
      </c>
      <c r="B1387" t="s">
        <v>5038</v>
      </c>
      <c r="C1387" t="s">
        <v>5039</v>
      </c>
      <c r="D1387" t="s">
        <v>367</v>
      </c>
      <c r="E1387" s="2" t="s">
        <v>271</v>
      </c>
      <c r="F1387" t="s">
        <v>2003</v>
      </c>
      <c r="G1387" s="2" t="s">
        <v>740</v>
      </c>
      <c r="H1387" t="s">
        <v>1405</v>
      </c>
    </row>
    <row r="1388" spans="1:8" x14ac:dyDescent="0.15">
      <c r="A1388" s="232">
        <v>1393</v>
      </c>
      <c r="B1388" t="s">
        <v>5040</v>
      </c>
      <c r="C1388" t="s">
        <v>5041</v>
      </c>
      <c r="D1388" t="s">
        <v>367</v>
      </c>
      <c r="E1388" s="2" t="s">
        <v>271</v>
      </c>
      <c r="F1388" t="s">
        <v>2366</v>
      </c>
      <c r="G1388" s="2" t="s">
        <v>555</v>
      </c>
      <c r="H1388" t="s">
        <v>1405</v>
      </c>
    </row>
    <row r="1389" spans="1:8" x14ac:dyDescent="0.15">
      <c r="A1389" s="232">
        <v>1394</v>
      </c>
      <c r="B1389" t="s">
        <v>5042</v>
      </c>
      <c r="C1389" t="s">
        <v>5043</v>
      </c>
      <c r="D1389" t="s">
        <v>367</v>
      </c>
      <c r="E1389" s="2" t="s">
        <v>271</v>
      </c>
      <c r="F1389" t="s">
        <v>2003</v>
      </c>
      <c r="G1389" s="2" t="s">
        <v>768</v>
      </c>
      <c r="H1389" t="s">
        <v>1405</v>
      </c>
    </row>
    <row r="1390" spans="1:8" x14ac:dyDescent="0.15">
      <c r="A1390" s="232">
        <v>1395</v>
      </c>
      <c r="B1390" t="s">
        <v>5044</v>
      </c>
      <c r="C1390" t="s">
        <v>5045</v>
      </c>
      <c r="D1390" t="s">
        <v>367</v>
      </c>
      <c r="E1390" s="2" t="s">
        <v>271</v>
      </c>
      <c r="F1390" t="s">
        <v>2206</v>
      </c>
      <c r="G1390" s="2" t="s">
        <v>1035</v>
      </c>
      <c r="H1390" t="s">
        <v>1405</v>
      </c>
    </row>
    <row r="1391" spans="1:8" x14ac:dyDescent="0.15">
      <c r="A1391" s="232">
        <v>1396</v>
      </c>
      <c r="B1391" t="s">
        <v>5046</v>
      </c>
      <c r="C1391" t="s">
        <v>5047</v>
      </c>
      <c r="D1391" t="s">
        <v>367</v>
      </c>
      <c r="E1391" s="2" t="s">
        <v>271</v>
      </c>
      <c r="F1391" t="s">
        <v>2366</v>
      </c>
      <c r="G1391" s="2" t="s">
        <v>945</v>
      </c>
      <c r="H1391" t="s">
        <v>1405</v>
      </c>
    </row>
    <row r="1392" spans="1:8" x14ac:dyDescent="0.15">
      <c r="A1392" s="232">
        <v>1397</v>
      </c>
      <c r="B1392" t="s">
        <v>5048</v>
      </c>
      <c r="C1392" t="s">
        <v>5049</v>
      </c>
      <c r="D1392" t="s">
        <v>367</v>
      </c>
      <c r="E1392" s="2" t="s">
        <v>271</v>
      </c>
      <c r="F1392" t="s">
        <v>2003</v>
      </c>
      <c r="G1392" s="2" t="s">
        <v>5050</v>
      </c>
      <c r="H1392" t="s">
        <v>1405</v>
      </c>
    </row>
    <row r="1393" spans="1:8" x14ac:dyDescent="0.15">
      <c r="A1393" s="232">
        <v>1398</v>
      </c>
      <c r="B1393" t="s">
        <v>5051</v>
      </c>
      <c r="C1393" t="s">
        <v>5052</v>
      </c>
      <c r="D1393" t="s">
        <v>367</v>
      </c>
      <c r="E1393" s="2" t="s">
        <v>271</v>
      </c>
      <c r="F1393" t="s">
        <v>2055</v>
      </c>
      <c r="G1393" s="2" t="s">
        <v>1036</v>
      </c>
      <c r="H1393" t="s">
        <v>1405</v>
      </c>
    </row>
    <row r="1394" spans="1:8" x14ac:dyDescent="0.15">
      <c r="A1394" s="232">
        <v>1399</v>
      </c>
      <c r="B1394" t="s">
        <v>5053</v>
      </c>
      <c r="C1394" t="s">
        <v>5054</v>
      </c>
      <c r="D1394" t="s">
        <v>367</v>
      </c>
      <c r="E1394" s="2" t="s">
        <v>271</v>
      </c>
      <c r="F1394" t="s">
        <v>2256</v>
      </c>
      <c r="G1394" s="2" t="s">
        <v>970</v>
      </c>
      <c r="H1394" t="s">
        <v>1405</v>
      </c>
    </row>
    <row r="1395" spans="1:8" x14ac:dyDescent="0.15">
      <c r="A1395" s="232">
        <v>1400</v>
      </c>
      <c r="B1395" t="s">
        <v>5055</v>
      </c>
      <c r="C1395" t="s">
        <v>5056</v>
      </c>
      <c r="D1395" t="s">
        <v>367</v>
      </c>
      <c r="E1395" s="2" t="s">
        <v>271</v>
      </c>
      <c r="F1395" t="s">
        <v>2212</v>
      </c>
      <c r="G1395" s="2" t="s">
        <v>589</v>
      </c>
      <c r="H1395" t="s">
        <v>1405</v>
      </c>
    </row>
    <row r="1396" spans="1:8" x14ac:dyDescent="0.15">
      <c r="A1396" s="232">
        <v>1401</v>
      </c>
      <c r="B1396" t="s">
        <v>5057</v>
      </c>
      <c r="C1396" t="s">
        <v>5058</v>
      </c>
      <c r="D1396" t="s">
        <v>367</v>
      </c>
      <c r="E1396" s="2" t="s">
        <v>271</v>
      </c>
      <c r="F1396" t="s">
        <v>2206</v>
      </c>
      <c r="G1396" s="2" t="s">
        <v>5059</v>
      </c>
      <c r="H1396" t="s">
        <v>1405</v>
      </c>
    </row>
    <row r="1397" spans="1:8" x14ac:dyDescent="0.15">
      <c r="A1397" s="232">
        <v>1402</v>
      </c>
      <c r="B1397" t="s">
        <v>5060</v>
      </c>
      <c r="C1397" t="s">
        <v>5061</v>
      </c>
      <c r="D1397" t="s">
        <v>367</v>
      </c>
      <c r="E1397" s="2" t="s">
        <v>270</v>
      </c>
      <c r="F1397" t="s">
        <v>1939</v>
      </c>
      <c r="G1397" s="2" t="s">
        <v>4305</v>
      </c>
      <c r="H1397" t="s">
        <v>1405</v>
      </c>
    </row>
    <row r="1398" spans="1:8" x14ac:dyDescent="0.15">
      <c r="A1398" s="232">
        <v>1403</v>
      </c>
      <c r="B1398" t="s">
        <v>5062</v>
      </c>
      <c r="C1398" t="s">
        <v>5063</v>
      </c>
      <c r="D1398" t="s">
        <v>367</v>
      </c>
      <c r="E1398" s="2" t="s">
        <v>270</v>
      </c>
      <c r="F1398" t="s">
        <v>2021</v>
      </c>
      <c r="G1398" s="2" t="s">
        <v>5064</v>
      </c>
      <c r="H1398" t="s">
        <v>1405</v>
      </c>
    </row>
    <row r="1399" spans="1:8" x14ac:dyDescent="0.15">
      <c r="A1399" s="232">
        <v>1404</v>
      </c>
      <c r="B1399" t="s">
        <v>5065</v>
      </c>
      <c r="C1399" t="s">
        <v>5066</v>
      </c>
      <c r="D1399" t="s">
        <v>367</v>
      </c>
      <c r="E1399" s="2" t="s">
        <v>270</v>
      </c>
      <c r="F1399" t="s">
        <v>1910</v>
      </c>
      <c r="G1399" s="2" t="s">
        <v>877</v>
      </c>
      <c r="H1399" t="s">
        <v>1405</v>
      </c>
    </row>
    <row r="1400" spans="1:8" x14ac:dyDescent="0.15">
      <c r="A1400" s="232">
        <v>1405</v>
      </c>
      <c r="B1400" t="s">
        <v>5067</v>
      </c>
      <c r="C1400" t="s">
        <v>5068</v>
      </c>
      <c r="D1400" t="s">
        <v>367</v>
      </c>
      <c r="E1400" s="2" t="s">
        <v>270</v>
      </c>
      <c r="F1400" t="s">
        <v>2018</v>
      </c>
      <c r="G1400" s="2" t="s">
        <v>2157</v>
      </c>
      <c r="H1400" t="s">
        <v>1405</v>
      </c>
    </row>
    <row r="1401" spans="1:8" x14ac:dyDescent="0.15">
      <c r="A1401" s="232">
        <v>1406</v>
      </c>
      <c r="B1401" t="s">
        <v>5069</v>
      </c>
      <c r="C1401" t="s">
        <v>5070</v>
      </c>
      <c r="D1401" t="s">
        <v>367</v>
      </c>
      <c r="E1401" s="2" t="s">
        <v>270</v>
      </c>
      <c r="F1401" t="s">
        <v>2137</v>
      </c>
      <c r="G1401" s="2" t="s">
        <v>519</v>
      </c>
      <c r="H1401" t="s">
        <v>1405</v>
      </c>
    </row>
    <row r="1402" spans="1:8" x14ac:dyDescent="0.15">
      <c r="A1402" s="232">
        <v>1407</v>
      </c>
      <c r="B1402" t="s">
        <v>5071</v>
      </c>
      <c r="C1402" t="s">
        <v>5072</v>
      </c>
      <c r="D1402" t="s">
        <v>367</v>
      </c>
      <c r="E1402" s="2" t="s">
        <v>270</v>
      </c>
      <c r="F1402" t="s">
        <v>2366</v>
      </c>
      <c r="G1402" s="2" t="s">
        <v>988</v>
      </c>
      <c r="H1402" t="s">
        <v>1405</v>
      </c>
    </row>
    <row r="1403" spans="1:8" x14ac:dyDescent="0.15">
      <c r="A1403" s="232">
        <v>1408</v>
      </c>
      <c r="B1403" t="s">
        <v>5073</v>
      </c>
      <c r="C1403" t="s">
        <v>5074</v>
      </c>
      <c r="D1403" t="s">
        <v>367</v>
      </c>
      <c r="E1403" s="2" t="s">
        <v>270</v>
      </c>
      <c r="F1403" t="s">
        <v>1910</v>
      </c>
      <c r="G1403" s="2" t="s">
        <v>1037</v>
      </c>
      <c r="H1403" t="s">
        <v>1405</v>
      </c>
    </row>
    <row r="1404" spans="1:8" x14ac:dyDescent="0.15">
      <c r="A1404" s="232">
        <v>1409</v>
      </c>
      <c r="B1404" t="s">
        <v>5075</v>
      </c>
      <c r="C1404" t="s">
        <v>5076</v>
      </c>
      <c r="D1404" t="s">
        <v>367</v>
      </c>
      <c r="E1404" s="2" t="s">
        <v>270</v>
      </c>
      <c r="F1404" t="s">
        <v>2137</v>
      </c>
      <c r="G1404" s="2" t="s">
        <v>1038</v>
      </c>
      <c r="H1404" t="s">
        <v>1405</v>
      </c>
    </row>
    <row r="1405" spans="1:8" x14ac:dyDescent="0.15">
      <c r="A1405" s="232">
        <v>1410</v>
      </c>
      <c r="B1405" t="s">
        <v>5077</v>
      </c>
      <c r="C1405" t="s">
        <v>5078</v>
      </c>
      <c r="D1405" t="s">
        <v>367</v>
      </c>
      <c r="E1405" s="2" t="s">
        <v>270</v>
      </c>
      <c r="F1405" t="s">
        <v>27</v>
      </c>
      <c r="G1405" s="2" t="s">
        <v>1039</v>
      </c>
      <c r="H1405" t="s">
        <v>1405</v>
      </c>
    </row>
    <row r="1406" spans="1:8" x14ac:dyDescent="0.15">
      <c r="A1406" s="232">
        <v>1411</v>
      </c>
      <c r="B1406" t="s">
        <v>5079</v>
      </c>
      <c r="C1406" t="s">
        <v>5080</v>
      </c>
      <c r="D1406" t="s">
        <v>367</v>
      </c>
      <c r="E1406" s="2" t="s">
        <v>270</v>
      </c>
      <c r="F1406" t="s">
        <v>1901</v>
      </c>
      <c r="G1406" s="2" t="s">
        <v>692</v>
      </c>
      <c r="H1406" t="s">
        <v>1405</v>
      </c>
    </row>
    <row r="1407" spans="1:8" x14ac:dyDescent="0.15">
      <c r="A1407" s="232">
        <v>1412</v>
      </c>
      <c r="B1407" t="s">
        <v>5081</v>
      </c>
      <c r="C1407" t="s">
        <v>5082</v>
      </c>
      <c r="D1407" t="s">
        <v>367</v>
      </c>
      <c r="E1407" s="2" t="s">
        <v>270</v>
      </c>
      <c r="F1407" t="s">
        <v>1921</v>
      </c>
      <c r="G1407" s="2" t="s">
        <v>2628</v>
      </c>
      <c r="H1407" t="s">
        <v>1405</v>
      </c>
    </row>
    <row r="1408" spans="1:8" x14ac:dyDescent="0.15">
      <c r="A1408" s="232">
        <v>1413</v>
      </c>
      <c r="B1408" t="s">
        <v>5083</v>
      </c>
      <c r="C1408" t="s">
        <v>5084</v>
      </c>
      <c r="D1408" t="s">
        <v>367</v>
      </c>
      <c r="E1408" s="2" t="s">
        <v>270</v>
      </c>
      <c r="F1408" t="s">
        <v>2366</v>
      </c>
      <c r="G1408" s="2" t="s">
        <v>504</v>
      </c>
      <c r="H1408" t="s">
        <v>1405</v>
      </c>
    </row>
    <row r="1409" spans="1:8" x14ac:dyDescent="0.15">
      <c r="A1409" s="232">
        <v>1414</v>
      </c>
      <c r="B1409" t="s">
        <v>5085</v>
      </c>
      <c r="C1409" t="s">
        <v>5086</v>
      </c>
      <c r="D1409" t="s">
        <v>367</v>
      </c>
      <c r="E1409" s="2" t="s">
        <v>270</v>
      </c>
      <c r="F1409" t="s">
        <v>2021</v>
      </c>
      <c r="G1409" s="2" t="s">
        <v>1040</v>
      </c>
      <c r="H1409" t="s">
        <v>1405</v>
      </c>
    </row>
    <row r="1410" spans="1:8" x14ac:dyDescent="0.15">
      <c r="A1410" s="232">
        <v>1415</v>
      </c>
      <c r="B1410" t="s">
        <v>5087</v>
      </c>
      <c r="C1410" t="s">
        <v>5088</v>
      </c>
      <c r="D1410" t="s">
        <v>367</v>
      </c>
      <c r="E1410" s="2" t="s">
        <v>270</v>
      </c>
      <c r="F1410" t="s">
        <v>2256</v>
      </c>
      <c r="G1410" s="2" t="s">
        <v>521</v>
      </c>
      <c r="H1410" t="s">
        <v>1405</v>
      </c>
    </row>
    <row r="1411" spans="1:8" x14ac:dyDescent="0.15">
      <c r="A1411" s="232">
        <v>1416</v>
      </c>
      <c r="B1411" t="s">
        <v>5089</v>
      </c>
      <c r="C1411" t="s">
        <v>5090</v>
      </c>
      <c r="D1411" t="s">
        <v>367</v>
      </c>
      <c r="E1411" s="2" t="s">
        <v>270</v>
      </c>
      <c r="F1411" t="s">
        <v>2087</v>
      </c>
      <c r="G1411" s="2" t="s">
        <v>785</v>
      </c>
      <c r="H1411" t="s">
        <v>1405</v>
      </c>
    </row>
    <row r="1412" spans="1:8" x14ac:dyDescent="0.15">
      <c r="A1412" s="232">
        <v>1417</v>
      </c>
      <c r="B1412" t="s">
        <v>5091</v>
      </c>
      <c r="C1412" t="s">
        <v>5092</v>
      </c>
      <c r="D1412" t="s">
        <v>367</v>
      </c>
      <c r="E1412" s="2" t="s">
        <v>270</v>
      </c>
      <c r="F1412" t="s">
        <v>1980</v>
      </c>
      <c r="G1412" s="2" t="s">
        <v>1041</v>
      </c>
      <c r="H1412" t="s">
        <v>1405</v>
      </c>
    </row>
    <row r="1413" spans="1:8" x14ac:dyDescent="0.15">
      <c r="A1413" s="232">
        <v>1418</v>
      </c>
      <c r="B1413" t="s">
        <v>5093</v>
      </c>
      <c r="C1413" t="s">
        <v>5094</v>
      </c>
      <c r="D1413" t="s">
        <v>367</v>
      </c>
      <c r="E1413" s="2" t="s">
        <v>270</v>
      </c>
      <c r="F1413" t="s">
        <v>2476</v>
      </c>
      <c r="G1413" s="2" t="s">
        <v>1042</v>
      </c>
      <c r="H1413" t="s">
        <v>1405</v>
      </c>
    </row>
    <row r="1414" spans="1:8" x14ac:dyDescent="0.15">
      <c r="A1414" s="232">
        <v>1419</v>
      </c>
      <c r="B1414" t="s">
        <v>5095</v>
      </c>
      <c r="C1414" t="s">
        <v>5096</v>
      </c>
      <c r="D1414" t="s">
        <v>367</v>
      </c>
      <c r="E1414" s="2" t="s">
        <v>270</v>
      </c>
      <c r="F1414" t="s">
        <v>1932</v>
      </c>
      <c r="G1414" s="2" t="s">
        <v>779</v>
      </c>
      <c r="H1414" t="s">
        <v>1405</v>
      </c>
    </row>
    <row r="1415" spans="1:8" x14ac:dyDescent="0.15">
      <c r="A1415" s="232">
        <v>1420</v>
      </c>
      <c r="B1415" t="s">
        <v>5097</v>
      </c>
      <c r="C1415" t="s">
        <v>5098</v>
      </c>
      <c r="D1415" t="s">
        <v>367</v>
      </c>
      <c r="E1415" s="2" t="s">
        <v>270</v>
      </c>
      <c r="F1415" t="s">
        <v>2553</v>
      </c>
      <c r="G1415" s="2" t="s">
        <v>929</v>
      </c>
      <c r="H1415" t="s">
        <v>1405</v>
      </c>
    </row>
    <row r="1416" spans="1:8" x14ac:dyDescent="0.15">
      <c r="A1416" s="232">
        <v>1421</v>
      </c>
      <c r="B1416" t="s">
        <v>5099</v>
      </c>
      <c r="C1416" t="s">
        <v>5100</v>
      </c>
      <c r="D1416" t="s">
        <v>367</v>
      </c>
      <c r="E1416" s="2" t="s">
        <v>270</v>
      </c>
      <c r="F1416" t="s">
        <v>2256</v>
      </c>
      <c r="G1416" s="2" t="s">
        <v>595</v>
      </c>
      <c r="H1416" t="s">
        <v>1405</v>
      </c>
    </row>
    <row r="1417" spans="1:8" x14ac:dyDescent="0.15">
      <c r="A1417" s="232">
        <v>1422</v>
      </c>
      <c r="B1417" t="s">
        <v>5101</v>
      </c>
      <c r="C1417" t="s">
        <v>5102</v>
      </c>
      <c r="D1417" t="s">
        <v>367</v>
      </c>
      <c r="E1417" s="2" t="s">
        <v>270</v>
      </c>
      <c r="F1417" t="s">
        <v>1921</v>
      </c>
      <c r="G1417" s="2" t="s">
        <v>3529</v>
      </c>
      <c r="H1417" t="s">
        <v>1405</v>
      </c>
    </row>
    <row r="1418" spans="1:8" x14ac:dyDescent="0.15">
      <c r="A1418" s="232">
        <v>1423</v>
      </c>
      <c r="B1418" t="s">
        <v>5103</v>
      </c>
      <c r="C1418" t="s">
        <v>5104</v>
      </c>
      <c r="D1418" t="s">
        <v>367</v>
      </c>
      <c r="E1418" s="2" t="s">
        <v>270</v>
      </c>
      <c r="F1418" t="s">
        <v>2087</v>
      </c>
      <c r="G1418" s="2" t="s">
        <v>3208</v>
      </c>
      <c r="H1418" t="s">
        <v>1405</v>
      </c>
    </row>
    <row r="1419" spans="1:8" x14ac:dyDescent="0.15">
      <c r="A1419" s="232">
        <v>1424</v>
      </c>
      <c r="B1419" t="s">
        <v>5105</v>
      </c>
      <c r="C1419" t="s">
        <v>5106</v>
      </c>
      <c r="D1419" t="s">
        <v>367</v>
      </c>
      <c r="E1419" s="2" t="s">
        <v>270</v>
      </c>
      <c r="F1419" t="s">
        <v>2055</v>
      </c>
      <c r="G1419" s="2" t="s">
        <v>3191</v>
      </c>
      <c r="H1419" t="s">
        <v>1405</v>
      </c>
    </row>
    <row r="1420" spans="1:8" x14ac:dyDescent="0.15">
      <c r="A1420" s="232">
        <v>1425</v>
      </c>
      <c r="B1420" t="s">
        <v>5107</v>
      </c>
      <c r="C1420" t="s">
        <v>5108</v>
      </c>
      <c r="D1420" t="s">
        <v>367</v>
      </c>
      <c r="E1420" s="2" t="s">
        <v>270</v>
      </c>
      <c r="F1420" t="s">
        <v>2553</v>
      </c>
      <c r="G1420" s="2" t="s">
        <v>603</v>
      </c>
      <c r="H1420" t="s">
        <v>1405</v>
      </c>
    </row>
    <row r="1421" spans="1:8" x14ac:dyDescent="0.15">
      <c r="A1421" s="232">
        <v>1426</v>
      </c>
      <c r="B1421" t="s">
        <v>5109</v>
      </c>
      <c r="C1421" t="s">
        <v>5110</v>
      </c>
      <c r="D1421" t="s">
        <v>367</v>
      </c>
      <c r="E1421" s="2" t="s">
        <v>269</v>
      </c>
      <c r="F1421" t="s">
        <v>2031</v>
      </c>
      <c r="G1421" s="2" t="s">
        <v>819</v>
      </c>
      <c r="H1421" t="s">
        <v>1405</v>
      </c>
    </row>
    <row r="1422" spans="1:8" x14ac:dyDescent="0.15">
      <c r="A1422" s="232">
        <v>1427</v>
      </c>
      <c r="B1422" t="s">
        <v>5111</v>
      </c>
      <c r="C1422" t="s">
        <v>5112</v>
      </c>
      <c r="D1422" t="s">
        <v>367</v>
      </c>
      <c r="E1422" s="2" t="s">
        <v>269</v>
      </c>
      <c r="F1422" t="s">
        <v>2003</v>
      </c>
      <c r="G1422" s="2" t="s">
        <v>5113</v>
      </c>
      <c r="H1422" t="s">
        <v>1405</v>
      </c>
    </row>
    <row r="1423" spans="1:8" x14ac:dyDescent="0.15">
      <c r="A1423" s="232">
        <v>1428</v>
      </c>
      <c r="B1423" t="s">
        <v>5114</v>
      </c>
      <c r="C1423" t="s">
        <v>5115</v>
      </c>
      <c r="D1423" t="s">
        <v>367</v>
      </c>
      <c r="E1423" s="2" t="s">
        <v>269</v>
      </c>
      <c r="F1423" t="s">
        <v>2003</v>
      </c>
      <c r="G1423" s="2" t="s">
        <v>979</v>
      </c>
      <c r="H1423" t="s">
        <v>1405</v>
      </c>
    </row>
    <row r="1424" spans="1:8" x14ac:dyDescent="0.15">
      <c r="A1424" s="232">
        <v>1429</v>
      </c>
      <c r="B1424" t="s">
        <v>5116</v>
      </c>
      <c r="C1424" t="s">
        <v>5117</v>
      </c>
      <c r="D1424" t="s">
        <v>367</v>
      </c>
      <c r="E1424" s="2" t="s">
        <v>269</v>
      </c>
      <c r="F1424" t="s">
        <v>27</v>
      </c>
      <c r="G1424" s="2" t="s">
        <v>1043</v>
      </c>
      <c r="H1424" t="s">
        <v>1405</v>
      </c>
    </row>
    <row r="1425" spans="1:8" x14ac:dyDescent="0.15">
      <c r="A1425" s="232">
        <v>1430</v>
      </c>
      <c r="B1425" t="s">
        <v>5118</v>
      </c>
      <c r="C1425" t="s">
        <v>5119</v>
      </c>
      <c r="D1425" t="s">
        <v>367</v>
      </c>
      <c r="E1425" s="2" t="s">
        <v>269</v>
      </c>
      <c r="F1425" t="s">
        <v>2021</v>
      </c>
      <c r="G1425" s="2" t="s">
        <v>1044</v>
      </c>
      <c r="H1425" t="s">
        <v>1405</v>
      </c>
    </row>
    <row r="1426" spans="1:8" x14ac:dyDescent="0.15">
      <c r="A1426" s="232">
        <v>1431</v>
      </c>
      <c r="B1426" t="s">
        <v>5120</v>
      </c>
      <c r="C1426" t="s">
        <v>5121</v>
      </c>
      <c r="D1426" t="s">
        <v>367</v>
      </c>
      <c r="E1426" s="2" t="s">
        <v>269</v>
      </c>
      <c r="F1426" t="s">
        <v>2137</v>
      </c>
      <c r="G1426" s="2" t="s">
        <v>1045</v>
      </c>
      <c r="H1426" t="s">
        <v>1405</v>
      </c>
    </row>
    <row r="1427" spans="1:8" x14ac:dyDescent="0.15">
      <c r="A1427" s="232">
        <v>1432</v>
      </c>
      <c r="B1427" t="s">
        <v>5122</v>
      </c>
      <c r="C1427" t="s">
        <v>5123</v>
      </c>
      <c r="D1427" t="s">
        <v>367</v>
      </c>
      <c r="E1427" s="2" t="s">
        <v>269</v>
      </c>
      <c r="F1427" t="s">
        <v>2048</v>
      </c>
      <c r="G1427" s="2" t="s">
        <v>1046</v>
      </c>
      <c r="H1427" t="s">
        <v>1405</v>
      </c>
    </row>
    <row r="1428" spans="1:8" x14ac:dyDescent="0.15">
      <c r="A1428" s="232">
        <v>1433</v>
      </c>
      <c r="B1428" t="s">
        <v>5124</v>
      </c>
      <c r="C1428" t="s">
        <v>5125</v>
      </c>
      <c r="D1428" t="s">
        <v>367</v>
      </c>
      <c r="E1428" s="2" t="s">
        <v>269</v>
      </c>
      <c r="F1428" t="s">
        <v>2070</v>
      </c>
      <c r="G1428" s="2" t="s">
        <v>4223</v>
      </c>
      <c r="H1428" t="s">
        <v>1405</v>
      </c>
    </row>
    <row r="1429" spans="1:8" x14ac:dyDescent="0.15">
      <c r="A1429" s="232">
        <v>1434</v>
      </c>
      <c r="B1429" t="s">
        <v>5126</v>
      </c>
      <c r="C1429" t="s">
        <v>5127</v>
      </c>
      <c r="D1429" t="s">
        <v>367</v>
      </c>
      <c r="E1429" s="2" t="s">
        <v>269</v>
      </c>
      <c r="F1429" t="s">
        <v>3357</v>
      </c>
      <c r="G1429" s="2" t="s">
        <v>550</v>
      </c>
      <c r="H1429" t="s">
        <v>1405</v>
      </c>
    </row>
    <row r="1430" spans="1:8" x14ac:dyDescent="0.15">
      <c r="A1430" s="232">
        <v>1435</v>
      </c>
      <c r="B1430" t="s">
        <v>5128</v>
      </c>
      <c r="C1430" t="s">
        <v>5129</v>
      </c>
      <c r="D1430" t="s">
        <v>367</v>
      </c>
      <c r="E1430" s="2" t="s">
        <v>269</v>
      </c>
      <c r="F1430" t="s">
        <v>2476</v>
      </c>
      <c r="G1430" s="2" t="s">
        <v>668</v>
      </c>
      <c r="H1430" t="s">
        <v>1405</v>
      </c>
    </row>
    <row r="1431" spans="1:8" x14ac:dyDescent="0.15">
      <c r="A1431" s="232">
        <v>1436</v>
      </c>
      <c r="B1431" t="s">
        <v>5130</v>
      </c>
      <c r="C1431" t="s">
        <v>5131</v>
      </c>
      <c r="D1431" t="s">
        <v>404</v>
      </c>
      <c r="E1431" s="2" t="s">
        <v>273</v>
      </c>
      <c r="F1431" t="s">
        <v>1910</v>
      </c>
      <c r="G1431" s="2" t="s">
        <v>5132</v>
      </c>
      <c r="H1431" t="s">
        <v>1405</v>
      </c>
    </row>
    <row r="1432" spans="1:8" x14ac:dyDescent="0.15">
      <c r="A1432" s="232">
        <v>1437</v>
      </c>
      <c r="B1432" t="s">
        <v>5133</v>
      </c>
      <c r="C1432" t="s">
        <v>5134</v>
      </c>
      <c r="D1432" t="s">
        <v>404</v>
      </c>
      <c r="E1432" s="2" t="s">
        <v>272</v>
      </c>
      <c r="F1432" t="s">
        <v>1910</v>
      </c>
      <c r="G1432" s="2" t="s">
        <v>5135</v>
      </c>
      <c r="H1432" t="s">
        <v>1405</v>
      </c>
    </row>
    <row r="1433" spans="1:8" x14ac:dyDescent="0.15">
      <c r="A1433" s="232">
        <v>1438</v>
      </c>
      <c r="B1433" t="s">
        <v>5136</v>
      </c>
      <c r="C1433" t="s">
        <v>5137</v>
      </c>
      <c r="D1433" t="s">
        <v>404</v>
      </c>
      <c r="E1433" s="2" t="s">
        <v>272</v>
      </c>
      <c r="F1433" t="s">
        <v>2007</v>
      </c>
      <c r="G1433" s="2" t="s">
        <v>5138</v>
      </c>
      <c r="H1433" t="s">
        <v>1405</v>
      </c>
    </row>
    <row r="1434" spans="1:8" x14ac:dyDescent="0.15">
      <c r="A1434" s="232">
        <v>1439</v>
      </c>
      <c r="B1434" t="s">
        <v>5139</v>
      </c>
      <c r="C1434" t="s">
        <v>5140</v>
      </c>
      <c r="D1434" t="s">
        <v>404</v>
      </c>
      <c r="E1434" s="2" t="s">
        <v>272</v>
      </c>
      <c r="F1434" t="s">
        <v>1901</v>
      </c>
      <c r="G1434" s="2" t="s">
        <v>5141</v>
      </c>
      <c r="H1434" t="s">
        <v>1405</v>
      </c>
    </row>
    <row r="1435" spans="1:8" x14ac:dyDescent="0.15">
      <c r="A1435" s="232">
        <v>1440</v>
      </c>
      <c r="B1435" t="s">
        <v>5142</v>
      </c>
      <c r="C1435" t="s">
        <v>5143</v>
      </c>
      <c r="D1435" t="s">
        <v>404</v>
      </c>
      <c r="E1435" s="2" t="s">
        <v>272</v>
      </c>
      <c r="F1435" t="s">
        <v>1910</v>
      </c>
      <c r="G1435" s="2" t="s">
        <v>5144</v>
      </c>
      <c r="H1435" t="s">
        <v>1405</v>
      </c>
    </row>
    <row r="1436" spans="1:8" x14ac:dyDescent="0.15">
      <c r="A1436" s="232">
        <v>1441</v>
      </c>
      <c r="B1436" t="s">
        <v>5145</v>
      </c>
      <c r="C1436" t="s">
        <v>5146</v>
      </c>
      <c r="D1436" t="s">
        <v>404</v>
      </c>
      <c r="E1436" s="2" t="s">
        <v>271</v>
      </c>
      <c r="F1436" t="s">
        <v>27</v>
      </c>
      <c r="G1436" s="2" t="s">
        <v>583</v>
      </c>
      <c r="H1436" t="s">
        <v>1405</v>
      </c>
    </row>
    <row r="1437" spans="1:8" x14ac:dyDescent="0.15">
      <c r="A1437" s="232">
        <v>1442</v>
      </c>
      <c r="B1437" t="s">
        <v>5147</v>
      </c>
      <c r="C1437" t="s">
        <v>5148</v>
      </c>
      <c r="D1437" t="s">
        <v>404</v>
      </c>
      <c r="E1437" s="2" t="s">
        <v>271</v>
      </c>
      <c r="F1437" t="s">
        <v>1910</v>
      </c>
      <c r="G1437" s="2" t="s">
        <v>5149</v>
      </c>
      <c r="H1437" t="s">
        <v>1405</v>
      </c>
    </row>
    <row r="1438" spans="1:8" x14ac:dyDescent="0.15">
      <c r="A1438" s="232">
        <v>1443</v>
      </c>
      <c r="B1438" t="s">
        <v>5150</v>
      </c>
      <c r="C1438" t="s">
        <v>5151</v>
      </c>
      <c r="D1438" t="s">
        <v>404</v>
      </c>
      <c r="E1438" s="2" t="s">
        <v>271</v>
      </c>
      <c r="F1438" t="s">
        <v>2528</v>
      </c>
      <c r="G1438" s="2" t="s">
        <v>584</v>
      </c>
      <c r="H1438" t="s">
        <v>1405</v>
      </c>
    </row>
    <row r="1439" spans="1:8" x14ac:dyDescent="0.15">
      <c r="A1439" s="232">
        <v>1444</v>
      </c>
      <c r="B1439" t="s">
        <v>5152</v>
      </c>
      <c r="C1439" t="s">
        <v>5153</v>
      </c>
      <c r="D1439" t="s">
        <v>404</v>
      </c>
      <c r="E1439" s="2" t="s">
        <v>271</v>
      </c>
      <c r="F1439" t="s">
        <v>1945</v>
      </c>
      <c r="G1439" s="2" t="s">
        <v>634</v>
      </c>
      <c r="H1439" t="s">
        <v>1405</v>
      </c>
    </row>
    <row r="1440" spans="1:8" x14ac:dyDescent="0.15">
      <c r="A1440" s="232">
        <v>1445</v>
      </c>
      <c r="B1440" t="s">
        <v>5154</v>
      </c>
      <c r="C1440" t="s">
        <v>5155</v>
      </c>
      <c r="D1440" t="s">
        <v>404</v>
      </c>
      <c r="E1440" s="2" t="s">
        <v>271</v>
      </c>
      <c r="F1440" t="s">
        <v>1901</v>
      </c>
      <c r="G1440" s="2" t="s">
        <v>5156</v>
      </c>
      <c r="H1440" t="s">
        <v>1405</v>
      </c>
    </row>
    <row r="1441" spans="1:8" x14ac:dyDescent="0.15">
      <c r="A1441" s="232">
        <v>1446</v>
      </c>
      <c r="B1441" t="s">
        <v>5157</v>
      </c>
      <c r="C1441" t="s">
        <v>5158</v>
      </c>
      <c r="D1441" t="s">
        <v>404</v>
      </c>
      <c r="E1441" s="2" t="s">
        <v>271</v>
      </c>
      <c r="F1441" t="s">
        <v>2021</v>
      </c>
      <c r="G1441" s="2" t="s">
        <v>2039</v>
      </c>
      <c r="H1441" t="s">
        <v>1405</v>
      </c>
    </row>
    <row r="1442" spans="1:8" x14ac:dyDescent="0.15">
      <c r="A1442" s="232">
        <v>1447</v>
      </c>
      <c r="B1442" t="s">
        <v>5159</v>
      </c>
      <c r="C1442" t="s">
        <v>5160</v>
      </c>
      <c r="D1442" t="s">
        <v>404</v>
      </c>
      <c r="E1442" s="2" t="s">
        <v>271</v>
      </c>
      <c r="F1442" t="s">
        <v>2021</v>
      </c>
      <c r="G1442" s="2" t="s">
        <v>5161</v>
      </c>
      <c r="H1442" t="s">
        <v>1405</v>
      </c>
    </row>
    <row r="1443" spans="1:8" x14ac:dyDescent="0.15">
      <c r="A1443" s="232">
        <v>1448</v>
      </c>
      <c r="B1443" t="s">
        <v>5162</v>
      </c>
      <c r="C1443" t="s">
        <v>5163</v>
      </c>
      <c r="D1443" t="s">
        <v>404</v>
      </c>
      <c r="E1443" s="2" t="s">
        <v>271</v>
      </c>
      <c r="F1443" t="s">
        <v>2256</v>
      </c>
      <c r="G1443" s="2" t="s">
        <v>1047</v>
      </c>
      <c r="H1443" t="s">
        <v>1405</v>
      </c>
    </row>
    <row r="1444" spans="1:8" x14ac:dyDescent="0.15">
      <c r="A1444" s="232">
        <v>1449</v>
      </c>
      <c r="B1444" t="s">
        <v>5164</v>
      </c>
      <c r="C1444" t="s">
        <v>5165</v>
      </c>
      <c r="D1444" t="s">
        <v>404</v>
      </c>
      <c r="E1444" s="2" t="s">
        <v>271</v>
      </c>
      <c r="F1444" t="s">
        <v>1910</v>
      </c>
      <c r="G1444" s="2" t="s">
        <v>4271</v>
      </c>
      <c r="H1444" t="s">
        <v>1405</v>
      </c>
    </row>
    <row r="1445" spans="1:8" x14ac:dyDescent="0.15">
      <c r="A1445" s="232">
        <v>1450</v>
      </c>
      <c r="B1445" t="s">
        <v>5166</v>
      </c>
      <c r="C1445" t="s">
        <v>5167</v>
      </c>
      <c r="D1445" t="s">
        <v>404</v>
      </c>
      <c r="E1445" s="2" t="s">
        <v>271</v>
      </c>
      <c r="F1445" t="s">
        <v>1910</v>
      </c>
      <c r="G1445" s="2" t="s">
        <v>579</v>
      </c>
      <c r="H1445" t="s">
        <v>1405</v>
      </c>
    </row>
    <row r="1446" spans="1:8" x14ac:dyDescent="0.15">
      <c r="A1446" s="232">
        <v>1451</v>
      </c>
      <c r="B1446" t="s">
        <v>5168</v>
      </c>
      <c r="C1446" t="s">
        <v>5169</v>
      </c>
      <c r="D1446" t="s">
        <v>404</v>
      </c>
      <c r="E1446" s="2" t="s">
        <v>271</v>
      </c>
      <c r="F1446" t="s">
        <v>1910</v>
      </c>
      <c r="G1446" s="2" t="s">
        <v>2299</v>
      </c>
      <c r="H1446" t="s">
        <v>1405</v>
      </c>
    </row>
    <row r="1447" spans="1:8" x14ac:dyDescent="0.15">
      <c r="A1447" s="232">
        <v>1452</v>
      </c>
      <c r="B1447" t="s">
        <v>5170</v>
      </c>
      <c r="C1447" t="s">
        <v>5171</v>
      </c>
      <c r="D1447" t="s">
        <v>404</v>
      </c>
      <c r="E1447" s="2" t="s">
        <v>271</v>
      </c>
      <c r="F1447" t="s">
        <v>1980</v>
      </c>
      <c r="G1447" s="2" t="s">
        <v>838</v>
      </c>
      <c r="H1447" t="s">
        <v>1405</v>
      </c>
    </row>
    <row r="1448" spans="1:8" x14ac:dyDescent="0.15">
      <c r="A1448" s="232">
        <v>1453</v>
      </c>
      <c r="B1448" t="s">
        <v>5172</v>
      </c>
      <c r="C1448" t="s">
        <v>5173</v>
      </c>
      <c r="D1448" t="s">
        <v>404</v>
      </c>
      <c r="E1448" s="2" t="s">
        <v>271</v>
      </c>
      <c r="F1448" t="s">
        <v>1948</v>
      </c>
      <c r="G1448" s="2" t="s">
        <v>1007</v>
      </c>
      <c r="H1448" t="s">
        <v>1405</v>
      </c>
    </row>
    <row r="1449" spans="1:8" x14ac:dyDescent="0.15">
      <c r="A1449" s="232">
        <v>1454</v>
      </c>
      <c r="B1449" t="s">
        <v>5174</v>
      </c>
      <c r="C1449" t="s">
        <v>5175</v>
      </c>
      <c r="D1449" t="s">
        <v>404</v>
      </c>
      <c r="E1449" s="2" t="s">
        <v>271</v>
      </c>
      <c r="F1449" t="s">
        <v>2528</v>
      </c>
      <c r="G1449" s="2" t="s">
        <v>769</v>
      </c>
      <c r="H1449" t="s">
        <v>1405</v>
      </c>
    </row>
    <row r="1450" spans="1:8" x14ac:dyDescent="0.15">
      <c r="A1450" s="232">
        <v>1455</v>
      </c>
      <c r="B1450" t="s">
        <v>5176</v>
      </c>
      <c r="C1450" t="s">
        <v>5177</v>
      </c>
      <c r="D1450" t="s">
        <v>404</v>
      </c>
      <c r="E1450" s="2" t="s">
        <v>271</v>
      </c>
      <c r="F1450" t="s">
        <v>1917</v>
      </c>
      <c r="G1450" s="2" t="s">
        <v>1048</v>
      </c>
      <c r="H1450" t="s">
        <v>1405</v>
      </c>
    </row>
    <row r="1451" spans="1:8" x14ac:dyDescent="0.15">
      <c r="A1451" s="232">
        <v>1456</v>
      </c>
      <c r="B1451" t="s">
        <v>5178</v>
      </c>
      <c r="C1451" t="s">
        <v>5179</v>
      </c>
      <c r="D1451" t="s">
        <v>404</v>
      </c>
      <c r="E1451" s="2" t="s">
        <v>271</v>
      </c>
      <c r="F1451" t="s">
        <v>1910</v>
      </c>
      <c r="G1451" s="2" t="s">
        <v>5180</v>
      </c>
      <c r="H1451" t="s">
        <v>1405</v>
      </c>
    </row>
    <row r="1452" spans="1:8" x14ac:dyDescent="0.15">
      <c r="A1452" s="232">
        <v>1457</v>
      </c>
      <c r="B1452" t="s">
        <v>5181</v>
      </c>
      <c r="C1452" t="s">
        <v>5182</v>
      </c>
      <c r="D1452" t="s">
        <v>404</v>
      </c>
      <c r="E1452" s="2" t="s">
        <v>271</v>
      </c>
      <c r="F1452" t="s">
        <v>2355</v>
      </c>
      <c r="G1452" s="2" t="s">
        <v>5183</v>
      </c>
      <c r="H1452" t="s">
        <v>1405</v>
      </c>
    </row>
    <row r="1453" spans="1:8" x14ac:dyDescent="0.15">
      <c r="A1453" s="232">
        <v>1458</v>
      </c>
      <c r="B1453" t="s">
        <v>5184</v>
      </c>
      <c r="C1453" t="s">
        <v>5185</v>
      </c>
      <c r="D1453" t="s">
        <v>404</v>
      </c>
      <c r="E1453" s="2" t="s">
        <v>271</v>
      </c>
      <c r="F1453" t="s">
        <v>1932</v>
      </c>
      <c r="G1453" s="2" t="s">
        <v>5186</v>
      </c>
      <c r="H1453" t="s">
        <v>1405</v>
      </c>
    </row>
    <row r="1454" spans="1:8" x14ac:dyDescent="0.15">
      <c r="A1454" s="232">
        <v>1459</v>
      </c>
      <c r="B1454" t="s">
        <v>5187</v>
      </c>
      <c r="C1454" t="s">
        <v>5188</v>
      </c>
      <c r="D1454" t="s">
        <v>404</v>
      </c>
      <c r="E1454" s="2" t="s">
        <v>271</v>
      </c>
      <c r="F1454" t="s">
        <v>1910</v>
      </c>
      <c r="G1454" s="2" t="s">
        <v>5189</v>
      </c>
      <c r="H1454" t="s">
        <v>1405</v>
      </c>
    </row>
    <row r="1455" spans="1:8" x14ac:dyDescent="0.15">
      <c r="A1455" s="232">
        <v>1460</v>
      </c>
      <c r="B1455" t="s">
        <v>5190</v>
      </c>
      <c r="C1455" t="s">
        <v>5191</v>
      </c>
      <c r="D1455" t="s">
        <v>404</v>
      </c>
      <c r="E1455" s="2" t="s">
        <v>271</v>
      </c>
      <c r="F1455" t="s">
        <v>2021</v>
      </c>
      <c r="G1455" s="2" t="s">
        <v>5192</v>
      </c>
      <c r="H1455" t="s">
        <v>1405</v>
      </c>
    </row>
    <row r="1456" spans="1:8" x14ac:dyDescent="0.15">
      <c r="A1456" s="232">
        <v>1461</v>
      </c>
      <c r="B1456" t="s">
        <v>5193</v>
      </c>
      <c r="C1456" t="s">
        <v>5194</v>
      </c>
      <c r="D1456" t="s">
        <v>404</v>
      </c>
      <c r="E1456" s="2" t="s">
        <v>271</v>
      </c>
      <c r="F1456" t="s">
        <v>2373</v>
      </c>
      <c r="G1456" s="2" t="s">
        <v>5141</v>
      </c>
      <c r="H1456" t="s">
        <v>1405</v>
      </c>
    </row>
    <row r="1457" spans="1:8" x14ac:dyDescent="0.15">
      <c r="A1457" s="232">
        <v>1462</v>
      </c>
      <c r="B1457" t="s">
        <v>5195</v>
      </c>
      <c r="C1457" t="s">
        <v>5196</v>
      </c>
      <c r="D1457" t="s">
        <v>404</v>
      </c>
      <c r="E1457" s="2" t="s">
        <v>271</v>
      </c>
      <c r="F1457" t="s">
        <v>2137</v>
      </c>
      <c r="G1457" s="2" t="s">
        <v>5197</v>
      </c>
      <c r="H1457" t="s">
        <v>1405</v>
      </c>
    </row>
    <row r="1458" spans="1:8" x14ac:dyDescent="0.15">
      <c r="A1458" s="232">
        <v>1463</v>
      </c>
      <c r="B1458" t="s">
        <v>5198</v>
      </c>
      <c r="C1458" t="s">
        <v>5199</v>
      </c>
      <c r="D1458" t="s">
        <v>404</v>
      </c>
      <c r="E1458" s="2" t="s">
        <v>271</v>
      </c>
      <c r="F1458" t="s">
        <v>1910</v>
      </c>
      <c r="G1458" s="2" t="s">
        <v>5200</v>
      </c>
      <c r="H1458" t="s">
        <v>1405</v>
      </c>
    </row>
    <row r="1459" spans="1:8" x14ac:dyDescent="0.15">
      <c r="A1459" s="232">
        <v>1464</v>
      </c>
      <c r="B1459" t="s">
        <v>5201</v>
      </c>
      <c r="C1459" t="s">
        <v>5202</v>
      </c>
      <c r="D1459" t="s">
        <v>404</v>
      </c>
      <c r="E1459" s="2" t="s">
        <v>270</v>
      </c>
      <c r="F1459" t="s">
        <v>1910</v>
      </c>
      <c r="G1459" s="2" t="s">
        <v>621</v>
      </c>
      <c r="H1459" t="s">
        <v>1405</v>
      </c>
    </row>
    <row r="1460" spans="1:8" x14ac:dyDescent="0.15">
      <c r="A1460" s="232">
        <v>1465</v>
      </c>
      <c r="B1460" t="s">
        <v>5203</v>
      </c>
      <c r="C1460" t="s">
        <v>5204</v>
      </c>
      <c r="D1460" t="s">
        <v>404</v>
      </c>
      <c r="E1460" s="2" t="s">
        <v>270</v>
      </c>
      <c r="F1460" t="s">
        <v>2010</v>
      </c>
      <c r="G1460" s="2" t="s">
        <v>5205</v>
      </c>
      <c r="H1460" t="s">
        <v>1405</v>
      </c>
    </row>
    <row r="1461" spans="1:8" x14ac:dyDescent="0.15">
      <c r="A1461" s="232">
        <v>1466</v>
      </c>
      <c r="B1461" t="s">
        <v>5206</v>
      </c>
      <c r="C1461" t="s">
        <v>5207</v>
      </c>
      <c r="D1461" t="s">
        <v>404</v>
      </c>
      <c r="E1461" s="2" t="s">
        <v>270</v>
      </c>
      <c r="F1461" t="s">
        <v>1980</v>
      </c>
      <c r="G1461" s="2" t="s">
        <v>2617</v>
      </c>
      <c r="H1461" t="s">
        <v>1405</v>
      </c>
    </row>
    <row r="1462" spans="1:8" x14ac:dyDescent="0.15">
      <c r="A1462" s="232">
        <v>1467</v>
      </c>
      <c r="B1462" t="s">
        <v>5208</v>
      </c>
      <c r="C1462" t="s">
        <v>5209</v>
      </c>
      <c r="D1462" t="s">
        <v>404</v>
      </c>
      <c r="E1462" s="2" t="s">
        <v>270</v>
      </c>
      <c r="F1462" t="s">
        <v>1901</v>
      </c>
      <c r="G1462" s="2" t="s">
        <v>494</v>
      </c>
      <c r="H1462" t="s">
        <v>1405</v>
      </c>
    </row>
    <row r="1463" spans="1:8" x14ac:dyDescent="0.15">
      <c r="A1463" s="232">
        <v>1468</v>
      </c>
      <c r="B1463" t="s">
        <v>5210</v>
      </c>
      <c r="C1463" t="s">
        <v>5211</v>
      </c>
      <c r="D1463" t="s">
        <v>404</v>
      </c>
      <c r="E1463" s="2" t="s">
        <v>270</v>
      </c>
      <c r="F1463" t="s">
        <v>2111</v>
      </c>
      <c r="G1463" s="2" t="s">
        <v>560</v>
      </c>
      <c r="H1463" t="s">
        <v>1405</v>
      </c>
    </row>
    <row r="1464" spans="1:8" x14ac:dyDescent="0.15">
      <c r="A1464" s="232">
        <v>1469</v>
      </c>
      <c r="B1464" t="s">
        <v>5212</v>
      </c>
      <c r="C1464" t="s">
        <v>5213</v>
      </c>
      <c r="D1464" t="s">
        <v>404</v>
      </c>
      <c r="E1464" s="2" t="s">
        <v>270</v>
      </c>
      <c r="F1464" t="s">
        <v>1921</v>
      </c>
      <c r="G1464" s="2" t="s">
        <v>5214</v>
      </c>
      <c r="H1464" t="s">
        <v>1405</v>
      </c>
    </row>
    <row r="1465" spans="1:8" x14ac:dyDescent="0.15">
      <c r="A1465" s="232">
        <v>1470</v>
      </c>
      <c r="B1465" t="s">
        <v>5215</v>
      </c>
      <c r="C1465" t="s">
        <v>5216</v>
      </c>
      <c r="D1465" t="s">
        <v>404</v>
      </c>
      <c r="E1465" s="2" t="s">
        <v>270</v>
      </c>
      <c r="F1465" t="s">
        <v>1901</v>
      </c>
      <c r="G1465" s="2" t="s">
        <v>4480</v>
      </c>
      <c r="H1465" t="s">
        <v>1405</v>
      </c>
    </row>
    <row r="1466" spans="1:8" x14ac:dyDescent="0.15">
      <c r="A1466" s="232">
        <v>1471</v>
      </c>
      <c r="B1466" t="s">
        <v>5217</v>
      </c>
      <c r="C1466" t="s">
        <v>5218</v>
      </c>
      <c r="D1466" t="s">
        <v>404</v>
      </c>
      <c r="E1466" s="2" t="s">
        <v>270</v>
      </c>
      <c r="F1466" t="s">
        <v>1910</v>
      </c>
      <c r="G1466" s="2" t="s">
        <v>597</v>
      </c>
      <c r="H1466" t="s">
        <v>1405</v>
      </c>
    </row>
    <row r="1467" spans="1:8" x14ac:dyDescent="0.15">
      <c r="A1467" s="232">
        <v>1472</v>
      </c>
      <c r="B1467" t="s">
        <v>5219</v>
      </c>
      <c r="C1467" t="s">
        <v>5220</v>
      </c>
      <c r="D1467" t="s">
        <v>404</v>
      </c>
      <c r="E1467" s="2" t="s">
        <v>270</v>
      </c>
      <c r="F1467" t="s">
        <v>1901</v>
      </c>
      <c r="G1467" s="2" t="s">
        <v>559</v>
      </c>
      <c r="H1467" t="s">
        <v>1405</v>
      </c>
    </row>
    <row r="1468" spans="1:8" x14ac:dyDescent="0.15">
      <c r="A1468" s="232">
        <v>1473</v>
      </c>
      <c r="B1468" t="s">
        <v>5221</v>
      </c>
      <c r="C1468" t="s">
        <v>5222</v>
      </c>
      <c r="D1468" t="s">
        <v>404</v>
      </c>
      <c r="E1468" s="2" t="s">
        <v>270</v>
      </c>
      <c r="F1468" t="s">
        <v>2003</v>
      </c>
      <c r="G1468" s="2" t="s">
        <v>3469</v>
      </c>
      <c r="H1468" t="s">
        <v>1405</v>
      </c>
    </row>
    <row r="1469" spans="1:8" x14ac:dyDescent="0.15">
      <c r="A1469" s="232">
        <v>1474</v>
      </c>
      <c r="B1469" t="s">
        <v>5223</v>
      </c>
      <c r="C1469" t="s">
        <v>5224</v>
      </c>
      <c r="D1469" t="s">
        <v>404</v>
      </c>
      <c r="E1469" s="2" t="s">
        <v>270</v>
      </c>
      <c r="F1469" t="s">
        <v>1910</v>
      </c>
      <c r="G1469" s="2" t="s">
        <v>2067</v>
      </c>
      <c r="H1469" t="s">
        <v>1405</v>
      </c>
    </row>
    <row r="1470" spans="1:8" x14ac:dyDescent="0.15">
      <c r="A1470" s="232">
        <v>1475</v>
      </c>
      <c r="B1470" t="s">
        <v>5225</v>
      </c>
      <c r="C1470" t="s">
        <v>5226</v>
      </c>
      <c r="D1470" t="s">
        <v>404</v>
      </c>
      <c r="E1470" s="2" t="s">
        <v>270</v>
      </c>
      <c r="F1470" t="s">
        <v>1910</v>
      </c>
      <c r="G1470" s="2" t="s">
        <v>1049</v>
      </c>
      <c r="H1470" t="s">
        <v>1405</v>
      </c>
    </row>
    <row r="1471" spans="1:8" x14ac:dyDescent="0.15">
      <c r="A1471" s="232">
        <v>1476</v>
      </c>
      <c r="B1471" t="s">
        <v>5227</v>
      </c>
      <c r="C1471" t="s">
        <v>5228</v>
      </c>
      <c r="D1471" t="s">
        <v>404</v>
      </c>
      <c r="E1471" s="2" t="s">
        <v>270</v>
      </c>
      <c r="F1471" t="s">
        <v>1910</v>
      </c>
      <c r="G1471" s="2" t="s">
        <v>4300</v>
      </c>
      <c r="H1471" t="s">
        <v>1405</v>
      </c>
    </row>
    <row r="1472" spans="1:8" x14ac:dyDescent="0.15">
      <c r="A1472" s="232">
        <v>1477</v>
      </c>
      <c r="B1472" t="s">
        <v>5229</v>
      </c>
      <c r="C1472" t="s">
        <v>5230</v>
      </c>
      <c r="D1472" t="s">
        <v>404</v>
      </c>
      <c r="E1472" s="2" t="s">
        <v>270</v>
      </c>
      <c r="F1472" t="s">
        <v>1910</v>
      </c>
      <c r="G1472" s="2" t="s">
        <v>767</v>
      </c>
      <c r="H1472" t="s">
        <v>1405</v>
      </c>
    </row>
    <row r="1473" spans="1:8" x14ac:dyDescent="0.15">
      <c r="A1473" s="232">
        <v>1478</v>
      </c>
      <c r="B1473" t="s">
        <v>5231</v>
      </c>
      <c r="C1473" t="s">
        <v>5232</v>
      </c>
      <c r="D1473" t="s">
        <v>404</v>
      </c>
      <c r="E1473" s="2" t="s">
        <v>270</v>
      </c>
      <c r="F1473" t="s">
        <v>1932</v>
      </c>
      <c r="G1473" s="2" t="s">
        <v>556</v>
      </c>
      <c r="H1473" t="s">
        <v>1405</v>
      </c>
    </row>
    <row r="1474" spans="1:8" x14ac:dyDescent="0.15">
      <c r="A1474" s="232">
        <v>1479</v>
      </c>
      <c r="B1474" t="s">
        <v>5233</v>
      </c>
      <c r="C1474" t="s">
        <v>5234</v>
      </c>
      <c r="D1474" t="s">
        <v>404</v>
      </c>
      <c r="E1474" s="2" t="s">
        <v>270</v>
      </c>
      <c r="F1474" t="s">
        <v>1910</v>
      </c>
      <c r="G1474" s="2" t="s">
        <v>3508</v>
      </c>
      <c r="H1474" t="s">
        <v>1405</v>
      </c>
    </row>
    <row r="1475" spans="1:8" x14ac:dyDescent="0.15">
      <c r="A1475" s="232">
        <v>1480</v>
      </c>
      <c r="B1475" t="s">
        <v>5235</v>
      </c>
      <c r="C1475" t="s">
        <v>5236</v>
      </c>
      <c r="D1475" t="s">
        <v>404</v>
      </c>
      <c r="E1475" s="2" t="s">
        <v>270</v>
      </c>
      <c r="F1475" t="s">
        <v>2021</v>
      </c>
      <c r="G1475" s="2" t="s">
        <v>2192</v>
      </c>
      <c r="H1475" t="s">
        <v>1405</v>
      </c>
    </row>
    <row r="1476" spans="1:8" x14ac:dyDescent="0.15">
      <c r="A1476" s="232">
        <v>1481</v>
      </c>
      <c r="B1476" t="s">
        <v>5237</v>
      </c>
      <c r="C1476" t="s">
        <v>5238</v>
      </c>
      <c r="D1476" t="s">
        <v>404</v>
      </c>
      <c r="E1476" s="2" t="s">
        <v>270</v>
      </c>
      <c r="F1476" t="s">
        <v>1910</v>
      </c>
      <c r="G1476" s="2" t="s">
        <v>1050</v>
      </c>
      <c r="H1476" t="s">
        <v>1405</v>
      </c>
    </row>
    <row r="1477" spans="1:8" x14ac:dyDescent="0.15">
      <c r="A1477" s="232">
        <v>1482</v>
      </c>
      <c r="B1477" t="s">
        <v>5239</v>
      </c>
      <c r="C1477" t="s">
        <v>5240</v>
      </c>
      <c r="D1477" t="s">
        <v>404</v>
      </c>
      <c r="E1477" s="2" t="s">
        <v>270</v>
      </c>
      <c r="F1477" t="s">
        <v>1921</v>
      </c>
      <c r="G1477" s="2" t="s">
        <v>773</v>
      </c>
      <c r="H1477" t="s">
        <v>1405</v>
      </c>
    </row>
    <row r="1478" spans="1:8" x14ac:dyDescent="0.15">
      <c r="A1478" s="232">
        <v>1483</v>
      </c>
      <c r="B1478" t="s">
        <v>5241</v>
      </c>
      <c r="C1478" t="s">
        <v>5242</v>
      </c>
      <c r="D1478" t="s">
        <v>404</v>
      </c>
      <c r="E1478" s="2" t="s">
        <v>270</v>
      </c>
      <c r="F1478" t="s">
        <v>2031</v>
      </c>
      <c r="G1478" s="2" t="s">
        <v>498</v>
      </c>
      <c r="H1478" t="s">
        <v>1405</v>
      </c>
    </row>
    <row r="1479" spans="1:8" x14ac:dyDescent="0.15">
      <c r="A1479" s="232">
        <v>1484</v>
      </c>
      <c r="B1479" t="s">
        <v>5243</v>
      </c>
      <c r="C1479" t="s">
        <v>5244</v>
      </c>
      <c r="D1479" t="s">
        <v>404</v>
      </c>
      <c r="E1479" s="2" t="s">
        <v>270</v>
      </c>
      <c r="F1479" t="s">
        <v>1901</v>
      </c>
      <c r="G1479" s="2" t="s">
        <v>515</v>
      </c>
      <c r="H1479" t="s">
        <v>1405</v>
      </c>
    </row>
    <row r="1480" spans="1:8" x14ac:dyDescent="0.15">
      <c r="A1480" s="232">
        <v>1485</v>
      </c>
      <c r="B1480" t="s">
        <v>5245</v>
      </c>
      <c r="C1480" t="s">
        <v>5246</v>
      </c>
      <c r="D1480" t="s">
        <v>404</v>
      </c>
      <c r="E1480" s="2" t="s">
        <v>270</v>
      </c>
      <c r="F1480" t="s">
        <v>1901</v>
      </c>
      <c r="G1480" s="2" t="s">
        <v>1051</v>
      </c>
      <c r="H1480" t="s">
        <v>1405</v>
      </c>
    </row>
    <row r="1481" spans="1:8" x14ac:dyDescent="0.15">
      <c r="A1481" s="232">
        <v>1486</v>
      </c>
      <c r="B1481" t="s">
        <v>5247</v>
      </c>
      <c r="C1481" t="s">
        <v>5248</v>
      </c>
      <c r="D1481" t="s">
        <v>404</v>
      </c>
      <c r="E1481" s="2" t="s">
        <v>270</v>
      </c>
      <c r="F1481" t="s">
        <v>1948</v>
      </c>
      <c r="G1481" s="2" t="s">
        <v>3044</v>
      </c>
      <c r="H1481" t="s">
        <v>1405</v>
      </c>
    </row>
    <row r="1482" spans="1:8" x14ac:dyDescent="0.15">
      <c r="A1482" s="232">
        <v>1487</v>
      </c>
      <c r="B1482" t="s">
        <v>5249</v>
      </c>
      <c r="C1482" t="s">
        <v>5250</v>
      </c>
      <c r="D1482" t="s">
        <v>404</v>
      </c>
      <c r="E1482" s="2" t="s">
        <v>270</v>
      </c>
      <c r="F1482" t="s">
        <v>1910</v>
      </c>
      <c r="G1482" s="2" t="s">
        <v>713</v>
      </c>
      <c r="H1482" t="s">
        <v>1405</v>
      </c>
    </row>
    <row r="1483" spans="1:8" x14ac:dyDescent="0.15">
      <c r="A1483" s="232">
        <v>1488</v>
      </c>
      <c r="B1483" t="s">
        <v>5251</v>
      </c>
      <c r="C1483" t="s">
        <v>5252</v>
      </c>
      <c r="D1483" t="s">
        <v>404</v>
      </c>
      <c r="E1483" s="2" t="s">
        <v>270</v>
      </c>
      <c r="F1483" t="s">
        <v>1910</v>
      </c>
      <c r="G1483" s="2" t="s">
        <v>871</v>
      </c>
      <c r="H1483" t="s">
        <v>1405</v>
      </c>
    </row>
    <row r="1484" spans="1:8" x14ac:dyDescent="0.15">
      <c r="A1484" s="232">
        <v>1489</v>
      </c>
      <c r="B1484" t="s">
        <v>5253</v>
      </c>
      <c r="C1484" t="s">
        <v>5254</v>
      </c>
      <c r="D1484" t="s">
        <v>404</v>
      </c>
      <c r="E1484" s="2" t="s">
        <v>270</v>
      </c>
      <c r="F1484" t="s">
        <v>2007</v>
      </c>
      <c r="G1484" s="2" t="s">
        <v>5255</v>
      </c>
      <c r="H1484" t="s">
        <v>1405</v>
      </c>
    </row>
    <row r="1485" spans="1:8" x14ac:dyDescent="0.15">
      <c r="A1485" s="232">
        <v>1490</v>
      </c>
      <c r="B1485" t="s">
        <v>5256</v>
      </c>
      <c r="C1485" t="s">
        <v>5257</v>
      </c>
      <c r="D1485" t="s">
        <v>404</v>
      </c>
      <c r="E1485" s="2" t="s">
        <v>270</v>
      </c>
      <c r="F1485" t="s">
        <v>2031</v>
      </c>
      <c r="G1485" s="2" t="s">
        <v>1052</v>
      </c>
      <c r="H1485" t="s">
        <v>1405</v>
      </c>
    </row>
    <row r="1486" spans="1:8" x14ac:dyDescent="0.15">
      <c r="A1486" s="232">
        <v>1491</v>
      </c>
      <c r="B1486" t="s">
        <v>5258</v>
      </c>
      <c r="C1486" t="s">
        <v>5259</v>
      </c>
      <c r="D1486" t="s">
        <v>404</v>
      </c>
      <c r="E1486" s="2" t="s">
        <v>270</v>
      </c>
      <c r="F1486" t="s">
        <v>2003</v>
      </c>
      <c r="G1486" s="2" t="s">
        <v>5260</v>
      </c>
      <c r="H1486" t="s">
        <v>1405</v>
      </c>
    </row>
    <row r="1487" spans="1:8" x14ac:dyDescent="0.15">
      <c r="A1487" s="232">
        <v>1492</v>
      </c>
      <c r="B1487" t="s">
        <v>5261</v>
      </c>
      <c r="C1487" t="s">
        <v>5262</v>
      </c>
      <c r="D1487" t="s">
        <v>404</v>
      </c>
      <c r="E1487" s="2" t="s">
        <v>270</v>
      </c>
      <c r="F1487" t="s">
        <v>2003</v>
      </c>
      <c r="G1487" s="2" t="s">
        <v>678</v>
      </c>
      <c r="H1487" t="s">
        <v>1405</v>
      </c>
    </row>
    <row r="1488" spans="1:8" x14ac:dyDescent="0.15">
      <c r="A1488" s="232">
        <v>1493</v>
      </c>
      <c r="B1488" t="s">
        <v>5263</v>
      </c>
      <c r="C1488" t="s">
        <v>5264</v>
      </c>
      <c r="D1488" t="s">
        <v>404</v>
      </c>
      <c r="E1488" s="2" t="s">
        <v>269</v>
      </c>
      <c r="F1488" t="s">
        <v>1910</v>
      </c>
      <c r="G1488" s="2" t="s">
        <v>989</v>
      </c>
      <c r="H1488" t="s">
        <v>1405</v>
      </c>
    </row>
    <row r="1489" spans="1:8" x14ac:dyDescent="0.15">
      <c r="A1489" s="232">
        <v>1494</v>
      </c>
      <c r="B1489" t="s">
        <v>5265</v>
      </c>
      <c r="C1489" t="s">
        <v>5266</v>
      </c>
      <c r="D1489" t="s">
        <v>404</v>
      </c>
      <c r="E1489" s="2" t="s">
        <v>269</v>
      </c>
      <c r="F1489" t="s">
        <v>1910</v>
      </c>
      <c r="G1489" s="2" t="s">
        <v>2930</v>
      </c>
      <c r="H1489" t="s">
        <v>1405</v>
      </c>
    </row>
    <row r="1490" spans="1:8" x14ac:dyDescent="0.15">
      <c r="A1490" s="232">
        <v>1495</v>
      </c>
      <c r="B1490" t="s">
        <v>5267</v>
      </c>
      <c r="C1490" t="s">
        <v>5268</v>
      </c>
      <c r="D1490" t="s">
        <v>404</v>
      </c>
      <c r="E1490" s="2" t="s">
        <v>269</v>
      </c>
      <c r="F1490" t="s">
        <v>1910</v>
      </c>
      <c r="G1490" s="2" t="s">
        <v>1053</v>
      </c>
      <c r="H1490" t="s">
        <v>1405</v>
      </c>
    </row>
    <row r="1491" spans="1:8" x14ac:dyDescent="0.15">
      <c r="A1491" s="232">
        <v>1496</v>
      </c>
      <c r="B1491" t="s">
        <v>5269</v>
      </c>
      <c r="C1491" t="s">
        <v>5270</v>
      </c>
      <c r="D1491" t="s">
        <v>404</v>
      </c>
      <c r="E1491" s="2" t="s">
        <v>269</v>
      </c>
      <c r="F1491" t="s">
        <v>2528</v>
      </c>
      <c r="G1491" s="2" t="s">
        <v>561</v>
      </c>
      <c r="H1491" t="s">
        <v>1405</v>
      </c>
    </row>
    <row r="1492" spans="1:8" x14ac:dyDescent="0.15">
      <c r="A1492" s="232">
        <v>1497</v>
      </c>
      <c r="B1492" t="s">
        <v>5271</v>
      </c>
      <c r="C1492" t="s">
        <v>5272</v>
      </c>
      <c r="D1492" t="s">
        <v>404</v>
      </c>
      <c r="E1492" s="2" t="s">
        <v>269</v>
      </c>
      <c r="F1492" t="s">
        <v>2031</v>
      </c>
      <c r="G1492" s="2" t="s">
        <v>3953</v>
      </c>
      <c r="H1492" t="s">
        <v>1405</v>
      </c>
    </row>
    <row r="1493" spans="1:8" x14ac:dyDescent="0.15">
      <c r="A1493" s="232">
        <v>1498</v>
      </c>
      <c r="B1493" t="s">
        <v>5273</v>
      </c>
      <c r="C1493" t="s">
        <v>5274</v>
      </c>
      <c r="D1493" t="s">
        <v>404</v>
      </c>
      <c r="E1493" s="2" t="s">
        <v>269</v>
      </c>
      <c r="F1493" t="s">
        <v>2031</v>
      </c>
      <c r="G1493" s="2" t="s">
        <v>524</v>
      </c>
      <c r="H1493" t="s">
        <v>1405</v>
      </c>
    </row>
    <row r="1494" spans="1:8" x14ac:dyDescent="0.15">
      <c r="A1494" s="232">
        <v>1499</v>
      </c>
      <c r="B1494" t="s">
        <v>5275</v>
      </c>
      <c r="C1494" t="s">
        <v>5276</v>
      </c>
      <c r="D1494" t="s">
        <v>404</v>
      </c>
      <c r="E1494" s="2" t="s">
        <v>269</v>
      </c>
      <c r="F1494" t="s">
        <v>2021</v>
      </c>
      <c r="G1494" s="2" t="s">
        <v>749</v>
      </c>
      <c r="H1494" t="s">
        <v>1405</v>
      </c>
    </row>
    <row r="1495" spans="1:8" x14ac:dyDescent="0.15">
      <c r="A1495" s="232">
        <v>1500</v>
      </c>
      <c r="B1495" t="s">
        <v>5277</v>
      </c>
      <c r="C1495" t="s">
        <v>5278</v>
      </c>
      <c r="D1495" t="s">
        <v>404</v>
      </c>
      <c r="E1495" s="2" t="s">
        <v>269</v>
      </c>
      <c r="F1495" t="s">
        <v>1901</v>
      </c>
      <c r="G1495" s="2" t="s">
        <v>619</v>
      </c>
      <c r="H1495" t="s">
        <v>1405</v>
      </c>
    </row>
    <row r="1496" spans="1:8" x14ac:dyDescent="0.15">
      <c r="A1496" s="232">
        <v>1501</v>
      </c>
      <c r="B1496" t="s">
        <v>5279</v>
      </c>
      <c r="C1496" t="s">
        <v>5280</v>
      </c>
      <c r="D1496" t="s">
        <v>404</v>
      </c>
      <c r="E1496" s="2" t="s">
        <v>269</v>
      </c>
      <c r="F1496" t="s">
        <v>1910</v>
      </c>
      <c r="G1496" s="2" t="s">
        <v>880</v>
      </c>
      <c r="H1496" t="s">
        <v>1405</v>
      </c>
    </row>
    <row r="1497" spans="1:8" x14ac:dyDescent="0.15">
      <c r="A1497" s="232">
        <v>1502</v>
      </c>
      <c r="B1497" t="s">
        <v>5281</v>
      </c>
      <c r="C1497" t="s">
        <v>5282</v>
      </c>
      <c r="D1497" t="s">
        <v>404</v>
      </c>
      <c r="E1497" s="2" t="s">
        <v>269</v>
      </c>
      <c r="F1497" t="s">
        <v>2231</v>
      </c>
      <c r="G1497" s="2" t="s">
        <v>914</v>
      </c>
      <c r="H1497" t="s">
        <v>1405</v>
      </c>
    </row>
    <row r="1498" spans="1:8" x14ac:dyDescent="0.15">
      <c r="A1498" s="232">
        <v>1503</v>
      </c>
      <c r="B1498" t="s">
        <v>5283</v>
      </c>
      <c r="C1498" t="s">
        <v>5284</v>
      </c>
      <c r="D1498" t="s">
        <v>404</v>
      </c>
      <c r="E1498" s="2" t="s">
        <v>269</v>
      </c>
      <c r="F1498" t="s">
        <v>1948</v>
      </c>
      <c r="G1498" s="2" t="s">
        <v>567</v>
      </c>
      <c r="H1498" t="s">
        <v>1405</v>
      </c>
    </row>
    <row r="1499" spans="1:8" x14ac:dyDescent="0.15">
      <c r="A1499" s="232">
        <v>1504</v>
      </c>
      <c r="B1499" t="s">
        <v>5285</v>
      </c>
      <c r="C1499" t="s">
        <v>5286</v>
      </c>
      <c r="D1499" t="s">
        <v>404</v>
      </c>
      <c r="E1499" s="2" t="s">
        <v>269</v>
      </c>
      <c r="F1499" t="s">
        <v>2212</v>
      </c>
      <c r="G1499" s="2" t="s">
        <v>868</v>
      </c>
      <c r="H1499" t="s">
        <v>1405</v>
      </c>
    </row>
    <row r="1500" spans="1:8" x14ac:dyDescent="0.15">
      <c r="A1500" s="232">
        <v>1505</v>
      </c>
      <c r="B1500" t="s">
        <v>5287</v>
      </c>
      <c r="C1500" t="s">
        <v>5288</v>
      </c>
      <c r="D1500" t="s">
        <v>404</v>
      </c>
      <c r="E1500" s="2" t="s">
        <v>269</v>
      </c>
      <c r="F1500" t="s">
        <v>2031</v>
      </c>
      <c r="G1500" s="2" t="s">
        <v>5289</v>
      </c>
      <c r="H1500" t="s">
        <v>1405</v>
      </c>
    </row>
    <row r="1501" spans="1:8" x14ac:dyDescent="0.15">
      <c r="A1501" s="232">
        <v>1506</v>
      </c>
      <c r="B1501" t="s">
        <v>5290</v>
      </c>
      <c r="C1501" t="s">
        <v>5291</v>
      </c>
      <c r="D1501" t="s">
        <v>404</v>
      </c>
      <c r="E1501" s="2" t="s">
        <v>269</v>
      </c>
      <c r="F1501" t="s">
        <v>2007</v>
      </c>
      <c r="G1501" s="2" t="s">
        <v>5292</v>
      </c>
      <c r="H1501" t="s">
        <v>1405</v>
      </c>
    </row>
    <row r="1502" spans="1:8" x14ac:dyDescent="0.15">
      <c r="A1502" s="232">
        <v>1507</v>
      </c>
      <c r="B1502" t="s">
        <v>5293</v>
      </c>
      <c r="C1502" t="s">
        <v>5294</v>
      </c>
      <c r="D1502" t="s">
        <v>404</v>
      </c>
      <c r="E1502" s="2" t="s">
        <v>269</v>
      </c>
      <c r="F1502" t="s">
        <v>2087</v>
      </c>
      <c r="G1502" s="2" t="s">
        <v>5295</v>
      </c>
      <c r="H1502" t="s">
        <v>1405</v>
      </c>
    </row>
    <row r="1503" spans="1:8" x14ac:dyDescent="0.15">
      <c r="A1503" s="232">
        <v>1508</v>
      </c>
      <c r="B1503" t="s">
        <v>5296</v>
      </c>
      <c r="C1503" t="s">
        <v>5297</v>
      </c>
      <c r="D1503" t="s">
        <v>404</v>
      </c>
      <c r="E1503" s="2" t="s">
        <v>269</v>
      </c>
      <c r="F1503" t="s">
        <v>1910</v>
      </c>
      <c r="G1503" s="2" t="s">
        <v>1015</v>
      </c>
      <c r="H1503" t="s">
        <v>1405</v>
      </c>
    </row>
    <row r="1504" spans="1:8" x14ac:dyDescent="0.15">
      <c r="A1504" s="232">
        <v>1509</v>
      </c>
      <c r="B1504" t="s">
        <v>5298</v>
      </c>
      <c r="C1504" t="s">
        <v>5299</v>
      </c>
      <c r="D1504" t="s">
        <v>404</v>
      </c>
      <c r="E1504" s="2" t="s">
        <v>269</v>
      </c>
      <c r="F1504" t="s">
        <v>1948</v>
      </c>
      <c r="G1504" s="2" t="s">
        <v>5300</v>
      </c>
      <c r="H1504" t="s">
        <v>1405</v>
      </c>
    </row>
    <row r="1505" spans="1:8" x14ac:dyDescent="0.15">
      <c r="A1505" s="232">
        <v>1510</v>
      </c>
      <c r="B1505" t="s">
        <v>5301</v>
      </c>
      <c r="C1505" t="s">
        <v>5302</v>
      </c>
      <c r="D1505" t="s">
        <v>404</v>
      </c>
      <c r="E1505" s="2" t="s">
        <v>269</v>
      </c>
      <c r="F1505" t="s">
        <v>1980</v>
      </c>
      <c r="G1505" s="2" t="s">
        <v>3375</v>
      </c>
      <c r="H1505" t="s">
        <v>1405</v>
      </c>
    </row>
    <row r="1506" spans="1:8" x14ac:dyDescent="0.15">
      <c r="A1506" s="232">
        <v>1511</v>
      </c>
      <c r="B1506" t="s">
        <v>5303</v>
      </c>
      <c r="C1506" t="s">
        <v>5304</v>
      </c>
      <c r="D1506" t="s">
        <v>404</v>
      </c>
      <c r="E1506" s="2" t="s">
        <v>269</v>
      </c>
      <c r="F1506" t="s">
        <v>2031</v>
      </c>
      <c r="G1506" s="2" t="s">
        <v>602</v>
      </c>
      <c r="H1506" t="s">
        <v>1405</v>
      </c>
    </row>
    <row r="1507" spans="1:8" x14ac:dyDescent="0.15">
      <c r="A1507" s="232">
        <v>1512</v>
      </c>
      <c r="B1507" t="s">
        <v>5305</v>
      </c>
      <c r="C1507" t="s">
        <v>5306</v>
      </c>
      <c r="D1507" t="s">
        <v>404</v>
      </c>
      <c r="E1507" s="2" t="s">
        <v>269</v>
      </c>
      <c r="F1507" t="s">
        <v>1901</v>
      </c>
      <c r="G1507" s="2" t="s">
        <v>956</v>
      </c>
      <c r="H1507" t="s">
        <v>1405</v>
      </c>
    </row>
    <row r="1508" spans="1:8" x14ac:dyDescent="0.15">
      <c r="A1508" s="232">
        <v>1513</v>
      </c>
      <c r="B1508" t="s">
        <v>5307</v>
      </c>
      <c r="C1508" t="s">
        <v>5308</v>
      </c>
      <c r="D1508" t="s">
        <v>404</v>
      </c>
      <c r="E1508" s="2" t="s">
        <v>269</v>
      </c>
      <c r="F1508" t="s">
        <v>1901</v>
      </c>
      <c r="G1508" s="2" t="s">
        <v>2390</v>
      </c>
      <c r="H1508" t="s">
        <v>1405</v>
      </c>
    </row>
    <row r="1509" spans="1:8" x14ac:dyDescent="0.15">
      <c r="A1509" s="232">
        <v>1514</v>
      </c>
      <c r="B1509" t="s">
        <v>5309</v>
      </c>
      <c r="C1509" t="s">
        <v>5310</v>
      </c>
      <c r="D1509" t="s">
        <v>404</v>
      </c>
      <c r="E1509" s="2" t="s">
        <v>269</v>
      </c>
      <c r="F1509" t="s">
        <v>2087</v>
      </c>
      <c r="G1509" s="2" t="s">
        <v>1037</v>
      </c>
      <c r="H1509" t="s">
        <v>1405</v>
      </c>
    </row>
    <row r="1510" spans="1:8" x14ac:dyDescent="0.15">
      <c r="A1510" s="232">
        <v>1515</v>
      </c>
      <c r="B1510" t="s">
        <v>5311</v>
      </c>
      <c r="C1510" t="s">
        <v>5312</v>
      </c>
      <c r="D1510" t="s">
        <v>404</v>
      </c>
      <c r="E1510" s="2" t="s">
        <v>269</v>
      </c>
      <c r="F1510" t="s">
        <v>1910</v>
      </c>
      <c r="G1510" s="2" t="s">
        <v>1054</v>
      </c>
      <c r="H1510" t="s">
        <v>1405</v>
      </c>
    </row>
    <row r="1511" spans="1:8" x14ac:dyDescent="0.15">
      <c r="A1511" s="232">
        <v>1516</v>
      </c>
      <c r="B1511" t="s">
        <v>5313</v>
      </c>
      <c r="C1511" t="s">
        <v>5314</v>
      </c>
      <c r="D1511" t="s">
        <v>404</v>
      </c>
      <c r="E1511" s="2" t="s">
        <v>269</v>
      </c>
      <c r="F1511" t="s">
        <v>1910</v>
      </c>
      <c r="G1511" s="2" t="s">
        <v>851</v>
      </c>
      <c r="H1511" t="s">
        <v>1405</v>
      </c>
    </row>
    <row r="1512" spans="1:8" x14ac:dyDescent="0.15">
      <c r="A1512" s="232">
        <v>1517</v>
      </c>
      <c r="B1512" t="s">
        <v>5315</v>
      </c>
      <c r="C1512" t="s">
        <v>5316</v>
      </c>
      <c r="D1512" t="s">
        <v>404</v>
      </c>
      <c r="E1512" s="2" t="s">
        <v>269</v>
      </c>
      <c r="F1512" t="s">
        <v>1980</v>
      </c>
      <c r="G1512" s="2" t="s">
        <v>2177</v>
      </c>
      <c r="H1512" t="s">
        <v>1405</v>
      </c>
    </row>
    <row r="1513" spans="1:8" x14ac:dyDescent="0.15">
      <c r="A1513" s="232">
        <v>1518</v>
      </c>
      <c r="B1513" t="s">
        <v>5317</v>
      </c>
      <c r="C1513" t="s">
        <v>5318</v>
      </c>
      <c r="D1513" t="s">
        <v>404</v>
      </c>
      <c r="E1513" s="2" t="s">
        <v>269</v>
      </c>
      <c r="F1513" t="s">
        <v>1910</v>
      </c>
      <c r="G1513" s="2" t="s">
        <v>511</v>
      </c>
      <c r="H1513" t="s">
        <v>1405</v>
      </c>
    </row>
    <row r="1514" spans="1:8" x14ac:dyDescent="0.15">
      <c r="A1514" s="232">
        <v>1519</v>
      </c>
      <c r="B1514" t="s">
        <v>5319</v>
      </c>
      <c r="C1514" t="s">
        <v>5320</v>
      </c>
      <c r="D1514" t="s">
        <v>1434</v>
      </c>
      <c r="E1514" s="2" t="s">
        <v>70</v>
      </c>
      <c r="F1514" t="s">
        <v>2007</v>
      </c>
      <c r="G1514" s="2" t="s">
        <v>5321</v>
      </c>
      <c r="H1514" t="s">
        <v>1405</v>
      </c>
    </row>
    <row r="1515" spans="1:8" x14ac:dyDescent="0.15">
      <c r="A1515" s="232">
        <v>1520</v>
      </c>
      <c r="B1515" t="s">
        <v>5322</v>
      </c>
      <c r="C1515" t="s">
        <v>5323</v>
      </c>
      <c r="D1515" t="s">
        <v>1434</v>
      </c>
      <c r="E1515" s="2" t="s">
        <v>70</v>
      </c>
      <c r="F1515" t="s">
        <v>1910</v>
      </c>
      <c r="G1515" s="2" t="s">
        <v>5324</v>
      </c>
      <c r="H1515" t="s">
        <v>1405</v>
      </c>
    </row>
    <row r="1516" spans="1:8" x14ac:dyDescent="0.15">
      <c r="A1516" s="232">
        <v>1521</v>
      </c>
      <c r="B1516" t="s">
        <v>5325</v>
      </c>
      <c r="C1516" t="s">
        <v>5326</v>
      </c>
      <c r="D1516" t="s">
        <v>1434</v>
      </c>
      <c r="E1516" s="2" t="s">
        <v>70</v>
      </c>
      <c r="F1516" t="s">
        <v>1901</v>
      </c>
      <c r="G1516" s="2" t="s">
        <v>5327</v>
      </c>
      <c r="H1516" t="s">
        <v>1405</v>
      </c>
    </row>
    <row r="1517" spans="1:8" x14ac:dyDescent="0.15">
      <c r="A1517" s="232">
        <v>1522</v>
      </c>
      <c r="B1517" t="s">
        <v>5328</v>
      </c>
      <c r="C1517" t="s">
        <v>5329</v>
      </c>
      <c r="D1517" t="s">
        <v>1434</v>
      </c>
      <c r="E1517" s="2" t="s">
        <v>70</v>
      </c>
      <c r="F1517" t="s">
        <v>1910</v>
      </c>
      <c r="G1517" s="2" t="s">
        <v>5330</v>
      </c>
      <c r="H1517" t="s">
        <v>1405</v>
      </c>
    </row>
    <row r="1518" spans="1:8" x14ac:dyDescent="0.15">
      <c r="A1518" s="232">
        <v>1523</v>
      </c>
      <c r="B1518" t="s">
        <v>5331</v>
      </c>
      <c r="C1518" t="s">
        <v>5332</v>
      </c>
      <c r="D1518" t="s">
        <v>1434</v>
      </c>
      <c r="E1518" s="2" t="s">
        <v>70</v>
      </c>
      <c r="F1518" t="s">
        <v>2010</v>
      </c>
      <c r="G1518" s="2" t="s">
        <v>5333</v>
      </c>
      <c r="H1518" t="s">
        <v>1405</v>
      </c>
    </row>
    <row r="1519" spans="1:8" x14ac:dyDescent="0.15">
      <c r="A1519" s="232">
        <v>1524</v>
      </c>
      <c r="B1519" t="s">
        <v>5334</v>
      </c>
      <c r="C1519" t="s">
        <v>5335</v>
      </c>
      <c r="D1519" t="s">
        <v>1434</v>
      </c>
      <c r="E1519" s="2" t="s">
        <v>70</v>
      </c>
      <c r="F1519" t="s">
        <v>2021</v>
      </c>
      <c r="G1519" s="2" t="s">
        <v>3834</v>
      </c>
      <c r="H1519" t="s">
        <v>1405</v>
      </c>
    </row>
    <row r="1520" spans="1:8" x14ac:dyDescent="0.15">
      <c r="A1520" s="232">
        <v>1525</v>
      </c>
      <c r="B1520" t="s">
        <v>5336</v>
      </c>
      <c r="C1520" t="s">
        <v>5337</v>
      </c>
      <c r="D1520" t="s">
        <v>1434</v>
      </c>
      <c r="E1520" s="2" t="s">
        <v>70</v>
      </c>
      <c r="F1520" t="s">
        <v>1901</v>
      </c>
      <c r="G1520" s="2" t="s">
        <v>5338</v>
      </c>
      <c r="H1520" t="s">
        <v>1405</v>
      </c>
    </row>
    <row r="1521" spans="1:8" x14ac:dyDescent="0.15">
      <c r="A1521" s="232">
        <v>1526</v>
      </c>
      <c r="B1521" t="s">
        <v>5339</v>
      </c>
      <c r="C1521" t="s">
        <v>5340</v>
      </c>
      <c r="D1521" t="s">
        <v>1434</v>
      </c>
      <c r="E1521" s="2" t="s">
        <v>66</v>
      </c>
      <c r="F1521" t="s">
        <v>2021</v>
      </c>
      <c r="G1521" s="2" t="s">
        <v>5341</v>
      </c>
      <c r="H1521" t="s">
        <v>1405</v>
      </c>
    </row>
    <row r="1522" spans="1:8" x14ac:dyDescent="0.15">
      <c r="A1522" s="232">
        <v>1527</v>
      </c>
      <c r="B1522" t="s">
        <v>5342</v>
      </c>
      <c r="C1522" t="s">
        <v>5343</v>
      </c>
      <c r="D1522" t="s">
        <v>1434</v>
      </c>
      <c r="E1522" s="2" t="s">
        <v>66</v>
      </c>
      <c r="F1522" t="s">
        <v>2256</v>
      </c>
      <c r="G1522" s="2" t="s">
        <v>5344</v>
      </c>
      <c r="H1522" t="s">
        <v>1405</v>
      </c>
    </row>
    <row r="1523" spans="1:8" x14ac:dyDescent="0.15">
      <c r="A1523" s="232">
        <v>1528</v>
      </c>
      <c r="B1523" t="s">
        <v>5345</v>
      </c>
      <c r="C1523" t="s">
        <v>5346</v>
      </c>
      <c r="D1523" t="s">
        <v>1434</v>
      </c>
      <c r="E1523" s="2" t="s">
        <v>66</v>
      </c>
      <c r="F1523" t="s">
        <v>1983</v>
      </c>
      <c r="G1523" s="2" t="s">
        <v>5347</v>
      </c>
      <c r="H1523" t="s">
        <v>1405</v>
      </c>
    </row>
    <row r="1524" spans="1:8" x14ac:dyDescent="0.15">
      <c r="A1524" s="232">
        <v>1529</v>
      </c>
      <c r="B1524" t="s">
        <v>5348</v>
      </c>
      <c r="C1524" t="s">
        <v>5349</v>
      </c>
      <c r="D1524" t="s">
        <v>1434</v>
      </c>
      <c r="E1524" s="2" t="s">
        <v>66</v>
      </c>
      <c r="F1524" t="s">
        <v>1917</v>
      </c>
      <c r="G1524" s="2" t="s">
        <v>5350</v>
      </c>
      <c r="H1524" t="s">
        <v>1405</v>
      </c>
    </row>
    <row r="1525" spans="1:8" x14ac:dyDescent="0.15">
      <c r="A1525" s="232">
        <v>1530</v>
      </c>
      <c r="B1525" t="s">
        <v>5351</v>
      </c>
      <c r="C1525" t="s">
        <v>5352</v>
      </c>
      <c r="D1525" t="s">
        <v>1434</v>
      </c>
      <c r="E1525" s="2" t="s">
        <v>66</v>
      </c>
      <c r="F1525" t="s">
        <v>2087</v>
      </c>
      <c r="G1525" s="2" t="s">
        <v>5353</v>
      </c>
      <c r="H1525" t="s">
        <v>1405</v>
      </c>
    </row>
    <row r="1526" spans="1:8" x14ac:dyDescent="0.15">
      <c r="A1526" s="232">
        <v>1531</v>
      </c>
      <c r="B1526" t="s">
        <v>5354</v>
      </c>
      <c r="C1526" t="s">
        <v>5355</v>
      </c>
      <c r="D1526" t="s">
        <v>1434</v>
      </c>
      <c r="E1526" s="2" t="s">
        <v>66</v>
      </c>
      <c r="F1526" t="s">
        <v>2031</v>
      </c>
      <c r="G1526" s="2" t="s">
        <v>1055</v>
      </c>
      <c r="H1526" t="s">
        <v>1405</v>
      </c>
    </row>
    <row r="1527" spans="1:8" x14ac:dyDescent="0.15">
      <c r="A1527" s="232">
        <v>1532</v>
      </c>
      <c r="B1527" t="s">
        <v>5356</v>
      </c>
      <c r="C1527" t="s">
        <v>5357</v>
      </c>
      <c r="D1527" t="s">
        <v>1434</v>
      </c>
      <c r="E1527" s="2" t="s">
        <v>66</v>
      </c>
      <c r="F1527" t="s">
        <v>1921</v>
      </c>
      <c r="G1527" s="2" t="s">
        <v>5358</v>
      </c>
      <c r="H1527" t="s">
        <v>1405</v>
      </c>
    </row>
    <row r="1528" spans="1:8" x14ac:dyDescent="0.15">
      <c r="A1528" s="232">
        <v>1533</v>
      </c>
      <c r="B1528" t="s">
        <v>5359</v>
      </c>
      <c r="C1528" t="s">
        <v>5360</v>
      </c>
      <c r="D1528" t="s">
        <v>1434</v>
      </c>
      <c r="E1528" s="2" t="s">
        <v>66</v>
      </c>
      <c r="F1528" t="s">
        <v>1901</v>
      </c>
      <c r="G1528" s="2" t="s">
        <v>5361</v>
      </c>
      <c r="H1528" t="s">
        <v>1405</v>
      </c>
    </row>
    <row r="1529" spans="1:8" x14ac:dyDescent="0.15">
      <c r="A1529" s="232">
        <v>1534</v>
      </c>
      <c r="B1529" t="s">
        <v>5362</v>
      </c>
      <c r="C1529" t="s">
        <v>5363</v>
      </c>
      <c r="D1529" t="s">
        <v>1434</v>
      </c>
      <c r="E1529" s="2" t="s">
        <v>66</v>
      </c>
      <c r="F1529" t="s">
        <v>2476</v>
      </c>
      <c r="G1529" s="2" t="s">
        <v>5364</v>
      </c>
      <c r="H1529" t="s">
        <v>1405</v>
      </c>
    </row>
    <row r="1530" spans="1:8" x14ac:dyDescent="0.15">
      <c r="A1530" s="232">
        <v>1535</v>
      </c>
      <c r="B1530" t="s">
        <v>5365</v>
      </c>
      <c r="C1530" t="s">
        <v>5366</v>
      </c>
      <c r="D1530" t="s">
        <v>1434</v>
      </c>
      <c r="E1530" s="2" t="s">
        <v>66</v>
      </c>
      <c r="F1530" t="s">
        <v>1910</v>
      </c>
      <c r="G1530" s="2" t="s">
        <v>5367</v>
      </c>
      <c r="H1530" t="s">
        <v>1405</v>
      </c>
    </row>
    <row r="1531" spans="1:8" x14ac:dyDescent="0.15">
      <c r="A1531" s="232">
        <v>1536</v>
      </c>
      <c r="B1531" t="s">
        <v>5368</v>
      </c>
      <c r="C1531" t="s">
        <v>5369</v>
      </c>
      <c r="D1531" t="s">
        <v>1434</v>
      </c>
      <c r="E1531" s="2" t="s">
        <v>66</v>
      </c>
      <c r="F1531" t="s">
        <v>1910</v>
      </c>
      <c r="G1531" s="2" t="s">
        <v>5370</v>
      </c>
      <c r="H1531" t="s">
        <v>1405</v>
      </c>
    </row>
    <row r="1532" spans="1:8" x14ac:dyDescent="0.15">
      <c r="A1532" s="232">
        <v>1537</v>
      </c>
      <c r="B1532" t="s">
        <v>5371</v>
      </c>
      <c r="C1532" t="s">
        <v>5372</v>
      </c>
      <c r="D1532" t="s">
        <v>1434</v>
      </c>
      <c r="E1532" s="2" t="s">
        <v>82</v>
      </c>
      <c r="F1532" t="s">
        <v>2133</v>
      </c>
      <c r="G1532" s="2" t="s">
        <v>5373</v>
      </c>
      <c r="H1532" t="s">
        <v>1405</v>
      </c>
    </row>
    <row r="1533" spans="1:8" x14ac:dyDescent="0.15">
      <c r="A1533" s="232">
        <v>1538</v>
      </c>
      <c r="B1533" t="s">
        <v>5374</v>
      </c>
      <c r="C1533" t="s">
        <v>5375</v>
      </c>
      <c r="D1533" t="s">
        <v>1434</v>
      </c>
      <c r="E1533" s="2" t="s">
        <v>79</v>
      </c>
      <c r="F1533" t="s">
        <v>2355</v>
      </c>
      <c r="G1533" s="2" t="s">
        <v>5376</v>
      </c>
      <c r="H1533" t="s">
        <v>1405</v>
      </c>
    </row>
    <row r="1534" spans="1:8" x14ac:dyDescent="0.15">
      <c r="A1534" s="232">
        <v>1539</v>
      </c>
      <c r="B1534" t="s">
        <v>5377</v>
      </c>
      <c r="C1534" t="s">
        <v>5378</v>
      </c>
      <c r="D1534" t="s">
        <v>1434</v>
      </c>
      <c r="E1534" s="2" t="s">
        <v>76</v>
      </c>
      <c r="F1534" t="s">
        <v>2031</v>
      </c>
      <c r="G1534" s="2" t="s">
        <v>5379</v>
      </c>
      <c r="H1534" t="s">
        <v>1405</v>
      </c>
    </row>
    <row r="1535" spans="1:8" x14ac:dyDescent="0.15">
      <c r="A1535" s="232">
        <v>1540</v>
      </c>
      <c r="B1535" t="s">
        <v>5380</v>
      </c>
      <c r="C1535" t="s">
        <v>5381</v>
      </c>
      <c r="D1535" t="s">
        <v>1434</v>
      </c>
      <c r="E1535" s="2" t="s">
        <v>76</v>
      </c>
      <c r="F1535" t="s">
        <v>2003</v>
      </c>
      <c r="G1535" s="2" t="s">
        <v>5382</v>
      </c>
      <c r="H1535" t="s">
        <v>1405</v>
      </c>
    </row>
    <row r="1536" spans="1:8" x14ac:dyDescent="0.15">
      <c r="A1536" s="232">
        <v>1541</v>
      </c>
      <c r="B1536" t="s">
        <v>5383</v>
      </c>
      <c r="C1536" t="s">
        <v>5384</v>
      </c>
      <c r="D1536" t="s">
        <v>1434</v>
      </c>
      <c r="E1536" s="2" t="s">
        <v>76</v>
      </c>
      <c r="F1536" t="s">
        <v>2087</v>
      </c>
      <c r="G1536" s="2" t="s">
        <v>5385</v>
      </c>
      <c r="H1536" t="s">
        <v>1405</v>
      </c>
    </row>
    <row r="1537" spans="1:8" x14ac:dyDescent="0.15">
      <c r="A1537" s="232">
        <v>1542</v>
      </c>
      <c r="B1537" t="s">
        <v>5386</v>
      </c>
      <c r="C1537" t="s">
        <v>5387</v>
      </c>
      <c r="D1537" t="s">
        <v>1434</v>
      </c>
      <c r="E1537" s="2" t="s">
        <v>76</v>
      </c>
      <c r="F1537" t="s">
        <v>2090</v>
      </c>
      <c r="G1537" s="2" t="s">
        <v>5388</v>
      </c>
      <c r="H1537" t="s">
        <v>1405</v>
      </c>
    </row>
    <row r="1538" spans="1:8" x14ac:dyDescent="0.15">
      <c r="A1538" s="232">
        <v>1543</v>
      </c>
      <c r="B1538" t="s">
        <v>5389</v>
      </c>
      <c r="C1538" t="s">
        <v>5390</v>
      </c>
      <c r="D1538" t="s">
        <v>404</v>
      </c>
      <c r="E1538" s="2" t="s">
        <v>1392</v>
      </c>
      <c r="F1538" t="s">
        <v>1910</v>
      </c>
      <c r="G1538" s="2" t="s">
        <v>862</v>
      </c>
      <c r="H1538" t="s">
        <v>1405</v>
      </c>
    </row>
    <row r="1539" spans="1:8" x14ac:dyDescent="0.15">
      <c r="A1539" s="232">
        <v>1544</v>
      </c>
      <c r="B1539" t="s">
        <v>5391</v>
      </c>
      <c r="C1539" t="s">
        <v>5392</v>
      </c>
      <c r="D1539" t="s">
        <v>365</v>
      </c>
      <c r="E1539" s="2" t="s">
        <v>271</v>
      </c>
      <c r="F1539" t="s">
        <v>2133</v>
      </c>
      <c r="G1539" s="2" t="s">
        <v>970</v>
      </c>
      <c r="H1539" t="s">
        <v>1405</v>
      </c>
    </row>
    <row r="1540" spans="1:8" x14ac:dyDescent="0.15">
      <c r="A1540" s="232">
        <v>1545</v>
      </c>
      <c r="B1540" t="s">
        <v>5393</v>
      </c>
      <c r="C1540" t="s">
        <v>5394</v>
      </c>
      <c r="D1540" t="s">
        <v>365</v>
      </c>
      <c r="E1540" s="2" t="s">
        <v>271</v>
      </c>
      <c r="F1540" t="s">
        <v>2133</v>
      </c>
      <c r="G1540" s="2" t="s">
        <v>946</v>
      </c>
      <c r="H1540" t="s">
        <v>1405</v>
      </c>
    </row>
    <row r="1541" spans="1:8" x14ac:dyDescent="0.15">
      <c r="A1541" s="232">
        <v>1546</v>
      </c>
      <c r="B1541" t="s">
        <v>5395</v>
      </c>
      <c r="C1541" t="s">
        <v>5396</v>
      </c>
      <c r="D1541" t="s">
        <v>365</v>
      </c>
      <c r="E1541" s="2" t="s">
        <v>271</v>
      </c>
      <c r="F1541" t="s">
        <v>2021</v>
      </c>
      <c r="G1541" s="2" t="s">
        <v>1056</v>
      </c>
      <c r="H1541" t="s">
        <v>1405</v>
      </c>
    </row>
    <row r="1542" spans="1:8" x14ac:dyDescent="0.15">
      <c r="A1542" s="232">
        <v>1547</v>
      </c>
      <c r="B1542" t="s">
        <v>5397</v>
      </c>
      <c r="C1542" t="s">
        <v>5398</v>
      </c>
      <c r="D1542" t="s">
        <v>365</v>
      </c>
      <c r="E1542" s="2" t="s">
        <v>271</v>
      </c>
      <c r="F1542" t="s">
        <v>2137</v>
      </c>
      <c r="G1542" s="2" t="s">
        <v>1057</v>
      </c>
      <c r="H1542" t="s">
        <v>1405</v>
      </c>
    </row>
    <row r="1543" spans="1:8" x14ac:dyDescent="0.15">
      <c r="A1543" s="232">
        <v>1548</v>
      </c>
      <c r="B1543" t="s">
        <v>5399</v>
      </c>
      <c r="C1543" t="s">
        <v>5400</v>
      </c>
      <c r="D1543" t="s">
        <v>365</v>
      </c>
      <c r="E1543" s="2" t="s">
        <v>270</v>
      </c>
      <c r="F1543" t="s">
        <v>2476</v>
      </c>
      <c r="G1543" s="2" t="s">
        <v>3208</v>
      </c>
      <c r="H1543" t="s">
        <v>1405</v>
      </c>
    </row>
    <row r="1544" spans="1:8" x14ac:dyDescent="0.15">
      <c r="A1544" s="232">
        <v>1549</v>
      </c>
      <c r="B1544" t="s">
        <v>5401</v>
      </c>
      <c r="C1544" t="s">
        <v>5402</v>
      </c>
      <c r="D1544" t="s">
        <v>365</v>
      </c>
      <c r="E1544" s="2" t="s">
        <v>270</v>
      </c>
      <c r="F1544" t="s">
        <v>2087</v>
      </c>
      <c r="G1544" s="2" t="s">
        <v>1058</v>
      </c>
      <c r="H1544" t="s">
        <v>1405</v>
      </c>
    </row>
    <row r="1545" spans="1:8" x14ac:dyDescent="0.15">
      <c r="A1545" s="232">
        <v>1550</v>
      </c>
      <c r="B1545" t="s">
        <v>5403</v>
      </c>
      <c r="C1545" t="s">
        <v>5404</v>
      </c>
      <c r="D1545" t="s">
        <v>365</v>
      </c>
      <c r="E1545" s="2" t="s">
        <v>270</v>
      </c>
      <c r="F1545" t="s">
        <v>27</v>
      </c>
      <c r="G1545" s="2" t="s">
        <v>694</v>
      </c>
      <c r="H1545" t="s">
        <v>1405</v>
      </c>
    </row>
    <row r="1546" spans="1:8" x14ac:dyDescent="0.15">
      <c r="A1546" s="232">
        <v>1551</v>
      </c>
      <c r="B1546" t="s">
        <v>5405</v>
      </c>
      <c r="C1546" t="s">
        <v>5406</v>
      </c>
      <c r="D1546" t="s">
        <v>365</v>
      </c>
      <c r="E1546" s="2" t="s">
        <v>269</v>
      </c>
      <c r="F1546" t="s">
        <v>2087</v>
      </c>
      <c r="G1546" s="2" t="s">
        <v>1059</v>
      </c>
      <c r="H1546" t="s">
        <v>1405</v>
      </c>
    </row>
    <row r="1547" spans="1:8" x14ac:dyDescent="0.15">
      <c r="A1547" s="232">
        <v>1552</v>
      </c>
      <c r="B1547" t="s">
        <v>5407</v>
      </c>
      <c r="C1547" t="s">
        <v>5408</v>
      </c>
      <c r="D1547" t="s">
        <v>365</v>
      </c>
      <c r="E1547" s="2" t="s">
        <v>269</v>
      </c>
      <c r="F1547" t="s">
        <v>2212</v>
      </c>
      <c r="G1547" s="2" t="s">
        <v>1060</v>
      </c>
      <c r="H1547" t="s">
        <v>1405</v>
      </c>
    </row>
    <row r="1548" spans="1:8" x14ac:dyDescent="0.15">
      <c r="A1548" s="232">
        <v>1553</v>
      </c>
      <c r="B1548" t="s">
        <v>5409</v>
      </c>
      <c r="C1548" t="s">
        <v>5410</v>
      </c>
      <c r="D1548" t="s">
        <v>365</v>
      </c>
      <c r="E1548" s="2" t="s">
        <v>269</v>
      </c>
      <c r="F1548" t="s">
        <v>2087</v>
      </c>
      <c r="G1548" s="2" t="s">
        <v>565</v>
      </c>
      <c r="H1548" t="s">
        <v>1405</v>
      </c>
    </row>
    <row r="1549" spans="1:8" x14ac:dyDescent="0.15">
      <c r="A1549" s="232">
        <v>1554</v>
      </c>
      <c r="B1549" t="s">
        <v>5411</v>
      </c>
      <c r="C1549" t="s">
        <v>5412</v>
      </c>
      <c r="D1549" t="s">
        <v>365</v>
      </c>
      <c r="E1549" s="2" t="s">
        <v>269</v>
      </c>
      <c r="F1549" t="s">
        <v>1932</v>
      </c>
      <c r="G1549" s="2" t="s">
        <v>5413</v>
      </c>
      <c r="H1549" t="s">
        <v>1405</v>
      </c>
    </row>
    <row r="1550" spans="1:8" x14ac:dyDescent="0.15">
      <c r="A1550" s="232">
        <v>1555</v>
      </c>
      <c r="B1550" t="s">
        <v>5414</v>
      </c>
      <c r="C1550" t="s">
        <v>3028</v>
      </c>
      <c r="D1550" t="s">
        <v>365</v>
      </c>
      <c r="E1550" s="2" t="s">
        <v>269</v>
      </c>
      <c r="F1550" t="s">
        <v>2003</v>
      </c>
      <c r="G1550" s="2" t="s">
        <v>979</v>
      </c>
      <c r="H1550" t="s">
        <v>1405</v>
      </c>
    </row>
    <row r="1551" spans="1:8" x14ac:dyDescent="0.15">
      <c r="A1551" s="232">
        <v>1556</v>
      </c>
      <c r="B1551" t="s">
        <v>5415</v>
      </c>
      <c r="C1551" t="s">
        <v>5416</v>
      </c>
      <c r="D1551" t="s">
        <v>365</v>
      </c>
      <c r="E1551" s="2" t="s">
        <v>271</v>
      </c>
      <c r="F1551" t="s">
        <v>2366</v>
      </c>
      <c r="G1551" s="2" t="s">
        <v>3171</v>
      </c>
      <c r="H1551" t="s">
        <v>1405</v>
      </c>
    </row>
    <row r="1552" spans="1:8" x14ac:dyDescent="0.15">
      <c r="A1552" s="232">
        <v>1557</v>
      </c>
      <c r="B1552" t="s">
        <v>5417</v>
      </c>
      <c r="C1552" t="s">
        <v>5418</v>
      </c>
      <c r="D1552" t="s">
        <v>365</v>
      </c>
      <c r="E1552" s="2" t="s">
        <v>271</v>
      </c>
      <c r="F1552" t="s">
        <v>1932</v>
      </c>
      <c r="G1552" s="2" t="s">
        <v>584</v>
      </c>
      <c r="H1552" t="s">
        <v>1405</v>
      </c>
    </row>
    <row r="1553" spans="1:8" x14ac:dyDescent="0.15">
      <c r="A1553" s="232">
        <v>1558</v>
      </c>
      <c r="B1553" t="s">
        <v>5419</v>
      </c>
      <c r="C1553" t="s">
        <v>5420</v>
      </c>
      <c r="D1553" t="s">
        <v>365</v>
      </c>
      <c r="E1553" s="2" t="s">
        <v>271</v>
      </c>
      <c r="F1553" t="s">
        <v>1932</v>
      </c>
      <c r="G1553" s="2" t="s">
        <v>3871</v>
      </c>
      <c r="H1553" t="s">
        <v>1405</v>
      </c>
    </row>
    <row r="1554" spans="1:8" x14ac:dyDescent="0.15">
      <c r="A1554" s="232">
        <v>1559</v>
      </c>
      <c r="B1554" t="s">
        <v>5421</v>
      </c>
      <c r="C1554" t="s">
        <v>5422</v>
      </c>
      <c r="D1554" t="s">
        <v>365</v>
      </c>
      <c r="E1554" s="2" t="s">
        <v>271</v>
      </c>
      <c r="F1554" t="s">
        <v>1910</v>
      </c>
      <c r="G1554" s="2" t="s">
        <v>5423</v>
      </c>
      <c r="H1554" t="s">
        <v>1405</v>
      </c>
    </row>
    <row r="1555" spans="1:8" x14ac:dyDescent="0.15">
      <c r="A1555" s="232">
        <v>1560</v>
      </c>
      <c r="B1555" t="s">
        <v>5424</v>
      </c>
      <c r="C1555" t="s">
        <v>5425</v>
      </c>
      <c r="D1555" t="s">
        <v>365</v>
      </c>
      <c r="E1555" s="2" t="s">
        <v>270</v>
      </c>
      <c r="F1555" t="s">
        <v>1910</v>
      </c>
      <c r="G1555" s="2" t="s">
        <v>5289</v>
      </c>
      <c r="H1555" t="s">
        <v>1405</v>
      </c>
    </row>
    <row r="1556" spans="1:8" x14ac:dyDescent="0.15">
      <c r="A1556" s="232">
        <v>1561</v>
      </c>
      <c r="B1556" t="s">
        <v>5426</v>
      </c>
      <c r="C1556" t="s">
        <v>5427</v>
      </c>
      <c r="D1556" t="s">
        <v>365</v>
      </c>
      <c r="E1556" s="2" t="s">
        <v>270</v>
      </c>
      <c r="F1556" t="s">
        <v>1932</v>
      </c>
      <c r="G1556" s="2" t="s">
        <v>504</v>
      </c>
      <c r="H1556" t="s">
        <v>1405</v>
      </c>
    </row>
    <row r="1557" spans="1:8" x14ac:dyDescent="0.15">
      <c r="A1557" s="232">
        <v>1562</v>
      </c>
      <c r="B1557" t="s">
        <v>5428</v>
      </c>
      <c r="C1557" t="s">
        <v>5429</v>
      </c>
      <c r="D1557" t="s">
        <v>365</v>
      </c>
      <c r="E1557" s="2" t="s">
        <v>270</v>
      </c>
      <c r="F1557" t="s">
        <v>1932</v>
      </c>
      <c r="G1557" s="2" t="s">
        <v>929</v>
      </c>
      <c r="H1557" t="s">
        <v>1405</v>
      </c>
    </row>
    <row r="1558" spans="1:8" x14ac:dyDescent="0.15">
      <c r="A1558" s="232">
        <v>1563</v>
      </c>
      <c r="B1558" t="s">
        <v>5430</v>
      </c>
      <c r="C1558" t="s">
        <v>5431</v>
      </c>
      <c r="D1558" t="s">
        <v>365</v>
      </c>
      <c r="E1558" s="2" t="s">
        <v>270</v>
      </c>
      <c r="F1558" t="s">
        <v>2137</v>
      </c>
      <c r="G1558" s="2" t="s">
        <v>2907</v>
      </c>
      <c r="H1558" t="s">
        <v>1405</v>
      </c>
    </row>
    <row r="1559" spans="1:8" x14ac:dyDescent="0.15">
      <c r="A1559" s="232">
        <v>1564</v>
      </c>
      <c r="B1559" t="s">
        <v>5432</v>
      </c>
      <c r="C1559" t="s">
        <v>5433</v>
      </c>
      <c r="D1559" t="s">
        <v>365</v>
      </c>
      <c r="E1559" s="2" t="s">
        <v>271</v>
      </c>
      <c r="F1559" t="s">
        <v>2087</v>
      </c>
      <c r="G1559" s="2" t="s">
        <v>554</v>
      </c>
      <c r="H1559" t="s">
        <v>1405</v>
      </c>
    </row>
    <row r="1560" spans="1:8" x14ac:dyDescent="0.15">
      <c r="A1560" s="232">
        <v>1565</v>
      </c>
      <c r="B1560" t="s">
        <v>5434</v>
      </c>
      <c r="C1560" t="s">
        <v>5435</v>
      </c>
      <c r="D1560" t="s">
        <v>365</v>
      </c>
      <c r="E1560" s="2" t="s">
        <v>271</v>
      </c>
      <c r="F1560" t="s">
        <v>2087</v>
      </c>
      <c r="G1560" s="2" t="s">
        <v>3010</v>
      </c>
      <c r="H1560" t="s">
        <v>1405</v>
      </c>
    </row>
    <row r="1561" spans="1:8" x14ac:dyDescent="0.15">
      <c r="A1561" s="232">
        <v>1566</v>
      </c>
      <c r="B1561" t="s">
        <v>5436</v>
      </c>
      <c r="C1561" t="s">
        <v>5437</v>
      </c>
      <c r="D1561" t="s">
        <v>365</v>
      </c>
      <c r="E1561" s="2" t="s">
        <v>271</v>
      </c>
      <c r="F1561" t="s">
        <v>2087</v>
      </c>
      <c r="G1561" s="2" t="s">
        <v>688</v>
      </c>
      <c r="H1561" t="s">
        <v>1405</v>
      </c>
    </row>
    <row r="1562" spans="1:8" x14ac:dyDescent="0.15">
      <c r="A1562" s="232">
        <v>1567</v>
      </c>
      <c r="B1562" t="s">
        <v>5438</v>
      </c>
      <c r="C1562" t="s">
        <v>5439</v>
      </c>
      <c r="D1562" t="s">
        <v>365</v>
      </c>
      <c r="E1562" s="2" t="s">
        <v>271</v>
      </c>
      <c r="F1562" t="s">
        <v>1932</v>
      </c>
      <c r="G1562" s="2" t="s">
        <v>3295</v>
      </c>
      <c r="H1562" t="s">
        <v>1405</v>
      </c>
    </row>
    <row r="1563" spans="1:8" x14ac:dyDescent="0.15">
      <c r="A1563" s="232">
        <v>1568</v>
      </c>
      <c r="B1563" t="s">
        <v>5440</v>
      </c>
      <c r="C1563" t="s">
        <v>5441</v>
      </c>
      <c r="D1563" t="s">
        <v>365</v>
      </c>
      <c r="E1563" s="2" t="s">
        <v>271</v>
      </c>
      <c r="F1563" t="s">
        <v>2021</v>
      </c>
      <c r="G1563" s="2" t="s">
        <v>2319</v>
      </c>
      <c r="H1563" t="s">
        <v>1405</v>
      </c>
    </row>
    <row r="1564" spans="1:8" x14ac:dyDescent="0.15">
      <c r="A1564" s="232">
        <v>1569</v>
      </c>
      <c r="B1564" t="s">
        <v>5442</v>
      </c>
      <c r="C1564" t="s">
        <v>5443</v>
      </c>
      <c r="D1564" t="s">
        <v>365</v>
      </c>
      <c r="E1564" s="2" t="s">
        <v>271</v>
      </c>
      <c r="F1564" t="s">
        <v>2108</v>
      </c>
      <c r="G1564" s="2" t="s">
        <v>3871</v>
      </c>
      <c r="H1564" t="s">
        <v>1405</v>
      </c>
    </row>
    <row r="1565" spans="1:8" x14ac:dyDescent="0.15">
      <c r="A1565" s="232">
        <v>1570</v>
      </c>
      <c r="B1565" t="s">
        <v>5444</v>
      </c>
      <c r="C1565" t="s">
        <v>5445</v>
      </c>
      <c r="D1565" t="s">
        <v>365</v>
      </c>
      <c r="E1565" s="2" t="s">
        <v>271</v>
      </c>
      <c r="F1565" t="s">
        <v>3357</v>
      </c>
      <c r="G1565" s="2" t="s">
        <v>588</v>
      </c>
      <c r="H1565" t="s">
        <v>1405</v>
      </c>
    </row>
    <row r="1566" spans="1:8" x14ac:dyDescent="0.15">
      <c r="A1566" s="232">
        <v>1571</v>
      </c>
      <c r="B1566" t="s">
        <v>5446</v>
      </c>
      <c r="C1566" t="s">
        <v>5447</v>
      </c>
      <c r="D1566" t="s">
        <v>365</v>
      </c>
      <c r="E1566" s="2" t="s">
        <v>271</v>
      </c>
      <c r="F1566" t="s">
        <v>1945</v>
      </c>
      <c r="G1566" s="2" t="s">
        <v>584</v>
      </c>
      <c r="H1566" t="s">
        <v>1405</v>
      </c>
    </row>
    <row r="1567" spans="1:8" x14ac:dyDescent="0.15">
      <c r="A1567" s="232">
        <v>1572</v>
      </c>
      <c r="B1567" t="s">
        <v>5448</v>
      </c>
      <c r="C1567" t="s">
        <v>5449</v>
      </c>
      <c r="D1567" t="s">
        <v>365</v>
      </c>
      <c r="E1567" s="2" t="s">
        <v>271</v>
      </c>
      <c r="F1567" t="s">
        <v>2021</v>
      </c>
      <c r="G1567" s="2" t="s">
        <v>1061</v>
      </c>
      <c r="H1567" t="s">
        <v>1405</v>
      </c>
    </row>
    <row r="1568" spans="1:8" x14ac:dyDescent="0.15">
      <c r="A1568" s="232">
        <v>1573</v>
      </c>
      <c r="B1568" t="s">
        <v>5450</v>
      </c>
      <c r="C1568" t="s">
        <v>5451</v>
      </c>
      <c r="D1568" t="s">
        <v>365</v>
      </c>
      <c r="E1568" s="2" t="s">
        <v>270</v>
      </c>
      <c r="F1568" t="s">
        <v>2021</v>
      </c>
      <c r="G1568" s="2" t="s">
        <v>5452</v>
      </c>
      <c r="H1568" t="s">
        <v>1405</v>
      </c>
    </row>
    <row r="1569" spans="1:8" x14ac:dyDescent="0.15">
      <c r="A1569" s="232">
        <v>1574</v>
      </c>
      <c r="B1569" t="s">
        <v>5453</v>
      </c>
      <c r="C1569" t="s">
        <v>5454</v>
      </c>
      <c r="D1569" t="s">
        <v>365</v>
      </c>
      <c r="E1569" s="2" t="s">
        <v>270</v>
      </c>
      <c r="F1569" t="s">
        <v>2967</v>
      </c>
      <c r="G1569" s="2" t="s">
        <v>4191</v>
      </c>
      <c r="H1569" t="s">
        <v>1405</v>
      </c>
    </row>
    <row r="1570" spans="1:8" x14ac:dyDescent="0.15">
      <c r="A1570" s="232">
        <v>1575</v>
      </c>
      <c r="B1570" t="s">
        <v>5455</v>
      </c>
      <c r="C1570" t="s">
        <v>5456</v>
      </c>
      <c r="D1570" t="s">
        <v>365</v>
      </c>
      <c r="E1570" s="2" t="s">
        <v>270</v>
      </c>
      <c r="F1570" t="s">
        <v>2273</v>
      </c>
      <c r="G1570" s="2" t="s">
        <v>548</v>
      </c>
      <c r="H1570" t="s">
        <v>1405</v>
      </c>
    </row>
    <row r="1571" spans="1:8" x14ac:dyDescent="0.15">
      <c r="A1571" s="232">
        <v>1576</v>
      </c>
      <c r="B1571" t="s">
        <v>5457</v>
      </c>
      <c r="C1571" t="s">
        <v>5458</v>
      </c>
      <c r="D1571" t="s">
        <v>365</v>
      </c>
      <c r="E1571" s="2" t="s">
        <v>270</v>
      </c>
      <c r="F1571" t="s">
        <v>1910</v>
      </c>
      <c r="G1571" s="2" t="s">
        <v>877</v>
      </c>
      <c r="H1571" t="s">
        <v>1405</v>
      </c>
    </row>
    <row r="1572" spans="1:8" x14ac:dyDescent="0.15">
      <c r="A1572" s="232">
        <v>1577</v>
      </c>
      <c r="B1572" t="s">
        <v>5459</v>
      </c>
      <c r="C1572" t="s">
        <v>5460</v>
      </c>
      <c r="D1572" t="s">
        <v>365</v>
      </c>
      <c r="E1572" s="2" t="s">
        <v>270</v>
      </c>
      <c r="F1572" t="s">
        <v>2048</v>
      </c>
      <c r="G1572" s="2" t="s">
        <v>844</v>
      </c>
      <c r="H1572" t="s">
        <v>1405</v>
      </c>
    </row>
    <row r="1573" spans="1:8" x14ac:dyDescent="0.15">
      <c r="A1573" s="232">
        <v>1578</v>
      </c>
      <c r="B1573" t="s">
        <v>5461</v>
      </c>
      <c r="C1573" t="s">
        <v>5462</v>
      </c>
      <c r="D1573" t="s">
        <v>365</v>
      </c>
      <c r="E1573" s="2" t="s">
        <v>269</v>
      </c>
      <c r="F1573" t="s">
        <v>1921</v>
      </c>
      <c r="G1573" s="2" t="s">
        <v>534</v>
      </c>
      <c r="H1573" t="s">
        <v>1405</v>
      </c>
    </row>
    <row r="1574" spans="1:8" x14ac:dyDescent="0.15">
      <c r="A1574" s="232">
        <v>1579</v>
      </c>
      <c r="B1574" t="s">
        <v>5463</v>
      </c>
      <c r="C1574" t="s">
        <v>5464</v>
      </c>
      <c r="D1574" t="s">
        <v>365</v>
      </c>
      <c r="E1574" s="2" t="s">
        <v>269</v>
      </c>
      <c r="F1574" t="s">
        <v>2262</v>
      </c>
      <c r="G1574" s="2" t="s">
        <v>1013</v>
      </c>
      <c r="H1574" t="s">
        <v>1405</v>
      </c>
    </row>
    <row r="1575" spans="1:8" x14ac:dyDescent="0.15">
      <c r="A1575" s="232">
        <v>1580</v>
      </c>
      <c r="B1575" t="s">
        <v>5465</v>
      </c>
      <c r="C1575" t="s">
        <v>5466</v>
      </c>
      <c r="D1575" t="s">
        <v>365</v>
      </c>
      <c r="E1575" s="2" t="s">
        <v>269</v>
      </c>
      <c r="F1575" t="s">
        <v>1917</v>
      </c>
      <c r="G1575" s="2" t="s">
        <v>1060</v>
      </c>
      <c r="H1575" t="s">
        <v>1405</v>
      </c>
    </row>
    <row r="1576" spans="1:8" x14ac:dyDescent="0.15">
      <c r="A1576" s="232">
        <v>1581</v>
      </c>
      <c r="B1576" t="s">
        <v>5467</v>
      </c>
      <c r="C1576" t="s">
        <v>5468</v>
      </c>
      <c r="D1576" t="s">
        <v>365</v>
      </c>
      <c r="E1576" s="2" t="s">
        <v>269</v>
      </c>
      <c r="F1576" t="s">
        <v>1901</v>
      </c>
      <c r="G1576" s="2" t="s">
        <v>4816</v>
      </c>
      <c r="H1576" t="s">
        <v>1405</v>
      </c>
    </row>
    <row r="1577" spans="1:8" x14ac:dyDescent="0.15">
      <c r="A1577" s="232">
        <v>1582</v>
      </c>
      <c r="B1577" t="s">
        <v>5469</v>
      </c>
      <c r="C1577" t="s">
        <v>5470</v>
      </c>
      <c r="D1577" t="s">
        <v>365</v>
      </c>
      <c r="E1577" s="2" t="s">
        <v>269</v>
      </c>
      <c r="F1577" t="s">
        <v>2273</v>
      </c>
      <c r="G1577" s="2" t="s">
        <v>796</v>
      </c>
      <c r="H1577" t="s">
        <v>1405</v>
      </c>
    </row>
    <row r="1578" spans="1:8" x14ac:dyDescent="0.15">
      <c r="A1578" s="232">
        <v>1583</v>
      </c>
      <c r="B1578" t="s">
        <v>5471</v>
      </c>
      <c r="C1578" t="s">
        <v>5472</v>
      </c>
      <c r="D1578" t="s">
        <v>365</v>
      </c>
      <c r="E1578" s="2" t="s">
        <v>271</v>
      </c>
      <c r="F1578" t="s">
        <v>1921</v>
      </c>
      <c r="G1578" s="2" t="s">
        <v>1062</v>
      </c>
      <c r="H1578" t="s">
        <v>1405</v>
      </c>
    </row>
    <row r="1579" spans="1:8" x14ac:dyDescent="0.15">
      <c r="A1579" s="232">
        <v>1584</v>
      </c>
      <c r="B1579" t="s">
        <v>5473</v>
      </c>
      <c r="C1579" t="s">
        <v>5474</v>
      </c>
      <c r="D1579" t="s">
        <v>365</v>
      </c>
      <c r="E1579" s="2" t="s">
        <v>271</v>
      </c>
      <c r="F1579" t="s">
        <v>2055</v>
      </c>
      <c r="G1579" s="2" t="s">
        <v>870</v>
      </c>
      <c r="H1579" t="s">
        <v>1405</v>
      </c>
    </row>
    <row r="1580" spans="1:8" x14ac:dyDescent="0.15">
      <c r="A1580" s="232">
        <v>1585</v>
      </c>
      <c r="B1580" t="s">
        <v>5475</v>
      </c>
      <c r="C1580" t="s">
        <v>5476</v>
      </c>
      <c r="D1580" t="s">
        <v>365</v>
      </c>
      <c r="E1580" s="2" t="s">
        <v>271</v>
      </c>
      <c r="F1580" t="s">
        <v>2206</v>
      </c>
      <c r="G1580" s="2" t="s">
        <v>2286</v>
      </c>
      <c r="H1580" t="s">
        <v>1405</v>
      </c>
    </row>
    <row r="1581" spans="1:8" x14ac:dyDescent="0.15">
      <c r="A1581" s="232">
        <v>1586</v>
      </c>
      <c r="B1581" t="s">
        <v>5477</v>
      </c>
      <c r="C1581" t="s">
        <v>5478</v>
      </c>
      <c r="D1581" t="s">
        <v>365</v>
      </c>
      <c r="E1581" s="2" t="s">
        <v>271</v>
      </c>
      <c r="F1581" t="s">
        <v>1921</v>
      </c>
      <c r="G1581" s="2" t="s">
        <v>1063</v>
      </c>
      <c r="H1581" t="s">
        <v>1405</v>
      </c>
    </row>
    <row r="1582" spans="1:8" x14ac:dyDescent="0.15">
      <c r="A1582" s="232">
        <v>1587</v>
      </c>
      <c r="B1582" t="s">
        <v>5479</v>
      </c>
      <c r="C1582" t="s">
        <v>5480</v>
      </c>
      <c r="D1582" t="s">
        <v>365</v>
      </c>
      <c r="E1582" s="2" t="s">
        <v>271</v>
      </c>
      <c r="F1582" t="s">
        <v>2206</v>
      </c>
      <c r="G1582" s="2" t="s">
        <v>4021</v>
      </c>
      <c r="H1582" t="s">
        <v>1405</v>
      </c>
    </row>
    <row r="1583" spans="1:8" x14ac:dyDescent="0.15">
      <c r="A1583" s="232">
        <v>1588</v>
      </c>
      <c r="B1583" t="s">
        <v>5481</v>
      </c>
      <c r="C1583" t="s">
        <v>5482</v>
      </c>
      <c r="D1583" t="s">
        <v>365</v>
      </c>
      <c r="E1583" s="2" t="s">
        <v>271</v>
      </c>
      <c r="F1583" t="s">
        <v>1910</v>
      </c>
      <c r="G1583" s="2" t="s">
        <v>1064</v>
      </c>
      <c r="H1583" t="s">
        <v>1405</v>
      </c>
    </row>
    <row r="1584" spans="1:8" x14ac:dyDescent="0.15">
      <c r="A1584" s="232">
        <v>1589</v>
      </c>
      <c r="B1584" t="s">
        <v>5483</v>
      </c>
      <c r="C1584" t="s">
        <v>5484</v>
      </c>
      <c r="D1584" t="s">
        <v>365</v>
      </c>
      <c r="E1584" s="2" t="s">
        <v>271</v>
      </c>
      <c r="F1584" t="s">
        <v>2366</v>
      </c>
      <c r="G1584" s="2" t="s">
        <v>1065</v>
      </c>
      <c r="H1584" t="s">
        <v>1405</v>
      </c>
    </row>
    <row r="1585" spans="1:8" x14ac:dyDescent="0.15">
      <c r="A1585" s="232">
        <v>1590</v>
      </c>
      <c r="B1585" t="s">
        <v>5485</v>
      </c>
      <c r="C1585" t="s">
        <v>5486</v>
      </c>
      <c r="D1585" t="s">
        <v>365</v>
      </c>
      <c r="E1585" s="2" t="s">
        <v>271</v>
      </c>
      <c r="F1585" t="s">
        <v>2137</v>
      </c>
      <c r="G1585" s="2" t="s">
        <v>5487</v>
      </c>
      <c r="H1585" t="s">
        <v>1405</v>
      </c>
    </row>
    <row r="1586" spans="1:8" x14ac:dyDescent="0.15">
      <c r="A1586" s="232">
        <v>1591</v>
      </c>
      <c r="B1586" t="s">
        <v>5488</v>
      </c>
      <c r="C1586" t="s">
        <v>5489</v>
      </c>
      <c r="D1586" t="s">
        <v>365</v>
      </c>
      <c r="E1586" s="2" t="s">
        <v>271</v>
      </c>
      <c r="F1586" t="s">
        <v>2021</v>
      </c>
      <c r="G1586" s="2" t="s">
        <v>1066</v>
      </c>
      <c r="H1586" t="s">
        <v>1405</v>
      </c>
    </row>
    <row r="1587" spans="1:8" x14ac:dyDescent="0.15">
      <c r="A1587" s="232">
        <v>1592</v>
      </c>
      <c r="B1587" t="s">
        <v>5490</v>
      </c>
      <c r="C1587" t="s">
        <v>5491</v>
      </c>
      <c r="D1587" t="s">
        <v>365</v>
      </c>
      <c r="E1587" s="2" t="s">
        <v>270</v>
      </c>
      <c r="F1587" t="s">
        <v>2021</v>
      </c>
      <c r="G1587" s="2" t="s">
        <v>1067</v>
      </c>
      <c r="H1587" t="s">
        <v>1405</v>
      </c>
    </row>
    <row r="1588" spans="1:8" x14ac:dyDescent="0.15">
      <c r="A1588" s="232">
        <v>1593</v>
      </c>
      <c r="B1588" t="s">
        <v>5492</v>
      </c>
      <c r="C1588" t="s">
        <v>5493</v>
      </c>
      <c r="D1588" t="s">
        <v>365</v>
      </c>
      <c r="E1588" s="2" t="s">
        <v>270</v>
      </c>
      <c r="F1588" t="s">
        <v>1910</v>
      </c>
      <c r="G1588" s="2" t="s">
        <v>1068</v>
      </c>
      <c r="H1588" t="s">
        <v>1405</v>
      </c>
    </row>
    <row r="1589" spans="1:8" x14ac:dyDescent="0.15">
      <c r="A1589" s="232">
        <v>1594</v>
      </c>
      <c r="B1589" t="s">
        <v>5494</v>
      </c>
      <c r="C1589" t="s">
        <v>5495</v>
      </c>
      <c r="D1589" t="s">
        <v>365</v>
      </c>
      <c r="E1589" s="2" t="s">
        <v>270</v>
      </c>
      <c r="F1589" t="s">
        <v>1910</v>
      </c>
      <c r="G1589" s="2" t="s">
        <v>817</v>
      </c>
      <c r="H1589" t="s">
        <v>1405</v>
      </c>
    </row>
    <row r="1590" spans="1:8" x14ac:dyDescent="0.15">
      <c r="A1590" s="232">
        <v>1595</v>
      </c>
      <c r="B1590" t="s">
        <v>5496</v>
      </c>
      <c r="C1590" t="s">
        <v>5497</v>
      </c>
      <c r="D1590" t="s">
        <v>365</v>
      </c>
      <c r="E1590" s="2" t="s">
        <v>270</v>
      </c>
      <c r="F1590" t="s">
        <v>1921</v>
      </c>
      <c r="G1590" s="2" t="s">
        <v>1069</v>
      </c>
      <c r="H1590" t="s">
        <v>1405</v>
      </c>
    </row>
    <row r="1591" spans="1:8" x14ac:dyDescent="0.15">
      <c r="A1591" s="232">
        <v>1596</v>
      </c>
      <c r="B1591" t="s">
        <v>5498</v>
      </c>
      <c r="C1591" t="s">
        <v>5499</v>
      </c>
      <c r="D1591" t="s">
        <v>365</v>
      </c>
      <c r="E1591" s="2" t="s">
        <v>270</v>
      </c>
      <c r="F1591" t="s">
        <v>2276</v>
      </c>
      <c r="G1591" s="2" t="s">
        <v>1070</v>
      </c>
      <c r="H1591" t="s">
        <v>1405</v>
      </c>
    </row>
    <row r="1592" spans="1:8" x14ac:dyDescent="0.15">
      <c r="A1592" s="232">
        <v>1597</v>
      </c>
      <c r="B1592" t="s">
        <v>5500</v>
      </c>
      <c r="C1592" t="s">
        <v>5501</v>
      </c>
      <c r="D1592" t="s">
        <v>365</v>
      </c>
      <c r="E1592" s="2" t="s">
        <v>270</v>
      </c>
      <c r="F1592" t="s">
        <v>2262</v>
      </c>
      <c r="G1592" s="2" t="s">
        <v>777</v>
      </c>
      <c r="H1592" t="s">
        <v>1405</v>
      </c>
    </row>
    <row r="1593" spans="1:8" x14ac:dyDescent="0.15">
      <c r="A1593" s="232">
        <v>1598</v>
      </c>
      <c r="B1593" t="s">
        <v>5502</v>
      </c>
      <c r="C1593" t="s">
        <v>5503</v>
      </c>
      <c r="D1593" t="s">
        <v>365</v>
      </c>
      <c r="E1593" s="2" t="s">
        <v>270</v>
      </c>
      <c r="F1593" t="s">
        <v>1910</v>
      </c>
      <c r="G1593" s="2" t="s">
        <v>1071</v>
      </c>
      <c r="H1593" t="s">
        <v>1405</v>
      </c>
    </row>
    <row r="1594" spans="1:8" x14ac:dyDescent="0.15">
      <c r="A1594" s="232">
        <v>1599</v>
      </c>
      <c r="B1594" t="s">
        <v>5504</v>
      </c>
      <c r="C1594" t="s">
        <v>5505</v>
      </c>
      <c r="D1594" t="s">
        <v>365</v>
      </c>
      <c r="E1594" s="2" t="s">
        <v>270</v>
      </c>
      <c r="F1594" t="s">
        <v>1932</v>
      </c>
      <c r="G1594" s="2" t="s">
        <v>513</v>
      </c>
      <c r="H1594" t="s">
        <v>1405</v>
      </c>
    </row>
    <row r="1595" spans="1:8" x14ac:dyDescent="0.15">
      <c r="A1595" s="232">
        <v>1600</v>
      </c>
      <c r="B1595" t="s">
        <v>5506</v>
      </c>
      <c r="C1595" t="s">
        <v>5507</v>
      </c>
      <c r="D1595" t="s">
        <v>365</v>
      </c>
      <c r="E1595" s="2" t="s">
        <v>270</v>
      </c>
      <c r="F1595" t="s">
        <v>2066</v>
      </c>
      <c r="G1595" s="2" t="s">
        <v>762</v>
      </c>
      <c r="H1595" t="s">
        <v>1405</v>
      </c>
    </row>
    <row r="1596" spans="1:8" x14ac:dyDescent="0.15">
      <c r="A1596" s="232">
        <v>1601</v>
      </c>
      <c r="B1596" t="s">
        <v>5508</v>
      </c>
      <c r="C1596" t="s">
        <v>5509</v>
      </c>
      <c r="D1596" t="s">
        <v>365</v>
      </c>
      <c r="E1596" s="2" t="s">
        <v>269</v>
      </c>
      <c r="F1596" t="s">
        <v>1921</v>
      </c>
      <c r="G1596" s="2" t="s">
        <v>563</v>
      </c>
      <c r="H1596" t="s">
        <v>1405</v>
      </c>
    </row>
    <row r="1597" spans="1:8" x14ac:dyDescent="0.15">
      <c r="A1597" s="232">
        <v>1602</v>
      </c>
      <c r="B1597" t="s">
        <v>5510</v>
      </c>
      <c r="C1597" t="s">
        <v>5511</v>
      </c>
      <c r="D1597" t="s">
        <v>365</v>
      </c>
      <c r="E1597" s="2" t="s">
        <v>269</v>
      </c>
      <c r="F1597" t="s">
        <v>1910</v>
      </c>
      <c r="G1597" s="2" t="s">
        <v>869</v>
      </c>
      <c r="H1597" t="s">
        <v>1405</v>
      </c>
    </row>
    <row r="1598" spans="1:8" x14ac:dyDescent="0.15">
      <c r="A1598" s="232">
        <v>1603</v>
      </c>
      <c r="B1598" t="s">
        <v>5512</v>
      </c>
      <c r="C1598" t="s">
        <v>5513</v>
      </c>
      <c r="D1598" t="s">
        <v>365</v>
      </c>
      <c r="E1598" s="2" t="s">
        <v>269</v>
      </c>
      <c r="F1598" t="s">
        <v>2003</v>
      </c>
      <c r="G1598" s="2" t="s">
        <v>1072</v>
      </c>
      <c r="H1598" t="s">
        <v>1405</v>
      </c>
    </row>
    <row r="1599" spans="1:8" x14ac:dyDescent="0.15">
      <c r="A1599" s="232">
        <v>1604</v>
      </c>
      <c r="B1599" t="s">
        <v>5514</v>
      </c>
      <c r="C1599" t="s">
        <v>5515</v>
      </c>
      <c r="D1599" t="s">
        <v>365</v>
      </c>
      <c r="E1599" s="2" t="s">
        <v>269</v>
      </c>
      <c r="F1599" t="s">
        <v>1921</v>
      </c>
      <c r="G1599" s="2" t="s">
        <v>1073</v>
      </c>
      <c r="H1599" t="s">
        <v>1405</v>
      </c>
    </row>
    <row r="1600" spans="1:8" x14ac:dyDescent="0.15">
      <c r="A1600" s="232">
        <v>1605</v>
      </c>
      <c r="B1600" t="s">
        <v>5516</v>
      </c>
      <c r="C1600" t="s">
        <v>5517</v>
      </c>
      <c r="D1600" t="s">
        <v>365</v>
      </c>
      <c r="E1600" s="2" t="s">
        <v>269</v>
      </c>
      <c r="F1600" t="s">
        <v>2021</v>
      </c>
      <c r="G1600" s="2" t="s">
        <v>5518</v>
      </c>
      <c r="H1600" t="s">
        <v>1405</v>
      </c>
    </row>
    <row r="1601" spans="1:8" x14ac:dyDescent="0.15">
      <c r="A1601" s="232">
        <v>1606</v>
      </c>
      <c r="B1601" t="s">
        <v>5519</v>
      </c>
      <c r="C1601" t="s">
        <v>5520</v>
      </c>
      <c r="D1601" t="s">
        <v>365</v>
      </c>
      <c r="E1601" s="2" t="s">
        <v>269</v>
      </c>
      <c r="F1601" t="s">
        <v>1932</v>
      </c>
      <c r="G1601" s="2" t="s">
        <v>4052</v>
      </c>
      <c r="H1601" t="s">
        <v>1405</v>
      </c>
    </row>
    <row r="1602" spans="1:8" x14ac:dyDescent="0.15">
      <c r="A1602" s="232">
        <v>1607</v>
      </c>
      <c r="B1602" t="s">
        <v>5521</v>
      </c>
      <c r="C1602" t="s">
        <v>5522</v>
      </c>
      <c r="D1602" t="s">
        <v>365</v>
      </c>
      <c r="E1602" s="2" t="s">
        <v>269</v>
      </c>
      <c r="F1602" t="s">
        <v>1910</v>
      </c>
      <c r="G1602" s="2" t="s">
        <v>5523</v>
      </c>
      <c r="H1602" t="s">
        <v>1405</v>
      </c>
    </row>
    <row r="1603" spans="1:8" x14ac:dyDescent="0.15">
      <c r="A1603" s="232">
        <v>1608</v>
      </c>
      <c r="B1603" t="s">
        <v>5524</v>
      </c>
      <c r="C1603" t="s">
        <v>5525</v>
      </c>
      <c r="D1603" t="s">
        <v>365</v>
      </c>
      <c r="E1603" s="2" t="s">
        <v>269</v>
      </c>
      <c r="F1603" t="s">
        <v>1910</v>
      </c>
      <c r="G1603" s="2" t="s">
        <v>3659</v>
      </c>
      <c r="H1603" t="s">
        <v>1405</v>
      </c>
    </row>
    <row r="1604" spans="1:8" x14ac:dyDescent="0.15">
      <c r="A1604" s="232">
        <v>1609</v>
      </c>
      <c r="B1604" t="s">
        <v>5526</v>
      </c>
      <c r="C1604" t="s">
        <v>5527</v>
      </c>
      <c r="D1604" t="s">
        <v>365</v>
      </c>
      <c r="E1604" s="2" t="s">
        <v>271</v>
      </c>
      <c r="F1604" t="s">
        <v>1932</v>
      </c>
      <c r="G1604" s="2" t="s">
        <v>1074</v>
      </c>
      <c r="H1604" t="s">
        <v>1405</v>
      </c>
    </row>
    <row r="1605" spans="1:8" x14ac:dyDescent="0.15">
      <c r="A1605" s="232">
        <v>1610</v>
      </c>
      <c r="B1605" t="s">
        <v>5528</v>
      </c>
      <c r="C1605" t="s">
        <v>5529</v>
      </c>
      <c r="D1605" t="s">
        <v>365</v>
      </c>
      <c r="E1605" s="2" t="s">
        <v>270</v>
      </c>
      <c r="F1605" t="s">
        <v>1910</v>
      </c>
      <c r="G1605" s="2" t="s">
        <v>878</v>
      </c>
      <c r="H1605" t="s">
        <v>1405</v>
      </c>
    </row>
    <row r="1606" spans="1:8" x14ac:dyDescent="0.15">
      <c r="A1606" s="232">
        <v>1611</v>
      </c>
      <c r="B1606" t="s">
        <v>5530</v>
      </c>
      <c r="C1606" t="s">
        <v>5531</v>
      </c>
      <c r="D1606" t="s">
        <v>365</v>
      </c>
      <c r="E1606" s="2" t="s">
        <v>269</v>
      </c>
      <c r="F1606" t="s">
        <v>2133</v>
      </c>
      <c r="G1606" s="2" t="s">
        <v>1059</v>
      </c>
      <c r="H1606" t="s">
        <v>1405</v>
      </c>
    </row>
    <row r="1607" spans="1:8" x14ac:dyDescent="0.15">
      <c r="A1607" s="232">
        <v>1612</v>
      </c>
      <c r="B1607" t="s">
        <v>5532</v>
      </c>
      <c r="C1607" t="s">
        <v>5533</v>
      </c>
      <c r="D1607" t="s">
        <v>365</v>
      </c>
      <c r="E1607" s="2" t="s">
        <v>269</v>
      </c>
      <c r="F1607" t="s">
        <v>2087</v>
      </c>
      <c r="G1607" s="2" t="s">
        <v>869</v>
      </c>
      <c r="H1607" t="s">
        <v>1405</v>
      </c>
    </row>
    <row r="1608" spans="1:8" x14ac:dyDescent="0.15">
      <c r="A1608" s="232">
        <v>1613</v>
      </c>
      <c r="B1608" t="s">
        <v>5534</v>
      </c>
      <c r="C1608" t="s">
        <v>5535</v>
      </c>
      <c r="D1608" t="s">
        <v>365</v>
      </c>
      <c r="E1608" s="2" t="s">
        <v>269</v>
      </c>
      <c r="F1608" t="s">
        <v>1932</v>
      </c>
      <c r="G1608" s="2" t="s">
        <v>3121</v>
      </c>
      <c r="H1608" t="s">
        <v>1405</v>
      </c>
    </row>
    <row r="1609" spans="1:8" x14ac:dyDescent="0.15">
      <c r="A1609" s="232">
        <v>1614</v>
      </c>
      <c r="B1609" t="s">
        <v>5536</v>
      </c>
      <c r="C1609" t="s">
        <v>5537</v>
      </c>
      <c r="D1609" t="s">
        <v>365</v>
      </c>
      <c r="E1609" s="2" t="s">
        <v>269</v>
      </c>
      <c r="F1609" t="s">
        <v>1921</v>
      </c>
      <c r="G1609" s="2" t="s">
        <v>1075</v>
      </c>
      <c r="H1609" t="s">
        <v>1405</v>
      </c>
    </row>
    <row r="1610" spans="1:8" x14ac:dyDescent="0.15">
      <c r="A1610" s="232">
        <v>1615</v>
      </c>
      <c r="B1610" t="s">
        <v>5538</v>
      </c>
      <c r="C1610" t="s">
        <v>5539</v>
      </c>
      <c r="D1610" t="s">
        <v>365</v>
      </c>
      <c r="E1610" s="2" t="s">
        <v>270</v>
      </c>
      <c r="F1610" t="s">
        <v>2967</v>
      </c>
      <c r="G1610" s="2" t="s">
        <v>987</v>
      </c>
      <c r="H1610" t="s">
        <v>1405</v>
      </c>
    </row>
    <row r="1611" spans="1:8" x14ac:dyDescent="0.15">
      <c r="A1611" s="232">
        <v>1616</v>
      </c>
      <c r="B1611" t="s">
        <v>5540</v>
      </c>
      <c r="C1611" t="s">
        <v>5541</v>
      </c>
      <c r="D1611" t="s">
        <v>365</v>
      </c>
      <c r="E1611" s="2" t="s">
        <v>270</v>
      </c>
      <c r="F1611" t="s">
        <v>1945</v>
      </c>
      <c r="G1611" s="2" t="s">
        <v>781</v>
      </c>
      <c r="H1611" t="s">
        <v>1405</v>
      </c>
    </row>
    <row r="1612" spans="1:8" x14ac:dyDescent="0.15">
      <c r="A1612" s="232">
        <v>1617</v>
      </c>
      <c r="B1612" t="s">
        <v>5542</v>
      </c>
      <c r="C1612" t="s">
        <v>5543</v>
      </c>
      <c r="D1612" t="s">
        <v>365</v>
      </c>
      <c r="E1612" s="2" t="s">
        <v>271</v>
      </c>
      <c r="F1612" t="s">
        <v>1932</v>
      </c>
      <c r="G1612" s="2" t="s">
        <v>1076</v>
      </c>
      <c r="H1612" t="s">
        <v>1405</v>
      </c>
    </row>
    <row r="1613" spans="1:8" x14ac:dyDescent="0.15">
      <c r="A1613" s="232">
        <v>1618</v>
      </c>
      <c r="B1613" t="s">
        <v>5544</v>
      </c>
      <c r="C1613" t="s">
        <v>5545</v>
      </c>
      <c r="D1613" t="s">
        <v>365</v>
      </c>
      <c r="E1613" s="2" t="s">
        <v>271</v>
      </c>
      <c r="F1613" t="s">
        <v>2055</v>
      </c>
      <c r="G1613" s="2" t="s">
        <v>1061</v>
      </c>
      <c r="H1613" t="s">
        <v>1405</v>
      </c>
    </row>
    <row r="1614" spans="1:8" x14ac:dyDescent="0.15">
      <c r="A1614" s="232">
        <v>1619</v>
      </c>
      <c r="B1614" t="s">
        <v>5546</v>
      </c>
      <c r="C1614" t="s">
        <v>5547</v>
      </c>
      <c r="D1614" t="s">
        <v>365</v>
      </c>
      <c r="E1614" s="2" t="s">
        <v>271</v>
      </c>
      <c r="F1614" t="s">
        <v>2021</v>
      </c>
      <c r="G1614" s="2" t="s">
        <v>1974</v>
      </c>
      <c r="H1614" t="s">
        <v>1405</v>
      </c>
    </row>
    <row r="1615" spans="1:8" x14ac:dyDescent="0.15">
      <c r="A1615" s="232">
        <v>1620</v>
      </c>
      <c r="B1615" t="s">
        <v>5548</v>
      </c>
      <c r="C1615" t="s">
        <v>5549</v>
      </c>
      <c r="D1615" t="s">
        <v>365</v>
      </c>
      <c r="E1615" s="2" t="s">
        <v>271</v>
      </c>
      <c r="F1615" t="s">
        <v>1932</v>
      </c>
      <c r="G1615" s="2" t="s">
        <v>1034</v>
      </c>
      <c r="H1615" t="s">
        <v>1405</v>
      </c>
    </row>
    <row r="1616" spans="1:8" x14ac:dyDescent="0.15">
      <c r="A1616" s="232">
        <v>1621</v>
      </c>
      <c r="B1616" t="s">
        <v>5550</v>
      </c>
      <c r="C1616" t="s">
        <v>5551</v>
      </c>
      <c r="D1616" t="s">
        <v>365</v>
      </c>
      <c r="E1616" s="2" t="s">
        <v>271</v>
      </c>
      <c r="F1616" t="s">
        <v>2366</v>
      </c>
      <c r="G1616" s="2" t="s">
        <v>1077</v>
      </c>
      <c r="H1616" t="s">
        <v>1405</v>
      </c>
    </row>
    <row r="1617" spans="1:8" x14ac:dyDescent="0.15">
      <c r="A1617" s="232">
        <v>1622</v>
      </c>
      <c r="B1617" t="s">
        <v>5552</v>
      </c>
      <c r="C1617" t="s">
        <v>5553</v>
      </c>
      <c r="D1617" t="s">
        <v>365</v>
      </c>
      <c r="E1617" s="2" t="s">
        <v>271</v>
      </c>
      <c r="F1617" t="s">
        <v>1921</v>
      </c>
      <c r="G1617" s="2" t="s">
        <v>5554</v>
      </c>
      <c r="H1617" t="s">
        <v>1405</v>
      </c>
    </row>
    <row r="1618" spans="1:8" x14ac:dyDescent="0.15">
      <c r="A1618" s="232">
        <v>1623</v>
      </c>
      <c r="B1618" t="s">
        <v>5555</v>
      </c>
      <c r="C1618" t="s">
        <v>5556</v>
      </c>
      <c r="D1618" t="s">
        <v>365</v>
      </c>
      <c r="E1618" s="2" t="s">
        <v>271</v>
      </c>
      <c r="F1618" t="s">
        <v>1932</v>
      </c>
      <c r="G1618" s="2" t="s">
        <v>1078</v>
      </c>
      <c r="H1618" t="s">
        <v>1405</v>
      </c>
    </row>
    <row r="1619" spans="1:8" x14ac:dyDescent="0.15">
      <c r="A1619" s="232">
        <v>1624</v>
      </c>
      <c r="B1619" t="s">
        <v>5557</v>
      </c>
      <c r="C1619" t="s">
        <v>5558</v>
      </c>
      <c r="D1619" t="s">
        <v>365</v>
      </c>
      <c r="E1619" s="2" t="s">
        <v>271</v>
      </c>
      <c r="F1619" t="s">
        <v>1901</v>
      </c>
      <c r="G1619" s="2" t="s">
        <v>507</v>
      </c>
      <c r="H1619" t="s">
        <v>1405</v>
      </c>
    </row>
    <row r="1620" spans="1:8" x14ac:dyDescent="0.15">
      <c r="A1620" s="232">
        <v>1625</v>
      </c>
      <c r="B1620" t="s">
        <v>5559</v>
      </c>
      <c r="C1620" t="s">
        <v>5560</v>
      </c>
      <c r="D1620" t="s">
        <v>365</v>
      </c>
      <c r="E1620" s="2" t="s">
        <v>271</v>
      </c>
      <c r="F1620" t="s">
        <v>2967</v>
      </c>
      <c r="G1620" s="2" t="s">
        <v>738</v>
      </c>
      <c r="H1620" t="s">
        <v>1405</v>
      </c>
    </row>
    <row r="1621" spans="1:8" x14ac:dyDescent="0.15">
      <c r="A1621" s="232">
        <v>1626</v>
      </c>
      <c r="B1621" t="s">
        <v>5561</v>
      </c>
      <c r="C1621" t="s">
        <v>5562</v>
      </c>
      <c r="D1621" t="s">
        <v>365</v>
      </c>
      <c r="E1621" s="2" t="s">
        <v>271</v>
      </c>
      <c r="F1621" t="s">
        <v>2003</v>
      </c>
      <c r="G1621" s="2" t="s">
        <v>4746</v>
      </c>
      <c r="H1621" t="s">
        <v>1405</v>
      </c>
    </row>
    <row r="1622" spans="1:8" x14ac:dyDescent="0.15">
      <c r="A1622" s="232">
        <v>1627</v>
      </c>
      <c r="B1622" t="s">
        <v>5563</v>
      </c>
      <c r="C1622" t="s">
        <v>5564</v>
      </c>
      <c r="D1622" t="s">
        <v>365</v>
      </c>
      <c r="E1622" s="2" t="s">
        <v>270</v>
      </c>
      <c r="F1622" t="s">
        <v>2967</v>
      </c>
      <c r="G1622" s="2" t="s">
        <v>2152</v>
      </c>
      <c r="H1622" t="s">
        <v>1405</v>
      </c>
    </row>
    <row r="1623" spans="1:8" x14ac:dyDescent="0.15">
      <c r="A1623" s="232">
        <v>1628</v>
      </c>
      <c r="B1623" t="s">
        <v>5565</v>
      </c>
      <c r="C1623" t="s">
        <v>5566</v>
      </c>
      <c r="D1623" t="s">
        <v>365</v>
      </c>
      <c r="E1623" s="2" t="s">
        <v>270</v>
      </c>
      <c r="F1623" t="s">
        <v>2967</v>
      </c>
      <c r="G1623" s="2" t="s">
        <v>986</v>
      </c>
      <c r="H1623" t="s">
        <v>1405</v>
      </c>
    </row>
    <row r="1624" spans="1:8" x14ac:dyDescent="0.15">
      <c r="A1624" s="232">
        <v>1629</v>
      </c>
      <c r="B1624" t="s">
        <v>5567</v>
      </c>
      <c r="C1624" t="s">
        <v>5568</v>
      </c>
      <c r="D1624" t="s">
        <v>365</v>
      </c>
      <c r="E1624" s="2" t="s">
        <v>270</v>
      </c>
      <c r="F1624" t="s">
        <v>2206</v>
      </c>
      <c r="G1624" s="2" t="s">
        <v>5569</v>
      </c>
      <c r="H1624" t="s">
        <v>1405</v>
      </c>
    </row>
    <row r="1625" spans="1:8" x14ac:dyDescent="0.15">
      <c r="A1625" s="232">
        <v>1630</v>
      </c>
      <c r="B1625" t="s">
        <v>5570</v>
      </c>
      <c r="C1625" t="s">
        <v>5571</v>
      </c>
      <c r="D1625" t="s">
        <v>365</v>
      </c>
      <c r="E1625" s="2" t="s">
        <v>270</v>
      </c>
      <c r="F1625" t="s">
        <v>2133</v>
      </c>
      <c r="G1625" s="2" t="s">
        <v>1079</v>
      </c>
      <c r="H1625" t="s">
        <v>1405</v>
      </c>
    </row>
    <row r="1626" spans="1:8" x14ac:dyDescent="0.15">
      <c r="A1626" s="232">
        <v>1631</v>
      </c>
      <c r="B1626" t="s">
        <v>5572</v>
      </c>
      <c r="C1626" t="s">
        <v>5573</v>
      </c>
      <c r="D1626" t="s">
        <v>365</v>
      </c>
      <c r="E1626" s="2" t="s">
        <v>270</v>
      </c>
      <c r="F1626" t="s">
        <v>1932</v>
      </c>
      <c r="G1626" s="2" t="s">
        <v>5574</v>
      </c>
      <c r="H1626" t="s">
        <v>1405</v>
      </c>
    </row>
    <row r="1627" spans="1:8" x14ac:dyDescent="0.15">
      <c r="A1627" s="232">
        <v>1632</v>
      </c>
      <c r="B1627" t="s">
        <v>5575</v>
      </c>
      <c r="C1627" t="s">
        <v>5576</v>
      </c>
      <c r="D1627" t="s">
        <v>365</v>
      </c>
      <c r="E1627" s="2" t="s">
        <v>270</v>
      </c>
      <c r="F1627" t="s">
        <v>1910</v>
      </c>
      <c r="G1627" s="2" t="s">
        <v>927</v>
      </c>
      <c r="H1627" t="s">
        <v>1405</v>
      </c>
    </row>
    <row r="1628" spans="1:8" x14ac:dyDescent="0.15">
      <c r="A1628" s="232">
        <v>1633</v>
      </c>
      <c r="B1628" t="s">
        <v>5577</v>
      </c>
      <c r="C1628" t="s">
        <v>5578</v>
      </c>
      <c r="D1628" t="s">
        <v>365</v>
      </c>
      <c r="E1628" s="2" t="s">
        <v>270</v>
      </c>
      <c r="F1628" t="s">
        <v>27</v>
      </c>
      <c r="G1628" s="2" t="s">
        <v>561</v>
      </c>
      <c r="H1628" t="s">
        <v>1405</v>
      </c>
    </row>
    <row r="1629" spans="1:8" x14ac:dyDescent="0.15">
      <c r="A1629" s="232">
        <v>1634</v>
      </c>
      <c r="B1629" t="s">
        <v>5579</v>
      </c>
      <c r="C1629" t="s">
        <v>5580</v>
      </c>
      <c r="D1629" t="s">
        <v>365</v>
      </c>
      <c r="E1629" s="2" t="s">
        <v>269</v>
      </c>
      <c r="F1629" t="s">
        <v>1948</v>
      </c>
      <c r="G1629" s="2" t="s">
        <v>527</v>
      </c>
      <c r="H1629" t="s">
        <v>1405</v>
      </c>
    </row>
    <row r="1630" spans="1:8" x14ac:dyDescent="0.15">
      <c r="A1630" s="232">
        <v>1635</v>
      </c>
      <c r="B1630" t="s">
        <v>5581</v>
      </c>
      <c r="C1630" t="s">
        <v>5582</v>
      </c>
      <c r="D1630" t="s">
        <v>365</v>
      </c>
      <c r="E1630" s="2" t="s">
        <v>269</v>
      </c>
      <c r="F1630" t="s">
        <v>2048</v>
      </c>
      <c r="G1630" s="2" t="s">
        <v>759</v>
      </c>
      <c r="H1630" t="s">
        <v>1405</v>
      </c>
    </row>
    <row r="1631" spans="1:8" x14ac:dyDescent="0.15">
      <c r="A1631" s="232">
        <v>1636</v>
      </c>
      <c r="B1631" t="s">
        <v>5583</v>
      </c>
      <c r="C1631" t="s">
        <v>5584</v>
      </c>
      <c r="D1631" t="s">
        <v>365</v>
      </c>
      <c r="E1631" s="2" t="s">
        <v>269</v>
      </c>
      <c r="F1631" t="s">
        <v>2262</v>
      </c>
      <c r="G1631" s="2" t="s">
        <v>1080</v>
      </c>
      <c r="H1631" t="s">
        <v>1405</v>
      </c>
    </row>
    <row r="1632" spans="1:8" x14ac:dyDescent="0.15">
      <c r="A1632" s="232">
        <v>1637</v>
      </c>
      <c r="B1632" t="s">
        <v>5585</v>
      </c>
      <c r="C1632" t="s">
        <v>5586</v>
      </c>
      <c r="D1632" t="s">
        <v>365</v>
      </c>
      <c r="E1632" s="2" t="s">
        <v>269</v>
      </c>
      <c r="F1632" t="s">
        <v>2133</v>
      </c>
      <c r="G1632" s="2" t="s">
        <v>850</v>
      </c>
      <c r="H1632" t="s">
        <v>1405</v>
      </c>
    </row>
    <row r="1633" spans="1:8" x14ac:dyDescent="0.15">
      <c r="A1633" s="232">
        <v>1638</v>
      </c>
      <c r="B1633" t="s">
        <v>5587</v>
      </c>
      <c r="C1633" t="s">
        <v>5588</v>
      </c>
      <c r="D1633" t="s">
        <v>365</v>
      </c>
      <c r="E1633" s="2" t="s">
        <v>269</v>
      </c>
      <c r="F1633" t="s">
        <v>2967</v>
      </c>
      <c r="G1633" s="2" t="s">
        <v>2830</v>
      </c>
      <c r="H1633" t="s">
        <v>1405</v>
      </c>
    </row>
    <row r="1634" spans="1:8" x14ac:dyDescent="0.15">
      <c r="A1634" s="232">
        <v>1639</v>
      </c>
      <c r="B1634" t="s">
        <v>5589</v>
      </c>
      <c r="C1634" t="s">
        <v>5590</v>
      </c>
      <c r="D1634" t="s">
        <v>365</v>
      </c>
      <c r="E1634" s="2" t="s">
        <v>269</v>
      </c>
      <c r="F1634" t="s">
        <v>2133</v>
      </c>
      <c r="G1634" s="2" t="s">
        <v>852</v>
      </c>
      <c r="H1634" t="s">
        <v>1405</v>
      </c>
    </row>
    <row r="1635" spans="1:8" x14ac:dyDescent="0.15">
      <c r="A1635" s="232">
        <v>1640</v>
      </c>
      <c r="B1635" t="s">
        <v>5591</v>
      </c>
      <c r="C1635" t="s">
        <v>5592</v>
      </c>
      <c r="D1635" t="s">
        <v>365</v>
      </c>
      <c r="E1635" s="2" t="s">
        <v>269</v>
      </c>
      <c r="F1635" t="s">
        <v>1901</v>
      </c>
      <c r="G1635" s="2" t="s">
        <v>720</v>
      </c>
      <c r="H1635" t="s">
        <v>1405</v>
      </c>
    </row>
    <row r="1636" spans="1:8" x14ac:dyDescent="0.15">
      <c r="A1636" s="232">
        <v>1641</v>
      </c>
      <c r="B1636" t="s">
        <v>5593</v>
      </c>
      <c r="C1636" t="s">
        <v>5594</v>
      </c>
      <c r="D1636" t="s">
        <v>365</v>
      </c>
      <c r="E1636" s="2" t="s">
        <v>269</v>
      </c>
      <c r="F1636" t="s">
        <v>1932</v>
      </c>
      <c r="G1636" s="2" t="s">
        <v>1081</v>
      </c>
      <c r="H1636" t="s">
        <v>1405</v>
      </c>
    </row>
    <row r="1637" spans="1:8" x14ac:dyDescent="0.15">
      <c r="A1637" s="232">
        <v>1642</v>
      </c>
      <c r="B1637" t="s">
        <v>5595</v>
      </c>
      <c r="C1637" t="s">
        <v>5596</v>
      </c>
      <c r="D1637" t="s">
        <v>365</v>
      </c>
      <c r="E1637" s="2" t="s">
        <v>269</v>
      </c>
      <c r="F1637" t="s">
        <v>2967</v>
      </c>
      <c r="G1637" s="2" t="s">
        <v>528</v>
      </c>
      <c r="H1637" t="s">
        <v>1405</v>
      </c>
    </row>
    <row r="1638" spans="1:8" x14ac:dyDescent="0.15">
      <c r="A1638" s="232">
        <v>1643</v>
      </c>
      <c r="B1638" t="s">
        <v>5597</v>
      </c>
      <c r="C1638" t="s">
        <v>5598</v>
      </c>
      <c r="D1638" t="s">
        <v>365</v>
      </c>
      <c r="E1638" s="2" t="s">
        <v>269</v>
      </c>
      <c r="F1638" t="s">
        <v>2003</v>
      </c>
      <c r="G1638" s="2" t="s">
        <v>661</v>
      </c>
      <c r="H1638" t="s">
        <v>1405</v>
      </c>
    </row>
    <row r="1639" spans="1:8" x14ac:dyDescent="0.15">
      <c r="A1639" s="232">
        <v>1644</v>
      </c>
      <c r="B1639" t="s">
        <v>5599</v>
      </c>
      <c r="C1639" t="s">
        <v>5600</v>
      </c>
      <c r="D1639" t="s">
        <v>365</v>
      </c>
      <c r="E1639" s="2" t="s">
        <v>269</v>
      </c>
      <c r="F1639" t="s">
        <v>1932</v>
      </c>
      <c r="G1639" s="2" t="s">
        <v>667</v>
      </c>
      <c r="H1639" t="s">
        <v>1405</v>
      </c>
    </row>
    <row r="1640" spans="1:8" x14ac:dyDescent="0.15">
      <c r="A1640" s="232">
        <v>1645</v>
      </c>
      <c r="B1640" t="s">
        <v>5601</v>
      </c>
      <c r="C1640" t="s">
        <v>5602</v>
      </c>
      <c r="D1640" t="s">
        <v>365</v>
      </c>
      <c r="E1640" s="2" t="s">
        <v>269</v>
      </c>
      <c r="F1640" t="s">
        <v>27</v>
      </c>
      <c r="G1640" s="2" t="s">
        <v>550</v>
      </c>
      <c r="H1640" t="s">
        <v>1405</v>
      </c>
    </row>
    <row r="1641" spans="1:8" x14ac:dyDescent="0.15">
      <c r="A1641" s="232">
        <v>1646</v>
      </c>
      <c r="B1641" t="s">
        <v>5603</v>
      </c>
      <c r="C1641" t="s">
        <v>5604</v>
      </c>
      <c r="D1641" t="s">
        <v>365</v>
      </c>
      <c r="E1641" s="2" t="s">
        <v>269</v>
      </c>
      <c r="F1641" t="s">
        <v>2137</v>
      </c>
      <c r="G1641" s="2" t="s">
        <v>2404</v>
      </c>
      <c r="H1641" t="s">
        <v>1405</v>
      </c>
    </row>
    <row r="1642" spans="1:8" x14ac:dyDescent="0.15">
      <c r="A1642" s="232">
        <v>1647</v>
      </c>
      <c r="B1642" t="s">
        <v>5605</v>
      </c>
      <c r="C1642" t="s">
        <v>5606</v>
      </c>
      <c r="D1642" t="s">
        <v>365</v>
      </c>
      <c r="E1642" s="2" t="s">
        <v>269</v>
      </c>
      <c r="F1642" t="s">
        <v>1932</v>
      </c>
      <c r="G1642" s="2" t="s">
        <v>3103</v>
      </c>
      <c r="H1642" t="s">
        <v>1405</v>
      </c>
    </row>
    <row r="1643" spans="1:8" x14ac:dyDescent="0.15">
      <c r="A1643" s="232">
        <v>1648</v>
      </c>
      <c r="B1643" t="s">
        <v>5607</v>
      </c>
      <c r="C1643" t="s">
        <v>5608</v>
      </c>
      <c r="D1643" t="s">
        <v>365</v>
      </c>
      <c r="E1643" s="2" t="s">
        <v>271</v>
      </c>
      <c r="F1643" t="s">
        <v>2021</v>
      </c>
      <c r="G1643" s="2" t="s">
        <v>1082</v>
      </c>
      <c r="H1643" t="s">
        <v>1405</v>
      </c>
    </row>
    <row r="1644" spans="1:8" x14ac:dyDescent="0.15">
      <c r="A1644" s="232">
        <v>1649</v>
      </c>
      <c r="B1644" t="s">
        <v>5609</v>
      </c>
      <c r="C1644" t="s">
        <v>5610</v>
      </c>
      <c r="D1644" t="s">
        <v>365</v>
      </c>
      <c r="E1644" s="2" t="s">
        <v>270</v>
      </c>
      <c r="F1644" t="s">
        <v>2967</v>
      </c>
      <c r="G1644" s="2" t="s">
        <v>3469</v>
      </c>
      <c r="H1644" t="s">
        <v>1405</v>
      </c>
    </row>
    <row r="1645" spans="1:8" x14ac:dyDescent="0.15">
      <c r="A1645" s="232">
        <v>1650</v>
      </c>
      <c r="B1645" t="s">
        <v>5611</v>
      </c>
      <c r="C1645" t="s">
        <v>5612</v>
      </c>
      <c r="D1645" t="s">
        <v>365</v>
      </c>
      <c r="E1645" s="2" t="s">
        <v>271</v>
      </c>
      <c r="F1645" t="s">
        <v>27</v>
      </c>
      <c r="G1645" s="2" t="s">
        <v>5613</v>
      </c>
      <c r="H1645" t="s">
        <v>1405</v>
      </c>
    </row>
    <row r="1646" spans="1:8" x14ac:dyDescent="0.15">
      <c r="A1646" s="232">
        <v>1651</v>
      </c>
      <c r="B1646" t="s">
        <v>5614</v>
      </c>
      <c r="C1646" t="s">
        <v>5615</v>
      </c>
      <c r="D1646" t="s">
        <v>365</v>
      </c>
      <c r="E1646" s="2" t="s">
        <v>269</v>
      </c>
      <c r="F1646" t="s">
        <v>2133</v>
      </c>
      <c r="G1646" s="2" t="s">
        <v>3572</v>
      </c>
      <c r="H1646" t="s">
        <v>1405</v>
      </c>
    </row>
    <row r="1647" spans="1:8" x14ac:dyDescent="0.15">
      <c r="A1647" s="232">
        <v>1652</v>
      </c>
      <c r="B1647" t="s">
        <v>5616</v>
      </c>
      <c r="C1647" t="s">
        <v>5617</v>
      </c>
      <c r="D1647" t="s">
        <v>365</v>
      </c>
      <c r="E1647" s="2" t="s">
        <v>270</v>
      </c>
      <c r="F1647" t="s">
        <v>2206</v>
      </c>
      <c r="G1647" s="2" t="s">
        <v>811</v>
      </c>
      <c r="H1647" t="s">
        <v>1405</v>
      </c>
    </row>
    <row r="1648" spans="1:8" x14ac:dyDescent="0.15">
      <c r="A1648" s="232">
        <v>1653</v>
      </c>
      <c r="B1648" t="s">
        <v>5618</v>
      </c>
      <c r="C1648" t="s">
        <v>5619</v>
      </c>
      <c r="D1648" t="s">
        <v>365</v>
      </c>
      <c r="E1648" s="2" t="s">
        <v>270</v>
      </c>
      <c r="F1648" t="s">
        <v>2133</v>
      </c>
      <c r="G1648" s="2" t="s">
        <v>1083</v>
      </c>
      <c r="H1648" t="s">
        <v>1405</v>
      </c>
    </row>
    <row r="1649" spans="1:8" x14ac:dyDescent="0.15">
      <c r="A1649" s="232">
        <v>1654</v>
      </c>
      <c r="B1649" t="s">
        <v>5620</v>
      </c>
      <c r="C1649" t="s">
        <v>5621</v>
      </c>
      <c r="D1649" t="s">
        <v>365</v>
      </c>
      <c r="E1649" s="2" t="s">
        <v>269</v>
      </c>
      <c r="F1649" t="s">
        <v>2003</v>
      </c>
      <c r="G1649" s="2" t="s">
        <v>1084</v>
      </c>
      <c r="H1649" t="s">
        <v>1405</v>
      </c>
    </row>
    <row r="1650" spans="1:8" x14ac:dyDescent="0.15">
      <c r="A1650" s="232">
        <v>1655</v>
      </c>
      <c r="B1650" t="s">
        <v>5622</v>
      </c>
      <c r="C1650" t="s">
        <v>5623</v>
      </c>
      <c r="D1650" t="s">
        <v>365</v>
      </c>
      <c r="E1650" s="2" t="s">
        <v>269</v>
      </c>
      <c r="F1650" t="s">
        <v>2212</v>
      </c>
      <c r="G1650" s="2" t="s">
        <v>1085</v>
      </c>
      <c r="H1650" t="s">
        <v>1405</v>
      </c>
    </row>
    <row r="1651" spans="1:8" x14ac:dyDescent="0.15">
      <c r="A1651" s="232">
        <v>1656</v>
      </c>
      <c r="B1651" t="s">
        <v>5624</v>
      </c>
      <c r="C1651" t="s">
        <v>5625</v>
      </c>
      <c r="D1651" t="s">
        <v>365</v>
      </c>
      <c r="E1651" s="2" t="s">
        <v>269</v>
      </c>
      <c r="F1651" t="s">
        <v>2087</v>
      </c>
      <c r="G1651" s="2" t="s">
        <v>4223</v>
      </c>
      <c r="H1651" t="s">
        <v>1405</v>
      </c>
    </row>
    <row r="1652" spans="1:8" x14ac:dyDescent="0.15">
      <c r="A1652" s="232">
        <v>1657</v>
      </c>
      <c r="B1652" t="s">
        <v>5626</v>
      </c>
      <c r="C1652" t="s">
        <v>5627</v>
      </c>
      <c r="D1652" t="s">
        <v>365</v>
      </c>
      <c r="E1652" s="2" t="s">
        <v>269</v>
      </c>
      <c r="F1652" t="s">
        <v>2021</v>
      </c>
      <c r="G1652" s="2" t="s">
        <v>4990</v>
      </c>
      <c r="H1652" t="s">
        <v>1405</v>
      </c>
    </row>
    <row r="1653" spans="1:8" x14ac:dyDescent="0.15">
      <c r="A1653" s="232">
        <v>1658</v>
      </c>
      <c r="B1653" t="s">
        <v>5628</v>
      </c>
      <c r="C1653" t="s">
        <v>5629</v>
      </c>
      <c r="D1653" t="s">
        <v>365</v>
      </c>
      <c r="E1653" s="2" t="s">
        <v>269</v>
      </c>
      <c r="F1653" t="s">
        <v>1932</v>
      </c>
      <c r="G1653" s="2" t="s">
        <v>3572</v>
      </c>
      <c r="H1653" t="s">
        <v>1405</v>
      </c>
    </row>
    <row r="1654" spans="1:8" x14ac:dyDescent="0.15">
      <c r="A1654" s="232">
        <v>1659</v>
      </c>
      <c r="B1654" t="s">
        <v>5630</v>
      </c>
      <c r="C1654" t="s">
        <v>5631</v>
      </c>
      <c r="D1654" t="s">
        <v>365</v>
      </c>
      <c r="E1654" s="2" t="s">
        <v>271</v>
      </c>
      <c r="F1654" t="s">
        <v>1910</v>
      </c>
      <c r="G1654" s="2" t="s">
        <v>1086</v>
      </c>
      <c r="H1654" t="s">
        <v>1405</v>
      </c>
    </row>
    <row r="1655" spans="1:8" x14ac:dyDescent="0.15">
      <c r="A1655" s="232">
        <v>1660</v>
      </c>
      <c r="B1655" t="s">
        <v>5632</v>
      </c>
      <c r="C1655" t="s">
        <v>5633</v>
      </c>
      <c r="D1655" t="s">
        <v>365</v>
      </c>
      <c r="E1655" s="2" t="s">
        <v>269</v>
      </c>
      <c r="F1655" t="s">
        <v>1921</v>
      </c>
      <c r="G1655" s="2" t="s">
        <v>3713</v>
      </c>
      <c r="H1655" t="s">
        <v>1405</v>
      </c>
    </row>
    <row r="1656" spans="1:8" x14ac:dyDescent="0.15">
      <c r="A1656" s="232">
        <v>1661</v>
      </c>
      <c r="B1656" t="s">
        <v>5634</v>
      </c>
      <c r="C1656" t="s">
        <v>5635</v>
      </c>
      <c r="D1656" t="s">
        <v>365</v>
      </c>
      <c r="E1656" s="2" t="s">
        <v>270</v>
      </c>
      <c r="F1656" t="s">
        <v>2133</v>
      </c>
      <c r="G1656" s="2" t="s">
        <v>888</v>
      </c>
      <c r="H1656" t="s">
        <v>1405</v>
      </c>
    </row>
    <row r="1657" spans="1:8" x14ac:dyDescent="0.15">
      <c r="A1657" s="232">
        <v>1662</v>
      </c>
      <c r="B1657" t="s">
        <v>5636</v>
      </c>
      <c r="C1657" t="s">
        <v>5637</v>
      </c>
      <c r="D1657" t="s">
        <v>365</v>
      </c>
      <c r="E1657" s="2" t="s">
        <v>271</v>
      </c>
      <c r="F1657" t="s">
        <v>1910</v>
      </c>
      <c r="G1657" s="2" t="s">
        <v>1087</v>
      </c>
      <c r="H1657" t="s">
        <v>1405</v>
      </c>
    </row>
    <row r="1658" spans="1:8" x14ac:dyDescent="0.15">
      <c r="A1658" s="232">
        <v>1663</v>
      </c>
      <c r="B1658" t="s">
        <v>5638</v>
      </c>
      <c r="C1658" t="s">
        <v>5639</v>
      </c>
      <c r="D1658" t="s">
        <v>365</v>
      </c>
      <c r="E1658" s="2" t="s">
        <v>270</v>
      </c>
      <c r="F1658" t="s">
        <v>2133</v>
      </c>
      <c r="G1658" s="2" t="s">
        <v>2920</v>
      </c>
      <c r="H1658" t="s">
        <v>1405</v>
      </c>
    </row>
    <row r="1659" spans="1:8" x14ac:dyDescent="0.15">
      <c r="A1659" s="232">
        <v>1664</v>
      </c>
      <c r="B1659" t="s">
        <v>5640</v>
      </c>
      <c r="C1659" t="s">
        <v>5641</v>
      </c>
      <c r="D1659" t="s">
        <v>365</v>
      </c>
      <c r="E1659" s="2" t="s">
        <v>269</v>
      </c>
      <c r="F1659" t="s">
        <v>1910</v>
      </c>
      <c r="G1659" s="2" t="s">
        <v>1009</v>
      </c>
      <c r="H1659" t="s">
        <v>1405</v>
      </c>
    </row>
    <row r="1660" spans="1:8" x14ac:dyDescent="0.15">
      <c r="A1660" s="232">
        <v>1665</v>
      </c>
      <c r="B1660" t="s">
        <v>5642</v>
      </c>
      <c r="C1660" t="s">
        <v>5643</v>
      </c>
      <c r="D1660" t="s">
        <v>365</v>
      </c>
      <c r="E1660" s="2" t="s">
        <v>270</v>
      </c>
      <c r="F1660" t="s">
        <v>1932</v>
      </c>
      <c r="G1660" s="2" t="s">
        <v>930</v>
      </c>
      <c r="H1660" t="s">
        <v>1405</v>
      </c>
    </row>
    <row r="1661" spans="1:8" x14ac:dyDescent="0.15">
      <c r="A1661" s="232">
        <v>1666</v>
      </c>
      <c r="B1661" t="s">
        <v>5644</v>
      </c>
      <c r="C1661" t="s">
        <v>5645</v>
      </c>
      <c r="D1661" t="s">
        <v>365</v>
      </c>
      <c r="E1661" s="2" t="s">
        <v>270</v>
      </c>
      <c r="F1661" t="s">
        <v>27</v>
      </c>
      <c r="G1661" s="2" t="s">
        <v>3882</v>
      </c>
      <c r="H1661" t="s">
        <v>1405</v>
      </c>
    </row>
    <row r="1662" spans="1:8" x14ac:dyDescent="0.15">
      <c r="A1662" s="232">
        <v>1667</v>
      </c>
      <c r="B1662" t="s">
        <v>5646</v>
      </c>
      <c r="C1662" t="s">
        <v>5647</v>
      </c>
      <c r="D1662" t="s">
        <v>365</v>
      </c>
      <c r="E1662" s="2" t="s">
        <v>270</v>
      </c>
      <c r="F1662" t="s">
        <v>1932</v>
      </c>
      <c r="G1662" s="2" t="s">
        <v>718</v>
      </c>
      <c r="H1662" t="s">
        <v>1405</v>
      </c>
    </row>
    <row r="1663" spans="1:8" x14ac:dyDescent="0.15">
      <c r="A1663" s="232">
        <v>1668</v>
      </c>
      <c r="B1663" t="s">
        <v>5648</v>
      </c>
      <c r="C1663" t="s">
        <v>5649</v>
      </c>
      <c r="D1663" t="s">
        <v>365</v>
      </c>
      <c r="E1663" s="2" t="s">
        <v>269</v>
      </c>
      <c r="F1663" t="s">
        <v>1932</v>
      </c>
      <c r="G1663" s="2" t="s">
        <v>1088</v>
      </c>
      <c r="H1663" t="s">
        <v>1405</v>
      </c>
    </row>
    <row r="1664" spans="1:8" x14ac:dyDescent="0.15">
      <c r="A1664" s="232">
        <v>1669</v>
      </c>
      <c r="B1664" t="s">
        <v>5650</v>
      </c>
      <c r="C1664" t="s">
        <v>5651</v>
      </c>
      <c r="D1664" t="s">
        <v>5652</v>
      </c>
      <c r="E1664" s="2" t="s">
        <v>70</v>
      </c>
      <c r="F1664" t="s">
        <v>2137</v>
      </c>
      <c r="G1664" s="2" t="s">
        <v>5653</v>
      </c>
      <c r="H1664" t="s">
        <v>1405</v>
      </c>
    </row>
    <row r="1665" spans="1:8" x14ac:dyDescent="0.15">
      <c r="A1665" s="232">
        <v>1670</v>
      </c>
      <c r="B1665" t="s">
        <v>5654</v>
      </c>
      <c r="C1665" t="s">
        <v>5655</v>
      </c>
      <c r="D1665" t="s">
        <v>5652</v>
      </c>
      <c r="E1665" s="2" t="s">
        <v>70</v>
      </c>
      <c r="F1665" t="s">
        <v>2003</v>
      </c>
      <c r="G1665" s="2" t="s">
        <v>4934</v>
      </c>
      <c r="H1665" t="s">
        <v>1405</v>
      </c>
    </row>
    <row r="1666" spans="1:8" x14ac:dyDescent="0.15">
      <c r="A1666" s="232">
        <v>1671</v>
      </c>
      <c r="B1666" t="s">
        <v>5656</v>
      </c>
      <c r="C1666" t="s">
        <v>5657</v>
      </c>
      <c r="D1666" t="s">
        <v>5652</v>
      </c>
      <c r="E1666" s="2" t="s">
        <v>70</v>
      </c>
      <c r="F1666" t="s">
        <v>2003</v>
      </c>
      <c r="G1666" s="2" t="s">
        <v>5658</v>
      </c>
      <c r="H1666" t="s">
        <v>1405</v>
      </c>
    </row>
    <row r="1667" spans="1:8" x14ac:dyDescent="0.15">
      <c r="A1667" s="232">
        <v>1672</v>
      </c>
      <c r="B1667" t="s">
        <v>5659</v>
      </c>
      <c r="C1667" t="s">
        <v>5660</v>
      </c>
      <c r="D1667" t="s">
        <v>5652</v>
      </c>
      <c r="E1667" s="2" t="s">
        <v>66</v>
      </c>
      <c r="F1667" t="s">
        <v>2018</v>
      </c>
      <c r="G1667" s="2" t="s">
        <v>5661</v>
      </c>
      <c r="H1667" t="s">
        <v>1405</v>
      </c>
    </row>
    <row r="1668" spans="1:8" x14ac:dyDescent="0.15">
      <c r="A1668" s="232">
        <v>1673</v>
      </c>
      <c r="B1668" t="s">
        <v>5662</v>
      </c>
      <c r="C1668" t="s">
        <v>5663</v>
      </c>
      <c r="D1668" t="s">
        <v>5652</v>
      </c>
      <c r="E1668" s="2" t="s">
        <v>66</v>
      </c>
      <c r="F1668" t="s">
        <v>1932</v>
      </c>
      <c r="G1668" s="2" t="s">
        <v>5664</v>
      </c>
      <c r="H1668" t="s">
        <v>1405</v>
      </c>
    </row>
    <row r="1669" spans="1:8" x14ac:dyDescent="0.15">
      <c r="A1669" s="232">
        <v>1674</v>
      </c>
      <c r="B1669" t="s">
        <v>5665</v>
      </c>
      <c r="C1669" t="s">
        <v>5666</v>
      </c>
      <c r="D1669" t="s">
        <v>368</v>
      </c>
      <c r="E1669" s="2" t="s">
        <v>271</v>
      </c>
      <c r="F1669" t="s">
        <v>2003</v>
      </c>
      <c r="G1669" s="2" t="s">
        <v>3292</v>
      </c>
      <c r="H1669" t="s">
        <v>1405</v>
      </c>
    </row>
    <row r="1670" spans="1:8" x14ac:dyDescent="0.15">
      <c r="A1670" s="232">
        <v>1675</v>
      </c>
      <c r="B1670" t="s">
        <v>5667</v>
      </c>
      <c r="C1670" t="s">
        <v>5668</v>
      </c>
      <c r="D1670" t="s">
        <v>368</v>
      </c>
      <c r="E1670" s="2" t="s">
        <v>271</v>
      </c>
      <c r="F1670" t="s">
        <v>2528</v>
      </c>
      <c r="G1670" s="2" t="s">
        <v>5669</v>
      </c>
      <c r="H1670" t="s">
        <v>1405</v>
      </c>
    </row>
    <row r="1671" spans="1:8" x14ac:dyDescent="0.15">
      <c r="A1671" s="232">
        <v>1676</v>
      </c>
      <c r="B1671" t="s">
        <v>5670</v>
      </c>
      <c r="C1671" t="s">
        <v>5671</v>
      </c>
      <c r="D1671" t="s">
        <v>368</v>
      </c>
      <c r="E1671" s="2" t="s">
        <v>271</v>
      </c>
      <c r="F1671" t="s">
        <v>1921</v>
      </c>
      <c r="G1671" s="2" t="s">
        <v>552</v>
      </c>
      <c r="H1671" t="s">
        <v>1405</v>
      </c>
    </row>
    <row r="1672" spans="1:8" x14ac:dyDescent="0.15">
      <c r="A1672" s="232">
        <v>1677</v>
      </c>
      <c r="B1672" t="s">
        <v>5672</v>
      </c>
      <c r="C1672" t="s">
        <v>5673</v>
      </c>
      <c r="D1672" t="s">
        <v>368</v>
      </c>
      <c r="E1672" s="2" t="s">
        <v>271</v>
      </c>
      <c r="F1672" t="s">
        <v>1901</v>
      </c>
      <c r="G1672" s="2" t="s">
        <v>5674</v>
      </c>
      <c r="H1672" t="s">
        <v>1405</v>
      </c>
    </row>
    <row r="1673" spans="1:8" x14ac:dyDescent="0.15">
      <c r="A1673" s="232">
        <v>1678</v>
      </c>
      <c r="B1673" t="s">
        <v>5675</v>
      </c>
      <c r="C1673" t="s">
        <v>5676</v>
      </c>
      <c r="D1673" t="s">
        <v>368</v>
      </c>
      <c r="E1673" s="2" t="s">
        <v>271</v>
      </c>
      <c r="F1673" t="s">
        <v>2256</v>
      </c>
      <c r="G1673" s="2" t="s">
        <v>5677</v>
      </c>
      <c r="H1673" t="s">
        <v>1405</v>
      </c>
    </row>
    <row r="1674" spans="1:8" x14ac:dyDescent="0.15">
      <c r="A1674" s="232">
        <v>1679</v>
      </c>
      <c r="B1674" t="s">
        <v>5678</v>
      </c>
      <c r="C1674" t="s">
        <v>5679</v>
      </c>
      <c r="D1674" t="s">
        <v>368</v>
      </c>
      <c r="E1674" s="2" t="s">
        <v>271</v>
      </c>
      <c r="F1674" t="s">
        <v>2021</v>
      </c>
      <c r="G1674" s="2" t="s">
        <v>5680</v>
      </c>
      <c r="H1674" t="s">
        <v>1405</v>
      </c>
    </row>
    <row r="1675" spans="1:8" x14ac:dyDescent="0.15">
      <c r="A1675" s="232">
        <v>1680</v>
      </c>
      <c r="B1675" t="s">
        <v>5681</v>
      </c>
      <c r="C1675" t="s">
        <v>5682</v>
      </c>
      <c r="D1675" t="s">
        <v>368</v>
      </c>
      <c r="E1675" s="2" t="s">
        <v>271</v>
      </c>
      <c r="F1675" t="s">
        <v>2021</v>
      </c>
      <c r="G1675" s="2" t="s">
        <v>974</v>
      </c>
      <c r="H1675" t="s">
        <v>1405</v>
      </c>
    </row>
    <row r="1676" spans="1:8" x14ac:dyDescent="0.15">
      <c r="A1676" s="232">
        <v>1681</v>
      </c>
      <c r="B1676" t="s">
        <v>5683</v>
      </c>
      <c r="C1676" t="s">
        <v>5684</v>
      </c>
      <c r="D1676" t="s">
        <v>368</v>
      </c>
      <c r="E1676" s="2" t="s">
        <v>271</v>
      </c>
      <c r="F1676" t="s">
        <v>2003</v>
      </c>
      <c r="G1676" s="2" t="s">
        <v>806</v>
      </c>
      <c r="H1676" t="s">
        <v>1405</v>
      </c>
    </row>
    <row r="1677" spans="1:8" x14ac:dyDescent="0.15">
      <c r="A1677" s="232">
        <v>1682</v>
      </c>
      <c r="B1677" t="s">
        <v>5685</v>
      </c>
      <c r="C1677" t="s">
        <v>5686</v>
      </c>
      <c r="D1677" t="s">
        <v>368</v>
      </c>
      <c r="E1677" s="2" t="s">
        <v>271</v>
      </c>
      <c r="F1677" t="s">
        <v>1910</v>
      </c>
      <c r="G1677" s="2" t="s">
        <v>5687</v>
      </c>
      <c r="H1677" t="s">
        <v>1405</v>
      </c>
    </row>
    <row r="1678" spans="1:8" x14ac:dyDescent="0.15">
      <c r="A1678" s="232">
        <v>1683</v>
      </c>
      <c r="B1678" t="s">
        <v>5688</v>
      </c>
      <c r="C1678" t="s">
        <v>5689</v>
      </c>
      <c r="D1678" t="s">
        <v>368</v>
      </c>
      <c r="E1678" s="2" t="s">
        <v>271</v>
      </c>
      <c r="F1678" t="s">
        <v>2137</v>
      </c>
      <c r="G1678" s="2" t="s">
        <v>1089</v>
      </c>
      <c r="H1678" t="s">
        <v>1405</v>
      </c>
    </row>
    <row r="1679" spans="1:8" x14ac:dyDescent="0.15">
      <c r="A1679" s="232">
        <v>1684</v>
      </c>
      <c r="B1679" t="s">
        <v>5690</v>
      </c>
      <c r="C1679" t="s">
        <v>5691</v>
      </c>
      <c r="D1679" t="s">
        <v>368</v>
      </c>
      <c r="E1679" s="2" t="s">
        <v>271</v>
      </c>
      <c r="F1679" t="s">
        <v>2137</v>
      </c>
      <c r="G1679" s="2" t="s">
        <v>2766</v>
      </c>
      <c r="H1679" t="s">
        <v>1405</v>
      </c>
    </row>
    <row r="1680" spans="1:8" x14ac:dyDescent="0.15">
      <c r="A1680" s="232">
        <v>1685</v>
      </c>
      <c r="B1680" t="s">
        <v>5692</v>
      </c>
      <c r="C1680" t="s">
        <v>5693</v>
      </c>
      <c r="D1680" t="s">
        <v>368</v>
      </c>
      <c r="E1680" s="2" t="s">
        <v>270</v>
      </c>
      <c r="F1680" t="s">
        <v>1910</v>
      </c>
      <c r="G1680" s="2" t="s">
        <v>775</v>
      </c>
      <c r="H1680" t="s">
        <v>1405</v>
      </c>
    </row>
    <row r="1681" spans="1:8" x14ac:dyDescent="0.15">
      <c r="A1681" s="232">
        <v>1686</v>
      </c>
      <c r="B1681" t="s">
        <v>5694</v>
      </c>
      <c r="C1681" t="s">
        <v>5695</v>
      </c>
      <c r="D1681" t="s">
        <v>368</v>
      </c>
      <c r="E1681" s="2" t="s">
        <v>270</v>
      </c>
      <c r="F1681" t="s">
        <v>1932</v>
      </c>
      <c r="G1681" s="2" t="s">
        <v>1090</v>
      </c>
      <c r="H1681" t="s">
        <v>1405</v>
      </c>
    </row>
    <row r="1682" spans="1:8" x14ac:dyDescent="0.15">
      <c r="A1682" s="232">
        <v>1687</v>
      </c>
      <c r="B1682" t="s">
        <v>5696</v>
      </c>
      <c r="C1682" t="s">
        <v>5697</v>
      </c>
      <c r="D1682" t="s">
        <v>368</v>
      </c>
      <c r="E1682" s="2" t="s">
        <v>270</v>
      </c>
      <c r="F1682" t="s">
        <v>1910</v>
      </c>
      <c r="G1682" s="2" t="s">
        <v>5698</v>
      </c>
      <c r="H1682" t="s">
        <v>1405</v>
      </c>
    </row>
    <row r="1683" spans="1:8" x14ac:dyDescent="0.15">
      <c r="A1683" s="232">
        <v>1688</v>
      </c>
      <c r="B1683" t="s">
        <v>5699</v>
      </c>
      <c r="C1683" t="s">
        <v>5700</v>
      </c>
      <c r="D1683" t="s">
        <v>368</v>
      </c>
      <c r="E1683" s="2" t="s">
        <v>270</v>
      </c>
      <c r="F1683" t="s">
        <v>27</v>
      </c>
      <c r="G1683" s="2" t="s">
        <v>3524</v>
      </c>
      <c r="H1683" t="s">
        <v>1405</v>
      </c>
    </row>
    <row r="1684" spans="1:8" x14ac:dyDescent="0.15">
      <c r="A1684" s="232">
        <v>1689</v>
      </c>
      <c r="B1684" t="s">
        <v>5701</v>
      </c>
      <c r="C1684" t="s">
        <v>5702</v>
      </c>
      <c r="D1684" t="s">
        <v>368</v>
      </c>
      <c r="E1684" s="2" t="s">
        <v>270</v>
      </c>
      <c r="F1684" t="s">
        <v>2021</v>
      </c>
      <c r="G1684" s="2" t="s">
        <v>510</v>
      </c>
      <c r="H1684" t="s">
        <v>1405</v>
      </c>
    </row>
    <row r="1685" spans="1:8" x14ac:dyDescent="0.15">
      <c r="A1685" s="232">
        <v>1690</v>
      </c>
      <c r="B1685" t="s">
        <v>5703</v>
      </c>
      <c r="C1685" t="s">
        <v>5704</v>
      </c>
      <c r="D1685" t="s">
        <v>368</v>
      </c>
      <c r="E1685" s="2" t="s">
        <v>270</v>
      </c>
      <c r="F1685" t="s">
        <v>2021</v>
      </c>
      <c r="G1685" s="2" t="s">
        <v>817</v>
      </c>
      <c r="H1685" t="s">
        <v>1405</v>
      </c>
    </row>
    <row r="1686" spans="1:8" x14ac:dyDescent="0.15">
      <c r="A1686" s="232">
        <v>1691</v>
      </c>
      <c r="B1686" t="s">
        <v>5705</v>
      </c>
      <c r="C1686" t="s">
        <v>5706</v>
      </c>
      <c r="D1686" t="s">
        <v>368</v>
      </c>
      <c r="E1686" s="2" t="s">
        <v>270</v>
      </c>
      <c r="F1686" t="s">
        <v>2111</v>
      </c>
      <c r="G1686" s="2" t="s">
        <v>4144</v>
      </c>
      <c r="H1686" t="s">
        <v>1405</v>
      </c>
    </row>
    <row r="1687" spans="1:8" x14ac:dyDescent="0.15">
      <c r="A1687" s="232">
        <v>1692</v>
      </c>
      <c r="B1687" t="s">
        <v>5707</v>
      </c>
      <c r="C1687" t="s">
        <v>5708</v>
      </c>
      <c r="D1687" t="s">
        <v>368</v>
      </c>
      <c r="E1687" s="2" t="s">
        <v>270</v>
      </c>
      <c r="F1687" t="s">
        <v>2018</v>
      </c>
      <c r="G1687" s="2" t="s">
        <v>866</v>
      </c>
      <c r="H1687" t="s">
        <v>1405</v>
      </c>
    </row>
    <row r="1688" spans="1:8" x14ac:dyDescent="0.15">
      <c r="A1688" s="232">
        <v>1693</v>
      </c>
      <c r="B1688" t="s">
        <v>5709</v>
      </c>
      <c r="C1688" t="s">
        <v>5710</v>
      </c>
      <c r="D1688" t="s">
        <v>368</v>
      </c>
      <c r="E1688" s="2" t="s">
        <v>270</v>
      </c>
      <c r="F1688" t="s">
        <v>2003</v>
      </c>
      <c r="G1688" s="2" t="s">
        <v>1091</v>
      </c>
      <c r="H1688" t="s">
        <v>1405</v>
      </c>
    </row>
    <row r="1689" spans="1:8" x14ac:dyDescent="0.15">
      <c r="A1689" s="232">
        <v>1694</v>
      </c>
      <c r="B1689" t="s">
        <v>5711</v>
      </c>
      <c r="C1689" t="s">
        <v>5712</v>
      </c>
      <c r="D1689" t="s">
        <v>368</v>
      </c>
      <c r="E1689" s="2" t="s">
        <v>270</v>
      </c>
      <c r="F1689" t="s">
        <v>2273</v>
      </c>
      <c r="G1689" s="2" t="s">
        <v>1092</v>
      </c>
      <c r="H1689" t="s">
        <v>1405</v>
      </c>
    </row>
    <row r="1690" spans="1:8" x14ac:dyDescent="0.15">
      <c r="A1690" s="232">
        <v>1695</v>
      </c>
      <c r="B1690" t="s">
        <v>5713</v>
      </c>
      <c r="C1690" t="s">
        <v>5714</v>
      </c>
      <c r="D1690" t="s">
        <v>368</v>
      </c>
      <c r="E1690" s="2" t="s">
        <v>270</v>
      </c>
      <c r="F1690" t="s">
        <v>27</v>
      </c>
      <c r="G1690" s="2" t="s">
        <v>604</v>
      </c>
      <c r="H1690" t="s">
        <v>1405</v>
      </c>
    </row>
    <row r="1691" spans="1:8" x14ac:dyDescent="0.15">
      <c r="A1691" s="232">
        <v>1696</v>
      </c>
      <c r="B1691" t="s">
        <v>5715</v>
      </c>
      <c r="C1691" t="s">
        <v>5716</v>
      </c>
      <c r="D1691" t="s">
        <v>368</v>
      </c>
      <c r="E1691" s="2" t="s">
        <v>270</v>
      </c>
      <c r="F1691" t="s">
        <v>2003</v>
      </c>
      <c r="G1691" s="2" t="s">
        <v>3191</v>
      </c>
      <c r="H1691" t="s">
        <v>1405</v>
      </c>
    </row>
    <row r="1692" spans="1:8" x14ac:dyDescent="0.15">
      <c r="A1692" s="232">
        <v>1697</v>
      </c>
      <c r="B1692" t="s">
        <v>5717</v>
      </c>
      <c r="C1692" t="s">
        <v>5718</v>
      </c>
      <c r="D1692" t="s">
        <v>368</v>
      </c>
      <c r="E1692" s="2" t="s">
        <v>270</v>
      </c>
      <c r="F1692" t="s">
        <v>2055</v>
      </c>
      <c r="G1692" s="2" t="s">
        <v>4603</v>
      </c>
      <c r="H1692" t="s">
        <v>1405</v>
      </c>
    </row>
    <row r="1693" spans="1:8" x14ac:dyDescent="0.15">
      <c r="A1693" s="232">
        <v>1698</v>
      </c>
      <c r="B1693" t="s">
        <v>5719</v>
      </c>
      <c r="C1693" t="s">
        <v>5720</v>
      </c>
      <c r="D1693" t="s">
        <v>368</v>
      </c>
      <c r="E1693" s="2" t="s">
        <v>270</v>
      </c>
      <c r="F1693" t="s">
        <v>1901</v>
      </c>
      <c r="G1693" s="2" t="s">
        <v>501</v>
      </c>
      <c r="H1693" t="s">
        <v>1405</v>
      </c>
    </row>
    <row r="1694" spans="1:8" x14ac:dyDescent="0.15">
      <c r="A1694" s="232">
        <v>1699</v>
      </c>
      <c r="B1694" t="s">
        <v>5721</v>
      </c>
      <c r="C1694" t="s">
        <v>5722</v>
      </c>
      <c r="D1694" t="s">
        <v>368</v>
      </c>
      <c r="E1694" s="2" t="s">
        <v>1393</v>
      </c>
      <c r="F1694" t="s">
        <v>2010</v>
      </c>
      <c r="G1694" s="2" t="s">
        <v>756</v>
      </c>
      <c r="H1694" t="s">
        <v>1405</v>
      </c>
    </row>
    <row r="1695" spans="1:8" x14ac:dyDescent="0.15">
      <c r="A1695" s="232">
        <v>1700</v>
      </c>
      <c r="B1695" t="s">
        <v>5723</v>
      </c>
      <c r="C1695" t="s">
        <v>5724</v>
      </c>
      <c r="D1695" t="s">
        <v>368</v>
      </c>
      <c r="E1695" s="2" t="s">
        <v>1393</v>
      </c>
      <c r="F1695" t="s">
        <v>27</v>
      </c>
      <c r="G1695" s="2" t="s">
        <v>5725</v>
      </c>
      <c r="H1695" t="s">
        <v>1405</v>
      </c>
    </row>
    <row r="1696" spans="1:8" x14ac:dyDescent="0.15">
      <c r="A1696" s="232">
        <v>1701</v>
      </c>
      <c r="B1696" t="s">
        <v>5726</v>
      </c>
      <c r="C1696" t="s">
        <v>5727</v>
      </c>
      <c r="D1696" t="s">
        <v>368</v>
      </c>
      <c r="E1696" s="2" t="s">
        <v>1393</v>
      </c>
      <c r="F1696" t="s">
        <v>1910</v>
      </c>
      <c r="G1696" s="2" t="s">
        <v>1093</v>
      </c>
      <c r="H1696" t="s">
        <v>1405</v>
      </c>
    </row>
    <row r="1697" spans="1:8" x14ac:dyDescent="0.15">
      <c r="A1697" s="232">
        <v>1702</v>
      </c>
      <c r="B1697" t="s">
        <v>5728</v>
      </c>
      <c r="C1697" t="s">
        <v>5729</v>
      </c>
      <c r="D1697" t="s">
        <v>368</v>
      </c>
      <c r="E1697" s="2" t="s">
        <v>1393</v>
      </c>
      <c r="F1697" t="s">
        <v>2003</v>
      </c>
      <c r="G1697" s="2" t="s">
        <v>1094</v>
      </c>
      <c r="H1697" t="s">
        <v>1405</v>
      </c>
    </row>
    <row r="1698" spans="1:8" x14ac:dyDescent="0.15">
      <c r="A1698" s="232">
        <v>1703</v>
      </c>
      <c r="B1698" t="s">
        <v>5730</v>
      </c>
      <c r="C1698" t="s">
        <v>5731</v>
      </c>
      <c r="D1698" t="s">
        <v>368</v>
      </c>
      <c r="E1698" s="2" t="s">
        <v>1393</v>
      </c>
      <c r="F1698" t="s">
        <v>2055</v>
      </c>
      <c r="G1698" s="2" t="s">
        <v>953</v>
      </c>
      <c r="H1698" t="s">
        <v>1405</v>
      </c>
    </row>
    <row r="1699" spans="1:8" x14ac:dyDescent="0.15">
      <c r="A1699" s="232">
        <v>1704</v>
      </c>
      <c r="B1699" t="s">
        <v>5732</v>
      </c>
      <c r="C1699" t="s">
        <v>5733</v>
      </c>
      <c r="D1699" t="s">
        <v>368</v>
      </c>
      <c r="E1699" s="2" t="s">
        <v>1393</v>
      </c>
      <c r="F1699" t="s">
        <v>1921</v>
      </c>
      <c r="G1699" s="2" t="s">
        <v>4047</v>
      </c>
      <c r="H1699" t="s">
        <v>1405</v>
      </c>
    </row>
    <row r="1700" spans="1:8" x14ac:dyDescent="0.15">
      <c r="A1700" s="232">
        <v>1705</v>
      </c>
      <c r="B1700" t="s">
        <v>5734</v>
      </c>
      <c r="C1700" t="s">
        <v>5735</v>
      </c>
      <c r="D1700" t="s">
        <v>368</v>
      </c>
      <c r="E1700" s="2" t="s">
        <v>1393</v>
      </c>
      <c r="F1700" t="s">
        <v>2111</v>
      </c>
      <c r="G1700" s="2" t="s">
        <v>724</v>
      </c>
      <c r="H1700" t="s">
        <v>1405</v>
      </c>
    </row>
    <row r="1701" spans="1:8" x14ac:dyDescent="0.15">
      <c r="A1701" s="232">
        <v>1706</v>
      </c>
      <c r="B1701" t="s">
        <v>5736</v>
      </c>
      <c r="C1701" t="s">
        <v>5737</v>
      </c>
      <c r="D1701" t="s">
        <v>368</v>
      </c>
      <c r="E1701" s="2" t="s">
        <v>1393</v>
      </c>
      <c r="F1701" t="s">
        <v>2137</v>
      </c>
      <c r="G1701" s="2" t="s">
        <v>537</v>
      </c>
      <c r="H1701" t="s">
        <v>1405</v>
      </c>
    </row>
    <row r="1702" spans="1:8" x14ac:dyDescent="0.15">
      <c r="A1702" s="232">
        <v>1707</v>
      </c>
      <c r="B1702" t="s">
        <v>5122</v>
      </c>
      <c r="C1702" t="s">
        <v>5738</v>
      </c>
      <c r="D1702" t="s">
        <v>368</v>
      </c>
      <c r="E1702" s="2" t="s">
        <v>1393</v>
      </c>
      <c r="F1702" t="s">
        <v>1910</v>
      </c>
      <c r="G1702" s="2" t="s">
        <v>756</v>
      </c>
      <c r="H1702" t="s">
        <v>1405</v>
      </c>
    </row>
    <row r="1703" spans="1:8" x14ac:dyDescent="0.15">
      <c r="A1703" s="232">
        <v>1708</v>
      </c>
      <c r="B1703" t="s">
        <v>5739</v>
      </c>
      <c r="C1703" t="s">
        <v>5740</v>
      </c>
      <c r="D1703" t="s">
        <v>368</v>
      </c>
      <c r="E1703" s="2" t="s">
        <v>1393</v>
      </c>
      <c r="F1703" t="s">
        <v>1910</v>
      </c>
      <c r="G1703" s="2" t="s">
        <v>927</v>
      </c>
      <c r="H1703" t="s">
        <v>1405</v>
      </c>
    </row>
    <row r="1704" spans="1:8" x14ac:dyDescent="0.15">
      <c r="A1704" s="232">
        <v>1709</v>
      </c>
      <c r="B1704" t="s">
        <v>5741</v>
      </c>
      <c r="C1704" t="s">
        <v>5742</v>
      </c>
      <c r="D1704" t="s">
        <v>368</v>
      </c>
      <c r="E1704" s="2" t="s">
        <v>1393</v>
      </c>
      <c r="F1704" t="s">
        <v>2137</v>
      </c>
      <c r="G1704" s="2" t="s">
        <v>1054</v>
      </c>
      <c r="H1704" t="s">
        <v>1405</v>
      </c>
    </row>
    <row r="1705" spans="1:8" x14ac:dyDescent="0.15">
      <c r="A1705" s="232">
        <v>1710</v>
      </c>
      <c r="B1705" t="s">
        <v>5743</v>
      </c>
      <c r="C1705" t="s">
        <v>5744</v>
      </c>
      <c r="D1705" t="s">
        <v>368</v>
      </c>
      <c r="E1705" s="2" t="s">
        <v>1393</v>
      </c>
      <c r="F1705" t="s">
        <v>1917</v>
      </c>
      <c r="G1705" s="2" t="s">
        <v>1095</v>
      </c>
      <c r="H1705" t="s">
        <v>1405</v>
      </c>
    </row>
    <row r="1706" spans="1:8" x14ac:dyDescent="0.15">
      <c r="A1706" s="232">
        <v>1711</v>
      </c>
      <c r="B1706" t="s">
        <v>5745</v>
      </c>
      <c r="C1706" t="s">
        <v>5746</v>
      </c>
      <c r="D1706" t="s">
        <v>368</v>
      </c>
      <c r="E1706" s="2" t="s">
        <v>1393</v>
      </c>
      <c r="F1706" t="s">
        <v>1983</v>
      </c>
      <c r="G1706" s="2" t="s">
        <v>1096</v>
      </c>
      <c r="H1706" t="s">
        <v>1405</v>
      </c>
    </row>
    <row r="1707" spans="1:8" x14ac:dyDescent="0.15">
      <c r="A1707" s="232">
        <v>1712</v>
      </c>
      <c r="B1707" t="s">
        <v>5747</v>
      </c>
      <c r="C1707" t="s">
        <v>5748</v>
      </c>
      <c r="D1707" t="s">
        <v>368</v>
      </c>
      <c r="E1707" s="2" t="s">
        <v>1394</v>
      </c>
      <c r="F1707" t="s">
        <v>1901</v>
      </c>
      <c r="G1707" s="2" t="s">
        <v>5749</v>
      </c>
      <c r="H1707" t="s">
        <v>1405</v>
      </c>
    </row>
    <row r="1708" spans="1:8" x14ac:dyDescent="0.15">
      <c r="A1708" s="232">
        <v>1713</v>
      </c>
      <c r="B1708" t="s">
        <v>5750</v>
      </c>
      <c r="C1708" t="s">
        <v>5751</v>
      </c>
      <c r="D1708" t="s">
        <v>368</v>
      </c>
      <c r="E1708" s="2" t="s">
        <v>1394</v>
      </c>
      <c r="F1708" t="s">
        <v>2055</v>
      </c>
      <c r="G1708" s="2" t="s">
        <v>625</v>
      </c>
      <c r="H1708" t="s">
        <v>1405</v>
      </c>
    </row>
    <row r="1709" spans="1:8" x14ac:dyDescent="0.15">
      <c r="A1709" s="232">
        <v>1714</v>
      </c>
      <c r="B1709" t="s">
        <v>5752</v>
      </c>
      <c r="C1709" t="s">
        <v>5753</v>
      </c>
      <c r="D1709" t="s">
        <v>368</v>
      </c>
      <c r="E1709" s="2" t="s">
        <v>1394</v>
      </c>
      <c r="F1709" t="s">
        <v>1932</v>
      </c>
      <c r="G1709" s="2" t="s">
        <v>5754</v>
      </c>
      <c r="H1709" t="s">
        <v>1405</v>
      </c>
    </row>
    <row r="1710" spans="1:8" x14ac:dyDescent="0.15">
      <c r="A1710" s="232">
        <v>1715</v>
      </c>
      <c r="B1710" t="s">
        <v>5755</v>
      </c>
      <c r="C1710" t="s">
        <v>5756</v>
      </c>
      <c r="D1710" t="s">
        <v>368</v>
      </c>
      <c r="E1710" s="2" t="s">
        <v>1394</v>
      </c>
      <c r="F1710" t="s">
        <v>2055</v>
      </c>
      <c r="G1710" s="2" t="s">
        <v>3437</v>
      </c>
      <c r="H1710" t="s">
        <v>1405</v>
      </c>
    </row>
    <row r="1711" spans="1:8" x14ac:dyDescent="0.15">
      <c r="A1711" s="232">
        <v>1716</v>
      </c>
      <c r="B1711" t="s">
        <v>5757</v>
      </c>
      <c r="C1711" t="s">
        <v>5758</v>
      </c>
      <c r="D1711" t="s">
        <v>368</v>
      </c>
      <c r="E1711" s="2" t="s">
        <v>1394</v>
      </c>
      <c r="F1711" t="s">
        <v>2967</v>
      </c>
      <c r="G1711" s="2" t="s">
        <v>2974</v>
      </c>
      <c r="H1711" t="s">
        <v>1405</v>
      </c>
    </row>
    <row r="1712" spans="1:8" x14ac:dyDescent="0.15">
      <c r="A1712" s="232">
        <v>1717</v>
      </c>
      <c r="B1712" t="s">
        <v>5759</v>
      </c>
      <c r="C1712" t="s">
        <v>5760</v>
      </c>
      <c r="D1712" t="s">
        <v>382</v>
      </c>
      <c r="E1712" s="2" t="s">
        <v>271</v>
      </c>
      <c r="F1712" t="s">
        <v>2010</v>
      </c>
      <c r="G1712" s="2" t="s">
        <v>1061</v>
      </c>
      <c r="H1712" t="s">
        <v>1405</v>
      </c>
    </row>
    <row r="1713" spans="1:8" x14ac:dyDescent="0.15">
      <c r="A1713" s="232">
        <v>1718</v>
      </c>
      <c r="B1713" t="s">
        <v>5761</v>
      </c>
      <c r="C1713" t="s">
        <v>5762</v>
      </c>
      <c r="D1713" t="s">
        <v>382</v>
      </c>
      <c r="E1713" s="2" t="s">
        <v>271</v>
      </c>
      <c r="F1713" t="s">
        <v>2010</v>
      </c>
      <c r="G1713" s="2" t="s">
        <v>5763</v>
      </c>
      <c r="H1713" t="s">
        <v>1405</v>
      </c>
    </row>
    <row r="1714" spans="1:8" x14ac:dyDescent="0.15">
      <c r="A1714" s="232">
        <v>1719</v>
      </c>
      <c r="B1714" t="s">
        <v>5764</v>
      </c>
      <c r="C1714" t="s">
        <v>5765</v>
      </c>
      <c r="D1714" t="s">
        <v>382</v>
      </c>
      <c r="E1714" s="2" t="s">
        <v>271</v>
      </c>
      <c r="F1714" t="s">
        <v>2273</v>
      </c>
      <c r="G1714" s="2" t="s">
        <v>584</v>
      </c>
      <c r="H1714" t="s">
        <v>1405</v>
      </c>
    </row>
    <row r="1715" spans="1:8" x14ac:dyDescent="0.15">
      <c r="A1715" s="232">
        <v>1720</v>
      </c>
      <c r="B1715" t="s">
        <v>5766</v>
      </c>
      <c r="C1715" t="s">
        <v>5767</v>
      </c>
      <c r="D1715" t="s">
        <v>382</v>
      </c>
      <c r="E1715" s="2" t="s">
        <v>271</v>
      </c>
      <c r="F1715" t="s">
        <v>2256</v>
      </c>
      <c r="G1715" s="2" t="s">
        <v>493</v>
      </c>
      <c r="H1715" t="s">
        <v>1405</v>
      </c>
    </row>
    <row r="1716" spans="1:8" x14ac:dyDescent="0.15">
      <c r="A1716" s="232">
        <v>1721</v>
      </c>
      <c r="B1716" t="s">
        <v>5768</v>
      </c>
      <c r="C1716" t="s">
        <v>5769</v>
      </c>
      <c r="D1716" t="s">
        <v>382</v>
      </c>
      <c r="E1716" s="2" t="s">
        <v>271</v>
      </c>
      <c r="F1716" t="s">
        <v>2262</v>
      </c>
      <c r="G1716" s="2" t="s">
        <v>741</v>
      </c>
      <c r="H1716" t="s">
        <v>1405</v>
      </c>
    </row>
    <row r="1717" spans="1:8" x14ac:dyDescent="0.15">
      <c r="A1717" s="232">
        <v>1722</v>
      </c>
      <c r="B1717" t="s">
        <v>5770</v>
      </c>
      <c r="C1717" t="s">
        <v>5771</v>
      </c>
      <c r="D1717" t="s">
        <v>382</v>
      </c>
      <c r="E1717" s="2" t="s">
        <v>271</v>
      </c>
      <c r="F1717" t="s">
        <v>2090</v>
      </c>
      <c r="G1717" s="2" t="s">
        <v>4704</v>
      </c>
      <c r="H1717" t="s">
        <v>1405</v>
      </c>
    </row>
    <row r="1718" spans="1:8" x14ac:dyDescent="0.15">
      <c r="A1718" s="232">
        <v>1723</v>
      </c>
      <c r="B1718" t="s">
        <v>5772</v>
      </c>
      <c r="C1718" t="s">
        <v>5773</v>
      </c>
      <c r="D1718" t="s">
        <v>382</v>
      </c>
      <c r="E1718" s="2" t="s">
        <v>271</v>
      </c>
      <c r="F1718" t="s">
        <v>2108</v>
      </c>
      <c r="G1718" s="2" t="s">
        <v>1097</v>
      </c>
      <c r="H1718" t="s">
        <v>1405</v>
      </c>
    </row>
    <row r="1719" spans="1:8" x14ac:dyDescent="0.15">
      <c r="A1719" s="232">
        <v>1724</v>
      </c>
      <c r="B1719" t="s">
        <v>5774</v>
      </c>
      <c r="C1719" t="s">
        <v>5775</v>
      </c>
      <c r="D1719" t="s">
        <v>382</v>
      </c>
      <c r="E1719" s="2" t="s">
        <v>271</v>
      </c>
      <c r="F1719" t="s">
        <v>2003</v>
      </c>
      <c r="G1719" s="2" t="s">
        <v>1098</v>
      </c>
      <c r="H1719" t="s">
        <v>1405</v>
      </c>
    </row>
    <row r="1720" spans="1:8" x14ac:dyDescent="0.15">
      <c r="A1720" s="232">
        <v>1725</v>
      </c>
      <c r="B1720" t="s">
        <v>5776</v>
      </c>
      <c r="C1720" t="s">
        <v>5777</v>
      </c>
      <c r="D1720" t="s">
        <v>382</v>
      </c>
      <c r="E1720" s="2" t="s">
        <v>271</v>
      </c>
      <c r="F1720" t="s">
        <v>3357</v>
      </c>
      <c r="G1720" s="2" t="s">
        <v>801</v>
      </c>
      <c r="H1720" t="s">
        <v>1405</v>
      </c>
    </row>
    <row r="1721" spans="1:8" x14ac:dyDescent="0.15">
      <c r="A1721" s="232">
        <v>1726</v>
      </c>
      <c r="B1721" t="s">
        <v>5778</v>
      </c>
      <c r="C1721" t="s">
        <v>5779</v>
      </c>
      <c r="D1721" t="s">
        <v>382</v>
      </c>
      <c r="E1721" s="2" t="s">
        <v>270</v>
      </c>
      <c r="F1721" t="s">
        <v>2256</v>
      </c>
      <c r="G1721" s="2" t="s">
        <v>4191</v>
      </c>
      <c r="H1721" t="s">
        <v>1405</v>
      </c>
    </row>
    <row r="1722" spans="1:8" x14ac:dyDescent="0.15">
      <c r="A1722" s="232">
        <v>1727</v>
      </c>
      <c r="B1722" t="s">
        <v>5780</v>
      </c>
      <c r="C1722" t="s">
        <v>5781</v>
      </c>
      <c r="D1722" t="s">
        <v>382</v>
      </c>
      <c r="E1722" s="2" t="s">
        <v>270</v>
      </c>
      <c r="F1722" t="s">
        <v>1948</v>
      </c>
      <c r="G1722" s="2" t="s">
        <v>776</v>
      </c>
      <c r="H1722" t="s">
        <v>1405</v>
      </c>
    </row>
    <row r="1723" spans="1:8" x14ac:dyDescent="0.15">
      <c r="A1723" s="232">
        <v>1728</v>
      </c>
      <c r="B1723" t="s">
        <v>5782</v>
      </c>
      <c r="C1723" t="s">
        <v>5783</v>
      </c>
      <c r="D1723" t="s">
        <v>382</v>
      </c>
      <c r="E1723" s="2" t="s">
        <v>270</v>
      </c>
      <c r="F1723" t="s">
        <v>2206</v>
      </c>
      <c r="G1723" s="2" t="s">
        <v>1099</v>
      </c>
      <c r="H1723" t="s">
        <v>1405</v>
      </c>
    </row>
    <row r="1724" spans="1:8" x14ac:dyDescent="0.15">
      <c r="A1724" s="232">
        <v>1729</v>
      </c>
      <c r="B1724" t="s">
        <v>5784</v>
      </c>
      <c r="C1724" t="s">
        <v>5785</v>
      </c>
      <c r="D1724" t="s">
        <v>382</v>
      </c>
      <c r="E1724" s="2" t="s">
        <v>270</v>
      </c>
      <c r="F1724" t="s">
        <v>2003</v>
      </c>
      <c r="G1724" s="2" t="s">
        <v>2920</v>
      </c>
      <c r="H1724" t="s">
        <v>1405</v>
      </c>
    </row>
    <row r="1725" spans="1:8" x14ac:dyDescent="0.15">
      <c r="A1725" s="232">
        <v>1730</v>
      </c>
      <c r="B1725" t="s">
        <v>5786</v>
      </c>
      <c r="C1725" t="s">
        <v>5787</v>
      </c>
      <c r="D1725" t="s">
        <v>382</v>
      </c>
      <c r="E1725" s="2" t="s">
        <v>270</v>
      </c>
      <c r="F1725" t="s">
        <v>1910</v>
      </c>
      <c r="G1725" s="2" t="s">
        <v>503</v>
      </c>
      <c r="H1725" t="s">
        <v>1405</v>
      </c>
    </row>
    <row r="1726" spans="1:8" x14ac:dyDescent="0.15">
      <c r="A1726" s="232">
        <v>1731</v>
      </c>
      <c r="B1726" t="s">
        <v>5788</v>
      </c>
      <c r="C1726" t="s">
        <v>5789</v>
      </c>
      <c r="D1726" t="s">
        <v>382</v>
      </c>
      <c r="E1726" s="2" t="s">
        <v>270</v>
      </c>
      <c r="F1726" t="s">
        <v>2003</v>
      </c>
      <c r="G1726" s="2" t="s">
        <v>5790</v>
      </c>
      <c r="H1726" t="s">
        <v>1405</v>
      </c>
    </row>
    <row r="1727" spans="1:8" x14ac:dyDescent="0.15">
      <c r="A1727" s="232">
        <v>1732</v>
      </c>
      <c r="B1727" t="s">
        <v>5791</v>
      </c>
      <c r="C1727" t="s">
        <v>5792</v>
      </c>
      <c r="D1727" t="s">
        <v>382</v>
      </c>
      <c r="E1727" s="2" t="s">
        <v>270</v>
      </c>
      <c r="F1727" t="s">
        <v>1910</v>
      </c>
      <c r="G1727" s="2" t="s">
        <v>3213</v>
      </c>
      <c r="H1727" t="s">
        <v>1405</v>
      </c>
    </row>
    <row r="1728" spans="1:8" x14ac:dyDescent="0.15">
      <c r="A1728" s="232">
        <v>1733</v>
      </c>
      <c r="B1728" t="s">
        <v>5793</v>
      </c>
      <c r="C1728" t="s">
        <v>5794</v>
      </c>
      <c r="D1728" t="s">
        <v>382</v>
      </c>
      <c r="E1728" s="2" t="s">
        <v>270</v>
      </c>
      <c r="F1728" t="s">
        <v>2273</v>
      </c>
      <c r="G1728" s="2" t="s">
        <v>1100</v>
      </c>
      <c r="H1728" t="s">
        <v>1405</v>
      </c>
    </row>
    <row r="1729" spans="1:8" x14ac:dyDescent="0.15">
      <c r="A1729" s="232">
        <v>1734</v>
      </c>
      <c r="B1729" t="s">
        <v>5795</v>
      </c>
      <c r="C1729" t="s">
        <v>5796</v>
      </c>
      <c r="D1729" t="s">
        <v>382</v>
      </c>
      <c r="E1729" s="2" t="s">
        <v>270</v>
      </c>
      <c r="F1729" t="s">
        <v>1910</v>
      </c>
      <c r="G1729" s="2" t="s">
        <v>2920</v>
      </c>
      <c r="H1729" t="s">
        <v>1405</v>
      </c>
    </row>
    <row r="1730" spans="1:8" x14ac:dyDescent="0.15">
      <c r="A1730" s="232">
        <v>1735</v>
      </c>
      <c r="B1730" t="s">
        <v>5797</v>
      </c>
      <c r="C1730" t="s">
        <v>5798</v>
      </c>
      <c r="D1730" t="s">
        <v>382</v>
      </c>
      <c r="E1730" s="2" t="s">
        <v>270</v>
      </c>
      <c r="F1730" t="s">
        <v>1901</v>
      </c>
      <c r="G1730" s="2" t="s">
        <v>990</v>
      </c>
      <c r="H1730" t="s">
        <v>1405</v>
      </c>
    </row>
    <row r="1731" spans="1:8" x14ac:dyDescent="0.15">
      <c r="A1731" s="232">
        <v>1736</v>
      </c>
      <c r="B1731" t="s">
        <v>5799</v>
      </c>
      <c r="C1731" t="s">
        <v>5800</v>
      </c>
      <c r="D1731" t="s">
        <v>382</v>
      </c>
      <c r="E1731" s="2" t="s">
        <v>269</v>
      </c>
      <c r="F1731" t="s">
        <v>2018</v>
      </c>
      <c r="G1731" s="2" t="s">
        <v>2935</v>
      </c>
      <c r="H1731" t="s">
        <v>1405</v>
      </c>
    </row>
    <row r="1732" spans="1:8" x14ac:dyDescent="0.15">
      <c r="A1732" s="232">
        <v>1737</v>
      </c>
      <c r="B1732" t="s">
        <v>5801</v>
      </c>
      <c r="C1732" t="s">
        <v>5802</v>
      </c>
      <c r="D1732" t="s">
        <v>382</v>
      </c>
      <c r="E1732" s="2" t="s">
        <v>269</v>
      </c>
      <c r="F1732" t="s">
        <v>2262</v>
      </c>
      <c r="G1732" s="2" t="s">
        <v>756</v>
      </c>
      <c r="H1732" t="s">
        <v>1405</v>
      </c>
    </row>
    <row r="1733" spans="1:8" x14ac:dyDescent="0.15">
      <c r="A1733" s="232">
        <v>1738</v>
      </c>
      <c r="B1733" t="s">
        <v>5803</v>
      </c>
      <c r="C1733" t="s">
        <v>5804</v>
      </c>
      <c r="D1733" t="s">
        <v>382</v>
      </c>
      <c r="E1733" s="2" t="s">
        <v>269</v>
      </c>
      <c r="F1733" t="s">
        <v>2007</v>
      </c>
      <c r="G1733" s="2" t="s">
        <v>2124</v>
      </c>
      <c r="H1733" t="s">
        <v>1405</v>
      </c>
    </row>
    <row r="1734" spans="1:8" x14ac:dyDescent="0.15">
      <c r="A1734" s="232">
        <v>1739</v>
      </c>
      <c r="B1734" t="s">
        <v>5805</v>
      </c>
      <c r="C1734" t="s">
        <v>5806</v>
      </c>
      <c r="D1734" t="s">
        <v>382</v>
      </c>
      <c r="E1734" s="2" t="s">
        <v>269</v>
      </c>
      <c r="F1734" t="s">
        <v>2003</v>
      </c>
      <c r="G1734" s="2" t="s">
        <v>5807</v>
      </c>
      <c r="H1734" t="s">
        <v>1405</v>
      </c>
    </row>
    <row r="1735" spans="1:8" x14ac:dyDescent="0.15">
      <c r="A1735" s="232">
        <v>1740</v>
      </c>
      <c r="B1735" t="s">
        <v>5808</v>
      </c>
      <c r="C1735" t="s">
        <v>5809</v>
      </c>
      <c r="D1735" t="s">
        <v>382</v>
      </c>
      <c r="E1735" s="2" t="s">
        <v>269</v>
      </c>
      <c r="F1735" t="s">
        <v>2066</v>
      </c>
      <c r="G1735" s="2" t="s">
        <v>935</v>
      </c>
      <c r="H1735" t="s">
        <v>1405</v>
      </c>
    </row>
    <row r="1736" spans="1:8" x14ac:dyDescent="0.15">
      <c r="A1736" s="232">
        <v>1741</v>
      </c>
      <c r="B1736" t="s">
        <v>5810</v>
      </c>
      <c r="C1736" t="s">
        <v>5811</v>
      </c>
      <c r="D1736" t="s">
        <v>382</v>
      </c>
      <c r="E1736" s="2" t="s">
        <v>269</v>
      </c>
      <c r="F1736" t="s">
        <v>2206</v>
      </c>
      <c r="G1736" s="2" t="s">
        <v>1101</v>
      </c>
      <c r="H1736" t="s">
        <v>1405</v>
      </c>
    </row>
    <row r="1737" spans="1:8" x14ac:dyDescent="0.15">
      <c r="A1737" s="232">
        <v>1742</v>
      </c>
      <c r="B1737" t="s">
        <v>5812</v>
      </c>
      <c r="C1737" t="s">
        <v>3994</v>
      </c>
      <c r="D1737" t="s">
        <v>382</v>
      </c>
      <c r="E1737" s="2" t="s">
        <v>269</v>
      </c>
      <c r="F1737" t="s">
        <v>2003</v>
      </c>
      <c r="G1737" s="2" t="s">
        <v>2224</v>
      </c>
      <c r="H1737" t="s">
        <v>1405</v>
      </c>
    </row>
    <row r="1738" spans="1:8" x14ac:dyDescent="0.15">
      <c r="A1738" s="232">
        <v>1743</v>
      </c>
      <c r="B1738" t="s">
        <v>5813</v>
      </c>
      <c r="C1738" t="s">
        <v>5814</v>
      </c>
      <c r="D1738" t="s">
        <v>382</v>
      </c>
      <c r="E1738" s="2" t="s">
        <v>269</v>
      </c>
      <c r="F1738" t="s">
        <v>2108</v>
      </c>
      <c r="G1738" s="2" t="s">
        <v>821</v>
      </c>
      <c r="H1738" t="s">
        <v>1405</v>
      </c>
    </row>
    <row r="1739" spans="1:8" x14ac:dyDescent="0.15">
      <c r="A1739" s="232">
        <v>1744</v>
      </c>
      <c r="B1739" t="s">
        <v>5815</v>
      </c>
      <c r="C1739" t="s">
        <v>5816</v>
      </c>
      <c r="D1739" t="s">
        <v>382</v>
      </c>
      <c r="E1739" s="2" t="s">
        <v>269</v>
      </c>
      <c r="F1739" t="s">
        <v>2553</v>
      </c>
      <c r="G1739" s="2" t="s">
        <v>2570</v>
      </c>
      <c r="H1739" t="s">
        <v>1405</v>
      </c>
    </row>
    <row r="1740" spans="1:8" x14ac:dyDescent="0.15">
      <c r="A1740" s="232">
        <v>1745</v>
      </c>
      <c r="B1740" t="s">
        <v>5817</v>
      </c>
      <c r="C1740" t="s">
        <v>5818</v>
      </c>
      <c r="D1740" t="s">
        <v>382</v>
      </c>
      <c r="E1740" s="2" t="s">
        <v>269</v>
      </c>
      <c r="F1740" t="s">
        <v>2174</v>
      </c>
      <c r="G1740" s="2" t="s">
        <v>981</v>
      </c>
      <c r="H1740" t="s">
        <v>1405</v>
      </c>
    </row>
    <row r="1741" spans="1:8" x14ac:dyDescent="0.15">
      <c r="A1741" s="232">
        <v>1746</v>
      </c>
      <c r="B1741" t="s">
        <v>5819</v>
      </c>
      <c r="C1741" t="s">
        <v>3842</v>
      </c>
      <c r="D1741" t="s">
        <v>382</v>
      </c>
      <c r="E1741" s="2" t="s">
        <v>1394</v>
      </c>
      <c r="F1741" t="s">
        <v>1901</v>
      </c>
      <c r="G1741" s="2" t="s">
        <v>5820</v>
      </c>
      <c r="H1741" t="s">
        <v>1405</v>
      </c>
    </row>
    <row r="1742" spans="1:8" x14ac:dyDescent="0.15">
      <c r="A1742" s="232">
        <v>1747</v>
      </c>
      <c r="B1742" t="s">
        <v>5821</v>
      </c>
      <c r="C1742" t="s">
        <v>5822</v>
      </c>
      <c r="D1742" t="s">
        <v>382</v>
      </c>
      <c r="E1742" s="2" t="s">
        <v>1392</v>
      </c>
      <c r="F1742" t="s">
        <v>3357</v>
      </c>
      <c r="G1742" s="2" t="s">
        <v>1102</v>
      </c>
      <c r="H1742" t="s">
        <v>1405</v>
      </c>
    </row>
    <row r="1743" spans="1:8" x14ac:dyDescent="0.15">
      <c r="A1743" s="232">
        <v>1748</v>
      </c>
      <c r="B1743" t="s">
        <v>5823</v>
      </c>
      <c r="C1743" t="s">
        <v>5824</v>
      </c>
      <c r="D1743" t="s">
        <v>382</v>
      </c>
      <c r="E1743" s="2" t="s">
        <v>1392</v>
      </c>
      <c r="F1743" t="s">
        <v>2007</v>
      </c>
      <c r="G1743" s="2" t="s">
        <v>2712</v>
      </c>
      <c r="H1743" t="s">
        <v>1405</v>
      </c>
    </row>
    <row r="1744" spans="1:8" x14ac:dyDescent="0.15">
      <c r="A1744" s="232">
        <v>1749</v>
      </c>
      <c r="B1744" t="s">
        <v>5825</v>
      </c>
      <c r="C1744" t="s">
        <v>5826</v>
      </c>
      <c r="D1744" t="s">
        <v>382</v>
      </c>
      <c r="E1744" s="2" t="s">
        <v>1392</v>
      </c>
      <c r="F1744" t="s">
        <v>2003</v>
      </c>
      <c r="G1744" s="2" t="s">
        <v>3475</v>
      </c>
      <c r="H1744" t="s">
        <v>1405</v>
      </c>
    </row>
    <row r="1745" spans="1:8" x14ac:dyDescent="0.15">
      <c r="A1745" s="232">
        <v>1750</v>
      </c>
      <c r="B1745" t="s">
        <v>5827</v>
      </c>
      <c r="C1745" t="s">
        <v>5828</v>
      </c>
      <c r="D1745" t="s">
        <v>382</v>
      </c>
      <c r="E1745" s="2" t="s">
        <v>1392</v>
      </c>
      <c r="F1745" t="s">
        <v>2553</v>
      </c>
      <c r="G1745" s="2" t="s">
        <v>1103</v>
      </c>
      <c r="H1745" t="s">
        <v>1405</v>
      </c>
    </row>
    <row r="1746" spans="1:8" x14ac:dyDescent="0.15">
      <c r="A1746" s="232">
        <v>1751</v>
      </c>
      <c r="B1746" t="s">
        <v>5829</v>
      </c>
      <c r="C1746" t="s">
        <v>5830</v>
      </c>
      <c r="D1746" t="s">
        <v>382</v>
      </c>
      <c r="E1746" s="2" t="s">
        <v>1392</v>
      </c>
      <c r="F1746" t="s">
        <v>2018</v>
      </c>
      <c r="G1746" s="2" t="s">
        <v>4915</v>
      </c>
      <c r="H1746" t="s">
        <v>1405</v>
      </c>
    </row>
    <row r="1747" spans="1:8" x14ac:dyDescent="0.15">
      <c r="A1747" s="232">
        <v>1752</v>
      </c>
      <c r="B1747" t="s">
        <v>5831</v>
      </c>
      <c r="C1747" t="s">
        <v>5832</v>
      </c>
      <c r="D1747" t="s">
        <v>382</v>
      </c>
      <c r="E1747" s="2" t="s">
        <v>1392</v>
      </c>
      <c r="F1747" t="s">
        <v>2133</v>
      </c>
      <c r="G1747" s="2" t="s">
        <v>1104</v>
      </c>
      <c r="H1747" t="s">
        <v>1405</v>
      </c>
    </row>
    <row r="1748" spans="1:8" x14ac:dyDescent="0.15">
      <c r="A1748" s="232">
        <v>1753</v>
      </c>
      <c r="B1748" t="s">
        <v>5833</v>
      </c>
      <c r="C1748" t="s">
        <v>5834</v>
      </c>
      <c r="D1748" t="s">
        <v>382</v>
      </c>
      <c r="E1748" s="2" t="s">
        <v>1392</v>
      </c>
      <c r="F1748" t="s">
        <v>2010</v>
      </c>
      <c r="G1748" s="2" t="s">
        <v>5835</v>
      </c>
      <c r="H1748" t="s">
        <v>1405</v>
      </c>
    </row>
    <row r="1749" spans="1:8" x14ac:dyDescent="0.15">
      <c r="A1749" s="232">
        <v>1754</v>
      </c>
      <c r="B1749" t="s">
        <v>5836</v>
      </c>
      <c r="C1749" t="s">
        <v>5837</v>
      </c>
      <c r="D1749" t="s">
        <v>382</v>
      </c>
      <c r="E1749" s="2" t="s">
        <v>1392</v>
      </c>
      <c r="F1749" t="s">
        <v>2206</v>
      </c>
      <c r="G1749" s="2" t="s">
        <v>5838</v>
      </c>
      <c r="H1749" t="s">
        <v>1405</v>
      </c>
    </row>
    <row r="1750" spans="1:8" x14ac:dyDescent="0.15">
      <c r="A1750" s="232">
        <v>1755</v>
      </c>
      <c r="B1750" t="s">
        <v>5839</v>
      </c>
      <c r="C1750" t="s">
        <v>5840</v>
      </c>
      <c r="D1750" t="s">
        <v>382</v>
      </c>
      <c r="E1750" s="2" t="s">
        <v>1392</v>
      </c>
      <c r="F1750" t="s">
        <v>1939</v>
      </c>
      <c r="G1750" s="2" t="s">
        <v>5841</v>
      </c>
      <c r="H1750" t="s">
        <v>1405</v>
      </c>
    </row>
    <row r="1751" spans="1:8" x14ac:dyDescent="0.15">
      <c r="A1751" s="232">
        <v>1756</v>
      </c>
      <c r="B1751" t="s">
        <v>5842</v>
      </c>
      <c r="C1751" t="s">
        <v>5843</v>
      </c>
      <c r="D1751" t="s">
        <v>382</v>
      </c>
      <c r="E1751" s="2" t="s">
        <v>1392</v>
      </c>
      <c r="F1751" t="s">
        <v>2174</v>
      </c>
      <c r="G1751" s="2" t="s">
        <v>2477</v>
      </c>
      <c r="H1751" t="s">
        <v>1405</v>
      </c>
    </row>
    <row r="1752" spans="1:8" x14ac:dyDescent="0.15">
      <c r="A1752" s="232">
        <v>1757</v>
      </c>
      <c r="B1752" t="s">
        <v>5844</v>
      </c>
      <c r="C1752" t="s">
        <v>5845</v>
      </c>
      <c r="D1752" t="s">
        <v>382</v>
      </c>
      <c r="E1752" s="2" t="s">
        <v>271</v>
      </c>
      <c r="F1752" t="s">
        <v>1910</v>
      </c>
      <c r="G1752" s="2" t="s">
        <v>635</v>
      </c>
      <c r="H1752" t="s">
        <v>1405</v>
      </c>
    </row>
    <row r="1753" spans="1:8" x14ac:dyDescent="0.15">
      <c r="A1753" s="232">
        <v>1758</v>
      </c>
      <c r="B1753" t="s">
        <v>5846</v>
      </c>
      <c r="C1753" t="s">
        <v>5847</v>
      </c>
      <c r="D1753" t="s">
        <v>382</v>
      </c>
      <c r="E1753" s="2" t="s">
        <v>271</v>
      </c>
      <c r="F1753" t="s">
        <v>1921</v>
      </c>
      <c r="G1753" s="2" t="s">
        <v>5487</v>
      </c>
      <c r="H1753" t="s">
        <v>1405</v>
      </c>
    </row>
    <row r="1754" spans="1:8" x14ac:dyDescent="0.15">
      <c r="A1754" s="232">
        <v>1759</v>
      </c>
      <c r="B1754" t="s">
        <v>5848</v>
      </c>
      <c r="C1754" t="s">
        <v>5849</v>
      </c>
      <c r="D1754" t="s">
        <v>382</v>
      </c>
      <c r="E1754" s="2" t="s">
        <v>271</v>
      </c>
      <c r="F1754" t="s">
        <v>2007</v>
      </c>
      <c r="G1754" s="2" t="s">
        <v>649</v>
      </c>
      <c r="H1754" t="s">
        <v>1405</v>
      </c>
    </row>
    <row r="1755" spans="1:8" x14ac:dyDescent="0.15">
      <c r="A1755" s="232">
        <v>1760</v>
      </c>
      <c r="B1755" t="s">
        <v>5850</v>
      </c>
      <c r="C1755" t="s">
        <v>5851</v>
      </c>
      <c r="D1755" t="s">
        <v>382</v>
      </c>
      <c r="E1755" s="2" t="s">
        <v>271</v>
      </c>
      <c r="F1755" t="s">
        <v>1921</v>
      </c>
      <c r="G1755" s="2" t="s">
        <v>3861</v>
      </c>
      <c r="H1755" t="s">
        <v>1405</v>
      </c>
    </row>
    <row r="1756" spans="1:8" x14ac:dyDescent="0.15">
      <c r="A1756" s="232">
        <v>1761</v>
      </c>
      <c r="B1756" t="s">
        <v>5852</v>
      </c>
      <c r="C1756" t="s">
        <v>5853</v>
      </c>
      <c r="D1756" t="s">
        <v>382</v>
      </c>
      <c r="E1756" s="2" t="s">
        <v>271</v>
      </c>
      <c r="F1756" t="s">
        <v>1921</v>
      </c>
      <c r="G1756" s="2" t="s">
        <v>652</v>
      </c>
      <c r="H1756" t="s">
        <v>1405</v>
      </c>
    </row>
    <row r="1757" spans="1:8" x14ac:dyDescent="0.15">
      <c r="A1757" s="232">
        <v>1762</v>
      </c>
      <c r="B1757" t="s">
        <v>5854</v>
      </c>
      <c r="C1757" t="s">
        <v>5855</v>
      </c>
      <c r="D1757" t="s">
        <v>382</v>
      </c>
      <c r="E1757" s="2" t="s">
        <v>271</v>
      </c>
      <c r="F1757" t="s">
        <v>1921</v>
      </c>
      <c r="G1757" s="2" t="s">
        <v>687</v>
      </c>
      <c r="H1757" t="s">
        <v>1405</v>
      </c>
    </row>
    <row r="1758" spans="1:8" x14ac:dyDescent="0.15">
      <c r="A1758" s="232">
        <v>1763</v>
      </c>
      <c r="B1758" t="s">
        <v>5856</v>
      </c>
      <c r="C1758" t="s">
        <v>5857</v>
      </c>
      <c r="D1758" t="s">
        <v>382</v>
      </c>
      <c r="E1758" s="2" t="s">
        <v>271</v>
      </c>
      <c r="F1758" t="s">
        <v>1901</v>
      </c>
      <c r="G1758" s="2" t="s">
        <v>1105</v>
      </c>
      <c r="H1758" t="s">
        <v>1405</v>
      </c>
    </row>
    <row r="1759" spans="1:8" x14ac:dyDescent="0.15">
      <c r="A1759" s="232">
        <v>1764</v>
      </c>
      <c r="B1759" t="s">
        <v>5858</v>
      </c>
      <c r="C1759" t="s">
        <v>5859</v>
      </c>
      <c r="D1759" t="s">
        <v>382</v>
      </c>
      <c r="E1759" s="2" t="s">
        <v>271</v>
      </c>
      <c r="F1759" t="s">
        <v>2007</v>
      </c>
      <c r="G1759" s="2" t="s">
        <v>3003</v>
      </c>
      <c r="H1759" t="s">
        <v>1405</v>
      </c>
    </row>
    <row r="1760" spans="1:8" x14ac:dyDescent="0.15">
      <c r="A1760" s="232">
        <v>1765</v>
      </c>
      <c r="B1760" t="s">
        <v>5860</v>
      </c>
      <c r="C1760" t="s">
        <v>5861</v>
      </c>
      <c r="D1760" t="s">
        <v>382</v>
      </c>
      <c r="E1760" s="2" t="s">
        <v>271</v>
      </c>
      <c r="F1760" t="s">
        <v>2133</v>
      </c>
      <c r="G1760" s="2" t="s">
        <v>1000</v>
      </c>
      <c r="H1760" t="s">
        <v>1405</v>
      </c>
    </row>
    <row r="1761" spans="1:8" x14ac:dyDescent="0.15">
      <c r="A1761" s="232">
        <v>1766</v>
      </c>
      <c r="B1761" t="s">
        <v>5862</v>
      </c>
      <c r="C1761" t="s">
        <v>5863</v>
      </c>
      <c r="D1761" t="s">
        <v>382</v>
      </c>
      <c r="E1761" s="2" t="s">
        <v>271</v>
      </c>
      <c r="F1761" t="s">
        <v>1932</v>
      </c>
      <c r="G1761" s="2" t="s">
        <v>3784</v>
      </c>
      <c r="H1761" t="s">
        <v>1405</v>
      </c>
    </row>
    <row r="1762" spans="1:8" x14ac:dyDescent="0.15">
      <c r="A1762" s="232">
        <v>1767</v>
      </c>
      <c r="B1762" t="s">
        <v>5864</v>
      </c>
      <c r="C1762" t="s">
        <v>5865</v>
      </c>
      <c r="D1762" t="s">
        <v>382</v>
      </c>
      <c r="E1762" s="2" t="s">
        <v>271</v>
      </c>
      <c r="F1762" t="s">
        <v>1980</v>
      </c>
      <c r="G1762" s="2" t="s">
        <v>801</v>
      </c>
      <c r="H1762" t="s">
        <v>1405</v>
      </c>
    </row>
    <row r="1763" spans="1:8" x14ac:dyDescent="0.15">
      <c r="A1763" s="232">
        <v>1768</v>
      </c>
      <c r="B1763" t="s">
        <v>5866</v>
      </c>
      <c r="C1763" t="s">
        <v>5867</v>
      </c>
      <c r="D1763" t="s">
        <v>382</v>
      </c>
      <c r="E1763" s="2" t="s">
        <v>271</v>
      </c>
      <c r="F1763" t="s">
        <v>2003</v>
      </c>
      <c r="G1763" s="2" t="s">
        <v>1023</v>
      </c>
      <c r="H1763" t="s">
        <v>1405</v>
      </c>
    </row>
    <row r="1764" spans="1:8" x14ac:dyDescent="0.15">
      <c r="A1764" s="232">
        <v>1769</v>
      </c>
      <c r="B1764" t="s">
        <v>5868</v>
      </c>
      <c r="C1764" t="s">
        <v>5869</v>
      </c>
      <c r="D1764" t="s">
        <v>382</v>
      </c>
      <c r="E1764" s="2" t="s">
        <v>270</v>
      </c>
      <c r="F1764" t="s">
        <v>2021</v>
      </c>
      <c r="G1764" s="2" t="s">
        <v>3213</v>
      </c>
      <c r="H1764" t="s">
        <v>1405</v>
      </c>
    </row>
    <row r="1765" spans="1:8" x14ac:dyDescent="0.15">
      <c r="A1765" s="232">
        <v>1770</v>
      </c>
      <c r="B1765" t="s">
        <v>5870</v>
      </c>
      <c r="C1765" t="s">
        <v>5871</v>
      </c>
      <c r="D1765" t="s">
        <v>382</v>
      </c>
      <c r="E1765" s="2" t="s">
        <v>270</v>
      </c>
      <c r="F1765" t="s">
        <v>1921</v>
      </c>
      <c r="G1765" s="2" t="s">
        <v>525</v>
      </c>
      <c r="H1765" t="s">
        <v>1405</v>
      </c>
    </row>
    <row r="1766" spans="1:8" x14ac:dyDescent="0.15">
      <c r="A1766" s="232">
        <v>1771</v>
      </c>
      <c r="B1766" t="s">
        <v>5872</v>
      </c>
      <c r="C1766" t="s">
        <v>5873</v>
      </c>
      <c r="D1766" t="s">
        <v>382</v>
      </c>
      <c r="E1766" s="2" t="s">
        <v>270</v>
      </c>
      <c r="F1766" t="s">
        <v>2262</v>
      </c>
      <c r="G1766" s="2" t="s">
        <v>4312</v>
      </c>
      <c r="H1766" t="s">
        <v>1405</v>
      </c>
    </row>
    <row r="1767" spans="1:8" x14ac:dyDescent="0.15">
      <c r="A1767" s="232">
        <v>1772</v>
      </c>
      <c r="B1767" t="s">
        <v>5874</v>
      </c>
      <c r="C1767" t="s">
        <v>5875</v>
      </c>
      <c r="D1767" t="s">
        <v>382</v>
      </c>
      <c r="E1767" s="2" t="s">
        <v>270</v>
      </c>
      <c r="F1767" t="s">
        <v>2133</v>
      </c>
      <c r="G1767" s="2" t="s">
        <v>2907</v>
      </c>
      <c r="H1767" t="s">
        <v>1405</v>
      </c>
    </row>
    <row r="1768" spans="1:8" x14ac:dyDescent="0.15">
      <c r="A1768" s="232">
        <v>1773</v>
      </c>
      <c r="B1768" t="s">
        <v>5876</v>
      </c>
      <c r="C1768" t="s">
        <v>5877</v>
      </c>
      <c r="D1768" t="s">
        <v>382</v>
      </c>
      <c r="E1768" s="2" t="s">
        <v>270</v>
      </c>
      <c r="F1768" t="s">
        <v>1910</v>
      </c>
      <c r="G1768" s="2" t="s">
        <v>1106</v>
      </c>
      <c r="H1768" t="s">
        <v>1405</v>
      </c>
    </row>
    <row r="1769" spans="1:8" x14ac:dyDescent="0.15">
      <c r="A1769" s="232">
        <v>1774</v>
      </c>
      <c r="B1769" t="s">
        <v>5878</v>
      </c>
      <c r="C1769" t="s">
        <v>5879</v>
      </c>
      <c r="D1769" t="s">
        <v>382</v>
      </c>
      <c r="E1769" s="2" t="s">
        <v>270</v>
      </c>
      <c r="F1769" t="s">
        <v>1945</v>
      </c>
      <c r="G1769" s="2" t="s">
        <v>775</v>
      </c>
      <c r="H1769" t="s">
        <v>1405</v>
      </c>
    </row>
    <row r="1770" spans="1:8" x14ac:dyDescent="0.15">
      <c r="A1770" s="232">
        <v>1775</v>
      </c>
      <c r="B1770" t="s">
        <v>5880</v>
      </c>
      <c r="C1770" t="s">
        <v>5881</v>
      </c>
      <c r="D1770" t="s">
        <v>382</v>
      </c>
      <c r="E1770" s="2" t="s">
        <v>270</v>
      </c>
      <c r="F1770" t="s">
        <v>2133</v>
      </c>
      <c r="G1770" s="2" t="s">
        <v>4549</v>
      </c>
      <c r="H1770" t="s">
        <v>1405</v>
      </c>
    </row>
    <row r="1771" spans="1:8" x14ac:dyDescent="0.15">
      <c r="A1771" s="232">
        <v>1776</v>
      </c>
      <c r="B1771" t="s">
        <v>5882</v>
      </c>
      <c r="C1771" t="s">
        <v>5883</v>
      </c>
      <c r="D1771" t="s">
        <v>382</v>
      </c>
      <c r="E1771" s="2" t="s">
        <v>270</v>
      </c>
      <c r="F1771" t="s">
        <v>1921</v>
      </c>
      <c r="G1771" s="2" t="s">
        <v>1068</v>
      </c>
      <c r="H1771" t="s">
        <v>1405</v>
      </c>
    </row>
    <row r="1772" spans="1:8" x14ac:dyDescent="0.15">
      <c r="A1772" s="232">
        <v>1777</v>
      </c>
      <c r="B1772" t="s">
        <v>5884</v>
      </c>
      <c r="C1772" t="s">
        <v>5885</v>
      </c>
      <c r="D1772" t="s">
        <v>382</v>
      </c>
      <c r="E1772" s="2" t="s">
        <v>270</v>
      </c>
      <c r="F1772" t="s">
        <v>1910</v>
      </c>
      <c r="G1772" s="2" t="s">
        <v>1107</v>
      </c>
      <c r="H1772" t="s">
        <v>1405</v>
      </c>
    </row>
    <row r="1773" spans="1:8" x14ac:dyDescent="0.15">
      <c r="A1773" s="232">
        <v>1778</v>
      </c>
      <c r="B1773" t="s">
        <v>5886</v>
      </c>
      <c r="C1773" t="s">
        <v>5887</v>
      </c>
      <c r="D1773" t="s">
        <v>382</v>
      </c>
      <c r="E1773" s="2" t="s">
        <v>269</v>
      </c>
      <c r="F1773" t="s">
        <v>1945</v>
      </c>
      <c r="G1773" s="2" t="s">
        <v>958</v>
      </c>
      <c r="H1773" t="s">
        <v>1405</v>
      </c>
    </row>
    <row r="1774" spans="1:8" x14ac:dyDescent="0.15">
      <c r="A1774" s="232">
        <v>1779</v>
      </c>
      <c r="B1774" t="s">
        <v>5888</v>
      </c>
      <c r="C1774" t="s">
        <v>5889</v>
      </c>
      <c r="D1774" t="s">
        <v>382</v>
      </c>
      <c r="E1774" s="2" t="s">
        <v>269</v>
      </c>
      <c r="F1774" t="s">
        <v>2003</v>
      </c>
      <c r="G1774" s="2" t="s">
        <v>900</v>
      </c>
      <c r="H1774" t="s">
        <v>1405</v>
      </c>
    </row>
    <row r="1775" spans="1:8" x14ac:dyDescent="0.15">
      <c r="A1775" s="232">
        <v>1780</v>
      </c>
      <c r="B1775" t="s">
        <v>5890</v>
      </c>
      <c r="C1775" t="s">
        <v>5891</v>
      </c>
      <c r="D1775" t="s">
        <v>382</v>
      </c>
      <c r="E1775" s="2" t="s">
        <v>269</v>
      </c>
      <c r="F1775" t="s">
        <v>1910</v>
      </c>
      <c r="G1775" s="2" t="s">
        <v>529</v>
      </c>
      <c r="H1775" t="s">
        <v>1405</v>
      </c>
    </row>
    <row r="1776" spans="1:8" x14ac:dyDescent="0.15">
      <c r="A1776" s="232">
        <v>1781</v>
      </c>
      <c r="B1776" t="s">
        <v>5892</v>
      </c>
      <c r="C1776" t="s">
        <v>5893</v>
      </c>
      <c r="D1776" t="s">
        <v>382</v>
      </c>
      <c r="E1776" s="2" t="s">
        <v>269</v>
      </c>
      <c r="F1776" t="s">
        <v>2055</v>
      </c>
      <c r="G1776" s="2" t="s">
        <v>1108</v>
      </c>
      <c r="H1776" t="s">
        <v>1405</v>
      </c>
    </row>
    <row r="1777" spans="1:8" x14ac:dyDescent="0.15">
      <c r="A1777" s="232">
        <v>1782</v>
      </c>
      <c r="B1777" t="s">
        <v>5894</v>
      </c>
      <c r="C1777" t="s">
        <v>5895</v>
      </c>
      <c r="D1777" t="s">
        <v>382</v>
      </c>
      <c r="E1777" s="2" t="s">
        <v>269</v>
      </c>
      <c r="F1777" t="s">
        <v>2133</v>
      </c>
      <c r="G1777" s="2" t="s">
        <v>698</v>
      </c>
      <c r="H1777" t="s">
        <v>1405</v>
      </c>
    </row>
    <row r="1778" spans="1:8" x14ac:dyDescent="0.15">
      <c r="A1778" s="232">
        <v>1783</v>
      </c>
      <c r="B1778" t="s">
        <v>5896</v>
      </c>
      <c r="C1778" t="s">
        <v>5897</v>
      </c>
      <c r="D1778" t="s">
        <v>382</v>
      </c>
      <c r="E1778" s="2" t="s">
        <v>269</v>
      </c>
      <c r="F1778" t="s">
        <v>1921</v>
      </c>
      <c r="G1778" s="2" t="s">
        <v>611</v>
      </c>
      <c r="H1778" t="s">
        <v>1405</v>
      </c>
    </row>
    <row r="1779" spans="1:8" x14ac:dyDescent="0.15">
      <c r="A1779" s="232">
        <v>1784</v>
      </c>
      <c r="B1779" t="s">
        <v>5898</v>
      </c>
      <c r="C1779" t="s">
        <v>5899</v>
      </c>
      <c r="D1779" t="s">
        <v>382</v>
      </c>
      <c r="E1779" s="2" t="s">
        <v>269</v>
      </c>
      <c r="F1779" t="s">
        <v>2070</v>
      </c>
      <c r="G1779" s="2" t="s">
        <v>1059</v>
      </c>
      <c r="H1779" t="s">
        <v>1405</v>
      </c>
    </row>
    <row r="1780" spans="1:8" x14ac:dyDescent="0.15">
      <c r="A1780" s="232">
        <v>1785</v>
      </c>
      <c r="B1780" t="s">
        <v>5900</v>
      </c>
      <c r="C1780" t="s">
        <v>5901</v>
      </c>
      <c r="D1780" t="s">
        <v>382</v>
      </c>
      <c r="E1780" s="2" t="s">
        <v>269</v>
      </c>
      <c r="F1780" t="s">
        <v>27</v>
      </c>
      <c r="G1780" s="2" t="s">
        <v>5902</v>
      </c>
      <c r="H1780" t="s">
        <v>1405</v>
      </c>
    </row>
    <row r="1781" spans="1:8" x14ac:dyDescent="0.15">
      <c r="A1781" s="232">
        <v>1786</v>
      </c>
      <c r="B1781" t="s">
        <v>5903</v>
      </c>
      <c r="C1781" t="s">
        <v>5904</v>
      </c>
      <c r="D1781" t="s">
        <v>382</v>
      </c>
      <c r="E1781" s="2" t="s">
        <v>269</v>
      </c>
      <c r="F1781" t="s">
        <v>2174</v>
      </c>
      <c r="G1781" s="2" t="s">
        <v>847</v>
      </c>
      <c r="H1781" t="s">
        <v>1405</v>
      </c>
    </row>
    <row r="1782" spans="1:8" x14ac:dyDescent="0.15">
      <c r="A1782" s="232">
        <v>1787</v>
      </c>
      <c r="B1782" t="s">
        <v>5905</v>
      </c>
      <c r="C1782" t="s">
        <v>5906</v>
      </c>
      <c r="D1782" t="s">
        <v>382</v>
      </c>
      <c r="E1782" s="2" t="s">
        <v>269</v>
      </c>
      <c r="F1782" t="s">
        <v>1910</v>
      </c>
      <c r="G1782" s="2" t="s">
        <v>757</v>
      </c>
      <c r="H1782" t="s">
        <v>1405</v>
      </c>
    </row>
    <row r="1783" spans="1:8" x14ac:dyDescent="0.15">
      <c r="A1783" s="232">
        <v>1788</v>
      </c>
      <c r="B1783" t="s">
        <v>5907</v>
      </c>
      <c r="C1783" t="s">
        <v>5908</v>
      </c>
      <c r="D1783" t="s">
        <v>382</v>
      </c>
      <c r="E1783" s="2" t="s">
        <v>269</v>
      </c>
      <c r="F1783" t="s">
        <v>1921</v>
      </c>
      <c r="G1783" s="2" t="s">
        <v>1109</v>
      </c>
      <c r="H1783" t="s">
        <v>1405</v>
      </c>
    </row>
    <row r="1784" spans="1:8" x14ac:dyDescent="0.15">
      <c r="A1784" s="232">
        <v>1789</v>
      </c>
      <c r="B1784" t="s">
        <v>5909</v>
      </c>
      <c r="C1784" t="s">
        <v>5910</v>
      </c>
      <c r="D1784" t="s">
        <v>382</v>
      </c>
      <c r="E1784" s="2" t="s">
        <v>270</v>
      </c>
      <c r="F1784" t="s">
        <v>2133</v>
      </c>
      <c r="G1784" s="2" t="s">
        <v>2004</v>
      </c>
      <c r="H1784" t="s">
        <v>1405</v>
      </c>
    </row>
    <row r="1785" spans="1:8" x14ac:dyDescent="0.15">
      <c r="A1785" s="232">
        <v>1790</v>
      </c>
      <c r="B1785" t="s">
        <v>5911</v>
      </c>
      <c r="C1785" t="s">
        <v>5912</v>
      </c>
      <c r="D1785" t="s">
        <v>382</v>
      </c>
      <c r="E1785" s="2" t="s">
        <v>1392</v>
      </c>
      <c r="F1785" t="s">
        <v>2231</v>
      </c>
      <c r="G1785" s="2" t="s">
        <v>4915</v>
      </c>
      <c r="H1785" t="s">
        <v>1405</v>
      </c>
    </row>
    <row r="1786" spans="1:8" x14ac:dyDescent="0.15">
      <c r="A1786" s="232">
        <v>1791</v>
      </c>
      <c r="B1786" t="s">
        <v>5913</v>
      </c>
      <c r="C1786" t="s">
        <v>5914</v>
      </c>
      <c r="D1786" t="s">
        <v>382</v>
      </c>
      <c r="E1786" s="2" t="s">
        <v>1392</v>
      </c>
      <c r="F1786" t="s">
        <v>2003</v>
      </c>
      <c r="G1786" s="2" t="s">
        <v>2506</v>
      </c>
      <c r="H1786" t="s">
        <v>1405</v>
      </c>
    </row>
    <row r="1787" spans="1:8" x14ac:dyDescent="0.15">
      <c r="A1787" s="232">
        <v>1792</v>
      </c>
      <c r="B1787" t="s">
        <v>5915</v>
      </c>
      <c r="C1787" t="s">
        <v>5916</v>
      </c>
      <c r="D1787" t="s">
        <v>382</v>
      </c>
      <c r="E1787" s="2" t="s">
        <v>1392</v>
      </c>
      <c r="F1787" t="s">
        <v>2003</v>
      </c>
      <c r="G1787" s="2" t="s">
        <v>3424</v>
      </c>
      <c r="H1787" t="s">
        <v>1405</v>
      </c>
    </row>
    <row r="1788" spans="1:8" x14ac:dyDescent="0.15">
      <c r="A1788" s="232">
        <v>1793</v>
      </c>
      <c r="B1788" t="s">
        <v>5917</v>
      </c>
      <c r="C1788" t="s">
        <v>5918</v>
      </c>
      <c r="D1788" t="s">
        <v>382</v>
      </c>
      <c r="E1788" s="2" t="s">
        <v>1392</v>
      </c>
      <c r="F1788" t="s">
        <v>1910</v>
      </c>
      <c r="G1788" s="2" t="s">
        <v>5919</v>
      </c>
      <c r="H1788" t="s">
        <v>1405</v>
      </c>
    </row>
    <row r="1789" spans="1:8" x14ac:dyDescent="0.15">
      <c r="A1789" s="232">
        <v>1794</v>
      </c>
      <c r="B1789" t="s">
        <v>5920</v>
      </c>
      <c r="C1789" t="s">
        <v>5921</v>
      </c>
      <c r="D1789" t="s">
        <v>382</v>
      </c>
      <c r="E1789" s="2" t="s">
        <v>1392</v>
      </c>
      <c r="F1789" t="s">
        <v>27</v>
      </c>
      <c r="G1789" s="2" t="s">
        <v>1110</v>
      </c>
      <c r="H1789" t="s">
        <v>1405</v>
      </c>
    </row>
    <row r="1790" spans="1:8" x14ac:dyDescent="0.15">
      <c r="A1790" s="232">
        <v>1795</v>
      </c>
      <c r="B1790" t="s">
        <v>5922</v>
      </c>
      <c r="C1790" t="s">
        <v>5923</v>
      </c>
      <c r="D1790" t="s">
        <v>382</v>
      </c>
      <c r="E1790" s="2" t="s">
        <v>1392</v>
      </c>
      <c r="F1790" t="s">
        <v>2231</v>
      </c>
      <c r="G1790" s="2" t="s">
        <v>1103</v>
      </c>
      <c r="H1790" t="s">
        <v>1405</v>
      </c>
    </row>
    <row r="1791" spans="1:8" x14ac:dyDescent="0.15">
      <c r="A1791" s="232">
        <v>1796</v>
      </c>
      <c r="B1791" t="s">
        <v>5924</v>
      </c>
      <c r="C1791" t="s">
        <v>5925</v>
      </c>
      <c r="D1791" t="s">
        <v>382</v>
      </c>
      <c r="E1791" s="2" t="s">
        <v>1392</v>
      </c>
      <c r="F1791" t="s">
        <v>1945</v>
      </c>
      <c r="G1791" s="2" t="s">
        <v>2712</v>
      </c>
      <c r="H1791" t="s">
        <v>1405</v>
      </c>
    </row>
    <row r="1792" spans="1:8" x14ac:dyDescent="0.15">
      <c r="A1792" s="232">
        <v>1797</v>
      </c>
      <c r="B1792" t="s">
        <v>5926</v>
      </c>
      <c r="C1792" t="s">
        <v>5927</v>
      </c>
      <c r="D1792" t="s">
        <v>382</v>
      </c>
      <c r="E1792" s="2" t="s">
        <v>1392</v>
      </c>
      <c r="F1792" t="s">
        <v>2003</v>
      </c>
      <c r="G1792" s="2" t="s">
        <v>1111</v>
      </c>
      <c r="H1792" t="s">
        <v>1405</v>
      </c>
    </row>
    <row r="1793" spans="1:8" x14ac:dyDescent="0.15">
      <c r="A1793" s="232">
        <v>1798</v>
      </c>
      <c r="B1793" t="s">
        <v>5928</v>
      </c>
      <c r="C1793" t="s">
        <v>5929</v>
      </c>
      <c r="D1793" t="s">
        <v>382</v>
      </c>
      <c r="E1793" s="2" t="s">
        <v>1392</v>
      </c>
      <c r="F1793" t="s">
        <v>1980</v>
      </c>
      <c r="G1793" s="2" t="s">
        <v>5930</v>
      </c>
      <c r="H1793" t="s">
        <v>1405</v>
      </c>
    </row>
    <row r="1794" spans="1:8" x14ac:dyDescent="0.15">
      <c r="A1794" s="232">
        <v>1799</v>
      </c>
      <c r="B1794" t="s">
        <v>5931</v>
      </c>
      <c r="C1794" t="s">
        <v>5932</v>
      </c>
      <c r="D1794" t="s">
        <v>382</v>
      </c>
      <c r="E1794" s="2" t="s">
        <v>1392</v>
      </c>
      <c r="F1794" t="s">
        <v>2003</v>
      </c>
      <c r="G1794" s="2" t="s">
        <v>1112</v>
      </c>
      <c r="H1794" t="s">
        <v>1405</v>
      </c>
    </row>
    <row r="1795" spans="1:8" x14ac:dyDescent="0.15">
      <c r="A1795" s="232">
        <v>1800</v>
      </c>
      <c r="B1795" t="s">
        <v>5933</v>
      </c>
      <c r="C1795" t="s">
        <v>5934</v>
      </c>
      <c r="D1795" t="s">
        <v>382</v>
      </c>
      <c r="E1795" s="2" t="s">
        <v>1392</v>
      </c>
      <c r="F1795" t="s">
        <v>2133</v>
      </c>
      <c r="G1795" s="2" t="s">
        <v>962</v>
      </c>
      <c r="H1795" t="s">
        <v>1405</v>
      </c>
    </row>
    <row r="1796" spans="1:8" x14ac:dyDescent="0.15">
      <c r="A1796" s="232">
        <v>1801</v>
      </c>
      <c r="B1796" t="s">
        <v>5935</v>
      </c>
      <c r="C1796" t="s">
        <v>5936</v>
      </c>
      <c r="D1796" t="s">
        <v>382</v>
      </c>
      <c r="E1796" s="2" t="s">
        <v>1392</v>
      </c>
      <c r="F1796" t="s">
        <v>1932</v>
      </c>
      <c r="G1796" s="2" t="s">
        <v>5937</v>
      </c>
      <c r="H1796" t="s">
        <v>1405</v>
      </c>
    </row>
    <row r="1797" spans="1:8" x14ac:dyDescent="0.15">
      <c r="A1797" s="232">
        <v>1802</v>
      </c>
      <c r="B1797" t="s">
        <v>5938</v>
      </c>
      <c r="C1797" t="s">
        <v>5939</v>
      </c>
      <c r="D1797" t="s">
        <v>382</v>
      </c>
      <c r="E1797" s="2" t="s">
        <v>1392</v>
      </c>
      <c r="F1797" t="s">
        <v>1921</v>
      </c>
      <c r="G1797" s="2" t="s">
        <v>5940</v>
      </c>
      <c r="H1797" t="s">
        <v>1405</v>
      </c>
    </row>
    <row r="1798" spans="1:8" x14ac:dyDescent="0.15">
      <c r="A1798" s="232">
        <v>1803</v>
      </c>
      <c r="B1798" t="s">
        <v>5941</v>
      </c>
      <c r="C1798" t="s">
        <v>5942</v>
      </c>
      <c r="D1798" t="s">
        <v>1435</v>
      </c>
      <c r="E1798" s="2" t="s">
        <v>3830</v>
      </c>
      <c r="F1798" t="s">
        <v>2055</v>
      </c>
      <c r="G1798" s="2" t="s">
        <v>5943</v>
      </c>
      <c r="H1798" t="s">
        <v>1405</v>
      </c>
    </row>
    <row r="1799" spans="1:8" x14ac:dyDescent="0.15">
      <c r="A1799" s="232">
        <v>1804</v>
      </c>
      <c r="B1799" t="s">
        <v>5944</v>
      </c>
      <c r="C1799" t="s">
        <v>5945</v>
      </c>
      <c r="D1799" t="s">
        <v>1435</v>
      </c>
      <c r="E1799" s="2" t="s">
        <v>5946</v>
      </c>
      <c r="F1799" t="s">
        <v>2133</v>
      </c>
      <c r="G1799" s="2" t="s">
        <v>5947</v>
      </c>
      <c r="H1799" t="s">
        <v>1405</v>
      </c>
    </row>
    <row r="1800" spans="1:8" x14ac:dyDescent="0.15">
      <c r="A1800" s="232">
        <v>1805</v>
      </c>
      <c r="B1800" t="s">
        <v>5948</v>
      </c>
      <c r="C1800" t="s">
        <v>5949</v>
      </c>
      <c r="D1800" t="s">
        <v>415</v>
      </c>
      <c r="E1800" s="2" t="s">
        <v>271</v>
      </c>
      <c r="F1800" t="s">
        <v>1917</v>
      </c>
      <c r="G1800" s="2" t="s">
        <v>652</v>
      </c>
      <c r="H1800" t="s">
        <v>1405</v>
      </c>
    </row>
    <row r="1801" spans="1:8" x14ac:dyDescent="0.15">
      <c r="A1801" s="232">
        <v>1806</v>
      </c>
      <c r="B1801" t="s">
        <v>5950</v>
      </c>
      <c r="C1801" t="s">
        <v>5951</v>
      </c>
      <c r="D1801" t="s">
        <v>415</v>
      </c>
      <c r="E1801" s="2" t="s">
        <v>271</v>
      </c>
      <c r="F1801" t="s">
        <v>2206</v>
      </c>
      <c r="G1801" s="2" t="s">
        <v>714</v>
      </c>
      <c r="H1801" t="s">
        <v>1405</v>
      </c>
    </row>
    <row r="1802" spans="1:8" x14ac:dyDescent="0.15">
      <c r="A1802" s="232">
        <v>1807</v>
      </c>
      <c r="B1802" t="s">
        <v>5952</v>
      </c>
      <c r="C1802" t="s">
        <v>5953</v>
      </c>
      <c r="D1802" t="s">
        <v>415</v>
      </c>
      <c r="E1802" s="2" t="s">
        <v>271</v>
      </c>
      <c r="F1802" t="s">
        <v>1901</v>
      </c>
      <c r="G1802" s="2" t="s">
        <v>916</v>
      </c>
      <c r="H1802" t="s">
        <v>1405</v>
      </c>
    </row>
    <row r="1803" spans="1:8" x14ac:dyDescent="0.15">
      <c r="A1803" s="232">
        <v>1808</v>
      </c>
      <c r="B1803" t="s">
        <v>5954</v>
      </c>
      <c r="C1803" t="s">
        <v>5955</v>
      </c>
      <c r="D1803" t="s">
        <v>415</v>
      </c>
      <c r="E1803" s="2" t="s">
        <v>271</v>
      </c>
      <c r="F1803" t="s">
        <v>1945</v>
      </c>
      <c r="G1803" s="2" t="s">
        <v>5956</v>
      </c>
      <c r="H1803" t="s">
        <v>1405</v>
      </c>
    </row>
    <row r="1804" spans="1:8" x14ac:dyDescent="0.15">
      <c r="A1804" s="232">
        <v>1809</v>
      </c>
      <c r="B1804" t="s">
        <v>5957</v>
      </c>
      <c r="C1804" t="s">
        <v>5958</v>
      </c>
      <c r="D1804" t="s">
        <v>415</v>
      </c>
      <c r="E1804" s="2" t="s">
        <v>271</v>
      </c>
      <c r="F1804" t="s">
        <v>2476</v>
      </c>
      <c r="G1804" s="2" t="s">
        <v>1113</v>
      </c>
      <c r="H1804" t="s">
        <v>1405</v>
      </c>
    </row>
    <row r="1805" spans="1:8" x14ac:dyDescent="0.15">
      <c r="A1805" s="232">
        <v>1810</v>
      </c>
      <c r="B1805" t="s">
        <v>5959</v>
      </c>
      <c r="C1805" t="s">
        <v>5960</v>
      </c>
      <c r="D1805" t="s">
        <v>415</v>
      </c>
      <c r="E1805" s="2" t="s">
        <v>271</v>
      </c>
      <c r="F1805" t="s">
        <v>2273</v>
      </c>
      <c r="G1805" s="2" t="s">
        <v>5961</v>
      </c>
      <c r="H1805" t="s">
        <v>1405</v>
      </c>
    </row>
    <row r="1806" spans="1:8" x14ac:dyDescent="0.15">
      <c r="A1806" s="232">
        <v>1811</v>
      </c>
      <c r="B1806" t="s">
        <v>5962</v>
      </c>
      <c r="C1806" t="s">
        <v>5963</v>
      </c>
      <c r="D1806" t="s">
        <v>415</v>
      </c>
      <c r="E1806" s="2" t="s">
        <v>271</v>
      </c>
      <c r="F1806" t="s">
        <v>1901</v>
      </c>
      <c r="G1806" s="2" t="s">
        <v>683</v>
      </c>
      <c r="H1806" t="s">
        <v>1405</v>
      </c>
    </row>
    <row r="1807" spans="1:8" x14ac:dyDescent="0.15">
      <c r="A1807" s="232">
        <v>1812</v>
      </c>
      <c r="B1807" t="s">
        <v>5964</v>
      </c>
      <c r="C1807" t="s">
        <v>5965</v>
      </c>
      <c r="D1807" t="s">
        <v>415</v>
      </c>
      <c r="E1807" s="2" t="s">
        <v>271</v>
      </c>
      <c r="F1807" t="s">
        <v>1901</v>
      </c>
      <c r="G1807" s="2" t="s">
        <v>648</v>
      </c>
      <c r="H1807" t="s">
        <v>1405</v>
      </c>
    </row>
    <row r="1808" spans="1:8" x14ac:dyDescent="0.15">
      <c r="A1808" s="232">
        <v>1813</v>
      </c>
      <c r="B1808" t="s">
        <v>5966</v>
      </c>
      <c r="C1808" t="s">
        <v>5967</v>
      </c>
      <c r="D1808" t="s">
        <v>415</v>
      </c>
      <c r="E1808" s="2" t="s">
        <v>271</v>
      </c>
      <c r="F1808" t="s">
        <v>2021</v>
      </c>
      <c r="G1808" s="2" t="s">
        <v>3689</v>
      </c>
      <c r="H1808" t="s">
        <v>1405</v>
      </c>
    </row>
    <row r="1809" spans="1:8" x14ac:dyDescent="0.15">
      <c r="A1809" s="232">
        <v>1814</v>
      </c>
      <c r="B1809" t="s">
        <v>5968</v>
      </c>
      <c r="C1809" t="s">
        <v>5969</v>
      </c>
      <c r="D1809" t="s">
        <v>415</v>
      </c>
      <c r="E1809" s="2" t="s">
        <v>271</v>
      </c>
      <c r="F1809" t="s">
        <v>1901</v>
      </c>
      <c r="G1809" s="2" t="s">
        <v>587</v>
      </c>
      <c r="H1809" t="s">
        <v>1405</v>
      </c>
    </row>
    <row r="1810" spans="1:8" x14ac:dyDescent="0.15">
      <c r="A1810" s="232">
        <v>1815</v>
      </c>
      <c r="B1810" t="s">
        <v>5970</v>
      </c>
      <c r="C1810" t="s">
        <v>5971</v>
      </c>
      <c r="D1810" t="s">
        <v>415</v>
      </c>
      <c r="E1810" s="2" t="s">
        <v>271</v>
      </c>
      <c r="F1810" t="s">
        <v>1983</v>
      </c>
      <c r="G1810" s="2" t="s">
        <v>587</v>
      </c>
      <c r="H1810" t="s">
        <v>1405</v>
      </c>
    </row>
    <row r="1811" spans="1:8" x14ac:dyDescent="0.15">
      <c r="A1811" s="232">
        <v>1816</v>
      </c>
      <c r="B1811" t="s">
        <v>5972</v>
      </c>
      <c r="C1811" t="s">
        <v>5973</v>
      </c>
      <c r="D1811" t="s">
        <v>415</v>
      </c>
      <c r="E1811" s="2" t="s">
        <v>271</v>
      </c>
      <c r="F1811" t="s">
        <v>2231</v>
      </c>
      <c r="G1811" s="2" t="s">
        <v>5974</v>
      </c>
      <c r="H1811" t="s">
        <v>1405</v>
      </c>
    </row>
    <row r="1812" spans="1:8" x14ac:dyDescent="0.15">
      <c r="A1812" s="232">
        <v>1817</v>
      </c>
      <c r="B1812" t="s">
        <v>5975</v>
      </c>
      <c r="C1812" t="s">
        <v>5976</v>
      </c>
      <c r="D1812" t="s">
        <v>415</v>
      </c>
      <c r="E1812" s="2" t="s">
        <v>271</v>
      </c>
      <c r="F1812" t="s">
        <v>1980</v>
      </c>
      <c r="G1812" s="2" t="s">
        <v>870</v>
      </c>
      <c r="H1812" t="s">
        <v>1405</v>
      </c>
    </row>
    <row r="1813" spans="1:8" x14ac:dyDescent="0.15">
      <c r="A1813" s="232">
        <v>1818</v>
      </c>
      <c r="B1813" t="s">
        <v>5977</v>
      </c>
      <c r="C1813" t="s">
        <v>5978</v>
      </c>
      <c r="D1813" t="s">
        <v>415</v>
      </c>
      <c r="E1813" s="2" t="s">
        <v>271</v>
      </c>
      <c r="F1813" t="s">
        <v>1945</v>
      </c>
      <c r="G1813" s="2" t="s">
        <v>1002</v>
      </c>
      <c r="H1813" t="s">
        <v>1405</v>
      </c>
    </row>
    <row r="1814" spans="1:8" x14ac:dyDescent="0.15">
      <c r="A1814" s="232">
        <v>1819</v>
      </c>
      <c r="B1814" t="s">
        <v>5979</v>
      </c>
      <c r="C1814" t="s">
        <v>5980</v>
      </c>
      <c r="D1814" t="s">
        <v>415</v>
      </c>
      <c r="E1814" s="2" t="s">
        <v>271</v>
      </c>
      <c r="F1814" t="s">
        <v>2003</v>
      </c>
      <c r="G1814" s="2" t="s">
        <v>5156</v>
      </c>
      <c r="H1814" t="s">
        <v>1405</v>
      </c>
    </row>
    <row r="1815" spans="1:8" x14ac:dyDescent="0.15">
      <c r="A1815" s="232">
        <v>1820</v>
      </c>
      <c r="B1815" t="s">
        <v>5981</v>
      </c>
      <c r="C1815" t="s">
        <v>5982</v>
      </c>
      <c r="D1815" t="s">
        <v>415</v>
      </c>
      <c r="E1815" s="2" t="s">
        <v>271</v>
      </c>
      <c r="F1815" t="s">
        <v>1901</v>
      </c>
      <c r="G1815" s="2" t="s">
        <v>1114</v>
      </c>
      <c r="H1815" t="s">
        <v>1405</v>
      </c>
    </row>
    <row r="1816" spans="1:8" x14ac:dyDescent="0.15">
      <c r="A1816" s="232">
        <v>1821</v>
      </c>
      <c r="B1816" t="s">
        <v>5983</v>
      </c>
      <c r="C1816" t="s">
        <v>5984</v>
      </c>
      <c r="D1816" t="s">
        <v>415</v>
      </c>
      <c r="E1816" s="2" t="s">
        <v>271</v>
      </c>
      <c r="F1816" t="s">
        <v>1980</v>
      </c>
      <c r="G1816" s="2" t="s">
        <v>2777</v>
      </c>
      <c r="H1816" t="s">
        <v>1405</v>
      </c>
    </row>
    <row r="1817" spans="1:8" x14ac:dyDescent="0.15">
      <c r="A1817" s="232">
        <v>1822</v>
      </c>
      <c r="B1817" t="s">
        <v>5985</v>
      </c>
      <c r="C1817" t="s">
        <v>5986</v>
      </c>
      <c r="D1817" t="s">
        <v>415</v>
      </c>
      <c r="E1817" s="2" t="s">
        <v>271</v>
      </c>
      <c r="F1817" t="s">
        <v>2021</v>
      </c>
      <c r="G1817" s="2" t="s">
        <v>4689</v>
      </c>
      <c r="H1817" t="s">
        <v>1405</v>
      </c>
    </row>
    <row r="1818" spans="1:8" x14ac:dyDescent="0.15">
      <c r="A1818" s="232">
        <v>1823</v>
      </c>
      <c r="B1818" t="s">
        <v>5987</v>
      </c>
      <c r="C1818" t="s">
        <v>5988</v>
      </c>
      <c r="D1818" t="s">
        <v>415</v>
      </c>
      <c r="E1818" s="2" t="s">
        <v>271</v>
      </c>
      <c r="F1818" t="s">
        <v>2031</v>
      </c>
      <c r="G1818" s="2" t="s">
        <v>5423</v>
      </c>
      <c r="H1818" t="s">
        <v>1405</v>
      </c>
    </row>
    <row r="1819" spans="1:8" x14ac:dyDescent="0.15">
      <c r="A1819" s="232">
        <v>1824</v>
      </c>
      <c r="B1819" t="s">
        <v>5989</v>
      </c>
      <c r="C1819" t="s">
        <v>5990</v>
      </c>
      <c r="D1819" t="s">
        <v>415</v>
      </c>
      <c r="E1819" s="2" t="s">
        <v>270</v>
      </c>
      <c r="F1819" t="s">
        <v>1910</v>
      </c>
      <c r="G1819" s="2" t="s">
        <v>877</v>
      </c>
      <c r="H1819" t="s">
        <v>1405</v>
      </c>
    </row>
    <row r="1820" spans="1:8" x14ac:dyDescent="0.15">
      <c r="A1820" s="232">
        <v>1825</v>
      </c>
      <c r="B1820" t="s">
        <v>5991</v>
      </c>
      <c r="C1820" t="s">
        <v>5992</v>
      </c>
      <c r="D1820" t="s">
        <v>415</v>
      </c>
      <c r="E1820" s="2" t="s">
        <v>270</v>
      </c>
      <c r="F1820" t="s">
        <v>1910</v>
      </c>
      <c r="G1820" s="2" t="s">
        <v>934</v>
      </c>
      <c r="H1820" t="s">
        <v>1405</v>
      </c>
    </row>
    <row r="1821" spans="1:8" x14ac:dyDescent="0.15">
      <c r="A1821" s="232">
        <v>1826</v>
      </c>
      <c r="B1821" t="s">
        <v>5993</v>
      </c>
      <c r="C1821" t="s">
        <v>5994</v>
      </c>
      <c r="D1821" t="s">
        <v>415</v>
      </c>
      <c r="E1821" s="2" t="s">
        <v>270</v>
      </c>
      <c r="F1821" t="s">
        <v>1964</v>
      </c>
      <c r="G1821" s="2" t="s">
        <v>515</v>
      </c>
      <c r="H1821" t="s">
        <v>1405</v>
      </c>
    </row>
    <row r="1822" spans="1:8" x14ac:dyDescent="0.15">
      <c r="A1822" s="232">
        <v>1827</v>
      </c>
      <c r="B1822" t="s">
        <v>5995</v>
      </c>
      <c r="C1822" t="s">
        <v>5996</v>
      </c>
      <c r="D1822" t="s">
        <v>415</v>
      </c>
      <c r="E1822" s="2" t="s">
        <v>270</v>
      </c>
      <c r="F1822" t="s">
        <v>2003</v>
      </c>
      <c r="G1822" s="2" t="s">
        <v>681</v>
      </c>
      <c r="H1822" t="s">
        <v>1405</v>
      </c>
    </row>
    <row r="1823" spans="1:8" x14ac:dyDescent="0.15">
      <c r="A1823" s="232">
        <v>1828</v>
      </c>
      <c r="B1823" t="s">
        <v>5997</v>
      </c>
      <c r="C1823" t="s">
        <v>5998</v>
      </c>
      <c r="D1823" t="s">
        <v>415</v>
      </c>
      <c r="E1823" s="2" t="s">
        <v>270</v>
      </c>
      <c r="F1823" t="s">
        <v>1910</v>
      </c>
      <c r="G1823" s="2" t="s">
        <v>1115</v>
      </c>
      <c r="H1823" t="s">
        <v>1405</v>
      </c>
    </row>
    <row r="1824" spans="1:8" x14ac:dyDescent="0.15">
      <c r="A1824" s="232">
        <v>1829</v>
      </c>
      <c r="B1824" t="s">
        <v>5999</v>
      </c>
      <c r="C1824" t="s">
        <v>6000</v>
      </c>
      <c r="D1824" t="s">
        <v>415</v>
      </c>
      <c r="E1824" s="2" t="s">
        <v>270</v>
      </c>
      <c r="F1824" t="s">
        <v>2055</v>
      </c>
      <c r="G1824" s="2" t="s">
        <v>3242</v>
      </c>
      <c r="H1824" t="s">
        <v>1405</v>
      </c>
    </row>
    <row r="1825" spans="1:8" x14ac:dyDescent="0.15">
      <c r="A1825" s="232">
        <v>1830</v>
      </c>
      <c r="B1825" t="s">
        <v>6001</v>
      </c>
      <c r="C1825" t="s">
        <v>6002</v>
      </c>
      <c r="D1825" t="s">
        <v>415</v>
      </c>
      <c r="E1825" s="2" t="s">
        <v>270</v>
      </c>
      <c r="F1825" t="s">
        <v>2206</v>
      </c>
      <c r="G1825" s="2" t="s">
        <v>2073</v>
      </c>
      <c r="H1825" t="s">
        <v>1405</v>
      </c>
    </row>
    <row r="1826" spans="1:8" x14ac:dyDescent="0.15">
      <c r="A1826" s="232">
        <v>1831</v>
      </c>
      <c r="B1826" t="s">
        <v>6003</v>
      </c>
      <c r="C1826" t="s">
        <v>6004</v>
      </c>
      <c r="D1826" t="s">
        <v>415</v>
      </c>
      <c r="E1826" s="2" t="s">
        <v>270</v>
      </c>
      <c r="F1826" t="s">
        <v>2021</v>
      </c>
      <c r="G1826" s="2" t="s">
        <v>651</v>
      </c>
      <c r="H1826" t="s">
        <v>1405</v>
      </c>
    </row>
    <row r="1827" spans="1:8" x14ac:dyDescent="0.15">
      <c r="A1827" s="232">
        <v>1832</v>
      </c>
      <c r="B1827" t="s">
        <v>6005</v>
      </c>
      <c r="C1827" t="s">
        <v>6006</v>
      </c>
      <c r="D1827" t="s">
        <v>415</v>
      </c>
      <c r="E1827" s="2" t="s">
        <v>270</v>
      </c>
      <c r="F1827" t="s">
        <v>1921</v>
      </c>
      <c r="G1827" s="2" t="s">
        <v>1116</v>
      </c>
      <c r="H1827" t="s">
        <v>1405</v>
      </c>
    </row>
    <row r="1828" spans="1:8" x14ac:dyDescent="0.15">
      <c r="A1828" s="232">
        <v>1833</v>
      </c>
      <c r="B1828" t="s">
        <v>6007</v>
      </c>
      <c r="C1828" t="s">
        <v>6008</v>
      </c>
      <c r="D1828" t="s">
        <v>415</v>
      </c>
      <c r="E1828" s="2" t="s">
        <v>270</v>
      </c>
      <c r="F1828" t="s">
        <v>2021</v>
      </c>
      <c r="G1828" s="2" t="s">
        <v>1117</v>
      </c>
      <c r="H1828" t="s">
        <v>1405</v>
      </c>
    </row>
    <row r="1829" spans="1:8" x14ac:dyDescent="0.15">
      <c r="A1829" s="232">
        <v>1834</v>
      </c>
      <c r="B1829" t="s">
        <v>6009</v>
      </c>
      <c r="C1829" t="s">
        <v>6010</v>
      </c>
      <c r="D1829" t="s">
        <v>415</v>
      </c>
      <c r="E1829" s="2" t="s">
        <v>270</v>
      </c>
      <c r="F1829" t="s">
        <v>1945</v>
      </c>
      <c r="G1829" s="2" t="s">
        <v>2157</v>
      </c>
      <c r="H1829" t="s">
        <v>1405</v>
      </c>
    </row>
    <row r="1830" spans="1:8" x14ac:dyDescent="0.15">
      <c r="A1830" s="232">
        <v>1835</v>
      </c>
      <c r="B1830" t="s">
        <v>6011</v>
      </c>
      <c r="C1830" t="s">
        <v>6012</v>
      </c>
      <c r="D1830" t="s">
        <v>415</v>
      </c>
      <c r="E1830" s="2" t="s">
        <v>270</v>
      </c>
      <c r="F1830" t="s">
        <v>1945</v>
      </c>
      <c r="G1830" s="2" t="s">
        <v>990</v>
      </c>
      <c r="H1830" t="s">
        <v>1405</v>
      </c>
    </row>
    <row r="1831" spans="1:8" x14ac:dyDescent="0.15">
      <c r="A1831" s="232">
        <v>1836</v>
      </c>
      <c r="B1831" t="s">
        <v>6013</v>
      </c>
      <c r="C1831" t="s">
        <v>6014</v>
      </c>
      <c r="D1831" t="s">
        <v>415</v>
      </c>
      <c r="E1831" s="2" t="s">
        <v>270</v>
      </c>
      <c r="F1831" t="s">
        <v>2108</v>
      </c>
      <c r="G1831" s="2" t="s">
        <v>593</v>
      </c>
      <c r="H1831" t="s">
        <v>1405</v>
      </c>
    </row>
    <row r="1832" spans="1:8" x14ac:dyDescent="0.15">
      <c r="A1832" s="232">
        <v>1837</v>
      </c>
      <c r="B1832" t="s">
        <v>6015</v>
      </c>
      <c r="C1832" t="s">
        <v>6016</v>
      </c>
      <c r="D1832" t="s">
        <v>415</v>
      </c>
      <c r="E1832" s="2" t="s">
        <v>270</v>
      </c>
      <c r="F1832" t="s">
        <v>1945</v>
      </c>
      <c r="G1832" s="2" t="s">
        <v>948</v>
      </c>
      <c r="H1832" t="s">
        <v>1405</v>
      </c>
    </row>
    <row r="1833" spans="1:8" x14ac:dyDescent="0.15">
      <c r="A1833" s="232">
        <v>1838</v>
      </c>
      <c r="B1833" t="s">
        <v>6017</v>
      </c>
      <c r="C1833" t="s">
        <v>6018</v>
      </c>
      <c r="D1833" t="s">
        <v>415</v>
      </c>
      <c r="E1833" s="2" t="s">
        <v>270</v>
      </c>
      <c r="F1833" t="s">
        <v>2087</v>
      </c>
      <c r="G1833" s="2" t="s">
        <v>1118</v>
      </c>
      <c r="H1833" t="s">
        <v>1405</v>
      </c>
    </row>
    <row r="1834" spans="1:8" x14ac:dyDescent="0.15">
      <c r="A1834" s="232">
        <v>1839</v>
      </c>
      <c r="B1834" t="s">
        <v>6019</v>
      </c>
      <c r="C1834" t="s">
        <v>6020</v>
      </c>
      <c r="D1834" t="s">
        <v>415</v>
      </c>
      <c r="E1834" s="2" t="s">
        <v>270</v>
      </c>
      <c r="F1834" t="s">
        <v>2003</v>
      </c>
      <c r="G1834" s="2" t="s">
        <v>3706</v>
      </c>
      <c r="H1834" t="s">
        <v>1405</v>
      </c>
    </row>
    <row r="1835" spans="1:8" x14ac:dyDescent="0.15">
      <c r="A1835" s="232">
        <v>1840</v>
      </c>
      <c r="B1835" t="s">
        <v>6021</v>
      </c>
      <c r="C1835" t="s">
        <v>6022</v>
      </c>
      <c r="D1835" t="s">
        <v>415</v>
      </c>
      <c r="E1835" s="2" t="s">
        <v>270</v>
      </c>
      <c r="F1835" t="s">
        <v>2256</v>
      </c>
      <c r="G1835" s="2" t="s">
        <v>6023</v>
      </c>
      <c r="H1835" t="s">
        <v>1405</v>
      </c>
    </row>
    <row r="1836" spans="1:8" x14ac:dyDescent="0.15">
      <c r="A1836" s="232">
        <v>1841</v>
      </c>
      <c r="B1836" t="s">
        <v>6024</v>
      </c>
      <c r="C1836" t="s">
        <v>6025</v>
      </c>
      <c r="D1836" t="s">
        <v>415</v>
      </c>
      <c r="E1836" s="2" t="s">
        <v>270</v>
      </c>
      <c r="F1836" t="s">
        <v>1910</v>
      </c>
      <c r="G1836" s="2" t="s">
        <v>717</v>
      </c>
      <c r="H1836" t="s">
        <v>1405</v>
      </c>
    </row>
    <row r="1837" spans="1:8" x14ac:dyDescent="0.15">
      <c r="A1837" s="232">
        <v>1842</v>
      </c>
      <c r="B1837" t="s">
        <v>6026</v>
      </c>
      <c r="C1837" t="s">
        <v>6027</v>
      </c>
      <c r="D1837" t="s">
        <v>415</v>
      </c>
      <c r="E1837" s="2" t="s">
        <v>270</v>
      </c>
      <c r="F1837" t="s">
        <v>1910</v>
      </c>
      <c r="G1837" s="2" t="s">
        <v>2358</v>
      </c>
      <c r="H1837" t="s">
        <v>1405</v>
      </c>
    </row>
    <row r="1838" spans="1:8" x14ac:dyDescent="0.15">
      <c r="A1838" s="232">
        <v>1843</v>
      </c>
      <c r="B1838" t="s">
        <v>6028</v>
      </c>
      <c r="C1838" t="s">
        <v>6029</v>
      </c>
      <c r="D1838" t="s">
        <v>415</v>
      </c>
      <c r="E1838" s="2" t="s">
        <v>270</v>
      </c>
      <c r="F1838" t="s">
        <v>2090</v>
      </c>
      <c r="G1838" s="2" t="s">
        <v>926</v>
      </c>
      <c r="H1838" t="s">
        <v>1405</v>
      </c>
    </row>
    <row r="1839" spans="1:8" x14ac:dyDescent="0.15">
      <c r="A1839" s="232">
        <v>1844</v>
      </c>
      <c r="B1839" t="s">
        <v>6030</v>
      </c>
      <c r="C1839" t="s">
        <v>6031</v>
      </c>
      <c r="D1839" t="s">
        <v>415</v>
      </c>
      <c r="E1839" s="2" t="s">
        <v>271</v>
      </c>
      <c r="F1839" t="s">
        <v>2031</v>
      </c>
      <c r="G1839" s="2" t="s">
        <v>6032</v>
      </c>
      <c r="H1839" t="s">
        <v>1405</v>
      </c>
    </row>
    <row r="1840" spans="1:8" x14ac:dyDescent="0.15">
      <c r="A1840" s="232">
        <v>1845</v>
      </c>
      <c r="B1840" t="s">
        <v>6033</v>
      </c>
      <c r="C1840" t="s">
        <v>6034</v>
      </c>
      <c r="D1840" t="s">
        <v>415</v>
      </c>
      <c r="E1840" s="2" t="s">
        <v>269</v>
      </c>
      <c r="F1840" t="s">
        <v>1932</v>
      </c>
      <c r="G1840" s="2" t="s">
        <v>754</v>
      </c>
      <c r="H1840" t="s">
        <v>1405</v>
      </c>
    </row>
    <row r="1841" spans="1:8" x14ac:dyDescent="0.15">
      <c r="A1841" s="232">
        <v>1846</v>
      </c>
      <c r="B1841" t="s">
        <v>6035</v>
      </c>
      <c r="C1841" t="s">
        <v>6036</v>
      </c>
      <c r="D1841" t="s">
        <v>415</v>
      </c>
      <c r="E1841" s="2" t="s">
        <v>269</v>
      </c>
      <c r="F1841" t="s">
        <v>2021</v>
      </c>
      <c r="G1841" s="2" t="s">
        <v>1119</v>
      </c>
      <c r="H1841" t="s">
        <v>1405</v>
      </c>
    </row>
    <row r="1842" spans="1:8" x14ac:dyDescent="0.15">
      <c r="A1842" s="232">
        <v>1847</v>
      </c>
      <c r="B1842" t="s">
        <v>6037</v>
      </c>
      <c r="C1842" t="s">
        <v>6038</v>
      </c>
      <c r="D1842" t="s">
        <v>415</v>
      </c>
      <c r="E1842" s="2" t="s">
        <v>269</v>
      </c>
      <c r="F1842" t="s">
        <v>2137</v>
      </c>
      <c r="G1842" s="2" t="s">
        <v>1120</v>
      </c>
      <c r="H1842" t="s">
        <v>1405</v>
      </c>
    </row>
    <row r="1843" spans="1:8" x14ac:dyDescent="0.15">
      <c r="A1843" s="232">
        <v>1848</v>
      </c>
      <c r="B1843" t="s">
        <v>6039</v>
      </c>
      <c r="C1843" t="s">
        <v>6040</v>
      </c>
      <c r="D1843" t="s">
        <v>415</v>
      </c>
      <c r="E1843" s="2" t="s">
        <v>269</v>
      </c>
      <c r="F1843" t="s">
        <v>2031</v>
      </c>
      <c r="G1843" s="2" t="s">
        <v>756</v>
      </c>
      <c r="H1843" t="s">
        <v>1405</v>
      </c>
    </row>
    <row r="1844" spans="1:8" x14ac:dyDescent="0.15">
      <c r="A1844" s="232">
        <v>1849</v>
      </c>
      <c r="B1844" t="s">
        <v>6041</v>
      </c>
      <c r="C1844" t="s">
        <v>6042</v>
      </c>
      <c r="D1844" t="s">
        <v>415</v>
      </c>
      <c r="E1844" s="2" t="s">
        <v>269</v>
      </c>
      <c r="F1844" t="s">
        <v>1980</v>
      </c>
      <c r="G1844" s="2" t="s">
        <v>567</v>
      </c>
      <c r="H1844" t="s">
        <v>1405</v>
      </c>
    </row>
    <row r="1845" spans="1:8" x14ac:dyDescent="0.15">
      <c r="A1845" s="232">
        <v>1850</v>
      </c>
      <c r="B1845" t="s">
        <v>6043</v>
      </c>
      <c r="C1845" t="s">
        <v>6044</v>
      </c>
      <c r="D1845" t="s">
        <v>415</v>
      </c>
      <c r="E1845" s="2" t="s">
        <v>269</v>
      </c>
      <c r="F1845" t="s">
        <v>1932</v>
      </c>
      <c r="G1845" s="2" t="s">
        <v>1080</v>
      </c>
      <c r="H1845" t="s">
        <v>1405</v>
      </c>
    </row>
    <row r="1846" spans="1:8" x14ac:dyDescent="0.15">
      <c r="A1846" s="232">
        <v>1851</v>
      </c>
      <c r="B1846" t="s">
        <v>6045</v>
      </c>
      <c r="C1846" t="s">
        <v>6046</v>
      </c>
      <c r="D1846" t="s">
        <v>415</v>
      </c>
      <c r="E1846" s="2" t="s">
        <v>269</v>
      </c>
      <c r="F1846" t="s">
        <v>2090</v>
      </c>
      <c r="G1846" s="2" t="s">
        <v>902</v>
      </c>
      <c r="H1846" t="s">
        <v>1405</v>
      </c>
    </row>
    <row r="1847" spans="1:8" x14ac:dyDescent="0.15">
      <c r="A1847" s="232">
        <v>1852</v>
      </c>
      <c r="B1847" t="s">
        <v>6047</v>
      </c>
      <c r="C1847" t="s">
        <v>6048</v>
      </c>
      <c r="D1847" t="s">
        <v>415</v>
      </c>
      <c r="E1847" s="2" t="s">
        <v>269</v>
      </c>
      <c r="F1847" t="s">
        <v>1932</v>
      </c>
      <c r="G1847" s="2" t="s">
        <v>1120</v>
      </c>
      <c r="H1847" t="s">
        <v>1405</v>
      </c>
    </row>
    <row r="1848" spans="1:8" x14ac:dyDescent="0.15">
      <c r="A1848" s="232">
        <v>1853</v>
      </c>
      <c r="B1848" t="s">
        <v>6049</v>
      </c>
      <c r="C1848" t="s">
        <v>6050</v>
      </c>
      <c r="D1848" t="s">
        <v>415</v>
      </c>
      <c r="E1848" s="2" t="s">
        <v>269</v>
      </c>
      <c r="F1848" t="s">
        <v>2231</v>
      </c>
      <c r="G1848" s="2" t="s">
        <v>827</v>
      </c>
      <c r="H1848" t="s">
        <v>1405</v>
      </c>
    </row>
    <row r="1849" spans="1:8" x14ac:dyDescent="0.15">
      <c r="A1849" s="232">
        <v>1854</v>
      </c>
      <c r="B1849" t="s">
        <v>6051</v>
      </c>
      <c r="C1849" t="s">
        <v>6052</v>
      </c>
      <c r="D1849" t="s">
        <v>415</v>
      </c>
      <c r="E1849" s="2" t="s">
        <v>269</v>
      </c>
      <c r="F1849" t="s">
        <v>2476</v>
      </c>
      <c r="G1849" s="2" t="s">
        <v>1119</v>
      </c>
      <c r="H1849" t="s">
        <v>1405</v>
      </c>
    </row>
    <row r="1850" spans="1:8" x14ac:dyDescent="0.15">
      <c r="A1850" s="232">
        <v>1855</v>
      </c>
      <c r="B1850" t="s">
        <v>6053</v>
      </c>
      <c r="C1850" t="s">
        <v>6054</v>
      </c>
      <c r="D1850" t="s">
        <v>415</v>
      </c>
      <c r="E1850" s="2" t="s">
        <v>269</v>
      </c>
      <c r="F1850" t="s">
        <v>2256</v>
      </c>
      <c r="G1850" s="2" t="s">
        <v>760</v>
      </c>
      <c r="H1850" t="s">
        <v>1405</v>
      </c>
    </row>
    <row r="1851" spans="1:8" x14ac:dyDescent="0.15">
      <c r="A1851" s="232">
        <v>1856</v>
      </c>
      <c r="B1851" t="s">
        <v>6055</v>
      </c>
      <c r="C1851" t="s">
        <v>6056</v>
      </c>
      <c r="D1851" t="s">
        <v>415</v>
      </c>
      <c r="E1851" s="2" t="s">
        <v>269</v>
      </c>
      <c r="F1851" t="s">
        <v>1910</v>
      </c>
      <c r="G1851" s="2" t="s">
        <v>937</v>
      </c>
      <c r="H1851" t="s">
        <v>1405</v>
      </c>
    </row>
    <row r="1852" spans="1:8" x14ac:dyDescent="0.15">
      <c r="A1852" s="232">
        <v>1857</v>
      </c>
      <c r="B1852" t="s">
        <v>6057</v>
      </c>
      <c r="C1852" t="s">
        <v>6058</v>
      </c>
      <c r="D1852" t="s">
        <v>415</v>
      </c>
      <c r="E1852" s="2" t="s">
        <v>269</v>
      </c>
      <c r="F1852" t="s">
        <v>2108</v>
      </c>
      <c r="G1852" s="2" t="s">
        <v>4052</v>
      </c>
      <c r="H1852" t="s">
        <v>1405</v>
      </c>
    </row>
    <row r="1853" spans="1:8" x14ac:dyDescent="0.15">
      <c r="A1853" s="232">
        <v>1858</v>
      </c>
      <c r="B1853" t="s">
        <v>6059</v>
      </c>
      <c r="C1853" t="s">
        <v>6060</v>
      </c>
      <c r="D1853" t="s">
        <v>415</v>
      </c>
      <c r="E1853" s="2" t="s">
        <v>269</v>
      </c>
      <c r="F1853" t="s">
        <v>1901</v>
      </c>
      <c r="G1853" s="2" t="s">
        <v>6061</v>
      </c>
      <c r="H1853" t="s">
        <v>1405</v>
      </c>
    </row>
    <row r="1854" spans="1:8" x14ac:dyDescent="0.15">
      <c r="A1854" s="232">
        <v>1859</v>
      </c>
      <c r="B1854" t="s">
        <v>6062</v>
      </c>
      <c r="C1854" t="s">
        <v>6063</v>
      </c>
      <c r="D1854" t="s">
        <v>415</v>
      </c>
      <c r="E1854" s="2" t="s">
        <v>269</v>
      </c>
      <c r="F1854" t="s">
        <v>1910</v>
      </c>
      <c r="G1854" s="2" t="s">
        <v>4987</v>
      </c>
      <c r="H1854" t="s">
        <v>1405</v>
      </c>
    </row>
    <row r="1855" spans="1:8" x14ac:dyDescent="0.15">
      <c r="A1855" s="232">
        <v>1860</v>
      </c>
      <c r="B1855" t="s">
        <v>6064</v>
      </c>
      <c r="C1855" t="s">
        <v>6065</v>
      </c>
      <c r="D1855" t="s">
        <v>415</v>
      </c>
      <c r="E1855" s="2" t="s">
        <v>269</v>
      </c>
      <c r="F1855" t="s">
        <v>1910</v>
      </c>
      <c r="G1855" s="2" t="s">
        <v>4990</v>
      </c>
      <c r="H1855" t="s">
        <v>1405</v>
      </c>
    </row>
    <row r="1856" spans="1:8" x14ac:dyDescent="0.15">
      <c r="A1856" s="232">
        <v>1861</v>
      </c>
      <c r="B1856" t="s">
        <v>6066</v>
      </c>
      <c r="C1856" t="s">
        <v>6067</v>
      </c>
      <c r="D1856" t="s">
        <v>415</v>
      </c>
      <c r="E1856" s="2" t="s">
        <v>269</v>
      </c>
      <c r="F1856" t="s">
        <v>1910</v>
      </c>
      <c r="G1856" s="2" t="s">
        <v>2650</v>
      </c>
      <c r="H1856" t="s">
        <v>1405</v>
      </c>
    </row>
    <row r="1857" spans="1:8" x14ac:dyDescent="0.15">
      <c r="A1857" s="232">
        <v>1862</v>
      </c>
      <c r="B1857" t="s">
        <v>6068</v>
      </c>
      <c r="C1857" t="s">
        <v>6069</v>
      </c>
      <c r="D1857" t="s">
        <v>415</v>
      </c>
      <c r="E1857" s="2" t="s">
        <v>269</v>
      </c>
      <c r="F1857" t="s">
        <v>1932</v>
      </c>
      <c r="G1857" s="2" t="s">
        <v>542</v>
      </c>
      <c r="H1857" t="s">
        <v>1405</v>
      </c>
    </row>
    <row r="1858" spans="1:8" x14ac:dyDescent="0.15">
      <c r="A1858" s="232">
        <v>1863</v>
      </c>
      <c r="B1858" t="s">
        <v>6070</v>
      </c>
      <c r="C1858" t="s">
        <v>6071</v>
      </c>
      <c r="D1858" t="s">
        <v>415</v>
      </c>
      <c r="E1858" s="2" t="s">
        <v>269</v>
      </c>
      <c r="F1858" t="s">
        <v>1932</v>
      </c>
      <c r="G1858" s="2" t="s">
        <v>4816</v>
      </c>
      <c r="H1858" t="s">
        <v>1405</v>
      </c>
    </row>
    <row r="1859" spans="1:8" x14ac:dyDescent="0.15">
      <c r="A1859" s="232">
        <v>1864</v>
      </c>
      <c r="B1859" t="s">
        <v>6072</v>
      </c>
      <c r="C1859" t="s">
        <v>6073</v>
      </c>
      <c r="D1859" t="s">
        <v>415</v>
      </c>
      <c r="E1859" s="2" t="s">
        <v>269</v>
      </c>
      <c r="F1859" t="s">
        <v>2055</v>
      </c>
      <c r="G1859" s="2" t="s">
        <v>1121</v>
      </c>
      <c r="H1859" t="s">
        <v>1405</v>
      </c>
    </row>
    <row r="1860" spans="1:8" x14ac:dyDescent="0.15">
      <c r="A1860" s="232">
        <v>1865</v>
      </c>
      <c r="B1860" t="s">
        <v>6074</v>
      </c>
      <c r="C1860" t="s">
        <v>6075</v>
      </c>
      <c r="D1860" t="s">
        <v>415</v>
      </c>
      <c r="E1860" s="2" t="s">
        <v>269</v>
      </c>
      <c r="F1860" t="s">
        <v>1910</v>
      </c>
      <c r="G1860" s="2" t="s">
        <v>1096</v>
      </c>
      <c r="H1860" t="s">
        <v>1405</v>
      </c>
    </row>
    <row r="1861" spans="1:8" x14ac:dyDescent="0.15">
      <c r="A1861" s="232">
        <v>1866</v>
      </c>
      <c r="B1861" t="s">
        <v>6076</v>
      </c>
      <c r="C1861" t="s">
        <v>6077</v>
      </c>
      <c r="D1861" t="s">
        <v>415</v>
      </c>
      <c r="E1861" s="2" t="s">
        <v>269</v>
      </c>
      <c r="F1861" t="s">
        <v>1910</v>
      </c>
      <c r="G1861" s="2" t="s">
        <v>825</v>
      </c>
      <c r="H1861" t="s">
        <v>1405</v>
      </c>
    </row>
    <row r="1862" spans="1:8" x14ac:dyDescent="0.15">
      <c r="A1862" s="232">
        <v>1867</v>
      </c>
      <c r="B1862" t="s">
        <v>6078</v>
      </c>
      <c r="C1862" t="s">
        <v>6079</v>
      </c>
      <c r="D1862" t="s">
        <v>415</v>
      </c>
      <c r="E1862" s="2" t="s">
        <v>269</v>
      </c>
      <c r="F1862" t="s">
        <v>2366</v>
      </c>
      <c r="G1862" s="2" t="s">
        <v>535</v>
      </c>
      <c r="H1862" t="s">
        <v>1405</v>
      </c>
    </row>
    <row r="1863" spans="1:8" x14ac:dyDescent="0.15">
      <c r="A1863" s="232">
        <v>1868</v>
      </c>
      <c r="B1863" t="s">
        <v>6080</v>
      </c>
      <c r="C1863" t="s">
        <v>6081</v>
      </c>
      <c r="D1863" t="s">
        <v>415</v>
      </c>
      <c r="E1863" s="2" t="s">
        <v>271</v>
      </c>
      <c r="F1863" t="s">
        <v>1901</v>
      </c>
      <c r="G1863" s="2" t="s">
        <v>1122</v>
      </c>
      <c r="H1863" t="s">
        <v>1405</v>
      </c>
    </row>
    <row r="1864" spans="1:8" x14ac:dyDescent="0.15">
      <c r="A1864" s="232">
        <v>1869</v>
      </c>
      <c r="B1864" t="s">
        <v>6082</v>
      </c>
      <c r="C1864" t="s">
        <v>6083</v>
      </c>
      <c r="D1864" t="s">
        <v>415</v>
      </c>
      <c r="E1864" s="2" t="s">
        <v>271</v>
      </c>
      <c r="F1864" t="s">
        <v>1910</v>
      </c>
      <c r="G1864" s="2" t="s">
        <v>2056</v>
      </c>
      <c r="H1864" t="s">
        <v>1405</v>
      </c>
    </row>
    <row r="1865" spans="1:8" x14ac:dyDescent="0.15">
      <c r="A1865" s="232">
        <v>1870</v>
      </c>
      <c r="B1865" t="s">
        <v>6084</v>
      </c>
      <c r="C1865" t="s">
        <v>6085</v>
      </c>
      <c r="D1865" t="s">
        <v>415</v>
      </c>
      <c r="E1865" s="2" t="s">
        <v>271</v>
      </c>
      <c r="F1865" t="s">
        <v>1932</v>
      </c>
      <c r="G1865" s="2" t="s">
        <v>1047</v>
      </c>
      <c r="H1865" t="s">
        <v>1405</v>
      </c>
    </row>
    <row r="1866" spans="1:8" x14ac:dyDescent="0.15">
      <c r="A1866" s="232">
        <v>1871</v>
      </c>
      <c r="B1866" t="s">
        <v>6086</v>
      </c>
      <c r="C1866" t="s">
        <v>6087</v>
      </c>
      <c r="D1866" t="s">
        <v>415</v>
      </c>
      <c r="E1866" s="2" t="s">
        <v>271</v>
      </c>
      <c r="F1866" t="s">
        <v>2007</v>
      </c>
      <c r="G1866" s="2" t="s">
        <v>873</v>
      </c>
      <c r="H1866" t="s">
        <v>1405</v>
      </c>
    </row>
    <row r="1867" spans="1:8" x14ac:dyDescent="0.15">
      <c r="A1867" s="232">
        <v>1872</v>
      </c>
      <c r="B1867" t="s">
        <v>6088</v>
      </c>
      <c r="C1867" t="s">
        <v>6089</v>
      </c>
      <c r="D1867" t="s">
        <v>415</v>
      </c>
      <c r="E1867" s="2" t="s">
        <v>271</v>
      </c>
      <c r="F1867" t="s">
        <v>1901</v>
      </c>
      <c r="G1867" s="2" t="s">
        <v>1123</v>
      </c>
      <c r="H1867" t="s">
        <v>1405</v>
      </c>
    </row>
    <row r="1868" spans="1:8" x14ac:dyDescent="0.15">
      <c r="A1868" s="232">
        <v>1873</v>
      </c>
      <c r="B1868" t="s">
        <v>6090</v>
      </c>
      <c r="C1868" t="s">
        <v>6091</v>
      </c>
      <c r="D1868" t="s">
        <v>415</v>
      </c>
      <c r="E1868" s="2" t="s">
        <v>271</v>
      </c>
      <c r="F1868" t="s">
        <v>1932</v>
      </c>
      <c r="G1868" s="2" t="s">
        <v>3327</v>
      </c>
      <c r="H1868" t="s">
        <v>1405</v>
      </c>
    </row>
    <row r="1869" spans="1:8" x14ac:dyDescent="0.15">
      <c r="A1869" s="232">
        <v>1874</v>
      </c>
      <c r="B1869" t="s">
        <v>6092</v>
      </c>
      <c r="C1869" t="s">
        <v>6093</v>
      </c>
      <c r="D1869" t="s">
        <v>415</v>
      </c>
      <c r="E1869" s="2" t="s">
        <v>271</v>
      </c>
      <c r="F1869" t="s">
        <v>1910</v>
      </c>
      <c r="G1869" s="2" t="s">
        <v>523</v>
      </c>
      <c r="H1869" t="s">
        <v>1405</v>
      </c>
    </row>
    <row r="1870" spans="1:8" x14ac:dyDescent="0.15">
      <c r="A1870" s="232">
        <v>1875</v>
      </c>
      <c r="B1870" t="s">
        <v>6094</v>
      </c>
      <c r="C1870" t="s">
        <v>6095</v>
      </c>
      <c r="D1870" t="s">
        <v>415</v>
      </c>
      <c r="E1870" s="2" t="s">
        <v>271</v>
      </c>
      <c r="F1870" t="s">
        <v>1945</v>
      </c>
      <c r="G1870" s="2" t="s">
        <v>886</v>
      </c>
      <c r="H1870" t="s">
        <v>1405</v>
      </c>
    </row>
    <row r="1871" spans="1:8" x14ac:dyDescent="0.15">
      <c r="A1871" s="232">
        <v>1876</v>
      </c>
      <c r="B1871" t="s">
        <v>6096</v>
      </c>
      <c r="C1871" t="s">
        <v>6097</v>
      </c>
      <c r="D1871" t="s">
        <v>415</v>
      </c>
      <c r="E1871" s="2" t="s">
        <v>271</v>
      </c>
      <c r="F1871" t="s">
        <v>1945</v>
      </c>
      <c r="G1871" s="2" t="s">
        <v>1113</v>
      </c>
      <c r="H1871" t="s">
        <v>1405</v>
      </c>
    </row>
    <row r="1872" spans="1:8" x14ac:dyDescent="0.15">
      <c r="A1872" s="232">
        <v>1877</v>
      </c>
      <c r="B1872" t="s">
        <v>6098</v>
      </c>
      <c r="C1872" t="s">
        <v>6099</v>
      </c>
      <c r="D1872" t="s">
        <v>415</v>
      </c>
      <c r="E1872" s="2" t="s">
        <v>271</v>
      </c>
      <c r="F1872" t="s">
        <v>27</v>
      </c>
      <c r="G1872" s="2" t="s">
        <v>974</v>
      </c>
      <c r="H1872" t="s">
        <v>1405</v>
      </c>
    </row>
    <row r="1873" spans="1:8" x14ac:dyDescent="0.15">
      <c r="A1873" s="232">
        <v>1878</v>
      </c>
      <c r="B1873" t="s">
        <v>6100</v>
      </c>
      <c r="C1873" t="s">
        <v>6101</v>
      </c>
      <c r="D1873" t="s">
        <v>415</v>
      </c>
      <c r="E1873" s="2" t="s">
        <v>271</v>
      </c>
      <c r="F1873" t="s">
        <v>2111</v>
      </c>
      <c r="G1873" s="2" t="s">
        <v>6102</v>
      </c>
      <c r="H1873" t="s">
        <v>1405</v>
      </c>
    </row>
    <row r="1874" spans="1:8" x14ac:dyDescent="0.15">
      <c r="A1874" s="232">
        <v>1879</v>
      </c>
      <c r="B1874" t="s">
        <v>6103</v>
      </c>
      <c r="C1874" t="s">
        <v>6104</v>
      </c>
      <c r="D1874" t="s">
        <v>415</v>
      </c>
      <c r="E1874" s="2" t="s">
        <v>270</v>
      </c>
      <c r="F1874" t="s">
        <v>2476</v>
      </c>
      <c r="G1874" s="2" t="s">
        <v>813</v>
      </c>
      <c r="H1874" t="s">
        <v>1405</v>
      </c>
    </row>
    <row r="1875" spans="1:8" x14ac:dyDescent="0.15">
      <c r="A1875" s="232">
        <v>1880</v>
      </c>
      <c r="B1875" t="s">
        <v>6105</v>
      </c>
      <c r="C1875" t="s">
        <v>6106</v>
      </c>
      <c r="D1875" t="s">
        <v>415</v>
      </c>
      <c r="E1875" s="2" t="s">
        <v>270</v>
      </c>
      <c r="F1875" t="s">
        <v>1945</v>
      </c>
      <c r="G1875" s="2" t="s">
        <v>2802</v>
      </c>
      <c r="H1875" t="s">
        <v>1405</v>
      </c>
    </row>
    <row r="1876" spans="1:8" x14ac:dyDescent="0.15">
      <c r="A1876" s="232">
        <v>1881</v>
      </c>
      <c r="B1876" t="s">
        <v>6107</v>
      </c>
      <c r="C1876" t="s">
        <v>6108</v>
      </c>
      <c r="D1876" t="s">
        <v>415</v>
      </c>
      <c r="E1876" s="2" t="s">
        <v>270</v>
      </c>
      <c r="F1876" t="s">
        <v>1945</v>
      </c>
      <c r="G1876" s="2" t="s">
        <v>894</v>
      </c>
      <c r="H1876" t="s">
        <v>1405</v>
      </c>
    </row>
    <row r="1877" spans="1:8" x14ac:dyDescent="0.15">
      <c r="A1877" s="232">
        <v>1882</v>
      </c>
      <c r="B1877" t="s">
        <v>6109</v>
      </c>
      <c r="C1877" t="s">
        <v>6110</v>
      </c>
      <c r="D1877" t="s">
        <v>415</v>
      </c>
      <c r="E1877" s="2" t="s">
        <v>270</v>
      </c>
      <c r="F1877" t="s">
        <v>1980</v>
      </c>
      <c r="G1877" s="2" t="s">
        <v>1124</v>
      </c>
      <c r="H1877" t="s">
        <v>1405</v>
      </c>
    </row>
    <row r="1878" spans="1:8" x14ac:dyDescent="0.15">
      <c r="A1878" s="232">
        <v>1883</v>
      </c>
      <c r="B1878" t="s">
        <v>6111</v>
      </c>
      <c r="C1878" t="s">
        <v>6112</v>
      </c>
      <c r="D1878" t="s">
        <v>415</v>
      </c>
      <c r="E1878" s="2" t="s">
        <v>270</v>
      </c>
      <c r="F1878" t="s">
        <v>1932</v>
      </c>
      <c r="G1878" s="2" t="s">
        <v>600</v>
      </c>
      <c r="H1878" t="s">
        <v>1405</v>
      </c>
    </row>
    <row r="1879" spans="1:8" x14ac:dyDescent="0.15">
      <c r="A1879" s="232">
        <v>1884</v>
      </c>
      <c r="B1879" t="s">
        <v>6113</v>
      </c>
      <c r="C1879" t="s">
        <v>6114</v>
      </c>
      <c r="D1879" t="s">
        <v>415</v>
      </c>
      <c r="E1879" s="2" t="s">
        <v>270</v>
      </c>
      <c r="F1879" t="s">
        <v>1910</v>
      </c>
      <c r="G1879" s="2" t="s">
        <v>519</v>
      </c>
      <c r="H1879" t="s">
        <v>1405</v>
      </c>
    </row>
    <row r="1880" spans="1:8" x14ac:dyDescent="0.15">
      <c r="A1880" s="232">
        <v>1885</v>
      </c>
      <c r="B1880" t="s">
        <v>6115</v>
      </c>
      <c r="C1880" t="s">
        <v>6116</v>
      </c>
      <c r="D1880" t="s">
        <v>415</v>
      </c>
      <c r="E1880" s="2" t="s">
        <v>269</v>
      </c>
      <c r="F1880" t="s">
        <v>1910</v>
      </c>
      <c r="G1880" s="2" t="s">
        <v>612</v>
      </c>
      <c r="H1880" t="s">
        <v>1405</v>
      </c>
    </row>
    <row r="1881" spans="1:8" x14ac:dyDescent="0.15">
      <c r="A1881" s="232">
        <v>1886</v>
      </c>
      <c r="B1881" t="s">
        <v>6117</v>
      </c>
      <c r="C1881" t="s">
        <v>1397</v>
      </c>
      <c r="D1881" t="s">
        <v>415</v>
      </c>
      <c r="E1881" s="2" t="s">
        <v>269</v>
      </c>
      <c r="F1881" t="s">
        <v>1945</v>
      </c>
      <c r="G1881" s="2" t="s">
        <v>757</v>
      </c>
      <c r="H1881" t="s">
        <v>1405</v>
      </c>
    </row>
    <row r="1882" spans="1:8" x14ac:dyDescent="0.15">
      <c r="A1882" s="232">
        <v>1887</v>
      </c>
      <c r="B1882" t="s">
        <v>6118</v>
      </c>
      <c r="C1882" t="s">
        <v>6119</v>
      </c>
      <c r="D1882" t="s">
        <v>415</v>
      </c>
      <c r="E1882" s="2" t="s">
        <v>269</v>
      </c>
      <c r="F1882" t="s">
        <v>1910</v>
      </c>
      <c r="G1882" s="2" t="s">
        <v>2457</v>
      </c>
      <c r="H1882" t="s">
        <v>1405</v>
      </c>
    </row>
    <row r="1883" spans="1:8" x14ac:dyDescent="0.15">
      <c r="A1883" s="232">
        <v>1888</v>
      </c>
      <c r="B1883" t="s">
        <v>6120</v>
      </c>
      <c r="C1883" t="s">
        <v>6121</v>
      </c>
      <c r="D1883" t="s">
        <v>415</v>
      </c>
      <c r="E1883" s="2" t="s">
        <v>269</v>
      </c>
      <c r="F1883" t="s">
        <v>2262</v>
      </c>
      <c r="G1883" s="2" t="s">
        <v>6122</v>
      </c>
      <c r="H1883" t="s">
        <v>1405</v>
      </c>
    </row>
    <row r="1884" spans="1:8" x14ac:dyDescent="0.15">
      <c r="A1884" s="232">
        <v>1889</v>
      </c>
      <c r="B1884" t="s">
        <v>6123</v>
      </c>
      <c r="C1884" t="s">
        <v>6124</v>
      </c>
      <c r="D1884" t="s">
        <v>415</v>
      </c>
      <c r="E1884" s="2" t="s">
        <v>269</v>
      </c>
      <c r="F1884" t="s">
        <v>1910</v>
      </c>
      <c r="G1884" s="2" t="s">
        <v>2224</v>
      </c>
      <c r="H1884" t="s">
        <v>1405</v>
      </c>
    </row>
    <row r="1885" spans="1:8" x14ac:dyDescent="0.15">
      <c r="A1885" s="232">
        <v>1890</v>
      </c>
      <c r="B1885" t="s">
        <v>6125</v>
      </c>
      <c r="C1885" t="s">
        <v>6126</v>
      </c>
      <c r="D1885" t="s">
        <v>415</v>
      </c>
      <c r="E1885" s="2" t="s">
        <v>269</v>
      </c>
      <c r="F1885" t="s">
        <v>2031</v>
      </c>
      <c r="G1885" s="2" t="s">
        <v>2224</v>
      </c>
      <c r="H1885" t="s">
        <v>1405</v>
      </c>
    </row>
    <row r="1886" spans="1:8" x14ac:dyDescent="0.15">
      <c r="A1886" s="232">
        <v>1891</v>
      </c>
      <c r="B1886" t="s">
        <v>6127</v>
      </c>
      <c r="C1886" t="s">
        <v>6128</v>
      </c>
      <c r="D1886" t="s">
        <v>415</v>
      </c>
      <c r="E1886" s="2" t="s">
        <v>269</v>
      </c>
      <c r="F1886" t="s">
        <v>1945</v>
      </c>
      <c r="G1886" s="2" t="s">
        <v>697</v>
      </c>
      <c r="H1886" t="s">
        <v>1405</v>
      </c>
    </row>
    <row r="1887" spans="1:8" x14ac:dyDescent="0.15">
      <c r="A1887" s="232">
        <v>1892</v>
      </c>
      <c r="B1887" t="s">
        <v>6129</v>
      </c>
      <c r="C1887" t="s">
        <v>6130</v>
      </c>
      <c r="D1887" t="s">
        <v>415</v>
      </c>
      <c r="E1887" s="2" t="s">
        <v>269</v>
      </c>
      <c r="F1887" t="s">
        <v>27</v>
      </c>
      <c r="G1887" s="2" t="s">
        <v>527</v>
      </c>
      <c r="H1887" t="s">
        <v>1405</v>
      </c>
    </row>
    <row r="1888" spans="1:8" x14ac:dyDescent="0.15">
      <c r="A1888" s="232">
        <v>1893</v>
      </c>
      <c r="B1888" t="s">
        <v>6131</v>
      </c>
      <c r="C1888" t="s">
        <v>6132</v>
      </c>
      <c r="D1888" t="s">
        <v>415</v>
      </c>
      <c r="E1888" s="2" t="s">
        <v>269</v>
      </c>
      <c r="F1888" t="s">
        <v>1980</v>
      </c>
      <c r="G1888" s="2" t="s">
        <v>1121</v>
      </c>
      <c r="H1888" t="s">
        <v>1405</v>
      </c>
    </row>
    <row r="1889" spans="1:8" x14ac:dyDescent="0.15">
      <c r="A1889" s="232">
        <v>1894</v>
      </c>
      <c r="B1889" t="s">
        <v>6133</v>
      </c>
      <c r="C1889" t="s">
        <v>6134</v>
      </c>
      <c r="D1889" t="s">
        <v>415</v>
      </c>
      <c r="E1889" s="2" t="s">
        <v>269</v>
      </c>
      <c r="F1889" t="s">
        <v>2355</v>
      </c>
      <c r="G1889" s="2" t="s">
        <v>759</v>
      </c>
      <c r="H1889" t="s">
        <v>1405</v>
      </c>
    </row>
    <row r="1890" spans="1:8" x14ac:dyDescent="0.15">
      <c r="A1890" s="232">
        <v>1895</v>
      </c>
      <c r="B1890" t="s">
        <v>6135</v>
      </c>
      <c r="C1890" t="s">
        <v>6136</v>
      </c>
      <c r="D1890" t="s">
        <v>415</v>
      </c>
      <c r="E1890" s="2" t="s">
        <v>269</v>
      </c>
      <c r="F1890" t="s">
        <v>1921</v>
      </c>
      <c r="G1890" s="2" t="s">
        <v>1125</v>
      </c>
      <c r="H1890" t="s">
        <v>1405</v>
      </c>
    </row>
    <row r="1891" spans="1:8" x14ac:dyDescent="0.15">
      <c r="A1891" s="232">
        <v>1896</v>
      </c>
      <c r="B1891" t="s">
        <v>6137</v>
      </c>
      <c r="C1891" t="s">
        <v>6138</v>
      </c>
      <c r="D1891" t="s">
        <v>415</v>
      </c>
      <c r="E1891" s="2" t="s">
        <v>269</v>
      </c>
      <c r="F1891" t="s">
        <v>2018</v>
      </c>
      <c r="G1891" s="2" t="s">
        <v>1126</v>
      </c>
      <c r="H1891" t="s">
        <v>1405</v>
      </c>
    </row>
    <row r="1892" spans="1:8" x14ac:dyDescent="0.15">
      <c r="A1892" s="232">
        <v>1897</v>
      </c>
      <c r="B1892" t="s">
        <v>6139</v>
      </c>
      <c r="C1892" t="s">
        <v>6140</v>
      </c>
      <c r="D1892" t="s">
        <v>415</v>
      </c>
      <c r="E1892" s="2" t="s">
        <v>269</v>
      </c>
      <c r="F1892" t="s">
        <v>1932</v>
      </c>
      <c r="G1892" s="2" t="s">
        <v>900</v>
      </c>
      <c r="H1892" t="s">
        <v>1405</v>
      </c>
    </row>
    <row r="1893" spans="1:8" x14ac:dyDescent="0.15">
      <c r="A1893" s="232">
        <v>1898</v>
      </c>
      <c r="B1893" t="s">
        <v>6141</v>
      </c>
      <c r="C1893" t="s">
        <v>6142</v>
      </c>
      <c r="D1893" t="s">
        <v>415</v>
      </c>
      <c r="E1893" s="2" t="s">
        <v>271</v>
      </c>
      <c r="F1893" t="s">
        <v>1939</v>
      </c>
      <c r="G1893" s="2" t="s">
        <v>1977</v>
      </c>
      <c r="H1893" t="s">
        <v>1405</v>
      </c>
    </row>
    <row r="1894" spans="1:8" x14ac:dyDescent="0.15">
      <c r="A1894" s="232">
        <v>1899</v>
      </c>
      <c r="B1894" t="s">
        <v>6143</v>
      </c>
      <c r="C1894" t="s">
        <v>6144</v>
      </c>
      <c r="D1894" t="s">
        <v>415</v>
      </c>
      <c r="E1894" s="2" t="s">
        <v>271</v>
      </c>
      <c r="F1894" t="s">
        <v>2066</v>
      </c>
      <c r="G1894" s="2" t="s">
        <v>677</v>
      </c>
      <c r="H1894" t="s">
        <v>1405</v>
      </c>
    </row>
    <row r="1895" spans="1:8" x14ac:dyDescent="0.15">
      <c r="A1895" s="232">
        <v>1900</v>
      </c>
      <c r="B1895" t="s">
        <v>6145</v>
      </c>
      <c r="C1895" t="s">
        <v>6146</v>
      </c>
      <c r="D1895" t="s">
        <v>415</v>
      </c>
      <c r="E1895" s="2" t="s">
        <v>271</v>
      </c>
      <c r="F1895" t="s">
        <v>2031</v>
      </c>
      <c r="G1895" s="2" t="s">
        <v>801</v>
      </c>
      <c r="H1895" t="s">
        <v>1405</v>
      </c>
    </row>
    <row r="1896" spans="1:8" x14ac:dyDescent="0.15">
      <c r="A1896" s="232">
        <v>1901</v>
      </c>
      <c r="B1896" t="s">
        <v>6147</v>
      </c>
      <c r="C1896" t="s">
        <v>6148</v>
      </c>
      <c r="D1896" t="s">
        <v>415</v>
      </c>
      <c r="E1896" s="2" t="s">
        <v>271</v>
      </c>
      <c r="F1896" t="s">
        <v>2066</v>
      </c>
      <c r="G1896" s="2" t="s">
        <v>682</v>
      </c>
      <c r="H1896" t="s">
        <v>1405</v>
      </c>
    </row>
    <row r="1897" spans="1:8" x14ac:dyDescent="0.15">
      <c r="A1897" s="232">
        <v>1902</v>
      </c>
      <c r="B1897" t="s">
        <v>6149</v>
      </c>
      <c r="C1897" t="s">
        <v>6150</v>
      </c>
      <c r="D1897" t="s">
        <v>415</v>
      </c>
      <c r="E1897" s="2" t="s">
        <v>271</v>
      </c>
      <c r="F1897" t="s">
        <v>1917</v>
      </c>
      <c r="G1897" s="2" t="s">
        <v>1002</v>
      </c>
      <c r="H1897" t="s">
        <v>1405</v>
      </c>
    </row>
    <row r="1898" spans="1:8" x14ac:dyDescent="0.15">
      <c r="A1898" s="232">
        <v>1903</v>
      </c>
      <c r="B1898" t="s">
        <v>6151</v>
      </c>
      <c r="C1898" t="s">
        <v>6152</v>
      </c>
      <c r="D1898" t="s">
        <v>415</v>
      </c>
      <c r="E1898" s="2" t="s">
        <v>271</v>
      </c>
      <c r="F1898" t="s">
        <v>2206</v>
      </c>
      <c r="G1898" s="2" t="s">
        <v>6153</v>
      </c>
      <c r="H1898" t="s">
        <v>1405</v>
      </c>
    </row>
    <row r="1899" spans="1:8" x14ac:dyDescent="0.15">
      <c r="A1899" s="232">
        <v>1904</v>
      </c>
      <c r="B1899" t="s">
        <v>6154</v>
      </c>
      <c r="C1899" t="s">
        <v>6155</v>
      </c>
      <c r="D1899" t="s">
        <v>415</v>
      </c>
      <c r="E1899" s="2" t="s">
        <v>271</v>
      </c>
      <c r="F1899" t="s">
        <v>2066</v>
      </c>
      <c r="G1899" s="2" t="s">
        <v>1127</v>
      </c>
      <c r="H1899" t="s">
        <v>1405</v>
      </c>
    </row>
    <row r="1900" spans="1:8" x14ac:dyDescent="0.15">
      <c r="A1900" s="232">
        <v>1905</v>
      </c>
      <c r="B1900" t="s">
        <v>6156</v>
      </c>
      <c r="C1900" t="s">
        <v>6157</v>
      </c>
      <c r="D1900" t="s">
        <v>415</v>
      </c>
      <c r="E1900" s="2" t="s">
        <v>271</v>
      </c>
      <c r="F1900" t="s">
        <v>1932</v>
      </c>
      <c r="G1900" s="2" t="s">
        <v>771</v>
      </c>
      <c r="H1900" t="s">
        <v>1405</v>
      </c>
    </row>
    <row r="1901" spans="1:8" x14ac:dyDescent="0.15">
      <c r="A1901" s="232">
        <v>1906</v>
      </c>
      <c r="B1901" t="s">
        <v>6158</v>
      </c>
      <c r="C1901" t="s">
        <v>6159</v>
      </c>
      <c r="D1901" t="s">
        <v>415</v>
      </c>
      <c r="E1901" s="2" t="s">
        <v>270</v>
      </c>
      <c r="F1901" t="s">
        <v>2055</v>
      </c>
      <c r="G1901" s="2" t="s">
        <v>4191</v>
      </c>
      <c r="H1901" t="s">
        <v>1405</v>
      </c>
    </row>
    <row r="1902" spans="1:8" x14ac:dyDescent="0.15">
      <c r="A1902" s="232">
        <v>1907</v>
      </c>
      <c r="B1902" t="s">
        <v>6160</v>
      </c>
      <c r="C1902" t="s">
        <v>6161</v>
      </c>
      <c r="D1902" t="s">
        <v>415</v>
      </c>
      <c r="E1902" s="2" t="s">
        <v>270</v>
      </c>
      <c r="F1902" t="s">
        <v>1910</v>
      </c>
      <c r="G1902" s="2" t="s">
        <v>1128</v>
      </c>
      <c r="H1902" t="s">
        <v>1405</v>
      </c>
    </row>
    <row r="1903" spans="1:8" x14ac:dyDescent="0.15">
      <c r="A1903" s="232">
        <v>1908</v>
      </c>
      <c r="B1903" t="s">
        <v>6162</v>
      </c>
      <c r="C1903" t="s">
        <v>6163</v>
      </c>
      <c r="D1903" t="s">
        <v>415</v>
      </c>
      <c r="E1903" s="2" t="s">
        <v>270</v>
      </c>
      <c r="F1903" t="s">
        <v>1910</v>
      </c>
      <c r="G1903" s="2" t="s">
        <v>692</v>
      </c>
      <c r="H1903" t="s">
        <v>1405</v>
      </c>
    </row>
    <row r="1904" spans="1:8" x14ac:dyDescent="0.15">
      <c r="A1904" s="232">
        <v>1909</v>
      </c>
      <c r="B1904" t="s">
        <v>6164</v>
      </c>
      <c r="C1904" t="s">
        <v>6165</v>
      </c>
      <c r="D1904" t="s">
        <v>415</v>
      </c>
      <c r="E1904" s="2" t="s">
        <v>270</v>
      </c>
      <c r="F1904" t="s">
        <v>1910</v>
      </c>
      <c r="G1904" s="2" t="s">
        <v>1129</v>
      </c>
      <c r="H1904" t="s">
        <v>1405</v>
      </c>
    </row>
    <row r="1905" spans="1:8" x14ac:dyDescent="0.15">
      <c r="A1905" s="232">
        <v>1910</v>
      </c>
      <c r="B1905" t="s">
        <v>6166</v>
      </c>
      <c r="C1905" t="s">
        <v>6167</v>
      </c>
      <c r="D1905" t="s">
        <v>415</v>
      </c>
      <c r="E1905" s="2" t="s">
        <v>270</v>
      </c>
      <c r="F1905" t="s">
        <v>2133</v>
      </c>
      <c r="G1905" s="2" t="s">
        <v>3469</v>
      </c>
      <c r="H1905" t="s">
        <v>1405</v>
      </c>
    </row>
    <row r="1906" spans="1:8" x14ac:dyDescent="0.15">
      <c r="A1906" s="232">
        <v>1911</v>
      </c>
      <c r="B1906" t="s">
        <v>6168</v>
      </c>
      <c r="C1906" t="s">
        <v>5513</v>
      </c>
      <c r="D1906" t="s">
        <v>415</v>
      </c>
      <c r="E1906" s="2" t="s">
        <v>270</v>
      </c>
      <c r="F1906" t="s">
        <v>2366</v>
      </c>
      <c r="G1906" s="2" t="s">
        <v>2799</v>
      </c>
      <c r="H1906" t="s">
        <v>1405</v>
      </c>
    </row>
    <row r="1907" spans="1:8" x14ac:dyDescent="0.15">
      <c r="A1907" s="232">
        <v>1912</v>
      </c>
      <c r="B1907" t="s">
        <v>6169</v>
      </c>
      <c r="C1907" t="s">
        <v>6170</v>
      </c>
      <c r="D1907" t="s">
        <v>415</v>
      </c>
      <c r="E1907" s="2" t="s">
        <v>270</v>
      </c>
      <c r="F1907" t="s">
        <v>1910</v>
      </c>
      <c r="G1907" s="2" t="s">
        <v>1130</v>
      </c>
      <c r="H1907" t="s">
        <v>1405</v>
      </c>
    </row>
    <row r="1908" spans="1:8" x14ac:dyDescent="0.15">
      <c r="A1908" s="232">
        <v>1913</v>
      </c>
      <c r="B1908" t="s">
        <v>6171</v>
      </c>
      <c r="C1908" t="s">
        <v>6172</v>
      </c>
      <c r="D1908" t="s">
        <v>415</v>
      </c>
      <c r="E1908" s="2" t="s">
        <v>270</v>
      </c>
      <c r="F1908" t="s">
        <v>2021</v>
      </c>
      <c r="G1908" s="2" t="s">
        <v>512</v>
      </c>
      <c r="H1908" t="s">
        <v>1405</v>
      </c>
    </row>
    <row r="1909" spans="1:8" x14ac:dyDescent="0.15">
      <c r="A1909" s="232">
        <v>1914</v>
      </c>
      <c r="B1909" t="s">
        <v>6173</v>
      </c>
      <c r="C1909" t="s">
        <v>6174</v>
      </c>
      <c r="D1909" t="s">
        <v>415</v>
      </c>
      <c r="E1909" s="2" t="s">
        <v>270</v>
      </c>
      <c r="F1909" t="s">
        <v>1901</v>
      </c>
      <c r="G1909" s="2" t="s">
        <v>3919</v>
      </c>
      <c r="H1909" t="s">
        <v>1405</v>
      </c>
    </row>
    <row r="1910" spans="1:8" x14ac:dyDescent="0.15">
      <c r="A1910" s="232">
        <v>1915</v>
      </c>
      <c r="B1910" t="s">
        <v>6175</v>
      </c>
      <c r="C1910" t="s">
        <v>6176</v>
      </c>
      <c r="D1910" t="s">
        <v>415</v>
      </c>
      <c r="E1910" s="2" t="s">
        <v>270</v>
      </c>
      <c r="F1910" t="s">
        <v>2021</v>
      </c>
      <c r="G1910" s="2" t="s">
        <v>591</v>
      </c>
      <c r="H1910" t="s">
        <v>1405</v>
      </c>
    </row>
    <row r="1911" spans="1:8" x14ac:dyDescent="0.15">
      <c r="A1911" s="232">
        <v>1916</v>
      </c>
      <c r="B1911" t="s">
        <v>6177</v>
      </c>
      <c r="C1911" t="s">
        <v>6178</v>
      </c>
      <c r="D1911" t="s">
        <v>415</v>
      </c>
      <c r="E1911" s="2" t="s">
        <v>269</v>
      </c>
      <c r="F1911" t="s">
        <v>1945</v>
      </c>
      <c r="G1911" s="2" t="s">
        <v>6061</v>
      </c>
      <c r="H1911" t="s">
        <v>1405</v>
      </c>
    </row>
    <row r="1912" spans="1:8" x14ac:dyDescent="0.15">
      <c r="A1912" s="232">
        <v>1917</v>
      </c>
      <c r="B1912" t="s">
        <v>6179</v>
      </c>
      <c r="C1912" t="s">
        <v>6180</v>
      </c>
      <c r="D1912" t="s">
        <v>415</v>
      </c>
      <c r="E1912" s="2" t="s">
        <v>269</v>
      </c>
      <c r="F1912" t="s">
        <v>1932</v>
      </c>
      <c r="G1912" s="2" t="s">
        <v>1060</v>
      </c>
      <c r="H1912" t="s">
        <v>1405</v>
      </c>
    </row>
    <row r="1913" spans="1:8" x14ac:dyDescent="0.15">
      <c r="A1913" s="232">
        <v>1918</v>
      </c>
      <c r="B1913" t="s">
        <v>6181</v>
      </c>
      <c r="C1913" t="s">
        <v>6182</v>
      </c>
      <c r="D1913" t="s">
        <v>415</v>
      </c>
      <c r="E1913" s="2" t="s">
        <v>269</v>
      </c>
      <c r="F1913" t="s">
        <v>2031</v>
      </c>
      <c r="G1913" s="2" t="s">
        <v>2124</v>
      </c>
      <c r="H1913" t="s">
        <v>1405</v>
      </c>
    </row>
    <row r="1914" spans="1:8" x14ac:dyDescent="0.15">
      <c r="A1914" s="232">
        <v>1919</v>
      </c>
      <c r="B1914" t="s">
        <v>6183</v>
      </c>
      <c r="C1914" t="s">
        <v>6184</v>
      </c>
      <c r="D1914" t="s">
        <v>415</v>
      </c>
      <c r="E1914" s="2" t="s">
        <v>269</v>
      </c>
      <c r="F1914" t="s">
        <v>2003</v>
      </c>
      <c r="G1914" s="2" t="s">
        <v>5300</v>
      </c>
      <c r="H1914" t="s">
        <v>1405</v>
      </c>
    </row>
    <row r="1915" spans="1:8" x14ac:dyDescent="0.15">
      <c r="A1915" s="232">
        <v>1920</v>
      </c>
      <c r="B1915" t="s">
        <v>6185</v>
      </c>
      <c r="C1915" t="s">
        <v>6186</v>
      </c>
      <c r="D1915" t="s">
        <v>415</v>
      </c>
      <c r="E1915" s="2" t="s">
        <v>269</v>
      </c>
      <c r="F1915" t="s">
        <v>2066</v>
      </c>
      <c r="G1915" s="2" t="s">
        <v>954</v>
      </c>
      <c r="H1915" t="s">
        <v>1405</v>
      </c>
    </row>
    <row r="1916" spans="1:8" x14ac:dyDescent="0.15">
      <c r="A1916" s="232">
        <v>1921</v>
      </c>
      <c r="B1916" t="s">
        <v>6187</v>
      </c>
      <c r="C1916" t="s">
        <v>6188</v>
      </c>
      <c r="D1916" t="s">
        <v>415</v>
      </c>
      <c r="E1916" s="2" t="s">
        <v>269</v>
      </c>
      <c r="F1916" t="s">
        <v>1945</v>
      </c>
      <c r="G1916" s="2" t="s">
        <v>1131</v>
      </c>
      <c r="H1916" t="s">
        <v>1405</v>
      </c>
    </row>
    <row r="1917" spans="1:8" x14ac:dyDescent="0.15">
      <c r="A1917" s="232">
        <v>1922</v>
      </c>
      <c r="B1917" t="s">
        <v>6189</v>
      </c>
      <c r="C1917" t="s">
        <v>6190</v>
      </c>
      <c r="D1917" t="s">
        <v>415</v>
      </c>
      <c r="E1917" s="2" t="s">
        <v>269</v>
      </c>
      <c r="F1917" t="s">
        <v>2003</v>
      </c>
      <c r="G1917" s="2" t="s">
        <v>531</v>
      </c>
      <c r="H1917" t="s">
        <v>1405</v>
      </c>
    </row>
    <row r="1918" spans="1:8" x14ac:dyDescent="0.15">
      <c r="A1918" s="232">
        <v>1923</v>
      </c>
      <c r="B1918" t="s">
        <v>6191</v>
      </c>
      <c r="C1918" t="s">
        <v>6192</v>
      </c>
      <c r="D1918" t="s">
        <v>415</v>
      </c>
      <c r="E1918" s="2" t="s">
        <v>269</v>
      </c>
      <c r="F1918" t="s">
        <v>2087</v>
      </c>
      <c r="G1918" s="2" t="s">
        <v>2437</v>
      </c>
      <c r="H1918" t="s">
        <v>1405</v>
      </c>
    </row>
    <row r="1919" spans="1:8" x14ac:dyDescent="0.15">
      <c r="A1919" s="232">
        <v>1924</v>
      </c>
      <c r="B1919" t="s">
        <v>6193</v>
      </c>
      <c r="C1919" t="s">
        <v>6194</v>
      </c>
      <c r="D1919" t="s">
        <v>415</v>
      </c>
      <c r="E1919" s="2" t="s">
        <v>269</v>
      </c>
      <c r="F1919" t="s">
        <v>1932</v>
      </c>
      <c r="G1919" s="2" t="s">
        <v>1132</v>
      </c>
      <c r="H1919" t="s">
        <v>1405</v>
      </c>
    </row>
    <row r="1920" spans="1:8" x14ac:dyDescent="0.15">
      <c r="A1920" s="232">
        <v>1925</v>
      </c>
      <c r="B1920" t="s">
        <v>6195</v>
      </c>
      <c r="C1920" t="s">
        <v>6196</v>
      </c>
      <c r="D1920" t="s">
        <v>6197</v>
      </c>
      <c r="E1920" s="2" t="s">
        <v>66</v>
      </c>
      <c r="F1920" t="s">
        <v>2373</v>
      </c>
      <c r="G1920" s="2" t="s">
        <v>1133</v>
      </c>
      <c r="H1920" t="s">
        <v>1405</v>
      </c>
    </row>
    <row r="1921" spans="1:8" x14ac:dyDescent="0.15">
      <c r="A1921" s="232">
        <v>1926</v>
      </c>
      <c r="B1921" t="s">
        <v>6198</v>
      </c>
      <c r="C1921" t="s">
        <v>6199</v>
      </c>
      <c r="D1921" t="s">
        <v>6197</v>
      </c>
      <c r="E1921" s="2" t="s">
        <v>66</v>
      </c>
      <c r="F1921" t="s">
        <v>1932</v>
      </c>
      <c r="G1921" s="2" t="s">
        <v>887</v>
      </c>
      <c r="H1921" t="s">
        <v>1405</v>
      </c>
    </row>
    <row r="1922" spans="1:8" x14ac:dyDescent="0.15">
      <c r="A1922" s="232">
        <v>1927</v>
      </c>
      <c r="B1922" t="s">
        <v>6200</v>
      </c>
      <c r="C1922" t="s">
        <v>6201</v>
      </c>
      <c r="D1922" t="s">
        <v>6197</v>
      </c>
      <c r="E1922" s="2" t="s">
        <v>66</v>
      </c>
      <c r="F1922" t="s">
        <v>27</v>
      </c>
      <c r="G1922" s="2" t="s">
        <v>6202</v>
      </c>
      <c r="H1922" t="s">
        <v>1405</v>
      </c>
    </row>
    <row r="1923" spans="1:8" x14ac:dyDescent="0.15">
      <c r="A1923" s="232">
        <v>1928</v>
      </c>
      <c r="B1923" t="s">
        <v>6203</v>
      </c>
      <c r="C1923" t="s">
        <v>6204</v>
      </c>
      <c r="D1923" t="s">
        <v>415</v>
      </c>
      <c r="E1923" s="2" t="s">
        <v>272</v>
      </c>
      <c r="F1923" t="s">
        <v>1910</v>
      </c>
      <c r="G1923" s="2" t="s">
        <v>2342</v>
      </c>
      <c r="H1923" t="s">
        <v>1405</v>
      </c>
    </row>
    <row r="1924" spans="1:8" x14ac:dyDescent="0.15">
      <c r="A1924" s="232">
        <v>1929</v>
      </c>
      <c r="B1924" t="s">
        <v>6205</v>
      </c>
      <c r="C1924" t="s">
        <v>6206</v>
      </c>
      <c r="D1924" t="s">
        <v>6197</v>
      </c>
      <c r="E1924" s="2" t="s">
        <v>66</v>
      </c>
      <c r="F1924" t="s">
        <v>2066</v>
      </c>
      <c r="G1924" s="2" t="s">
        <v>4868</v>
      </c>
      <c r="H1924" t="s">
        <v>1405</v>
      </c>
    </row>
    <row r="1925" spans="1:8" x14ac:dyDescent="0.15">
      <c r="A1925" s="232">
        <v>1930</v>
      </c>
      <c r="B1925" t="s">
        <v>6207</v>
      </c>
      <c r="C1925" t="s">
        <v>6208</v>
      </c>
      <c r="D1925" t="s">
        <v>415</v>
      </c>
      <c r="E1925" s="2" t="s">
        <v>271</v>
      </c>
      <c r="F1925" t="s">
        <v>2048</v>
      </c>
      <c r="G1925" s="2" t="s">
        <v>3003</v>
      </c>
      <c r="H1925" t="s">
        <v>1405</v>
      </c>
    </row>
    <row r="1926" spans="1:8" x14ac:dyDescent="0.15">
      <c r="A1926" s="232">
        <v>1931</v>
      </c>
      <c r="B1926" t="s">
        <v>6209</v>
      </c>
      <c r="C1926" t="s">
        <v>6210</v>
      </c>
      <c r="D1926" t="s">
        <v>415</v>
      </c>
      <c r="E1926" s="2" t="s">
        <v>271</v>
      </c>
      <c r="F1926" t="s">
        <v>1932</v>
      </c>
      <c r="G1926" s="2" t="s">
        <v>3689</v>
      </c>
      <c r="H1926" t="s">
        <v>1405</v>
      </c>
    </row>
    <row r="1927" spans="1:8" x14ac:dyDescent="0.15">
      <c r="A1927" s="232">
        <v>1932</v>
      </c>
      <c r="B1927" t="s">
        <v>6211</v>
      </c>
      <c r="C1927" t="s">
        <v>6212</v>
      </c>
      <c r="D1927" t="s">
        <v>415</v>
      </c>
      <c r="E1927" s="2" t="s">
        <v>271</v>
      </c>
      <c r="F1927" t="s">
        <v>2262</v>
      </c>
      <c r="G1927" s="2" t="s">
        <v>6213</v>
      </c>
      <c r="H1927" t="s">
        <v>1405</v>
      </c>
    </row>
    <row r="1928" spans="1:8" x14ac:dyDescent="0.15">
      <c r="A1928" s="232">
        <v>1933</v>
      </c>
      <c r="B1928" t="s">
        <v>6214</v>
      </c>
      <c r="C1928" t="s">
        <v>6215</v>
      </c>
      <c r="D1928" t="s">
        <v>415</v>
      </c>
      <c r="E1928" s="2" t="s">
        <v>271</v>
      </c>
      <c r="F1928" t="s">
        <v>2206</v>
      </c>
      <c r="G1928" s="2" t="s">
        <v>588</v>
      </c>
      <c r="H1928" t="s">
        <v>1405</v>
      </c>
    </row>
    <row r="1929" spans="1:8" x14ac:dyDescent="0.15">
      <c r="A1929" s="232">
        <v>1934</v>
      </c>
      <c r="B1929" t="s">
        <v>6216</v>
      </c>
      <c r="C1929" t="s">
        <v>6217</v>
      </c>
      <c r="D1929" t="s">
        <v>415</v>
      </c>
      <c r="E1929" s="2" t="s">
        <v>271</v>
      </c>
      <c r="F1929" t="s">
        <v>2021</v>
      </c>
      <c r="G1929" s="2" t="s">
        <v>3313</v>
      </c>
      <c r="H1929" t="s">
        <v>1405</v>
      </c>
    </row>
    <row r="1930" spans="1:8" x14ac:dyDescent="0.15">
      <c r="A1930" s="232">
        <v>1935</v>
      </c>
      <c r="B1930" t="s">
        <v>6218</v>
      </c>
      <c r="C1930" t="s">
        <v>6219</v>
      </c>
      <c r="D1930" t="s">
        <v>415</v>
      </c>
      <c r="E1930" s="2" t="s">
        <v>271</v>
      </c>
      <c r="F1930" t="s">
        <v>1945</v>
      </c>
      <c r="G1930" s="2" t="s">
        <v>919</v>
      </c>
      <c r="H1930" t="s">
        <v>1405</v>
      </c>
    </row>
    <row r="1931" spans="1:8" x14ac:dyDescent="0.15">
      <c r="A1931" s="232">
        <v>1936</v>
      </c>
      <c r="B1931" t="s">
        <v>6220</v>
      </c>
      <c r="C1931" t="s">
        <v>6221</v>
      </c>
      <c r="D1931" t="s">
        <v>415</v>
      </c>
      <c r="E1931" s="2" t="s">
        <v>271</v>
      </c>
      <c r="F1931" t="s">
        <v>2137</v>
      </c>
      <c r="G1931" s="2" t="s">
        <v>945</v>
      </c>
      <c r="H1931" t="s">
        <v>1405</v>
      </c>
    </row>
    <row r="1932" spans="1:8" x14ac:dyDescent="0.15">
      <c r="A1932" s="232">
        <v>1937</v>
      </c>
      <c r="B1932" t="s">
        <v>6222</v>
      </c>
      <c r="C1932" t="s">
        <v>6223</v>
      </c>
      <c r="D1932" t="s">
        <v>415</v>
      </c>
      <c r="E1932" s="2" t="s">
        <v>271</v>
      </c>
      <c r="F1932" t="s">
        <v>1932</v>
      </c>
      <c r="G1932" s="2" t="s">
        <v>684</v>
      </c>
      <c r="H1932" t="s">
        <v>1405</v>
      </c>
    </row>
    <row r="1933" spans="1:8" x14ac:dyDescent="0.15">
      <c r="A1933" s="232">
        <v>1938</v>
      </c>
      <c r="B1933" t="s">
        <v>6224</v>
      </c>
      <c r="C1933" t="s">
        <v>6225</v>
      </c>
      <c r="D1933" t="s">
        <v>415</v>
      </c>
      <c r="E1933" s="2" t="s">
        <v>271</v>
      </c>
      <c r="F1933" t="s">
        <v>1932</v>
      </c>
      <c r="G1933" s="2" t="s">
        <v>3300</v>
      </c>
      <c r="H1933" t="s">
        <v>1405</v>
      </c>
    </row>
    <row r="1934" spans="1:8" x14ac:dyDescent="0.15">
      <c r="A1934" s="232">
        <v>1939</v>
      </c>
      <c r="B1934" t="s">
        <v>6226</v>
      </c>
      <c r="C1934" t="s">
        <v>6227</v>
      </c>
      <c r="D1934" t="s">
        <v>415</v>
      </c>
      <c r="E1934" s="2" t="s">
        <v>271</v>
      </c>
      <c r="F1934" t="s">
        <v>1932</v>
      </c>
      <c r="G1934" s="2" t="s">
        <v>3300</v>
      </c>
      <c r="H1934" t="s">
        <v>1405</v>
      </c>
    </row>
    <row r="1935" spans="1:8" x14ac:dyDescent="0.15">
      <c r="A1935" s="232">
        <v>1940</v>
      </c>
      <c r="B1935" t="s">
        <v>6228</v>
      </c>
      <c r="C1935" t="s">
        <v>6229</v>
      </c>
      <c r="D1935" t="s">
        <v>415</v>
      </c>
      <c r="E1935" s="2" t="s">
        <v>271</v>
      </c>
      <c r="F1935" t="s">
        <v>2087</v>
      </c>
      <c r="G1935" s="2" t="s">
        <v>807</v>
      </c>
      <c r="H1935" t="s">
        <v>1405</v>
      </c>
    </row>
    <row r="1936" spans="1:8" x14ac:dyDescent="0.15">
      <c r="A1936" s="232">
        <v>1941</v>
      </c>
      <c r="B1936" t="s">
        <v>6230</v>
      </c>
      <c r="C1936" t="s">
        <v>6231</v>
      </c>
      <c r="D1936" t="s">
        <v>415</v>
      </c>
      <c r="E1936" s="2" t="s">
        <v>271</v>
      </c>
      <c r="F1936" t="s">
        <v>2031</v>
      </c>
      <c r="G1936" s="2" t="s">
        <v>4425</v>
      </c>
      <c r="H1936" t="s">
        <v>1405</v>
      </c>
    </row>
    <row r="1937" spans="1:8" x14ac:dyDescent="0.15">
      <c r="A1937" s="232">
        <v>1942</v>
      </c>
      <c r="B1937" t="s">
        <v>6232</v>
      </c>
      <c r="C1937" t="s">
        <v>6233</v>
      </c>
      <c r="D1937" t="s">
        <v>415</v>
      </c>
      <c r="E1937" s="2" t="s">
        <v>271</v>
      </c>
      <c r="F1937" t="s">
        <v>2476</v>
      </c>
      <c r="G1937" s="2" t="s">
        <v>1134</v>
      </c>
      <c r="H1937" t="s">
        <v>1405</v>
      </c>
    </row>
    <row r="1938" spans="1:8" x14ac:dyDescent="0.15">
      <c r="A1938" s="232">
        <v>1943</v>
      </c>
      <c r="B1938" t="s">
        <v>6234</v>
      </c>
      <c r="C1938" t="s">
        <v>6235</v>
      </c>
      <c r="D1938" t="s">
        <v>415</v>
      </c>
      <c r="E1938" s="2" t="s">
        <v>271</v>
      </c>
      <c r="F1938" t="s">
        <v>1910</v>
      </c>
      <c r="G1938" s="2" t="s">
        <v>495</v>
      </c>
      <c r="H1938" t="s">
        <v>1405</v>
      </c>
    </row>
    <row r="1939" spans="1:8" x14ac:dyDescent="0.15">
      <c r="A1939" s="232">
        <v>1944</v>
      </c>
      <c r="B1939" t="s">
        <v>6236</v>
      </c>
      <c r="C1939" t="s">
        <v>6237</v>
      </c>
      <c r="D1939" t="s">
        <v>415</v>
      </c>
      <c r="E1939" s="2" t="s">
        <v>271</v>
      </c>
      <c r="F1939" t="s">
        <v>1939</v>
      </c>
      <c r="G1939" s="2" t="s">
        <v>1074</v>
      </c>
      <c r="H1939" t="s">
        <v>1405</v>
      </c>
    </row>
    <row r="1940" spans="1:8" x14ac:dyDescent="0.15">
      <c r="A1940" s="232">
        <v>1945</v>
      </c>
      <c r="B1940" t="s">
        <v>6238</v>
      </c>
      <c r="C1940" t="s">
        <v>6239</v>
      </c>
      <c r="D1940" t="s">
        <v>415</v>
      </c>
      <c r="E1940" s="2" t="s">
        <v>271</v>
      </c>
      <c r="F1940" t="s">
        <v>1917</v>
      </c>
      <c r="G1940" s="2" t="s">
        <v>5487</v>
      </c>
      <c r="H1940" t="s">
        <v>1405</v>
      </c>
    </row>
    <row r="1941" spans="1:8" x14ac:dyDescent="0.15">
      <c r="A1941" s="232">
        <v>1946</v>
      </c>
      <c r="B1941" t="s">
        <v>6240</v>
      </c>
      <c r="C1941" t="s">
        <v>6241</v>
      </c>
      <c r="D1941" t="s">
        <v>415</v>
      </c>
      <c r="E1941" s="2" t="s">
        <v>271</v>
      </c>
      <c r="F1941" t="s">
        <v>2018</v>
      </c>
      <c r="G1941" s="2" t="s">
        <v>1135</v>
      </c>
      <c r="H1941" t="s">
        <v>1405</v>
      </c>
    </row>
    <row r="1942" spans="1:8" x14ac:dyDescent="0.15">
      <c r="A1942" s="232">
        <v>1947</v>
      </c>
      <c r="B1942" t="s">
        <v>6242</v>
      </c>
      <c r="C1942" t="s">
        <v>6243</v>
      </c>
      <c r="D1942" t="s">
        <v>415</v>
      </c>
      <c r="E1942" s="2" t="s">
        <v>271</v>
      </c>
      <c r="F1942" t="s">
        <v>2087</v>
      </c>
      <c r="G1942" s="2" t="s">
        <v>3327</v>
      </c>
      <c r="H1942" t="s">
        <v>1405</v>
      </c>
    </row>
    <row r="1943" spans="1:8" x14ac:dyDescent="0.15">
      <c r="A1943" s="232">
        <v>1948</v>
      </c>
      <c r="B1943" t="s">
        <v>6244</v>
      </c>
      <c r="C1943" t="s">
        <v>6245</v>
      </c>
      <c r="D1943" t="s">
        <v>415</v>
      </c>
      <c r="E1943" s="2" t="s">
        <v>271</v>
      </c>
      <c r="F1943" t="s">
        <v>1932</v>
      </c>
      <c r="G1943" s="2" t="s">
        <v>1006</v>
      </c>
      <c r="H1943" t="s">
        <v>1405</v>
      </c>
    </row>
    <row r="1944" spans="1:8" x14ac:dyDescent="0.15">
      <c r="A1944" s="232">
        <v>1949</v>
      </c>
      <c r="B1944" t="s">
        <v>6246</v>
      </c>
      <c r="C1944" t="s">
        <v>6247</v>
      </c>
      <c r="D1944" t="s">
        <v>415</v>
      </c>
      <c r="E1944" s="2" t="s">
        <v>271</v>
      </c>
      <c r="F1944" t="s">
        <v>2055</v>
      </c>
      <c r="G1944" s="2" t="s">
        <v>1007</v>
      </c>
      <c r="H1944" t="s">
        <v>1405</v>
      </c>
    </row>
    <row r="1945" spans="1:8" x14ac:dyDescent="0.15">
      <c r="A1945" s="232">
        <v>1950</v>
      </c>
      <c r="B1945" t="s">
        <v>6248</v>
      </c>
      <c r="C1945" t="s">
        <v>6249</v>
      </c>
      <c r="D1945" t="s">
        <v>415</v>
      </c>
      <c r="E1945" s="2" t="s">
        <v>270</v>
      </c>
      <c r="F1945" t="s">
        <v>2366</v>
      </c>
      <c r="G1945" s="2" t="s">
        <v>925</v>
      </c>
      <c r="H1945" t="s">
        <v>1405</v>
      </c>
    </row>
    <row r="1946" spans="1:8" x14ac:dyDescent="0.15">
      <c r="A1946" s="232">
        <v>1951</v>
      </c>
      <c r="B1946" t="s">
        <v>6250</v>
      </c>
      <c r="C1946" t="s">
        <v>6251</v>
      </c>
      <c r="D1946" t="s">
        <v>415</v>
      </c>
      <c r="E1946" s="2" t="s">
        <v>270</v>
      </c>
      <c r="F1946" t="s">
        <v>1964</v>
      </c>
      <c r="G1946" s="2" t="s">
        <v>1038</v>
      </c>
      <c r="H1946" t="s">
        <v>1405</v>
      </c>
    </row>
    <row r="1947" spans="1:8" x14ac:dyDescent="0.15">
      <c r="A1947" s="232">
        <v>1952</v>
      </c>
      <c r="B1947" t="s">
        <v>6252</v>
      </c>
      <c r="C1947" t="s">
        <v>6253</v>
      </c>
      <c r="D1947" t="s">
        <v>415</v>
      </c>
      <c r="E1947" s="2" t="s">
        <v>270</v>
      </c>
      <c r="F1947" t="s">
        <v>2021</v>
      </c>
      <c r="G1947" s="2" t="s">
        <v>1136</v>
      </c>
      <c r="H1947" t="s">
        <v>1405</v>
      </c>
    </row>
    <row r="1948" spans="1:8" x14ac:dyDescent="0.15">
      <c r="A1948" s="232">
        <v>1953</v>
      </c>
      <c r="B1948" t="s">
        <v>6254</v>
      </c>
      <c r="C1948" t="s">
        <v>6255</v>
      </c>
      <c r="D1948" t="s">
        <v>415</v>
      </c>
      <c r="E1948" s="2" t="s">
        <v>270</v>
      </c>
      <c r="F1948" t="s">
        <v>2137</v>
      </c>
      <c r="G1948" s="2" t="s">
        <v>1137</v>
      </c>
      <c r="H1948" t="s">
        <v>1405</v>
      </c>
    </row>
    <row r="1949" spans="1:8" x14ac:dyDescent="0.15">
      <c r="A1949" s="232">
        <v>1954</v>
      </c>
      <c r="B1949" t="s">
        <v>6256</v>
      </c>
      <c r="C1949" t="s">
        <v>6257</v>
      </c>
      <c r="D1949" t="s">
        <v>415</v>
      </c>
      <c r="E1949" s="2" t="s">
        <v>270</v>
      </c>
      <c r="F1949" t="s">
        <v>2055</v>
      </c>
      <c r="G1949" s="2" t="s">
        <v>525</v>
      </c>
      <c r="H1949" t="s">
        <v>1405</v>
      </c>
    </row>
    <row r="1950" spans="1:8" x14ac:dyDescent="0.15">
      <c r="A1950" s="232">
        <v>1955</v>
      </c>
      <c r="B1950" t="s">
        <v>6258</v>
      </c>
      <c r="C1950" t="s">
        <v>6259</v>
      </c>
      <c r="D1950" t="s">
        <v>415</v>
      </c>
      <c r="E1950" s="2" t="s">
        <v>270</v>
      </c>
      <c r="F1950" t="s">
        <v>1901</v>
      </c>
      <c r="G1950" s="2" t="s">
        <v>689</v>
      </c>
      <c r="H1950" t="s">
        <v>1405</v>
      </c>
    </row>
    <row r="1951" spans="1:8" x14ac:dyDescent="0.15">
      <c r="A1951" s="232">
        <v>1956</v>
      </c>
      <c r="B1951" t="s">
        <v>6260</v>
      </c>
      <c r="C1951" t="s">
        <v>6261</v>
      </c>
      <c r="D1951" t="s">
        <v>415</v>
      </c>
      <c r="E1951" s="2" t="s">
        <v>270</v>
      </c>
      <c r="F1951" t="s">
        <v>2055</v>
      </c>
      <c r="G1951" s="2" t="s">
        <v>750</v>
      </c>
      <c r="H1951" t="s">
        <v>1405</v>
      </c>
    </row>
    <row r="1952" spans="1:8" x14ac:dyDescent="0.15">
      <c r="A1952" s="232">
        <v>1957</v>
      </c>
      <c r="B1952" t="s">
        <v>6262</v>
      </c>
      <c r="C1952" t="s">
        <v>6263</v>
      </c>
      <c r="D1952" t="s">
        <v>415</v>
      </c>
      <c r="E1952" s="2" t="s">
        <v>270</v>
      </c>
      <c r="F1952" t="s">
        <v>1932</v>
      </c>
      <c r="G1952" s="2" t="s">
        <v>1138</v>
      </c>
      <c r="H1952" t="s">
        <v>1405</v>
      </c>
    </row>
    <row r="1953" spans="1:8" x14ac:dyDescent="0.15">
      <c r="A1953" s="232">
        <v>1958</v>
      </c>
      <c r="B1953" t="s">
        <v>6264</v>
      </c>
      <c r="C1953" t="s">
        <v>6265</v>
      </c>
      <c r="D1953" t="s">
        <v>415</v>
      </c>
      <c r="E1953" s="2" t="s">
        <v>270</v>
      </c>
      <c r="F1953" t="s">
        <v>2476</v>
      </c>
      <c r="G1953" s="2" t="s">
        <v>726</v>
      </c>
      <c r="H1953" t="s">
        <v>1405</v>
      </c>
    </row>
    <row r="1954" spans="1:8" x14ac:dyDescent="0.15">
      <c r="A1954" s="232">
        <v>1959</v>
      </c>
      <c r="B1954" t="s">
        <v>6266</v>
      </c>
      <c r="C1954" t="s">
        <v>6267</v>
      </c>
      <c r="D1954" t="s">
        <v>415</v>
      </c>
      <c r="E1954" s="2" t="s">
        <v>270</v>
      </c>
      <c r="F1954" t="s">
        <v>2174</v>
      </c>
      <c r="G1954" s="2" t="s">
        <v>654</v>
      </c>
      <c r="H1954" t="s">
        <v>1405</v>
      </c>
    </row>
    <row r="1955" spans="1:8" x14ac:dyDescent="0.15">
      <c r="A1955" s="232">
        <v>1960</v>
      </c>
      <c r="B1955" t="s">
        <v>6268</v>
      </c>
      <c r="C1955" t="s">
        <v>6269</v>
      </c>
      <c r="D1955" t="s">
        <v>415</v>
      </c>
      <c r="E1955" s="2" t="s">
        <v>270</v>
      </c>
      <c r="F1955" t="s">
        <v>2021</v>
      </c>
      <c r="G1955" s="2" t="s">
        <v>1139</v>
      </c>
      <c r="H1955" t="s">
        <v>1405</v>
      </c>
    </row>
    <row r="1956" spans="1:8" x14ac:dyDescent="0.15">
      <c r="A1956" s="232">
        <v>1961</v>
      </c>
      <c r="B1956" t="s">
        <v>6270</v>
      </c>
      <c r="C1956" t="s">
        <v>6271</v>
      </c>
      <c r="D1956" t="s">
        <v>415</v>
      </c>
      <c r="E1956" s="2" t="s">
        <v>270</v>
      </c>
      <c r="F1956" t="s">
        <v>3267</v>
      </c>
      <c r="G1956" s="2" t="s">
        <v>510</v>
      </c>
      <c r="H1956" t="s">
        <v>1405</v>
      </c>
    </row>
    <row r="1957" spans="1:8" x14ac:dyDescent="0.15">
      <c r="A1957" s="232">
        <v>1962</v>
      </c>
      <c r="B1957" t="s">
        <v>6272</v>
      </c>
      <c r="C1957" t="s">
        <v>6273</v>
      </c>
      <c r="D1957" t="s">
        <v>415</v>
      </c>
      <c r="E1957" s="2" t="s">
        <v>270</v>
      </c>
      <c r="F1957" t="s">
        <v>2031</v>
      </c>
      <c r="G1957" s="2" t="s">
        <v>506</v>
      </c>
      <c r="H1957" t="s">
        <v>1405</v>
      </c>
    </row>
    <row r="1958" spans="1:8" x14ac:dyDescent="0.15">
      <c r="A1958" s="232">
        <v>1963</v>
      </c>
      <c r="B1958" t="s">
        <v>6274</v>
      </c>
      <c r="C1958" t="s">
        <v>6275</v>
      </c>
      <c r="D1958" t="s">
        <v>415</v>
      </c>
      <c r="E1958" s="2" t="s">
        <v>269</v>
      </c>
      <c r="F1958" t="s">
        <v>1980</v>
      </c>
      <c r="G1958" s="2" t="s">
        <v>1140</v>
      </c>
      <c r="H1958" t="s">
        <v>1405</v>
      </c>
    </row>
    <row r="1959" spans="1:8" x14ac:dyDescent="0.15">
      <c r="A1959" s="232">
        <v>1964</v>
      </c>
      <c r="B1959" t="s">
        <v>6276</v>
      </c>
      <c r="C1959" t="s">
        <v>6277</v>
      </c>
      <c r="D1959" t="s">
        <v>415</v>
      </c>
      <c r="E1959" s="2" t="s">
        <v>269</v>
      </c>
      <c r="F1959" t="s">
        <v>2018</v>
      </c>
      <c r="G1959" s="2" t="s">
        <v>973</v>
      </c>
      <c r="H1959" t="s">
        <v>1405</v>
      </c>
    </row>
    <row r="1960" spans="1:8" x14ac:dyDescent="0.15">
      <c r="A1960" s="232">
        <v>1965</v>
      </c>
      <c r="B1960" t="s">
        <v>6278</v>
      </c>
      <c r="C1960" t="s">
        <v>6279</v>
      </c>
      <c r="D1960" t="s">
        <v>415</v>
      </c>
      <c r="E1960" s="2" t="s">
        <v>269</v>
      </c>
      <c r="F1960" t="s">
        <v>2031</v>
      </c>
      <c r="G1960" s="2" t="s">
        <v>538</v>
      </c>
      <c r="H1960" t="s">
        <v>1405</v>
      </c>
    </row>
    <row r="1961" spans="1:8" x14ac:dyDescent="0.15">
      <c r="A1961" s="232">
        <v>1966</v>
      </c>
      <c r="B1961" t="s">
        <v>6280</v>
      </c>
      <c r="C1961" t="s">
        <v>6281</v>
      </c>
      <c r="D1961" t="s">
        <v>415</v>
      </c>
      <c r="E1961" s="2" t="s">
        <v>269</v>
      </c>
      <c r="F1961" t="s">
        <v>2021</v>
      </c>
      <c r="G1961" s="2" t="s">
        <v>4214</v>
      </c>
      <c r="H1961" t="s">
        <v>1405</v>
      </c>
    </row>
    <row r="1962" spans="1:8" x14ac:dyDescent="0.15">
      <c r="A1962" s="232">
        <v>1967</v>
      </c>
      <c r="B1962" t="s">
        <v>6282</v>
      </c>
      <c r="C1962" t="s">
        <v>6283</v>
      </c>
      <c r="D1962" t="s">
        <v>415</v>
      </c>
      <c r="E1962" s="2" t="s">
        <v>269</v>
      </c>
      <c r="F1962" t="s">
        <v>2137</v>
      </c>
      <c r="G1962" s="2" t="s">
        <v>1121</v>
      </c>
      <c r="H1962" t="s">
        <v>1405</v>
      </c>
    </row>
    <row r="1963" spans="1:8" x14ac:dyDescent="0.15">
      <c r="A1963" s="232">
        <v>1968</v>
      </c>
      <c r="B1963" t="s">
        <v>6284</v>
      </c>
      <c r="C1963" t="s">
        <v>6285</v>
      </c>
      <c r="D1963" t="s">
        <v>415</v>
      </c>
      <c r="E1963" s="2" t="s">
        <v>269</v>
      </c>
      <c r="F1963" t="s">
        <v>2206</v>
      </c>
      <c r="G1963" s="2" t="s">
        <v>1017</v>
      </c>
      <c r="H1963" t="s">
        <v>1405</v>
      </c>
    </row>
    <row r="1964" spans="1:8" x14ac:dyDescent="0.15">
      <c r="A1964" s="232">
        <v>1969</v>
      </c>
      <c r="B1964" t="s">
        <v>6286</v>
      </c>
      <c r="C1964" t="s">
        <v>6287</v>
      </c>
      <c r="D1964" t="s">
        <v>415</v>
      </c>
      <c r="E1964" s="2" t="s">
        <v>269</v>
      </c>
      <c r="F1964" t="s">
        <v>2018</v>
      </c>
      <c r="G1964" s="2" t="s">
        <v>1141</v>
      </c>
      <c r="H1964" t="s">
        <v>1405</v>
      </c>
    </row>
    <row r="1965" spans="1:8" x14ac:dyDescent="0.15">
      <c r="A1965" s="232">
        <v>1970</v>
      </c>
      <c r="B1965" t="s">
        <v>6288</v>
      </c>
      <c r="C1965" t="s">
        <v>6289</v>
      </c>
      <c r="D1965" t="s">
        <v>415</v>
      </c>
      <c r="E1965" s="2" t="s">
        <v>269</v>
      </c>
      <c r="F1965" t="s">
        <v>27</v>
      </c>
      <c r="G1965" s="2" t="s">
        <v>822</v>
      </c>
      <c r="H1965" t="s">
        <v>1405</v>
      </c>
    </row>
    <row r="1966" spans="1:8" x14ac:dyDescent="0.15">
      <c r="A1966" s="232">
        <v>1971</v>
      </c>
      <c r="B1966" t="s">
        <v>6290</v>
      </c>
      <c r="C1966" t="s">
        <v>6290</v>
      </c>
      <c r="D1966" t="s">
        <v>415</v>
      </c>
      <c r="E1966" s="2" t="s">
        <v>269</v>
      </c>
      <c r="F1966" t="s">
        <v>27</v>
      </c>
      <c r="G1966" s="2" t="s">
        <v>6291</v>
      </c>
      <c r="H1966" t="s">
        <v>1406</v>
      </c>
    </row>
    <row r="1967" spans="1:8" x14ac:dyDescent="0.15">
      <c r="A1967" s="232">
        <v>1972</v>
      </c>
      <c r="B1967" t="s">
        <v>6292</v>
      </c>
      <c r="C1967" t="s">
        <v>6293</v>
      </c>
      <c r="D1967" t="s">
        <v>415</v>
      </c>
      <c r="E1967" s="2" t="s">
        <v>269</v>
      </c>
      <c r="F1967" t="s">
        <v>2476</v>
      </c>
      <c r="G1967" s="2" t="s">
        <v>695</v>
      </c>
      <c r="H1967" t="s">
        <v>1405</v>
      </c>
    </row>
    <row r="1968" spans="1:8" x14ac:dyDescent="0.15">
      <c r="A1968" s="232">
        <v>1973</v>
      </c>
      <c r="B1968" t="s">
        <v>6294</v>
      </c>
      <c r="C1968" t="s">
        <v>6295</v>
      </c>
      <c r="D1968" t="s">
        <v>415</v>
      </c>
      <c r="E1968" s="2" t="s">
        <v>269</v>
      </c>
      <c r="F1968" t="s">
        <v>1910</v>
      </c>
      <c r="G1968" s="2" t="s">
        <v>734</v>
      </c>
      <c r="H1968" t="s">
        <v>1405</v>
      </c>
    </row>
    <row r="1969" spans="1:8" x14ac:dyDescent="0.15">
      <c r="A1969" s="232">
        <v>1974</v>
      </c>
      <c r="B1969" t="s">
        <v>6296</v>
      </c>
      <c r="C1969" t="s">
        <v>6297</v>
      </c>
      <c r="D1969" t="s">
        <v>415</v>
      </c>
      <c r="E1969" s="2" t="s">
        <v>269</v>
      </c>
      <c r="F1969" t="s">
        <v>2087</v>
      </c>
      <c r="G1969" s="2" t="s">
        <v>664</v>
      </c>
      <c r="H1969" t="s">
        <v>1405</v>
      </c>
    </row>
    <row r="1970" spans="1:8" x14ac:dyDescent="0.15">
      <c r="A1970" s="232">
        <v>1975</v>
      </c>
      <c r="B1970" t="s">
        <v>6298</v>
      </c>
      <c r="C1970" t="s">
        <v>6299</v>
      </c>
      <c r="D1970" t="s">
        <v>415</v>
      </c>
      <c r="E1970" s="2" t="s">
        <v>269</v>
      </c>
      <c r="F1970" t="s">
        <v>2055</v>
      </c>
      <c r="G1970" s="2" t="s">
        <v>705</v>
      </c>
      <c r="H1970" t="s">
        <v>1405</v>
      </c>
    </row>
    <row r="1971" spans="1:8" x14ac:dyDescent="0.15">
      <c r="A1971" s="232">
        <v>1976</v>
      </c>
      <c r="B1971" t="s">
        <v>6300</v>
      </c>
      <c r="C1971" t="s">
        <v>6301</v>
      </c>
      <c r="D1971" t="s">
        <v>415</v>
      </c>
      <c r="E1971" s="2" t="s">
        <v>269</v>
      </c>
      <c r="F1971" t="s">
        <v>2018</v>
      </c>
      <c r="G1971" s="2" t="s">
        <v>695</v>
      </c>
      <c r="H1971" t="s">
        <v>1405</v>
      </c>
    </row>
    <row r="1972" spans="1:8" x14ac:dyDescent="0.15">
      <c r="A1972" s="232">
        <v>1977</v>
      </c>
      <c r="B1972" t="s">
        <v>6302</v>
      </c>
      <c r="C1972" t="s">
        <v>6303</v>
      </c>
      <c r="D1972" t="s">
        <v>415</v>
      </c>
      <c r="E1972" s="2" t="s">
        <v>269</v>
      </c>
      <c r="F1972" t="s">
        <v>2476</v>
      </c>
      <c r="G1972" s="2" t="s">
        <v>1109</v>
      </c>
      <c r="H1972" t="s">
        <v>1405</v>
      </c>
    </row>
    <row r="1973" spans="1:8" x14ac:dyDescent="0.15">
      <c r="A1973" s="232">
        <v>1978</v>
      </c>
      <c r="B1973" t="s">
        <v>6304</v>
      </c>
      <c r="C1973" t="s">
        <v>6305</v>
      </c>
      <c r="D1973" t="s">
        <v>415</v>
      </c>
      <c r="E1973" s="2" t="s">
        <v>271</v>
      </c>
      <c r="F1973" t="s">
        <v>2003</v>
      </c>
      <c r="G1973" s="2" t="s">
        <v>839</v>
      </c>
      <c r="H1973" t="s">
        <v>1405</v>
      </c>
    </row>
    <row r="1974" spans="1:8" x14ac:dyDescent="0.15">
      <c r="A1974" s="232">
        <v>1979</v>
      </c>
      <c r="B1974" t="s">
        <v>6306</v>
      </c>
      <c r="C1974" t="s">
        <v>6307</v>
      </c>
      <c r="D1974" t="s">
        <v>415</v>
      </c>
      <c r="E1974" s="2" t="s">
        <v>270</v>
      </c>
      <c r="F1974" t="s">
        <v>2021</v>
      </c>
      <c r="G1974" s="2" t="s">
        <v>1070</v>
      </c>
      <c r="H1974" t="s">
        <v>1405</v>
      </c>
    </row>
    <row r="1975" spans="1:8" x14ac:dyDescent="0.15">
      <c r="A1975" s="232">
        <v>1980</v>
      </c>
      <c r="B1975" t="s">
        <v>6308</v>
      </c>
      <c r="C1975" t="s">
        <v>6309</v>
      </c>
      <c r="D1975" t="s">
        <v>380</v>
      </c>
      <c r="E1975" s="2" t="s">
        <v>271</v>
      </c>
      <c r="F1975" t="s">
        <v>1910</v>
      </c>
      <c r="G1975" s="2" t="s">
        <v>6310</v>
      </c>
      <c r="H1975" t="s">
        <v>1405</v>
      </c>
    </row>
    <row r="1976" spans="1:8" x14ac:dyDescent="0.15">
      <c r="A1976" s="232">
        <v>1981</v>
      </c>
      <c r="B1976" t="s">
        <v>6311</v>
      </c>
      <c r="C1976" t="s">
        <v>6312</v>
      </c>
      <c r="D1976" t="s">
        <v>380</v>
      </c>
      <c r="E1976" s="2" t="s">
        <v>271</v>
      </c>
      <c r="F1976" t="s">
        <v>2066</v>
      </c>
      <c r="G1976" s="2" t="s">
        <v>6313</v>
      </c>
      <c r="H1976" t="s">
        <v>1405</v>
      </c>
    </row>
    <row r="1977" spans="1:8" x14ac:dyDescent="0.15">
      <c r="A1977" s="232">
        <v>1982</v>
      </c>
      <c r="B1977" t="s">
        <v>6314</v>
      </c>
      <c r="C1977" t="s">
        <v>6315</v>
      </c>
      <c r="D1977" t="s">
        <v>380</v>
      </c>
      <c r="E1977" s="2" t="s">
        <v>271</v>
      </c>
      <c r="F1977" t="s">
        <v>2055</v>
      </c>
      <c r="G1977" s="2" t="s">
        <v>578</v>
      </c>
      <c r="H1977" t="s">
        <v>1405</v>
      </c>
    </row>
    <row r="1978" spans="1:8" x14ac:dyDescent="0.15">
      <c r="A1978" s="232">
        <v>1983</v>
      </c>
      <c r="B1978" t="s">
        <v>6316</v>
      </c>
      <c r="C1978" t="s">
        <v>6317</v>
      </c>
      <c r="D1978" t="s">
        <v>380</v>
      </c>
      <c r="E1978" s="2" t="s">
        <v>271</v>
      </c>
      <c r="F1978" t="s">
        <v>2206</v>
      </c>
      <c r="G1978" s="2" t="s">
        <v>499</v>
      </c>
      <c r="H1978" t="s">
        <v>1405</v>
      </c>
    </row>
    <row r="1979" spans="1:8" x14ac:dyDescent="0.15">
      <c r="A1979" s="232">
        <v>1984</v>
      </c>
      <c r="B1979" t="s">
        <v>6318</v>
      </c>
      <c r="C1979" t="s">
        <v>6319</v>
      </c>
      <c r="D1979" t="s">
        <v>380</v>
      </c>
      <c r="E1979" s="2" t="s">
        <v>271</v>
      </c>
      <c r="F1979" t="s">
        <v>2048</v>
      </c>
      <c r="G1979" s="2" t="s">
        <v>3313</v>
      </c>
      <c r="H1979" t="s">
        <v>1405</v>
      </c>
    </row>
    <row r="1980" spans="1:8" x14ac:dyDescent="0.15">
      <c r="A1980" s="232">
        <v>1985</v>
      </c>
      <c r="B1980" t="s">
        <v>6320</v>
      </c>
      <c r="C1980" t="s">
        <v>6321</v>
      </c>
      <c r="D1980" t="s">
        <v>380</v>
      </c>
      <c r="E1980" s="2" t="s">
        <v>271</v>
      </c>
      <c r="F1980" t="s">
        <v>2021</v>
      </c>
      <c r="G1980" s="2" t="s">
        <v>6322</v>
      </c>
      <c r="H1980" t="s">
        <v>1405</v>
      </c>
    </row>
    <row r="1981" spans="1:8" x14ac:dyDescent="0.15">
      <c r="A1981" s="232">
        <v>1986</v>
      </c>
      <c r="B1981" t="s">
        <v>6323</v>
      </c>
      <c r="C1981" t="s">
        <v>6324</v>
      </c>
      <c r="D1981" t="s">
        <v>380</v>
      </c>
      <c r="E1981" s="2" t="s">
        <v>271</v>
      </c>
      <c r="F1981" t="s">
        <v>2031</v>
      </c>
      <c r="G1981" s="2" t="s">
        <v>6213</v>
      </c>
      <c r="H1981" t="s">
        <v>1405</v>
      </c>
    </row>
    <row r="1982" spans="1:8" x14ac:dyDescent="0.15">
      <c r="A1982" s="232">
        <v>1987</v>
      </c>
      <c r="B1982" t="s">
        <v>6325</v>
      </c>
      <c r="C1982" t="s">
        <v>6326</v>
      </c>
      <c r="D1982" t="s">
        <v>380</v>
      </c>
      <c r="E1982" s="2" t="s">
        <v>271</v>
      </c>
      <c r="F1982" t="s">
        <v>2021</v>
      </c>
      <c r="G1982" s="2" t="s">
        <v>6327</v>
      </c>
      <c r="H1982" t="s">
        <v>1405</v>
      </c>
    </row>
    <row r="1983" spans="1:8" x14ac:dyDescent="0.15">
      <c r="A1983" s="232">
        <v>1988</v>
      </c>
      <c r="B1983" t="s">
        <v>6328</v>
      </c>
      <c r="C1983" t="s">
        <v>6329</v>
      </c>
      <c r="D1983" t="s">
        <v>380</v>
      </c>
      <c r="E1983" s="2" t="s">
        <v>271</v>
      </c>
      <c r="F1983" t="s">
        <v>1910</v>
      </c>
      <c r="G1983" s="2" t="s">
        <v>808</v>
      </c>
      <c r="H1983" t="s">
        <v>1405</v>
      </c>
    </row>
    <row r="1984" spans="1:8" x14ac:dyDescent="0.15">
      <c r="A1984" s="232">
        <v>1989</v>
      </c>
      <c r="B1984" t="s">
        <v>6330</v>
      </c>
      <c r="C1984" t="s">
        <v>6331</v>
      </c>
      <c r="D1984" t="s">
        <v>380</v>
      </c>
      <c r="E1984" s="2" t="s">
        <v>271</v>
      </c>
      <c r="F1984" t="s">
        <v>1910</v>
      </c>
      <c r="G1984" s="2" t="s">
        <v>1098</v>
      </c>
      <c r="H1984" t="s">
        <v>1405</v>
      </c>
    </row>
    <row r="1985" spans="1:8" x14ac:dyDescent="0.15">
      <c r="A1985" s="232">
        <v>1990</v>
      </c>
      <c r="B1985" t="s">
        <v>6332</v>
      </c>
      <c r="C1985" t="s">
        <v>6333</v>
      </c>
      <c r="D1985" t="s">
        <v>380</v>
      </c>
      <c r="E1985" s="2" t="s">
        <v>271</v>
      </c>
      <c r="F1985" t="s">
        <v>1910</v>
      </c>
      <c r="G1985" s="2" t="s">
        <v>507</v>
      </c>
      <c r="H1985" t="s">
        <v>1405</v>
      </c>
    </row>
    <row r="1986" spans="1:8" x14ac:dyDescent="0.15">
      <c r="A1986" s="232">
        <v>1991</v>
      </c>
      <c r="B1986" t="s">
        <v>6334</v>
      </c>
      <c r="C1986" t="s">
        <v>6335</v>
      </c>
      <c r="D1986" t="s">
        <v>380</v>
      </c>
      <c r="E1986" s="2" t="s">
        <v>271</v>
      </c>
      <c r="F1986" t="s">
        <v>1932</v>
      </c>
      <c r="G1986" s="2" t="s">
        <v>1114</v>
      </c>
      <c r="H1986" t="s">
        <v>1405</v>
      </c>
    </row>
    <row r="1987" spans="1:8" x14ac:dyDescent="0.15">
      <c r="A1987" s="232">
        <v>1992</v>
      </c>
      <c r="B1987" t="s">
        <v>6336</v>
      </c>
      <c r="C1987" t="s">
        <v>6337</v>
      </c>
      <c r="D1987" t="s">
        <v>380</v>
      </c>
      <c r="E1987" s="2" t="s">
        <v>271</v>
      </c>
      <c r="F1987" t="s">
        <v>2003</v>
      </c>
      <c r="G1987" s="2" t="s">
        <v>2869</v>
      </c>
      <c r="H1987" t="s">
        <v>1405</v>
      </c>
    </row>
    <row r="1988" spans="1:8" x14ac:dyDescent="0.15">
      <c r="A1988" s="232">
        <v>1993</v>
      </c>
      <c r="B1988" t="s">
        <v>6338</v>
      </c>
      <c r="C1988" t="s">
        <v>6339</v>
      </c>
      <c r="D1988" t="s">
        <v>380</v>
      </c>
      <c r="E1988" s="2" t="s">
        <v>271</v>
      </c>
      <c r="F1988" t="s">
        <v>1901</v>
      </c>
      <c r="G1988" s="2" t="s">
        <v>683</v>
      </c>
      <c r="H1988" t="s">
        <v>1405</v>
      </c>
    </row>
    <row r="1989" spans="1:8" x14ac:dyDescent="0.15">
      <c r="A1989" s="232">
        <v>1994</v>
      </c>
      <c r="B1989" t="s">
        <v>6340</v>
      </c>
      <c r="C1989" t="s">
        <v>6341</v>
      </c>
      <c r="D1989" t="s">
        <v>380</v>
      </c>
      <c r="E1989" s="2" t="s">
        <v>271</v>
      </c>
      <c r="F1989" t="s">
        <v>2018</v>
      </c>
      <c r="G1989" s="2" t="s">
        <v>6342</v>
      </c>
      <c r="H1989" t="s">
        <v>1405</v>
      </c>
    </row>
    <row r="1990" spans="1:8" x14ac:dyDescent="0.15">
      <c r="A1990" s="232">
        <v>1995</v>
      </c>
      <c r="B1990" t="s">
        <v>6343</v>
      </c>
      <c r="C1990" t="s">
        <v>6344</v>
      </c>
      <c r="D1990" t="s">
        <v>380</v>
      </c>
      <c r="E1990" s="2" t="s">
        <v>271</v>
      </c>
      <c r="F1990" t="s">
        <v>2018</v>
      </c>
      <c r="G1990" s="2" t="s">
        <v>1033</v>
      </c>
      <c r="H1990" t="s">
        <v>1405</v>
      </c>
    </row>
    <row r="1991" spans="1:8" x14ac:dyDescent="0.15">
      <c r="A1991" s="232">
        <v>1996</v>
      </c>
      <c r="B1991" t="s">
        <v>6345</v>
      </c>
      <c r="C1991" t="s">
        <v>6346</v>
      </c>
      <c r="D1991" t="s">
        <v>380</v>
      </c>
      <c r="E1991" s="2" t="s">
        <v>271</v>
      </c>
      <c r="F1991" t="s">
        <v>2007</v>
      </c>
      <c r="G1991" s="2" t="s">
        <v>6347</v>
      </c>
      <c r="H1991" t="s">
        <v>1405</v>
      </c>
    </row>
    <row r="1992" spans="1:8" x14ac:dyDescent="0.15">
      <c r="A1992" s="232">
        <v>1997</v>
      </c>
      <c r="B1992" t="s">
        <v>6348</v>
      </c>
      <c r="C1992" t="s">
        <v>6349</v>
      </c>
      <c r="D1992" t="s">
        <v>380</v>
      </c>
      <c r="E1992" s="2" t="s">
        <v>271</v>
      </c>
      <c r="F1992" t="s">
        <v>3357</v>
      </c>
      <c r="G1992" s="2" t="s">
        <v>3324</v>
      </c>
      <c r="H1992" t="s">
        <v>1405</v>
      </c>
    </row>
    <row r="1993" spans="1:8" x14ac:dyDescent="0.15">
      <c r="A1993" s="232">
        <v>1998</v>
      </c>
      <c r="B1993" t="s">
        <v>6350</v>
      </c>
      <c r="C1993" t="s">
        <v>6351</v>
      </c>
      <c r="D1993" t="s">
        <v>380</v>
      </c>
      <c r="E1993" s="2" t="s">
        <v>271</v>
      </c>
      <c r="F1993" t="s">
        <v>1980</v>
      </c>
      <c r="G1993" s="2" t="s">
        <v>2314</v>
      </c>
      <c r="H1993" t="s">
        <v>1405</v>
      </c>
    </row>
    <row r="1994" spans="1:8" x14ac:dyDescent="0.15">
      <c r="A1994" s="232">
        <v>1999</v>
      </c>
      <c r="B1994" t="s">
        <v>6352</v>
      </c>
      <c r="C1994" t="s">
        <v>6353</v>
      </c>
      <c r="D1994" t="s">
        <v>380</v>
      </c>
      <c r="E1994" s="2" t="s">
        <v>271</v>
      </c>
      <c r="F1994" t="s">
        <v>2553</v>
      </c>
      <c r="G1994" s="2" t="s">
        <v>1142</v>
      </c>
      <c r="H1994" t="s">
        <v>1405</v>
      </c>
    </row>
    <row r="1995" spans="1:8" x14ac:dyDescent="0.15">
      <c r="A1995" s="232">
        <v>2000</v>
      </c>
      <c r="B1995" t="s">
        <v>6354</v>
      </c>
      <c r="C1995" t="s">
        <v>6355</v>
      </c>
      <c r="D1995" t="s">
        <v>380</v>
      </c>
      <c r="E1995" s="2" t="s">
        <v>271</v>
      </c>
      <c r="F1995" t="s">
        <v>2021</v>
      </c>
      <c r="G1995" s="2" t="s">
        <v>4271</v>
      </c>
      <c r="H1995" t="s">
        <v>1405</v>
      </c>
    </row>
    <row r="1996" spans="1:8" x14ac:dyDescent="0.15">
      <c r="A1996" s="232">
        <v>2001</v>
      </c>
      <c r="B1996" t="s">
        <v>6356</v>
      </c>
      <c r="C1996" t="s">
        <v>6357</v>
      </c>
      <c r="D1996" t="s">
        <v>380</v>
      </c>
      <c r="E1996" s="2" t="s">
        <v>271</v>
      </c>
      <c r="F1996" t="s">
        <v>1921</v>
      </c>
      <c r="G1996" s="2" t="s">
        <v>6358</v>
      </c>
      <c r="H1996" t="s">
        <v>1405</v>
      </c>
    </row>
    <row r="1997" spans="1:8" x14ac:dyDescent="0.15">
      <c r="A1997" s="232">
        <v>2002</v>
      </c>
      <c r="B1997" t="s">
        <v>6359</v>
      </c>
      <c r="C1997" t="s">
        <v>6360</v>
      </c>
      <c r="D1997" t="s">
        <v>380</v>
      </c>
      <c r="E1997" s="2" t="s">
        <v>271</v>
      </c>
      <c r="F1997" t="s">
        <v>2021</v>
      </c>
      <c r="G1997" s="2" t="s">
        <v>1143</v>
      </c>
      <c r="H1997" t="s">
        <v>1405</v>
      </c>
    </row>
    <row r="1998" spans="1:8" x14ac:dyDescent="0.15">
      <c r="A1998" s="232">
        <v>2003</v>
      </c>
      <c r="B1998" t="s">
        <v>6361</v>
      </c>
      <c r="C1998" t="s">
        <v>6362</v>
      </c>
      <c r="D1998" t="s">
        <v>380</v>
      </c>
      <c r="E1998" s="2" t="s">
        <v>271</v>
      </c>
      <c r="F1998" t="s">
        <v>1980</v>
      </c>
      <c r="G1998" s="2" t="s">
        <v>1122</v>
      </c>
      <c r="H1998" t="s">
        <v>1405</v>
      </c>
    </row>
    <row r="1999" spans="1:8" x14ac:dyDescent="0.15">
      <c r="A1999" s="232">
        <v>2004</v>
      </c>
      <c r="B1999" t="s">
        <v>6363</v>
      </c>
      <c r="C1999" t="s">
        <v>6364</v>
      </c>
      <c r="D1999" t="s">
        <v>380</v>
      </c>
      <c r="E1999" s="2" t="s">
        <v>270</v>
      </c>
      <c r="F1999" t="s">
        <v>27</v>
      </c>
      <c r="G1999" s="2" t="s">
        <v>515</v>
      </c>
      <c r="H1999" t="s">
        <v>1405</v>
      </c>
    </row>
    <row r="2000" spans="1:8" x14ac:dyDescent="0.15">
      <c r="A2000" s="232">
        <v>2005</v>
      </c>
      <c r="B2000" t="s">
        <v>6365</v>
      </c>
      <c r="C2000" t="s">
        <v>6366</v>
      </c>
      <c r="D2000" t="s">
        <v>380</v>
      </c>
      <c r="E2000" s="2" t="s">
        <v>270</v>
      </c>
      <c r="F2000" t="s">
        <v>1910</v>
      </c>
      <c r="G2000" s="2" t="s">
        <v>3469</v>
      </c>
      <c r="H2000" t="s">
        <v>1405</v>
      </c>
    </row>
    <row r="2001" spans="1:8" x14ac:dyDescent="0.15">
      <c r="A2001" s="232">
        <v>2006</v>
      </c>
      <c r="B2001" t="s">
        <v>6367</v>
      </c>
      <c r="C2001" t="s">
        <v>6368</v>
      </c>
      <c r="D2001" t="s">
        <v>380</v>
      </c>
      <c r="E2001" s="2" t="s">
        <v>270</v>
      </c>
      <c r="F2001" t="s">
        <v>2087</v>
      </c>
      <c r="G2001" s="2" t="s">
        <v>516</v>
      </c>
      <c r="H2001" t="s">
        <v>1405</v>
      </c>
    </row>
    <row r="2002" spans="1:8" x14ac:dyDescent="0.15">
      <c r="A2002" s="232">
        <v>2007</v>
      </c>
      <c r="B2002" t="s">
        <v>6369</v>
      </c>
      <c r="C2002" t="s">
        <v>6370</v>
      </c>
      <c r="D2002" t="s">
        <v>380</v>
      </c>
      <c r="E2002" s="2" t="s">
        <v>270</v>
      </c>
      <c r="F2002" t="s">
        <v>2206</v>
      </c>
      <c r="G2002" s="2" t="s">
        <v>510</v>
      </c>
      <c r="H2002" t="s">
        <v>1405</v>
      </c>
    </row>
    <row r="2003" spans="1:8" x14ac:dyDescent="0.15">
      <c r="A2003" s="232">
        <v>2008</v>
      </c>
      <c r="B2003" t="s">
        <v>6371</v>
      </c>
      <c r="C2003" t="s">
        <v>6372</v>
      </c>
      <c r="D2003" t="s">
        <v>380</v>
      </c>
      <c r="E2003" s="2" t="s">
        <v>270</v>
      </c>
      <c r="F2003" t="s">
        <v>1932</v>
      </c>
      <c r="G2003" s="2" t="s">
        <v>693</v>
      </c>
      <c r="H2003" t="s">
        <v>1405</v>
      </c>
    </row>
    <row r="2004" spans="1:8" x14ac:dyDescent="0.15">
      <c r="A2004" s="232">
        <v>2009</v>
      </c>
      <c r="B2004" t="s">
        <v>6373</v>
      </c>
      <c r="C2004" t="s">
        <v>6374</v>
      </c>
      <c r="D2004" t="s">
        <v>380</v>
      </c>
      <c r="E2004" s="2" t="s">
        <v>270</v>
      </c>
      <c r="F2004" t="s">
        <v>2021</v>
      </c>
      <c r="G2004" s="2" t="s">
        <v>6023</v>
      </c>
      <c r="H2004" t="s">
        <v>1405</v>
      </c>
    </row>
    <row r="2005" spans="1:8" x14ac:dyDescent="0.15">
      <c r="A2005" s="232">
        <v>2010</v>
      </c>
      <c r="B2005" t="s">
        <v>6375</v>
      </c>
      <c r="C2005" t="s">
        <v>6376</v>
      </c>
      <c r="D2005" t="s">
        <v>380</v>
      </c>
      <c r="E2005" s="2" t="s">
        <v>270</v>
      </c>
      <c r="F2005" t="s">
        <v>1932</v>
      </c>
      <c r="G2005" s="2" t="s">
        <v>1115</v>
      </c>
      <c r="H2005" t="s">
        <v>1405</v>
      </c>
    </row>
    <row r="2006" spans="1:8" x14ac:dyDescent="0.15">
      <c r="A2006" s="232">
        <v>2011</v>
      </c>
      <c r="B2006" t="s">
        <v>6377</v>
      </c>
      <c r="C2006" t="s">
        <v>6378</v>
      </c>
      <c r="D2006" t="s">
        <v>380</v>
      </c>
      <c r="E2006" s="2" t="s">
        <v>270</v>
      </c>
      <c r="F2006" t="s">
        <v>2021</v>
      </c>
      <c r="G2006" s="2" t="s">
        <v>1144</v>
      </c>
      <c r="H2006" t="s">
        <v>1405</v>
      </c>
    </row>
    <row r="2007" spans="1:8" x14ac:dyDescent="0.15">
      <c r="A2007" s="232">
        <v>2012</v>
      </c>
      <c r="B2007" t="s">
        <v>6379</v>
      </c>
      <c r="C2007" t="s">
        <v>6380</v>
      </c>
      <c r="D2007" t="s">
        <v>380</v>
      </c>
      <c r="E2007" s="2" t="s">
        <v>270</v>
      </c>
      <c r="F2007" t="s">
        <v>1901</v>
      </c>
      <c r="G2007" s="2" t="s">
        <v>2628</v>
      </c>
      <c r="H2007" t="s">
        <v>1405</v>
      </c>
    </row>
    <row r="2008" spans="1:8" x14ac:dyDescent="0.15">
      <c r="A2008" s="232">
        <v>2013</v>
      </c>
      <c r="B2008" t="s">
        <v>6381</v>
      </c>
      <c r="C2008" t="s">
        <v>6382</v>
      </c>
      <c r="D2008" t="s">
        <v>380</v>
      </c>
      <c r="E2008" s="2" t="s">
        <v>270</v>
      </c>
      <c r="F2008" t="s">
        <v>2070</v>
      </c>
      <c r="G2008" s="2" t="s">
        <v>927</v>
      </c>
      <c r="H2008" t="s">
        <v>1405</v>
      </c>
    </row>
    <row r="2009" spans="1:8" x14ac:dyDescent="0.15">
      <c r="A2009" s="232">
        <v>2014</v>
      </c>
      <c r="B2009" t="s">
        <v>6383</v>
      </c>
      <c r="C2009" t="s">
        <v>6384</v>
      </c>
      <c r="D2009" t="s">
        <v>380</v>
      </c>
      <c r="E2009" s="2" t="s">
        <v>270</v>
      </c>
      <c r="F2009" t="s">
        <v>2010</v>
      </c>
      <c r="G2009" s="2" t="s">
        <v>3208</v>
      </c>
      <c r="H2009" t="s">
        <v>1405</v>
      </c>
    </row>
    <row r="2010" spans="1:8" x14ac:dyDescent="0.15">
      <c r="A2010" s="232">
        <v>2015</v>
      </c>
      <c r="B2010" t="s">
        <v>6385</v>
      </c>
      <c r="C2010" t="s">
        <v>6386</v>
      </c>
      <c r="D2010" t="s">
        <v>380</v>
      </c>
      <c r="E2010" s="2" t="s">
        <v>270</v>
      </c>
      <c r="F2010" t="s">
        <v>2031</v>
      </c>
      <c r="G2010" s="2" t="s">
        <v>510</v>
      </c>
      <c r="H2010" t="s">
        <v>1405</v>
      </c>
    </row>
    <row r="2011" spans="1:8" x14ac:dyDescent="0.15">
      <c r="A2011" s="232">
        <v>2016</v>
      </c>
      <c r="B2011" t="s">
        <v>6387</v>
      </c>
      <c r="C2011" t="s">
        <v>6388</v>
      </c>
      <c r="D2011" t="s">
        <v>380</v>
      </c>
      <c r="E2011" s="2" t="s">
        <v>270</v>
      </c>
      <c r="F2011" t="s">
        <v>1932</v>
      </c>
      <c r="G2011" s="2" t="s">
        <v>641</v>
      </c>
      <c r="H2011" t="s">
        <v>1405</v>
      </c>
    </row>
    <row r="2012" spans="1:8" x14ac:dyDescent="0.15">
      <c r="A2012" s="232">
        <v>2017</v>
      </c>
      <c r="B2012" t="s">
        <v>6389</v>
      </c>
      <c r="C2012" t="s">
        <v>6390</v>
      </c>
      <c r="D2012" t="s">
        <v>380</v>
      </c>
      <c r="E2012" s="2" t="s">
        <v>270</v>
      </c>
      <c r="F2012" t="s">
        <v>1939</v>
      </c>
      <c r="G2012" s="2" t="s">
        <v>693</v>
      </c>
      <c r="H2012" t="s">
        <v>1405</v>
      </c>
    </row>
    <row r="2013" spans="1:8" x14ac:dyDescent="0.15">
      <c r="A2013" s="232">
        <v>2018</v>
      </c>
      <c r="B2013" t="s">
        <v>6391</v>
      </c>
      <c r="C2013" t="s">
        <v>6392</v>
      </c>
      <c r="D2013" t="s">
        <v>380</v>
      </c>
      <c r="E2013" s="2" t="s">
        <v>270</v>
      </c>
      <c r="F2013" t="s">
        <v>2090</v>
      </c>
      <c r="G2013" s="2" t="s">
        <v>989</v>
      </c>
      <c r="H2013" t="s">
        <v>1405</v>
      </c>
    </row>
    <row r="2014" spans="1:8" x14ac:dyDescent="0.15">
      <c r="A2014" s="232">
        <v>2019</v>
      </c>
      <c r="B2014" t="s">
        <v>6393</v>
      </c>
      <c r="C2014" t="s">
        <v>6394</v>
      </c>
      <c r="D2014" t="s">
        <v>380</v>
      </c>
      <c r="E2014" s="2" t="s">
        <v>270</v>
      </c>
      <c r="F2014" t="s">
        <v>1901</v>
      </c>
      <c r="G2014" s="2" t="s">
        <v>561</v>
      </c>
      <c r="H2014" t="s">
        <v>1405</v>
      </c>
    </row>
    <row r="2015" spans="1:8" x14ac:dyDescent="0.15">
      <c r="A2015" s="232">
        <v>2020</v>
      </c>
      <c r="B2015" t="s">
        <v>6395</v>
      </c>
      <c r="C2015" t="s">
        <v>6396</v>
      </c>
      <c r="D2015" t="s">
        <v>380</v>
      </c>
      <c r="E2015" s="2" t="s">
        <v>270</v>
      </c>
      <c r="F2015" t="s">
        <v>2137</v>
      </c>
      <c r="G2015" s="2" t="s">
        <v>1145</v>
      </c>
      <c r="H2015" t="s">
        <v>1405</v>
      </c>
    </row>
    <row r="2016" spans="1:8" x14ac:dyDescent="0.15">
      <c r="A2016" s="232">
        <v>2021</v>
      </c>
      <c r="B2016" t="s">
        <v>6397</v>
      </c>
      <c r="C2016" t="s">
        <v>6398</v>
      </c>
      <c r="D2016" t="s">
        <v>380</v>
      </c>
      <c r="E2016" s="2" t="s">
        <v>270</v>
      </c>
      <c r="F2016" t="s">
        <v>27</v>
      </c>
      <c r="G2016" s="2" t="s">
        <v>603</v>
      </c>
      <c r="H2016" t="s">
        <v>1405</v>
      </c>
    </row>
    <row r="2017" spans="1:8" x14ac:dyDescent="0.15">
      <c r="A2017" s="232">
        <v>2022</v>
      </c>
      <c r="B2017" t="s">
        <v>6399</v>
      </c>
      <c r="C2017" t="s">
        <v>6400</v>
      </c>
      <c r="D2017" t="s">
        <v>380</v>
      </c>
      <c r="E2017" s="2" t="s">
        <v>270</v>
      </c>
      <c r="F2017" t="s">
        <v>1980</v>
      </c>
      <c r="G2017" s="2" t="s">
        <v>603</v>
      </c>
      <c r="H2017" t="s">
        <v>1405</v>
      </c>
    </row>
    <row r="2018" spans="1:8" x14ac:dyDescent="0.15">
      <c r="A2018" s="232">
        <v>2023</v>
      </c>
      <c r="B2018" t="s">
        <v>6401</v>
      </c>
      <c r="C2018" t="s">
        <v>6402</v>
      </c>
      <c r="D2018" t="s">
        <v>380</v>
      </c>
      <c r="E2018" s="2" t="s">
        <v>270</v>
      </c>
      <c r="F2018" t="s">
        <v>1901</v>
      </c>
      <c r="G2018" s="2" t="s">
        <v>1145</v>
      </c>
      <c r="H2018" t="s">
        <v>1405</v>
      </c>
    </row>
    <row r="2019" spans="1:8" x14ac:dyDescent="0.15">
      <c r="A2019" s="232">
        <v>2024</v>
      </c>
      <c r="B2019" t="s">
        <v>6403</v>
      </c>
      <c r="C2019" t="s">
        <v>6404</v>
      </c>
      <c r="D2019" t="s">
        <v>380</v>
      </c>
      <c r="E2019" s="2" t="s">
        <v>270</v>
      </c>
      <c r="F2019" t="s">
        <v>1910</v>
      </c>
      <c r="G2019" s="2" t="s">
        <v>1067</v>
      </c>
      <c r="H2019" t="s">
        <v>1405</v>
      </c>
    </row>
    <row r="2020" spans="1:8" x14ac:dyDescent="0.15">
      <c r="A2020" s="232">
        <v>2025</v>
      </c>
      <c r="B2020" t="s">
        <v>6405</v>
      </c>
      <c r="C2020" t="s">
        <v>6406</v>
      </c>
      <c r="D2020" t="s">
        <v>380</v>
      </c>
      <c r="E2020" s="2" t="s">
        <v>270</v>
      </c>
      <c r="F2020" t="s">
        <v>2231</v>
      </c>
      <c r="G2020" s="2" t="s">
        <v>986</v>
      </c>
      <c r="H2020" t="s">
        <v>1405</v>
      </c>
    </row>
    <row r="2021" spans="1:8" x14ac:dyDescent="0.15">
      <c r="A2021" s="232">
        <v>2026</v>
      </c>
      <c r="B2021" t="s">
        <v>6407</v>
      </c>
      <c r="C2021" t="s">
        <v>6408</v>
      </c>
      <c r="D2021" t="s">
        <v>380</v>
      </c>
      <c r="E2021" s="2" t="s">
        <v>270</v>
      </c>
      <c r="F2021" t="s">
        <v>1939</v>
      </c>
      <c r="G2021" s="2" t="s">
        <v>2067</v>
      </c>
      <c r="H2021" t="s">
        <v>1405</v>
      </c>
    </row>
    <row r="2022" spans="1:8" x14ac:dyDescent="0.15">
      <c r="A2022" s="232">
        <v>2027</v>
      </c>
      <c r="B2022" t="s">
        <v>6409</v>
      </c>
      <c r="C2022" t="s">
        <v>6410</v>
      </c>
      <c r="D2022" t="s">
        <v>380</v>
      </c>
      <c r="E2022" s="2" t="s">
        <v>270</v>
      </c>
      <c r="F2022" t="s">
        <v>1980</v>
      </c>
      <c r="G2022" s="2" t="s">
        <v>1129</v>
      </c>
      <c r="H2022" t="s">
        <v>1405</v>
      </c>
    </row>
    <row r="2023" spans="1:8" x14ac:dyDescent="0.15">
      <c r="A2023" s="232">
        <v>2028</v>
      </c>
      <c r="B2023" t="s">
        <v>6411</v>
      </c>
      <c r="C2023" t="s">
        <v>6412</v>
      </c>
      <c r="D2023" t="s">
        <v>380</v>
      </c>
      <c r="E2023" s="2" t="s">
        <v>270</v>
      </c>
      <c r="F2023" t="s">
        <v>2055</v>
      </c>
      <c r="G2023" s="2" t="s">
        <v>1138</v>
      </c>
      <c r="H2023" t="s">
        <v>1405</v>
      </c>
    </row>
    <row r="2024" spans="1:8" x14ac:dyDescent="0.15">
      <c r="A2024" s="232">
        <v>2029</v>
      </c>
      <c r="B2024" t="s">
        <v>6413</v>
      </c>
      <c r="C2024" t="s">
        <v>6414</v>
      </c>
      <c r="D2024" t="s">
        <v>380</v>
      </c>
      <c r="E2024" s="2" t="s">
        <v>270</v>
      </c>
      <c r="F2024" t="s">
        <v>3357</v>
      </c>
      <c r="G2024" s="2" t="s">
        <v>751</v>
      </c>
      <c r="H2024" t="s">
        <v>1405</v>
      </c>
    </row>
    <row r="2025" spans="1:8" x14ac:dyDescent="0.15">
      <c r="A2025" s="232">
        <v>2030</v>
      </c>
      <c r="B2025" t="s">
        <v>6415</v>
      </c>
      <c r="C2025" t="s">
        <v>6416</v>
      </c>
      <c r="D2025" t="s">
        <v>380</v>
      </c>
      <c r="E2025" s="2" t="s">
        <v>270</v>
      </c>
      <c r="F2025" t="s">
        <v>1980</v>
      </c>
      <c r="G2025" s="2" t="s">
        <v>1146</v>
      </c>
      <c r="H2025" t="s">
        <v>1405</v>
      </c>
    </row>
    <row r="2026" spans="1:8" x14ac:dyDescent="0.15">
      <c r="A2026" s="232">
        <v>2031</v>
      </c>
      <c r="B2026" t="s">
        <v>6417</v>
      </c>
      <c r="C2026" t="s">
        <v>6418</v>
      </c>
      <c r="D2026" t="s">
        <v>380</v>
      </c>
      <c r="E2026" s="2" t="s">
        <v>269</v>
      </c>
      <c r="F2026" t="s">
        <v>1939</v>
      </c>
      <c r="G2026" s="2" t="s">
        <v>5300</v>
      </c>
      <c r="H2026" t="s">
        <v>1405</v>
      </c>
    </row>
    <row r="2027" spans="1:8" x14ac:dyDescent="0.15">
      <c r="A2027" s="232">
        <v>2032</v>
      </c>
      <c r="B2027" t="s">
        <v>6419</v>
      </c>
      <c r="C2027" t="s">
        <v>6420</v>
      </c>
      <c r="D2027" t="s">
        <v>380</v>
      </c>
      <c r="E2027" s="2" t="s">
        <v>269</v>
      </c>
      <c r="F2027" t="s">
        <v>1939</v>
      </c>
      <c r="G2027" s="2" t="s">
        <v>789</v>
      </c>
      <c r="H2027" t="s">
        <v>1405</v>
      </c>
    </row>
    <row r="2028" spans="1:8" x14ac:dyDescent="0.15">
      <c r="A2028" s="232">
        <v>2033</v>
      </c>
      <c r="B2028" t="s">
        <v>6421</v>
      </c>
      <c r="C2028" t="s">
        <v>6422</v>
      </c>
      <c r="D2028" t="s">
        <v>380</v>
      </c>
      <c r="E2028" s="2" t="s">
        <v>269</v>
      </c>
      <c r="F2028" t="s">
        <v>2003</v>
      </c>
      <c r="G2028" s="2" t="s">
        <v>3738</v>
      </c>
      <c r="H2028" t="s">
        <v>1405</v>
      </c>
    </row>
    <row r="2029" spans="1:8" x14ac:dyDescent="0.15">
      <c r="A2029" s="232">
        <v>2034</v>
      </c>
      <c r="B2029" t="s">
        <v>6423</v>
      </c>
      <c r="C2029" t="s">
        <v>6424</v>
      </c>
      <c r="D2029" t="s">
        <v>380</v>
      </c>
      <c r="E2029" s="2" t="s">
        <v>269</v>
      </c>
      <c r="F2029" t="s">
        <v>2206</v>
      </c>
      <c r="G2029" s="2" t="s">
        <v>899</v>
      </c>
      <c r="H2029" t="s">
        <v>1405</v>
      </c>
    </row>
    <row r="2030" spans="1:8" x14ac:dyDescent="0.15">
      <c r="A2030" s="232">
        <v>2035</v>
      </c>
      <c r="B2030" t="s">
        <v>6425</v>
      </c>
      <c r="C2030" t="s">
        <v>6426</v>
      </c>
      <c r="D2030" t="s">
        <v>380</v>
      </c>
      <c r="E2030" s="2" t="s">
        <v>269</v>
      </c>
      <c r="F2030" t="s">
        <v>2031</v>
      </c>
      <c r="G2030" s="2" t="s">
        <v>1147</v>
      </c>
      <c r="H2030" t="s">
        <v>1405</v>
      </c>
    </row>
    <row r="2031" spans="1:8" x14ac:dyDescent="0.15">
      <c r="A2031" s="232">
        <v>2036</v>
      </c>
      <c r="B2031" t="s">
        <v>6427</v>
      </c>
      <c r="C2031" t="s">
        <v>6428</v>
      </c>
      <c r="D2031" t="s">
        <v>380</v>
      </c>
      <c r="E2031" s="2" t="s">
        <v>269</v>
      </c>
      <c r="F2031" t="s">
        <v>1901</v>
      </c>
      <c r="G2031" s="2" t="s">
        <v>2647</v>
      </c>
      <c r="H2031" t="s">
        <v>1405</v>
      </c>
    </row>
    <row r="2032" spans="1:8" x14ac:dyDescent="0.15">
      <c r="A2032" s="232">
        <v>2037</v>
      </c>
      <c r="B2032" t="s">
        <v>6429</v>
      </c>
      <c r="C2032" t="s">
        <v>6430</v>
      </c>
      <c r="D2032" t="s">
        <v>380</v>
      </c>
      <c r="E2032" s="2" t="s">
        <v>269</v>
      </c>
      <c r="F2032" t="s">
        <v>27</v>
      </c>
      <c r="G2032" s="2" t="s">
        <v>3813</v>
      </c>
      <c r="H2032" t="s">
        <v>1405</v>
      </c>
    </row>
    <row r="2033" spans="1:8" x14ac:dyDescent="0.15">
      <c r="A2033" s="232">
        <v>2038</v>
      </c>
      <c r="B2033" t="s">
        <v>6431</v>
      </c>
      <c r="C2033" t="s">
        <v>6432</v>
      </c>
      <c r="D2033" t="s">
        <v>380</v>
      </c>
      <c r="E2033" s="2" t="s">
        <v>269</v>
      </c>
      <c r="F2033" t="s">
        <v>27</v>
      </c>
      <c r="G2033" s="2" t="s">
        <v>5413</v>
      </c>
      <c r="H2033" t="s">
        <v>1405</v>
      </c>
    </row>
    <row r="2034" spans="1:8" x14ac:dyDescent="0.15">
      <c r="A2034" s="232">
        <v>2039</v>
      </c>
      <c r="B2034" t="s">
        <v>6433</v>
      </c>
      <c r="C2034" t="s">
        <v>6434</v>
      </c>
      <c r="D2034" t="s">
        <v>380</v>
      </c>
      <c r="E2034" s="2" t="s">
        <v>269</v>
      </c>
      <c r="F2034" t="s">
        <v>27</v>
      </c>
      <c r="G2034" s="2" t="s">
        <v>1141</v>
      </c>
      <c r="H2034" t="s">
        <v>1405</v>
      </c>
    </row>
    <row r="2035" spans="1:8" x14ac:dyDescent="0.15">
      <c r="A2035" s="232">
        <v>2040</v>
      </c>
      <c r="B2035" t="s">
        <v>6435</v>
      </c>
      <c r="C2035" t="s">
        <v>6436</v>
      </c>
      <c r="D2035" t="s">
        <v>380</v>
      </c>
      <c r="E2035" s="2" t="s">
        <v>269</v>
      </c>
      <c r="F2035" t="s">
        <v>2476</v>
      </c>
      <c r="G2035" s="2" t="s">
        <v>6437</v>
      </c>
      <c r="H2035" t="s">
        <v>1405</v>
      </c>
    </row>
    <row r="2036" spans="1:8" x14ac:dyDescent="0.15">
      <c r="A2036" s="232">
        <v>2041</v>
      </c>
      <c r="B2036" t="s">
        <v>6438</v>
      </c>
      <c r="C2036" t="s">
        <v>6439</v>
      </c>
      <c r="D2036" t="s">
        <v>380</v>
      </c>
      <c r="E2036" s="2" t="s">
        <v>269</v>
      </c>
      <c r="F2036" t="s">
        <v>2021</v>
      </c>
      <c r="G2036" s="2" t="s">
        <v>1148</v>
      </c>
      <c r="H2036" t="s">
        <v>1405</v>
      </c>
    </row>
    <row r="2037" spans="1:8" x14ac:dyDescent="0.15">
      <c r="A2037" s="232">
        <v>2042</v>
      </c>
      <c r="B2037" t="s">
        <v>6440</v>
      </c>
      <c r="C2037" t="s">
        <v>6441</v>
      </c>
      <c r="D2037" t="s">
        <v>380</v>
      </c>
      <c r="E2037" s="2" t="s">
        <v>269</v>
      </c>
      <c r="F2037" t="s">
        <v>2021</v>
      </c>
      <c r="G2037" s="2" t="s">
        <v>982</v>
      </c>
      <c r="H2037" t="s">
        <v>1405</v>
      </c>
    </row>
    <row r="2038" spans="1:8" x14ac:dyDescent="0.15">
      <c r="A2038" s="232">
        <v>2043</v>
      </c>
      <c r="B2038" t="s">
        <v>6442</v>
      </c>
      <c r="C2038" t="s">
        <v>6443</v>
      </c>
      <c r="D2038" t="s">
        <v>380</v>
      </c>
      <c r="E2038" s="2" t="s">
        <v>269</v>
      </c>
      <c r="F2038" t="s">
        <v>2007</v>
      </c>
      <c r="G2038" s="2" t="s">
        <v>2234</v>
      </c>
      <c r="H2038" t="s">
        <v>1405</v>
      </c>
    </row>
    <row r="2039" spans="1:8" x14ac:dyDescent="0.15">
      <c r="A2039" s="232">
        <v>2044</v>
      </c>
      <c r="B2039" t="s">
        <v>6444</v>
      </c>
      <c r="C2039" t="s">
        <v>6445</v>
      </c>
      <c r="D2039" t="s">
        <v>380</v>
      </c>
      <c r="E2039" s="2" t="s">
        <v>269</v>
      </c>
      <c r="F2039" t="s">
        <v>1948</v>
      </c>
      <c r="G2039" s="2" t="s">
        <v>6446</v>
      </c>
      <c r="H2039" t="s">
        <v>1405</v>
      </c>
    </row>
    <row r="2040" spans="1:8" x14ac:dyDescent="0.15">
      <c r="A2040" s="232">
        <v>2045</v>
      </c>
      <c r="B2040" t="s">
        <v>6447</v>
      </c>
      <c r="C2040" t="s">
        <v>6448</v>
      </c>
      <c r="D2040" t="s">
        <v>380</v>
      </c>
      <c r="E2040" s="2" t="s">
        <v>269</v>
      </c>
      <c r="F2040" t="s">
        <v>2206</v>
      </c>
      <c r="G2040" s="2" t="s">
        <v>1081</v>
      </c>
      <c r="H2040" t="s">
        <v>1405</v>
      </c>
    </row>
    <row r="2041" spans="1:8" x14ac:dyDescent="0.15">
      <c r="A2041" s="232">
        <v>2046</v>
      </c>
      <c r="B2041" t="s">
        <v>6449</v>
      </c>
      <c r="C2041" t="s">
        <v>6450</v>
      </c>
      <c r="D2041" t="s">
        <v>380</v>
      </c>
      <c r="E2041" s="2" t="s">
        <v>269</v>
      </c>
      <c r="F2041" t="s">
        <v>1921</v>
      </c>
      <c r="G2041" s="2" t="s">
        <v>5413</v>
      </c>
      <c r="H2041" t="s">
        <v>1405</v>
      </c>
    </row>
    <row r="2042" spans="1:8" x14ac:dyDescent="0.15">
      <c r="A2042" s="232">
        <v>2047</v>
      </c>
      <c r="B2042" t="s">
        <v>6451</v>
      </c>
      <c r="C2042" t="s">
        <v>6452</v>
      </c>
      <c r="D2042" t="s">
        <v>380</v>
      </c>
      <c r="E2042" s="2" t="s">
        <v>269</v>
      </c>
      <c r="F2042" t="s">
        <v>1948</v>
      </c>
      <c r="G2042" s="2" t="s">
        <v>665</v>
      </c>
      <c r="H2042" t="s">
        <v>1405</v>
      </c>
    </row>
    <row r="2043" spans="1:8" x14ac:dyDescent="0.15">
      <c r="A2043" s="232">
        <v>2048</v>
      </c>
      <c r="B2043" t="s">
        <v>6453</v>
      </c>
      <c r="C2043" t="s">
        <v>6454</v>
      </c>
      <c r="D2043" t="s">
        <v>380</v>
      </c>
      <c r="E2043" s="2" t="s">
        <v>269</v>
      </c>
      <c r="F2043" t="s">
        <v>2018</v>
      </c>
      <c r="G2043" s="2" t="s">
        <v>3928</v>
      </c>
      <c r="H2043" t="s">
        <v>1405</v>
      </c>
    </row>
    <row r="2044" spans="1:8" x14ac:dyDescent="0.15">
      <c r="A2044" s="232">
        <v>2049</v>
      </c>
      <c r="B2044" t="s">
        <v>6455</v>
      </c>
      <c r="C2044" t="s">
        <v>6456</v>
      </c>
      <c r="D2044" t="s">
        <v>380</v>
      </c>
      <c r="E2044" s="2" t="s">
        <v>269</v>
      </c>
      <c r="F2044" t="s">
        <v>2066</v>
      </c>
      <c r="G2044" s="2" t="s">
        <v>699</v>
      </c>
      <c r="H2044" t="s">
        <v>1405</v>
      </c>
    </row>
    <row r="2045" spans="1:8" x14ac:dyDescent="0.15">
      <c r="A2045" s="232">
        <v>2050</v>
      </c>
      <c r="B2045" t="s">
        <v>6457</v>
      </c>
      <c r="C2045" t="s">
        <v>6458</v>
      </c>
      <c r="D2045" t="s">
        <v>380</v>
      </c>
      <c r="E2045" s="2" t="s">
        <v>269</v>
      </c>
      <c r="F2045" t="s">
        <v>2366</v>
      </c>
      <c r="G2045" s="2" t="s">
        <v>1054</v>
      </c>
      <c r="H2045" t="s">
        <v>1405</v>
      </c>
    </row>
    <row r="2046" spans="1:8" x14ac:dyDescent="0.15">
      <c r="A2046" s="232">
        <v>2051</v>
      </c>
      <c r="B2046" t="s">
        <v>6459</v>
      </c>
      <c r="C2046" t="s">
        <v>6460</v>
      </c>
      <c r="D2046" t="s">
        <v>380</v>
      </c>
      <c r="E2046" s="2" t="s">
        <v>1392</v>
      </c>
      <c r="F2046" t="s">
        <v>2007</v>
      </c>
      <c r="G2046" s="2" t="s">
        <v>1149</v>
      </c>
      <c r="H2046" t="s">
        <v>1405</v>
      </c>
    </row>
    <row r="2047" spans="1:8" x14ac:dyDescent="0.15">
      <c r="A2047" s="232">
        <v>2052</v>
      </c>
      <c r="B2047" t="s">
        <v>6461</v>
      </c>
      <c r="C2047" t="s">
        <v>6462</v>
      </c>
      <c r="D2047" t="s">
        <v>380</v>
      </c>
      <c r="E2047" s="2" t="s">
        <v>1392</v>
      </c>
      <c r="F2047" t="s">
        <v>1948</v>
      </c>
      <c r="G2047" s="2" t="s">
        <v>2498</v>
      </c>
      <c r="H2047" t="s">
        <v>1405</v>
      </c>
    </row>
    <row r="2048" spans="1:8" x14ac:dyDescent="0.15">
      <c r="A2048" s="232">
        <v>2053</v>
      </c>
      <c r="B2048" t="s">
        <v>6463</v>
      </c>
      <c r="C2048" t="s">
        <v>6464</v>
      </c>
      <c r="D2048" t="s">
        <v>380</v>
      </c>
      <c r="E2048" s="2" t="s">
        <v>1392</v>
      </c>
      <c r="F2048" t="s">
        <v>1901</v>
      </c>
      <c r="G2048" s="2" t="s">
        <v>1150</v>
      </c>
      <c r="H2048" t="s">
        <v>1405</v>
      </c>
    </row>
    <row r="2049" spans="1:8" x14ac:dyDescent="0.15">
      <c r="A2049" s="232">
        <v>2054</v>
      </c>
      <c r="B2049" t="s">
        <v>6465</v>
      </c>
      <c r="C2049" t="s">
        <v>6466</v>
      </c>
      <c r="D2049" t="s">
        <v>380</v>
      </c>
      <c r="E2049" s="2" t="s">
        <v>1392</v>
      </c>
      <c r="F2049" t="s">
        <v>2010</v>
      </c>
      <c r="G2049" s="2" t="s">
        <v>5919</v>
      </c>
      <c r="H2049" t="s">
        <v>1405</v>
      </c>
    </row>
    <row r="2050" spans="1:8" x14ac:dyDescent="0.15">
      <c r="A2050" s="232">
        <v>2055</v>
      </c>
      <c r="B2050" t="s">
        <v>6467</v>
      </c>
      <c r="C2050" t="s">
        <v>6468</v>
      </c>
      <c r="D2050" t="s">
        <v>380</v>
      </c>
      <c r="E2050" s="2" t="s">
        <v>1392</v>
      </c>
      <c r="F2050" t="s">
        <v>2212</v>
      </c>
      <c r="G2050" s="2" t="s">
        <v>903</v>
      </c>
      <c r="H2050" t="s">
        <v>1405</v>
      </c>
    </row>
    <row r="2051" spans="1:8" x14ac:dyDescent="0.15">
      <c r="A2051" s="232">
        <v>2056</v>
      </c>
      <c r="B2051" t="s">
        <v>6469</v>
      </c>
      <c r="C2051" t="s">
        <v>6470</v>
      </c>
      <c r="D2051" t="s">
        <v>380</v>
      </c>
      <c r="E2051" s="2" t="s">
        <v>1392</v>
      </c>
      <c r="F2051" t="s">
        <v>1910</v>
      </c>
      <c r="G2051" s="2" t="s">
        <v>1151</v>
      </c>
      <c r="H2051" t="s">
        <v>1405</v>
      </c>
    </row>
    <row r="2052" spans="1:8" x14ac:dyDescent="0.15">
      <c r="A2052" s="232">
        <v>2057</v>
      </c>
      <c r="B2052" t="s">
        <v>6471</v>
      </c>
      <c r="C2052" t="s">
        <v>6472</v>
      </c>
      <c r="D2052" t="s">
        <v>380</v>
      </c>
      <c r="E2052" s="2" t="s">
        <v>1392</v>
      </c>
      <c r="F2052" t="s">
        <v>2066</v>
      </c>
      <c r="G2052" s="2" t="s">
        <v>577</v>
      </c>
      <c r="H2052" t="s">
        <v>1405</v>
      </c>
    </row>
    <row r="2053" spans="1:8" x14ac:dyDescent="0.15">
      <c r="A2053" s="232">
        <v>2058</v>
      </c>
      <c r="B2053" t="s">
        <v>6473</v>
      </c>
      <c r="C2053" t="s">
        <v>6474</v>
      </c>
      <c r="D2053" t="s">
        <v>380</v>
      </c>
      <c r="E2053" s="2" t="s">
        <v>1392</v>
      </c>
      <c r="F2053" t="s">
        <v>2174</v>
      </c>
      <c r="G2053" s="2" t="s">
        <v>1152</v>
      </c>
      <c r="H2053" t="s">
        <v>1405</v>
      </c>
    </row>
    <row r="2054" spans="1:8" x14ac:dyDescent="0.15">
      <c r="A2054" s="232">
        <v>2059</v>
      </c>
      <c r="B2054" t="s">
        <v>6475</v>
      </c>
      <c r="C2054" t="s">
        <v>6476</v>
      </c>
      <c r="D2054" t="s">
        <v>380</v>
      </c>
      <c r="E2054" s="2" t="s">
        <v>1392</v>
      </c>
      <c r="F2054" t="s">
        <v>2553</v>
      </c>
      <c r="G2054" s="2" t="s">
        <v>1150</v>
      </c>
      <c r="H2054" t="s">
        <v>1405</v>
      </c>
    </row>
    <row r="2055" spans="1:8" x14ac:dyDescent="0.15">
      <c r="A2055" s="232">
        <v>2060</v>
      </c>
      <c r="B2055" t="s">
        <v>6477</v>
      </c>
      <c r="C2055" t="s">
        <v>6478</v>
      </c>
      <c r="D2055" t="s">
        <v>380</v>
      </c>
      <c r="E2055" s="2" t="s">
        <v>1392</v>
      </c>
      <c r="F2055" t="s">
        <v>2021</v>
      </c>
      <c r="G2055" s="2" t="s">
        <v>4436</v>
      </c>
      <c r="H2055" t="s">
        <v>1405</v>
      </c>
    </row>
    <row r="2056" spans="1:8" x14ac:dyDescent="0.15">
      <c r="A2056" s="232">
        <v>2061</v>
      </c>
      <c r="B2056" t="s">
        <v>6479</v>
      </c>
      <c r="C2056" t="s">
        <v>6480</v>
      </c>
      <c r="D2056" t="s">
        <v>380</v>
      </c>
      <c r="E2056" s="2" t="s">
        <v>1392</v>
      </c>
      <c r="F2056" t="s">
        <v>2476</v>
      </c>
      <c r="G2056" s="2" t="s">
        <v>972</v>
      </c>
      <c r="H2056" t="s">
        <v>1405</v>
      </c>
    </row>
    <row r="2057" spans="1:8" x14ac:dyDescent="0.15">
      <c r="A2057" s="232">
        <v>2062</v>
      </c>
      <c r="B2057" t="s">
        <v>6481</v>
      </c>
      <c r="C2057" t="s">
        <v>6482</v>
      </c>
      <c r="D2057" t="s">
        <v>380</v>
      </c>
      <c r="E2057" s="2" t="s">
        <v>1392</v>
      </c>
      <c r="F2057" t="s">
        <v>2018</v>
      </c>
      <c r="G2057" s="2" t="s">
        <v>4389</v>
      </c>
      <c r="H2057" t="s">
        <v>1405</v>
      </c>
    </row>
    <row r="2058" spans="1:8" x14ac:dyDescent="0.15">
      <c r="A2058" s="232">
        <v>2063</v>
      </c>
      <c r="B2058" t="s">
        <v>6483</v>
      </c>
      <c r="C2058" t="s">
        <v>6484</v>
      </c>
      <c r="D2058" t="s">
        <v>380</v>
      </c>
      <c r="E2058" s="2" t="s">
        <v>1392</v>
      </c>
      <c r="F2058" t="s">
        <v>1939</v>
      </c>
      <c r="G2058" s="2" t="s">
        <v>2506</v>
      </c>
      <c r="H2058" t="s">
        <v>1405</v>
      </c>
    </row>
    <row r="2059" spans="1:8" x14ac:dyDescent="0.15">
      <c r="A2059" s="232">
        <v>2064</v>
      </c>
      <c r="B2059" t="s">
        <v>6485</v>
      </c>
      <c r="C2059" t="s">
        <v>6486</v>
      </c>
      <c r="D2059" t="s">
        <v>380</v>
      </c>
      <c r="E2059" s="2" t="s">
        <v>1392</v>
      </c>
      <c r="F2059" t="s">
        <v>1910</v>
      </c>
      <c r="G2059" s="2" t="s">
        <v>1153</v>
      </c>
      <c r="H2059" t="s">
        <v>1405</v>
      </c>
    </row>
    <row r="2060" spans="1:8" x14ac:dyDescent="0.15">
      <c r="A2060" s="232">
        <v>2065</v>
      </c>
      <c r="B2060" t="s">
        <v>6487</v>
      </c>
      <c r="C2060" t="s">
        <v>6488</v>
      </c>
      <c r="D2060" t="s">
        <v>380</v>
      </c>
      <c r="E2060" s="2" t="s">
        <v>1392</v>
      </c>
      <c r="F2060" t="s">
        <v>27</v>
      </c>
      <c r="G2060" s="2" t="s">
        <v>1154</v>
      </c>
      <c r="H2060" t="s">
        <v>1405</v>
      </c>
    </row>
    <row r="2061" spans="1:8" x14ac:dyDescent="0.15">
      <c r="A2061" s="232">
        <v>2066</v>
      </c>
      <c r="B2061" t="s">
        <v>6489</v>
      </c>
      <c r="C2061" t="s">
        <v>6490</v>
      </c>
      <c r="D2061" t="s">
        <v>380</v>
      </c>
      <c r="E2061" s="2" t="s">
        <v>1392</v>
      </c>
      <c r="F2061" t="s">
        <v>1932</v>
      </c>
      <c r="G2061" s="2" t="s">
        <v>6491</v>
      </c>
      <c r="H2061" t="s">
        <v>1405</v>
      </c>
    </row>
    <row r="2062" spans="1:8" x14ac:dyDescent="0.15">
      <c r="A2062" s="232">
        <v>2067</v>
      </c>
      <c r="B2062" t="s">
        <v>6492</v>
      </c>
      <c r="C2062" t="s">
        <v>6493</v>
      </c>
      <c r="D2062" t="s">
        <v>380</v>
      </c>
      <c r="E2062" s="2" t="s">
        <v>1392</v>
      </c>
      <c r="F2062" t="s">
        <v>1932</v>
      </c>
      <c r="G2062" s="2" t="s">
        <v>625</v>
      </c>
      <c r="H2062" t="s">
        <v>1405</v>
      </c>
    </row>
    <row r="2063" spans="1:8" x14ac:dyDescent="0.15">
      <c r="A2063" s="232">
        <v>2068</v>
      </c>
      <c r="B2063" t="s">
        <v>6494</v>
      </c>
      <c r="C2063" t="s">
        <v>6495</v>
      </c>
      <c r="D2063" t="s">
        <v>380</v>
      </c>
      <c r="E2063" s="2" t="s">
        <v>1392</v>
      </c>
      <c r="F2063" t="s">
        <v>2231</v>
      </c>
      <c r="G2063" s="2" t="s">
        <v>669</v>
      </c>
      <c r="H2063" t="s">
        <v>1405</v>
      </c>
    </row>
    <row r="2064" spans="1:8" x14ac:dyDescent="0.15">
      <c r="A2064" s="232">
        <v>2069</v>
      </c>
      <c r="B2064" t="s">
        <v>6496</v>
      </c>
      <c r="C2064" t="s">
        <v>6497</v>
      </c>
      <c r="D2064" t="s">
        <v>380</v>
      </c>
      <c r="E2064" s="2" t="s">
        <v>1392</v>
      </c>
      <c r="F2064" t="s">
        <v>1939</v>
      </c>
      <c r="G2064" s="2" t="s">
        <v>2266</v>
      </c>
      <c r="H2064" t="s">
        <v>1405</v>
      </c>
    </row>
    <row r="2065" spans="1:8" x14ac:dyDescent="0.15">
      <c r="A2065" s="232">
        <v>2070</v>
      </c>
      <c r="B2065" t="s">
        <v>6498</v>
      </c>
      <c r="C2065" t="s">
        <v>6499</v>
      </c>
      <c r="D2065" t="s">
        <v>6500</v>
      </c>
      <c r="E2065" s="2" t="s">
        <v>74</v>
      </c>
      <c r="F2065" t="s">
        <v>1910</v>
      </c>
      <c r="G2065" s="2" t="s">
        <v>6501</v>
      </c>
      <c r="H2065" t="s">
        <v>1405</v>
      </c>
    </row>
    <row r="2066" spans="1:8" x14ac:dyDescent="0.15">
      <c r="A2066" s="232">
        <v>2071</v>
      </c>
      <c r="B2066" t="s">
        <v>6502</v>
      </c>
      <c r="C2066" t="s">
        <v>6503</v>
      </c>
      <c r="D2066" t="s">
        <v>450</v>
      </c>
      <c r="E2066" s="2" t="s">
        <v>271</v>
      </c>
      <c r="F2066" t="s">
        <v>3267</v>
      </c>
      <c r="G2066" s="2" t="s">
        <v>1155</v>
      </c>
      <c r="H2066" t="s">
        <v>1405</v>
      </c>
    </row>
    <row r="2067" spans="1:8" x14ac:dyDescent="0.15">
      <c r="A2067" s="232">
        <v>2072</v>
      </c>
      <c r="B2067" t="s">
        <v>6504</v>
      </c>
      <c r="C2067" t="s">
        <v>6505</v>
      </c>
      <c r="D2067" t="s">
        <v>450</v>
      </c>
      <c r="E2067" s="2" t="s">
        <v>271</v>
      </c>
      <c r="F2067" t="s">
        <v>3267</v>
      </c>
      <c r="G2067" s="2" t="s">
        <v>6506</v>
      </c>
      <c r="H2067" t="s">
        <v>1405</v>
      </c>
    </row>
    <row r="2068" spans="1:8" x14ac:dyDescent="0.15">
      <c r="A2068" s="232">
        <v>2073</v>
      </c>
      <c r="B2068" t="s">
        <v>6507</v>
      </c>
      <c r="C2068" t="s">
        <v>6508</v>
      </c>
      <c r="D2068" t="s">
        <v>450</v>
      </c>
      <c r="E2068" s="2" t="s">
        <v>270</v>
      </c>
      <c r="F2068" t="s">
        <v>2031</v>
      </c>
      <c r="G2068" s="2" t="s">
        <v>1156</v>
      </c>
      <c r="H2068" t="s">
        <v>1405</v>
      </c>
    </row>
    <row r="2069" spans="1:8" x14ac:dyDescent="0.15">
      <c r="A2069" s="232">
        <v>2074</v>
      </c>
      <c r="B2069" t="s">
        <v>6509</v>
      </c>
      <c r="C2069" t="s">
        <v>6510</v>
      </c>
      <c r="D2069" t="s">
        <v>450</v>
      </c>
      <c r="E2069" s="2" t="s">
        <v>270</v>
      </c>
      <c r="F2069" t="s">
        <v>3267</v>
      </c>
      <c r="G2069" s="2" t="s">
        <v>2920</v>
      </c>
      <c r="H2069" t="s">
        <v>1405</v>
      </c>
    </row>
    <row r="2070" spans="1:8" x14ac:dyDescent="0.15">
      <c r="A2070" s="232">
        <v>2075</v>
      </c>
      <c r="B2070" t="s">
        <v>6511</v>
      </c>
      <c r="C2070" t="s">
        <v>6512</v>
      </c>
      <c r="D2070" t="s">
        <v>450</v>
      </c>
      <c r="E2070" s="2" t="s">
        <v>270</v>
      </c>
      <c r="F2070" t="s">
        <v>3267</v>
      </c>
      <c r="G2070" s="2" t="s">
        <v>745</v>
      </c>
      <c r="H2070" t="s">
        <v>1405</v>
      </c>
    </row>
    <row r="2071" spans="1:8" x14ac:dyDescent="0.15">
      <c r="A2071" s="232">
        <v>2076</v>
      </c>
      <c r="B2071" t="s">
        <v>6513</v>
      </c>
      <c r="C2071" t="s">
        <v>6514</v>
      </c>
      <c r="D2071" t="s">
        <v>450</v>
      </c>
      <c r="E2071" s="2" t="s">
        <v>269</v>
      </c>
      <c r="F2071" t="s">
        <v>3267</v>
      </c>
      <c r="G2071" s="2" t="s">
        <v>1140</v>
      </c>
      <c r="H2071" t="s">
        <v>1405</v>
      </c>
    </row>
    <row r="2072" spans="1:8" x14ac:dyDescent="0.15">
      <c r="A2072" s="232">
        <v>2077</v>
      </c>
      <c r="B2072" t="s">
        <v>6515</v>
      </c>
      <c r="C2072" t="s">
        <v>6516</v>
      </c>
      <c r="D2072" t="s">
        <v>450</v>
      </c>
      <c r="E2072" s="2" t="s">
        <v>269</v>
      </c>
      <c r="F2072" t="s">
        <v>2528</v>
      </c>
      <c r="G2072" s="2" t="s">
        <v>938</v>
      </c>
      <c r="H2072" t="s">
        <v>1405</v>
      </c>
    </row>
    <row r="2073" spans="1:8" x14ac:dyDescent="0.15">
      <c r="A2073" s="232">
        <v>2078</v>
      </c>
      <c r="B2073" t="s">
        <v>6517</v>
      </c>
      <c r="C2073" t="s">
        <v>6518</v>
      </c>
      <c r="D2073" t="s">
        <v>450</v>
      </c>
      <c r="E2073" s="2" t="s">
        <v>1392</v>
      </c>
      <c r="F2073" t="s">
        <v>3267</v>
      </c>
      <c r="G2073" s="2" t="s">
        <v>4915</v>
      </c>
      <c r="H2073" t="s">
        <v>1405</v>
      </c>
    </row>
    <row r="2074" spans="1:8" x14ac:dyDescent="0.15">
      <c r="A2074" s="232">
        <v>2079</v>
      </c>
      <c r="B2074" t="s">
        <v>6519</v>
      </c>
      <c r="C2074" t="s">
        <v>6520</v>
      </c>
      <c r="D2074" t="s">
        <v>450</v>
      </c>
      <c r="E2074" s="2" t="s">
        <v>1392</v>
      </c>
      <c r="F2074" t="s">
        <v>3267</v>
      </c>
      <c r="G2074" s="2" t="s">
        <v>2263</v>
      </c>
      <c r="H2074" t="s">
        <v>1405</v>
      </c>
    </row>
    <row r="2075" spans="1:8" x14ac:dyDescent="0.15">
      <c r="A2075" s="232">
        <v>2080</v>
      </c>
      <c r="B2075" t="s">
        <v>6521</v>
      </c>
      <c r="C2075" t="s">
        <v>6522</v>
      </c>
      <c r="D2075" t="s">
        <v>412</v>
      </c>
      <c r="E2075" s="2" t="s">
        <v>271</v>
      </c>
      <c r="F2075" t="s">
        <v>2087</v>
      </c>
      <c r="G2075" s="2" t="s">
        <v>4132</v>
      </c>
      <c r="H2075" t="s">
        <v>1405</v>
      </c>
    </row>
    <row r="2076" spans="1:8" x14ac:dyDescent="0.15">
      <c r="A2076" s="232">
        <v>2081</v>
      </c>
      <c r="B2076" t="s">
        <v>6523</v>
      </c>
      <c r="C2076" t="s">
        <v>6524</v>
      </c>
      <c r="D2076" t="s">
        <v>412</v>
      </c>
      <c r="E2076" s="2" t="s">
        <v>271</v>
      </c>
      <c r="F2076" t="s">
        <v>1901</v>
      </c>
      <c r="G2076" s="2" t="s">
        <v>651</v>
      </c>
      <c r="H2076" t="s">
        <v>1405</v>
      </c>
    </row>
    <row r="2077" spans="1:8" x14ac:dyDescent="0.15">
      <c r="A2077" s="232">
        <v>2082</v>
      </c>
      <c r="B2077" t="s">
        <v>6525</v>
      </c>
      <c r="C2077" t="s">
        <v>6526</v>
      </c>
      <c r="D2077" t="s">
        <v>412</v>
      </c>
      <c r="E2077" s="2" t="s">
        <v>270</v>
      </c>
      <c r="F2077" t="s">
        <v>1901</v>
      </c>
      <c r="G2077" s="2" t="s">
        <v>3336</v>
      </c>
      <c r="H2077" t="s">
        <v>1405</v>
      </c>
    </row>
    <row r="2078" spans="1:8" x14ac:dyDescent="0.15">
      <c r="A2078" s="232">
        <v>2083</v>
      </c>
      <c r="B2078" t="s">
        <v>6527</v>
      </c>
      <c r="C2078" t="s">
        <v>6528</v>
      </c>
      <c r="D2078" t="s">
        <v>1436</v>
      </c>
      <c r="E2078" s="2" t="s">
        <v>79</v>
      </c>
      <c r="F2078" t="s">
        <v>1901</v>
      </c>
      <c r="G2078" s="2" t="s">
        <v>6529</v>
      </c>
      <c r="H2078" t="s">
        <v>1405</v>
      </c>
    </row>
    <row r="2079" spans="1:8" x14ac:dyDescent="0.15">
      <c r="A2079" s="232">
        <v>2084</v>
      </c>
      <c r="B2079" t="s">
        <v>6530</v>
      </c>
      <c r="C2079" t="s">
        <v>6531</v>
      </c>
      <c r="D2079" t="s">
        <v>1436</v>
      </c>
      <c r="E2079" s="2" t="s">
        <v>70</v>
      </c>
      <c r="F2079" t="s">
        <v>1901</v>
      </c>
      <c r="G2079" s="2" t="s">
        <v>6532</v>
      </c>
      <c r="H2079" t="s">
        <v>1405</v>
      </c>
    </row>
    <row r="2080" spans="1:8" x14ac:dyDescent="0.15">
      <c r="A2080" s="232">
        <v>2085</v>
      </c>
      <c r="B2080" t="s">
        <v>6533</v>
      </c>
      <c r="C2080" t="s">
        <v>6534</v>
      </c>
      <c r="D2080" t="s">
        <v>412</v>
      </c>
      <c r="E2080" s="2" t="s">
        <v>269</v>
      </c>
      <c r="F2080" t="s">
        <v>1901</v>
      </c>
      <c r="G2080" s="2" t="s">
        <v>3813</v>
      </c>
      <c r="H2080" t="s">
        <v>1405</v>
      </c>
    </row>
    <row r="2081" spans="1:8" x14ac:dyDescent="0.15">
      <c r="A2081" s="232">
        <v>2086</v>
      </c>
      <c r="B2081" t="s">
        <v>6535</v>
      </c>
      <c r="C2081" t="s">
        <v>6536</v>
      </c>
      <c r="D2081" t="s">
        <v>1436</v>
      </c>
      <c r="E2081" s="2" t="s">
        <v>70</v>
      </c>
      <c r="F2081" t="s">
        <v>1901</v>
      </c>
      <c r="G2081" s="2" t="s">
        <v>6537</v>
      </c>
      <c r="H2081" t="s">
        <v>1405</v>
      </c>
    </row>
    <row r="2082" spans="1:8" x14ac:dyDescent="0.15">
      <c r="A2082" s="232">
        <v>2087</v>
      </c>
      <c r="B2082" t="s">
        <v>6538</v>
      </c>
      <c r="C2082" t="s">
        <v>2661</v>
      </c>
      <c r="D2082" t="s">
        <v>412</v>
      </c>
      <c r="E2082" s="2" t="s">
        <v>269</v>
      </c>
      <c r="F2082" t="s">
        <v>1964</v>
      </c>
      <c r="G2082" s="2" t="s">
        <v>1157</v>
      </c>
      <c r="H2082" t="s">
        <v>1405</v>
      </c>
    </row>
    <row r="2083" spans="1:8" x14ac:dyDescent="0.15">
      <c r="A2083" s="232">
        <v>2088</v>
      </c>
      <c r="B2083" t="s">
        <v>6539</v>
      </c>
      <c r="C2083" t="s">
        <v>6540</v>
      </c>
      <c r="D2083" t="s">
        <v>1436</v>
      </c>
      <c r="E2083" s="2" t="s">
        <v>70</v>
      </c>
      <c r="F2083" t="s">
        <v>1901</v>
      </c>
      <c r="G2083" s="2" t="s">
        <v>6541</v>
      </c>
      <c r="H2083" t="s">
        <v>1405</v>
      </c>
    </row>
    <row r="2084" spans="1:8" x14ac:dyDescent="0.15">
      <c r="A2084" s="232">
        <v>2089</v>
      </c>
      <c r="B2084" t="s">
        <v>6542</v>
      </c>
      <c r="C2084" t="s">
        <v>6543</v>
      </c>
      <c r="D2084" t="s">
        <v>412</v>
      </c>
      <c r="E2084" s="2" t="s">
        <v>271</v>
      </c>
      <c r="F2084" t="s">
        <v>1917</v>
      </c>
      <c r="G2084" s="2" t="s">
        <v>1158</v>
      </c>
      <c r="H2084" t="s">
        <v>1405</v>
      </c>
    </row>
    <row r="2085" spans="1:8" x14ac:dyDescent="0.15">
      <c r="A2085" s="232">
        <v>2090</v>
      </c>
      <c r="B2085" t="s">
        <v>6544</v>
      </c>
      <c r="C2085" t="s">
        <v>6545</v>
      </c>
      <c r="D2085" t="s">
        <v>412</v>
      </c>
      <c r="E2085" s="2" t="s">
        <v>271</v>
      </c>
      <c r="F2085" t="s">
        <v>1901</v>
      </c>
      <c r="G2085" s="2" t="s">
        <v>6546</v>
      </c>
      <c r="H2085" t="s">
        <v>1405</v>
      </c>
    </row>
    <row r="2086" spans="1:8" x14ac:dyDescent="0.15">
      <c r="A2086" s="232">
        <v>2091</v>
      </c>
      <c r="B2086" t="s">
        <v>6547</v>
      </c>
      <c r="C2086" t="s">
        <v>6548</v>
      </c>
      <c r="D2086" t="s">
        <v>412</v>
      </c>
      <c r="E2086" s="2" t="s">
        <v>270</v>
      </c>
      <c r="F2086" t="s">
        <v>2003</v>
      </c>
      <c r="G2086" s="2" t="s">
        <v>489</v>
      </c>
      <c r="H2086" t="s">
        <v>1405</v>
      </c>
    </row>
    <row r="2087" spans="1:8" x14ac:dyDescent="0.15">
      <c r="A2087" s="232">
        <v>2092</v>
      </c>
      <c r="B2087" t="s">
        <v>6549</v>
      </c>
      <c r="C2087" t="s">
        <v>6550</v>
      </c>
      <c r="D2087" t="s">
        <v>412</v>
      </c>
      <c r="E2087" s="2" t="s">
        <v>271</v>
      </c>
      <c r="F2087" t="s">
        <v>2007</v>
      </c>
      <c r="G2087" s="2" t="s">
        <v>588</v>
      </c>
      <c r="H2087" t="s">
        <v>1405</v>
      </c>
    </row>
    <row r="2088" spans="1:8" x14ac:dyDescent="0.15">
      <c r="A2088" s="232">
        <v>2093</v>
      </c>
      <c r="B2088" t="s">
        <v>6551</v>
      </c>
      <c r="C2088" t="s">
        <v>6552</v>
      </c>
      <c r="D2088" t="s">
        <v>412</v>
      </c>
      <c r="E2088" s="2" t="s">
        <v>270</v>
      </c>
      <c r="F2088" t="s">
        <v>1939</v>
      </c>
      <c r="G2088" s="2" t="s">
        <v>1159</v>
      </c>
      <c r="H2088" t="s">
        <v>1405</v>
      </c>
    </row>
    <row r="2089" spans="1:8" x14ac:dyDescent="0.15">
      <c r="A2089" s="232">
        <v>2094</v>
      </c>
      <c r="B2089" t="s">
        <v>6553</v>
      </c>
      <c r="C2089" t="s">
        <v>6554</v>
      </c>
      <c r="D2089" t="s">
        <v>1436</v>
      </c>
      <c r="E2089" s="2" t="s">
        <v>70</v>
      </c>
      <c r="F2089" t="s">
        <v>1901</v>
      </c>
      <c r="G2089" s="2" t="s">
        <v>6555</v>
      </c>
      <c r="H2089" t="s">
        <v>1405</v>
      </c>
    </row>
    <row r="2090" spans="1:8" x14ac:dyDescent="0.15">
      <c r="A2090" s="232">
        <v>2095</v>
      </c>
      <c r="B2090" t="s">
        <v>6556</v>
      </c>
      <c r="C2090" t="s">
        <v>6557</v>
      </c>
      <c r="D2090" t="s">
        <v>412</v>
      </c>
      <c r="E2090" s="2" t="s">
        <v>270</v>
      </c>
      <c r="F2090" t="s">
        <v>2528</v>
      </c>
      <c r="G2090" s="2" t="s">
        <v>3228</v>
      </c>
      <c r="H2090" t="s">
        <v>1405</v>
      </c>
    </row>
    <row r="2091" spans="1:8" x14ac:dyDescent="0.15">
      <c r="A2091" s="232">
        <v>2096</v>
      </c>
      <c r="B2091" t="s">
        <v>6558</v>
      </c>
      <c r="C2091" t="s">
        <v>6559</v>
      </c>
      <c r="D2091" t="s">
        <v>1436</v>
      </c>
      <c r="E2091" s="2" t="s">
        <v>66</v>
      </c>
      <c r="F2091" t="s">
        <v>2137</v>
      </c>
      <c r="G2091" s="2" t="s">
        <v>6560</v>
      </c>
      <c r="H2091" t="s">
        <v>1405</v>
      </c>
    </row>
    <row r="2092" spans="1:8" x14ac:dyDescent="0.15">
      <c r="A2092" s="232">
        <v>2097</v>
      </c>
      <c r="B2092" t="s">
        <v>6561</v>
      </c>
      <c r="C2092" t="s">
        <v>6562</v>
      </c>
      <c r="D2092" t="s">
        <v>412</v>
      </c>
      <c r="E2092" s="2" t="s">
        <v>269</v>
      </c>
      <c r="F2092" t="s">
        <v>2031</v>
      </c>
      <c r="G2092" s="2" t="s">
        <v>2152</v>
      </c>
      <c r="H2092" t="s">
        <v>1405</v>
      </c>
    </row>
    <row r="2093" spans="1:8" x14ac:dyDescent="0.15">
      <c r="A2093" s="232">
        <v>2098</v>
      </c>
      <c r="B2093" t="s">
        <v>6563</v>
      </c>
      <c r="C2093" t="s">
        <v>6564</v>
      </c>
      <c r="D2093" t="s">
        <v>412</v>
      </c>
      <c r="E2093" s="2" t="s">
        <v>269</v>
      </c>
      <c r="F2093" t="s">
        <v>2031</v>
      </c>
      <c r="G2093" s="2" t="s">
        <v>2573</v>
      </c>
      <c r="H2093" t="s">
        <v>1405</v>
      </c>
    </row>
    <row r="2094" spans="1:8" x14ac:dyDescent="0.15">
      <c r="A2094" s="232">
        <v>2099</v>
      </c>
      <c r="B2094" t="s">
        <v>6565</v>
      </c>
      <c r="C2094" t="s">
        <v>6566</v>
      </c>
      <c r="D2094" t="s">
        <v>412</v>
      </c>
      <c r="E2094" s="2" t="s">
        <v>271</v>
      </c>
      <c r="F2094" t="s">
        <v>1980</v>
      </c>
      <c r="G2094" s="2" t="s">
        <v>3010</v>
      </c>
      <c r="H2094" t="s">
        <v>1405</v>
      </c>
    </row>
    <row r="2095" spans="1:8" x14ac:dyDescent="0.15">
      <c r="A2095" s="232">
        <v>2100</v>
      </c>
      <c r="B2095" t="s">
        <v>6567</v>
      </c>
      <c r="C2095" t="s">
        <v>6568</v>
      </c>
      <c r="D2095" t="s">
        <v>1436</v>
      </c>
      <c r="E2095" s="2" t="s">
        <v>66</v>
      </c>
      <c r="F2095" t="s">
        <v>2003</v>
      </c>
      <c r="G2095" s="2" t="s">
        <v>6569</v>
      </c>
      <c r="H2095" t="s">
        <v>1405</v>
      </c>
    </row>
    <row r="2096" spans="1:8" x14ac:dyDescent="0.15">
      <c r="A2096" s="232">
        <v>2101</v>
      </c>
      <c r="B2096" t="s">
        <v>6570</v>
      </c>
      <c r="C2096" t="s">
        <v>6571</v>
      </c>
      <c r="D2096" t="s">
        <v>412</v>
      </c>
      <c r="E2096" s="2" t="s">
        <v>271</v>
      </c>
      <c r="F2096" t="s">
        <v>1901</v>
      </c>
      <c r="G2096" s="2" t="s">
        <v>864</v>
      </c>
      <c r="H2096" t="s">
        <v>1405</v>
      </c>
    </row>
    <row r="2097" spans="1:8" x14ac:dyDescent="0.15">
      <c r="A2097" s="232">
        <v>2102</v>
      </c>
      <c r="B2097" t="s">
        <v>6572</v>
      </c>
      <c r="C2097" t="s">
        <v>6573</v>
      </c>
      <c r="D2097" t="s">
        <v>412</v>
      </c>
      <c r="E2097" s="2" t="s">
        <v>270</v>
      </c>
      <c r="F2097" t="s">
        <v>2021</v>
      </c>
      <c r="G2097" s="2" t="s">
        <v>1050</v>
      </c>
      <c r="H2097" t="s">
        <v>1405</v>
      </c>
    </row>
    <row r="2098" spans="1:8" x14ac:dyDescent="0.15">
      <c r="A2098" s="232">
        <v>2103</v>
      </c>
      <c r="B2098" t="s">
        <v>6574</v>
      </c>
      <c r="C2098" t="s">
        <v>6575</v>
      </c>
      <c r="D2098" t="s">
        <v>412</v>
      </c>
      <c r="E2098" s="2" t="s">
        <v>270</v>
      </c>
      <c r="F2098" t="s">
        <v>1901</v>
      </c>
      <c r="G2098" s="2" t="s">
        <v>787</v>
      </c>
      <c r="H2098" t="s">
        <v>1405</v>
      </c>
    </row>
    <row r="2099" spans="1:8" x14ac:dyDescent="0.15">
      <c r="A2099" s="232">
        <v>2104</v>
      </c>
      <c r="B2099" t="s">
        <v>6576</v>
      </c>
      <c r="C2099" t="s">
        <v>6577</v>
      </c>
      <c r="D2099" t="s">
        <v>1436</v>
      </c>
      <c r="E2099" s="2" t="s">
        <v>70</v>
      </c>
      <c r="F2099" t="s">
        <v>1921</v>
      </c>
      <c r="G2099" s="2" t="s">
        <v>6578</v>
      </c>
      <c r="H2099" t="s">
        <v>1405</v>
      </c>
    </row>
    <row r="2100" spans="1:8" x14ac:dyDescent="0.15">
      <c r="A2100" s="232">
        <v>2105</v>
      </c>
      <c r="B2100" t="s">
        <v>6579</v>
      </c>
      <c r="C2100" t="s">
        <v>6580</v>
      </c>
      <c r="D2100" t="s">
        <v>412</v>
      </c>
      <c r="E2100" s="2" t="s">
        <v>271</v>
      </c>
      <c r="F2100" t="s">
        <v>1901</v>
      </c>
      <c r="G2100" s="2" t="s">
        <v>555</v>
      </c>
      <c r="H2100" t="s">
        <v>1405</v>
      </c>
    </row>
    <row r="2101" spans="1:8" x14ac:dyDescent="0.15">
      <c r="A2101" s="232">
        <v>2106</v>
      </c>
      <c r="B2101" t="s">
        <v>6581</v>
      </c>
      <c r="C2101" t="s">
        <v>6582</v>
      </c>
      <c r="D2101" t="s">
        <v>412</v>
      </c>
      <c r="E2101" s="2" t="s">
        <v>270</v>
      </c>
      <c r="F2101" t="s">
        <v>2031</v>
      </c>
      <c r="G2101" s="2" t="s">
        <v>867</v>
      </c>
      <c r="H2101" t="s">
        <v>1405</v>
      </c>
    </row>
    <row r="2102" spans="1:8" x14ac:dyDescent="0.15">
      <c r="A2102" s="232">
        <v>2107</v>
      </c>
      <c r="B2102" t="s">
        <v>6583</v>
      </c>
      <c r="C2102" t="s">
        <v>6584</v>
      </c>
      <c r="D2102" t="s">
        <v>1436</v>
      </c>
      <c r="E2102" s="2" t="s">
        <v>70</v>
      </c>
      <c r="F2102" t="s">
        <v>1901</v>
      </c>
      <c r="G2102" s="2" t="s">
        <v>1911</v>
      </c>
      <c r="H2102" t="s">
        <v>1405</v>
      </c>
    </row>
    <row r="2103" spans="1:8" x14ac:dyDescent="0.15">
      <c r="A2103" s="232">
        <v>2108</v>
      </c>
      <c r="B2103" t="s">
        <v>6585</v>
      </c>
      <c r="C2103" t="s">
        <v>6586</v>
      </c>
      <c r="D2103" t="s">
        <v>412</v>
      </c>
      <c r="E2103" s="2" t="s">
        <v>269</v>
      </c>
      <c r="F2103" t="s">
        <v>1901</v>
      </c>
      <c r="G2103" s="2" t="s">
        <v>1160</v>
      </c>
      <c r="H2103" t="s">
        <v>1405</v>
      </c>
    </row>
    <row r="2104" spans="1:8" x14ac:dyDescent="0.15">
      <c r="A2104" s="232">
        <v>2109</v>
      </c>
      <c r="B2104" t="s">
        <v>6587</v>
      </c>
      <c r="C2104" t="s">
        <v>6588</v>
      </c>
      <c r="D2104" t="s">
        <v>412</v>
      </c>
      <c r="E2104" s="2" t="s">
        <v>269</v>
      </c>
      <c r="F2104" t="s">
        <v>1983</v>
      </c>
      <c r="G2104" s="2" t="s">
        <v>790</v>
      </c>
      <c r="H2104" t="s">
        <v>1405</v>
      </c>
    </row>
    <row r="2105" spans="1:8" x14ac:dyDescent="0.15">
      <c r="A2105" s="232">
        <v>2110</v>
      </c>
      <c r="B2105" t="s">
        <v>6589</v>
      </c>
      <c r="C2105" t="s">
        <v>6590</v>
      </c>
      <c r="D2105" t="s">
        <v>412</v>
      </c>
      <c r="E2105" s="2" t="s">
        <v>270</v>
      </c>
      <c r="F2105" t="s">
        <v>2476</v>
      </c>
      <c r="G2105" s="2" t="s">
        <v>1049</v>
      </c>
      <c r="H2105" t="s">
        <v>1405</v>
      </c>
    </row>
    <row r="2106" spans="1:8" x14ac:dyDescent="0.15">
      <c r="A2106" s="232">
        <v>2111</v>
      </c>
      <c r="B2106" t="s">
        <v>6591</v>
      </c>
      <c r="C2106" t="s">
        <v>6592</v>
      </c>
      <c r="D2106" t="s">
        <v>412</v>
      </c>
      <c r="E2106" s="2" t="s">
        <v>271</v>
      </c>
      <c r="F2106" t="s">
        <v>1945</v>
      </c>
      <c r="G2106" s="2" t="s">
        <v>916</v>
      </c>
      <c r="H2106" t="s">
        <v>1405</v>
      </c>
    </row>
    <row r="2107" spans="1:8" x14ac:dyDescent="0.15">
      <c r="A2107" s="232">
        <v>2112</v>
      </c>
      <c r="B2107" t="s">
        <v>6593</v>
      </c>
      <c r="C2107" t="s">
        <v>6594</v>
      </c>
      <c r="D2107" t="s">
        <v>412</v>
      </c>
      <c r="E2107" s="2" t="s">
        <v>271</v>
      </c>
      <c r="F2107" t="s">
        <v>1901</v>
      </c>
      <c r="G2107" s="2" t="s">
        <v>6595</v>
      </c>
      <c r="H2107" t="s">
        <v>1405</v>
      </c>
    </row>
    <row r="2108" spans="1:8" x14ac:dyDescent="0.15">
      <c r="A2108" s="232">
        <v>2113</v>
      </c>
      <c r="B2108" t="s">
        <v>6596</v>
      </c>
      <c r="C2108" t="s">
        <v>6597</v>
      </c>
      <c r="D2108" t="s">
        <v>412</v>
      </c>
      <c r="E2108" s="2" t="s">
        <v>269</v>
      </c>
      <c r="F2108" t="s">
        <v>2021</v>
      </c>
      <c r="G2108" s="2" t="s">
        <v>569</v>
      </c>
      <c r="H2108" t="s">
        <v>1405</v>
      </c>
    </row>
    <row r="2109" spans="1:8" x14ac:dyDescent="0.15">
      <c r="A2109" s="232">
        <v>2114</v>
      </c>
      <c r="B2109" t="s">
        <v>6598</v>
      </c>
      <c r="C2109" t="s">
        <v>6599</v>
      </c>
      <c r="D2109" t="s">
        <v>412</v>
      </c>
      <c r="E2109" s="2" t="s">
        <v>269</v>
      </c>
      <c r="F2109" t="s">
        <v>2137</v>
      </c>
      <c r="G2109" s="2" t="s">
        <v>901</v>
      </c>
      <c r="H2109" t="s">
        <v>1405</v>
      </c>
    </row>
    <row r="2110" spans="1:8" x14ac:dyDescent="0.15">
      <c r="A2110" s="232">
        <v>2115</v>
      </c>
      <c r="B2110" t="s">
        <v>6600</v>
      </c>
      <c r="C2110" t="s">
        <v>6601</v>
      </c>
      <c r="D2110" t="s">
        <v>6602</v>
      </c>
      <c r="E2110" s="2" t="s">
        <v>70</v>
      </c>
      <c r="F2110" t="s">
        <v>2206</v>
      </c>
      <c r="G2110" s="2" t="s">
        <v>6603</v>
      </c>
      <c r="H2110" t="s">
        <v>1405</v>
      </c>
    </row>
    <row r="2111" spans="1:8" x14ac:dyDescent="0.15">
      <c r="A2111" s="232">
        <v>2116</v>
      </c>
      <c r="B2111" t="s">
        <v>6604</v>
      </c>
      <c r="C2111" t="s">
        <v>6605</v>
      </c>
      <c r="D2111" t="s">
        <v>6602</v>
      </c>
      <c r="E2111" s="2" t="s">
        <v>70</v>
      </c>
      <c r="F2111" t="s">
        <v>2206</v>
      </c>
      <c r="G2111" s="2" t="s">
        <v>5370</v>
      </c>
      <c r="H2111" t="s">
        <v>1405</v>
      </c>
    </row>
    <row r="2112" spans="1:8" x14ac:dyDescent="0.15">
      <c r="A2112" s="232">
        <v>2117</v>
      </c>
      <c r="B2112" t="s">
        <v>6606</v>
      </c>
      <c r="C2112" t="s">
        <v>6607</v>
      </c>
      <c r="D2112" t="s">
        <v>6602</v>
      </c>
      <c r="E2112" s="2" t="s">
        <v>66</v>
      </c>
      <c r="F2112" t="s">
        <v>2206</v>
      </c>
      <c r="G2112" s="2" t="s">
        <v>6608</v>
      </c>
      <c r="H2112" t="s">
        <v>1405</v>
      </c>
    </row>
    <row r="2113" spans="1:8" x14ac:dyDescent="0.15">
      <c r="A2113" s="232">
        <v>2118</v>
      </c>
      <c r="B2113" t="s">
        <v>6609</v>
      </c>
      <c r="C2113" t="s">
        <v>6610</v>
      </c>
      <c r="D2113" t="s">
        <v>444</v>
      </c>
      <c r="E2113" s="2" t="s">
        <v>271</v>
      </c>
      <c r="F2113" t="s">
        <v>2206</v>
      </c>
      <c r="G2113" s="2" t="s">
        <v>6102</v>
      </c>
      <c r="H2113" t="s">
        <v>1405</v>
      </c>
    </row>
    <row r="2114" spans="1:8" x14ac:dyDescent="0.15">
      <c r="A2114" s="232">
        <v>2119</v>
      </c>
      <c r="B2114" t="s">
        <v>6611</v>
      </c>
      <c r="C2114" t="s">
        <v>6612</v>
      </c>
      <c r="D2114" t="s">
        <v>444</v>
      </c>
      <c r="E2114" s="2" t="s">
        <v>271</v>
      </c>
      <c r="F2114" t="s">
        <v>1948</v>
      </c>
      <c r="G2114" s="2" t="s">
        <v>1134</v>
      </c>
      <c r="H2114" t="s">
        <v>1405</v>
      </c>
    </row>
    <row r="2115" spans="1:8" x14ac:dyDescent="0.15">
      <c r="A2115" s="232">
        <v>2120</v>
      </c>
      <c r="B2115" t="s">
        <v>6613</v>
      </c>
      <c r="C2115" t="s">
        <v>6614</v>
      </c>
      <c r="D2115" t="s">
        <v>444</v>
      </c>
      <c r="E2115" s="2" t="s">
        <v>271</v>
      </c>
      <c r="F2115" t="s">
        <v>2206</v>
      </c>
      <c r="G2115" s="2" t="s">
        <v>646</v>
      </c>
      <c r="H2115" t="s">
        <v>1405</v>
      </c>
    </row>
    <row r="2116" spans="1:8" x14ac:dyDescent="0.15">
      <c r="A2116" s="232">
        <v>2121</v>
      </c>
      <c r="B2116" t="s">
        <v>6615</v>
      </c>
      <c r="C2116" t="s">
        <v>6616</v>
      </c>
      <c r="D2116" t="s">
        <v>444</v>
      </c>
      <c r="E2116" s="2" t="s">
        <v>271</v>
      </c>
      <c r="F2116" t="s">
        <v>2366</v>
      </c>
      <c r="G2116" s="2" t="s">
        <v>6617</v>
      </c>
      <c r="H2116" t="s">
        <v>1405</v>
      </c>
    </row>
    <row r="2117" spans="1:8" x14ac:dyDescent="0.15">
      <c r="A2117" s="232">
        <v>2122</v>
      </c>
      <c r="B2117" t="s">
        <v>6618</v>
      </c>
      <c r="C2117" t="s">
        <v>6619</v>
      </c>
      <c r="D2117" t="s">
        <v>444</v>
      </c>
      <c r="E2117" s="2" t="s">
        <v>271</v>
      </c>
      <c r="F2117" t="s">
        <v>2206</v>
      </c>
      <c r="G2117" s="2" t="s">
        <v>768</v>
      </c>
      <c r="H2117" t="s">
        <v>1405</v>
      </c>
    </row>
    <row r="2118" spans="1:8" x14ac:dyDescent="0.15">
      <c r="A2118" s="232">
        <v>2123</v>
      </c>
      <c r="B2118" t="s">
        <v>6620</v>
      </c>
      <c r="C2118" t="s">
        <v>6621</v>
      </c>
      <c r="D2118" t="s">
        <v>444</v>
      </c>
      <c r="E2118" s="2" t="s">
        <v>271</v>
      </c>
      <c r="F2118" t="s">
        <v>2206</v>
      </c>
      <c r="G2118" s="2" t="s">
        <v>6622</v>
      </c>
      <c r="H2118" t="s">
        <v>1405</v>
      </c>
    </row>
    <row r="2119" spans="1:8" x14ac:dyDescent="0.15">
      <c r="A2119" s="232">
        <v>2124</v>
      </c>
      <c r="B2119" t="s">
        <v>6623</v>
      </c>
      <c r="C2119" t="s">
        <v>6624</v>
      </c>
      <c r="D2119" t="s">
        <v>444</v>
      </c>
      <c r="E2119" s="2" t="s">
        <v>271</v>
      </c>
      <c r="F2119" t="s">
        <v>2206</v>
      </c>
      <c r="G2119" s="2" t="s">
        <v>1161</v>
      </c>
      <c r="H2119" t="s">
        <v>1405</v>
      </c>
    </row>
    <row r="2120" spans="1:8" x14ac:dyDescent="0.15">
      <c r="A2120" s="232">
        <v>2125</v>
      </c>
      <c r="B2120" t="s">
        <v>6625</v>
      </c>
      <c r="C2120" t="s">
        <v>6626</v>
      </c>
      <c r="D2120" t="s">
        <v>444</v>
      </c>
      <c r="E2120" s="2" t="s">
        <v>271</v>
      </c>
      <c r="F2120" t="s">
        <v>2206</v>
      </c>
      <c r="G2120" s="2" t="s">
        <v>6627</v>
      </c>
      <c r="H2120" t="s">
        <v>1405</v>
      </c>
    </row>
    <row r="2121" spans="1:8" x14ac:dyDescent="0.15">
      <c r="A2121" s="232">
        <v>2126</v>
      </c>
      <c r="B2121" t="s">
        <v>6628</v>
      </c>
      <c r="C2121" t="s">
        <v>6629</v>
      </c>
      <c r="D2121" t="s">
        <v>444</v>
      </c>
      <c r="E2121" s="2" t="s">
        <v>271</v>
      </c>
      <c r="F2121" t="s">
        <v>2206</v>
      </c>
      <c r="G2121" s="2" t="s">
        <v>769</v>
      </c>
      <c r="H2121" t="s">
        <v>1405</v>
      </c>
    </row>
    <row r="2122" spans="1:8" x14ac:dyDescent="0.15">
      <c r="A2122" s="232">
        <v>2127</v>
      </c>
      <c r="B2122" t="s">
        <v>6630</v>
      </c>
      <c r="C2122" t="s">
        <v>6631</v>
      </c>
      <c r="D2122" t="s">
        <v>444</v>
      </c>
      <c r="E2122" s="2" t="s">
        <v>271</v>
      </c>
      <c r="F2122" t="s">
        <v>2206</v>
      </c>
      <c r="G2122" s="2" t="s">
        <v>1162</v>
      </c>
      <c r="H2122" t="s">
        <v>1405</v>
      </c>
    </row>
    <row r="2123" spans="1:8" x14ac:dyDescent="0.15">
      <c r="A2123" s="232">
        <v>2128</v>
      </c>
      <c r="B2123" t="s">
        <v>6632</v>
      </c>
      <c r="C2123" t="s">
        <v>6633</v>
      </c>
      <c r="D2123" t="s">
        <v>444</v>
      </c>
      <c r="E2123" s="2" t="s">
        <v>270</v>
      </c>
      <c r="F2123" t="s">
        <v>2206</v>
      </c>
      <c r="G2123" s="2" t="s">
        <v>1163</v>
      </c>
      <c r="H2123" t="s">
        <v>1405</v>
      </c>
    </row>
    <row r="2124" spans="1:8" x14ac:dyDescent="0.15">
      <c r="A2124" s="232">
        <v>2129</v>
      </c>
      <c r="B2124" t="s">
        <v>6634</v>
      </c>
      <c r="C2124" t="s">
        <v>6635</v>
      </c>
      <c r="D2124" t="s">
        <v>444</v>
      </c>
      <c r="E2124" s="2" t="s">
        <v>270</v>
      </c>
      <c r="F2124" t="s">
        <v>2206</v>
      </c>
      <c r="G2124" s="2" t="s">
        <v>1039</v>
      </c>
      <c r="H2124" t="s">
        <v>1405</v>
      </c>
    </row>
    <row r="2125" spans="1:8" x14ac:dyDescent="0.15">
      <c r="A2125" s="232">
        <v>2130</v>
      </c>
      <c r="B2125" t="s">
        <v>6636</v>
      </c>
      <c r="C2125" t="s">
        <v>6637</v>
      </c>
      <c r="D2125" t="s">
        <v>444</v>
      </c>
      <c r="E2125" s="2" t="s">
        <v>270</v>
      </c>
      <c r="F2125" t="s">
        <v>2206</v>
      </c>
      <c r="G2125" s="2" t="s">
        <v>1164</v>
      </c>
      <c r="H2125" t="s">
        <v>1405</v>
      </c>
    </row>
    <row r="2126" spans="1:8" x14ac:dyDescent="0.15">
      <c r="A2126" s="232">
        <v>2131</v>
      </c>
      <c r="B2126" t="s">
        <v>6638</v>
      </c>
      <c r="C2126" t="s">
        <v>6639</v>
      </c>
      <c r="D2126" t="s">
        <v>444</v>
      </c>
      <c r="E2126" s="2" t="s">
        <v>270</v>
      </c>
      <c r="F2126" t="s">
        <v>2206</v>
      </c>
      <c r="G2126" s="2" t="s">
        <v>1165</v>
      </c>
      <c r="H2126" t="s">
        <v>1405</v>
      </c>
    </row>
    <row r="2127" spans="1:8" x14ac:dyDescent="0.15">
      <c r="A2127" s="232">
        <v>2132</v>
      </c>
      <c r="B2127" t="s">
        <v>6640</v>
      </c>
      <c r="C2127" t="s">
        <v>6641</v>
      </c>
      <c r="D2127" t="s">
        <v>444</v>
      </c>
      <c r="E2127" s="2" t="s">
        <v>270</v>
      </c>
      <c r="F2127" t="s">
        <v>2206</v>
      </c>
      <c r="G2127" s="2" t="s">
        <v>1166</v>
      </c>
      <c r="H2127" t="s">
        <v>1405</v>
      </c>
    </row>
    <row r="2128" spans="1:8" x14ac:dyDescent="0.15">
      <c r="A2128" s="232">
        <v>2133</v>
      </c>
      <c r="B2128" t="s">
        <v>6642</v>
      </c>
      <c r="C2128" t="s">
        <v>6643</v>
      </c>
      <c r="D2128" t="s">
        <v>444</v>
      </c>
      <c r="E2128" s="2" t="s">
        <v>270</v>
      </c>
      <c r="F2128" t="s">
        <v>2206</v>
      </c>
      <c r="G2128" s="2" t="s">
        <v>506</v>
      </c>
      <c r="H2128" t="s">
        <v>1405</v>
      </c>
    </row>
    <row r="2129" spans="1:8" x14ac:dyDescent="0.15">
      <c r="A2129" s="232">
        <v>2134</v>
      </c>
      <c r="B2129" t="s">
        <v>6644</v>
      </c>
      <c r="C2129" t="s">
        <v>6645</v>
      </c>
      <c r="D2129" t="s">
        <v>444</v>
      </c>
      <c r="E2129" s="2" t="s">
        <v>270</v>
      </c>
      <c r="F2129" t="s">
        <v>2206</v>
      </c>
      <c r="G2129" s="2" t="s">
        <v>976</v>
      </c>
      <c r="H2129" t="s">
        <v>1405</v>
      </c>
    </row>
    <row r="2130" spans="1:8" x14ac:dyDescent="0.15">
      <c r="A2130" s="232">
        <v>2135</v>
      </c>
      <c r="B2130" t="s">
        <v>6646</v>
      </c>
      <c r="C2130" t="s">
        <v>6647</v>
      </c>
      <c r="D2130" t="s">
        <v>444</v>
      </c>
      <c r="E2130" s="2" t="s">
        <v>270</v>
      </c>
      <c r="F2130" t="s">
        <v>2206</v>
      </c>
      <c r="G2130" s="2" t="s">
        <v>1091</v>
      </c>
      <c r="H2130" t="s">
        <v>1405</v>
      </c>
    </row>
    <row r="2131" spans="1:8" x14ac:dyDescent="0.15">
      <c r="A2131" s="232">
        <v>2136</v>
      </c>
      <c r="B2131" t="s">
        <v>6648</v>
      </c>
      <c r="C2131" t="s">
        <v>6649</v>
      </c>
      <c r="D2131" t="s">
        <v>444</v>
      </c>
      <c r="E2131" s="2" t="s">
        <v>270</v>
      </c>
      <c r="F2131" t="s">
        <v>2206</v>
      </c>
      <c r="G2131" s="2" t="s">
        <v>1049</v>
      </c>
      <c r="H2131" t="s">
        <v>1405</v>
      </c>
    </row>
    <row r="2132" spans="1:8" x14ac:dyDescent="0.15">
      <c r="A2132" s="232">
        <v>2137</v>
      </c>
      <c r="B2132" t="s">
        <v>6650</v>
      </c>
      <c r="C2132" t="s">
        <v>6651</v>
      </c>
      <c r="D2132" t="s">
        <v>444</v>
      </c>
      <c r="E2132" s="2" t="s">
        <v>270</v>
      </c>
      <c r="F2132" t="s">
        <v>2206</v>
      </c>
      <c r="G2132" s="2" t="s">
        <v>1142</v>
      </c>
      <c r="H2132" t="s">
        <v>1405</v>
      </c>
    </row>
    <row r="2133" spans="1:8" x14ac:dyDescent="0.15">
      <c r="A2133" s="232">
        <v>2138</v>
      </c>
      <c r="B2133" t="s">
        <v>6652</v>
      </c>
      <c r="C2133" t="s">
        <v>6653</v>
      </c>
      <c r="D2133" t="s">
        <v>444</v>
      </c>
      <c r="E2133" s="2" t="s">
        <v>269</v>
      </c>
      <c r="F2133" t="s">
        <v>2206</v>
      </c>
      <c r="G2133" s="2" t="s">
        <v>1028</v>
      </c>
      <c r="H2133" t="s">
        <v>1405</v>
      </c>
    </row>
    <row r="2134" spans="1:8" x14ac:dyDescent="0.15">
      <c r="A2134" s="232">
        <v>2139</v>
      </c>
      <c r="B2134" t="s">
        <v>6654</v>
      </c>
      <c r="C2134" t="s">
        <v>6655</v>
      </c>
      <c r="D2134" t="s">
        <v>444</v>
      </c>
      <c r="E2134" s="2" t="s">
        <v>269</v>
      </c>
      <c r="F2134" t="s">
        <v>2206</v>
      </c>
      <c r="G2134" s="2" t="s">
        <v>826</v>
      </c>
      <c r="H2134" t="s">
        <v>1405</v>
      </c>
    </row>
    <row r="2135" spans="1:8" x14ac:dyDescent="0.15">
      <c r="A2135" s="232">
        <v>2140</v>
      </c>
      <c r="B2135" t="s">
        <v>6656</v>
      </c>
      <c r="C2135" t="s">
        <v>6657</v>
      </c>
      <c r="D2135" t="s">
        <v>444</v>
      </c>
      <c r="E2135" s="2" t="s">
        <v>269</v>
      </c>
      <c r="F2135" t="s">
        <v>2206</v>
      </c>
      <c r="G2135" s="2" t="s">
        <v>570</v>
      </c>
      <c r="H2135" t="s">
        <v>1405</v>
      </c>
    </row>
    <row r="2136" spans="1:8" x14ac:dyDescent="0.15">
      <c r="A2136" s="232">
        <v>2141</v>
      </c>
      <c r="B2136" t="s">
        <v>6658</v>
      </c>
      <c r="C2136" t="s">
        <v>6659</v>
      </c>
      <c r="D2136" t="s">
        <v>444</v>
      </c>
      <c r="E2136" s="2" t="s">
        <v>269</v>
      </c>
      <c r="F2136" t="s">
        <v>2206</v>
      </c>
      <c r="G2136" s="2" t="s">
        <v>703</v>
      </c>
      <c r="H2136" t="s">
        <v>1405</v>
      </c>
    </row>
    <row r="2137" spans="1:8" x14ac:dyDescent="0.15">
      <c r="A2137" s="232">
        <v>2142</v>
      </c>
      <c r="B2137" t="s">
        <v>6660</v>
      </c>
      <c r="C2137" t="s">
        <v>6661</v>
      </c>
      <c r="D2137" t="s">
        <v>444</v>
      </c>
      <c r="E2137" s="2" t="s">
        <v>269</v>
      </c>
      <c r="F2137" t="s">
        <v>2206</v>
      </c>
      <c r="G2137" s="2" t="s">
        <v>759</v>
      </c>
      <c r="H2137" t="s">
        <v>1405</v>
      </c>
    </row>
    <row r="2138" spans="1:8" x14ac:dyDescent="0.15">
      <c r="A2138" s="232">
        <v>2143</v>
      </c>
      <c r="B2138" t="s">
        <v>6662</v>
      </c>
      <c r="C2138" t="s">
        <v>6663</v>
      </c>
      <c r="D2138" t="s">
        <v>444</v>
      </c>
      <c r="E2138" s="2" t="s">
        <v>269</v>
      </c>
      <c r="F2138" t="s">
        <v>2206</v>
      </c>
      <c r="G2138" s="2" t="s">
        <v>2437</v>
      </c>
      <c r="H2138" t="s">
        <v>1405</v>
      </c>
    </row>
    <row r="2139" spans="1:8" x14ac:dyDescent="0.15">
      <c r="A2139" s="232">
        <v>2144</v>
      </c>
      <c r="B2139" t="s">
        <v>6664</v>
      </c>
      <c r="C2139" t="s">
        <v>6665</v>
      </c>
      <c r="D2139" t="s">
        <v>444</v>
      </c>
      <c r="E2139" s="2" t="s">
        <v>269</v>
      </c>
      <c r="F2139" t="s">
        <v>2206</v>
      </c>
      <c r="G2139" s="2" t="s">
        <v>1167</v>
      </c>
      <c r="H2139" t="s">
        <v>1405</v>
      </c>
    </row>
    <row r="2140" spans="1:8" x14ac:dyDescent="0.15">
      <c r="A2140" s="232">
        <v>2145</v>
      </c>
      <c r="B2140" t="s">
        <v>6666</v>
      </c>
      <c r="C2140" t="s">
        <v>6667</v>
      </c>
      <c r="D2140" t="s">
        <v>444</v>
      </c>
      <c r="E2140" s="2" t="s">
        <v>269</v>
      </c>
      <c r="F2140" t="s">
        <v>2206</v>
      </c>
      <c r="G2140" s="2" t="s">
        <v>1072</v>
      </c>
      <c r="H2140" t="s">
        <v>1405</v>
      </c>
    </row>
    <row r="2141" spans="1:8" x14ac:dyDescent="0.15">
      <c r="A2141" s="232">
        <v>2146</v>
      </c>
      <c r="B2141" t="s">
        <v>6668</v>
      </c>
      <c r="C2141" t="s">
        <v>6669</v>
      </c>
      <c r="D2141" t="s">
        <v>444</v>
      </c>
      <c r="E2141" s="2" t="s">
        <v>269</v>
      </c>
      <c r="F2141" t="s">
        <v>2206</v>
      </c>
      <c r="G2141" s="2" t="s">
        <v>952</v>
      </c>
      <c r="H2141" t="s">
        <v>1405</v>
      </c>
    </row>
    <row r="2142" spans="1:8" x14ac:dyDescent="0.15">
      <c r="A2142" s="232">
        <v>2148</v>
      </c>
      <c r="B2142" t="s">
        <v>6670</v>
      </c>
      <c r="C2142" t="s">
        <v>6671</v>
      </c>
      <c r="D2142" t="s">
        <v>444</v>
      </c>
      <c r="E2142" s="2" t="s">
        <v>269</v>
      </c>
      <c r="F2142" t="s">
        <v>2206</v>
      </c>
      <c r="G2142" s="2" t="s">
        <v>4480</v>
      </c>
      <c r="H2142" t="s">
        <v>1405</v>
      </c>
    </row>
    <row r="2143" spans="1:8" x14ac:dyDescent="0.15">
      <c r="A2143" s="232">
        <v>2149</v>
      </c>
      <c r="B2143" t="s">
        <v>6672</v>
      </c>
      <c r="C2143" t="s">
        <v>6673</v>
      </c>
      <c r="D2143" t="s">
        <v>393</v>
      </c>
      <c r="E2143" s="2" t="s">
        <v>271</v>
      </c>
      <c r="F2143" t="s">
        <v>2256</v>
      </c>
      <c r="G2143" s="2" t="s">
        <v>2756</v>
      </c>
      <c r="H2143" t="s">
        <v>1405</v>
      </c>
    </row>
    <row r="2144" spans="1:8" x14ac:dyDescent="0.15">
      <c r="A2144" s="232">
        <v>2150</v>
      </c>
      <c r="B2144" t="s">
        <v>6674</v>
      </c>
      <c r="C2144" t="s">
        <v>6675</v>
      </c>
      <c r="D2144" t="s">
        <v>393</v>
      </c>
      <c r="E2144" s="2" t="s">
        <v>271</v>
      </c>
      <c r="F2144" t="s">
        <v>3357</v>
      </c>
      <c r="G2144" s="2" t="s">
        <v>1057</v>
      </c>
      <c r="H2144" t="s">
        <v>1405</v>
      </c>
    </row>
    <row r="2145" spans="1:8" x14ac:dyDescent="0.15">
      <c r="A2145" s="232">
        <v>2151</v>
      </c>
      <c r="B2145" t="s">
        <v>6676</v>
      </c>
      <c r="C2145" t="s">
        <v>6677</v>
      </c>
      <c r="D2145" t="s">
        <v>393</v>
      </c>
      <c r="E2145" s="2" t="s">
        <v>271</v>
      </c>
      <c r="F2145" t="s">
        <v>2066</v>
      </c>
      <c r="G2145" s="2" t="s">
        <v>1922</v>
      </c>
      <c r="H2145" t="s">
        <v>1405</v>
      </c>
    </row>
    <row r="2146" spans="1:8" x14ac:dyDescent="0.15">
      <c r="A2146" s="232">
        <v>2152</v>
      </c>
      <c r="B2146" t="s">
        <v>6678</v>
      </c>
      <c r="C2146" t="s">
        <v>6679</v>
      </c>
      <c r="D2146" t="s">
        <v>393</v>
      </c>
      <c r="E2146" s="2" t="s">
        <v>271</v>
      </c>
      <c r="F2146" t="s">
        <v>2528</v>
      </c>
      <c r="G2146" s="2" t="s">
        <v>885</v>
      </c>
      <c r="H2146" t="s">
        <v>1405</v>
      </c>
    </row>
    <row r="2147" spans="1:8" x14ac:dyDescent="0.15">
      <c r="A2147" s="232">
        <v>2153</v>
      </c>
      <c r="B2147" t="s">
        <v>6680</v>
      </c>
      <c r="C2147" t="s">
        <v>6681</v>
      </c>
      <c r="D2147" t="s">
        <v>393</v>
      </c>
      <c r="E2147" s="2" t="s">
        <v>271</v>
      </c>
      <c r="F2147" t="s">
        <v>2273</v>
      </c>
      <c r="G2147" s="2" t="s">
        <v>1127</v>
      </c>
      <c r="H2147" t="s">
        <v>1405</v>
      </c>
    </row>
    <row r="2148" spans="1:8" x14ac:dyDescent="0.15">
      <c r="A2148" s="232">
        <v>2154</v>
      </c>
      <c r="B2148" t="s">
        <v>6682</v>
      </c>
      <c r="C2148" t="s">
        <v>6683</v>
      </c>
      <c r="D2148" t="s">
        <v>393</v>
      </c>
      <c r="E2148" s="2" t="s">
        <v>271</v>
      </c>
      <c r="F2148" t="s">
        <v>1932</v>
      </c>
      <c r="G2148" s="2" t="s">
        <v>1168</v>
      </c>
      <c r="H2148" t="s">
        <v>1405</v>
      </c>
    </row>
    <row r="2149" spans="1:8" x14ac:dyDescent="0.15">
      <c r="A2149" s="232">
        <v>2155</v>
      </c>
      <c r="B2149" t="s">
        <v>6684</v>
      </c>
      <c r="C2149" t="s">
        <v>6685</v>
      </c>
      <c r="D2149" t="s">
        <v>393</v>
      </c>
      <c r="E2149" s="2" t="s">
        <v>271</v>
      </c>
      <c r="F2149" t="s">
        <v>1932</v>
      </c>
      <c r="G2149" s="2" t="s">
        <v>1098</v>
      </c>
      <c r="H2149" t="s">
        <v>1405</v>
      </c>
    </row>
    <row r="2150" spans="1:8" x14ac:dyDescent="0.15">
      <c r="A2150" s="232">
        <v>2156</v>
      </c>
      <c r="B2150" t="s">
        <v>6686</v>
      </c>
      <c r="C2150" t="s">
        <v>6687</v>
      </c>
      <c r="D2150" t="s">
        <v>393</v>
      </c>
      <c r="E2150" s="2" t="s">
        <v>271</v>
      </c>
      <c r="F2150" t="s">
        <v>1932</v>
      </c>
      <c r="G2150" s="2" t="s">
        <v>1169</v>
      </c>
      <c r="H2150" t="s">
        <v>1405</v>
      </c>
    </row>
    <row r="2151" spans="1:8" x14ac:dyDescent="0.15">
      <c r="A2151" s="232">
        <v>2157</v>
      </c>
      <c r="B2151" t="s">
        <v>6688</v>
      </c>
      <c r="C2151" t="s">
        <v>6689</v>
      </c>
      <c r="D2151" t="s">
        <v>393</v>
      </c>
      <c r="E2151" s="2" t="s">
        <v>271</v>
      </c>
      <c r="F2151" t="s">
        <v>1945</v>
      </c>
      <c r="G2151" s="2" t="s">
        <v>838</v>
      </c>
      <c r="H2151" t="s">
        <v>1405</v>
      </c>
    </row>
    <row r="2152" spans="1:8" x14ac:dyDescent="0.15">
      <c r="A2152" s="232">
        <v>2158</v>
      </c>
      <c r="B2152" t="s">
        <v>6690</v>
      </c>
      <c r="C2152" t="s">
        <v>6691</v>
      </c>
      <c r="D2152" t="s">
        <v>393</v>
      </c>
      <c r="E2152" s="2" t="s">
        <v>271</v>
      </c>
      <c r="F2152" t="s">
        <v>1910</v>
      </c>
      <c r="G2152" s="2" t="s">
        <v>1170</v>
      </c>
      <c r="H2152" t="s">
        <v>1405</v>
      </c>
    </row>
    <row r="2153" spans="1:8" x14ac:dyDescent="0.15">
      <c r="A2153" s="232">
        <v>2159</v>
      </c>
      <c r="B2153" t="s">
        <v>6692</v>
      </c>
      <c r="C2153" t="s">
        <v>6693</v>
      </c>
      <c r="D2153" t="s">
        <v>393</v>
      </c>
      <c r="E2153" s="2" t="s">
        <v>271</v>
      </c>
      <c r="F2153" t="s">
        <v>1932</v>
      </c>
      <c r="G2153" s="2" t="s">
        <v>1171</v>
      </c>
      <c r="H2153" t="s">
        <v>1405</v>
      </c>
    </row>
    <row r="2154" spans="1:8" x14ac:dyDescent="0.15">
      <c r="A2154" s="232">
        <v>2160</v>
      </c>
      <c r="B2154" t="s">
        <v>6694</v>
      </c>
      <c r="C2154" t="s">
        <v>6695</v>
      </c>
      <c r="D2154" t="s">
        <v>393</v>
      </c>
      <c r="E2154" s="2" t="s">
        <v>271</v>
      </c>
      <c r="F2154" t="s">
        <v>2003</v>
      </c>
      <c r="G2154" s="2" t="s">
        <v>2739</v>
      </c>
      <c r="H2154" t="s">
        <v>1405</v>
      </c>
    </row>
    <row r="2155" spans="1:8" x14ac:dyDescent="0.15">
      <c r="A2155" s="232">
        <v>2161</v>
      </c>
      <c r="B2155" t="s">
        <v>6696</v>
      </c>
      <c r="C2155" t="s">
        <v>6697</v>
      </c>
      <c r="D2155" t="s">
        <v>393</v>
      </c>
      <c r="E2155" s="2" t="s">
        <v>270</v>
      </c>
      <c r="F2155" t="s">
        <v>1901</v>
      </c>
      <c r="G2155" s="2" t="s">
        <v>1069</v>
      </c>
      <c r="H2155" t="s">
        <v>1405</v>
      </c>
    </row>
    <row r="2156" spans="1:8" x14ac:dyDescent="0.15">
      <c r="A2156" s="232">
        <v>2162</v>
      </c>
      <c r="B2156" t="s">
        <v>6698</v>
      </c>
      <c r="C2156" t="s">
        <v>6699</v>
      </c>
      <c r="D2156" t="s">
        <v>393</v>
      </c>
      <c r="E2156" s="2" t="s">
        <v>270</v>
      </c>
      <c r="F2156" t="s">
        <v>2137</v>
      </c>
      <c r="G2156" s="2" t="s">
        <v>1166</v>
      </c>
      <c r="H2156" t="s">
        <v>1405</v>
      </c>
    </row>
    <row r="2157" spans="1:8" x14ac:dyDescent="0.15">
      <c r="A2157" s="232">
        <v>2163</v>
      </c>
      <c r="B2157" t="s">
        <v>6700</v>
      </c>
      <c r="C2157" t="s">
        <v>6701</v>
      </c>
      <c r="D2157" t="s">
        <v>393</v>
      </c>
      <c r="E2157" s="2" t="s">
        <v>270</v>
      </c>
      <c r="F2157" t="s">
        <v>1932</v>
      </c>
      <c r="G2157" s="2" t="s">
        <v>780</v>
      </c>
      <c r="H2157" t="s">
        <v>1405</v>
      </c>
    </row>
    <row r="2158" spans="1:8" x14ac:dyDescent="0.15">
      <c r="A2158" s="232">
        <v>2164</v>
      </c>
      <c r="B2158" t="s">
        <v>6702</v>
      </c>
      <c r="C2158" t="s">
        <v>6703</v>
      </c>
      <c r="D2158" t="s">
        <v>393</v>
      </c>
      <c r="E2158" s="2" t="s">
        <v>270</v>
      </c>
      <c r="F2158" t="s">
        <v>1901</v>
      </c>
      <c r="G2158" s="2" t="s">
        <v>998</v>
      </c>
      <c r="H2158" t="s">
        <v>1405</v>
      </c>
    </row>
    <row r="2159" spans="1:8" x14ac:dyDescent="0.15">
      <c r="A2159" s="232">
        <v>2165</v>
      </c>
      <c r="B2159" t="s">
        <v>6704</v>
      </c>
      <c r="C2159" t="s">
        <v>6705</v>
      </c>
      <c r="D2159" t="s">
        <v>393</v>
      </c>
      <c r="E2159" s="2" t="s">
        <v>270</v>
      </c>
      <c r="F2159" t="s">
        <v>2108</v>
      </c>
      <c r="G2159" s="2" t="s">
        <v>601</v>
      </c>
      <c r="H2159" t="s">
        <v>1405</v>
      </c>
    </row>
    <row r="2160" spans="1:8" x14ac:dyDescent="0.15">
      <c r="A2160" s="232">
        <v>2166</v>
      </c>
      <c r="B2160" t="s">
        <v>6706</v>
      </c>
      <c r="C2160" t="s">
        <v>6707</v>
      </c>
      <c r="D2160" t="s">
        <v>393</v>
      </c>
      <c r="E2160" s="2" t="s">
        <v>270</v>
      </c>
      <c r="F2160" t="s">
        <v>1921</v>
      </c>
      <c r="G2160" s="2" t="s">
        <v>5452</v>
      </c>
      <c r="H2160" t="s">
        <v>1405</v>
      </c>
    </row>
    <row r="2161" spans="1:8" x14ac:dyDescent="0.15">
      <c r="A2161" s="232">
        <v>2167</v>
      </c>
      <c r="B2161" t="s">
        <v>6708</v>
      </c>
      <c r="C2161" t="s">
        <v>6709</v>
      </c>
      <c r="D2161" t="s">
        <v>393</v>
      </c>
      <c r="E2161" s="2" t="s">
        <v>270</v>
      </c>
      <c r="F2161" t="s">
        <v>1921</v>
      </c>
      <c r="G2161" s="2" t="s">
        <v>1172</v>
      </c>
      <c r="H2161" t="s">
        <v>1405</v>
      </c>
    </row>
    <row r="2162" spans="1:8" x14ac:dyDescent="0.15">
      <c r="A2162" s="232">
        <v>2168</v>
      </c>
      <c r="B2162" t="s">
        <v>6710</v>
      </c>
      <c r="C2162" t="s">
        <v>6711</v>
      </c>
      <c r="D2162" t="s">
        <v>393</v>
      </c>
      <c r="E2162" s="2" t="s">
        <v>270</v>
      </c>
      <c r="F2162" t="s">
        <v>2090</v>
      </c>
      <c r="G2162" s="2" t="s">
        <v>1173</v>
      </c>
      <c r="H2162" t="s">
        <v>1405</v>
      </c>
    </row>
    <row r="2163" spans="1:8" x14ac:dyDescent="0.15">
      <c r="A2163" s="232">
        <v>2169</v>
      </c>
      <c r="B2163" t="s">
        <v>6712</v>
      </c>
      <c r="C2163" t="s">
        <v>6713</v>
      </c>
      <c r="D2163" t="s">
        <v>393</v>
      </c>
      <c r="E2163" s="2" t="s">
        <v>270</v>
      </c>
      <c r="F2163" t="s">
        <v>2262</v>
      </c>
      <c r="G2163" s="2" t="s">
        <v>816</v>
      </c>
      <c r="H2163" t="s">
        <v>1405</v>
      </c>
    </row>
    <row r="2164" spans="1:8" x14ac:dyDescent="0.15">
      <c r="A2164" s="232">
        <v>2170</v>
      </c>
      <c r="B2164" t="s">
        <v>6714</v>
      </c>
      <c r="C2164" t="s">
        <v>6715</v>
      </c>
      <c r="D2164" t="s">
        <v>393</v>
      </c>
      <c r="E2164" s="2" t="s">
        <v>270</v>
      </c>
      <c r="F2164" t="s">
        <v>27</v>
      </c>
      <c r="G2164" s="2" t="s">
        <v>692</v>
      </c>
      <c r="H2164" t="s">
        <v>1405</v>
      </c>
    </row>
    <row r="2165" spans="1:8" x14ac:dyDescent="0.15">
      <c r="A2165" s="232">
        <v>2171</v>
      </c>
      <c r="B2165" t="s">
        <v>6716</v>
      </c>
      <c r="C2165" t="s">
        <v>6717</v>
      </c>
      <c r="D2165" t="s">
        <v>393</v>
      </c>
      <c r="E2165" s="2" t="s">
        <v>270</v>
      </c>
      <c r="F2165" t="s">
        <v>2003</v>
      </c>
      <c r="G2165" s="2" t="s">
        <v>1173</v>
      </c>
      <c r="H2165" t="s">
        <v>1405</v>
      </c>
    </row>
    <row r="2166" spans="1:8" x14ac:dyDescent="0.15">
      <c r="A2166" s="232">
        <v>2172</v>
      </c>
      <c r="B2166" t="s">
        <v>6718</v>
      </c>
      <c r="C2166" t="s">
        <v>6719</v>
      </c>
      <c r="D2166" t="s">
        <v>393</v>
      </c>
      <c r="E2166" s="2" t="s">
        <v>270</v>
      </c>
      <c r="F2166" t="s">
        <v>1939</v>
      </c>
      <c r="G2166" s="2" t="s">
        <v>909</v>
      </c>
      <c r="H2166" t="s">
        <v>1405</v>
      </c>
    </row>
    <row r="2167" spans="1:8" x14ac:dyDescent="0.15">
      <c r="A2167" s="232">
        <v>2173</v>
      </c>
      <c r="B2167" t="s">
        <v>6720</v>
      </c>
      <c r="C2167" t="s">
        <v>6721</v>
      </c>
      <c r="D2167" t="s">
        <v>393</v>
      </c>
      <c r="E2167" s="2" t="s">
        <v>269</v>
      </c>
      <c r="F2167" t="s">
        <v>2087</v>
      </c>
      <c r="G2167" s="2" t="s">
        <v>1174</v>
      </c>
      <c r="H2167" t="s">
        <v>1405</v>
      </c>
    </row>
    <row r="2168" spans="1:8" x14ac:dyDescent="0.15">
      <c r="A2168" s="232">
        <v>2174</v>
      </c>
      <c r="B2168" t="s">
        <v>6722</v>
      </c>
      <c r="C2168" t="s">
        <v>6723</v>
      </c>
      <c r="D2168" t="s">
        <v>393</v>
      </c>
      <c r="E2168" s="2" t="s">
        <v>269</v>
      </c>
      <c r="F2168" t="s">
        <v>2003</v>
      </c>
      <c r="G2168" s="2" t="s">
        <v>1175</v>
      </c>
      <c r="H2168" t="s">
        <v>1405</v>
      </c>
    </row>
    <row r="2169" spans="1:8" x14ac:dyDescent="0.15">
      <c r="A2169" s="232">
        <v>2175</v>
      </c>
      <c r="B2169" t="s">
        <v>6724</v>
      </c>
      <c r="C2169" t="s">
        <v>6725</v>
      </c>
      <c r="D2169" t="s">
        <v>393</v>
      </c>
      <c r="E2169" s="2" t="s">
        <v>269</v>
      </c>
      <c r="F2169" t="s">
        <v>1910</v>
      </c>
      <c r="G2169" s="2" t="s">
        <v>666</v>
      </c>
      <c r="H2169" t="s">
        <v>1405</v>
      </c>
    </row>
    <row r="2170" spans="1:8" x14ac:dyDescent="0.15">
      <c r="A2170" s="232">
        <v>2176</v>
      </c>
      <c r="B2170" t="s">
        <v>6726</v>
      </c>
      <c r="C2170" t="s">
        <v>6727</v>
      </c>
      <c r="D2170" t="s">
        <v>393</v>
      </c>
      <c r="E2170" s="2" t="s">
        <v>269</v>
      </c>
      <c r="F2170" t="s">
        <v>2021</v>
      </c>
      <c r="G2170" s="2" t="s">
        <v>1176</v>
      </c>
      <c r="H2170" t="s">
        <v>1405</v>
      </c>
    </row>
    <row r="2171" spans="1:8" x14ac:dyDescent="0.15">
      <c r="A2171" s="232">
        <v>2177</v>
      </c>
      <c r="B2171" t="s">
        <v>6728</v>
      </c>
      <c r="C2171" t="s">
        <v>6729</v>
      </c>
      <c r="D2171" t="s">
        <v>393</v>
      </c>
      <c r="E2171" s="2" t="s">
        <v>269</v>
      </c>
      <c r="F2171" t="s">
        <v>1901</v>
      </c>
      <c r="G2171" s="2" t="s">
        <v>3287</v>
      </c>
      <c r="H2171" t="s">
        <v>1405</v>
      </c>
    </row>
    <row r="2172" spans="1:8" x14ac:dyDescent="0.15">
      <c r="A2172" s="232">
        <v>2178</v>
      </c>
      <c r="B2172" t="s">
        <v>6730</v>
      </c>
      <c r="C2172" t="s">
        <v>6731</v>
      </c>
      <c r="D2172" t="s">
        <v>393</v>
      </c>
      <c r="E2172" s="2" t="s">
        <v>269</v>
      </c>
      <c r="F2172" t="s">
        <v>2070</v>
      </c>
      <c r="G2172" s="2" t="s">
        <v>1125</v>
      </c>
      <c r="H2172" t="s">
        <v>1405</v>
      </c>
    </row>
    <row r="2173" spans="1:8" x14ac:dyDescent="0.15">
      <c r="A2173" s="232">
        <v>2179</v>
      </c>
      <c r="B2173" t="s">
        <v>6732</v>
      </c>
      <c r="C2173" t="s">
        <v>3497</v>
      </c>
      <c r="D2173" t="s">
        <v>393</v>
      </c>
      <c r="E2173" s="2" t="s">
        <v>269</v>
      </c>
      <c r="F2173" t="s">
        <v>2070</v>
      </c>
      <c r="G2173" s="2" t="s">
        <v>1125</v>
      </c>
      <c r="H2173" t="s">
        <v>1405</v>
      </c>
    </row>
    <row r="2174" spans="1:8" x14ac:dyDescent="0.15">
      <c r="A2174" s="232">
        <v>2180</v>
      </c>
      <c r="B2174" t="s">
        <v>6733</v>
      </c>
      <c r="C2174" t="s">
        <v>6734</v>
      </c>
      <c r="D2174" t="s">
        <v>393</v>
      </c>
      <c r="E2174" s="2" t="s">
        <v>269</v>
      </c>
      <c r="F2174" t="s">
        <v>2090</v>
      </c>
      <c r="G2174" s="2" t="s">
        <v>6122</v>
      </c>
      <c r="H2174" t="s">
        <v>1405</v>
      </c>
    </row>
    <row r="2175" spans="1:8" x14ac:dyDescent="0.15">
      <c r="A2175" s="232">
        <v>2181</v>
      </c>
      <c r="B2175" t="s">
        <v>6735</v>
      </c>
      <c r="C2175" t="s">
        <v>6736</v>
      </c>
      <c r="D2175" t="s">
        <v>393</v>
      </c>
      <c r="E2175" s="2" t="s">
        <v>269</v>
      </c>
      <c r="F2175" t="s">
        <v>1932</v>
      </c>
      <c r="G2175" s="2" t="s">
        <v>1177</v>
      </c>
      <c r="H2175" t="s">
        <v>1405</v>
      </c>
    </row>
    <row r="2176" spans="1:8" x14ac:dyDescent="0.15">
      <c r="A2176" s="232">
        <v>2182</v>
      </c>
      <c r="B2176" t="s">
        <v>6737</v>
      </c>
      <c r="C2176" t="s">
        <v>6738</v>
      </c>
      <c r="D2176" t="s">
        <v>393</v>
      </c>
      <c r="E2176" s="2" t="s">
        <v>269</v>
      </c>
      <c r="F2176" t="s">
        <v>2366</v>
      </c>
      <c r="G2176" s="2" t="s">
        <v>2664</v>
      </c>
      <c r="H2176" t="s">
        <v>1405</v>
      </c>
    </row>
    <row r="2177" spans="1:8" x14ac:dyDescent="0.15">
      <c r="A2177" s="232">
        <v>2183</v>
      </c>
      <c r="B2177" t="s">
        <v>6739</v>
      </c>
      <c r="C2177" t="s">
        <v>6740</v>
      </c>
      <c r="D2177" t="s">
        <v>393</v>
      </c>
      <c r="E2177" s="2" t="s">
        <v>269</v>
      </c>
      <c r="F2177" t="s">
        <v>27</v>
      </c>
      <c r="G2177" s="2" t="s">
        <v>791</v>
      </c>
      <c r="H2177" t="s">
        <v>1405</v>
      </c>
    </row>
    <row r="2178" spans="1:8" x14ac:dyDescent="0.15">
      <c r="A2178" s="232">
        <v>2184</v>
      </c>
      <c r="B2178" t="s">
        <v>6741</v>
      </c>
      <c r="C2178" t="s">
        <v>6742</v>
      </c>
      <c r="D2178" t="s">
        <v>393</v>
      </c>
      <c r="E2178" s="2" t="s">
        <v>269</v>
      </c>
      <c r="F2178" t="s">
        <v>3639</v>
      </c>
      <c r="G2178" s="2" t="s">
        <v>825</v>
      </c>
      <c r="H2178" t="s">
        <v>1405</v>
      </c>
    </row>
    <row r="2179" spans="1:8" x14ac:dyDescent="0.15">
      <c r="A2179" s="232">
        <v>2185</v>
      </c>
      <c r="B2179" t="s">
        <v>6743</v>
      </c>
      <c r="C2179" t="s">
        <v>6744</v>
      </c>
      <c r="D2179" t="s">
        <v>393</v>
      </c>
      <c r="E2179" s="2" t="s">
        <v>269</v>
      </c>
      <c r="F2179" t="s">
        <v>1910</v>
      </c>
      <c r="G2179" s="2" t="s">
        <v>879</v>
      </c>
      <c r="H2179" t="s">
        <v>1405</v>
      </c>
    </row>
    <row r="2180" spans="1:8" x14ac:dyDescent="0.15">
      <c r="A2180" s="232">
        <v>2186</v>
      </c>
      <c r="B2180" t="s">
        <v>6745</v>
      </c>
      <c r="C2180" t="s">
        <v>6746</v>
      </c>
      <c r="D2180" t="s">
        <v>393</v>
      </c>
      <c r="E2180" s="2" t="s">
        <v>271</v>
      </c>
      <c r="F2180" t="s">
        <v>2108</v>
      </c>
      <c r="G2180" s="2" t="s">
        <v>2149</v>
      </c>
      <c r="H2180" t="s">
        <v>1405</v>
      </c>
    </row>
    <row r="2181" spans="1:8" x14ac:dyDescent="0.15">
      <c r="A2181" s="232">
        <v>2187</v>
      </c>
      <c r="B2181" t="s">
        <v>6747</v>
      </c>
      <c r="C2181" t="s">
        <v>6748</v>
      </c>
      <c r="D2181" t="s">
        <v>393</v>
      </c>
      <c r="E2181" s="2" t="s">
        <v>271</v>
      </c>
      <c r="F2181" t="s">
        <v>1901</v>
      </c>
      <c r="G2181" s="2" t="s">
        <v>1007</v>
      </c>
      <c r="H2181" t="s">
        <v>1405</v>
      </c>
    </row>
    <row r="2182" spans="1:8" x14ac:dyDescent="0.15">
      <c r="A2182" s="232">
        <v>2188</v>
      </c>
      <c r="B2182" t="s">
        <v>6749</v>
      </c>
      <c r="C2182" t="s">
        <v>3795</v>
      </c>
      <c r="D2182" t="s">
        <v>393</v>
      </c>
      <c r="E2182" s="2" t="s">
        <v>271</v>
      </c>
      <c r="F2182" t="s">
        <v>1932</v>
      </c>
      <c r="G2182" s="2" t="s">
        <v>870</v>
      </c>
      <c r="H2182" t="s">
        <v>1405</v>
      </c>
    </row>
    <row r="2183" spans="1:8" x14ac:dyDescent="0.15">
      <c r="A2183" s="232">
        <v>2189</v>
      </c>
      <c r="B2183" t="s">
        <v>6750</v>
      </c>
      <c r="C2183" t="s">
        <v>6751</v>
      </c>
      <c r="D2183" t="s">
        <v>393</v>
      </c>
      <c r="E2183" s="2" t="s">
        <v>271</v>
      </c>
      <c r="F2183" t="s">
        <v>1901</v>
      </c>
      <c r="G2183" s="2" t="s">
        <v>1178</v>
      </c>
      <c r="H2183" t="s">
        <v>1405</v>
      </c>
    </row>
    <row r="2184" spans="1:8" x14ac:dyDescent="0.15">
      <c r="A2184" s="232">
        <v>2190</v>
      </c>
      <c r="B2184" t="s">
        <v>6752</v>
      </c>
      <c r="C2184" t="s">
        <v>6753</v>
      </c>
      <c r="D2184" t="s">
        <v>393</v>
      </c>
      <c r="E2184" s="2" t="s">
        <v>271</v>
      </c>
      <c r="F2184" t="s">
        <v>1910</v>
      </c>
      <c r="G2184" s="2" t="s">
        <v>1179</v>
      </c>
      <c r="H2184" t="s">
        <v>1405</v>
      </c>
    </row>
    <row r="2185" spans="1:8" x14ac:dyDescent="0.15">
      <c r="A2185" s="232">
        <v>2191</v>
      </c>
      <c r="B2185" t="s">
        <v>6754</v>
      </c>
      <c r="C2185" t="s">
        <v>6755</v>
      </c>
      <c r="D2185" t="s">
        <v>393</v>
      </c>
      <c r="E2185" s="2" t="s">
        <v>271</v>
      </c>
      <c r="F2185" t="s">
        <v>2003</v>
      </c>
      <c r="G2185" s="2" t="s">
        <v>6756</v>
      </c>
      <c r="H2185" t="s">
        <v>1405</v>
      </c>
    </row>
    <row r="2186" spans="1:8" x14ac:dyDescent="0.15">
      <c r="A2186" s="232">
        <v>2192</v>
      </c>
      <c r="B2186" t="s">
        <v>6757</v>
      </c>
      <c r="C2186" t="s">
        <v>6758</v>
      </c>
      <c r="D2186" t="s">
        <v>393</v>
      </c>
      <c r="E2186" s="2" t="s">
        <v>271</v>
      </c>
      <c r="F2186" t="s">
        <v>2021</v>
      </c>
      <c r="G2186" s="2" t="s">
        <v>1048</v>
      </c>
      <c r="H2186" t="s">
        <v>1405</v>
      </c>
    </row>
    <row r="2187" spans="1:8" x14ac:dyDescent="0.15">
      <c r="A2187" s="232">
        <v>2193</v>
      </c>
      <c r="B2187" t="s">
        <v>6759</v>
      </c>
      <c r="C2187" t="s">
        <v>6760</v>
      </c>
      <c r="D2187" t="s">
        <v>393</v>
      </c>
      <c r="E2187" s="2" t="s">
        <v>271</v>
      </c>
      <c r="F2187" t="s">
        <v>1910</v>
      </c>
      <c r="G2187" s="2" t="s">
        <v>1180</v>
      </c>
      <c r="H2187" t="s">
        <v>1405</v>
      </c>
    </row>
    <row r="2188" spans="1:8" x14ac:dyDescent="0.15">
      <c r="A2188" s="232">
        <v>2194</v>
      </c>
      <c r="B2188" t="s">
        <v>6761</v>
      </c>
      <c r="C2188" t="s">
        <v>6762</v>
      </c>
      <c r="D2188" t="s">
        <v>393</v>
      </c>
      <c r="E2188" s="2" t="s">
        <v>271</v>
      </c>
      <c r="F2188" t="s">
        <v>1932</v>
      </c>
      <c r="G2188" s="2" t="s">
        <v>1977</v>
      </c>
      <c r="H2188" t="s">
        <v>1405</v>
      </c>
    </row>
    <row r="2189" spans="1:8" x14ac:dyDescent="0.15">
      <c r="A2189" s="232">
        <v>2195</v>
      </c>
      <c r="B2189" t="s">
        <v>6763</v>
      </c>
      <c r="C2189" t="s">
        <v>6764</v>
      </c>
      <c r="D2189" t="s">
        <v>393</v>
      </c>
      <c r="E2189" s="2" t="s">
        <v>270</v>
      </c>
      <c r="F2189" t="s">
        <v>2087</v>
      </c>
      <c r="G2189" s="2" t="s">
        <v>2363</v>
      </c>
      <c r="H2189" t="s">
        <v>1405</v>
      </c>
    </row>
    <row r="2190" spans="1:8" x14ac:dyDescent="0.15">
      <c r="A2190" s="232">
        <v>2196</v>
      </c>
      <c r="B2190" t="s">
        <v>6765</v>
      </c>
      <c r="C2190" t="s">
        <v>6766</v>
      </c>
      <c r="D2190" t="s">
        <v>393</v>
      </c>
      <c r="E2190" s="2" t="s">
        <v>270</v>
      </c>
      <c r="F2190" t="s">
        <v>2087</v>
      </c>
      <c r="G2190" s="2" t="s">
        <v>511</v>
      </c>
      <c r="H2190" t="s">
        <v>1405</v>
      </c>
    </row>
    <row r="2191" spans="1:8" x14ac:dyDescent="0.15">
      <c r="A2191" s="232">
        <v>2197</v>
      </c>
      <c r="B2191" t="s">
        <v>6767</v>
      </c>
      <c r="C2191" t="s">
        <v>6768</v>
      </c>
      <c r="D2191" t="s">
        <v>393</v>
      </c>
      <c r="E2191" s="2" t="s">
        <v>270</v>
      </c>
      <c r="F2191" t="s">
        <v>1901</v>
      </c>
      <c r="G2191" s="2" t="s">
        <v>6769</v>
      </c>
      <c r="H2191" t="s">
        <v>1405</v>
      </c>
    </row>
    <row r="2192" spans="1:8" x14ac:dyDescent="0.15">
      <c r="A2192" s="232">
        <v>2198</v>
      </c>
      <c r="B2192" t="s">
        <v>6770</v>
      </c>
      <c r="C2192" t="s">
        <v>6771</v>
      </c>
      <c r="D2192" t="s">
        <v>393</v>
      </c>
      <c r="E2192" s="2" t="s">
        <v>270</v>
      </c>
      <c r="F2192" t="s">
        <v>2003</v>
      </c>
      <c r="G2192" s="2" t="s">
        <v>691</v>
      </c>
      <c r="H2192" t="s">
        <v>1405</v>
      </c>
    </row>
    <row r="2193" spans="1:8" x14ac:dyDescent="0.15">
      <c r="A2193" s="232">
        <v>2199</v>
      </c>
      <c r="B2193" t="s">
        <v>6772</v>
      </c>
      <c r="C2193" t="s">
        <v>6773</v>
      </c>
      <c r="D2193" t="s">
        <v>393</v>
      </c>
      <c r="E2193" s="2" t="s">
        <v>270</v>
      </c>
      <c r="F2193" t="s">
        <v>1932</v>
      </c>
      <c r="G2193" s="2" t="s">
        <v>2152</v>
      </c>
      <c r="H2193" t="s">
        <v>1405</v>
      </c>
    </row>
    <row r="2194" spans="1:8" x14ac:dyDescent="0.15">
      <c r="A2194" s="232">
        <v>2200</v>
      </c>
      <c r="B2194" t="s">
        <v>6774</v>
      </c>
      <c r="C2194" t="s">
        <v>6775</v>
      </c>
      <c r="D2194" t="s">
        <v>393</v>
      </c>
      <c r="E2194" s="2" t="s">
        <v>269</v>
      </c>
      <c r="F2194" t="s">
        <v>2262</v>
      </c>
      <c r="G2194" s="2" t="s">
        <v>1181</v>
      </c>
      <c r="H2194" t="s">
        <v>1405</v>
      </c>
    </row>
    <row r="2195" spans="1:8" x14ac:dyDescent="0.15">
      <c r="A2195" s="232">
        <v>2201</v>
      </c>
      <c r="B2195" t="s">
        <v>6776</v>
      </c>
      <c r="C2195" t="s">
        <v>6777</v>
      </c>
      <c r="D2195" t="s">
        <v>393</v>
      </c>
      <c r="E2195" s="2" t="s">
        <v>269</v>
      </c>
      <c r="F2195" t="s">
        <v>2055</v>
      </c>
      <c r="G2195" s="2" t="s">
        <v>1157</v>
      </c>
      <c r="H2195" t="s">
        <v>1405</v>
      </c>
    </row>
    <row r="2196" spans="1:8" x14ac:dyDescent="0.15">
      <c r="A2196" s="232">
        <v>2202</v>
      </c>
      <c r="B2196" t="s">
        <v>6778</v>
      </c>
      <c r="C2196" t="s">
        <v>6779</v>
      </c>
      <c r="D2196" t="s">
        <v>393</v>
      </c>
      <c r="E2196" s="2" t="s">
        <v>269</v>
      </c>
      <c r="F2196" t="s">
        <v>1901</v>
      </c>
      <c r="G2196" s="2" t="s">
        <v>619</v>
      </c>
      <c r="H2196" t="s">
        <v>1405</v>
      </c>
    </row>
    <row r="2197" spans="1:8" x14ac:dyDescent="0.15">
      <c r="A2197" s="232">
        <v>2203</v>
      </c>
      <c r="B2197" t="s">
        <v>6780</v>
      </c>
      <c r="C2197" t="s">
        <v>6781</v>
      </c>
      <c r="D2197" t="s">
        <v>393</v>
      </c>
      <c r="E2197" s="2" t="s">
        <v>269</v>
      </c>
      <c r="F2197" t="s">
        <v>2087</v>
      </c>
      <c r="G2197" s="2" t="s">
        <v>1015</v>
      </c>
      <c r="H2197" t="s">
        <v>1405</v>
      </c>
    </row>
    <row r="2198" spans="1:8" x14ac:dyDescent="0.15">
      <c r="A2198" s="232">
        <v>2204</v>
      </c>
      <c r="B2198" t="s">
        <v>6782</v>
      </c>
      <c r="C2198" t="s">
        <v>6783</v>
      </c>
      <c r="D2198" t="s">
        <v>393</v>
      </c>
      <c r="E2198" s="2" t="s">
        <v>269</v>
      </c>
      <c r="F2198" t="s">
        <v>2003</v>
      </c>
      <c r="G2198" s="2" t="s">
        <v>1182</v>
      </c>
      <c r="H2198" t="s">
        <v>1405</v>
      </c>
    </row>
    <row r="2199" spans="1:8" x14ac:dyDescent="0.15">
      <c r="A2199" s="232">
        <v>2205</v>
      </c>
      <c r="B2199" t="s">
        <v>6784</v>
      </c>
      <c r="C2199" t="s">
        <v>6785</v>
      </c>
      <c r="D2199" t="s">
        <v>393</v>
      </c>
      <c r="E2199" s="2" t="s">
        <v>1392</v>
      </c>
      <c r="F2199" t="s">
        <v>2031</v>
      </c>
      <c r="G2199" s="2" t="s">
        <v>6786</v>
      </c>
      <c r="H2199" t="s">
        <v>1405</v>
      </c>
    </row>
    <row r="2200" spans="1:8" x14ac:dyDescent="0.15">
      <c r="A2200" s="232">
        <v>2206</v>
      </c>
      <c r="B2200" t="s">
        <v>6787</v>
      </c>
      <c r="C2200" t="s">
        <v>6788</v>
      </c>
      <c r="D2200" t="s">
        <v>393</v>
      </c>
      <c r="E2200" s="2" t="s">
        <v>1392</v>
      </c>
      <c r="F2200" t="s">
        <v>1910</v>
      </c>
      <c r="G2200" s="2" t="s">
        <v>5019</v>
      </c>
      <c r="H2200" t="s">
        <v>1405</v>
      </c>
    </row>
    <row r="2201" spans="1:8" x14ac:dyDescent="0.15">
      <c r="A2201" s="232">
        <v>2207</v>
      </c>
      <c r="B2201" t="s">
        <v>6789</v>
      </c>
      <c r="C2201" t="s">
        <v>6790</v>
      </c>
      <c r="D2201" t="s">
        <v>393</v>
      </c>
      <c r="E2201" s="2" t="s">
        <v>1392</v>
      </c>
      <c r="F2201" t="s">
        <v>1910</v>
      </c>
      <c r="G2201" s="2" t="s">
        <v>6791</v>
      </c>
      <c r="H2201" t="s">
        <v>1405</v>
      </c>
    </row>
    <row r="2202" spans="1:8" x14ac:dyDescent="0.15">
      <c r="A2202" s="232">
        <v>2208</v>
      </c>
      <c r="B2202" t="s">
        <v>6792</v>
      </c>
      <c r="C2202" t="s">
        <v>6793</v>
      </c>
      <c r="D2202" t="s">
        <v>393</v>
      </c>
      <c r="E2202" s="2" t="s">
        <v>1392</v>
      </c>
      <c r="F2202" t="s">
        <v>2003</v>
      </c>
      <c r="G2202" s="2" t="s">
        <v>573</v>
      </c>
      <c r="H2202" t="s">
        <v>1405</v>
      </c>
    </row>
    <row r="2203" spans="1:8" x14ac:dyDescent="0.15">
      <c r="A2203" s="232">
        <v>2209</v>
      </c>
      <c r="B2203" t="s">
        <v>6794</v>
      </c>
      <c r="C2203" t="s">
        <v>6795</v>
      </c>
      <c r="D2203" t="s">
        <v>393</v>
      </c>
      <c r="E2203" s="2" t="s">
        <v>1392</v>
      </c>
      <c r="F2203" t="s">
        <v>3357</v>
      </c>
      <c r="G2203" s="2" t="s">
        <v>6791</v>
      </c>
      <c r="H2203" t="s">
        <v>1405</v>
      </c>
    </row>
    <row r="2204" spans="1:8" x14ac:dyDescent="0.15">
      <c r="A2204" s="232">
        <v>2210</v>
      </c>
      <c r="B2204" t="s">
        <v>6796</v>
      </c>
      <c r="C2204" t="s">
        <v>6797</v>
      </c>
      <c r="D2204" t="s">
        <v>393</v>
      </c>
      <c r="E2204" s="2" t="s">
        <v>1392</v>
      </c>
      <c r="F2204" t="s">
        <v>2031</v>
      </c>
      <c r="G2204" s="2" t="s">
        <v>6798</v>
      </c>
      <c r="H2204" t="s">
        <v>1405</v>
      </c>
    </row>
    <row r="2205" spans="1:8" x14ac:dyDescent="0.15">
      <c r="A2205" s="232">
        <v>2211</v>
      </c>
      <c r="B2205" t="s">
        <v>6799</v>
      </c>
      <c r="C2205" t="s">
        <v>6800</v>
      </c>
      <c r="D2205" t="s">
        <v>393</v>
      </c>
      <c r="E2205" s="2" t="s">
        <v>1392</v>
      </c>
      <c r="F2205" t="s">
        <v>2108</v>
      </c>
      <c r="G2205" s="2" t="s">
        <v>1183</v>
      </c>
      <c r="H2205" t="s">
        <v>1405</v>
      </c>
    </row>
    <row r="2206" spans="1:8" x14ac:dyDescent="0.15">
      <c r="A2206" s="232">
        <v>2212</v>
      </c>
      <c r="B2206" t="s">
        <v>6801</v>
      </c>
      <c r="C2206" t="s">
        <v>6802</v>
      </c>
      <c r="D2206" t="s">
        <v>393</v>
      </c>
      <c r="E2206" s="2" t="s">
        <v>1392</v>
      </c>
      <c r="F2206" t="s">
        <v>3639</v>
      </c>
      <c r="G2206" s="2" t="s">
        <v>1184</v>
      </c>
      <c r="H2206" t="s">
        <v>1405</v>
      </c>
    </row>
    <row r="2207" spans="1:8" x14ac:dyDescent="0.15">
      <c r="A2207" s="232">
        <v>2213</v>
      </c>
      <c r="B2207" t="s">
        <v>6803</v>
      </c>
      <c r="C2207" t="s">
        <v>6804</v>
      </c>
      <c r="D2207" t="s">
        <v>393</v>
      </c>
      <c r="E2207" s="2" t="s">
        <v>1392</v>
      </c>
      <c r="F2207" t="s">
        <v>2003</v>
      </c>
      <c r="G2207" s="2" t="s">
        <v>5749</v>
      </c>
      <c r="H2207" t="s">
        <v>1405</v>
      </c>
    </row>
    <row r="2208" spans="1:8" x14ac:dyDescent="0.15">
      <c r="A2208" s="232">
        <v>2214</v>
      </c>
      <c r="B2208" t="s">
        <v>6805</v>
      </c>
      <c r="C2208" t="s">
        <v>6806</v>
      </c>
      <c r="D2208" t="s">
        <v>393</v>
      </c>
      <c r="E2208" s="2" t="s">
        <v>1392</v>
      </c>
      <c r="F2208" t="s">
        <v>1980</v>
      </c>
      <c r="G2208" s="2" t="s">
        <v>1185</v>
      </c>
      <c r="H2208" t="s">
        <v>1405</v>
      </c>
    </row>
    <row r="2209" spans="1:8" x14ac:dyDescent="0.15">
      <c r="A2209" s="232">
        <v>2215</v>
      </c>
      <c r="B2209" t="s">
        <v>6807</v>
      </c>
      <c r="C2209" t="s">
        <v>6808</v>
      </c>
      <c r="D2209" t="s">
        <v>393</v>
      </c>
      <c r="E2209" s="2" t="s">
        <v>1392</v>
      </c>
      <c r="F2209" t="s">
        <v>1980</v>
      </c>
      <c r="G2209" s="2" t="s">
        <v>2463</v>
      </c>
      <c r="H2209" t="s">
        <v>1405</v>
      </c>
    </row>
    <row r="2210" spans="1:8" x14ac:dyDescent="0.15">
      <c r="A2210" s="232">
        <v>2216</v>
      </c>
      <c r="B2210" t="s">
        <v>6809</v>
      </c>
      <c r="C2210" t="s">
        <v>6810</v>
      </c>
      <c r="D2210" t="s">
        <v>393</v>
      </c>
      <c r="E2210" s="2" t="s">
        <v>1392</v>
      </c>
      <c r="F2210" t="s">
        <v>2087</v>
      </c>
      <c r="G2210" s="2" t="s">
        <v>1186</v>
      </c>
      <c r="H2210" t="s">
        <v>1405</v>
      </c>
    </row>
    <row r="2211" spans="1:8" x14ac:dyDescent="0.15">
      <c r="A2211" s="232">
        <v>2217</v>
      </c>
      <c r="B2211" t="s">
        <v>6811</v>
      </c>
      <c r="C2211" t="s">
        <v>6812</v>
      </c>
      <c r="D2211" t="s">
        <v>393</v>
      </c>
      <c r="E2211" s="2" t="s">
        <v>1392</v>
      </c>
      <c r="F2211" t="s">
        <v>1901</v>
      </c>
      <c r="G2211" s="2" t="s">
        <v>623</v>
      </c>
      <c r="H2211" t="s">
        <v>1405</v>
      </c>
    </row>
    <row r="2212" spans="1:8" x14ac:dyDescent="0.15">
      <c r="A2212" s="232">
        <v>2218</v>
      </c>
      <c r="B2212" t="s">
        <v>6813</v>
      </c>
      <c r="C2212" t="s">
        <v>6814</v>
      </c>
      <c r="D2212" t="s">
        <v>393</v>
      </c>
      <c r="E2212" s="2" t="s">
        <v>1392</v>
      </c>
      <c r="F2212" t="s">
        <v>2133</v>
      </c>
      <c r="G2212" s="2" t="s">
        <v>2460</v>
      </c>
      <c r="H2212" t="s">
        <v>1405</v>
      </c>
    </row>
    <row r="2213" spans="1:8" x14ac:dyDescent="0.15">
      <c r="A2213" s="232">
        <v>2219</v>
      </c>
      <c r="B2213" t="s">
        <v>6815</v>
      </c>
      <c r="C2213" t="s">
        <v>6816</v>
      </c>
      <c r="D2213" t="s">
        <v>393</v>
      </c>
      <c r="E2213" s="2" t="s">
        <v>1392</v>
      </c>
      <c r="F2213" t="s">
        <v>1901</v>
      </c>
      <c r="G2213" s="2" t="s">
        <v>6798</v>
      </c>
      <c r="H2213" t="s">
        <v>1405</v>
      </c>
    </row>
    <row r="2214" spans="1:8" x14ac:dyDescent="0.15">
      <c r="A2214" s="232">
        <v>2220</v>
      </c>
      <c r="B2214" t="s">
        <v>6817</v>
      </c>
      <c r="C2214" t="s">
        <v>6818</v>
      </c>
      <c r="D2214" t="s">
        <v>393</v>
      </c>
      <c r="E2214" s="2" t="s">
        <v>1392</v>
      </c>
      <c r="F2214" t="s">
        <v>1910</v>
      </c>
      <c r="G2214" s="2" t="s">
        <v>6819</v>
      </c>
      <c r="H2214" t="s">
        <v>1405</v>
      </c>
    </row>
    <row r="2215" spans="1:8" x14ac:dyDescent="0.15">
      <c r="A2215" s="232">
        <v>2221</v>
      </c>
      <c r="B2215" t="s">
        <v>6820</v>
      </c>
      <c r="C2215" t="s">
        <v>6821</v>
      </c>
      <c r="D2215" t="s">
        <v>393</v>
      </c>
      <c r="E2215" s="2" t="s">
        <v>1392</v>
      </c>
      <c r="F2215" t="s">
        <v>2212</v>
      </c>
      <c r="G2215" s="2" t="s">
        <v>942</v>
      </c>
      <c r="H2215" t="s">
        <v>1405</v>
      </c>
    </row>
    <row r="2216" spans="1:8" x14ac:dyDescent="0.15">
      <c r="A2216" s="232">
        <v>2222</v>
      </c>
      <c r="B2216" t="s">
        <v>6822</v>
      </c>
      <c r="C2216" t="s">
        <v>6823</v>
      </c>
      <c r="D2216" t="s">
        <v>422</v>
      </c>
      <c r="E2216" s="2" t="s">
        <v>271</v>
      </c>
      <c r="F2216" t="s">
        <v>2108</v>
      </c>
      <c r="G2216" s="2">
        <v>980621</v>
      </c>
      <c r="H2216" t="s">
        <v>1405</v>
      </c>
    </row>
    <row r="2217" spans="1:8" x14ac:dyDescent="0.15">
      <c r="A2217" s="232">
        <v>2223</v>
      </c>
      <c r="B2217" t="s">
        <v>6824</v>
      </c>
      <c r="C2217" t="s">
        <v>6825</v>
      </c>
      <c r="D2217" t="s">
        <v>422</v>
      </c>
      <c r="E2217" s="2" t="s">
        <v>271</v>
      </c>
      <c r="F2217" t="s">
        <v>2010</v>
      </c>
      <c r="G2217" s="2">
        <v>980720</v>
      </c>
      <c r="H2217" t="s">
        <v>1405</v>
      </c>
    </row>
    <row r="2218" spans="1:8" x14ac:dyDescent="0.15">
      <c r="A2218" s="232">
        <v>2224</v>
      </c>
      <c r="B2218" t="s">
        <v>6826</v>
      </c>
      <c r="C2218" t="s">
        <v>6827</v>
      </c>
      <c r="D2218" t="s">
        <v>422</v>
      </c>
      <c r="E2218" s="2" t="s">
        <v>271</v>
      </c>
      <c r="F2218" t="s">
        <v>1932</v>
      </c>
      <c r="G2218" s="2">
        <v>980718</v>
      </c>
      <c r="H2218" t="s">
        <v>1405</v>
      </c>
    </row>
    <row r="2219" spans="1:8" x14ac:dyDescent="0.15">
      <c r="A2219" s="232">
        <v>2225</v>
      </c>
      <c r="B2219" t="s">
        <v>6828</v>
      </c>
      <c r="C2219" t="s">
        <v>6829</v>
      </c>
      <c r="D2219" t="s">
        <v>422</v>
      </c>
      <c r="E2219" s="2" t="s">
        <v>271</v>
      </c>
      <c r="F2219" t="s">
        <v>2256</v>
      </c>
      <c r="G2219" s="2" t="s">
        <v>2874</v>
      </c>
      <c r="H2219" t="s">
        <v>1405</v>
      </c>
    </row>
    <row r="2220" spans="1:8" x14ac:dyDescent="0.15">
      <c r="A2220" s="232">
        <v>2226</v>
      </c>
      <c r="B2220" t="s">
        <v>6830</v>
      </c>
      <c r="C2220" t="s">
        <v>6831</v>
      </c>
      <c r="D2220" t="s">
        <v>422</v>
      </c>
      <c r="E2220" s="2" t="s">
        <v>271</v>
      </c>
      <c r="F2220" t="s">
        <v>1980</v>
      </c>
      <c r="G2220" s="2">
        <v>980819</v>
      </c>
      <c r="H2220" t="s">
        <v>1405</v>
      </c>
    </row>
    <row r="2221" spans="1:8" x14ac:dyDescent="0.15">
      <c r="A2221" s="232">
        <v>2227</v>
      </c>
      <c r="B2221" t="s">
        <v>6832</v>
      </c>
      <c r="C2221" t="s">
        <v>6833</v>
      </c>
      <c r="D2221" t="s">
        <v>422</v>
      </c>
      <c r="E2221" s="2" t="s">
        <v>271</v>
      </c>
      <c r="F2221" t="s">
        <v>1948</v>
      </c>
      <c r="G2221" s="2">
        <v>981202</v>
      </c>
      <c r="H2221" t="s">
        <v>1405</v>
      </c>
    </row>
    <row r="2222" spans="1:8" x14ac:dyDescent="0.15">
      <c r="A2222" s="232">
        <v>2228</v>
      </c>
      <c r="B2222" t="s">
        <v>6834</v>
      </c>
      <c r="C2222" t="s">
        <v>6835</v>
      </c>
      <c r="D2222" t="s">
        <v>422</v>
      </c>
      <c r="E2222" s="2" t="s">
        <v>271</v>
      </c>
      <c r="F2222" t="s">
        <v>1910</v>
      </c>
      <c r="G2222" s="2">
        <v>980423</v>
      </c>
      <c r="H2222" t="s">
        <v>1405</v>
      </c>
    </row>
    <row r="2223" spans="1:8" x14ac:dyDescent="0.15">
      <c r="A2223" s="232">
        <v>2229</v>
      </c>
      <c r="B2223" t="s">
        <v>6836</v>
      </c>
      <c r="C2223" t="s">
        <v>6837</v>
      </c>
      <c r="D2223" t="s">
        <v>422</v>
      </c>
      <c r="E2223" s="2" t="s">
        <v>271</v>
      </c>
      <c r="F2223" t="s">
        <v>1945</v>
      </c>
      <c r="G2223" s="2">
        <v>980815</v>
      </c>
      <c r="H2223" t="s">
        <v>1405</v>
      </c>
    </row>
    <row r="2224" spans="1:8" x14ac:dyDescent="0.15">
      <c r="A2224" s="232">
        <v>2230</v>
      </c>
      <c r="B2224" t="s">
        <v>6838</v>
      </c>
      <c r="C2224" t="s">
        <v>6839</v>
      </c>
      <c r="D2224" t="s">
        <v>422</v>
      </c>
      <c r="E2224" s="2" t="s">
        <v>271</v>
      </c>
      <c r="F2224" t="s">
        <v>2018</v>
      </c>
      <c r="G2224" s="2">
        <v>980429</v>
      </c>
      <c r="H2224" t="s">
        <v>1405</v>
      </c>
    </row>
    <row r="2225" spans="1:8" x14ac:dyDescent="0.15">
      <c r="A2225" s="232">
        <v>2231</v>
      </c>
      <c r="B2225" t="s">
        <v>6840</v>
      </c>
      <c r="C2225" t="s">
        <v>6841</v>
      </c>
      <c r="D2225" t="s">
        <v>422</v>
      </c>
      <c r="E2225" s="2" t="s">
        <v>270</v>
      </c>
      <c r="F2225" t="s">
        <v>1932</v>
      </c>
      <c r="G2225" s="2">
        <v>991027</v>
      </c>
      <c r="H2225" t="s">
        <v>1405</v>
      </c>
    </row>
    <row r="2226" spans="1:8" x14ac:dyDescent="0.15">
      <c r="A2226" s="232">
        <v>2232</v>
      </c>
      <c r="B2226" t="s">
        <v>6842</v>
      </c>
      <c r="C2226" t="s">
        <v>6843</v>
      </c>
      <c r="D2226" t="s">
        <v>422</v>
      </c>
      <c r="E2226" s="2" t="s">
        <v>270</v>
      </c>
      <c r="F2226" t="s">
        <v>1980</v>
      </c>
      <c r="G2226" s="2">
        <v>990623</v>
      </c>
      <c r="H2226" t="s">
        <v>1405</v>
      </c>
    </row>
    <row r="2227" spans="1:8" x14ac:dyDescent="0.15">
      <c r="A2227" s="232">
        <v>2233</v>
      </c>
      <c r="B2227" t="s">
        <v>6844</v>
      </c>
      <c r="C2227" t="s">
        <v>6845</v>
      </c>
      <c r="D2227" t="s">
        <v>422</v>
      </c>
      <c r="E2227" s="2" t="s">
        <v>270</v>
      </c>
      <c r="F2227" t="s">
        <v>2003</v>
      </c>
      <c r="G2227" s="2">
        <v>990719</v>
      </c>
      <c r="H2227" t="s">
        <v>1405</v>
      </c>
    </row>
    <row r="2228" spans="1:8" x14ac:dyDescent="0.15">
      <c r="A2228" s="232">
        <v>2234</v>
      </c>
      <c r="B2228" t="s">
        <v>6846</v>
      </c>
      <c r="C2228" t="s">
        <v>6847</v>
      </c>
      <c r="D2228" t="s">
        <v>422</v>
      </c>
      <c r="E2228" s="2" t="s">
        <v>270</v>
      </c>
      <c r="F2228" t="s">
        <v>2070</v>
      </c>
      <c r="G2228" s="2">
        <v>991027</v>
      </c>
      <c r="H2228" t="s">
        <v>1405</v>
      </c>
    </row>
    <row r="2229" spans="1:8" x14ac:dyDescent="0.15">
      <c r="A2229" s="232">
        <v>2235</v>
      </c>
      <c r="B2229" t="s">
        <v>6848</v>
      </c>
      <c r="C2229" t="s">
        <v>6849</v>
      </c>
      <c r="D2229" t="s">
        <v>422</v>
      </c>
      <c r="E2229" s="2" t="s">
        <v>270</v>
      </c>
      <c r="F2229" t="s">
        <v>1932</v>
      </c>
      <c r="G2229" s="2">
        <v>990716</v>
      </c>
      <c r="H2229" t="s">
        <v>1405</v>
      </c>
    </row>
    <row r="2230" spans="1:8" x14ac:dyDescent="0.15">
      <c r="A2230" s="232">
        <v>2236</v>
      </c>
      <c r="B2230" t="s">
        <v>6850</v>
      </c>
      <c r="C2230" t="s">
        <v>6851</v>
      </c>
      <c r="D2230" t="s">
        <v>422</v>
      </c>
      <c r="E2230" s="2" t="s">
        <v>270</v>
      </c>
      <c r="F2230" t="s">
        <v>2528</v>
      </c>
      <c r="G2230" s="2" t="s">
        <v>5064</v>
      </c>
      <c r="H2230" t="s">
        <v>1405</v>
      </c>
    </row>
    <row r="2231" spans="1:8" x14ac:dyDescent="0.15">
      <c r="A2231" s="232">
        <v>2237</v>
      </c>
      <c r="B2231" t="s">
        <v>6852</v>
      </c>
      <c r="C2231" t="s">
        <v>6853</v>
      </c>
      <c r="D2231" t="s">
        <v>422</v>
      </c>
      <c r="E2231" s="2" t="s">
        <v>270</v>
      </c>
      <c r="F2231" t="s">
        <v>2108</v>
      </c>
      <c r="G2231" s="2" t="s">
        <v>599</v>
      </c>
      <c r="H2231" t="s">
        <v>1405</v>
      </c>
    </row>
    <row r="2232" spans="1:8" x14ac:dyDescent="0.15">
      <c r="A2232" s="232">
        <v>2238</v>
      </c>
      <c r="B2232" t="s">
        <v>6854</v>
      </c>
      <c r="C2232" t="s">
        <v>6855</v>
      </c>
      <c r="D2232" t="s">
        <v>422</v>
      </c>
      <c r="E2232" s="2" t="s">
        <v>270</v>
      </c>
      <c r="F2232" t="s">
        <v>2003</v>
      </c>
      <c r="G2232" s="2">
        <v>990514</v>
      </c>
      <c r="H2232" t="s">
        <v>1405</v>
      </c>
    </row>
    <row r="2233" spans="1:8" x14ac:dyDescent="0.15">
      <c r="A2233" s="232">
        <v>2239</v>
      </c>
      <c r="B2233" t="s">
        <v>6856</v>
      </c>
      <c r="C2233" t="s">
        <v>6857</v>
      </c>
      <c r="D2233" t="s">
        <v>422</v>
      </c>
      <c r="E2233" s="2" t="s">
        <v>269</v>
      </c>
      <c r="F2233" t="s">
        <v>2212</v>
      </c>
      <c r="G2233" s="2" t="s">
        <v>699</v>
      </c>
      <c r="H2233" t="s">
        <v>1405</v>
      </c>
    </row>
    <row r="2234" spans="1:8" x14ac:dyDescent="0.15">
      <c r="A2234" s="232">
        <v>2240</v>
      </c>
      <c r="B2234" t="s">
        <v>6858</v>
      </c>
      <c r="C2234" t="s">
        <v>6859</v>
      </c>
      <c r="D2234" t="s">
        <v>422</v>
      </c>
      <c r="E2234" s="2" t="s">
        <v>269</v>
      </c>
      <c r="F2234" t="s">
        <v>2087</v>
      </c>
      <c r="G2234" s="2" t="s">
        <v>902</v>
      </c>
      <c r="H2234" t="s">
        <v>1405</v>
      </c>
    </row>
    <row r="2235" spans="1:8" x14ac:dyDescent="0.15">
      <c r="A2235" s="232">
        <v>2241</v>
      </c>
      <c r="B2235" t="s">
        <v>6860</v>
      </c>
      <c r="C2235" t="s">
        <v>6861</v>
      </c>
      <c r="D2235" t="s">
        <v>422</v>
      </c>
      <c r="E2235" s="2" t="s">
        <v>269</v>
      </c>
      <c r="F2235" t="s">
        <v>1932</v>
      </c>
      <c r="G2235" s="2" t="s">
        <v>6061</v>
      </c>
      <c r="H2235" t="s">
        <v>1405</v>
      </c>
    </row>
    <row r="2236" spans="1:8" x14ac:dyDescent="0.15">
      <c r="A2236" s="232">
        <v>2242</v>
      </c>
      <c r="B2236" t="s">
        <v>6862</v>
      </c>
      <c r="C2236" t="s">
        <v>6863</v>
      </c>
      <c r="D2236" t="s">
        <v>422</v>
      </c>
      <c r="E2236" s="2" t="s">
        <v>269</v>
      </c>
      <c r="F2236" t="s">
        <v>1980</v>
      </c>
      <c r="G2236" s="2" t="s">
        <v>5807</v>
      </c>
      <c r="H2236" t="s">
        <v>1405</v>
      </c>
    </row>
    <row r="2237" spans="1:8" x14ac:dyDescent="0.15">
      <c r="A2237" s="232">
        <v>2243</v>
      </c>
      <c r="B2237" t="s">
        <v>6864</v>
      </c>
      <c r="C2237" t="s">
        <v>6865</v>
      </c>
      <c r="D2237" t="s">
        <v>422</v>
      </c>
      <c r="E2237" s="2" t="s">
        <v>269</v>
      </c>
      <c r="F2237" t="s">
        <v>1983</v>
      </c>
      <c r="G2237" s="2" t="s">
        <v>2240</v>
      </c>
      <c r="H2237" t="s">
        <v>1405</v>
      </c>
    </row>
    <row r="2238" spans="1:8" x14ac:dyDescent="0.15">
      <c r="A2238" s="232">
        <v>2244</v>
      </c>
      <c r="B2238" t="s">
        <v>6866</v>
      </c>
      <c r="C2238" t="s">
        <v>6867</v>
      </c>
      <c r="D2238" t="s">
        <v>422</v>
      </c>
      <c r="E2238" s="2" t="s">
        <v>269</v>
      </c>
      <c r="F2238" t="s">
        <v>2133</v>
      </c>
      <c r="G2238" s="2" t="s">
        <v>1096</v>
      </c>
      <c r="H2238" t="s">
        <v>1405</v>
      </c>
    </row>
    <row r="2239" spans="1:8" x14ac:dyDescent="0.15">
      <c r="A2239" s="232">
        <v>2245</v>
      </c>
      <c r="B2239" t="s">
        <v>6868</v>
      </c>
      <c r="C2239" t="s">
        <v>6869</v>
      </c>
      <c r="D2239" t="s">
        <v>422</v>
      </c>
      <c r="E2239" s="2" t="s">
        <v>269</v>
      </c>
      <c r="F2239" t="s">
        <v>2018</v>
      </c>
      <c r="G2239" s="2" t="s">
        <v>1053</v>
      </c>
      <c r="H2239" t="s">
        <v>1405</v>
      </c>
    </row>
    <row r="2240" spans="1:8" x14ac:dyDescent="0.15">
      <c r="A2240" s="232">
        <v>2246</v>
      </c>
      <c r="B2240" t="s">
        <v>6870</v>
      </c>
      <c r="C2240" t="s">
        <v>6871</v>
      </c>
      <c r="D2240" t="s">
        <v>422</v>
      </c>
      <c r="E2240" s="2" t="s">
        <v>269</v>
      </c>
      <c r="F2240" t="s">
        <v>1901</v>
      </c>
      <c r="G2240" s="2" t="s">
        <v>618</v>
      </c>
      <c r="H2240" t="s">
        <v>1405</v>
      </c>
    </row>
    <row r="2241" spans="1:8" x14ac:dyDescent="0.15">
      <c r="A2241" s="232">
        <v>2247</v>
      </c>
      <c r="B2241" t="s">
        <v>6872</v>
      </c>
      <c r="C2241" t="s">
        <v>6873</v>
      </c>
      <c r="D2241" t="s">
        <v>422</v>
      </c>
      <c r="E2241" s="2" t="s">
        <v>269</v>
      </c>
      <c r="F2241" t="s">
        <v>2528</v>
      </c>
      <c r="G2241" s="2" t="s">
        <v>1187</v>
      </c>
      <c r="H2241" t="s">
        <v>1405</v>
      </c>
    </row>
    <row r="2242" spans="1:8" x14ac:dyDescent="0.15">
      <c r="A2242" s="232">
        <v>2248</v>
      </c>
      <c r="B2242" t="s">
        <v>6874</v>
      </c>
      <c r="C2242" t="s">
        <v>6875</v>
      </c>
      <c r="D2242" t="s">
        <v>422</v>
      </c>
      <c r="E2242" s="2" t="s">
        <v>269</v>
      </c>
      <c r="F2242" t="s">
        <v>2003</v>
      </c>
      <c r="G2242" s="2" t="s">
        <v>2647</v>
      </c>
      <c r="H2242" t="s">
        <v>1405</v>
      </c>
    </row>
    <row r="2243" spans="1:8" x14ac:dyDescent="0.15">
      <c r="A2243" s="232">
        <v>2249</v>
      </c>
      <c r="B2243" t="s">
        <v>6876</v>
      </c>
      <c r="C2243" t="s">
        <v>6877</v>
      </c>
      <c r="D2243" t="s">
        <v>422</v>
      </c>
      <c r="E2243" s="2" t="s">
        <v>269</v>
      </c>
      <c r="F2243" t="s">
        <v>1948</v>
      </c>
      <c r="G2243" s="2" t="s">
        <v>1188</v>
      </c>
      <c r="H2243" t="s">
        <v>1405</v>
      </c>
    </row>
    <row r="2244" spans="1:8" x14ac:dyDescent="0.15">
      <c r="A2244" s="232">
        <v>2250</v>
      </c>
      <c r="B2244" t="s">
        <v>6878</v>
      </c>
      <c r="C2244" t="s">
        <v>6879</v>
      </c>
      <c r="D2244" t="s">
        <v>422</v>
      </c>
      <c r="E2244" s="2" t="s">
        <v>269</v>
      </c>
      <c r="F2244" t="s">
        <v>1910</v>
      </c>
      <c r="G2244" s="2" t="s">
        <v>662</v>
      </c>
      <c r="H2244" t="s">
        <v>1405</v>
      </c>
    </row>
    <row r="2245" spans="1:8" x14ac:dyDescent="0.15">
      <c r="A2245" s="232">
        <v>2251</v>
      </c>
      <c r="B2245" t="s">
        <v>6880</v>
      </c>
      <c r="C2245" t="s">
        <v>6881</v>
      </c>
      <c r="D2245" t="s">
        <v>422</v>
      </c>
      <c r="E2245" s="2" t="s">
        <v>269</v>
      </c>
      <c r="F2245" t="s">
        <v>2137</v>
      </c>
      <c r="G2245" s="2" t="s">
        <v>563</v>
      </c>
      <c r="H2245" t="s">
        <v>1405</v>
      </c>
    </row>
    <row r="2246" spans="1:8" x14ac:dyDescent="0.15">
      <c r="A2246" s="232">
        <v>2252</v>
      </c>
      <c r="B2246" t="s">
        <v>6882</v>
      </c>
      <c r="C2246" t="s">
        <v>6883</v>
      </c>
      <c r="D2246" t="s">
        <v>422</v>
      </c>
      <c r="E2246" s="2" t="s">
        <v>269</v>
      </c>
      <c r="F2246" t="s">
        <v>2373</v>
      </c>
      <c r="G2246" s="2" t="s">
        <v>662</v>
      </c>
      <c r="H2246" t="s">
        <v>1405</v>
      </c>
    </row>
    <row r="2247" spans="1:8" x14ac:dyDescent="0.15">
      <c r="A2247" s="232">
        <v>2253</v>
      </c>
      <c r="B2247" t="s">
        <v>6884</v>
      </c>
      <c r="C2247" t="s">
        <v>6885</v>
      </c>
      <c r="D2247" t="s">
        <v>422</v>
      </c>
      <c r="E2247" s="2" t="s">
        <v>1392</v>
      </c>
      <c r="F2247" t="s">
        <v>2003</v>
      </c>
      <c r="G2247" s="2" t="s">
        <v>6886</v>
      </c>
      <c r="H2247" t="s">
        <v>1405</v>
      </c>
    </row>
    <row r="2248" spans="1:8" x14ac:dyDescent="0.15">
      <c r="A2248" s="232">
        <v>2254</v>
      </c>
      <c r="B2248" t="s">
        <v>6887</v>
      </c>
      <c r="C2248" t="s">
        <v>6888</v>
      </c>
      <c r="D2248" t="s">
        <v>422</v>
      </c>
      <c r="E2248" s="2" t="s">
        <v>1392</v>
      </c>
      <c r="F2248" t="s">
        <v>2206</v>
      </c>
      <c r="G2248" s="2" t="s">
        <v>626</v>
      </c>
      <c r="H2248" t="s">
        <v>1405</v>
      </c>
    </row>
    <row r="2249" spans="1:8" x14ac:dyDescent="0.15">
      <c r="A2249" s="232">
        <v>2255</v>
      </c>
      <c r="B2249" t="s">
        <v>6889</v>
      </c>
      <c r="C2249" t="s">
        <v>6890</v>
      </c>
      <c r="D2249" t="s">
        <v>422</v>
      </c>
      <c r="E2249" s="2" t="s">
        <v>1392</v>
      </c>
      <c r="F2249" t="s">
        <v>2476</v>
      </c>
      <c r="G2249" s="2" t="s">
        <v>5820</v>
      </c>
      <c r="H2249" t="s">
        <v>1405</v>
      </c>
    </row>
    <row r="2250" spans="1:8" x14ac:dyDescent="0.15">
      <c r="A2250" s="232">
        <v>2256</v>
      </c>
      <c r="B2250" t="s">
        <v>6891</v>
      </c>
      <c r="C2250" t="s">
        <v>6892</v>
      </c>
      <c r="D2250" t="s">
        <v>422</v>
      </c>
      <c r="E2250" s="2" t="s">
        <v>1392</v>
      </c>
      <c r="F2250" t="s">
        <v>1910</v>
      </c>
      <c r="G2250" s="2" t="s">
        <v>6893</v>
      </c>
      <c r="H2250" t="s">
        <v>1405</v>
      </c>
    </row>
    <row r="2251" spans="1:8" x14ac:dyDescent="0.15">
      <c r="A2251" s="232">
        <v>2257</v>
      </c>
      <c r="B2251" t="s">
        <v>6894</v>
      </c>
      <c r="C2251" t="s">
        <v>6895</v>
      </c>
      <c r="D2251" t="s">
        <v>422</v>
      </c>
      <c r="E2251" s="2" t="s">
        <v>1392</v>
      </c>
      <c r="F2251" t="s">
        <v>1901</v>
      </c>
      <c r="G2251" s="2" t="s">
        <v>6896</v>
      </c>
      <c r="H2251" t="s">
        <v>1405</v>
      </c>
    </row>
    <row r="2252" spans="1:8" x14ac:dyDescent="0.15">
      <c r="A2252" s="232">
        <v>2258</v>
      </c>
      <c r="B2252" t="s">
        <v>6897</v>
      </c>
      <c r="C2252" t="s">
        <v>6898</v>
      </c>
      <c r="D2252" t="s">
        <v>422</v>
      </c>
      <c r="E2252" s="2" t="s">
        <v>1392</v>
      </c>
      <c r="F2252" t="s">
        <v>2003</v>
      </c>
      <c r="G2252" s="2" t="s">
        <v>6896</v>
      </c>
      <c r="H2252" t="s">
        <v>1405</v>
      </c>
    </row>
    <row r="2253" spans="1:8" x14ac:dyDescent="0.15">
      <c r="A2253" s="232">
        <v>2259</v>
      </c>
      <c r="B2253" t="s">
        <v>6899</v>
      </c>
      <c r="C2253" t="s">
        <v>6900</v>
      </c>
      <c r="D2253" t="s">
        <v>422</v>
      </c>
      <c r="E2253" s="2" t="s">
        <v>1392</v>
      </c>
      <c r="F2253" t="s">
        <v>2048</v>
      </c>
      <c r="G2253" s="2" t="s">
        <v>1189</v>
      </c>
      <c r="H2253" t="s">
        <v>1405</v>
      </c>
    </row>
    <row r="2254" spans="1:8" x14ac:dyDescent="0.15">
      <c r="A2254" s="232">
        <v>2260</v>
      </c>
      <c r="B2254" t="s">
        <v>6901</v>
      </c>
      <c r="C2254" t="s">
        <v>6902</v>
      </c>
      <c r="D2254" t="s">
        <v>422</v>
      </c>
      <c r="E2254" s="2" t="s">
        <v>1392</v>
      </c>
      <c r="F2254" t="s">
        <v>2003</v>
      </c>
      <c r="G2254" s="2" t="s">
        <v>1110</v>
      </c>
      <c r="H2254" t="s">
        <v>1405</v>
      </c>
    </row>
    <row r="2255" spans="1:8" x14ac:dyDescent="0.15">
      <c r="A2255" s="232">
        <v>2261</v>
      </c>
      <c r="B2255" t="s">
        <v>6903</v>
      </c>
      <c r="C2255" t="s">
        <v>6904</v>
      </c>
      <c r="D2255" t="s">
        <v>422</v>
      </c>
      <c r="E2255" s="2" t="s">
        <v>1392</v>
      </c>
      <c r="F2255" t="s">
        <v>2137</v>
      </c>
      <c r="G2255" s="2" t="s">
        <v>3424</v>
      </c>
      <c r="H2255" t="s">
        <v>1405</v>
      </c>
    </row>
    <row r="2256" spans="1:8" x14ac:dyDescent="0.15">
      <c r="A2256" s="232">
        <v>2262</v>
      </c>
      <c r="B2256" t="s">
        <v>6905</v>
      </c>
      <c r="C2256" t="s">
        <v>6906</v>
      </c>
      <c r="D2256" t="s">
        <v>422</v>
      </c>
      <c r="E2256" s="2" t="s">
        <v>1392</v>
      </c>
      <c r="F2256" t="s">
        <v>2090</v>
      </c>
      <c r="G2256" s="2" t="s">
        <v>1190</v>
      </c>
      <c r="H2256" t="s">
        <v>1405</v>
      </c>
    </row>
    <row r="2257" spans="1:8" x14ac:dyDescent="0.15">
      <c r="A2257" s="232">
        <v>2263</v>
      </c>
      <c r="B2257" t="s">
        <v>6907</v>
      </c>
      <c r="C2257" t="s">
        <v>6908</v>
      </c>
      <c r="D2257" t="s">
        <v>422</v>
      </c>
      <c r="E2257" s="2" t="s">
        <v>1392</v>
      </c>
      <c r="F2257" t="s">
        <v>1932</v>
      </c>
      <c r="G2257" s="2" t="s">
        <v>6909</v>
      </c>
      <c r="H2257" t="s">
        <v>1405</v>
      </c>
    </row>
    <row r="2258" spans="1:8" x14ac:dyDescent="0.15">
      <c r="A2258" s="232">
        <v>2264</v>
      </c>
      <c r="B2258" t="s">
        <v>6910</v>
      </c>
      <c r="C2258" t="s">
        <v>6911</v>
      </c>
      <c r="D2258" t="s">
        <v>422</v>
      </c>
      <c r="E2258" s="2" t="s">
        <v>1392</v>
      </c>
      <c r="F2258" t="s">
        <v>2010</v>
      </c>
      <c r="G2258" s="2" t="s">
        <v>6912</v>
      </c>
      <c r="H2258" t="s">
        <v>1405</v>
      </c>
    </row>
    <row r="2259" spans="1:8" x14ac:dyDescent="0.15">
      <c r="A2259" s="232">
        <v>2265</v>
      </c>
      <c r="B2259" t="s">
        <v>6913</v>
      </c>
      <c r="C2259" t="s">
        <v>6914</v>
      </c>
      <c r="D2259" t="s">
        <v>422</v>
      </c>
      <c r="E2259" s="2" t="s">
        <v>1392</v>
      </c>
      <c r="F2259" t="s">
        <v>2010</v>
      </c>
      <c r="G2259" s="2" t="s">
        <v>1111</v>
      </c>
      <c r="H2259" t="s">
        <v>1405</v>
      </c>
    </row>
    <row r="2260" spans="1:8" x14ac:dyDescent="0.15">
      <c r="A2260" s="232">
        <v>2266</v>
      </c>
      <c r="B2260" t="s">
        <v>6915</v>
      </c>
      <c r="C2260" t="s">
        <v>6916</v>
      </c>
      <c r="D2260" t="s">
        <v>422</v>
      </c>
      <c r="E2260" s="2" t="s">
        <v>1392</v>
      </c>
      <c r="F2260" t="s">
        <v>2553</v>
      </c>
      <c r="G2260" s="2" t="s">
        <v>1191</v>
      </c>
      <c r="H2260" t="s">
        <v>1405</v>
      </c>
    </row>
    <row r="2261" spans="1:8" x14ac:dyDescent="0.15">
      <c r="A2261" s="232">
        <v>2267</v>
      </c>
      <c r="B2261" t="s">
        <v>6917</v>
      </c>
      <c r="C2261" t="s">
        <v>6918</v>
      </c>
      <c r="D2261" t="s">
        <v>422</v>
      </c>
      <c r="E2261" s="2" t="s">
        <v>1392</v>
      </c>
      <c r="F2261" t="s">
        <v>2021</v>
      </c>
      <c r="G2261" s="2" t="s">
        <v>1192</v>
      </c>
      <c r="H2261" t="s">
        <v>1405</v>
      </c>
    </row>
    <row r="2262" spans="1:8" x14ac:dyDescent="0.15">
      <c r="A2262" s="232">
        <v>2274</v>
      </c>
      <c r="B2262" t="s">
        <v>6919</v>
      </c>
      <c r="C2262" t="s">
        <v>6920</v>
      </c>
      <c r="D2262" t="s">
        <v>390</v>
      </c>
      <c r="E2262" s="2" t="s">
        <v>271</v>
      </c>
      <c r="F2262" t="s">
        <v>1921</v>
      </c>
      <c r="G2262" s="2" t="s">
        <v>1193</v>
      </c>
      <c r="H2262" t="s">
        <v>1405</v>
      </c>
    </row>
    <row r="2263" spans="1:8" x14ac:dyDescent="0.15">
      <c r="A2263" s="232">
        <v>2275</v>
      </c>
      <c r="B2263" t="s">
        <v>6921</v>
      </c>
      <c r="C2263" t="s">
        <v>6922</v>
      </c>
      <c r="D2263" t="s">
        <v>390</v>
      </c>
      <c r="E2263" s="2" t="s">
        <v>271</v>
      </c>
      <c r="F2263" t="s">
        <v>1921</v>
      </c>
      <c r="G2263" s="2" t="s">
        <v>1047</v>
      </c>
      <c r="H2263" t="s">
        <v>1405</v>
      </c>
    </row>
    <row r="2264" spans="1:8" x14ac:dyDescent="0.15">
      <c r="A2264" s="232">
        <v>2276</v>
      </c>
      <c r="B2264" t="s">
        <v>6923</v>
      </c>
      <c r="C2264" t="s">
        <v>6924</v>
      </c>
      <c r="D2264" t="s">
        <v>390</v>
      </c>
      <c r="E2264" s="2" t="s">
        <v>271</v>
      </c>
      <c r="F2264" t="s">
        <v>1921</v>
      </c>
      <c r="G2264" s="2" t="s">
        <v>710</v>
      </c>
      <c r="H2264" t="s">
        <v>1405</v>
      </c>
    </row>
    <row r="2265" spans="1:8" x14ac:dyDescent="0.15">
      <c r="A2265" s="232">
        <v>2277</v>
      </c>
      <c r="B2265" t="s">
        <v>6925</v>
      </c>
      <c r="C2265" t="s">
        <v>6926</v>
      </c>
      <c r="D2265" t="s">
        <v>390</v>
      </c>
      <c r="E2265" s="2" t="s">
        <v>271</v>
      </c>
      <c r="F2265" t="s">
        <v>1921</v>
      </c>
      <c r="G2265" s="2" t="s">
        <v>974</v>
      </c>
      <c r="H2265" t="s">
        <v>1405</v>
      </c>
    </row>
    <row r="2266" spans="1:8" x14ac:dyDescent="0.15">
      <c r="A2266" s="232">
        <v>2278</v>
      </c>
      <c r="B2266" t="s">
        <v>6927</v>
      </c>
      <c r="C2266" t="s">
        <v>6928</v>
      </c>
      <c r="D2266" t="s">
        <v>390</v>
      </c>
      <c r="E2266" s="2" t="s">
        <v>271</v>
      </c>
      <c r="F2266" t="s">
        <v>1921</v>
      </c>
      <c r="G2266" s="2" t="s">
        <v>6322</v>
      </c>
      <c r="H2266" t="s">
        <v>1405</v>
      </c>
    </row>
    <row r="2267" spans="1:8" x14ac:dyDescent="0.15">
      <c r="A2267" s="232">
        <v>2279</v>
      </c>
      <c r="B2267" t="s">
        <v>6929</v>
      </c>
      <c r="C2267" t="s">
        <v>6930</v>
      </c>
      <c r="D2267" t="s">
        <v>390</v>
      </c>
      <c r="E2267" s="2" t="s">
        <v>271</v>
      </c>
      <c r="F2267" t="s">
        <v>1921</v>
      </c>
      <c r="G2267" s="2" t="s">
        <v>682</v>
      </c>
      <c r="H2267" t="s">
        <v>1405</v>
      </c>
    </row>
    <row r="2268" spans="1:8" x14ac:dyDescent="0.15">
      <c r="A2268" s="232">
        <v>2280</v>
      </c>
      <c r="B2268" t="s">
        <v>6931</v>
      </c>
      <c r="C2268" t="s">
        <v>6932</v>
      </c>
      <c r="D2268" t="s">
        <v>390</v>
      </c>
      <c r="E2268" s="2" t="s">
        <v>271</v>
      </c>
      <c r="F2268" t="s">
        <v>1921</v>
      </c>
      <c r="G2268" s="2" t="s">
        <v>6933</v>
      </c>
      <c r="H2268" t="s">
        <v>1405</v>
      </c>
    </row>
    <row r="2269" spans="1:8" x14ac:dyDescent="0.15">
      <c r="A2269" s="232">
        <v>2281</v>
      </c>
      <c r="B2269" t="s">
        <v>6934</v>
      </c>
      <c r="C2269" t="s">
        <v>6935</v>
      </c>
      <c r="D2269" t="s">
        <v>390</v>
      </c>
      <c r="E2269" s="2" t="s">
        <v>271</v>
      </c>
      <c r="F2269" t="s">
        <v>1921</v>
      </c>
      <c r="G2269" s="2" t="s">
        <v>5674</v>
      </c>
      <c r="H2269" t="s">
        <v>1405</v>
      </c>
    </row>
    <row r="2270" spans="1:8" x14ac:dyDescent="0.15">
      <c r="A2270" s="232">
        <v>2282</v>
      </c>
      <c r="B2270" t="s">
        <v>6936</v>
      </c>
      <c r="C2270" t="s">
        <v>6937</v>
      </c>
      <c r="D2270" t="s">
        <v>390</v>
      </c>
      <c r="E2270" s="2" t="s">
        <v>271</v>
      </c>
      <c r="F2270" t="s">
        <v>1921</v>
      </c>
      <c r="G2270" s="2" t="s">
        <v>6322</v>
      </c>
      <c r="H2270" t="s">
        <v>1405</v>
      </c>
    </row>
    <row r="2271" spans="1:8" x14ac:dyDescent="0.15">
      <c r="A2271" s="232">
        <v>2283</v>
      </c>
      <c r="B2271" t="s">
        <v>6938</v>
      </c>
      <c r="C2271" t="s">
        <v>6939</v>
      </c>
      <c r="D2271" t="s">
        <v>390</v>
      </c>
      <c r="E2271" s="2" t="s">
        <v>270</v>
      </c>
      <c r="F2271" t="s">
        <v>1921</v>
      </c>
      <c r="G2271" s="2" t="s">
        <v>905</v>
      </c>
      <c r="H2271" t="s">
        <v>1405</v>
      </c>
    </row>
    <row r="2272" spans="1:8" x14ac:dyDescent="0.15">
      <c r="A2272" s="232">
        <v>2284</v>
      </c>
      <c r="B2272" t="s">
        <v>6940</v>
      </c>
      <c r="C2272" t="s">
        <v>6941</v>
      </c>
      <c r="D2272" t="s">
        <v>390</v>
      </c>
      <c r="E2272" s="2" t="s">
        <v>270</v>
      </c>
      <c r="F2272" t="s">
        <v>1921</v>
      </c>
      <c r="G2272" s="2" t="s">
        <v>813</v>
      </c>
      <c r="H2272" t="s">
        <v>1405</v>
      </c>
    </row>
    <row r="2273" spans="1:8" x14ac:dyDescent="0.15">
      <c r="A2273" s="232">
        <v>2285</v>
      </c>
      <c r="B2273" t="s">
        <v>6942</v>
      </c>
      <c r="C2273" t="s">
        <v>6943</v>
      </c>
      <c r="D2273" t="s">
        <v>390</v>
      </c>
      <c r="E2273" s="2" t="s">
        <v>270</v>
      </c>
      <c r="F2273" t="s">
        <v>1921</v>
      </c>
      <c r="G2273" s="2" t="s">
        <v>811</v>
      </c>
      <c r="H2273" t="s">
        <v>1405</v>
      </c>
    </row>
    <row r="2274" spans="1:8" x14ac:dyDescent="0.15">
      <c r="A2274" s="232">
        <v>2286</v>
      </c>
      <c r="B2274" t="s">
        <v>6944</v>
      </c>
      <c r="C2274" t="s">
        <v>6945</v>
      </c>
      <c r="D2274" t="s">
        <v>390</v>
      </c>
      <c r="E2274" s="2" t="s">
        <v>270</v>
      </c>
      <c r="F2274" t="s">
        <v>1921</v>
      </c>
      <c r="G2274" s="2" t="s">
        <v>922</v>
      </c>
      <c r="H2274" t="s">
        <v>1405</v>
      </c>
    </row>
    <row r="2275" spans="1:8" x14ac:dyDescent="0.15">
      <c r="A2275" s="232">
        <v>2287</v>
      </c>
      <c r="B2275" t="s">
        <v>6946</v>
      </c>
      <c r="C2275" t="s">
        <v>6947</v>
      </c>
      <c r="D2275" t="s">
        <v>390</v>
      </c>
      <c r="E2275" s="2" t="s">
        <v>270</v>
      </c>
      <c r="F2275" t="s">
        <v>1921</v>
      </c>
      <c r="G2275" s="2" t="s">
        <v>1144</v>
      </c>
      <c r="H2275" t="s">
        <v>6948</v>
      </c>
    </row>
    <row r="2276" spans="1:8" x14ac:dyDescent="0.15">
      <c r="A2276" s="232">
        <v>2288</v>
      </c>
      <c r="B2276" t="s">
        <v>6949</v>
      </c>
      <c r="C2276" t="s">
        <v>6950</v>
      </c>
      <c r="D2276" t="s">
        <v>390</v>
      </c>
      <c r="E2276" s="2" t="s">
        <v>270</v>
      </c>
      <c r="F2276" t="s">
        <v>1921</v>
      </c>
      <c r="G2276" s="2" t="s">
        <v>693</v>
      </c>
      <c r="H2276" t="s">
        <v>1405</v>
      </c>
    </row>
    <row r="2277" spans="1:8" x14ac:dyDescent="0.15">
      <c r="A2277" s="232">
        <v>2289</v>
      </c>
      <c r="B2277" t="s">
        <v>6951</v>
      </c>
      <c r="C2277" t="s">
        <v>6952</v>
      </c>
      <c r="D2277" t="s">
        <v>390</v>
      </c>
      <c r="E2277" s="2" t="s">
        <v>270</v>
      </c>
      <c r="F2277" t="s">
        <v>1921</v>
      </c>
      <c r="G2277" s="2" t="s">
        <v>812</v>
      </c>
      <c r="H2277" t="s">
        <v>1405</v>
      </c>
    </row>
    <row r="2278" spans="1:8" x14ac:dyDescent="0.15">
      <c r="A2278" s="232">
        <v>2290</v>
      </c>
      <c r="B2278" t="s">
        <v>6953</v>
      </c>
      <c r="C2278" t="s">
        <v>6954</v>
      </c>
      <c r="D2278" t="s">
        <v>390</v>
      </c>
      <c r="E2278" s="2" t="s">
        <v>270</v>
      </c>
      <c r="F2278" t="s">
        <v>1921</v>
      </c>
      <c r="G2278" s="2" t="s">
        <v>1194</v>
      </c>
      <c r="H2278" t="s">
        <v>1405</v>
      </c>
    </row>
    <row r="2279" spans="1:8" x14ac:dyDescent="0.15">
      <c r="A2279" s="232">
        <v>2291</v>
      </c>
      <c r="B2279" t="s">
        <v>6955</v>
      </c>
      <c r="C2279" t="s">
        <v>6956</v>
      </c>
      <c r="D2279" t="s">
        <v>390</v>
      </c>
      <c r="E2279" s="2" t="s">
        <v>270</v>
      </c>
      <c r="F2279" t="s">
        <v>1921</v>
      </c>
      <c r="G2279" s="2" t="s">
        <v>992</v>
      </c>
      <c r="H2279" t="s">
        <v>1405</v>
      </c>
    </row>
    <row r="2280" spans="1:8" x14ac:dyDescent="0.15">
      <c r="A2280" s="232">
        <v>2292</v>
      </c>
      <c r="B2280" t="s">
        <v>6957</v>
      </c>
      <c r="C2280" t="s">
        <v>6958</v>
      </c>
      <c r="D2280" t="s">
        <v>390</v>
      </c>
      <c r="E2280" s="2" t="s">
        <v>270</v>
      </c>
      <c r="F2280" t="s">
        <v>1921</v>
      </c>
      <c r="G2280" s="2" t="s">
        <v>813</v>
      </c>
      <c r="H2280" t="s">
        <v>1405</v>
      </c>
    </row>
    <row r="2281" spans="1:8" x14ac:dyDescent="0.15">
      <c r="A2281" s="232">
        <v>2293</v>
      </c>
      <c r="B2281" t="s">
        <v>6959</v>
      </c>
      <c r="C2281" t="s">
        <v>6960</v>
      </c>
      <c r="D2281" t="s">
        <v>390</v>
      </c>
      <c r="E2281" s="2" t="s">
        <v>270</v>
      </c>
      <c r="F2281" t="s">
        <v>1921</v>
      </c>
      <c r="G2281" s="2" t="s">
        <v>1106</v>
      </c>
      <c r="H2281" t="s">
        <v>1405</v>
      </c>
    </row>
    <row r="2282" spans="1:8" x14ac:dyDescent="0.15">
      <c r="A2282" s="232">
        <v>2294</v>
      </c>
      <c r="B2282" t="s">
        <v>6961</v>
      </c>
      <c r="C2282" t="s">
        <v>6962</v>
      </c>
      <c r="D2282" t="s">
        <v>390</v>
      </c>
      <c r="E2282" s="2" t="s">
        <v>270</v>
      </c>
      <c r="F2282" t="s">
        <v>1921</v>
      </c>
      <c r="G2282" s="2" t="s">
        <v>3208</v>
      </c>
      <c r="H2282" t="s">
        <v>1405</v>
      </c>
    </row>
    <row r="2283" spans="1:8" x14ac:dyDescent="0.15">
      <c r="A2283" s="232">
        <v>2295</v>
      </c>
      <c r="B2283" t="s">
        <v>6963</v>
      </c>
      <c r="C2283" t="s">
        <v>6964</v>
      </c>
      <c r="D2283" t="s">
        <v>390</v>
      </c>
      <c r="E2283" s="2" t="s">
        <v>270</v>
      </c>
      <c r="F2283" t="s">
        <v>1921</v>
      </c>
      <c r="G2283" s="2" t="s">
        <v>867</v>
      </c>
      <c r="H2283" t="s">
        <v>1405</v>
      </c>
    </row>
    <row r="2284" spans="1:8" x14ac:dyDescent="0.15">
      <c r="A2284" s="232">
        <v>2296</v>
      </c>
      <c r="B2284" t="s">
        <v>6965</v>
      </c>
      <c r="C2284" t="s">
        <v>6966</v>
      </c>
      <c r="D2284" t="s">
        <v>390</v>
      </c>
      <c r="E2284" s="2" t="s">
        <v>269</v>
      </c>
      <c r="F2284" t="s">
        <v>1921</v>
      </c>
      <c r="G2284" s="2" t="s">
        <v>848</v>
      </c>
      <c r="H2284" t="s">
        <v>1405</v>
      </c>
    </row>
    <row r="2285" spans="1:8" x14ac:dyDescent="0.15">
      <c r="A2285" s="232">
        <v>2297</v>
      </c>
      <c r="B2285" t="s">
        <v>6967</v>
      </c>
      <c r="C2285" t="s">
        <v>6968</v>
      </c>
      <c r="D2285" t="s">
        <v>390</v>
      </c>
      <c r="E2285" s="2" t="s">
        <v>269</v>
      </c>
      <c r="F2285" t="s">
        <v>1921</v>
      </c>
      <c r="G2285" s="2" t="s">
        <v>3395</v>
      </c>
      <c r="H2285" t="s">
        <v>1405</v>
      </c>
    </row>
    <row r="2286" spans="1:8" x14ac:dyDescent="0.15">
      <c r="A2286" s="232">
        <v>2298</v>
      </c>
      <c r="B2286" t="s">
        <v>6969</v>
      </c>
      <c r="C2286" t="s">
        <v>6970</v>
      </c>
      <c r="D2286" t="s">
        <v>390</v>
      </c>
      <c r="E2286" s="2" t="s">
        <v>269</v>
      </c>
      <c r="F2286" t="s">
        <v>1921</v>
      </c>
      <c r="G2286" s="2" t="s">
        <v>6971</v>
      </c>
      <c r="H2286" t="s">
        <v>1405</v>
      </c>
    </row>
    <row r="2287" spans="1:8" x14ac:dyDescent="0.15">
      <c r="A2287" s="232">
        <v>2299</v>
      </c>
      <c r="B2287" t="s">
        <v>6972</v>
      </c>
      <c r="C2287" t="s">
        <v>6973</v>
      </c>
      <c r="D2287" t="s">
        <v>390</v>
      </c>
      <c r="E2287" s="2" t="s">
        <v>269</v>
      </c>
      <c r="F2287" t="s">
        <v>1921</v>
      </c>
      <c r="G2287" s="2" t="s">
        <v>734</v>
      </c>
      <c r="H2287" t="s">
        <v>1405</v>
      </c>
    </row>
    <row r="2288" spans="1:8" x14ac:dyDescent="0.15">
      <c r="A2288" s="232">
        <v>2300</v>
      </c>
      <c r="B2288" t="s">
        <v>6974</v>
      </c>
      <c r="C2288" t="s">
        <v>6975</v>
      </c>
      <c r="D2288" t="s">
        <v>390</v>
      </c>
      <c r="E2288" s="2" t="s">
        <v>269</v>
      </c>
      <c r="F2288" t="s">
        <v>1921</v>
      </c>
      <c r="G2288" s="2" t="s">
        <v>1054</v>
      </c>
      <c r="H2288" t="s">
        <v>1405</v>
      </c>
    </row>
    <row r="2289" spans="1:8" x14ac:dyDescent="0.15">
      <c r="A2289" s="232">
        <v>2301</v>
      </c>
      <c r="B2289" t="s">
        <v>6976</v>
      </c>
      <c r="C2289" t="s">
        <v>2539</v>
      </c>
      <c r="D2289" t="s">
        <v>390</v>
      </c>
      <c r="E2289" s="2" t="s">
        <v>269</v>
      </c>
      <c r="F2289" t="s">
        <v>1921</v>
      </c>
      <c r="G2289" s="2" t="s">
        <v>1167</v>
      </c>
      <c r="H2289" t="s">
        <v>1405</v>
      </c>
    </row>
    <row r="2290" spans="1:8" x14ac:dyDescent="0.15">
      <c r="A2290" s="232">
        <v>2302</v>
      </c>
      <c r="B2290" t="s">
        <v>6977</v>
      </c>
      <c r="C2290" t="s">
        <v>6978</v>
      </c>
      <c r="D2290" t="s">
        <v>390</v>
      </c>
      <c r="E2290" s="2" t="s">
        <v>269</v>
      </c>
      <c r="F2290" t="s">
        <v>1921</v>
      </c>
      <c r="G2290" s="2" t="s">
        <v>615</v>
      </c>
      <c r="H2290" t="s">
        <v>1405</v>
      </c>
    </row>
    <row r="2291" spans="1:8" x14ac:dyDescent="0.15">
      <c r="A2291" s="232">
        <v>2303</v>
      </c>
      <c r="B2291" t="s">
        <v>6979</v>
      </c>
      <c r="C2291" t="s">
        <v>6980</v>
      </c>
      <c r="D2291" t="s">
        <v>390</v>
      </c>
      <c r="E2291" s="2" t="s">
        <v>269</v>
      </c>
      <c r="F2291" t="s">
        <v>1921</v>
      </c>
      <c r="G2291" s="2" t="s">
        <v>6981</v>
      </c>
      <c r="H2291" t="s">
        <v>1405</v>
      </c>
    </row>
    <row r="2292" spans="1:8" x14ac:dyDescent="0.15">
      <c r="A2292" s="232">
        <v>2304</v>
      </c>
      <c r="B2292" t="s">
        <v>6982</v>
      </c>
      <c r="C2292" t="s">
        <v>6983</v>
      </c>
      <c r="D2292" t="s">
        <v>390</v>
      </c>
      <c r="E2292" s="2" t="s">
        <v>269</v>
      </c>
      <c r="F2292" t="s">
        <v>1921</v>
      </c>
      <c r="G2292" s="2" t="s">
        <v>758</v>
      </c>
      <c r="H2292" t="s">
        <v>1405</v>
      </c>
    </row>
    <row r="2293" spans="1:8" x14ac:dyDescent="0.15">
      <c r="A2293" s="232">
        <v>2305</v>
      </c>
      <c r="B2293" t="s">
        <v>6984</v>
      </c>
      <c r="C2293" t="s">
        <v>6985</v>
      </c>
      <c r="D2293" t="s">
        <v>390</v>
      </c>
      <c r="E2293" s="2" t="s">
        <v>269</v>
      </c>
      <c r="F2293" t="s">
        <v>1921</v>
      </c>
      <c r="G2293" s="2" t="s">
        <v>3287</v>
      </c>
      <c r="H2293" t="s">
        <v>1405</v>
      </c>
    </row>
    <row r="2294" spans="1:8" x14ac:dyDescent="0.15">
      <c r="A2294" s="232">
        <v>2306</v>
      </c>
      <c r="B2294" t="s">
        <v>6986</v>
      </c>
      <c r="C2294" t="s">
        <v>6987</v>
      </c>
      <c r="D2294" t="s">
        <v>390</v>
      </c>
      <c r="E2294" s="2" t="s">
        <v>271</v>
      </c>
      <c r="F2294" t="s">
        <v>1921</v>
      </c>
      <c r="G2294" s="2" t="s">
        <v>554</v>
      </c>
      <c r="H2294" t="s">
        <v>1405</v>
      </c>
    </row>
    <row r="2295" spans="1:8" x14ac:dyDescent="0.15">
      <c r="A2295" s="232">
        <v>2307</v>
      </c>
      <c r="B2295" t="s">
        <v>6988</v>
      </c>
      <c r="C2295" t="s">
        <v>6989</v>
      </c>
      <c r="D2295" t="s">
        <v>390</v>
      </c>
      <c r="E2295" s="2" t="s">
        <v>271</v>
      </c>
      <c r="F2295" t="s">
        <v>1921</v>
      </c>
      <c r="G2295" s="2" t="s">
        <v>6990</v>
      </c>
      <c r="H2295" t="s">
        <v>1405</v>
      </c>
    </row>
    <row r="2296" spans="1:8" x14ac:dyDescent="0.15">
      <c r="A2296" s="232">
        <v>2308</v>
      </c>
      <c r="B2296" t="s">
        <v>6991</v>
      </c>
      <c r="C2296" t="s">
        <v>6992</v>
      </c>
      <c r="D2296" t="s">
        <v>390</v>
      </c>
      <c r="E2296" s="2" t="s">
        <v>271</v>
      </c>
      <c r="F2296" t="s">
        <v>1921</v>
      </c>
      <c r="G2296" s="2" t="s">
        <v>5674</v>
      </c>
      <c r="H2296" t="s">
        <v>1405</v>
      </c>
    </row>
    <row r="2297" spans="1:8" x14ac:dyDescent="0.15">
      <c r="A2297" s="232">
        <v>2309</v>
      </c>
      <c r="B2297" t="s">
        <v>6993</v>
      </c>
      <c r="C2297" t="s">
        <v>6994</v>
      </c>
      <c r="D2297" t="s">
        <v>390</v>
      </c>
      <c r="E2297" s="2" t="s">
        <v>271</v>
      </c>
      <c r="F2297" t="s">
        <v>2010</v>
      </c>
      <c r="G2297" s="2" t="s">
        <v>6995</v>
      </c>
      <c r="H2297" t="s">
        <v>1405</v>
      </c>
    </row>
    <row r="2298" spans="1:8" x14ac:dyDescent="0.15">
      <c r="A2298" s="232">
        <v>2310</v>
      </c>
      <c r="B2298" t="s">
        <v>6996</v>
      </c>
      <c r="C2298" t="s">
        <v>6997</v>
      </c>
      <c r="D2298" t="s">
        <v>390</v>
      </c>
      <c r="E2298" s="2" t="s">
        <v>271</v>
      </c>
      <c r="F2298" t="s">
        <v>1921</v>
      </c>
      <c r="G2298" s="2" t="s">
        <v>710</v>
      </c>
      <c r="H2298" t="s">
        <v>1405</v>
      </c>
    </row>
    <row r="2299" spans="1:8" x14ac:dyDescent="0.15">
      <c r="A2299" s="232">
        <v>2311</v>
      </c>
      <c r="B2299" t="s">
        <v>6998</v>
      </c>
      <c r="C2299" t="s">
        <v>6999</v>
      </c>
      <c r="D2299" t="s">
        <v>390</v>
      </c>
      <c r="E2299" s="2" t="s">
        <v>271</v>
      </c>
      <c r="F2299" t="s">
        <v>1980</v>
      </c>
      <c r="G2299" s="2" t="s">
        <v>3521</v>
      </c>
      <c r="H2299" t="s">
        <v>1405</v>
      </c>
    </row>
    <row r="2300" spans="1:8" x14ac:dyDescent="0.15">
      <c r="A2300" s="232">
        <v>2312</v>
      </c>
      <c r="B2300" t="s">
        <v>7000</v>
      </c>
      <c r="C2300" t="s">
        <v>7001</v>
      </c>
      <c r="D2300" t="s">
        <v>390</v>
      </c>
      <c r="E2300" s="2" t="s">
        <v>271</v>
      </c>
      <c r="F2300" t="s">
        <v>1917</v>
      </c>
      <c r="G2300" s="2" t="s">
        <v>1195</v>
      </c>
      <c r="H2300" t="s">
        <v>1405</v>
      </c>
    </row>
    <row r="2301" spans="1:8" x14ac:dyDescent="0.15">
      <c r="A2301" s="232">
        <v>2313</v>
      </c>
      <c r="B2301" t="s">
        <v>7002</v>
      </c>
      <c r="C2301" t="s">
        <v>7003</v>
      </c>
      <c r="D2301" t="s">
        <v>390</v>
      </c>
      <c r="E2301" s="2" t="s">
        <v>270</v>
      </c>
      <c r="F2301" t="s">
        <v>1948</v>
      </c>
      <c r="G2301" s="2" t="s">
        <v>1039</v>
      </c>
      <c r="H2301" t="s">
        <v>1405</v>
      </c>
    </row>
    <row r="2302" spans="1:8" x14ac:dyDescent="0.15">
      <c r="A2302" s="232">
        <v>2314</v>
      </c>
      <c r="B2302" t="s">
        <v>7004</v>
      </c>
      <c r="C2302" t="s">
        <v>7005</v>
      </c>
      <c r="D2302" t="s">
        <v>390</v>
      </c>
      <c r="E2302" s="2" t="s">
        <v>270</v>
      </c>
      <c r="F2302" t="s">
        <v>1921</v>
      </c>
      <c r="G2302" s="2" t="s">
        <v>892</v>
      </c>
      <c r="H2302" t="s">
        <v>1405</v>
      </c>
    </row>
    <row r="2303" spans="1:8" x14ac:dyDescent="0.15">
      <c r="A2303" s="232">
        <v>2315</v>
      </c>
      <c r="B2303" t="s">
        <v>7006</v>
      </c>
      <c r="C2303" t="s">
        <v>7007</v>
      </c>
      <c r="D2303" t="s">
        <v>390</v>
      </c>
      <c r="E2303" s="2" t="s">
        <v>270</v>
      </c>
      <c r="F2303" t="s">
        <v>1921</v>
      </c>
      <c r="G2303" s="2" t="s">
        <v>811</v>
      </c>
      <c r="H2303" t="s">
        <v>1405</v>
      </c>
    </row>
    <row r="2304" spans="1:8" x14ac:dyDescent="0.15">
      <c r="A2304" s="232">
        <v>2316</v>
      </c>
      <c r="B2304" t="s">
        <v>7008</v>
      </c>
      <c r="C2304" t="s">
        <v>7009</v>
      </c>
      <c r="D2304" t="s">
        <v>390</v>
      </c>
      <c r="E2304" s="2" t="s">
        <v>270</v>
      </c>
      <c r="F2304" t="s">
        <v>27</v>
      </c>
      <c r="G2304" s="2" t="s">
        <v>977</v>
      </c>
      <c r="H2304" t="s">
        <v>1405</v>
      </c>
    </row>
    <row r="2305" spans="1:8" x14ac:dyDescent="0.15">
      <c r="A2305" s="232">
        <v>2317</v>
      </c>
      <c r="B2305" t="s">
        <v>7010</v>
      </c>
      <c r="C2305" t="s">
        <v>7011</v>
      </c>
      <c r="D2305" t="s">
        <v>390</v>
      </c>
      <c r="E2305" s="2" t="s">
        <v>270</v>
      </c>
      <c r="F2305" t="s">
        <v>2031</v>
      </c>
      <c r="G2305" s="2" t="s">
        <v>3713</v>
      </c>
      <c r="H2305" t="s">
        <v>1405</v>
      </c>
    </row>
    <row r="2306" spans="1:8" x14ac:dyDescent="0.15">
      <c r="A2306" s="232">
        <v>2318</v>
      </c>
      <c r="B2306" t="s">
        <v>7012</v>
      </c>
      <c r="C2306" t="s">
        <v>7013</v>
      </c>
      <c r="D2306" t="s">
        <v>390</v>
      </c>
      <c r="E2306" s="2" t="s">
        <v>270</v>
      </c>
      <c r="F2306" t="s">
        <v>1921</v>
      </c>
      <c r="G2306" s="2" t="s">
        <v>845</v>
      </c>
      <c r="H2306" t="s">
        <v>1405</v>
      </c>
    </row>
    <row r="2307" spans="1:8" x14ac:dyDescent="0.15">
      <c r="A2307" s="232">
        <v>2319</v>
      </c>
      <c r="B2307" t="s">
        <v>7014</v>
      </c>
      <c r="C2307" t="s">
        <v>7015</v>
      </c>
      <c r="D2307" t="s">
        <v>390</v>
      </c>
      <c r="E2307" s="2" t="s">
        <v>270</v>
      </c>
      <c r="F2307" t="s">
        <v>1921</v>
      </c>
      <c r="G2307" s="2" t="s">
        <v>5295</v>
      </c>
      <c r="H2307" t="s">
        <v>1405</v>
      </c>
    </row>
    <row r="2308" spans="1:8" x14ac:dyDescent="0.15">
      <c r="A2308" s="232">
        <v>2320</v>
      </c>
      <c r="B2308" t="s">
        <v>7016</v>
      </c>
      <c r="C2308" t="s">
        <v>7017</v>
      </c>
      <c r="D2308" t="s">
        <v>390</v>
      </c>
      <c r="E2308" s="2" t="s">
        <v>270</v>
      </c>
      <c r="F2308" t="s">
        <v>1901</v>
      </c>
      <c r="G2308" s="2" t="s">
        <v>1036</v>
      </c>
      <c r="H2308" t="s">
        <v>1405</v>
      </c>
    </row>
    <row r="2309" spans="1:8" x14ac:dyDescent="0.15">
      <c r="A2309" s="232">
        <v>2321</v>
      </c>
      <c r="B2309" t="s">
        <v>7018</v>
      </c>
      <c r="C2309" t="s">
        <v>7019</v>
      </c>
      <c r="D2309" t="s">
        <v>390</v>
      </c>
      <c r="E2309" s="2" t="s">
        <v>270</v>
      </c>
      <c r="F2309" t="s">
        <v>2206</v>
      </c>
      <c r="G2309" s="2" t="s">
        <v>5289</v>
      </c>
      <c r="H2309" t="s">
        <v>1405</v>
      </c>
    </row>
    <row r="2310" spans="1:8" x14ac:dyDescent="0.15">
      <c r="A2310" s="232">
        <v>2322</v>
      </c>
      <c r="B2310" t="s">
        <v>7020</v>
      </c>
      <c r="C2310" t="s">
        <v>7021</v>
      </c>
      <c r="D2310" t="s">
        <v>390</v>
      </c>
      <c r="E2310" s="2" t="s">
        <v>270</v>
      </c>
      <c r="F2310" t="s">
        <v>1921</v>
      </c>
      <c r="G2310" s="2" t="s">
        <v>7022</v>
      </c>
      <c r="H2310" t="s">
        <v>1405</v>
      </c>
    </row>
    <row r="2311" spans="1:8" x14ac:dyDescent="0.15">
      <c r="A2311" s="232">
        <v>2323</v>
      </c>
      <c r="B2311" t="s">
        <v>7023</v>
      </c>
      <c r="C2311" t="s">
        <v>7024</v>
      </c>
      <c r="D2311" t="s">
        <v>390</v>
      </c>
      <c r="E2311" s="2" t="s">
        <v>270</v>
      </c>
      <c r="F2311" t="s">
        <v>1921</v>
      </c>
      <c r="G2311" s="2" t="s">
        <v>5289</v>
      </c>
      <c r="H2311" t="s">
        <v>1405</v>
      </c>
    </row>
    <row r="2312" spans="1:8" x14ac:dyDescent="0.15">
      <c r="A2312" s="232">
        <v>2324</v>
      </c>
      <c r="B2312" t="s">
        <v>7025</v>
      </c>
      <c r="C2312" t="s">
        <v>7026</v>
      </c>
      <c r="D2312" t="s">
        <v>390</v>
      </c>
      <c r="E2312" s="2" t="s">
        <v>270</v>
      </c>
      <c r="F2312" t="s">
        <v>1921</v>
      </c>
      <c r="G2312" s="2" t="s">
        <v>3208</v>
      </c>
      <c r="H2312" t="s">
        <v>1405</v>
      </c>
    </row>
    <row r="2313" spans="1:8" x14ac:dyDescent="0.15">
      <c r="A2313" s="232">
        <v>2325</v>
      </c>
      <c r="B2313" t="s">
        <v>7027</v>
      </c>
      <c r="C2313" t="s">
        <v>6034</v>
      </c>
      <c r="D2313" t="s">
        <v>390</v>
      </c>
      <c r="E2313" s="2" t="s">
        <v>270</v>
      </c>
      <c r="F2313" t="s">
        <v>1921</v>
      </c>
      <c r="G2313" s="2" t="s">
        <v>1165</v>
      </c>
      <c r="H2313" t="s">
        <v>1405</v>
      </c>
    </row>
    <row r="2314" spans="1:8" x14ac:dyDescent="0.15">
      <c r="A2314" s="232">
        <v>2326</v>
      </c>
      <c r="B2314" t="s">
        <v>7028</v>
      </c>
      <c r="C2314" t="s">
        <v>7029</v>
      </c>
      <c r="D2314" t="s">
        <v>390</v>
      </c>
      <c r="E2314" s="2" t="s">
        <v>270</v>
      </c>
      <c r="F2314" t="s">
        <v>2366</v>
      </c>
      <c r="G2314" s="2" t="s">
        <v>594</v>
      </c>
      <c r="H2314" t="s">
        <v>1405</v>
      </c>
    </row>
    <row r="2315" spans="1:8" x14ac:dyDescent="0.15">
      <c r="A2315" s="232">
        <v>2327</v>
      </c>
      <c r="B2315" t="s">
        <v>7030</v>
      </c>
      <c r="C2315" t="s">
        <v>7031</v>
      </c>
      <c r="D2315" t="s">
        <v>390</v>
      </c>
      <c r="E2315" s="2" t="s">
        <v>270</v>
      </c>
      <c r="F2315" t="s">
        <v>1921</v>
      </c>
      <c r="G2315" s="2" t="s">
        <v>509</v>
      </c>
      <c r="H2315" t="s">
        <v>1405</v>
      </c>
    </row>
    <row r="2316" spans="1:8" x14ac:dyDescent="0.15">
      <c r="A2316" s="232">
        <v>2328</v>
      </c>
      <c r="B2316" t="s">
        <v>7032</v>
      </c>
      <c r="C2316" t="s">
        <v>7033</v>
      </c>
      <c r="D2316" t="s">
        <v>390</v>
      </c>
      <c r="E2316" s="2" t="s">
        <v>270</v>
      </c>
      <c r="F2316" t="s">
        <v>1921</v>
      </c>
      <c r="G2316" s="2" t="s">
        <v>5214</v>
      </c>
      <c r="H2316" t="s">
        <v>1405</v>
      </c>
    </row>
    <row r="2317" spans="1:8" x14ac:dyDescent="0.15">
      <c r="A2317" s="232">
        <v>2329</v>
      </c>
      <c r="B2317" t="s">
        <v>7034</v>
      </c>
      <c r="C2317" t="s">
        <v>7035</v>
      </c>
      <c r="D2317" t="s">
        <v>390</v>
      </c>
      <c r="E2317" s="2" t="s">
        <v>270</v>
      </c>
      <c r="F2317" t="s">
        <v>1921</v>
      </c>
      <c r="G2317" s="2" t="s">
        <v>7036</v>
      </c>
      <c r="H2317" t="s">
        <v>1405</v>
      </c>
    </row>
    <row r="2318" spans="1:8" x14ac:dyDescent="0.15">
      <c r="A2318" s="232">
        <v>2330</v>
      </c>
      <c r="B2318" t="s">
        <v>7037</v>
      </c>
      <c r="C2318" t="s">
        <v>7038</v>
      </c>
      <c r="D2318" t="s">
        <v>390</v>
      </c>
      <c r="E2318" s="2" t="s">
        <v>270</v>
      </c>
      <c r="F2318" t="s">
        <v>2476</v>
      </c>
      <c r="G2318" s="2" t="s">
        <v>2617</v>
      </c>
      <c r="H2318" t="s">
        <v>1405</v>
      </c>
    </row>
    <row r="2319" spans="1:8" x14ac:dyDescent="0.15">
      <c r="A2319" s="232">
        <v>2331</v>
      </c>
      <c r="B2319" t="s">
        <v>7039</v>
      </c>
      <c r="C2319" t="s">
        <v>7040</v>
      </c>
      <c r="D2319" t="s">
        <v>390</v>
      </c>
      <c r="E2319" s="2" t="s">
        <v>270</v>
      </c>
      <c r="F2319" t="s">
        <v>1921</v>
      </c>
      <c r="G2319" s="2" t="s">
        <v>1068</v>
      </c>
      <c r="H2319" t="s">
        <v>1405</v>
      </c>
    </row>
    <row r="2320" spans="1:8" x14ac:dyDescent="0.15">
      <c r="A2320" s="232">
        <v>2332</v>
      </c>
      <c r="B2320" t="s">
        <v>7041</v>
      </c>
      <c r="C2320" t="s">
        <v>7042</v>
      </c>
      <c r="D2320" t="s">
        <v>390</v>
      </c>
      <c r="E2320" s="2" t="s">
        <v>270</v>
      </c>
      <c r="F2320" t="s">
        <v>1917</v>
      </c>
      <c r="G2320" s="2" t="s">
        <v>1016</v>
      </c>
      <c r="H2320" t="s">
        <v>1405</v>
      </c>
    </row>
    <row r="2321" spans="1:8" x14ac:dyDescent="0.15">
      <c r="A2321" s="232">
        <v>2333</v>
      </c>
      <c r="B2321" t="s">
        <v>7043</v>
      </c>
      <c r="C2321" t="s">
        <v>7044</v>
      </c>
      <c r="D2321" t="s">
        <v>390</v>
      </c>
      <c r="E2321" s="2" t="s">
        <v>269</v>
      </c>
      <c r="F2321" t="s">
        <v>1921</v>
      </c>
      <c r="G2321" s="2" t="s">
        <v>665</v>
      </c>
      <c r="H2321" t="s">
        <v>1405</v>
      </c>
    </row>
    <row r="2322" spans="1:8" x14ac:dyDescent="0.15">
      <c r="A2322" s="232">
        <v>2334</v>
      </c>
      <c r="B2322" t="s">
        <v>7045</v>
      </c>
      <c r="C2322" t="s">
        <v>7046</v>
      </c>
      <c r="D2322" t="s">
        <v>390</v>
      </c>
      <c r="E2322" s="2" t="s">
        <v>269</v>
      </c>
      <c r="F2322" t="s">
        <v>1921</v>
      </c>
      <c r="G2322" s="2" t="s">
        <v>1196</v>
      </c>
      <c r="H2322" t="s">
        <v>1405</v>
      </c>
    </row>
    <row r="2323" spans="1:8" x14ac:dyDescent="0.15">
      <c r="A2323" s="232">
        <v>2335</v>
      </c>
      <c r="B2323" t="s">
        <v>7047</v>
      </c>
      <c r="C2323" t="s">
        <v>7048</v>
      </c>
      <c r="D2323" t="s">
        <v>390</v>
      </c>
      <c r="E2323" s="2" t="s">
        <v>269</v>
      </c>
      <c r="F2323" t="s">
        <v>1921</v>
      </c>
      <c r="G2323" s="2" t="s">
        <v>3268</v>
      </c>
      <c r="H2323" t="s">
        <v>1405</v>
      </c>
    </row>
    <row r="2324" spans="1:8" x14ac:dyDescent="0.15">
      <c r="A2324" s="232">
        <v>2336</v>
      </c>
      <c r="B2324" t="s">
        <v>7049</v>
      </c>
      <c r="C2324" t="s">
        <v>7050</v>
      </c>
      <c r="D2324" t="s">
        <v>390</v>
      </c>
      <c r="E2324" s="2" t="s">
        <v>269</v>
      </c>
      <c r="F2324" t="s">
        <v>1921</v>
      </c>
      <c r="G2324" s="2" t="s">
        <v>883</v>
      </c>
      <c r="H2324" t="s">
        <v>1405</v>
      </c>
    </row>
    <row r="2325" spans="1:8" x14ac:dyDescent="0.15">
      <c r="A2325" s="232">
        <v>2337</v>
      </c>
      <c r="B2325" t="s">
        <v>7051</v>
      </c>
      <c r="C2325" t="s">
        <v>7052</v>
      </c>
      <c r="D2325" t="s">
        <v>390</v>
      </c>
      <c r="E2325" s="2" t="s">
        <v>269</v>
      </c>
      <c r="F2325" t="s">
        <v>1921</v>
      </c>
      <c r="G2325" s="2" t="s">
        <v>757</v>
      </c>
      <c r="H2325" t="s">
        <v>1405</v>
      </c>
    </row>
    <row r="2326" spans="1:8" x14ac:dyDescent="0.15">
      <c r="A2326" s="232">
        <v>2338</v>
      </c>
      <c r="B2326" t="s">
        <v>7053</v>
      </c>
      <c r="C2326" t="s">
        <v>7054</v>
      </c>
      <c r="D2326" t="s">
        <v>390</v>
      </c>
      <c r="E2326" s="2" t="s">
        <v>269</v>
      </c>
      <c r="F2326" t="s">
        <v>1921</v>
      </c>
      <c r="G2326" s="2" t="s">
        <v>1157</v>
      </c>
      <c r="H2326" t="s">
        <v>1405</v>
      </c>
    </row>
    <row r="2327" spans="1:8" x14ac:dyDescent="0.15">
      <c r="A2327" s="232">
        <v>2339</v>
      </c>
      <c r="B2327" t="s">
        <v>7055</v>
      </c>
      <c r="C2327" t="s">
        <v>7056</v>
      </c>
      <c r="D2327" t="s">
        <v>390</v>
      </c>
      <c r="E2327" s="2" t="s">
        <v>269</v>
      </c>
      <c r="F2327" t="s">
        <v>1921</v>
      </c>
      <c r="G2327" s="2" t="s">
        <v>3268</v>
      </c>
      <c r="H2327" t="s">
        <v>1405</v>
      </c>
    </row>
    <row r="2328" spans="1:8" x14ac:dyDescent="0.15">
      <c r="A2328" s="232">
        <v>2340</v>
      </c>
      <c r="B2328" t="s">
        <v>7057</v>
      </c>
      <c r="C2328" t="s">
        <v>7058</v>
      </c>
      <c r="D2328" t="s">
        <v>390</v>
      </c>
      <c r="E2328" s="2" t="s">
        <v>269</v>
      </c>
      <c r="F2328" t="s">
        <v>2055</v>
      </c>
      <c r="G2328" s="2" t="s">
        <v>4568</v>
      </c>
      <c r="H2328" t="s">
        <v>1405</v>
      </c>
    </row>
    <row r="2329" spans="1:8" x14ac:dyDescent="0.15">
      <c r="A2329" s="232">
        <v>2341</v>
      </c>
      <c r="B2329" t="s">
        <v>7059</v>
      </c>
      <c r="C2329" t="s">
        <v>7060</v>
      </c>
      <c r="D2329" t="s">
        <v>390</v>
      </c>
      <c r="E2329" s="2" t="s">
        <v>269</v>
      </c>
      <c r="F2329" t="s">
        <v>1921</v>
      </c>
      <c r="G2329" s="2" t="s">
        <v>1177</v>
      </c>
      <c r="H2329" t="s">
        <v>1405</v>
      </c>
    </row>
    <row r="2330" spans="1:8" x14ac:dyDescent="0.15">
      <c r="A2330" s="232">
        <v>2342</v>
      </c>
      <c r="B2330" t="s">
        <v>7061</v>
      </c>
      <c r="C2330" t="s">
        <v>7062</v>
      </c>
      <c r="D2330" t="s">
        <v>390</v>
      </c>
      <c r="E2330" s="2" t="s">
        <v>269</v>
      </c>
      <c r="F2330" t="s">
        <v>1921</v>
      </c>
      <c r="G2330" s="2" t="s">
        <v>1197</v>
      </c>
      <c r="H2330" t="s">
        <v>1405</v>
      </c>
    </row>
    <row r="2331" spans="1:8" x14ac:dyDescent="0.15">
      <c r="A2331" s="232">
        <v>2343</v>
      </c>
      <c r="B2331" t="s">
        <v>7063</v>
      </c>
      <c r="C2331" t="s">
        <v>7064</v>
      </c>
      <c r="D2331" t="s">
        <v>390</v>
      </c>
      <c r="E2331" s="2" t="s">
        <v>269</v>
      </c>
      <c r="F2331" t="s">
        <v>1921</v>
      </c>
      <c r="G2331" s="2" t="s">
        <v>7065</v>
      </c>
      <c r="H2331" t="s">
        <v>1405</v>
      </c>
    </row>
    <row r="2332" spans="1:8" x14ac:dyDescent="0.15">
      <c r="A2332" s="232">
        <v>2344</v>
      </c>
      <c r="B2332" t="s">
        <v>7066</v>
      </c>
      <c r="C2332" t="s">
        <v>7067</v>
      </c>
      <c r="D2332" t="s">
        <v>390</v>
      </c>
      <c r="E2332" s="2" t="s">
        <v>269</v>
      </c>
      <c r="F2332" t="s">
        <v>1921</v>
      </c>
      <c r="G2332" s="2" t="s">
        <v>1198</v>
      </c>
      <c r="H2332" t="s">
        <v>1405</v>
      </c>
    </row>
    <row r="2333" spans="1:8" x14ac:dyDescent="0.15">
      <c r="A2333" s="232">
        <v>2345</v>
      </c>
      <c r="B2333" t="s">
        <v>7068</v>
      </c>
      <c r="C2333" t="s">
        <v>7069</v>
      </c>
      <c r="D2333" t="s">
        <v>390</v>
      </c>
      <c r="E2333" s="2" t="s">
        <v>269</v>
      </c>
      <c r="F2333" t="s">
        <v>2111</v>
      </c>
      <c r="G2333" s="2" t="s">
        <v>1196</v>
      </c>
      <c r="H2333" t="s">
        <v>1405</v>
      </c>
    </row>
    <row r="2334" spans="1:8" x14ac:dyDescent="0.15">
      <c r="A2334" s="232">
        <v>2346</v>
      </c>
      <c r="B2334" t="s">
        <v>7070</v>
      </c>
      <c r="C2334" t="s">
        <v>7071</v>
      </c>
      <c r="D2334" t="s">
        <v>390</v>
      </c>
      <c r="E2334" s="2" t="s">
        <v>269</v>
      </c>
      <c r="F2334" t="s">
        <v>1921</v>
      </c>
      <c r="G2334" s="2" t="s">
        <v>933</v>
      </c>
      <c r="H2334" t="s">
        <v>1405</v>
      </c>
    </row>
    <row r="2335" spans="1:8" x14ac:dyDescent="0.15">
      <c r="A2335" s="232">
        <v>2347</v>
      </c>
      <c r="B2335" t="s">
        <v>7072</v>
      </c>
      <c r="C2335" t="s">
        <v>7073</v>
      </c>
      <c r="D2335" t="s">
        <v>390</v>
      </c>
      <c r="E2335" s="2" t="s">
        <v>269</v>
      </c>
      <c r="F2335" t="s">
        <v>2055</v>
      </c>
      <c r="G2335" s="2" t="s">
        <v>1108</v>
      </c>
      <c r="H2335" t="s">
        <v>1405</v>
      </c>
    </row>
    <row r="2336" spans="1:8" x14ac:dyDescent="0.15">
      <c r="A2336" s="232">
        <v>2348</v>
      </c>
      <c r="B2336" t="s">
        <v>7074</v>
      </c>
      <c r="C2336" t="s">
        <v>7075</v>
      </c>
      <c r="D2336" t="s">
        <v>390</v>
      </c>
      <c r="E2336" s="2" t="s">
        <v>269</v>
      </c>
      <c r="F2336" t="s">
        <v>1921</v>
      </c>
      <c r="G2336" s="2" t="s">
        <v>4214</v>
      </c>
      <c r="H2336" t="s">
        <v>1405</v>
      </c>
    </row>
    <row r="2337" spans="1:8" x14ac:dyDescent="0.15">
      <c r="A2337" s="232">
        <v>2349</v>
      </c>
      <c r="B2337" t="s">
        <v>7076</v>
      </c>
      <c r="C2337" t="s">
        <v>7077</v>
      </c>
      <c r="D2337" t="s">
        <v>390</v>
      </c>
      <c r="E2337" s="2" t="s">
        <v>269</v>
      </c>
      <c r="F2337" t="s">
        <v>1921</v>
      </c>
      <c r="G2337" s="2" t="s">
        <v>847</v>
      </c>
      <c r="H2337" t="s">
        <v>1405</v>
      </c>
    </row>
    <row r="2338" spans="1:8" x14ac:dyDescent="0.15">
      <c r="A2338" s="232">
        <v>2350</v>
      </c>
      <c r="B2338" t="s">
        <v>7078</v>
      </c>
      <c r="C2338" t="s">
        <v>7079</v>
      </c>
      <c r="D2338" t="s">
        <v>390</v>
      </c>
      <c r="E2338" s="2" t="s">
        <v>269</v>
      </c>
      <c r="F2338" t="s">
        <v>1921</v>
      </c>
      <c r="G2338" s="2" t="s">
        <v>757</v>
      </c>
      <c r="H2338" t="s">
        <v>1405</v>
      </c>
    </row>
    <row r="2339" spans="1:8" x14ac:dyDescent="0.15">
      <c r="A2339" s="232">
        <v>2351</v>
      </c>
      <c r="B2339" t="s">
        <v>7080</v>
      </c>
      <c r="C2339" t="s">
        <v>5007</v>
      </c>
      <c r="D2339" t="s">
        <v>390</v>
      </c>
      <c r="E2339" s="2" t="s">
        <v>269</v>
      </c>
      <c r="F2339" t="s">
        <v>1921</v>
      </c>
      <c r="G2339" s="2" t="s">
        <v>901</v>
      </c>
      <c r="H2339" t="s">
        <v>1405</v>
      </c>
    </row>
    <row r="2340" spans="1:8" x14ac:dyDescent="0.15">
      <c r="A2340" s="232">
        <v>2352</v>
      </c>
      <c r="B2340" t="s">
        <v>7081</v>
      </c>
      <c r="C2340" t="s">
        <v>7082</v>
      </c>
      <c r="D2340" t="s">
        <v>390</v>
      </c>
      <c r="E2340" s="2" t="s">
        <v>269</v>
      </c>
      <c r="F2340" t="s">
        <v>1921</v>
      </c>
      <c r="G2340" s="2" t="s">
        <v>565</v>
      </c>
      <c r="H2340" t="s">
        <v>1405</v>
      </c>
    </row>
    <row r="2341" spans="1:8" x14ac:dyDescent="0.15">
      <c r="A2341" s="232">
        <v>2353</v>
      </c>
      <c r="B2341" t="s">
        <v>7083</v>
      </c>
      <c r="C2341" t="s">
        <v>7084</v>
      </c>
      <c r="D2341" t="s">
        <v>390</v>
      </c>
      <c r="E2341" s="2" t="s">
        <v>269</v>
      </c>
      <c r="F2341" t="s">
        <v>1921</v>
      </c>
      <c r="G2341" s="2" t="s">
        <v>723</v>
      </c>
      <c r="H2341" t="s">
        <v>1405</v>
      </c>
    </row>
    <row r="2342" spans="1:8" x14ac:dyDescent="0.15">
      <c r="A2342" s="232">
        <v>2354</v>
      </c>
      <c r="B2342" t="s">
        <v>7085</v>
      </c>
      <c r="C2342" t="s">
        <v>7086</v>
      </c>
      <c r="D2342" t="s">
        <v>390</v>
      </c>
      <c r="E2342" s="2" t="s">
        <v>269</v>
      </c>
      <c r="F2342" t="s">
        <v>1921</v>
      </c>
      <c r="G2342" s="2" t="s">
        <v>753</v>
      </c>
      <c r="H2342" t="s">
        <v>1405</v>
      </c>
    </row>
    <row r="2343" spans="1:8" x14ac:dyDescent="0.15">
      <c r="A2343" s="232">
        <v>2355</v>
      </c>
      <c r="B2343" t="s">
        <v>7087</v>
      </c>
      <c r="C2343" t="s">
        <v>7088</v>
      </c>
      <c r="D2343" t="s">
        <v>390</v>
      </c>
      <c r="E2343" s="2" t="s">
        <v>269</v>
      </c>
      <c r="F2343" t="s">
        <v>1921</v>
      </c>
      <c r="G2343" s="2" t="s">
        <v>869</v>
      </c>
      <c r="H2343" t="s">
        <v>1405</v>
      </c>
    </row>
    <row r="2344" spans="1:8" x14ac:dyDescent="0.15">
      <c r="A2344" s="232">
        <v>2356</v>
      </c>
      <c r="B2344" t="s">
        <v>7089</v>
      </c>
      <c r="C2344" t="s">
        <v>7090</v>
      </c>
      <c r="D2344" t="s">
        <v>390</v>
      </c>
      <c r="E2344" s="2" t="s">
        <v>269</v>
      </c>
      <c r="F2344" t="s">
        <v>1921</v>
      </c>
      <c r="G2344" s="2" t="s">
        <v>567</v>
      </c>
      <c r="H2344" t="s">
        <v>1405</v>
      </c>
    </row>
    <row r="2345" spans="1:8" x14ac:dyDescent="0.15">
      <c r="A2345" s="232">
        <v>2357</v>
      </c>
      <c r="B2345" t="s">
        <v>7091</v>
      </c>
      <c r="C2345" t="s">
        <v>7092</v>
      </c>
      <c r="D2345" t="s">
        <v>390</v>
      </c>
      <c r="E2345" s="2" t="s">
        <v>1392</v>
      </c>
      <c r="F2345" t="s">
        <v>1921</v>
      </c>
      <c r="G2345" s="2" t="s">
        <v>1199</v>
      </c>
      <c r="H2345" t="s">
        <v>1405</v>
      </c>
    </row>
    <row r="2346" spans="1:8" x14ac:dyDescent="0.15">
      <c r="A2346" s="232">
        <v>2358</v>
      </c>
      <c r="B2346" t="s">
        <v>7093</v>
      </c>
      <c r="C2346" t="s">
        <v>7094</v>
      </c>
      <c r="D2346" t="s">
        <v>390</v>
      </c>
      <c r="E2346" s="2" t="s">
        <v>1392</v>
      </c>
      <c r="F2346" t="s">
        <v>1921</v>
      </c>
      <c r="G2346" s="2" t="s">
        <v>739</v>
      </c>
      <c r="H2346" t="s">
        <v>1405</v>
      </c>
    </row>
    <row r="2347" spans="1:8" x14ac:dyDescent="0.15">
      <c r="A2347" s="232">
        <v>2359</v>
      </c>
      <c r="B2347" t="s">
        <v>7095</v>
      </c>
      <c r="C2347" t="s">
        <v>7096</v>
      </c>
      <c r="D2347" t="s">
        <v>390</v>
      </c>
      <c r="E2347" s="2" t="s">
        <v>1392</v>
      </c>
      <c r="F2347" t="s">
        <v>1921</v>
      </c>
      <c r="G2347" s="2" t="s">
        <v>7097</v>
      </c>
      <c r="H2347" t="s">
        <v>1405</v>
      </c>
    </row>
    <row r="2348" spans="1:8" x14ac:dyDescent="0.15">
      <c r="A2348" s="232">
        <v>2360</v>
      </c>
      <c r="B2348" t="s">
        <v>7098</v>
      </c>
      <c r="C2348" t="s">
        <v>7099</v>
      </c>
      <c r="D2348" t="s">
        <v>390</v>
      </c>
      <c r="E2348" s="2" t="s">
        <v>1392</v>
      </c>
      <c r="F2348" t="s">
        <v>1921</v>
      </c>
      <c r="G2348" s="2" t="s">
        <v>7100</v>
      </c>
      <c r="H2348" t="s">
        <v>1405</v>
      </c>
    </row>
    <row r="2349" spans="1:8" x14ac:dyDescent="0.15">
      <c r="A2349" s="232">
        <v>2361</v>
      </c>
      <c r="B2349" t="s">
        <v>7101</v>
      </c>
      <c r="C2349" t="s">
        <v>7102</v>
      </c>
      <c r="D2349" t="s">
        <v>390</v>
      </c>
      <c r="E2349" s="2" t="s">
        <v>1392</v>
      </c>
      <c r="F2349" t="s">
        <v>1921</v>
      </c>
      <c r="G2349" s="2" t="s">
        <v>2485</v>
      </c>
      <c r="H2349" t="s">
        <v>1405</v>
      </c>
    </row>
    <row r="2350" spans="1:8" x14ac:dyDescent="0.15">
      <c r="A2350" s="232">
        <v>2362</v>
      </c>
      <c r="B2350" t="s">
        <v>7103</v>
      </c>
      <c r="C2350" t="s">
        <v>7104</v>
      </c>
      <c r="D2350" t="s">
        <v>390</v>
      </c>
      <c r="E2350" s="2" t="s">
        <v>1392</v>
      </c>
      <c r="F2350" t="s">
        <v>1921</v>
      </c>
      <c r="G2350" s="2" t="s">
        <v>4389</v>
      </c>
      <c r="H2350" t="s">
        <v>1405</v>
      </c>
    </row>
    <row r="2351" spans="1:8" x14ac:dyDescent="0.15">
      <c r="A2351" s="232">
        <v>2363</v>
      </c>
      <c r="B2351" t="s">
        <v>7105</v>
      </c>
      <c r="C2351" t="s">
        <v>7106</v>
      </c>
      <c r="D2351" t="s">
        <v>390</v>
      </c>
      <c r="E2351" s="2" t="s">
        <v>1392</v>
      </c>
      <c r="F2351" t="s">
        <v>1921</v>
      </c>
      <c r="G2351" s="2" t="s">
        <v>3138</v>
      </c>
      <c r="H2351" t="s">
        <v>1405</v>
      </c>
    </row>
    <row r="2352" spans="1:8" x14ac:dyDescent="0.15">
      <c r="A2352" s="232">
        <v>2364</v>
      </c>
      <c r="B2352" t="s">
        <v>7107</v>
      </c>
      <c r="C2352" t="s">
        <v>7108</v>
      </c>
      <c r="D2352" t="s">
        <v>390</v>
      </c>
      <c r="E2352" s="2" t="s">
        <v>1392</v>
      </c>
      <c r="F2352" t="s">
        <v>1921</v>
      </c>
      <c r="G2352" s="2" t="s">
        <v>943</v>
      </c>
      <c r="H2352" t="s">
        <v>1405</v>
      </c>
    </row>
    <row r="2353" spans="1:8" x14ac:dyDescent="0.15">
      <c r="A2353" s="232">
        <v>2365</v>
      </c>
      <c r="B2353" t="s">
        <v>7109</v>
      </c>
      <c r="C2353" t="s">
        <v>7110</v>
      </c>
      <c r="D2353" t="s">
        <v>390</v>
      </c>
      <c r="E2353" s="2" t="s">
        <v>1392</v>
      </c>
      <c r="F2353" t="s">
        <v>1921</v>
      </c>
      <c r="G2353" s="2" t="s">
        <v>3427</v>
      </c>
      <c r="H2353" t="s">
        <v>1405</v>
      </c>
    </row>
    <row r="2354" spans="1:8" x14ac:dyDescent="0.15">
      <c r="A2354" s="232">
        <v>2366</v>
      </c>
      <c r="B2354" t="s">
        <v>7111</v>
      </c>
      <c r="C2354" t="s">
        <v>7112</v>
      </c>
      <c r="D2354" t="s">
        <v>390</v>
      </c>
      <c r="E2354" s="2" t="s">
        <v>1392</v>
      </c>
      <c r="F2354" t="s">
        <v>1921</v>
      </c>
      <c r="G2354" s="2" t="s">
        <v>1200</v>
      </c>
      <c r="H2354" t="s">
        <v>1405</v>
      </c>
    </row>
    <row r="2355" spans="1:8" x14ac:dyDescent="0.15">
      <c r="A2355" s="232">
        <v>2367</v>
      </c>
      <c r="B2355" t="s">
        <v>7113</v>
      </c>
      <c r="C2355" t="s">
        <v>7114</v>
      </c>
      <c r="D2355" t="s">
        <v>390</v>
      </c>
      <c r="E2355" s="2" t="s">
        <v>1392</v>
      </c>
      <c r="F2355" t="s">
        <v>1921</v>
      </c>
      <c r="G2355" s="2" t="s">
        <v>1201</v>
      </c>
      <c r="H2355" t="s">
        <v>1405</v>
      </c>
    </row>
    <row r="2356" spans="1:8" x14ac:dyDescent="0.15">
      <c r="A2356" s="232">
        <v>2368</v>
      </c>
      <c r="B2356" t="s">
        <v>7115</v>
      </c>
      <c r="C2356" t="s">
        <v>7116</v>
      </c>
      <c r="D2356" t="s">
        <v>390</v>
      </c>
      <c r="E2356" s="2" t="s">
        <v>1392</v>
      </c>
      <c r="F2356" t="s">
        <v>1980</v>
      </c>
      <c r="G2356" s="2" t="s">
        <v>1202</v>
      </c>
      <c r="H2356" t="s">
        <v>1405</v>
      </c>
    </row>
    <row r="2357" spans="1:8" x14ac:dyDescent="0.15">
      <c r="A2357" s="232">
        <v>2369</v>
      </c>
      <c r="B2357" t="s">
        <v>7117</v>
      </c>
      <c r="C2357" t="s">
        <v>7118</v>
      </c>
      <c r="D2357" t="s">
        <v>390</v>
      </c>
      <c r="E2357" s="2" t="s">
        <v>1392</v>
      </c>
      <c r="F2357" t="s">
        <v>1921</v>
      </c>
      <c r="G2357" s="2" t="s">
        <v>1203</v>
      </c>
      <c r="H2357" t="s">
        <v>1405</v>
      </c>
    </row>
    <row r="2358" spans="1:8" x14ac:dyDescent="0.15">
      <c r="A2358" s="232">
        <v>2370</v>
      </c>
      <c r="B2358" t="s">
        <v>7119</v>
      </c>
      <c r="C2358" t="s">
        <v>7120</v>
      </c>
      <c r="D2358" t="s">
        <v>390</v>
      </c>
      <c r="E2358" s="2" t="s">
        <v>1392</v>
      </c>
      <c r="F2358" t="s">
        <v>1921</v>
      </c>
      <c r="G2358" s="2" t="s">
        <v>2266</v>
      </c>
      <c r="H2358" t="s">
        <v>1405</v>
      </c>
    </row>
    <row r="2359" spans="1:8" x14ac:dyDescent="0.15">
      <c r="A2359" s="232">
        <v>2371</v>
      </c>
      <c r="B2359" t="s">
        <v>7121</v>
      </c>
      <c r="C2359" t="s">
        <v>7122</v>
      </c>
      <c r="D2359" t="s">
        <v>390</v>
      </c>
      <c r="E2359" s="2" t="s">
        <v>1392</v>
      </c>
      <c r="F2359" t="s">
        <v>1921</v>
      </c>
      <c r="G2359" s="2" t="s">
        <v>7123</v>
      </c>
      <c r="H2359" t="s">
        <v>1405</v>
      </c>
    </row>
    <row r="2360" spans="1:8" x14ac:dyDescent="0.15">
      <c r="A2360" s="232">
        <v>2372</v>
      </c>
      <c r="B2360" t="s">
        <v>7124</v>
      </c>
      <c r="C2360" t="s">
        <v>7125</v>
      </c>
      <c r="D2360" t="s">
        <v>390</v>
      </c>
      <c r="E2360" s="2" t="s">
        <v>1392</v>
      </c>
      <c r="F2360" t="s">
        <v>1921</v>
      </c>
      <c r="G2360" s="2" t="s">
        <v>1204</v>
      </c>
      <c r="H2360" t="s">
        <v>1405</v>
      </c>
    </row>
    <row r="2361" spans="1:8" x14ac:dyDescent="0.15">
      <c r="A2361" s="232">
        <v>2373</v>
      </c>
      <c r="B2361" t="s">
        <v>7126</v>
      </c>
      <c r="C2361" t="s">
        <v>7127</v>
      </c>
      <c r="D2361" t="s">
        <v>390</v>
      </c>
      <c r="E2361" s="2" t="s">
        <v>1392</v>
      </c>
      <c r="F2361" t="s">
        <v>1921</v>
      </c>
      <c r="G2361" s="2" t="s">
        <v>1032</v>
      </c>
      <c r="H2361" t="s">
        <v>1405</v>
      </c>
    </row>
    <row r="2362" spans="1:8" x14ac:dyDescent="0.15">
      <c r="A2362" s="232">
        <v>2374</v>
      </c>
      <c r="B2362" t="s">
        <v>7128</v>
      </c>
      <c r="C2362" t="s">
        <v>7129</v>
      </c>
      <c r="D2362" t="s">
        <v>390</v>
      </c>
      <c r="E2362" s="2" t="s">
        <v>1392</v>
      </c>
      <c r="F2362" t="s">
        <v>1921</v>
      </c>
      <c r="G2362" s="2" t="s">
        <v>859</v>
      </c>
      <c r="H2362" t="s">
        <v>1405</v>
      </c>
    </row>
    <row r="2363" spans="1:8" x14ac:dyDescent="0.15">
      <c r="A2363" s="232">
        <v>2375</v>
      </c>
      <c r="B2363" t="s">
        <v>7130</v>
      </c>
      <c r="C2363" t="s">
        <v>7131</v>
      </c>
      <c r="D2363" t="s">
        <v>390</v>
      </c>
      <c r="E2363" s="2" t="s">
        <v>1392</v>
      </c>
      <c r="F2363" t="s">
        <v>1921</v>
      </c>
      <c r="G2363" s="2" t="s">
        <v>7132</v>
      </c>
      <c r="H2363" t="s">
        <v>1405</v>
      </c>
    </row>
    <row r="2364" spans="1:8" x14ac:dyDescent="0.15">
      <c r="A2364" s="232">
        <v>2376</v>
      </c>
      <c r="B2364" t="s">
        <v>7133</v>
      </c>
      <c r="C2364" t="s">
        <v>7134</v>
      </c>
      <c r="D2364" t="s">
        <v>390</v>
      </c>
      <c r="E2364" s="2" t="s">
        <v>1392</v>
      </c>
      <c r="F2364" t="s">
        <v>1921</v>
      </c>
      <c r="G2364" s="2" t="s">
        <v>4886</v>
      </c>
      <c r="H2364" t="s">
        <v>1405</v>
      </c>
    </row>
    <row r="2365" spans="1:8" x14ac:dyDescent="0.15">
      <c r="A2365" s="232">
        <v>2377</v>
      </c>
      <c r="B2365" t="s">
        <v>7135</v>
      </c>
      <c r="C2365" t="s">
        <v>7136</v>
      </c>
      <c r="D2365" t="s">
        <v>390</v>
      </c>
      <c r="E2365" s="2" t="s">
        <v>1392</v>
      </c>
      <c r="F2365" t="s">
        <v>1921</v>
      </c>
      <c r="G2365" s="2" t="s">
        <v>727</v>
      </c>
      <c r="H2365" t="s">
        <v>1405</v>
      </c>
    </row>
    <row r="2366" spans="1:8" x14ac:dyDescent="0.15">
      <c r="A2366" s="232">
        <v>2378</v>
      </c>
      <c r="B2366" t="s">
        <v>7137</v>
      </c>
      <c r="C2366" t="s">
        <v>7138</v>
      </c>
      <c r="D2366" t="s">
        <v>390</v>
      </c>
      <c r="E2366" s="2" t="s">
        <v>1392</v>
      </c>
      <c r="F2366" t="s">
        <v>1921</v>
      </c>
      <c r="G2366" s="2" t="s">
        <v>1205</v>
      </c>
      <c r="H2366" t="s">
        <v>1405</v>
      </c>
    </row>
    <row r="2367" spans="1:8" x14ac:dyDescent="0.15">
      <c r="A2367" s="232">
        <v>2379</v>
      </c>
      <c r="B2367" t="s">
        <v>7139</v>
      </c>
      <c r="C2367" t="s">
        <v>7140</v>
      </c>
      <c r="D2367" t="s">
        <v>390</v>
      </c>
      <c r="E2367" s="2" t="s">
        <v>1392</v>
      </c>
      <c r="F2367" t="s">
        <v>1921</v>
      </c>
      <c r="G2367" s="2" t="s">
        <v>7141</v>
      </c>
      <c r="H2367" t="s">
        <v>1405</v>
      </c>
    </row>
    <row r="2368" spans="1:8" x14ac:dyDescent="0.15">
      <c r="A2368" s="232">
        <v>2380</v>
      </c>
      <c r="B2368" t="s">
        <v>7142</v>
      </c>
      <c r="C2368" t="s">
        <v>7143</v>
      </c>
      <c r="D2368" t="s">
        <v>390</v>
      </c>
      <c r="E2368" s="2" t="s">
        <v>1392</v>
      </c>
      <c r="F2368" t="s">
        <v>1921</v>
      </c>
      <c r="G2368" s="2" t="s">
        <v>7144</v>
      </c>
      <c r="H2368" t="s">
        <v>1405</v>
      </c>
    </row>
    <row r="2369" spans="1:8" x14ac:dyDescent="0.15">
      <c r="A2369" s="232">
        <v>2381</v>
      </c>
      <c r="B2369" t="s">
        <v>7145</v>
      </c>
      <c r="C2369" t="s">
        <v>7146</v>
      </c>
      <c r="D2369" t="s">
        <v>390</v>
      </c>
      <c r="E2369" s="2" t="s">
        <v>1392</v>
      </c>
      <c r="F2369" t="s">
        <v>1921</v>
      </c>
      <c r="G2369" s="2" t="s">
        <v>645</v>
      </c>
      <c r="H2369" t="s">
        <v>1405</v>
      </c>
    </row>
    <row r="2370" spans="1:8" x14ac:dyDescent="0.15">
      <c r="A2370" s="232">
        <v>2382</v>
      </c>
      <c r="B2370" t="s">
        <v>7147</v>
      </c>
      <c r="C2370" t="s">
        <v>7148</v>
      </c>
      <c r="D2370" t="s">
        <v>390</v>
      </c>
      <c r="E2370" s="2" t="s">
        <v>1392</v>
      </c>
      <c r="F2370" t="s">
        <v>1921</v>
      </c>
      <c r="G2370" s="2" t="s">
        <v>1206</v>
      </c>
      <c r="H2370" t="s">
        <v>1405</v>
      </c>
    </row>
    <row r="2371" spans="1:8" x14ac:dyDescent="0.15">
      <c r="A2371" s="232">
        <v>2383</v>
      </c>
      <c r="B2371" t="s">
        <v>7149</v>
      </c>
      <c r="C2371" t="s">
        <v>7150</v>
      </c>
      <c r="D2371" t="s">
        <v>390</v>
      </c>
      <c r="E2371" s="2" t="s">
        <v>1392</v>
      </c>
      <c r="F2371" t="s">
        <v>1921</v>
      </c>
      <c r="G2371" s="2" t="s">
        <v>1207</v>
      </c>
      <c r="H2371" t="s">
        <v>1405</v>
      </c>
    </row>
    <row r="2372" spans="1:8" x14ac:dyDescent="0.15">
      <c r="A2372" s="232">
        <v>2384</v>
      </c>
      <c r="B2372" t="s">
        <v>7151</v>
      </c>
      <c r="C2372" t="s">
        <v>7152</v>
      </c>
      <c r="D2372" t="s">
        <v>390</v>
      </c>
      <c r="E2372" s="2" t="s">
        <v>1392</v>
      </c>
      <c r="F2372" t="s">
        <v>1921</v>
      </c>
      <c r="G2372" s="2" t="s">
        <v>2695</v>
      </c>
      <c r="H2372" t="s">
        <v>1405</v>
      </c>
    </row>
    <row r="2373" spans="1:8" x14ac:dyDescent="0.15">
      <c r="A2373" s="232">
        <v>2385</v>
      </c>
      <c r="B2373" t="s">
        <v>7153</v>
      </c>
      <c r="C2373" t="s">
        <v>7154</v>
      </c>
      <c r="D2373" t="s">
        <v>390</v>
      </c>
      <c r="E2373" s="2" t="s">
        <v>1392</v>
      </c>
      <c r="F2373" t="s">
        <v>1921</v>
      </c>
      <c r="G2373" s="2" t="s">
        <v>6798</v>
      </c>
      <c r="H2373" t="s">
        <v>1405</v>
      </c>
    </row>
    <row r="2374" spans="1:8" x14ac:dyDescent="0.15">
      <c r="A2374" s="232">
        <v>2386</v>
      </c>
      <c r="B2374" t="s">
        <v>7155</v>
      </c>
      <c r="C2374" t="s">
        <v>7156</v>
      </c>
      <c r="D2374" t="s">
        <v>390</v>
      </c>
      <c r="E2374" s="2" t="s">
        <v>1392</v>
      </c>
      <c r="F2374" t="s">
        <v>1921</v>
      </c>
      <c r="G2374" s="2" t="s">
        <v>7157</v>
      </c>
      <c r="H2374" t="s">
        <v>1405</v>
      </c>
    </row>
    <row r="2375" spans="1:8" x14ac:dyDescent="0.15">
      <c r="A2375" s="232">
        <v>2387</v>
      </c>
      <c r="B2375" t="s">
        <v>7158</v>
      </c>
      <c r="C2375" t="s">
        <v>7159</v>
      </c>
      <c r="D2375" t="s">
        <v>390</v>
      </c>
      <c r="E2375" s="2" t="s">
        <v>270</v>
      </c>
      <c r="F2375" t="s">
        <v>1921</v>
      </c>
      <c r="G2375" s="2" t="s">
        <v>1208</v>
      </c>
      <c r="H2375" t="s">
        <v>1405</v>
      </c>
    </row>
    <row r="2376" spans="1:8" x14ac:dyDescent="0.15">
      <c r="A2376" s="232">
        <v>2388</v>
      </c>
      <c r="B2376" t="s">
        <v>7160</v>
      </c>
      <c r="C2376" t="s">
        <v>7160</v>
      </c>
      <c r="D2376" t="s">
        <v>7161</v>
      </c>
      <c r="E2376" s="2" t="s">
        <v>66</v>
      </c>
      <c r="F2376" t="s">
        <v>1921</v>
      </c>
      <c r="G2376" s="2" t="s">
        <v>1209</v>
      </c>
      <c r="H2376" t="s">
        <v>7162</v>
      </c>
    </row>
    <row r="2377" spans="1:8" x14ac:dyDescent="0.15">
      <c r="A2377" s="232">
        <v>2389</v>
      </c>
      <c r="B2377" t="s">
        <v>7163</v>
      </c>
      <c r="C2377" t="s">
        <v>7164</v>
      </c>
      <c r="D2377" t="s">
        <v>409</v>
      </c>
      <c r="E2377" s="2" t="s">
        <v>271</v>
      </c>
      <c r="F2377" t="s">
        <v>2231</v>
      </c>
      <c r="G2377" s="2" t="s">
        <v>488</v>
      </c>
      <c r="H2377" t="s">
        <v>1405</v>
      </c>
    </row>
    <row r="2378" spans="1:8" x14ac:dyDescent="0.15">
      <c r="A2378" s="232">
        <v>2390</v>
      </c>
      <c r="B2378" t="s">
        <v>7165</v>
      </c>
      <c r="C2378" t="s">
        <v>7166</v>
      </c>
      <c r="D2378" t="s">
        <v>409</v>
      </c>
      <c r="E2378" s="2" t="s">
        <v>271</v>
      </c>
      <c r="F2378" t="s">
        <v>2066</v>
      </c>
      <c r="G2378" s="2" t="s">
        <v>1210</v>
      </c>
      <c r="H2378" t="s">
        <v>1405</v>
      </c>
    </row>
    <row r="2379" spans="1:8" x14ac:dyDescent="0.15">
      <c r="A2379" s="232">
        <v>2391</v>
      </c>
      <c r="B2379" t="s">
        <v>7167</v>
      </c>
      <c r="C2379" t="s">
        <v>7168</v>
      </c>
      <c r="D2379" t="s">
        <v>409</v>
      </c>
      <c r="E2379" s="2" t="s">
        <v>271</v>
      </c>
      <c r="F2379" t="s">
        <v>1901</v>
      </c>
      <c r="G2379" s="2" t="s">
        <v>7169</v>
      </c>
      <c r="H2379" t="s">
        <v>1405</v>
      </c>
    </row>
    <row r="2380" spans="1:8" x14ac:dyDescent="0.15">
      <c r="A2380" s="232">
        <v>2392</v>
      </c>
      <c r="B2380" t="s">
        <v>7170</v>
      </c>
      <c r="C2380" t="s">
        <v>7171</v>
      </c>
      <c r="D2380" t="s">
        <v>409</v>
      </c>
      <c r="E2380" s="2" t="s">
        <v>271</v>
      </c>
      <c r="F2380" t="s">
        <v>1945</v>
      </c>
      <c r="G2380" s="2" t="s">
        <v>1211</v>
      </c>
      <c r="H2380" t="s">
        <v>1405</v>
      </c>
    </row>
    <row r="2381" spans="1:8" x14ac:dyDescent="0.15">
      <c r="A2381" s="232">
        <v>2393</v>
      </c>
      <c r="B2381" t="s">
        <v>7172</v>
      </c>
      <c r="C2381" t="s">
        <v>7173</v>
      </c>
      <c r="D2381" t="s">
        <v>409</v>
      </c>
      <c r="E2381" s="2" t="s">
        <v>271</v>
      </c>
      <c r="F2381" t="s">
        <v>1939</v>
      </c>
      <c r="G2381" s="2" t="s">
        <v>1076</v>
      </c>
      <c r="H2381" t="s">
        <v>1405</v>
      </c>
    </row>
    <row r="2382" spans="1:8" x14ac:dyDescent="0.15">
      <c r="A2382" s="232">
        <v>2394</v>
      </c>
      <c r="B2382" t="s">
        <v>7174</v>
      </c>
      <c r="C2382" t="s">
        <v>7175</v>
      </c>
      <c r="D2382" t="s">
        <v>409</v>
      </c>
      <c r="E2382" s="2" t="s">
        <v>271</v>
      </c>
      <c r="F2382" t="s">
        <v>1980</v>
      </c>
      <c r="G2382" s="2" t="s">
        <v>3678</v>
      </c>
      <c r="H2382" t="s">
        <v>1405</v>
      </c>
    </row>
    <row r="2383" spans="1:8" x14ac:dyDescent="0.15">
      <c r="A2383" s="232">
        <v>2395</v>
      </c>
      <c r="B2383" t="s">
        <v>7176</v>
      </c>
      <c r="C2383" t="s">
        <v>7177</v>
      </c>
      <c r="D2383" t="s">
        <v>409</v>
      </c>
      <c r="E2383" s="2" t="s">
        <v>271</v>
      </c>
      <c r="F2383" t="s">
        <v>2031</v>
      </c>
      <c r="G2383" s="2" t="s">
        <v>7178</v>
      </c>
      <c r="H2383" t="s">
        <v>1405</v>
      </c>
    </row>
    <row r="2384" spans="1:8" x14ac:dyDescent="0.15">
      <c r="A2384" s="232">
        <v>2396</v>
      </c>
      <c r="B2384" t="s">
        <v>7179</v>
      </c>
      <c r="C2384" t="s">
        <v>7180</v>
      </c>
      <c r="D2384" t="s">
        <v>409</v>
      </c>
      <c r="E2384" s="2" t="s">
        <v>271</v>
      </c>
      <c r="F2384" t="s">
        <v>1901</v>
      </c>
      <c r="G2384" s="2" t="s">
        <v>946</v>
      </c>
      <c r="H2384" t="s">
        <v>1405</v>
      </c>
    </row>
    <row r="2385" spans="1:8" x14ac:dyDescent="0.15">
      <c r="A2385" s="232">
        <v>2397</v>
      </c>
      <c r="B2385" t="s">
        <v>7181</v>
      </c>
      <c r="C2385" t="s">
        <v>7182</v>
      </c>
      <c r="D2385" t="s">
        <v>409</v>
      </c>
      <c r="E2385" s="2" t="s">
        <v>270</v>
      </c>
      <c r="F2385" t="s">
        <v>2021</v>
      </c>
      <c r="G2385" s="2" t="s">
        <v>781</v>
      </c>
      <c r="H2385" t="s">
        <v>1405</v>
      </c>
    </row>
    <row r="2386" spans="1:8" x14ac:dyDescent="0.15">
      <c r="A2386" s="232">
        <v>2398</v>
      </c>
      <c r="B2386" t="s">
        <v>7183</v>
      </c>
      <c r="C2386" t="s">
        <v>7184</v>
      </c>
      <c r="D2386" t="s">
        <v>409</v>
      </c>
      <c r="E2386" s="2" t="s">
        <v>270</v>
      </c>
      <c r="F2386" t="s">
        <v>2276</v>
      </c>
      <c r="G2386" s="2" t="s">
        <v>7185</v>
      </c>
      <c r="H2386" t="s">
        <v>1405</v>
      </c>
    </row>
    <row r="2387" spans="1:8" x14ac:dyDescent="0.15">
      <c r="A2387" s="232">
        <v>2399</v>
      </c>
      <c r="B2387" t="s">
        <v>7186</v>
      </c>
      <c r="C2387" t="s">
        <v>7187</v>
      </c>
      <c r="D2387" t="s">
        <v>409</v>
      </c>
      <c r="E2387" s="2" t="s">
        <v>270</v>
      </c>
      <c r="F2387" t="s">
        <v>2366</v>
      </c>
      <c r="G2387" s="2" t="s">
        <v>7188</v>
      </c>
      <c r="H2387" t="s">
        <v>1405</v>
      </c>
    </row>
    <row r="2388" spans="1:8" x14ac:dyDescent="0.15">
      <c r="A2388" s="232">
        <v>2400</v>
      </c>
      <c r="B2388" t="s">
        <v>7189</v>
      </c>
      <c r="C2388" t="s">
        <v>7190</v>
      </c>
      <c r="D2388" t="s">
        <v>409</v>
      </c>
      <c r="E2388" s="2" t="s">
        <v>270</v>
      </c>
      <c r="F2388" t="s">
        <v>1901</v>
      </c>
      <c r="G2388" s="2" t="s">
        <v>7191</v>
      </c>
      <c r="H2388" t="s">
        <v>1405</v>
      </c>
    </row>
    <row r="2389" spans="1:8" x14ac:dyDescent="0.15">
      <c r="A2389" s="232">
        <v>2401</v>
      </c>
      <c r="B2389" t="s">
        <v>7192</v>
      </c>
      <c r="C2389" t="s">
        <v>7193</v>
      </c>
      <c r="D2389" t="s">
        <v>409</v>
      </c>
      <c r="E2389" s="2" t="s">
        <v>270</v>
      </c>
      <c r="F2389" t="s">
        <v>2021</v>
      </c>
      <c r="G2389" s="2" t="s">
        <v>1106</v>
      </c>
      <c r="H2389" t="s">
        <v>1405</v>
      </c>
    </row>
    <row r="2390" spans="1:8" x14ac:dyDescent="0.15">
      <c r="A2390" s="232">
        <v>2402</v>
      </c>
      <c r="B2390" t="s">
        <v>7194</v>
      </c>
      <c r="C2390" t="s">
        <v>7195</v>
      </c>
      <c r="D2390" t="s">
        <v>409</v>
      </c>
      <c r="E2390" s="2" t="s">
        <v>270</v>
      </c>
      <c r="F2390" t="s">
        <v>1945</v>
      </c>
      <c r="G2390" s="2" t="s">
        <v>991</v>
      </c>
      <c r="H2390" t="s">
        <v>1405</v>
      </c>
    </row>
    <row r="2391" spans="1:8" x14ac:dyDescent="0.15">
      <c r="A2391" s="232">
        <v>2403</v>
      </c>
      <c r="B2391" t="s">
        <v>7196</v>
      </c>
      <c r="C2391" t="s">
        <v>7197</v>
      </c>
      <c r="D2391" t="s">
        <v>409</v>
      </c>
      <c r="E2391" s="2" t="s">
        <v>270</v>
      </c>
      <c r="F2391" t="s">
        <v>1980</v>
      </c>
      <c r="G2391" s="2" t="s">
        <v>1208</v>
      </c>
      <c r="H2391" t="s">
        <v>1405</v>
      </c>
    </row>
    <row r="2392" spans="1:8" x14ac:dyDescent="0.15">
      <c r="A2392" s="232">
        <v>2404</v>
      </c>
      <c r="B2392" t="s">
        <v>7198</v>
      </c>
      <c r="C2392" t="s">
        <v>7199</v>
      </c>
      <c r="D2392" t="s">
        <v>409</v>
      </c>
      <c r="E2392" s="2" t="s">
        <v>270</v>
      </c>
      <c r="F2392" t="s">
        <v>2048</v>
      </c>
      <c r="G2392" s="2" t="s">
        <v>503</v>
      </c>
      <c r="H2392" t="s">
        <v>1405</v>
      </c>
    </row>
    <row r="2393" spans="1:8" x14ac:dyDescent="0.15">
      <c r="A2393" s="232">
        <v>2405</v>
      </c>
      <c r="B2393" t="s">
        <v>7200</v>
      </c>
      <c r="C2393" t="s">
        <v>7201</v>
      </c>
      <c r="D2393" t="s">
        <v>409</v>
      </c>
      <c r="E2393" s="2" t="s">
        <v>270</v>
      </c>
      <c r="F2393" t="s">
        <v>2231</v>
      </c>
      <c r="G2393" s="2" t="s">
        <v>592</v>
      </c>
      <c r="H2393" t="s">
        <v>1405</v>
      </c>
    </row>
    <row r="2394" spans="1:8" x14ac:dyDescent="0.15">
      <c r="A2394" s="232">
        <v>2406</v>
      </c>
      <c r="B2394" t="s">
        <v>7202</v>
      </c>
      <c r="C2394" t="s">
        <v>7203</v>
      </c>
      <c r="D2394" t="s">
        <v>409</v>
      </c>
      <c r="E2394" s="2" t="s">
        <v>270</v>
      </c>
      <c r="F2394" t="s">
        <v>2090</v>
      </c>
      <c r="G2394" s="2" t="s">
        <v>750</v>
      </c>
      <c r="H2394" t="s">
        <v>1405</v>
      </c>
    </row>
    <row r="2395" spans="1:8" x14ac:dyDescent="0.15">
      <c r="A2395" s="232">
        <v>2407</v>
      </c>
      <c r="B2395" t="s">
        <v>7204</v>
      </c>
      <c r="C2395" t="s">
        <v>7205</v>
      </c>
      <c r="D2395" t="s">
        <v>409</v>
      </c>
      <c r="E2395" s="2" t="s">
        <v>270</v>
      </c>
      <c r="F2395" t="s">
        <v>1901</v>
      </c>
      <c r="G2395" s="2" t="s">
        <v>4295</v>
      </c>
      <c r="H2395" t="s">
        <v>1405</v>
      </c>
    </row>
    <row r="2396" spans="1:8" x14ac:dyDescent="0.15">
      <c r="A2396" s="232">
        <v>2408</v>
      </c>
      <c r="B2396" t="s">
        <v>7206</v>
      </c>
      <c r="C2396" t="s">
        <v>7207</v>
      </c>
      <c r="D2396" t="s">
        <v>409</v>
      </c>
      <c r="E2396" s="2" t="s">
        <v>269</v>
      </c>
      <c r="F2396" t="s">
        <v>2273</v>
      </c>
      <c r="G2396" s="2" t="s">
        <v>1109</v>
      </c>
      <c r="H2396" t="s">
        <v>1405</v>
      </c>
    </row>
    <row r="2397" spans="1:8" x14ac:dyDescent="0.15">
      <c r="A2397" s="232">
        <v>2409</v>
      </c>
      <c r="B2397" t="s">
        <v>7208</v>
      </c>
      <c r="C2397" t="s">
        <v>7209</v>
      </c>
      <c r="D2397" t="s">
        <v>409</v>
      </c>
      <c r="E2397" s="2" t="s">
        <v>269</v>
      </c>
      <c r="F2397" t="s">
        <v>2021</v>
      </c>
      <c r="G2397" s="2" t="s">
        <v>1160</v>
      </c>
      <c r="H2397" t="s">
        <v>1405</v>
      </c>
    </row>
    <row r="2398" spans="1:8" x14ac:dyDescent="0.15">
      <c r="A2398" s="232">
        <v>2410</v>
      </c>
      <c r="B2398" t="s">
        <v>7210</v>
      </c>
      <c r="C2398" t="s">
        <v>7211</v>
      </c>
      <c r="D2398" t="s">
        <v>409</v>
      </c>
      <c r="E2398" s="2" t="s">
        <v>269</v>
      </c>
      <c r="F2398" t="s">
        <v>1939</v>
      </c>
      <c r="G2398" s="2" t="s">
        <v>900</v>
      </c>
      <c r="H2398" t="s">
        <v>1405</v>
      </c>
    </row>
    <row r="2399" spans="1:8" x14ac:dyDescent="0.15">
      <c r="A2399" s="232">
        <v>2411</v>
      </c>
      <c r="B2399" t="s">
        <v>7212</v>
      </c>
      <c r="C2399" t="s">
        <v>7213</v>
      </c>
      <c r="D2399" t="s">
        <v>409</v>
      </c>
      <c r="E2399" s="2" t="s">
        <v>269</v>
      </c>
      <c r="F2399" t="s">
        <v>1964</v>
      </c>
      <c r="G2399" s="2" t="s">
        <v>2080</v>
      </c>
      <c r="H2399" t="s">
        <v>1405</v>
      </c>
    </row>
    <row r="2400" spans="1:8" x14ac:dyDescent="0.15">
      <c r="A2400" s="232">
        <v>2412</v>
      </c>
      <c r="B2400" t="s">
        <v>7214</v>
      </c>
      <c r="C2400" t="s">
        <v>7215</v>
      </c>
      <c r="D2400" t="s">
        <v>409</v>
      </c>
      <c r="E2400" s="2" t="s">
        <v>269</v>
      </c>
      <c r="F2400" t="s">
        <v>1980</v>
      </c>
      <c r="G2400" s="2" t="s">
        <v>1174</v>
      </c>
      <c r="H2400" t="s">
        <v>1405</v>
      </c>
    </row>
    <row r="2401" spans="1:8" x14ac:dyDescent="0.15">
      <c r="A2401" s="232">
        <v>2413</v>
      </c>
      <c r="B2401" t="s">
        <v>6461</v>
      </c>
      <c r="C2401" t="s">
        <v>6462</v>
      </c>
      <c r="D2401" t="s">
        <v>409</v>
      </c>
      <c r="E2401" s="2" t="s">
        <v>269</v>
      </c>
      <c r="F2401" t="s">
        <v>1910</v>
      </c>
      <c r="G2401" s="2" t="s">
        <v>7216</v>
      </c>
      <c r="H2401" t="s">
        <v>1405</v>
      </c>
    </row>
    <row r="2402" spans="1:8" x14ac:dyDescent="0.15">
      <c r="A2402" s="232">
        <v>2414</v>
      </c>
      <c r="B2402" t="s">
        <v>7217</v>
      </c>
      <c r="C2402" t="s">
        <v>7218</v>
      </c>
      <c r="D2402" t="s">
        <v>409</v>
      </c>
      <c r="E2402" s="2" t="s">
        <v>269</v>
      </c>
      <c r="F2402" t="s">
        <v>2174</v>
      </c>
      <c r="G2402" s="2" t="s">
        <v>882</v>
      </c>
      <c r="H2402" t="s">
        <v>1405</v>
      </c>
    </row>
    <row r="2403" spans="1:8" x14ac:dyDescent="0.15">
      <c r="A2403" s="232">
        <v>2415</v>
      </c>
      <c r="B2403" t="s">
        <v>7219</v>
      </c>
      <c r="C2403" t="s">
        <v>7220</v>
      </c>
      <c r="D2403" t="s">
        <v>409</v>
      </c>
      <c r="E2403" s="2" t="s">
        <v>269</v>
      </c>
      <c r="F2403" t="s">
        <v>1945</v>
      </c>
      <c r="G2403" s="2" t="s">
        <v>616</v>
      </c>
      <c r="H2403" t="s">
        <v>1405</v>
      </c>
    </row>
    <row r="2404" spans="1:8" x14ac:dyDescent="0.15">
      <c r="A2404" s="232">
        <v>2416</v>
      </c>
      <c r="B2404" t="s">
        <v>7221</v>
      </c>
      <c r="C2404" t="s">
        <v>7222</v>
      </c>
      <c r="D2404" t="s">
        <v>409</v>
      </c>
      <c r="E2404" s="2" t="s">
        <v>269</v>
      </c>
      <c r="F2404" t="s">
        <v>2231</v>
      </c>
      <c r="G2404" s="2" t="s">
        <v>7223</v>
      </c>
      <c r="H2404" t="s">
        <v>1405</v>
      </c>
    </row>
    <row r="2405" spans="1:8" x14ac:dyDescent="0.15">
      <c r="A2405" s="232">
        <v>2417</v>
      </c>
      <c r="B2405" t="s">
        <v>7224</v>
      </c>
      <c r="C2405" t="s">
        <v>7225</v>
      </c>
      <c r="D2405" t="s">
        <v>409</v>
      </c>
      <c r="E2405" s="2" t="s">
        <v>269</v>
      </c>
      <c r="F2405" t="s">
        <v>1910</v>
      </c>
      <c r="G2405" s="2" t="s">
        <v>1028</v>
      </c>
      <c r="H2405" t="s">
        <v>1405</v>
      </c>
    </row>
    <row r="2406" spans="1:8" x14ac:dyDescent="0.15">
      <c r="A2406" s="232">
        <v>2418</v>
      </c>
      <c r="B2406" t="s">
        <v>7226</v>
      </c>
      <c r="C2406" t="s">
        <v>7227</v>
      </c>
      <c r="D2406" t="s">
        <v>409</v>
      </c>
      <c r="E2406" s="2" t="s">
        <v>269</v>
      </c>
      <c r="F2406" t="s">
        <v>1910</v>
      </c>
      <c r="G2406" s="2" t="s">
        <v>2437</v>
      </c>
      <c r="H2406" t="s">
        <v>1405</v>
      </c>
    </row>
    <row r="2407" spans="1:8" x14ac:dyDescent="0.15">
      <c r="A2407" s="232">
        <v>2419</v>
      </c>
      <c r="B2407" t="s">
        <v>7228</v>
      </c>
      <c r="C2407" t="s">
        <v>7229</v>
      </c>
      <c r="D2407" t="s">
        <v>409</v>
      </c>
      <c r="E2407" s="2" t="s">
        <v>1394</v>
      </c>
      <c r="F2407" t="s">
        <v>2137</v>
      </c>
      <c r="G2407" s="2" t="s">
        <v>627</v>
      </c>
      <c r="H2407" t="s">
        <v>1405</v>
      </c>
    </row>
    <row r="2408" spans="1:8" x14ac:dyDescent="0.15">
      <c r="A2408" s="232">
        <v>2420</v>
      </c>
      <c r="B2408" t="s">
        <v>7230</v>
      </c>
      <c r="C2408" t="s">
        <v>7231</v>
      </c>
      <c r="D2408" t="s">
        <v>409</v>
      </c>
      <c r="E2408" s="2" t="s">
        <v>1394</v>
      </c>
      <c r="F2408" t="s">
        <v>2262</v>
      </c>
      <c r="G2408" s="2" t="s">
        <v>4395</v>
      </c>
      <c r="H2408" t="s">
        <v>1405</v>
      </c>
    </row>
    <row r="2409" spans="1:8" x14ac:dyDescent="0.15">
      <c r="A2409" s="232">
        <v>2421</v>
      </c>
      <c r="B2409" t="s">
        <v>7232</v>
      </c>
      <c r="C2409" t="s">
        <v>7233</v>
      </c>
      <c r="D2409" t="s">
        <v>409</v>
      </c>
      <c r="E2409" s="2" t="s">
        <v>1394</v>
      </c>
      <c r="F2409" t="s">
        <v>2031</v>
      </c>
      <c r="G2409" s="2" t="s">
        <v>1212</v>
      </c>
      <c r="H2409" t="s">
        <v>1405</v>
      </c>
    </row>
    <row r="2410" spans="1:8" x14ac:dyDescent="0.15">
      <c r="A2410" s="232">
        <v>2422</v>
      </c>
      <c r="B2410" t="s">
        <v>7234</v>
      </c>
      <c r="C2410" t="s">
        <v>7235</v>
      </c>
      <c r="D2410" t="s">
        <v>409</v>
      </c>
      <c r="E2410" s="2" t="s">
        <v>1394</v>
      </c>
      <c r="F2410" t="s">
        <v>1939</v>
      </c>
      <c r="G2410" s="2" t="s">
        <v>7236</v>
      </c>
      <c r="H2410" t="s">
        <v>1405</v>
      </c>
    </row>
    <row r="2411" spans="1:8" x14ac:dyDescent="0.15">
      <c r="A2411" s="232">
        <v>2423</v>
      </c>
      <c r="B2411" t="s">
        <v>7237</v>
      </c>
      <c r="C2411" t="s">
        <v>7238</v>
      </c>
      <c r="D2411" t="s">
        <v>409</v>
      </c>
      <c r="E2411" s="2" t="s">
        <v>1394</v>
      </c>
      <c r="F2411" t="s">
        <v>3267</v>
      </c>
      <c r="G2411" s="2" t="s">
        <v>1203</v>
      </c>
      <c r="H2411" t="s">
        <v>1405</v>
      </c>
    </row>
    <row r="2412" spans="1:8" x14ac:dyDescent="0.15">
      <c r="A2412" s="232">
        <v>2424</v>
      </c>
      <c r="B2412" t="s">
        <v>7239</v>
      </c>
      <c r="C2412" t="s">
        <v>7240</v>
      </c>
      <c r="D2412" t="s">
        <v>409</v>
      </c>
      <c r="E2412" s="2" t="s">
        <v>1394</v>
      </c>
      <c r="F2412" t="s">
        <v>2273</v>
      </c>
      <c r="G2412" s="2" t="s">
        <v>1103</v>
      </c>
      <c r="H2412" t="s">
        <v>1405</v>
      </c>
    </row>
    <row r="2413" spans="1:8" x14ac:dyDescent="0.15">
      <c r="A2413" s="232">
        <v>2425</v>
      </c>
      <c r="B2413" t="s">
        <v>7241</v>
      </c>
      <c r="C2413" t="s">
        <v>7242</v>
      </c>
      <c r="D2413" t="s">
        <v>409</v>
      </c>
      <c r="E2413" s="2" t="s">
        <v>1394</v>
      </c>
      <c r="F2413" t="s">
        <v>1917</v>
      </c>
      <c r="G2413" s="2" t="s">
        <v>1213</v>
      </c>
      <c r="H2413" t="s">
        <v>1405</v>
      </c>
    </row>
    <row r="2414" spans="1:8" x14ac:dyDescent="0.15">
      <c r="A2414" s="232">
        <v>2426</v>
      </c>
      <c r="B2414" t="s">
        <v>7243</v>
      </c>
      <c r="C2414" t="s">
        <v>7244</v>
      </c>
      <c r="D2414" t="s">
        <v>409</v>
      </c>
      <c r="E2414" s="2" t="s">
        <v>1394</v>
      </c>
      <c r="F2414" t="s">
        <v>1921</v>
      </c>
      <c r="G2414" s="2" t="s">
        <v>1214</v>
      </c>
      <c r="H2414" t="s">
        <v>1405</v>
      </c>
    </row>
    <row r="2415" spans="1:8" x14ac:dyDescent="0.15">
      <c r="A2415" s="232">
        <v>2427</v>
      </c>
      <c r="B2415" t="s">
        <v>7245</v>
      </c>
      <c r="C2415" t="s">
        <v>6755</v>
      </c>
      <c r="D2415" t="s">
        <v>409</v>
      </c>
      <c r="E2415" s="2" t="s">
        <v>1394</v>
      </c>
      <c r="F2415" t="s">
        <v>2231</v>
      </c>
      <c r="G2415" s="2" t="s">
        <v>856</v>
      </c>
      <c r="H2415" t="s">
        <v>1405</v>
      </c>
    </row>
    <row r="2416" spans="1:8" x14ac:dyDescent="0.15">
      <c r="A2416" s="232">
        <v>2428</v>
      </c>
      <c r="B2416" t="s">
        <v>7246</v>
      </c>
      <c r="C2416" t="s">
        <v>7247</v>
      </c>
      <c r="D2416" t="s">
        <v>409</v>
      </c>
      <c r="E2416" s="2" t="s">
        <v>1394</v>
      </c>
      <c r="F2416" t="s">
        <v>1964</v>
      </c>
      <c r="G2416" s="2" t="s">
        <v>1215</v>
      </c>
      <c r="H2416" t="s">
        <v>1405</v>
      </c>
    </row>
    <row r="2417" spans="1:8" x14ac:dyDescent="0.15">
      <c r="A2417" s="232">
        <v>2429</v>
      </c>
      <c r="B2417" t="s">
        <v>7248</v>
      </c>
      <c r="C2417" t="s">
        <v>7249</v>
      </c>
      <c r="D2417" t="s">
        <v>409</v>
      </c>
      <c r="E2417" s="2" t="s">
        <v>1394</v>
      </c>
      <c r="F2417" t="s">
        <v>1980</v>
      </c>
      <c r="G2417" s="2" t="s">
        <v>911</v>
      </c>
      <c r="H2417" t="s">
        <v>1405</v>
      </c>
    </row>
    <row r="2418" spans="1:8" x14ac:dyDescent="0.15">
      <c r="A2418" s="232">
        <v>2430</v>
      </c>
      <c r="B2418" t="s">
        <v>7250</v>
      </c>
      <c r="C2418" t="s">
        <v>7251</v>
      </c>
      <c r="D2418" t="s">
        <v>409</v>
      </c>
      <c r="E2418" s="2" t="s">
        <v>1394</v>
      </c>
      <c r="F2418" t="s">
        <v>2206</v>
      </c>
      <c r="G2418" s="2" t="s">
        <v>1112</v>
      </c>
      <c r="H2418" t="s">
        <v>1405</v>
      </c>
    </row>
    <row r="2419" spans="1:8" x14ac:dyDescent="0.15">
      <c r="A2419" s="232">
        <v>2431</v>
      </c>
      <c r="B2419" t="s">
        <v>7252</v>
      </c>
      <c r="C2419" t="s">
        <v>7253</v>
      </c>
      <c r="D2419" t="s">
        <v>409</v>
      </c>
      <c r="E2419" s="2" t="s">
        <v>1394</v>
      </c>
      <c r="F2419" t="s">
        <v>2066</v>
      </c>
      <c r="G2419" s="2" t="s">
        <v>7254</v>
      </c>
      <c r="H2419" t="s">
        <v>1405</v>
      </c>
    </row>
    <row r="2420" spans="1:8" x14ac:dyDescent="0.15">
      <c r="A2420" s="232">
        <v>2432</v>
      </c>
      <c r="B2420" t="s">
        <v>7255</v>
      </c>
      <c r="C2420" t="s">
        <v>7256</v>
      </c>
      <c r="D2420" t="s">
        <v>409</v>
      </c>
      <c r="E2420" s="2" t="s">
        <v>271</v>
      </c>
      <c r="F2420" t="s">
        <v>3357</v>
      </c>
      <c r="G2420" s="2" t="s">
        <v>836</v>
      </c>
      <c r="H2420" t="s">
        <v>1405</v>
      </c>
    </row>
    <row r="2421" spans="1:8" x14ac:dyDescent="0.15">
      <c r="A2421" s="232">
        <v>2433</v>
      </c>
      <c r="B2421" t="s">
        <v>7257</v>
      </c>
      <c r="C2421" t="s">
        <v>7258</v>
      </c>
      <c r="D2421" t="s">
        <v>409</v>
      </c>
      <c r="E2421" s="2" t="s">
        <v>271</v>
      </c>
      <c r="F2421" t="s">
        <v>1901</v>
      </c>
      <c r="G2421" s="2" t="s">
        <v>1216</v>
      </c>
      <c r="H2421" t="s">
        <v>1405</v>
      </c>
    </row>
    <row r="2422" spans="1:8" x14ac:dyDescent="0.15">
      <c r="A2422" s="232">
        <v>2434</v>
      </c>
      <c r="B2422" t="s">
        <v>7259</v>
      </c>
      <c r="C2422" t="s">
        <v>7260</v>
      </c>
      <c r="D2422" t="s">
        <v>409</v>
      </c>
      <c r="E2422" s="2" t="s">
        <v>270</v>
      </c>
      <c r="F2422" t="s">
        <v>1980</v>
      </c>
      <c r="G2422" s="2" t="s">
        <v>818</v>
      </c>
      <c r="H2422" t="s">
        <v>1405</v>
      </c>
    </row>
    <row r="2423" spans="1:8" x14ac:dyDescent="0.15">
      <c r="A2423" s="232">
        <v>2435</v>
      </c>
      <c r="B2423" t="s">
        <v>7261</v>
      </c>
      <c r="C2423" t="s">
        <v>7262</v>
      </c>
      <c r="D2423" t="s">
        <v>409</v>
      </c>
      <c r="E2423" s="2" t="s">
        <v>269</v>
      </c>
      <c r="F2423" t="s">
        <v>1901</v>
      </c>
      <c r="G2423" s="2" t="s">
        <v>759</v>
      </c>
      <c r="H2423" t="s">
        <v>1405</v>
      </c>
    </row>
    <row r="2424" spans="1:8" x14ac:dyDescent="0.15">
      <c r="A2424" s="232">
        <v>2436</v>
      </c>
      <c r="B2424" t="s">
        <v>7263</v>
      </c>
      <c r="C2424" t="s">
        <v>7264</v>
      </c>
      <c r="D2424" t="s">
        <v>409</v>
      </c>
      <c r="E2424" s="2" t="s">
        <v>269</v>
      </c>
      <c r="F2424" t="s">
        <v>1901</v>
      </c>
      <c r="G2424" s="2" t="s">
        <v>528</v>
      </c>
      <c r="H2424" t="s">
        <v>1405</v>
      </c>
    </row>
    <row r="2425" spans="1:8" x14ac:dyDescent="0.15">
      <c r="A2425" s="232">
        <v>2437</v>
      </c>
      <c r="B2425" t="s">
        <v>7265</v>
      </c>
      <c r="C2425" t="s">
        <v>7266</v>
      </c>
      <c r="D2425" t="s">
        <v>409</v>
      </c>
      <c r="E2425" s="2" t="s">
        <v>269</v>
      </c>
      <c r="F2425" t="s">
        <v>2476</v>
      </c>
      <c r="G2425" s="2" t="s">
        <v>608</v>
      </c>
      <c r="H2425" t="s">
        <v>1405</v>
      </c>
    </row>
    <row r="2426" spans="1:8" x14ac:dyDescent="0.15">
      <c r="A2426" s="232">
        <v>2438</v>
      </c>
      <c r="B2426" t="s">
        <v>7267</v>
      </c>
      <c r="C2426" t="s">
        <v>7268</v>
      </c>
      <c r="D2426" t="s">
        <v>409</v>
      </c>
      <c r="E2426" s="2" t="s">
        <v>269</v>
      </c>
      <c r="F2426" t="s">
        <v>1980</v>
      </c>
      <c r="G2426" s="2" t="s">
        <v>1174</v>
      </c>
      <c r="H2426" t="s">
        <v>1405</v>
      </c>
    </row>
    <row r="2427" spans="1:8" x14ac:dyDescent="0.15">
      <c r="A2427" s="232">
        <v>2439</v>
      </c>
      <c r="B2427" t="s">
        <v>7269</v>
      </c>
      <c r="C2427" t="s">
        <v>7270</v>
      </c>
      <c r="D2427" t="s">
        <v>409</v>
      </c>
      <c r="E2427" s="2" t="s">
        <v>269</v>
      </c>
      <c r="F2427" t="s">
        <v>1948</v>
      </c>
      <c r="G2427" s="2" t="s">
        <v>1091</v>
      </c>
      <c r="H2427" t="s">
        <v>1405</v>
      </c>
    </row>
    <row r="2428" spans="1:8" x14ac:dyDescent="0.15">
      <c r="A2428" s="232">
        <v>2440</v>
      </c>
      <c r="B2428" t="s">
        <v>7271</v>
      </c>
      <c r="C2428" t="s">
        <v>7272</v>
      </c>
      <c r="D2428" t="s">
        <v>409</v>
      </c>
      <c r="E2428" s="2" t="s">
        <v>269</v>
      </c>
      <c r="F2428" t="s">
        <v>2003</v>
      </c>
      <c r="G2428" s="2" t="s">
        <v>4368</v>
      </c>
      <c r="H2428" t="s">
        <v>1405</v>
      </c>
    </row>
    <row r="2429" spans="1:8" x14ac:dyDescent="0.15">
      <c r="A2429" s="232">
        <v>2441</v>
      </c>
      <c r="B2429" t="s">
        <v>7273</v>
      </c>
      <c r="C2429" t="s">
        <v>7274</v>
      </c>
      <c r="D2429" t="s">
        <v>409</v>
      </c>
      <c r="E2429" s="2" t="s">
        <v>271</v>
      </c>
      <c r="F2429" t="s">
        <v>1901</v>
      </c>
      <c r="G2429" s="2" t="s">
        <v>1217</v>
      </c>
      <c r="H2429" t="s">
        <v>1405</v>
      </c>
    </row>
    <row r="2430" spans="1:8" x14ac:dyDescent="0.15">
      <c r="A2430" s="232">
        <v>2442</v>
      </c>
      <c r="B2430" t="s">
        <v>7275</v>
      </c>
      <c r="C2430" t="s">
        <v>7276</v>
      </c>
      <c r="D2430" t="s">
        <v>409</v>
      </c>
      <c r="E2430" s="2" t="s">
        <v>271</v>
      </c>
      <c r="F2430" t="s">
        <v>1901</v>
      </c>
      <c r="G2430" s="2" t="s">
        <v>7277</v>
      </c>
      <c r="H2430" t="s">
        <v>1405</v>
      </c>
    </row>
    <row r="2431" spans="1:8" x14ac:dyDescent="0.15">
      <c r="A2431" s="232">
        <v>2443</v>
      </c>
      <c r="B2431" t="s">
        <v>7278</v>
      </c>
      <c r="C2431" t="s">
        <v>7279</v>
      </c>
      <c r="D2431" t="s">
        <v>409</v>
      </c>
      <c r="E2431" s="2" t="s">
        <v>271</v>
      </c>
      <c r="F2431" t="s">
        <v>2031</v>
      </c>
      <c r="G2431" s="2" t="s">
        <v>1927</v>
      </c>
      <c r="H2431" t="s">
        <v>1405</v>
      </c>
    </row>
    <row r="2432" spans="1:8" x14ac:dyDescent="0.15">
      <c r="A2432" s="232">
        <v>2444</v>
      </c>
      <c r="B2432" t="s">
        <v>7280</v>
      </c>
      <c r="C2432" t="s">
        <v>7281</v>
      </c>
      <c r="D2432" t="s">
        <v>409</v>
      </c>
      <c r="E2432" s="2" t="s">
        <v>270</v>
      </c>
      <c r="F2432" t="s">
        <v>1901</v>
      </c>
      <c r="G2432" s="2" t="s">
        <v>3953</v>
      </c>
      <c r="H2432" t="s">
        <v>1405</v>
      </c>
    </row>
    <row r="2433" spans="1:8" x14ac:dyDescent="0.15">
      <c r="A2433" s="232">
        <v>2445</v>
      </c>
      <c r="B2433" t="s">
        <v>7282</v>
      </c>
      <c r="C2433" t="s">
        <v>7283</v>
      </c>
      <c r="D2433" t="s">
        <v>409</v>
      </c>
      <c r="E2433" s="2" t="s">
        <v>270</v>
      </c>
      <c r="F2433" t="s">
        <v>1901</v>
      </c>
      <c r="G2433" s="2" t="s">
        <v>3469</v>
      </c>
      <c r="H2433" t="s">
        <v>1405</v>
      </c>
    </row>
    <row r="2434" spans="1:8" x14ac:dyDescent="0.15">
      <c r="A2434" s="232">
        <v>2446</v>
      </c>
      <c r="B2434" t="s">
        <v>7284</v>
      </c>
      <c r="C2434" t="s">
        <v>7285</v>
      </c>
      <c r="D2434" t="s">
        <v>409</v>
      </c>
      <c r="E2434" s="2" t="s">
        <v>271</v>
      </c>
      <c r="F2434" t="s">
        <v>1901</v>
      </c>
      <c r="G2434" s="2" t="s">
        <v>1086</v>
      </c>
      <c r="H2434" t="s">
        <v>1405</v>
      </c>
    </row>
    <row r="2435" spans="1:8" x14ac:dyDescent="0.15">
      <c r="A2435" s="232">
        <v>2447</v>
      </c>
      <c r="B2435" t="s">
        <v>7286</v>
      </c>
      <c r="C2435" t="s">
        <v>7287</v>
      </c>
      <c r="D2435" t="s">
        <v>409</v>
      </c>
      <c r="E2435" s="2" t="s">
        <v>270</v>
      </c>
      <c r="F2435" t="s">
        <v>1901</v>
      </c>
      <c r="G2435" s="2" t="s">
        <v>603</v>
      </c>
      <c r="H2435" t="s">
        <v>1405</v>
      </c>
    </row>
    <row r="2436" spans="1:8" x14ac:dyDescent="0.15">
      <c r="A2436" s="232">
        <v>2448</v>
      </c>
      <c r="B2436" t="s">
        <v>7288</v>
      </c>
      <c r="C2436" t="s">
        <v>7289</v>
      </c>
      <c r="D2436" t="s">
        <v>409</v>
      </c>
      <c r="E2436" s="2" t="s">
        <v>270</v>
      </c>
      <c r="F2436" t="s">
        <v>1901</v>
      </c>
      <c r="G2436" s="2" t="s">
        <v>1139</v>
      </c>
      <c r="H2436" t="s">
        <v>1405</v>
      </c>
    </row>
    <row r="2437" spans="1:8" x14ac:dyDescent="0.15">
      <c r="A2437" s="232">
        <v>2449</v>
      </c>
      <c r="B2437" t="s">
        <v>7290</v>
      </c>
      <c r="C2437" t="s">
        <v>7291</v>
      </c>
      <c r="D2437" t="s">
        <v>409</v>
      </c>
      <c r="E2437" s="2" t="s">
        <v>270</v>
      </c>
      <c r="F2437" t="s">
        <v>1901</v>
      </c>
      <c r="G2437" s="2" t="s">
        <v>2900</v>
      </c>
      <c r="H2437" t="s">
        <v>1405</v>
      </c>
    </row>
    <row r="2438" spans="1:8" x14ac:dyDescent="0.15">
      <c r="A2438" s="232">
        <v>2450</v>
      </c>
      <c r="B2438" t="s">
        <v>7292</v>
      </c>
      <c r="C2438" t="s">
        <v>7293</v>
      </c>
      <c r="D2438" t="s">
        <v>409</v>
      </c>
      <c r="E2438" s="2" t="s">
        <v>270</v>
      </c>
      <c r="F2438" t="s">
        <v>1901</v>
      </c>
      <c r="G2438" s="2" t="s">
        <v>2900</v>
      </c>
      <c r="H2438" t="s">
        <v>1405</v>
      </c>
    </row>
    <row r="2439" spans="1:8" x14ac:dyDescent="0.15">
      <c r="A2439" s="232">
        <v>2451</v>
      </c>
      <c r="B2439" t="s">
        <v>7294</v>
      </c>
      <c r="C2439" t="s">
        <v>7295</v>
      </c>
      <c r="D2439" t="s">
        <v>409</v>
      </c>
      <c r="E2439" s="2" t="s">
        <v>270</v>
      </c>
      <c r="F2439" t="s">
        <v>1901</v>
      </c>
      <c r="G2439" s="2" t="s">
        <v>656</v>
      </c>
      <c r="H2439" t="s">
        <v>1405</v>
      </c>
    </row>
    <row r="2440" spans="1:8" x14ac:dyDescent="0.15">
      <c r="A2440" s="232">
        <v>2452</v>
      </c>
      <c r="B2440" t="s">
        <v>7296</v>
      </c>
      <c r="C2440" t="s">
        <v>7297</v>
      </c>
      <c r="D2440" t="s">
        <v>409</v>
      </c>
      <c r="E2440" s="2" t="s">
        <v>270</v>
      </c>
      <c r="F2440" t="s">
        <v>1901</v>
      </c>
      <c r="G2440" s="2" t="s">
        <v>888</v>
      </c>
      <c r="H2440" t="s">
        <v>1405</v>
      </c>
    </row>
    <row r="2441" spans="1:8" x14ac:dyDescent="0.15">
      <c r="A2441" s="232">
        <v>2453</v>
      </c>
      <c r="B2441" t="s">
        <v>7298</v>
      </c>
      <c r="C2441" t="s">
        <v>7299</v>
      </c>
      <c r="D2441" t="s">
        <v>409</v>
      </c>
      <c r="E2441" s="2" t="s">
        <v>270</v>
      </c>
      <c r="F2441" t="s">
        <v>2137</v>
      </c>
      <c r="G2441" s="2" t="s">
        <v>778</v>
      </c>
      <c r="H2441" t="s">
        <v>1405</v>
      </c>
    </row>
    <row r="2442" spans="1:8" x14ac:dyDescent="0.15">
      <c r="A2442" s="232">
        <v>2454</v>
      </c>
      <c r="B2442" t="s">
        <v>7300</v>
      </c>
      <c r="C2442" t="s">
        <v>7301</v>
      </c>
      <c r="D2442" t="s">
        <v>409</v>
      </c>
      <c r="E2442" s="2" t="s">
        <v>270</v>
      </c>
      <c r="F2442" t="s">
        <v>1901</v>
      </c>
      <c r="G2442" s="2" t="s">
        <v>4480</v>
      </c>
      <c r="H2442" t="s">
        <v>1405</v>
      </c>
    </row>
    <row r="2443" spans="1:8" x14ac:dyDescent="0.15">
      <c r="A2443" s="232">
        <v>2455</v>
      </c>
      <c r="B2443" t="s">
        <v>7302</v>
      </c>
      <c r="C2443" t="s">
        <v>7303</v>
      </c>
      <c r="D2443" t="s">
        <v>409</v>
      </c>
      <c r="E2443" s="2" t="s">
        <v>269</v>
      </c>
      <c r="F2443" t="s">
        <v>1901</v>
      </c>
      <c r="G2443" s="2" t="s">
        <v>7304</v>
      </c>
      <c r="H2443" t="s">
        <v>1405</v>
      </c>
    </row>
    <row r="2444" spans="1:8" x14ac:dyDescent="0.15">
      <c r="A2444" s="232">
        <v>2456</v>
      </c>
      <c r="B2444" t="s">
        <v>7305</v>
      </c>
      <c r="C2444" t="s">
        <v>7306</v>
      </c>
      <c r="D2444" t="s">
        <v>409</v>
      </c>
      <c r="E2444" s="2" t="s">
        <v>269</v>
      </c>
      <c r="F2444" t="s">
        <v>1901</v>
      </c>
      <c r="G2444" s="2" t="s">
        <v>1054</v>
      </c>
      <c r="H2444" t="s">
        <v>1405</v>
      </c>
    </row>
    <row r="2445" spans="1:8" x14ac:dyDescent="0.15">
      <c r="A2445" s="232">
        <v>2457</v>
      </c>
      <c r="B2445" t="s">
        <v>7307</v>
      </c>
      <c r="C2445" t="s">
        <v>7308</v>
      </c>
      <c r="D2445" t="s">
        <v>409</v>
      </c>
      <c r="E2445" s="2" t="s">
        <v>269</v>
      </c>
      <c r="F2445" t="s">
        <v>1901</v>
      </c>
      <c r="G2445" s="2" t="s">
        <v>1218</v>
      </c>
      <c r="H2445" t="s">
        <v>1405</v>
      </c>
    </row>
    <row r="2446" spans="1:8" x14ac:dyDescent="0.15">
      <c r="A2446" s="232">
        <v>2458</v>
      </c>
      <c r="B2446" t="s">
        <v>7309</v>
      </c>
      <c r="C2446" t="s">
        <v>7310</v>
      </c>
      <c r="D2446" t="s">
        <v>409</v>
      </c>
      <c r="E2446" s="2" t="s">
        <v>269</v>
      </c>
      <c r="F2446" t="s">
        <v>1901</v>
      </c>
      <c r="G2446" s="2" t="s">
        <v>1219</v>
      </c>
      <c r="H2446" t="s">
        <v>1405</v>
      </c>
    </row>
    <row r="2447" spans="1:8" x14ac:dyDescent="0.15">
      <c r="A2447" s="232">
        <v>2459</v>
      </c>
      <c r="B2447" t="s">
        <v>7311</v>
      </c>
      <c r="C2447" t="s">
        <v>7312</v>
      </c>
      <c r="D2447" t="s">
        <v>409</v>
      </c>
      <c r="E2447" s="2" t="s">
        <v>269</v>
      </c>
      <c r="F2447" t="s">
        <v>1901</v>
      </c>
      <c r="G2447" s="2" t="s">
        <v>1012</v>
      </c>
      <c r="H2447" t="s">
        <v>1405</v>
      </c>
    </row>
    <row r="2448" spans="1:8" x14ac:dyDescent="0.15">
      <c r="A2448" s="232">
        <v>2460</v>
      </c>
      <c r="B2448" t="s">
        <v>7313</v>
      </c>
      <c r="C2448" t="s">
        <v>7314</v>
      </c>
      <c r="D2448" t="s">
        <v>409</v>
      </c>
      <c r="E2448" s="2" t="s">
        <v>269</v>
      </c>
      <c r="F2448" t="s">
        <v>1901</v>
      </c>
      <c r="G2448" s="2" t="s">
        <v>1054</v>
      </c>
      <c r="H2448" t="s">
        <v>1405</v>
      </c>
    </row>
    <row r="2449" spans="1:8" x14ac:dyDescent="0.15">
      <c r="A2449" s="232">
        <v>2461</v>
      </c>
      <c r="B2449" t="s">
        <v>7315</v>
      </c>
      <c r="C2449" t="s">
        <v>7316</v>
      </c>
      <c r="D2449" t="s">
        <v>409</v>
      </c>
      <c r="E2449" s="2" t="s">
        <v>1392</v>
      </c>
      <c r="F2449" t="s">
        <v>1901</v>
      </c>
      <c r="G2449" s="2" t="s">
        <v>860</v>
      </c>
      <c r="H2449" t="s">
        <v>1405</v>
      </c>
    </row>
    <row r="2450" spans="1:8" x14ac:dyDescent="0.15">
      <c r="A2450" s="232">
        <v>2462</v>
      </c>
      <c r="B2450" t="s">
        <v>7317</v>
      </c>
      <c r="C2450" t="s">
        <v>7318</v>
      </c>
      <c r="D2450" t="s">
        <v>409</v>
      </c>
      <c r="E2450" s="2" t="s">
        <v>1392</v>
      </c>
      <c r="F2450" t="s">
        <v>1901</v>
      </c>
      <c r="G2450" s="2" t="s">
        <v>1206</v>
      </c>
      <c r="H2450" t="s">
        <v>1405</v>
      </c>
    </row>
    <row r="2451" spans="1:8" x14ac:dyDescent="0.15">
      <c r="A2451" s="232">
        <v>2463</v>
      </c>
      <c r="B2451" t="s">
        <v>7319</v>
      </c>
      <c r="C2451" t="s">
        <v>7320</v>
      </c>
      <c r="D2451" t="s">
        <v>409</v>
      </c>
      <c r="E2451" s="2" t="s">
        <v>1392</v>
      </c>
      <c r="F2451" t="s">
        <v>1901</v>
      </c>
      <c r="G2451" s="2" t="s">
        <v>7321</v>
      </c>
      <c r="H2451" t="s">
        <v>1405</v>
      </c>
    </row>
    <row r="2452" spans="1:8" x14ac:dyDescent="0.15">
      <c r="A2452" s="232">
        <v>2464</v>
      </c>
      <c r="B2452" t="s">
        <v>7322</v>
      </c>
      <c r="C2452" t="s">
        <v>7323</v>
      </c>
      <c r="D2452" t="s">
        <v>409</v>
      </c>
      <c r="E2452" s="2" t="s">
        <v>1392</v>
      </c>
      <c r="F2452" t="s">
        <v>1901</v>
      </c>
      <c r="G2452" s="2" t="s">
        <v>964</v>
      </c>
      <c r="H2452" t="s">
        <v>1405</v>
      </c>
    </row>
    <row r="2453" spans="1:8" x14ac:dyDescent="0.15">
      <c r="A2453" s="232">
        <v>2465</v>
      </c>
      <c r="B2453" t="s">
        <v>7324</v>
      </c>
      <c r="C2453" t="s">
        <v>7325</v>
      </c>
      <c r="D2453" t="s">
        <v>409</v>
      </c>
      <c r="E2453" s="2" t="s">
        <v>1392</v>
      </c>
      <c r="F2453" t="s">
        <v>1901</v>
      </c>
      <c r="G2453" s="2" t="s">
        <v>1104</v>
      </c>
      <c r="H2453" t="s">
        <v>1405</v>
      </c>
    </row>
    <row r="2454" spans="1:8" x14ac:dyDescent="0.15">
      <c r="A2454" s="232">
        <v>2466</v>
      </c>
      <c r="B2454" t="s">
        <v>7326</v>
      </c>
      <c r="C2454" t="s">
        <v>7327</v>
      </c>
      <c r="D2454" t="s">
        <v>409</v>
      </c>
      <c r="E2454" s="2" t="s">
        <v>1392</v>
      </c>
      <c r="F2454" t="s">
        <v>1901</v>
      </c>
      <c r="G2454" s="2" t="s">
        <v>1022</v>
      </c>
      <c r="H2454" t="s">
        <v>1405</v>
      </c>
    </row>
    <row r="2455" spans="1:8" x14ac:dyDescent="0.15">
      <c r="A2455" s="232">
        <v>2467</v>
      </c>
      <c r="B2455" t="s">
        <v>7328</v>
      </c>
      <c r="C2455" t="s">
        <v>7329</v>
      </c>
      <c r="D2455" t="s">
        <v>418</v>
      </c>
      <c r="E2455" s="2" t="s">
        <v>271</v>
      </c>
      <c r="F2455" t="s">
        <v>2087</v>
      </c>
      <c r="G2455" s="2" t="s">
        <v>1056</v>
      </c>
      <c r="H2455" t="s">
        <v>1405</v>
      </c>
    </row>
    <row r="2456" spans="1:8" x14ac:dyDescent="0.15">
      <c r="A2456" s="232">
        <v>2468</v>
      </c>
      <c r="B2456" t="s">
        <v>7330</v>
      </c>
      <c r="C2456" t="s">
        <v>7331</v>
      </c>
      <c r="D2456" t="s">
        <v>418</v>
      </c>
      <c r="E2456" s="2" t="s">
        <v>271</v>
      </c>
      <c r="F2456" t="s">
        <v>2087</v>
      </c>
      <c r="G2456" s="2" t="s">
        <v>1927</v>
      </c>
      <c r="H2456" t="s">
        <v>1405</v>
      </c>
    </row>
    <row r="2457" spans="1:8" x14ac:dyDescent="0.15">
      <c r="A2457" s="232">
        <v>2469</v>
      </c>
      <c r="B2457" t="s">
        <v>7332</v>
      </c>
      <c r="C2457" t="s">
        <v>7333</v>
      </c>
      <c r="D2457" t="s">
        <v>418</v>
      </c>
      <c r="E2457" s="2" t="s">
        <v>271</v>
      </c>
      <c r="F2457" t="s">
        <v>2087</v>
      </c>
      <c r="G2457" s="2" t="s">
        <v>7334</v>
      </c>
      <c r="H2457" t="s">
        <v>1405</v>
      </c>
    </row>
    <row r="2458" spans="1:8" x14ac:dyDescent="0.15">
      <c r="A2458" s="232">
        <v>2470</v>
      </c>
      <c r="B2458" t="s">
        <v>7335</v>
      </c>
      <c r="C2458" t="s">
        <v>7336</v>
      </c>
      <c r="D2458" t="s">
        <v>418</v>
      </c>
      <c r="E2458" s="2" t="s">
        <v>271</v>
      </c>
      <c r="F2458" t="s">
        <v>2087</v>
      </c>
      <c r="G2458" s="2" t="s">
        <v>983</v>
      </c>
      <c r="H2458" t="s">
        <v>1405</v>
      </c>
    </row>
    <row r="2459" spans="1:8" x14ac:dyDescent="0.15">
      <c r="A2459" s="232">
        <v>2471</v>
      </c>
      <c r="B2459" t="s">
        <v>7337</v>
      </c>
      <c r="C2459" t="s">
        <v>7338</v>
      </c>
      <c r="D2459" t="s">
        <v>418</v>
      </c>
      <c r="E2459" s="2" t="s">
        <v>270</v>
      </c>
      <c r="F2459" t="s">
        <v>2087</v>
      </c>
      <c r="G2459" s="2" t="s">
        <v>815</v>
      </c>
      <c r="H2459" t="s">
        <v>1405</v>
      </c>
    </row>
    <row r="2460" spans="1:8" x14ac:dyDescent="0.15">
      <c r="A2460" s="232">
        <v>2472</v>
      </c>
      <c r="B2460" t="s">
        <v>7339</v>
      </c>
      <c r="C2460" t="s">
        <v>7340</v>
      </c>
      <c r="D2460" t="s">
        <v>418</v>
      </c>
      <c r="E2460" s="2" t="s">
        <v>270</v>
      </c>
      <c r="F2460" t="s">
        <v>2087</v>
      </c>
      <c r="G2460" s="2" t="s">
        <v>814</v>
      </c>
      <c r="H2460" t="s">
        <v>1405</v>
      </c>
    </row>
    <row r="2461" spans="1:8" x14ac:dyDescent="0.15">
      <c r="A2461" s="232">
        <v>2473</v>
      </c>
      <c r="B2461" t="s">
        <v>7341</v>
      </c>
      <c r="C2461" t="s">
        <v>7342</v>
      </c>
      <c r="D2461" t="s">
        <v>418</v>
      </c>
      <c r="E2461" s="2" t="s">
        <v>270</v>
      </c>
      <c r="F2461" t="s">
        <v>2087</v>
      </c>
      <c r="G2461" s="2" t="s">
        <v>510</v>
      </c>
      <c r="H2461" t="s">
        <v>1405</v>
      </c>
    </row>
    <row r="2462" spans="1:8" x14ac:dyDescent="0.15">
      <c r="A2462" s="232">
        <v>2474</v>
      </c>
      <c r="B2462" t="s">
        <v>7343</v>
      </c>
      <c r="C2462" t="s">
        <v>7344</v>
      </c>
      <c r="D2462" t="s">
        <v>418</v>
      </c>
      <c r="E2462" s="2" t="s">
        <v>270</v>
      </c>
      <c r="F2462" t="s">
        <v>2087</v>
      </c>
      <c r="G2462" s="2" t="s">
        <v>995</v>
      </c>
      <c r="H2462" t="s">
        <v>1405</v>
      </c>
    </row>
    <row r="2463" spans="1:8" x14ac:dyDescent="0.15">
      <c r="A2463" s="232">
        <v>2475</v>
      </c>
      <c r="B2463" t="s">
        <v>7345</v>
      </c>
      <c r="C2463" t="s">
        <v>7346</v>
      </c>
      <c r="D2463" t="s">
        <v>418</v>
      </c>
      <c r="E2463" s="2" t="s">
        <v>270</v>
      </c>
      <c r="F2463" t="s">
        <v>2087</v>
      </c>
      <c r="G2463" s="2" t="s">
        <v>871</v>
      </c>
      <c r="H2463" t="s">
        <v>1405</v>
      </c>
    </row>
    <row r="2464" spans="1:8" x14ac:dyDescent="0.15">
      <c r="A2464" s="232">
        <v>2476</v>
      </c>
      <c r="B2464" t="s">
        <v>7347</v>
      </c>
      <c r="C2464" t="s">
        <v>7348</v>
      </c>
      <c r="D2464" t="s">
        <v>418</v>
      </c>
      <c r="E2464" s="2" t="s">
        <v>269</v>
      </c>
      <c r="F2464" t="s">
        <v>2087</v>
      </c>
      <c r="G2464" s="2" t="s">
        <v>752</v>
      </c>
      <c r="H2464" t="s">
        <v>1405</v>
      </c>
    </row>
    <row r="2465" spans="1:8" x14ac:dyDescent="0.15">
      <c r="A2465" s="232">
        <v>2477</v>
      </c>
      <c r="B2465" t="s">
        <v>7349</v>
      </c>
      <c r="C2465" t="s">
        <v>7350</v>
      </c>
      <c r="D2465" t="s">
        <v>418</v>
      </c>
      <c r="E2465" s="2" t="s">
        <v>269</v>
      </c>
      <c r="F2465" t="s">
        <v>2087</v>
      </c>
      <c r="G2465" s="2" t="s">
        <v>753</v>
      </c>
      <c r="H2465" t="s">
        <v>1405</v>
      </c>
    </row>
    <row r="2466" spans="1:8" x14ac:dyDescent="0.15">
      <c r="A2466" s="232">
        <v>2478</v>
      </c>
      <c r="B2466" t="s">
        <v>7351</v>
      </c>
      <c r="C2466" t="s">
        <v>7352</v>
      </c>
      <c r="D2466" t="s">
        <v>418</v>
      </c>
      <c r="E2466" s="2" t="s">
        <v>269</v>
      </c>
      <c r="F2466" t="s">
        <v>2087</v>
      </c>
      <c r="G2466" s="2" t="s">
        <v>721</v>
      </c>
      <c r="H2466" t="s">
        <v>1405</v>
      </c>
    </row>
    <row r="2467" spans="1:8" x14ac:dyDescent="0.15">
      <c r="A2467" s="232">
        <v>2479</v>
      </c>
      <c r="B2467" t="s">
        <v>7353</v>
      </c>
      <c r="C2467" t="s">
        <v>7354</v>
      </c>
      <c r="D2467" t="s">
        <v>418</v>
      </c>
      <c r="E2467" s="2" t="s">
        <v>269</v>
      </c>
      <c r="F2467" t="s">
        <v>2087</v>
      </c>
      <c r="G2467" s="2" t="s">
        <v>792</v>
      </c>
      <c r="H2467" t="s">
        <v>1405</v>
      </c>
    </row>
    <row r="2468" spans="1:8" x14ac:dyDescent="0.15">
      <c r="A2468" s="232">
        <v>2480</v>
      </c>
      <c r="B2468" t="s">
        <v>7355</v>
      </c>
      <c r="C2468" t="s">
        <v>7356</v>
      </c>
      <c r="D2468" t="s">
        <v>418</v>
      </c>
      <c r="E2468" s="2" t="s">
        <v>269</v>
      </c>
      <c r="F2468" t="s">
        <v>2087</v>
      </c>
      <c r="G2468" s="2" t="s">
        <v>980</v>
      </c>
      <c r="H2468" t="s">
        <v>1405</v>
      </c>
    </row>
    <row r="2469" spans="1:8" x14ac:dyDescent="0.15">
      <c r="A2469" s="232">
        <v>2481</v>
      </c>
      <c r="B2469" t="s">
        <v>7357</v>
      </c>
      <c r="C2469" t="s">
        <v>7358</v>
      </c>
      <c r="D2469" t="s">
        <v>418</v>
      </c>
      <c r="E2469" s="2" t="s">
        <v>271</v>
      </c>
      <c r="F2469" t="s">
        <v>2087</v>
      </c>
      <c r="G2469" s="2" t="s">
        <v>803</v>
      </c>
      <c r="H2469" t="s">
        <v>1405</v>
      </c>
    </row>
    <row r="2470" spans="1:8" x14ac:dyDescent="0.15">
      <c r="A2470" s="232">
        <v>2482</v>
      </c>
      <c r="B2470" t="s">
        <v>7359</v>
      </c>
      <c r="C2470" t="s">
        <v>7360</v>
      </c>
      <c r="D2470" t="s">
        <v>408</v>
      </c>
      <c r="E2470" s="2" t="s">
        <v>270</v>
      </c>
      <c r="F2470" t="s">
        <v>1932</v>
      </c>
      <c r="G2470" s="2" t="s">
        <v>678</v>
      </c>
      <c r="H2470" t="s">
        <v>1405</v>
      </c>
    </row>
    <row r="2471" spans="1:8" x14ac:dyDescent="0.15">
      <c r="A2471" s="232">
        <v>2483</v>
      </c>
      <c r="B2471" t="s">
        <v>7361</v>
      </c>
      <c r="C2471" t="s">
        <v>7362</v>
      </c>
      <c r="D2471" t="s">
        <v>408</v>
      </c>
      <c r="E2471" s="2" t="s">
        <v>272</v>
      </c>
      <c r="F2471" t="s">
        <v>1932</v>
      </c>
      <c r="G2471" s="2" t="s">
        <v>7363</v>
      </c>
      <c r="H2471" t="s">
        <v>1405</v>
      </c>
    </row>
    <row r="2472" spans="1:8" x14ac:dyDescent="0.15">
      <c r="A2472" s="232">
        <v>2484</v>
      </c>
      <c r="B2472" t="s">
        <v>7364</v>
      </c>
      <c r="C2472" t="s">
        <v>7365</v>
      </c>
      <c r="D2472" t="s">
        <v>408</v>
      </c>
      <c r="E2472" s="2" t="s">
        <v>270</v>
      </c>
      <c r="F2472" t="s">
        <v>1932</v>
      </c>
      <c r="G2472" s="2" t="s">
        <v>1139</v>
      </c>
      <c r="H2472" t="s">
        <v>1405</v>
      </c>
    </row>
    <row r="2473" spans="1:8" x14ac:dyDescent="0.15">
      <c r="A2473" s="232">
        <v>2485</v>
      </c>
      <c r="B2473" t="s">
        <v>7366</v>
      </c>
      <c r="C2473" t="s">
        <v>7367</v>
      </c>
      <c r="D2473" t="s">
        <v>7368</v>
      </c>
      <c r="E2473" s="2" t="s">
        <v>70</v>
      </c>
      <c r="F2473" t="s">
        <v>1932</v>
      </c>
      <c r="G2473" s="2" t="s">
        <v>7369</v>
      </c>
      <c r="H2473" t="s">
        <v>1405</v>
      </c>
    </row>
    <row r="2474" spans="1:8" x14ac:dyDescent="0.15">
      <c r="A2474" s="232">
        <v>2486</v>
      </c>
      <c r="B2474" t="s">
        <v>7370</v>
      </c>
      <c r="C2474" t="s">
        <v>7371</v>
      </c>
      <c r="D2474" t="s">
        <v>408</v>
      </c>
      <c r="E2474" s="2" t="s">
        <v>269</v>
      </c>
      <c r="F2474" t="s">
        <v>1948</v>
      </c>
      <c r="G2474" s="2" t="s">
        <v>1220</v>
      </c>
      <c r="H2474" t="s">
        <v>1405</v>
      </c>
    </row>
    <row r="2475" spans="1:8" x14ac:dyDescent="0.15">
      <c r="A2475" s="232">
        <v>2487</v>
      </c>
      <c r="B2475" t="s">
        <v>7372</v>
      </c>
      <c r="C2475" t="s">
        <v>7373</v>
      </c>
      <c r="D2475" t="s">
        <v>408</v>
      </c>
      <c r="E2475" s="2" t="s">
        <v>271</v>
      </c>
      <c r="F2475" t="s">
        <v>1932</v>
      </c>
      <c r="G2475" s="2" t="s">
        <v>1221</v>
      </c>
      <c r="H2475" t="s">
        <v>1405</v>
      </c>
    </row>
    <row r="2476" spans="1:8" x14ac:dyDescent="0.15">
      <c r="A2476" s="232">
        <v>2488</v>
      </c>
      <c r="B2476" t="s">
        <v>7374</v>
      </c>
      <c r="C2476" t="s">
        <v>7375</v>
      </c>
      <c r="D2476" t="s">
        <v>408</v>
      </c>
      <c r="E2476" s="2" t="s">
        <v>269</v>
      </c>
      <c r="F2476" t="s">
        <v>2003</v>
      </c>
      <c r="G2476" s="2" t="s">
        <v>2946</v>
      </c>
      <c r="H2476" t="s">
        <v>1405</v>
      </c>
    </row>
    <row r="2477" spans="1:8" x14ac:dyDescent="0.15">
      <c r="A2477" s="232">
        <v>2489</v>
      </c>
      <c r="B2477" t="s">
        <v>7376</v>
      </c>
      <c r="C2477" t="s">
        <v>7377</v>
      </c>
      <c r="D2477" t="s">
        <v>408</v>
      </c>
      <c r="E2477" s="2" t="s">
        <v>271</v>
      </c>
      <c r="F2477" t="s">
        <v>1932</v>
      </c>
      <c r="G2477" s="2" t="s">
        <v>1006</v>
      </c>
      <c r="H2477" t="s">
        <v>1405</v>
      </c>
    </row>
    <row r="2478" spans="1:8" x14ac:dyDescent="0.15">
      <c r="A2478" s="232">
        <v>2490</v>
      </c>
      <c r="B2478" t="s">
        <v>7378</v>
      </c>
      <c r="C2478" t="s">
        <v>7379</v>
      </c>
      <c r="D2478" t="s">
        <v>408</v>
      </c>
      <c r="E2478" s="2" t="s">
        <v>271</v>
      </c>
      <c r="F2478" t="s">
        <v>1932</v>
      </c>
      <c r="G2478" s="2" t="s">
        <v>7380</v>
      </c>
      <c r="H2478" t="s">
        <v>1405</v>
      </c>
    </row>
    <row r="2479" spans="1:8" x14ac:dyDescent="0.15">
      <c r="A2479" s="232">
        <v>2491</v>
      </c>
      <c r="B2479" t="s">
        <v>7381</v>
      </c>
      <c r="C2479" t="s">
        <v>7382</v>
      </c>
      <c r="D2479" t="s">
        <v>7368</v>
      </c>
      <c r="E2479" s="2" t="s">
        <v>70</v>
      </c>
      <c r="F2479" t="s">
        <v>2021</v>
      </c>
      <c r="G2479" s="2" t="s">
        <v>7383</v>
      </c>
      <c r="H2479" t="s">
        <v>1405</v>
      </c>
    </row>
    <row r="2480" spans="1:8" x14ac:dyDescent="0.15">
      <c r="A2480" s="232">
        <v>2492</v>
      </c>
      <c r="B2480" t="s">
        <v>7384</v>
      </c>
      <c r="C2480" t="s">
        <v>7385</v>
      </c>
      <c r="D2480" t="s">
        <v>408</v>
      </c>
      <c r="E2480" s="2" t="s">
        <v>270</v>
      </c>
      <c r="F2480" t="s">
        <v>1932</v>
      </c>
      <c r="G2480" s="2" t="s">
        <v>689</v>
      </c>
      <c r="H2480" t="s">
        <v>1405</v>
      </c>
    </row>
    <row r="2481" spans="1:8" x14ac:dyDescent="0.15">
      <c r="A2481" s="232">
        <v>2493</v>
      </c>
      <c r="B2481" t="s">
        <v>7386</v>
      </c>
      <c r="C2481" t="s">
        <v>7387</v>
      </c>
      <c r="D2481" t="s">
        <v>408</v>
      </c>
      <c r="E2481" s="2" t="s">
        <v>270</v>
      </c>
      <c r="F2481" t="s">
        <v>2262</v>
      </c>
      <c r="G2481" s="2" t="s">
        <v>558</v>
      </c>
      <c r="H2481" t="s">
        <v>1405</v>
      </c>
    </row>
    <row r="2482" spans="1:8" x14ac:dyDescent="0.15">
      <c r="A2482" s="232">
        <v>2494</v>
      </c>
      <c r="B2482" t="s">
        <v>7388</v>
      </c>
      <c r="C2482" t="s">
        <v>7389</v>
      </c>
      <c r="D2482" t="s">
        <v>408</v>
      </c>
      <c r="E2482" s="2" t="s">
        <v>270</v>
      </c>
      <c r="F2482" t="s">
        <v>2007</v>
      </c>
      <c r="G2482" s="2" t="s">
        <v>841</v>
      </c>
      <c r="H2482" t="s">
        <v>1405</v>
      </c>
    </row>
    <row r="2483" spans="1:8" x14ac:dyDescent="0.15">
      <c r="A2483" s="232">
        <v>2495</v>
      </c>
      <c r="B2483" t="s">
        <v>7390</v>
      </c>
      <c r="C2483" t="s">
        <v>7391</v>
      </c>
      <c r="D2483" t="s">
        <v>408</v>
      </c>
      <c r="E2483" s="2" t="s">
        <v>270</v>
      </c>
      <c r="F2483" t="s">
        <v>2018</v>
      </c>
      <c r="G2483" s="2" t="s">
        <v>889</v>
      </c>
      <c r="H2483" t="s">
        <v>1405</v>
      </c>
    </row>
    <row r="2484" spans="1:8" x14ac:dyDescent="0.15">
      <c r="A2484" s="232">
        <v>2496</v>
      </c>
      <c r="B2484" t="s">
        <v>7392</v>
      </c>
      <c r="C2484" t="s">
        <v>7393</v>
      </c>
      <c r="D2484" t="s">
        <v>408</v>
      </c>
      <c r="E2484" s="2" t="s">
        <v>271</v>
      </c>
      <c r="F2484" t="s">
        <v>1932</v>
      </c>
      <c r="G2484" s="2" t="s">
        <v>546</v>
      </c>
      <c r="H2484" t="s">
        <v>1405</v>
      </c>
    </row>
    <row r="2485" spans="1:8" x14ac:dyDescent="0.15">
      <c r="A2485" s="232">
        <v>2497</v>
      </c>
      <c r="B2485" t="s">
        <v>7394</v>
      </c>
      <c r="C2485" t="s">
        <v>7395</v>
      </c>
      <c r="D2485" t="s">
        <v>408</v>
      </c>
      <c r="E2485" s="2" t="s">
        <v>269</v>
      </c>
      <c r="F2485" t="s">
        <v>3357</v>
      </c>
      <c r="G2485" s="2" t="s">
        <v>796</v>
      </c>
      <c r="H2485" t="s">
        <v>1405</v>
      </c>
    </row>
    <row r="2486" spans="1:8" x14ac:dyDescent="0.15">
      <c r="A2486" s="232">
        <v>2498</v>
      </c>
      <c r="B2486" t="s">
        <v>7396</v>
      </c>
      <c r="C2486" t="s">
        <v>7397</v>
      </c>
      <c r="D2486" t="s">
        <v>408</v>
      </c>
      <c r="E2486" s="2" t="s">
        <v>270</v>
      </c>
      <c r="F2486" t="s">
        <v>1910</v>
      </c>
      <c r="G2486" s="2" t="s">
        <v>1123</v>
      </c>
      <c r="H2486" t="s">
        <v>1405</v>
      </c>
    </row>
    <row r="2487" spans="1:8" x14ac:dyDescent="0.15">
      <c r="A2487" s="232">
        <v>2499</v>
      </c>
      <c r="B2487" t="s">
        <v>7398</v>
      </c>
      <c r="C2487" t="s">
        <v>7399</v>
      </c>
      <c r="D2487" t="s">
        <v>408</v>
      </c>
      <c r="E2487" s="2" t="s">
        <v>269</v>
      </c>
      <c r="F2487" t="s">
        <v>1932</v>
      </c>
      <c r="G2487" s="2" t="s">
        <v>2422</v>
      </c>
      <c r="H2487" t="s">
        <v>1405</v>
      </c>
    </row>
    <row r="2488" spans="1:8" x14ac:dyDescent="0.15">
      <c r="A2488" s="232">
        <v>2500</v>
      </c>
      <c r="B2488" t="s">
        <v>7400</v>
      </c>
      <c r="C2488" t="s">
        <v>7401</v>
      </c>
      <c r="D2488" t="s">
        <v>408</v>
      </c>
      <c r="E2488" s="2" t="s">
        <v>269</v>
      </c>
      <c r="F2488" t="s">
        <v>2137</v>
      </c>
      <c r="G2488" s="2" t="s">
        <v>1222</v>
      </c>
      <c r="H2488" t="s">
        <v>1405</v>
      </c>
    </row>
    <row r="2489" spans="1:8" x14ac:dyDescent="0.15">
      <c r="A2489" s="232">
        <v>2501</v>
      </c>
      <c r="B2489" t="s">
        <v>7402</v>
      </c>
      <c r="C2489" t="s">
        <v>7403</v>
      </c>
      <c r="D2489" t="s">
        <v>408</v>
      </c>
      <c r="E2489" s="2" t="s">
        <v>269</v>
      </c>
      <c r="F2489" t="s">
        <v>1932</v>
      </c>
      <c r="G2489" s="2" t="s">
        <v>6981</v>
      </c>
      <c r="H2489" t="s">
        <v>1405</v>
      </c>
    </row>
    <row r="2490" spans="1:8" x14ac:dyDescent="0.15">
      <c r="A2490" s="232">
        <v>2502</v>
      </c>
      <c r="B2490" t="s">
        <v>7404</v>
      </c>
      <c r="C2490" t="s">
        <v>7405</v>
      </c>
      <c r="D2490" t="s">
        <v>408</v>
      </c>
      <c r="E2490" s="2" t="s">
        <v>269</v>
      </c>
      <c r="F2490" t="s">
        <v>1932</v>
      </c>
      <c r="G2490" s="2" t="s">
        <v>1120</v>
      </c>
      <c r="H2490" t="s">
        <v>1405</v>
      </c>
    </row>
    <row r="2491" spans="1:8" x14ac:dyDescent="0.15">
      <c r="A2491" s="232">
        <v>2503</v>
      </c>
      <c r="B2491" t="s">
        <v>7406</v>
      </c>
      <c r="C2491" t="s">
        <v>7407</v>
      </c>
      <c r="D2491" t="s">
        <v>408</v>
      </c>
      <c r="E2491" s="2" t="s">
        <v>271</v>
      </c>
      <c r="F2491" t="s">
        <v>1932</v>
      </c>
      <c r="G2491" s="2" t="s">
        <v>6622</v>
      </c>
      <c r="H2491" t="s">
        <v>1405</v>
      </c>
    </row>
    <row r="2492" spans="1:8" x14ac:dyDescent="0.15">
      <c r="A2492" s="232">
        <v>2504</v>
      </c>
      <c r="B2492" t="s">
        <v>7408</v>
      </c>
      <c r="C2492" t="s">
        <v>7409</v>
      </c>
      <c r="D2492" t="s">
        <v>408</v>
      </c>
      <c r="E2492" s="2" t="s">
        <v>271</v>
      </c>
      <c r="F2492" t="s">
        <v>2276</v>
      </c>
      <c r="G2492" s="2" t="s">
        <v>7410</v>
      </c>
      <c r="H2492" t="s">
        <v>1405</v>
      </c>
    </row>
    <row r="2493" spans="1:8" x14ac:dyDescent="0.15">
      <c r="A2493" s="232">
        <v>2505</v>
      </c>
      <c r="B2493" t="s">
        <v>7411</v>
      </c>
      <c r="C2493" t="s">
        <v>7412</v>
      </c>
      <c r="D2493" t="s">
        <v>408</v>
      </c>
      <c r="E2493" s="2" t="s">
        <v>270</v>
      </c>
      <c r="F2493" t="s">
        <v>2003</v>
      </c>
      <c r="G2493" s="2" t="s">
        <v>7413</v>
      </c>
      <c r="H2493" t="s">
        <v>1405</v>
      </c>
    </row>
    <row r="2494" spans="1:8" x14ac:dyDescent="0.15">
      <c r="A2494" s="232">
        <v>2506</v>
      </c>
      <c r="B2494" t="s">
        <v>7414</v>
      </c>
      <c r="C2494" t="s">
        <v>7415</v>
      </c>
      <c r="D2494" t="s">
        <v>408</v>
      </c>
      <c r="E2494" s="2" t="s">
        <v>269</v>
      </c>
      <c r="F2494" t="s">
        <v>1932</v>
      </c>
      <c r="G2494" s="2" t="s">
        <v>1028</v>
      </c>
      <c r="H2494" t="s">
        <v>1405</v>
      </c>
    </row>
    <row r="2495" spans="1:8" x14ac:dyDescent="0.15">
      <c r="A2495" s="232">
        <v>2507</v>
      </c>
      <c r="B2495" t="s">
        <v>7416</v>
      </c>
      <c r="C2495" t="s">
        <v>7417</v>
      </c>
      <c r="D2495" t="s">
        <v>408</v>
      </c>
      <c r="E2495" s="2" t="s">
        <v>269</v>
      </c>
      <c r="F2495" t="s">
        <v>1932</v>
      </c>
      <c r="G2495" s="2" t="s">
        <v>698</v>
      </c>
      <c r="H2495" t="s">
        <v>1405</v>
      </c>
    </row>
    <row r="2496" spans="1:8" x14ac:dyDescent="0.15">
      <c r="A2496" s="232">
        <v>2508</v>
      </c>
      <c r="B2496" t="s">
        <v>7418</v>
      </c>
      <c r="C2496" t="s">
        <v>7419</v>
      </c>
      <c r="D2496" t="s">
        <v>7368</v>
      </c>
      <c r="E2496" s="2" t="s">
        <v>66</v>
      </c>
      <c r="F2496" t="s">
        <v>1921</v>
      </c>
      <c r="G2496" s="2" t="s">
        <v>6310</v>
      </c>
      <c r="H2496" t="s">
        <v>1405</v>
      </c>
    </row>
    <row r="2497" spans="1:8" x14ac:dyDescent="0.15">
      <c r="A2497" s="232">
        <v>2509</v>
      </c>
      <c r="B2497" t="s">
        <v>7420</v>
      </c>
      <c r="C2497" t="s">
        <v>7421</v>
      </c>
      <c r="D2497" t="s">
        <v>408</v>
      </c>
      <c r="E2497" s="2" t="s">
        <v>269</v>
      </c>
      <c r="F2497" t="s">
        <v>1932</v>
      </c>
      <c r="G2497" s="2" t="s">
        <v>1223</v>
      </c>
      <c r="H2497" t="s">
        <v>1405</v>
      </c>
    </row>
    <row r="2498" spans="1:8" x14ac:dyDescent="0.15">
      <c r="A2498" s="232">
        <v>2510</v>
      </c>
      <c r="B2498" t="s">
        <v>7422</v>
      </c>
      <c r="C2498" t="s">
        <v>7423</v>
      </c>
      <c r="D2498" t="s">
        <v>7368</v>
      </c>
      <c r="E2498" s="2" t="s">
        <v>70</v>
      </c>
      <c r="F2498" t="s">
        <v>1932</v>
      </c>
      <c r="G2498" s="2" t="s">
        <v>7424</v>
      </c>
      <c r="H2498" t="s">
        <v>1405</v>
      </c>
    </row>
    <row r="2499" spans="1:8" x14ac:dyDescent="0.15">
      <c r="A2499" s="232">
        <v>2511</v>
      </c>
      <c r="B2499" t="s">
        <v>7425</v>
      </c>
      <c r="C2499" t="s">
        <v>7426</v>
      </c>
      <c r="D2499" t="s">
        <v>408</v>
      </c>
      <c r="E2499" s="2" t="s">
        <v>270</v>
      </c>
      <c r="F2499" t="s">
        <v>1932</v>
      </c>
      <c r="G2499" s="2" t="s">
        <v>2395</v>
      </c>
      <c r="H2499" t="s">
        <v>1405</v>
      </c>
    </row>
    <row r="2500" spans="1:8" x14ac:dyDescent="0.15">
      <c r="A2500" s="232">
        <v>2512</v>
      </c>
      <c r="B2500" t="s">
        <v>7427</v>
      </c>
      <c r="C2500" t="s">
        <v>7428</v>
      </c>
      <c r="D2500" t="s">
        <v>408</v>
      </c>
      <c r="E2500" s="2" t="s">
        <v>270</v>
      </c>
      <c r="F2500" t="s">
        <v>1932</v>
      </c>
      <c r="G2500" s="2" t="s">
        <v>1099</v>
      </c>
      <c r="H2500" t="s">
        <v>1405</v>
      </c>
    </row>
    <row r="2501" spans="1:8" x14ac:dyDescent="0.15">
      <c r="A2501" s="232">
        <v>2513</v>
      </c>
      <c r="B2501" t="s">
        <v>7429</v>
      </c>
      <c r="C2501" t="s">
        <v>7430</v>
      </c>
      <c r="D2501" t="s">
        <v>408</v>
      </c>
      <c r="E2501" s="2" t="s">
        <v>271</v>
      </c>
      <c r="F2501" t="s">
        <v>2366</v>
      </c>
      <c r="G2501" s="2" t="s">
        <v>2766</v>
      </c>
      <c r="H2501" t="s">
        <v>1405</v>
      </c>
    </row>
    <row r="2502" spans="1:8" x14ac:dyDescent="0.15">
      <c r="A2502" s="232">
        <v>2514</v>
      </c>
      <c r="B2502" t="s">
        <v>7431</v>
      </c>
      <c r="C2502" t="s">
        <v>7432</v>
      </c>
      <c r="D2502" t="s">
        <v>408</v>
      </c>
      <c r="E2502" s="2" t="s">
        <v>270</v>
      </c>
      <c r="F2502" t="s">
        <v>27</v>
      </c>
      <c r="G2502" s="2" t="s">
        <v>4603</v>
      </c>
      <c r="H2502" t="s">
        <v>1405</v>
      </c>
    </row>
    <row r="2503" spans="1:8" x14ac:dyDescent="0.15">
      <c r="A2503" s="232">
        <v>2515</v>
      </c>
      <c r="B2503" t="s">
        <v>7433</v>
      </c>
      <c r="C2503" t="s">
        <v>7434</v>
      </c>
      <c r="D2503" t="s">
        <v>408</v>
      </c>
      <c r="E2503" s="2" t="s">
        <v>271</v>
      </c>
      <c r="F2503" t="s">
        <v>1932</v>
      </c>
      <c r="G2503" s="2" t="s">
        <v>3678</v>
      </c>
      <c r="H2503" t="s">
        <v>1405</v>
      </c>
    </row>
    <row r="2504" spans="1:8" x14ac:dyDescent="0.15">
      <c r="A2504" s="232">
        <v>2516</v>
      </c>
      <c r="B2504" t="s">
        <v>7435</v>
      </c>
      <c r="C2504" t="s">
        <v>7436</v>
      </c>
      <c r="D2504" t="s">
        <v>408</v>
      </c>
      <c r="E2504" s="2" t="s">
        <v>270</v>
      </c>
      <c r="F2504" t="s">
        <v>2021</v>
      </c>
      <c r="G2504" s="2" t="s">
        <v>1079</v>
      </c>
      <c r="H2504" t="s">
        <v>1405</v>
      </c>
    </row>
    <row r="2505" spans="1:8" x14ac:dyDescent="0.15">
      <c r="A2505" s="232">
        <v>2517</v>
      </c>
      <c r="B2505" t="s">
        <v>7437</v>
      </c>
      <c r="C2505" t="s">
        <v>7438</v>
      </c>
      <c r="D2505" t="s">
        <v>7368</v>
      </c>
      <c r="E2505" s="2" t="s">
        <v>66</v>
      </c>
      <c r="F2505" t="s">
        <v>2007</v>
      </c>
      <c r="G2505" s="2" t="s">
        <v>7439</v>
      </c>
      <c r="H2505" t="s">
        <v>1405</v>
      </c>
    </row>
    <row r="2506" spans="1:8" x14ac:dyDescent="0.15">
      <c r="A2506" s="232">
        <v>2518</v>
      </c>
      <c r="B2506" t="s">
        <v>7440</v>
      </c>
      <c r="C2506" t="s">
        <v>7441</v>
      </c>
      <c r="D2506" t="s">
        <v>408</v>
      </c>
      <c r="E2506" s="2" t="s">
        <v>269</v>
      </c>
      <c r="F2506" t="s">
        <v>2689</v>
      </c>
      <c r="G2506" s="2" t="s">
        <v>2192</v>
      </c>
      <c r="H2506" t="s">
        <v>1405</v>
      </c>
    </row>
    <row r="2507" spans="1:8" x14ac:dyDescent="0.15">
      <c r="A2507" s="232">
        <v>2519</v>
      </c>
      <c r="B2507" t="s">
        <v>7442</v>
      </c>
      <c r="C2507" t="s">
        <v>7443</v>
      </c>
      <c r="D2507" t="s">
        <v>408</v>
      </c>
      <c r="E2507" s="2" t="s">
        <v>270</v>
      </c>
      <c r="F2507" t="s">
        <v>2003</v>
      </c>
      <c r="G2507" s="2" t="s">
        <v>3292</v>
      </c>
      <c r="H2507" t="s">
        <v>1405</v>
      </c>
    </row>
    <row r="2508" spans="1:8" x14ac:dyDescent="0.15">
      <c r="A2508" s="232">
        <v>2520</v>
      </c>
      <c r="B2508" t="s">
        <v>7444</v>
      </c>
      <c r="C2508" t="s">
        <v>7445</v>
      </c>
      <c r="D2508" t="s">
        <v>7368</v>
      </c>
      <c r="E2508" s="2" t="s">
        <v>70</v>
      </c>
      <c r="F2508" t="s">
        <v>1932</v>
      </c>
      <c r="G2508" s="2" t="s">
        <v>7446</v>
      </c>
      <c r="H2508" t="s">
        <v>1405</v>
      </c>
    </row>
    <row r="2509" spans="1:8" x14ac:dyDescent="0.15">
      <c r="A2509" s="232">
        <v>2521</v>
      </c>
      <c r="B2509" t="s">
        <v>7447</v>
      </c>
      <c r="C2509" t="s">
        <v>7448</v>
      </c>
      <c r="D2509" t="s">
        <v>408</v>
      </c>
      <c r="E2509" s="2" t="s">
        <v>271</v>
      </c>
      <c r="F2509" t="s">
        <v>1932</v>
      </c>
      <c r="G2509" s="2" t="s">
        <v>7449</v>
      </c>
      <c r="H2509" t="s">
        <v>1405</v>
      </c>
    </row>
    <row r="2510" spans="1:8" x14ac:dyDescent="0.15">
      <c r="A2510" s="232">
        <v>2522</v>
      </c>
      <c r="B2510" t="s">
        <v>7450</v>
      </c>
      <c r="C2510" t="s">
        <v>7451</v>
      </c>
      <c r="D2510" t="s">
        <v>408</v>
      </c>
      <c r="E2510" s="2" t="s">
        <v>270</v>
      </c>
      <c r="F2510" t="s">
        <v>1910</v>
      </c>
      <c r="G2510" s="2" t="s">
        <v>2881</v>
      </c>
      <c r="H2510" t="s">
        <v>1405</v>
      </c>
    </row>
    <row r="2511" spans="1:8" x14ac:dyDescent="0.15">
      <c r="A2511" s="232">
        <v>2523</v>
      </c>
      <c r="B2511" t="s">
        <v>7452</v>
      </c>
      <c r="C2511" t="s">
        <v>7453</v>
      </c>
      <c r="D2511" t="s">
        <v>408</v>
      </c>
      <c r="E2511" s="2" t="s">
        <v>270</v>
      </c>
      <c r="F2511" t="s">
        <v>1910</v>
      </c>
      <c r="G2511" s="2" t="s">
        <v>1139</v>
      </c>
      <c r="H2511" t="s">
        <v>1405</v>
      </c>
    </row>
    <row r="2512" spans="1:8" x14ac:dyDescent="0.15">
      <c r="A2512" s="232">
        <v>2524</v>
      </c>
      <c r="B2512" t="s">
        <v>7454</v>
      </c>
      <c r="C2512" t="s">
        <v>7455</v>
      </c>
      <c r="D2512" t="s">
        <v>429</v>
      </c>
      <c r="E2512" s="2" t="s">
        <v>271</v>
      </c>
      <c r="F2512" t="s">
        <v>1948</v>
      </c>
      <c r="G2512" s="2" t="s">
        <v>920</v>
      </c>
      <c r="H2512" t="s">
        <v>1405</v>
      </c>
    </row>
    <row r="2513" spans="1:8" x14ac:dyDescent="0.15">
      <c r="A2513" s="232">
        <v>2525</v>
      </c>
      <c r="B2513" t="s">
        <v>7456</v>
      </c>
      <c r="C2513" t="s">
        <v>7457</v>
      </c>
      <c r="D2513" t="s">
        <v>429</v>
      </c>
      <c r="E2513" s="2" t="s">
        <v>271</v>
      </c>
      <c r="F2513" t="s">
        <v>2003</v>
      </c>
      <c r="G2513" s="2" t="s">
        <v>488</v>
      </c>
      <c r="H2513" t="s">
        <v>1405</v>
      </c>
    </row>
    <row r="2514" spans="1:8" x14ac:dyDescent="0.15">
      <c r="A2514" s="232">
        <v>2526</v>
      </c>
      <c r="B2514" t="s">
        <v>7458</v>
      </c>
      <c r="C2514" t="s">
        <v>7459</v>
      </c>
      <c r="D2514" t="s">
        <v>429</v>
      </c>
      <c r="E2514" s="2" t="s">
        <v>271</v>
      </c>
      <c r="F2514" t="s">
        <v>1945</v>
      </c>
      <c r="G2514" s="2">
        <v>981113</v>
      </c>
      <c r="H2514" t="s">
        <v>1405</v>
      </c>
    </row>
    <row r="2515" spans="1:8" x14ac:dyDescent="0.15">
      <c r="A2515" s="232">
        <v>2527</v>
      </c>
      <c r="B2515" t="s">
        <v>7460</v>
      </c>
      <c r="C2515" t="s">
        <v>7461</v>
      </c>
      <c r="D2515" t="s">
        <v>429</v>
      </c>
      <c r="E2515" s="2" t="s">
        <v>271</v>
      </c>
      <c r="F2515" t="s">
        <v>2003</v>
      </c>
      <c r="G2515" s="2" t="s">
        <v>1224</v>
      </c>
      <c r="H2515" t="s">
        <v>1405</v>
      </c>
    </row>
    <row r="2516" spans="1:8" x14ac:dyDescent="0.15">
      <c r="A2516" s="232">
        <v>2528</v>
      </c>
      <c r="B2516" t="s">
        <v>7462</v>
      </c>
      <c r="C2516" t="s">
        <v>7463</v>
      </c>
      <c r="D2516" t="s">
        <v>429</v>
      </c>
      <c r="E2516" s="2" t="s">
        <v>271</v>
      </c>
      <c r="F2516" t="s">
        <v>2031</v>
      </c>
      <c r="G2516" s="2" t="s">
        <v>498</v>
      </c>
      <c r="H2516" t="s">
        <v>1405</v>
      </c>
    </row>
    <row r="2517" spans="1:8" x14ac:dyDescent="0.15">
      <c r="A2517" s="232">
        <v>2529</v>
      </c>
      <c r="B2517" t="s">
        <v>7464</v>
      </c>
      <c r="C2517" t="s">
        <v>7465</v>
      </c>
      <c r="D2517" t="s">
        <v>429</v>
      </c>
      <c r="E2517" s="2" t="s">
        <v>271</v>
      </c>
      <c r="F2517" t="s">
        <v>2010</v>
      </c>
      <c r="G2517" s="2" t="s">
        <v>520</v>
      </c>
      <c r="H2517" t="s">
        <v>1405</v>
      </c>
    </row>
    <row r="2518" spans="1:8" x14ac:dyDescent="0.15">
      <c r="A2518" s="232">
        <v>2530</v>
      </c>
      <c r="B2518" t="s">
        <v>7466</v>
      </c>
      <c r="C2518" t="s">
        <v>1398</v>
      </c>
      <c r="D2518" t="s">
        <v>429</v>
      </c>
      <c r="E2518" s="2" t="s">
        <v>271</v>
      </c>
      <c r="F2518" t="s">
        <v>1932</v>
      </c>
      <c r="G2518" s="2" t="s">
        <v>7467</v>
      </c>
      <c r="H2518" t="s">
        <v>1405</v>
      </c>
    </row>
    <row r="2519" spans="1:8" x14ac:dyDescent="0.15">
      <c r="A2519" s="232">
        <v>2531</v>
      </c>
      <c r="B2519" t="s">
        <v>7468</v>
      </c>
      <c r="C2519" t="s">
        <v>7469</v>
      </c>
      <c r="D2519" t="s">
        <v>429</v>
      </c>
      <c r="E2519" s="2" t="s">
        <v>271</v>
      </c>
      <c r="F2519" t="s">
        <v>2366</v>
      </c>
      <c r="G2519" s="2">
        <v>980403</v>
      </c>
      <c r="H2519" t="s">
        <v>1405</v>
      </c>
    </row>
    <row r="2520" spans="1:8" x14ac:dyDescent="0.15">
      <c r="A2520" s="232">
        <v>2532</v>
      </c>
      <c r="B2520" t="s">
        <v>7470</v>
      </c>
      <c r="C2520" t="s">
        <v>7471</v>
      </c>
      <c r="D2520" t="s">
        <v>429</v>
      </c>
      <c r="E2520" s="2" t="s">
        <v>271</v>
      </c>
      <c r="F2520" t="s">
        <v>2273</v>
      </c>
      <c r="G2520" s="2" t="s">
        <v>1922</v>
      </c>
      <c r="H2520" t="s">
        <v>1405</v>
      </c>
    </row>
    <row r="2521" spans="1:8" x14ac:dyDescent="0.15">
      <c r="A2521" s="232">
        <v>2533</v>
      </c>
      <c r="B2521" t="s">
        <v>7472</v>
      </c>
      <c r="C2521" t="s">
        <v>7473</v>
      </c>
      <c r="D2521" t="s">
        <v>429</v>
      </c>
      <c r="E2521" s="2" t="s">
        <v>271</v>
      </c>
      <c r="F2521" t="s">
        <v>1939</v>
      </c>
      <c r="G2521" s="2" t="s">
        <v>3689</v>
      </c>
      <c r="H2521" t="s">
        <v>1405</v>
      </c>
    </row>
    <row r="2522" spans="1:8" x14ac:dyDescent="0.15">
      <c r="A2522" s="232">
        <v>2534</v>
      </c>
      <c r="B2522" t="s">
        <v>7474</v>
      </c>
      <c r="C2522" t="s">
        <v>7475</v>
      </c>
      <c r="D2522" t="s">
        <v>429</v>
      </c>
      <c r="E2522" s="2" t="s">
        <v>270</v>
      </c>
      <c r="F2522" t="s">
        <v>2212</v>
      </c>
      <c r="G2522" s="2" t="s">
        <v>909</v>
      </c>
      <c r="H2522" t="s">
        <v>1405</v>
      </c>
    </row>
    <row r="2523" spans="1:8" x14ac:dyDescent="0.15">
      <c r="A2523" s="232">
        <v>2535</v>
      </c>
      <c r="B2523" t="s">
        <v>7476</v>
      </c>
      <c r="C2523" t="s">
        <v>7477</v>
      </c>
      <c r="D2523" t="s">
        <v>429</v>
      </c>
      <c r="E2523" s="2" t="s">
        <v>270</v>
      </c>
      <c r="F2523" t="s">
        <v>1964</v>
      </c>
      <c r="G2523" s="2" t="s">
        <v>818</v>
      </c>
      <c r="H2523" t="s">
        <v>1405</v>
      </c>
    </row>
    <row r="2524" spans="1:8" x14ac:dyDescent="0.15">
      <c r="A2524" s="232">
        <v>2536</v>
      </c>
      <c r="B2524" t="s">
        <v>7478</v>
      </c>
      <c r="C2524" t="s">
        <v>7479</v>
      </c>
      <c r="D2524" t="s">
        <v>429</v>
      </c>
      <c r="E2524" s="2" t="s">
        <v>270</v>
      </c>
      <c r="F2524" t="s">
        <v>2262</v>
      </c>
      <c r="G2524" s="2" t="s">
        <v>2152</v>
      </c>
      <c r="H2524" t="s">
        <v>1405</v>
      </c>
    </row>
    <row r="2525" spans="1:8" x14ac:dyDescent="0.15">
      <c r="A2525" s="232">
        <v>2537</v>
      </c>
      <c r="B2525" t="s">
        <v>7480</v>
      </c>
      <c r="C2525" t="s">
        <v>7481</v>
      </c>
      <c r="D2525" t="s">
        <v>429</v>
      </c>
      <c r="E2525" s="2" t="s">
        <v>270</v>
      </c>
      <c r="F2525" t="s">
        <v>2010</v>
      </c>
      <c r="G2525" s="2" t="s">
        <v>813</v>
      </c>
      <c r="H2525" t="s">
        <v>1405</v>
      </c>
    </row>
    <row r="2526" spans="1:8" x14ac:dyDescent="0.15">
      <c r="A2526" s="232">
        <v>2538</v>
      </c>
      <c r="B2526" t="s">
        <v>7482</v>
      </c>
      <c r="C2526" t="s">
        <v>7483</v>
      </c>
      <c r="D2526" t="s">
        <v>429</v>
      </c>
      <c r="E2526" s="2" t="s">
        <v>270</v>
      </c>
      <c r="F2526" t="s">
        <v>2010</v>
      </c>
      <c r="G2526" s="2" t="s">
        <v>680</v>
      </c>
      <c r="H2526" t="s">
        <v>1405</v>
      </c>
    </row>
    <row r="2527" spans="1:8" x14ac:dyDescent="0.15">
      <c r="A2527" s="232">
        <v>2539</v>
      </c>
      <c r="B2527" t="s">
        <v>7484</v>
      </c>
      <c r="C2527" t="s">
        <v>7485</v>
      </c>
      <c r="D2527" t="s">
        <v>429</v>
      </c>
      <c r="E2527" s="2" t="s">
        <v>270</v>
      </c>
      <c r="F2527" t="s">
        <v>1921</v>
      </c>
      <c r="G2527" s="2" t="s">
        <v>1225</v>
      </c>
      <c r="H2527" t="s">
        <v>1405</v>
      </c>
    </row>
    <row r="2528" spans="1:8" x14ac:dyDescent="0.15">
      <c r="A2528" s="232">
        <v>2540</v>
      </c>
      <c r="B2528" t="s">
        <v>7486</v>
      </c>
      <c r="C2528" t="s">
        <v>4372</v>
      </c>
      <c r="D2528" t="s">
        <v>429</v>
      </c>
      <c r="E2528" s="2" t="s">
        <v>270</v>
      </c>
      <c r="F2528" t="s">
        <v>1932</v>
      </c>
      <c r="G2528" s="2" t="s">
        <v>2907</v>
      </c>
      <c r="H2528" t="s">
        <v>1405</v>
      </c>
    </row>
    <row r="2529" spans="1:8" x14ac:dyDescent="0.15">
      <c r="A2529" s="232">
        <v>2541</v>
      </c>
      <c r="B2529" t="s">
        <v>7487</v>
      </c>
      <c r="C2529" t="s">
        <v>7488</v>
      </c>
      <c r="D2529" t="s">
        <v>429</v>
      </c>
      <c r="E2529" s="2" t="s">
        <v>269</v>
      </c>
      <c r="F2529" t="s">
        <v>1948</v>
      </c>
      <c r="G2529" s="2" t="s">
        <v>957</v>
      </c>
      <c r="H2529" t="s">
        <v>1405</v>
      </c>
    </row>
    <row r="2530" spans="1:8" x14ac:dyDescent="0.15">
      <c r="A2530" s="232">
        <v>2542</v>
      </c>
      <c r="B2530" t="s">
        <v>7489</v>
      </c>
      <c r="C2530" t="s">
        <v>7490</v>
      </c>
      <c r="D2530" t="s">
        <v>429</v>
      </c>
      <c r="E2530" s="2" t="s">
        <v>269</v>
      </c>
      <c r="F2530" t="s">
        <v>2366</v>
      </c>
      <c r="G2530" s="2" t="s">
        <v>1226</v>
      </c>
      <c r="H2530" t="s">
        <v>1405</v>
      </c>
    </row>
    <row r="2531" spans="1:8" x14ac:dyDescent="0.15">
      <c r="A2531" s="232">
        <v>2543</v>
      </c>
      <c r="B2531" t="s">
        <v>7491</v>
      </c>
      <c r="C2531" t="s">
        <v>7492</v>
      </c>
      <c r="D2531" t="s">
        <v>429</v>
      </c>
      <c r="E2531" s="2" t="s">
        <v>269</v>
      </c>
      <c r="F2531" t="s">
        <v>3267</v>
      </c>
      <c r="G2531" s="2" t="s">
        <v>622</v>
      </c>
      <c r="H2531" t="s">
        <v>1405</v>
      </c>
    </row>
    <row r="2532" spans="1:8" x14ac:dyDescent="0.15">
      <c r="A2532" s="232">
        <v>2544</v>
      </c>
      <c r="B2532" t="s">
        <v>7493</v>
      </c>
      <c r="C2532" t="s">
        <v>7494</v>
      </c>
      <c r="D2532" t="s">
        <v>429</v>
      </c>
      <c r="E2532" s="2" t="s">
        <v>269</v>
      </c>
      <c r="F2532" t="s">
        <v>2070</v>
      </c>
      <c r="G2532" s="2" t="s">
        <v>1084</v>
      </c>
      <c r="H2532" t="s">
        <v>1405</v>
      </c>
    </row>
    <row r="2533" spans="1:8" x14ac:dyDescent="0.15">
      <c r="A2533" s="232">
        <v>2545</v>
      </c>
      <c r="B2533" t="s">
        <v>7495</v>
      </c>
      <c r="C2533" t="s">
        <v>7496</v>
      </c>
      <c r="D2533" t="s">
        <v>429</v>
      </c>
      <c r="E2533" s="2" t="s">
        <v>269</v>
      </c>
      <c r="F2533" t="s">
        <v>1921</v>
      </c>
      <c r="G2533" s="2" t="s">
        <v>2659</v>
      </c>
      <c r="H2533" t="s">
        <v>1405</v>
      </c>
    </row>
    <row r="2534" spans="1:8" x14ac:dyDescent="0.15">
      <c r="A2534" s="232">
        <v>2546</v>
      </c>
      <c r="B2534" t="s">
        <v>7497</v>
      </c>
      <c r="C2534" t="s">
        <v>7498</v>
      </c>
      <c r="D2534" t="s">
        <v>429</v>
      </c>
      <c r="E2534" s="2" t="s">
        <v>269</v>
      </c>
      <c r="F2534" t="s">
        <v>2366</v>
      </c>
      <c r="G2534" s="2" t="s">
        <v>1119</v>
      </c>
      <c r="H2534" t="s">
        <v>1405</v>
      </c>
    </row>
    <row r="2535" spans="1:8" x14ac:dyDescent="0.15">
      <c r="A2535" s="232">
        <v>2547</v>
      </c>
      <c r="B2535" t="s">
        <v>7499</v>
      </c>
      <c r="C2535" t="s">
        <v>7500</v>
      </c>
      <c r="D2535" t="s">
        <v>429</v>
      </c>
      <c r="E2535" s="2" t="s">
        <v>269</v>
      </c>
      <c r="F2535" t="s">
        <v>2231</v>
      </c>
      <c r="G2535" s="2" t="s">
        <v>551</v>
      </c>
      <c r="H2535" t="s">
        <v>1405</v>
      </c>
    </row>
    <row r="2536" spans="1:8" x14ac:dyDescent="0.15">
      <c r="A2536" s="232">
        <v>2548</v>
      </c>
      <c r="B2536" t="s">
        <v>7501</v>
      </c>
      <c r="C2536" t="s">
        <v>7502</v>
      </c>
      <c r="D2536" t="s">
        <v>429</v>
      </c>
      <c r="E2536" s="2" t="s">
        <v>269</v>
      </c>
      <c r="F2536" t="s">
        <v>2003</v>
      </c>
      <c r="G2536" s="2" t="s">
        <v>902</v>
      </c>
      <c r="H2536" t="s">
        <v>1405</v>
      </c>
    </row>
    <row r="2537" spans="1:8" x14ac:dyDescent="0.15">
      <c r="A2537" s="232">
        <v>2549</v>
      </c>
      <c r="B2537" t="s">
        <v>7503</v>
      </c>
      <c r="C2537" t="s">
        <v>7504</v>
      </c>
      <c r="D2537" t="s">
        <v>429</v>
      </c>
      <c r="E2537" s="2" t="s">
        <v>269</v>
      </c>
      <c r="F2537" t="s">
        <v>1932</v>
      </c>
      <c r="G2537" s="2" t="s">
        <v>899</v>
      </c>
      <c r="H2537" t="s">
        <v>1405</v>
      </c>
    </row>
    <row r="2538" spans="1:8" x14ac:dyDescent="0.15">
      <c r="A2538" s="232">
        <v>2550</v>
      </c>
      <c r="B2538" t="s">
        <v>7505</v>
      </c>
      <c r="C2538" t="s">
        <v>7506</v>
      </c>
      <c r="D2538" t="s">
        <v>429</v>
      </c>
      <c r="E2538" s="2" t="s">
        <v>269</v>
      </c>
      <c r="F2538" t="s">
        <v>1932</v>
      </c>
      <c r="G2538" s="2" t="s">
        <v>7507</v>
      </c>
      <c r="H2538" t="s">
        <v>1405</v>
      </c>
    </row>
    <row r="2539" spans="1:8" x14ac:dyDescent="0.15">
      <c r="A2539" s="232">
        <v>2551</v>
      </c>
      <c r="B2539" t="s">
        <v>7508</v>
      </c>
      <c r="C2539" t="s">
        <v>7509</v>
      </c>
      <c r="D2539" t="s">
        <v>429</v>
      </c>
      <c r="E2539" s="2" t="s">
        <v>269</v>
      </c>
      <c r="F2539" t="s">
        <v>1932</v>
      </c>
      <c r="G2539" s="2" t="s">
        <v>1157</v>
      </c>
      <c r="H2539" t="s">
        <v>1405</v>
      </c>
    </row>
    <row r="2540" spans="1:8" x14ac:dyDescent="0.15">
      <c r="A2540" s="232">
        <v>2552</v>
      </c>
      <c r="B2540" t="s">
        <v>7510</v>
      </c>
      <c r="C2540" t="s">
        <v>7511</v>
      </c>
      <c r="D2540" t="s">
        <v>429</v>
      </c>
      <c r="E2540" s="2" t="s">
        <v>1392</v>
      </c>
      <c r="F2540" t="s">
        <v>1932</v>
      </c>
      <c r="G2540" s="2" t="s">
        <v>7512</v>
      </c>
      <c r="H2540" t="s">
        <v>1405</v>
      </c>
    </row>
    <row r="2541" spans="1:8" x14ac:dyDescent="0.15">
      <c r="A2541" s="232">
        <v>2553</v>
      </c>
      <c r="B2541" t="s">
        <v>7513</v>
      </c>
      <c r="C2541" t="s">
        <v>7514</v>
      </c>
      <c r="D2541" t="s">
        <v>429</v>
      </c>
      <c r="E2541" s="2" t="s">
        <v>1392</v>
      </c>
      <c r="F2541" t="s">
        <v>2087</v>
      </c>
      <c r="G2541" s="2" t="s">
        <v>6491</v>
      </c>
      <c r="H2541" t="s">
        <v>1405</v>
      </c>
    </row>
    <row r="2542" spans="1:8" x14ac:dyDescent="0.15">
      <c r="A2542" s="232">
        <v>2554</v>
      </c>
      <c r="B2542" t="s">
        <v>7515</v>
      </c>
      <c r="C2542" t="s">
        <v>7516</v>
      </c>
      <c r="D2542" t="s">
        <v>429</v>
      </c>
      <c r="E2542" s="2" t="s">
        <v>1392</v>
      </c>
      <c r="F2542" t="s">
        <v>2231</v>
      </c>
      <c r="G2542" s="2" t="s">
        <v>918</v>
      </c>
      <c r="H2542" t="s">
        <v>1405</v>
      </c>
    </row>
    <row r="2543" spans="1:8" x14ac:dyDescent="0.15">
      <c r="A2543" s="232">
        <v>2555</v>
      </c>
      <c r="B2543" t="s">
        <v>7517</v>
      </c>
      <c r="C2543" t="s">
        <v>7518</v>
      </c>
      <c r="D2543" t="s">
        <v>429</v>
      </c>
      <c r="E2543" s="2" t="s">
        <v>1392</v>
      </c>
      <c r="F2543" t="s">
        <v>2366</v>
      </c>
      <c r="G2543" s="2" t="s">
        <v>7519</v>
      </c>
      <c r="H2543" t="s">
        <v>1405</v>
      </c>
    </row>
    <row r="2544" spans="1:8" x14ac:dyDescent="0.15">
      <c r="A2544" s="232">
        <v>2556</v>
      </c>
      <c r="B2544" t="s">
        <v>7520</v>
      </c>
      <c r="C2544" t="s">
        <v>7521</v>
      </c>
      <c r="D2544" t="s">
        <v>429</v>
      </c>
      <c r="E2544" s="2" t="s">
        <v>1392</v>
      </c>
      <c r="F2544" t="s">
        <v>2070</v>
      </c>
      <c r="G2544" s="2" t="s">
        <v>7522</v>
      </c>
      <c r="H2544" t="s">
        <v>1405</v>
      </c>
    </row>
    <row r="2545" spans="1:8" x14ac:dyDescent="0.15">
      <c r="A2545" s="232">
        <v>2557</v>
      </c>
      <c r="B2545" t="s">
        <v>7523</v>
      </c>
      <c r="C2545" t="s">
        <v>7524</v>
      </c>
      <c r="D2545" t="s">
        <v>429</v>
      </c>
      <c r="E2545" s="2" t="s">
        <v>1392</v>
      </c>
      <c r="F2545" t="s">
        <v>3267</v>
      </c>
      <c r="G2545" s="2" t="s">
        <v>2277</v>
      </c>
      <c r="H2545" t="s">
        <v>1405</v>
      </c>
    </row>
    <row r="2546" spans="1:8" x14ac:dyDescent="0.15">
      <c r="A2546" s="232">
        <v>2558</v>
      </c>
      <c r="B2546" t="s">
        <v>7525</v>
      </c>
      <c r="C2546" t="s">
        <v>7526</v>
      </c>
      <c r="D2546" t="s">
        <v>429</v>
      </c>
      <c r="E2546" s="2" t="s">
        <v>1392</v>
      </c>
      <c r="F2546" t="s">
        <v>1910</v>
      </c>
      <c r="G2546" s="2" t="s">
        <v>1227</v>
      </c>
      <c r="H2546" t="s">
        <v>1405</v>
      </c>
    </row>
    <row r="2547" spans="1:8" x14ac:dyDescent="0.15">
      <c r="A2547" s="232">
        <v>2559</v>
      </c>
      <c r="B2547" t="s">
        <v>7527</v>
      </c>
      <c r="C2547" t="s">
        <v>7528</v>
      </c>
      <c r="D2547" t="s">
        <v>429</v>
      </c>
      <c r="E2547" s="2" t="s">
        <v>1392</v>
      </c>
      <c r="F2547" t="s">
        <v>2366</v>
      </c>
      <c r="G2547" s="2" t="s">
        <v>1228</v>
      </c>
      <c r="H2547" t="s">
        <v>1405</v>
      </c>
    </row>
    <row r="2548" spans="1:8" x14ac:dyDescent="0.15">
      <c r="A2548" s="232">
        <v>2560</v>
      </c>
      <c r="B2548" t="s">
        <v>7529</v>
      </c>
      <c r="C2548" t="s">
        <v>7530</v>
      </c>
      <c r="D2548" t="s">
        <v>429</v>
      </c>
      <c r="E2548" s="2" t="s">
        <v>1392</v>
      </c>
      <c r="F2548" t="s">
        <v>2003</v>
      </c>
      <c r="G2548" s="2" t="s">
        <v>3763</v>
      </c>
      <c r="H2548" t="s">
        <v>1405</v>
      </c>
    </row>
    <row r="2549" spans="1:8" x14ac:dyDescent="0.15">
      <c r="A2549" s="232">
        <v>2561</v>
      </c>
      <c r="B2549" t="s">
        <v>7531</v>
      </c>
      <c r="C2549" t="s">
        <v>7532</v>
      </c>
      <c r="D2549" t="s">
        <v>429</v>
      </c>
      <c r="E2549" s="2" t="s">
        <v>1392</v>
      </c>
      <c r="F2549" t="s">
        <v>1901</v>
      </c>
      <c r="G2549" s="2" t="s">
        <v>1229</v>
      </c>
      <c r="H2549" t="s">
        <v>1405</v>
      </c>
    </row>
    <row r="2550" spans="1:8" x14ac:dyDescent="0.15">
      <c r="A2550" s="232">
        <v>2562</v>
      </c>
      <c r="B2550" t="s">
        <v>7533</v>
      </c>
      <c r="C2550" t="s">
        <v>7534</v>
      </c>
      <c r="D2550" t="s">
        <v>429</v>
      </c>
      <c r="E2550" s="2" t="s">
        <v>271</v>
      </c>
      <c r="F2550" t="s">
        <v>1901</v>
      </c>
      <c r="G2550" s="2" t="s">
        <v>498</v>
      </c>
      <c r="H2550" t="s">
        <v>1405</v>
      </c>
    </row>
    <row r="2551" spans="1:8" x14ac:dyDescent="0.15">
      <c r="A2551" s="232">
        <v>2563</v>
      </c>
      <c r="B2551" t="s">
        <v>7535</v>
      </c>
      <c r="C2551" t="s">
        <v>7536</v>
      </c>
      <c r="D2551" t="s">
        <v>429</v>
      </c>
      <c r="E2551" s="2" t="s">
        <v>271</v>
      </c>
      <c r="F2551" t="s">
        <v>1901</v>
      </c>
      <c r="G2551" s="2" t="s">
        <v>2286</v>
      </c>
      <c r="H2551" t="s">
        <v>1405</v>
      </c>
    </row>
    <row r="2552" spans="1:8" x14ac:dyDescent="0.15">
      <c r="A2552" s="232">
        <v>2564</v>
      </c>
      <c r="B2552" t="s">
        <v>7537</v>
      </c>
      <c r="C2552" t="s">
        <v>7538</v>
      </c>
      <c r="D2552" t="s">
        <v>429</v>
      </c>
      <c r="E2552" s="2" t="s">
        <v>271</v>
      </c>
      <c r="F2552" t="s">
        <v>1910</v>
      </c>
      <c r="G2552" s="2" t="s">
        <v>2022</v>
      </c>
      <c r="H2552" t="s">
        <v>1405</v>
      </c>
    </row>
    <row r="2553" spans="1:8" x14ac:dyDescent="0.15">
      <c r="A2553" s="232">
        <v>2565</v>
      </c>
      <c r="B2553" t="s">
        <v>7539</v>
      </c>
      <c r="C2553" t="s">
        <v>7540</v>
      </c>
      <c r="D2553" t="s">
        <v>429</v>
      </c>
      <c r="E2553" s="2" t="s">
        <v>271</v>
      </c>
      <c r="F2553" t="s">
        <v>1901</v>
      </c>
      <c r="G2553" s="2" t="s">
        <v>799</v>
      </c>
      <c r="H2553" t="s">
        <v>1405</v>
      </c>
    </row>
    <row r="2554" spans="1:8" x14ac:dyDescent="0.15">
      <c r="A2554" s="232">
        <v>2566</v>
      </c>
      <c r="B2554" t="s">
        <v>7541</v>
      </c>
      <c r="C2554" t="s">
        <v>7542</v>
      </c>
      <c r="D2554" t="s">
        <v>429</v>
      </c>
      <c r="E2554" s="2" t="s">
        <v>271</v>
      </c>
      <c r="F2554" t="s">
        <v>2031</v>
      </c>
      <c r="G2554" s="2" t="s">
        <v>7543</v>
      </c>
      <c r="H2554" t="s">
        <v>1405</v>
      </c>
    </row>
    <row r="2555" spans="1:8" x14ac:dyDescent="0.15">
      <c r="A2555" s="232">
        <v>2567</v>
      </c>
      <c r="B2555" t="s">
        <v>7544</v>
      </c>
      <c r="C2555" t="s">
        <v>7545</v>
      </c>
      <c r="D2555" t="s">
        <v>429</v>
      </c>
      <c r="E2555" s="2" t="s">
        <v>271</v>
      </c>
      <c r="F2555" t="s">
        <v>1901</v>
      </c>
      <c r="G2555" s="2" t="s">
        <v>684</v>
      </c>
      <c r="H2555" t="s">
        <v>1405</v>
      </c>
    </row>
    <row r="2556" spans="1:8" x14ac:dyDescent="0.15">
      <c r="A2556" s="232">
        <v>2568</v>
      </c>
      <c r="B2556" t="s">
        <v>7546</v>
      </c>
      <c r="C2556" t="s">
        <v>7547</v>
      </c>
      <c r="D2556" t="s">
        <v>429</v>
      </c>
      <c r="E2556" s="2" t="s">
        <v>271</v>
      </c>
      <c r="F2556" t="s">
        <v>1901</v>
      </c>
      <c r="G2556" s="2" t="s">
        <v>920</v>
      </c>
      <c r="H2556" t="s">
        <v>1405</v>
      </c>
    </row>
    <row r="2557" spans="1:8" x14ac:dyDescent="0.15">
      <c r="A2557" s="232">
        <v>2569</v>
      </c>
      <c r="B2557" t="s">
        <v>7548</v>
      </c>
      <c r="C2557" t="s">
        <v>7549</v>
      </c>
      <c r="D2557" t="s">
        <v>429</v>
      </c>
      <c r="E2557" s="2" t="s">
        <v>270</v>
      </c>
      <c r="F2557" t="s">
        <v>1910</v>
      </c>
      <c r="G2557" s="2" t="s">
        <v>844</v>
      </c>
      <c r="H2557" t="s">
        <v>1405</v>
      </c>
    </row>
    <row r="2558" spans="1:8" x14ac:dyDescent="0.15">
      <c r="A2558" s="232">
        <v>2570</v>
      </c>
      <c r="B2558" t="s">
        <v>7489</v>
      </c>
      <c r="C2558" t="s">
        <v>7490</v>
      </c>
      <c r="D2558" t="s">
        <v>429</v>
      </c>
      <c r="E2558" s="2" t="s">
        <v>270</v>
      </c>
      <c r="F2558" t="s">
        <v>2055</v>
      </c>
      <c r="G2558" s="2" t="s">
        <v>751</v>
      </c>
      <c r="H2558" t="s">
        <v>1405</v>
      </c>
    </row>
    <row r="2559" spans="1:8" x14ac:dyDescent="0.15">
      <c r="A2559" s="232">
        <v>2571</v>
      </c>
      <c r="B2559" t="s">
        <v>7550</v>
      </c>
      <c r="C2559" t="s">
        <v>7551</v>
      </c>
      <c r="D2559" t="s">
        <v>429</v>
      </c>
      <c r="E2559" s="2" t="s">
        <v>270</v>
      </c>
      <c r="F2559" t="s">
        <v>1964</v>
      </c>
      <c r="G2559" s="2" t="s">
        <v>977</v>
      </c>
      <c r="H2559" t="s">
        <v>1405</v>
      </c>
    </row>
    <row r="2560" spans="1:8" x14ac:dyDescent="0.15">
      <c r="A2560" s="232">
        <v>2572</v>
      </c>
      <c r="B2560" t="s">
        <v>7552</v>
      </c>
      <c r="C2560" t="s">
        <v>7553</v>
      </c>
      <c r="D2560" t="s">
        <v>429</v>
      </c>
      <c r="E2560" s="2" t="s">
        <v>270</v>
      </c>
      <c r="F2560" t="s">
        <v>1932</v>
      </c>
      <c r="G2560" s="2" t="s">
        <v>4622</v>
      </c>
      <c r="H2560" t="s">
        <v>1405</v>
      </c>
    </row>
    <row r="2561" spans="1:8" x14ac:dyDescent="0.15">
      <c r="A2561" s="232">
        <v>2573</v>
      </c>
      <c r="B2561" t="s">
        <v>7554</v>
      </c>
      <c r="C2561" t="s">
        <v>7555</v>
      </c>
      <c r="D2561" t="s">
        <v>429</v>
      </c>
      <c r="E2561" s="2" t="s">
        <v>270</v>
      </c>
      <c r="F2561" t="s">
        <v>1901</v>
      </c>
      <c r="G2561" s="2" t="s">
        <v>1230</v>
      </c>
      <c r="H2561" t="s">
        <v>1405</v>
      </c>
    </row>
    <row r="2562" spans="1:8" x14ac:dyDescent="0.15">
      <c r="A2562" s="232">
        <v>2574</v>
      </c>
      <c r="B2562" t="s">
        <v>7556</v>
      </c>
      <c r="C2562" t="s">
        <v>7557</v>
      </c>
      <c r="D2562" t="s">
        <v>429</v>
      </c>
      <c r="E2562" s="2" t="s">
        <v>270</v>
      </c>
      <c r="F2562" t="s">
        <v>1921</v>
      </c>
      <c r="G2562" s="2" t="s">
        <v>2784</v>
      </c>
      <c r="H2562" t="s">
        <v>1405</v>
      </c>
    </row>
    <row r="2563" spans="1:8" x14ac:dyDescent="0.15">
      <c r="A2563" s="232">
        <v>2575</v>
      </c>
      <c r="B2563" t="s">
        <v>7558</v>
      </c>
      <c r="C2563" t="s">
        <v>7559</v>
      </c>
      <c r="D2563" t="s">
        <v>429</v>
      </c>
      <c r="E2563" s="2" t="s">
        <v>270</v>
      </c>
      <c r="F2563" t="s">
        <v>2003</v>
      </c>
      <c r="G2563" s="2" t="s">
        <v>2900</v>
      </c>
      <c r="H2563" t="s">
        <v>1405</v>
      </c>
    </row>
    <row r="2564" spans="1:8" x14ac:dyDescent="0.15">
      <c r="A2564" s="232">
        <v>2576</v>
      </c>
      <c r="B2564" t="s">
        <v>7560</v>
      </c>
      <c r="C2564" t="s">
        <v>7561</v>
      </c>
      <c r="D2564" t="s">
        <v>429</v>
      </c>
      <c r="E2564" s="2" t="s">
        <v>270</v>
      </c>
      <c r="F2564" t="s">
        <v>1901</v>
      </c>
      <c r="G2564" s="2" t="s">
        <v>603</v>
      </c>
      <c r="H2564" t="s">
        <v>1405</v>
      </c>
    </row>
    <row r="2565" spans="1:8" x14ac:dyDescent="0.15">
      <c r="A2565" s="232">
        <v>2577</v>
      </c>
      <c r="B2565" t="s">
        <v>7562</v>
      </c>
      <c r="C2565" t="s">
        <v>7563</v>
      </c>
      <c r="D2565" t="s">
        <v>429</v>
      </c>
      <c r="E2565" s="2" t="s">
        <v>270</v>
      </c>
      <c r="F2565" t="s">
        <v>1945</v>
      </c>
      <c r="G2565" s="2" t="s">
        <v>2920</v>
      </c>
      <c r="H2565" t="s">
        <v>1405</v>
      </c>
    </row>
    <row r="2566" spans="1:8" x14ac:dyDescent="0.15">
      <c r="A2566" s="232">
        <v>2578</v>
      </c>
      <c r="B2566" t="s">
        <v>7564</v>
      </c>
      <c r="C2566" t="s">
        <v>4326</v>
      </c>
      <c r="D2566" t="s">
        <v>429</v>
      </c>
      <c r="E2566" s="2" t="s">
        <v>269</v>
      </c>
      <c r="F2566" t="s">
        <v>1910</v>
      </c>
      <c r="G2566" s="2" t="s">
        <v>5725</v>
      </c>
      <c r="H2566" t="s">
        <v>1405</v>
      </c>
    </row>
    <row r="2567" spans="1:8" x14ac:dyDescent="0.15">
      <c r="A2567" s="232">
        <v>2579</v>
      </c>
      <c r="B2567" t="s">
        <v>7565</v>
      </c>
      <c r="C2567" t="s">
        <v>7566</v>
      </c>
      <c r="D2567" t="s">
        <v>429</v>
      </c>
      <c r="E2567" s="2" t="s">
        <v>269</v>
      </c>
      <c r="F2567" t="s">
        <v>3267</v>
      </c>
      <c r="G2567" s="2" t="s">
        <v>1126</v>
      </c>
      <c r="H2567" t="s">
        <v>1405</v>
      </c>
    </row>
    <row r="2568" spans="1:8" x14ac:dyDescent="0.15">
      <c r="A2568" s="232">
        <v>2580</v>
      </c>
      <c r="B2568" t="s">
        <v>7567</v>
      </c>
      <c r="C2568" t="s">
        <v>7568</v>
      </c>
      <c r="D2568" t="s">
        <v>429</v>
      </c>
      <c r="E2568" s="2" t="s">
        <v>269</v>
      </c>
      <c r="F2568" t="s">
        <v>2055</v>
      </c>
      <c r="G2568" s="2" t="s">
        <v>2217</v>
      </c>
      <c r="H2568" t="s">
        <v>1405</v>
      </c>
    </row>
    <row r="2569" spans="1:8" x14ac:dyDescent="0.15">
      <c r="A2569" s="232">
        <v>2581</v>
      </c>
      <c r="B2569" t="s">
        <v>7569</v>
      </c>
      <c r="C2569" t="s">
        <v>7570</v>
      </c>
      <c r="D2569" t="s">
        <v>429</v>
      </c>
      <c r="E2569" s="2" t="s">
        <v>269</v>
      </c>
      <c r="F2569" t="s">
        <v>2055</v>
      </c>
      <c r="G2569" s="2" t="s">
        <v>7065</v>
      </c>
      <c r="H2569" t="s">
        <v>1405</v>
      </c>
    </row>
    <row r="2570" spans="1:8" x14ac:dyDescent="0.15">
      <c r="A2570" s="232">
        <v>2582</v>
      </c>
      <c r="B2570" t="s">
        <v>7571</v>
      </c>
      <c r="C2570" t="s">
        <v>7572</v>
      </c>
      <c r="D2570" t="s">
        <v>429</v>
      </c>
      <c r="E2570" s="2" t="s">
        <v>1392</v>
      </c>
      <c r="F2570" t="s">
        <v>2031</v>
      </c>
      <c r="G2570" s="2" t="s">
        <v>1018</v>
      </c>
      <c r="H2570" t="s">
        <v>1405</v>
      </c>
    </row>
    <row r="2571" spans="1:8" x14ac:dyDescent="0.15">
      <c r="A2571" s="232">
        <v>2583</v>
      </c>
      <c r="B2571" t="s">
        <v>7573</v>
      </c>
      <c r="C2571" t="s">
        <v>7574</v>
      </c>
      <c r="D2571" t="s">
        <v>429</v>
      </c>
      <c r="E2571" s="2" t="s">
        <v>1392</v>
      </c>
      <c r="F2571" t="s">
        <v>1901</v>
      </c>
      <c r="G2571" s="2" t="s">
        <v>765</v>
      </c>
      <c r="H2571" t="s">
        <v>1405</v>
      </c>
    </row>
    <row r="2572" spans="1:8" x14ac:dyDescent="0.15">
      <c r="A2572" s="232">
        <v>2584</v>
      </c>
      <c r="B2572" t="s">
        <v>7575</v>
      </c>
      <c r="C2572" t="s">
        <v>7576</v>
      </c>
      <c r="D2572" t="s">
        <v>429</v>
      </c>
      <c r="E2572" s="2" t="s">
        <v>1392</v>
      </c>
      <c r="F2572" t="s">
        <v>1932</v>
      </c>
      <c r="G2572" s="2" t="s">
        <v>966</v>
      </c>
      <c r="H2572" t="s">
        <v>1405</v>
      </c>
    </row>
    <row r="2573" spans="1:8" x14ac:dyDescent="0.15">
      <c r="A2573" s="232">
        <v>2585</v>
      </c>
      <c r="B2573" t="s">
        <v>7577</v>
      </c>
      <c r="C2573" t="s">
        <v>7578</v>
      </c>
      <c r="D2573" t="s">
        <v>429</v>
      </c>
      <c r="E2573" s="2" t="s">
        <v>1392</v>
      </c>
      <c r="F2573" t="s">
        <v>1901</v>
      </c>
      <c r="G2573" s="2" t="s">
        <v>1191</v>
      </c>
      <c r="H2573" t="s">
        <v>1405</v>
      </c>
    </row>
    <row r="2574" spans="1:8" x14ac:dyDescent="0.15">
      <c r="A2574" s="232">
        <v>2586</v>
      </c>
      <c r="B2574" t="s">
        <v>7579</v>
      </c>
      <c r="C2574" t="s">
        <v>7580</v>
      </c>
      <c r="D2574" t="s">
        <v>429</v>
      </c>
      <c r="E2574" s="2" t="s">
        <v>1392</v>
      </c>
      <c r="F2574" t="s">
        <v>2003</v>
      </c>
      <c r="G2574" s="2" t="s">
        <v>832</v>
      </c>
      <c r="H2574" t="s">
        <v>1405</v>
      </c>
    </row>
    <row r="2575" spans="1:8" x14ac:dyDescent="0.15">
      <c r="A2575" s="232">
        <v>2587</v>
      </c>
      <c r="B2575" t="s">
        <v>7581</v>
      </c>
      <c r="C2575" t="s">
        <v>7582</v>
      </c>
      <c r="D2575" t="s">
        <v>388</v>
      </c>
      <c r="E2575" s="2" t="s">
        <v>271</v>
      </c>
      <c r="F2575" t="s">
        <v>1932</v>
      </c>
      <c r="G2575" s="2" t="s">
        <v>708</v>
      </c>
      <c r="H2575" t="s">
        <v>1405</v>
      </c>
    </row>
    <row r="2576" spans="1:8" x14ac:dyDescent="0.15">
      <c r="A2576" s="232">
        <v>2588</v>
      </c>
      <c r="B2576" t="s">
        <v>7583</v>
      </c>
      <c r="C2576" t="s">
        <v>7584</v>
      </c>
      <c r="D2576" t="s">
        <v>388</v>
      </c>
      <c r="E2576" s="2" t="s">
        <v>271</v>
      </c>
      <c r="F2576" t="s">
        <v>2010</v>
      </c>
      <c r="G2576" s="2" t="s">
        <v>1231</v>
      </c>
      <c r="H2576" t="s">
        <v>1405</v>
      </c>
    </row>
    <row r="2577" spans="1:8" x14ac:dyDescent="0.15">
      <c r="A2577" s="232">
        <v>2589</v>
      </c>
      <c r="B2577" t="s">
        <v>7585</v>
      </c>
      <c r="C2577" t="s">
        <v>7586</v>
      </c>
      <c r="D2577" t="s">
        <v>388</v>
      </c>
      <c r="E2577" s="2" t="s">
        <v>271</v>
      </c>
      <c r="F2577" t="s">
        <v>2087</v>
      </c>
      <c r="G2577" s="2" t="s">
        <v>1023</v>
      </c>
      <c r="H2577" t="s">
        <v>1405</v>
      </c>
    </row>
    <row r="2578" spans="1:8" x14ac:dyDescent="0.15">
      <c r="A2578" s="232">
        <v>2590</v>
      </c>
      <c r="B2578" t="s">
        <v>7587</v>
      </c>
      <c r="C2578" t="s">
        <v>7588</v>
      </c>
      <c r="D2578" t="s">
        <v>388</v>
      </c>
      <c r="E2578" s="2" t="s">
        <v>271</v>
      </c>
      <c r="F2578" t="s">
        <v>2087</v>
      </c>
      <c r="G2578" s="2" t="s">
        <v>3300</v>
      </c>
      <c r="H2578" t="s">
        <v>1405</v>
      </c>
    </row>
    <row r="2579" spans="1:8" x14ac:dyDescent="0.15">
      <c r="A2579" s="232">
        <v>2591</v>
      </c>
      <c r="B2579" t="s">
        <v>7589</v>
      </c>
      <c r="C2579" t="s">
        <v>7590</v>
      </c>
      <c r="D2579" t="s">
        <v>388</v>
      </c>
      <c r="E2579" s="2" t="s">
        <v>271</v>
      </c>
      <c r="F2579" t="s">
        <v>2108</v>
      </c>
      <c r="G2579" s="2" t="s">
        <v>7413</v>
      </c>
      <c r="H2579" t="s">
        <v>1405</v>
      </c>
    </row>
    <row r="2580" spans="1:8" x14ac:dyDescent="0.15">
      <c r="A2580" s="232">
        <v>2592</v>
      </c>
      <c r="B2580" t="s">
        <v>7591</v>
      </c>
      <c r="C2580" t="s">
        <v>5082</v>
      </c>
      <c r="D2580" t="s">
        <v>388</v>
      </c>
      <c r="E2580" s="2" t="s">
        <v>271</v>
      </c>
      <c r="F2580" t="s">
        <v>1921</v>
      </c>
      <c r="G2580" s="2" t="s">
        <v>554</v>
      </c>
      <c r="H2580" t="s">
        <v>1405</v>
      </c>
    </row>
    <row r="2581" spans="1:8" x14ac:dyDescent="0.15">
      <c r="A2581" s="232">
        <v>2593</v>
      </c>
      <c r="B2581" t="s">
        <v>7592</v>
      </c>
      <c r="C2581" t="s">
        <v>7593</v>
      </c>
      <c r="D2581" t="s">
        <v>388</v>
      </c>
      <c r="E2581" s="2" t="s">
        <v>271</v>
      </c>
      <c r="F2581" t="s">
        <v>2007</v>
      </c>
      <c r="G2581" s="2" t="s">
        <v>2319</v>
      </c>
      <c r="H2581" t="s">
        <v>1405</v>
      </c>
    </row>
    <row r="2582" spans="1:8" x14ac:dyDescent="0.15">
      <c r="A2582" s="232">
        <v>2594</v>
      </c>
      <c r="B2582" t="s">
        <v>7594</v>
      </c>
      <c r="C2582" t="s">
        <v>7595</v>
      </c>
      <c r="D2582" t="s">
        <v>388</v>
      </c>
      <c r="E2582" s="2" t="s">
        <v>271</v>
      </c>
      <c r="F2582" t="s">
        <v>2256</v>
      </c>
      <c r="G2582" s="2" t="s">
        <v>4425</v>
      </c>
      <c r="H2582" t="s">
        <v>1405</v>
      </c>
    </row>
    <row r="2583" spans="1:8" x14ac:dyDescent="0.15">
      <c r="A2583" s="232">
        <v>2595</v>
      </c>
      <c r="B2583" t="s">
        <v>7596</v>
      </c>
      <c r="C2583" t="s">
        <v>7597</v>
      </c>
      <c r="D2583" t="s">
        <v>388</v>
      </c>
      <c r="E2583" s="2" t="s">
        <v>271</v>
      </c>
      <c r="F2583" t="s">
        <v>2018</v>
      </c>
      <c r="G2583" s="2" t="s">
        <v>4777</v>
      </c>
      <c r="H2583" t="s">
        <v>1405</v>
      </c>
    </row>
    <row r="2584" spans="1:8" x14ac:dyDescent="0.15">
      <c r="A2584" s="232">
        <v>2596</v>
      </c>
      <c r="B2584" t="s">
        <v>7598</v>
      </c>
      <c r="C2584" t="s">
        <v>7599</v>
      </c>
      <c r="D2584" t="s">
        <v>388</v>
      </c>
      <c r="E2584" s="2" t="s">
        <v>271</v>
      </c>
      <c r="F2584" t="s">
        <v>2108</v>
      </c>
      <c r="G2584" s="2" t="s">
        <v>488</v>
      </c>
      <c r="H2584" t="s">
        <v>1405</v>
      </c>
    </row>
    <row r="2585" spans="1:8" x14ac:dyDescent="0.15">
      <c r="A2585" s="232">
        <v>2597</v>
      </c>
      <c r="B2585" t="s">
        <v>7600</v>
      </c>
      <c r="C2585" t="s">
        <v>7601</v>
      </c>
      <c r="D2585" t="s">
        <v>388</v>
      </c>
      <c r="E2585" s="2" t="s">
        <v>271</v>
      </c>
      <c r="F2585" t="s">
        <v>2003</v>
      </c>
      <c r="G2585" s="2" t="s">
        <v>3313</v>
      </c>
      <c r="H2585" t="s">
        <v>1405</v>
      </c>
    </row>
    <row r="2586" spans="1:8" x14ac:dyDescent="0.15">
      <c r="A2586" s="232">
        <v>2598</v>
      </c>
      <c r="B2586" t="s">
        <v>7602</v>
      </c>
      <c r="C2586" t="s">
        <v>7603</v>
      </c>
      <c r="D2586" t="s">
        <v>388</v>
      </c>
      <c r="E2586" s="2" t="s">
        <v>271</v>
      </c>
      <c r="F2586" t="s">
        <v>1932</v>
      </c>
      <c r="G2586" s="2" t="s">
        <v>1195</v>
      </c>
      <c r="H2586" t="s">
        <v>1405</v>
      </c>
    </row>
    <row r="2587" spans="1:8" x14ac:dyDescent="0.15">
      <c r="A2587" s="232">
        <v>2599</v>
      </c>
      <c r="B2587" t="s">
        <v>7604</v>
      </c>
      <c r="C2587" t="s">
        <v>7605</v>
      </c>
      <c r="D2587" t="s">
        <v>388</v>
      </c>
      <c r="E2587" s="2" t="s">
        <v>270</v>
      </c>
      <c r="F2587" t="s">
        <v>1921</v>
      </c>
      <c r="G2587" s="2" t="s">
        <v>1232</v>
      </c>
      <c r="H2587" t="s">
        <v>1405</v>
      </c>
    </row>
    <row r="2588" spans="1:8" x14ac:dyDescent="0.15">
      <c r="A2588" s="232">
        <v>2600</v>
      </c>
      <c r="B2588" t="s">
        <v>7606</v>
      </c>
      <c r="C2588" t="s">
        <v>7607</v>
      </c>
      <c r="D2588" t="s">
        <v>388</v>
      </c>
      <c r="E2588" s="2" t="s">
        <v>270</v>
      </c>
      <c r="F2588" t="s">
        <v>1901</v>
      </c>
      <c r="G2588" s="2" t="s">
        <v>7036</v>
      </c>
      <c r="H2588" t="s">
        <v>1405</v>
      </c>
    </row>
    <row r="2589" spans="1:8" x14ac:dyDescent="0.15">
      <c r="A2589" s="232">
        <v>2601</v>
      </c>
      <c r="B2589" t="s">
        <v>7608</v>
      </c>
      <c r="C2589" t="s">
        <v>7609</v>
      </c>
      <c r="D2589" t="s">
        <v>388</v>
      </c>
      <c r="E2589" s="2" t="s">
        <v>270</v>
      </c>
      <c r="F2589" t="s">
        <v>2018</v>
      </c>
      <c r="G2589" s="2" t="s">
        <v>949</v>
      </c>
      <c r="H2589" t="s">
        <v>1405</v>
      </c>
    </row>
    <row r="2590" spans="1:8" x14ac:dyDescent="0.15">
      <c r="A2590" s="232">
        <v>2602</v>
      </c>
      <c r="B2590" t="s">
        <v>7610</v>
      </c>
      <c r="C2590" t="s">
        <v>7611</v>
      </c>
      <c r="D2590" t="s">
        <v>388</v>
      </c>
      <c r="E2590" s="2" t="s">
        <v>270</v>
      </c>
      <c r="F2590" t="s">
        <v>2108</v>
      </c>
      <c r="G2590" s="2" t="s">
        <v>813</v>
      </c>
      <c r="H2590" t="s">
        <v>1405</v>
      </c>
    </row>
    <row r="2591" spans="1:8" x14ac:dyDescent="0.15">
      <c r="A2591" s="232">
        <v>2603</v>
      </c>
      <c r="B2591" t="s">
        <v>7612</v>
      </c>
      <c r="C2591" t="s">
        <v>7613</v>
      </c>
      <c r="D2591" t="s">
        <v>388</v>
      </c>
      <c r="E2591" s="2" t="s">
        <v>270</v>
      </c>
      <c r="F2591" t="s">
        <v>2055</v>
      </c>
      <c r="G2591" s="2" t="s">
        <v>7614</v>
      </c>
      <c r="H2591" t="s">
        <v>1405</v>
      </c>
    </row>
    <row r="2592" spans="1:8" x14ac:dyDescent="0.15">
      <c r="A2592" s="232">
        <v>2604</v>
      </c>
      <c r="B2592" t="s">
        <v>7615</v>
      </c>
      <c r="C2592" t="s">
        <v>7616</v>
      </c>
      <c r="D2592" t="s">
        <v>388</v>
      </c>
      <c r="E2592" s="2" t="s">
        <v>270</v>
      </c>
      <c r="F2592" t="s">
        <v>2256</v>
      </c>
      <c r="G2592" s="2" t="s">
        <v>1124</v>
      </c>
      <c r="H2592" t="s">
        <v>1405</v>
      </c>
    </row>
    <row r="2593" spans="1:8" x14ac:dyDescent="0.15">
      <c r="A2593" s="232">
        <v>2605</v>
      </c>
      <c r="B2593" t="s">
        <v>7617</v>
      </c>
      <c r="C2593" t="s">
        <v>7618</v>
      </c>
      <c r="D2593" t="s">
        <v>388</v>
      </c>
      <c r="E2593" s="2" t="s">
        <v>270</v>
      </c>
      <c r="F2593" t="s">
        <v>1939</v>
      </c>
      <c r="G2593" s="2" t="s">
        <v>7619</v>
      </c>
      <c r="H2593" t="s">
        <v>1405</v>
      </c>
    </row>
    <row r="2594" spans="1:8" x14ac:dyDescent="0.15">
      <c r="A2594" s="232">
        <v>2606</v>
      </c>
      <c r="B2594" t="s">
        <v>7620</v>
      </c>
      <c r="C2594" t="s">
        <v>7621</v>
      </c>
      <c r="D2594" t="s">
        <v>388</v>
      </c>
      <c r="E2594" s="2" t="s">
        <v>270</v>
      </c>
      <c r="F2594" t="s">
        <v>1921</v>
      </c>
      <c r="G2594" s="2" t="s">
        <v>547</v>
      </c>
      <c r="H2594" t="s">
        <v>1405</v>
      </c>
    </row>
    <row r="2595" spans="1:8" x14ac:dyDescent="0.15">
      <c r="A2595" s="232">
        <v>2607</v>
      </c>
      <c r="B2595" t="s">
        <v>7622</v>
      </c>
      <c r="C2595" t="s">
        <v>7623</v>
      </c>
      <c r="D2595" t="s">
        <v>388</v>
      </c>
      <c r="E2595" s="2" t="s">
        <v>270</v>
      </c>
      <c r="F2595" t="s">
        <v>1932</v>
      </c>
      <c r="G2595" s="2" t="s">
        <v>600</v>
      </c>
      <c r="H2595" t="s">
        <v>1405</v>
      </c>
    </row>
    <row r="2596" spans="1:8" x14ac:dyDescent="0.15">
      <c r="A2596" s="232">
        <v>2608</v>
      </c>
      <c r="B2596" t="s">
        <v>7624</v>
      </c>
      <c r="C2596" t="s">
        <v>7625</v>
      </c>
      <c r="D2596" t="s">
        <v>388</v>
      </c>
      <c r="E2596" s="2" t="s">
        <v>270</v>
      </c>
      <c r="F2596" t="s">
        <v>2231</v>
      </c>
      <c r="G2596" s="2" t="s">
        <v>7626</v>
      </c>
      <c r="H2596" t="s">
        <v>1405</v>
      </c>
    </row>
    <row r="2597" spans="1:8" x14ac:dyDescent="0.15">
      <c r="A2597" s="232">
        <v>2609</v>
      </c>
      <c r="B2597" t="s">
        <v>7627</v>
      </c>
      <c r="C2597" t="s">
        <v>7628</v>
      </c>
      <c r="D2597" t="s">
        <v>388</v>
      </c>
      <c r="E2597" s="2" t="s">
        <v>270</v>
      </c>
      <c r="F2597" t="s">
        <v>1932</v>
      </c>
      <c r="G2597" s="2" t="s">
        <v>2897</v>
      </c>
      <c r="H2597" t="s">
        <v>1405</v>
      </c>
    </row>
    <row r="2598" spans="1:8" x14ac:dyDescent="0.15">
      <c r="A2598" s="232">
        <v>2610</v>
      </c>
      <c r="B2598" t="s">
        <v>7629</v>
      </c>
      <c r="C2598" t="s">
        <v>7630</v>
      </c>
      <c r="D2598" t="s">
        <v>388</v>
      </c>
      <c r="E2598" s="2" t="s">
        <v>270</v>
      </c>
      <c r="F2598" t="s">
        <v>2021</v>
      </c>
      <c r="G2598" s="2" t="s">
        <v>845</v>
      </c>
      <c r="H2598" t="s">
        <v>1405</v>
      </c>
    </row>
    <row r="2599" spans="1:8" x14ac:dyDescent="0.15">
      <c r="A2599" s="232">
        <v>2611</v>
      </c>
      <c r="B2599" t="s">
        <v>7631</v>
      </c>
      <c r="C2599" t="s">
        <v>7632</v>
      </c>
      <c r="D2599" t="s">
        <v>388</v>
      </c>
      <c r="E2599" s="2" t="s">
        <v>269</v>
      </c>
      <c r="F2599" t="s">
        <v>1939</v>
      </c>
      <c r="G2599" s="2" t="s">
        <v>1009</v>
      </c>
      <c r="H2599" t="s">
        <v>1405</v>
      </c>
    </row>
    <row r="2600" spans="1:8" x14ac:dyDescent="0.15">
      <c r="A2600" s="232">
        <v>2612</v>
      </c>
      <c r="B2600" t="s">
        <v>7633</v>
      </c>
      <c r="C2600" t="s">
        <v>7634</v>
      </c>
      <c r="D2600" t="s">
        <v>388</v>
      </c>
      <c r="E2600" s="2" t="s">
        <v>269</v>
      </c>
      <c r="F2600" t="s">
        <v>2003</v>
      </c>
      <c r="G2600" s="2" t="s">
        <v>563</v>
      </c>
      <c r="H2600" t="s">
        <v>1405</v>
      </c>
    </row>
    <row r="2601" spans="1:8" x14ac:dyDescent="0.15">
      <c r="A2601" s="232">
        <v>2613</v>
      </c>
      <c r="B2601" t="s">
        <v>7635</v>
      </c>
      <c r="C2601" t="s">
        <v>7636</v>
      </c>
      <c r="D2601" t="s">
        <v>388</v>
      </c>
      <c r="E2601" s="2" t="s">
        <v>269</v>
      </c>
      <c r="F2601" t="s">
        <v>2108</v>
      </c>
      <c r="G2601" s="2" t="s">
        <v>612</v>
      </c>
      <c r="H2601" t="s">
        <v>1405</v>
      </c>
    </row>
    <row r="2602" spans="1:8" x14ac:dyDescent="0.15">
      <c r="A2602" s="232">
        <v>2614</v>
      </c>
      <c r="B2602" t="s">
        <v>7637</v>
      </c>
      <c r="C2602" t="s">
        <v>4002</v>
      </c>
      <c r="D2602" t="s">
        <v>388</v>
      </c>
      <c r="E2602" s="2" t="s">
        <v>269</v>
      </c>
      <c r="F2602" t="s">
        <v>1932</v>
      </c>
      <c r="G2602" s="2" t="s">
        <v>7216</v>
      </c>
      <c r="H2602" t="s">
        <v>1405</v>
      </c>
    </row>
    <row r="2603" spans="1:8" x14ac:dyDescent="0.15">
      <c r="A2603" s="232">
        <v>2615</v>
      </c>
      <c r="B2603" t="s">
        <v>7638</v>
      </c>
      <c r="C2603" t="s">
        <v>7639</v>
      </c>
      <c r="D2603" t="s">
        <v>388</v>
      </c>
      <c r="E2603" s="2" t="s">
        <v>269</v>
      </c>
      <c r="F2603" t="s">
        <v>2174</v>
      </c>
      <c r="G2603" s="2" t="s">
        <v>7640</v>
      </c>
      <c r="H2603" t="s">
        <v>1405</v>
      </c>
    </row>
    <row r="2604" spans="1:8" x14ac:dyDescent="0.15">
      <c r="A2604" s="232">
        <v>2616</v>
      </c>
      <c r="B2604" t="s">
        <v>7641</v>
      </c>
      <c r="C2604" t="s">
        <v>7642</v>
      </c>
      <c r="D2604" t="s">
        <v>388</v>
      </c>
      <c r="E2604" s="2" t="s">
        <v>269</v>
      </c>
      <c r="F2604" t="s">
        <v>1932</v>
      </c>
      <c r="G2604" s="2" t="s">
        <v>542</v>
      </c>
      <c r="H2604" t="s">
        <v>1405</v>
      </c>
    </row>
    <row r="2605" spans="1:8" x14ac:dyDescent="0.15">
      <c r="A2605" s="232">
        <v>2617</v>
      </c>
      <c r="B2605" t="s">
        <v>7643</v>
      </c>
      <c r="C2605" t="s">
        <v>7644</v>
      </c>
      <c r="D2605" t="s">
        <v>388</v>
      </c>
      <c r="E2605" s="2" t="s">
        <v>269</v>
      </c>
      <c r="F2605" t="s">
        <v>2366</v>
      </c>
      <c r="G2605" s="2" t="s">
        <v>7065</v>
      </c>
      <c r="H2605" t="s">
        <v>1405</v>
      </c>
    </row>
    <row r="2606" spans="1:8" x14ac:dyDescent="0.15">
      <c r="A2606" s="232">
        <v>2618</v>
      </c>
      <c r="B2606" t="s">
        <v>7645</v>
      </c>
      <c r="C2606" t="s">
        <v>7646</v>
      </c>
      <c r="D2606" t="s">
        <v>388</v>
      </c>
      <c r="E2606" s="2" t="s">
        <v>269</v>
      </c>
      <c r="F2606" t="s">
        <v>2373</v>
      </c>
      <c r="G2606" s="2" t="s">
        <v>616</v>
      </c>
      <c r="H2606" t="s">
        <v>1405</v>
      </c>
    </row>
    <row r="2607" spans="1:8" x14ac:dyDescent="0.15">
      <c r="A2607" s="232">
        <v>2619</v>
      </c>
      <c r="B2607" t="s">
        <v>7647</v>
      </c>
      <c r="C2607" t="s">
        <v>7648</v>
      </c>
      <c r="D2607" t="s">
        <v>388</v>
      </c>
      <c r="E2607" s="2" t="s">
        <v>269</v>
      </c>
      <c r="F2607" t="s">
        <v>1921</v>
      </c>
      <c r="G2607" s="2" t="s">
        <v>939</v>
      </c>
      <c r="H2607" t="s">
        <v>1405</v>
      </c>
    </row>
    <row r="2608" spans="1:8" x14ac:dyDescent="0.15">
      <c r="A2608" s="232">
        <v>2620</v>
      </c>
      <c r="B2608" t="s">
        <v>7649</v>
      </c>
      <c r="C2608" t="s">
        <v>7650</v>
      </c>
      <c r="D2608" t="s">
        <v>388</v>
      </c>
      <c r="E2608" s="2" t="s">
        <v>269</v>
      </c>
      <c r="F2608" t="s">
        <v>2003</v>
      </c>
      <c r="G2608" s="2" t="s">
        <v>1126</v>
      </c>
      <c r="H2608" t="s">
        <v>1405</v>
      </c>
    </row>
    <row r="2609" spans="1:8" x14ac:dyDescent="0.15">
      <c r="A2609" s="232">
        <v>2621</v>
      </c>
      <c r="B2609" t="s">
        <v>7651</v>
      </c>
      <c r="C2609" t="s">
        <v>7652</v>
      </c>
      <c r="D2609" t="s">
        <v>388</v>
      </c>
      <c r="E2609" s="2" t="s">
        <v>269</v>
      </c>
      <c r="F2609" t="s">
        <v>2048</v>
      </c>
      <c r="G2609" s="2" t="s">
        <v>883</v>
      </c>
      <c r="H2609" t="s">
        <v>1405</v>
      </c>
    </row>
    <row r="2610" spans="1:8" x14ac:dyDescent="0.15">
      <c r="A2610" s="232">
        <v>2622</v>
      </c>
      <c r="B2610" t="s">
        <v>7653</v>
      </c>
      <c r="C2610" t="s">
        <v>7654</v>
      </c>
      <c r="D2610" t="s">
        <v>388</v>
      </c>
      <c r="E2610" s="2" t="s">
        <v>269</v>
      </c>
      <c r="F2610" t="s">
        <v>2018</v>
      </c>
      <c r="G2610" s="2" t="s">
        <v>531</v>
      </c>
      <c r="H2610" t="s">
        <v>1405</v>
      </c>
    </row>
    <row r="2611" spans="1:8" x14ac:dyDescent="0.15">
      <c r="A2611" s="232">
        <v>2623</v>
      </c>
      <c r="B2611" t="s">
        <v>7655</v>
      </c>
      <c r="C2611" t="s">
        <v>7656</v>
      </c>
      <c r="D2611" t="s">
        <v>388</v>
      </c>
      <c r="E2611" s="2" t="s">
        <v>269</v>
      </c>
      <c r="F2611" t="s">
        <v>2021</v>
      </c>
      <c r="G2611" s="2" t="s">
        <v>936</v>
      </c>
      <c r="H2611" t="s">
        <v>1405</v>
      </c>
    </row>
    <row r="2612" spans="1:8" x14ac:dyDescent="0.15">
      <c r="A2612" s="232">
        <v>2624</v>
      </c>
      <c r="B2612" t="s">
        <v>7657</v>
      </c>
      <c r="C2612" t="s">
        <v>7658</v>
      </c>
      <c r="D2612" t="s">
        <v>388</v>
      </c>
      <c r="E2612" s="2" t="s">
        <v>269</v>
      </c>
      <c r="F2612" t="s">
        <v>1910</v>
      </c>
      <c r="G2612" s="2" t="s">
        <v>1233</v>
      </c>
      <c r="H2612" t="s">
        <v>1405</v>
      </c>
    </row>
    <row r="2613" spans="1:8" x14ac:dyDescent="0.15">
      <c r="A2613" s="232">
        <v>2625</v>
      </c>
      <c r="B2613" t="s">
        <v>7659</v>
      </c>
      <c r="C2613" t="s">
        <v>7660</v>
      </c>
      <c r="D2613" t="s">
        <v>388</v>
      </c>
      <c r="E2613" s="2" t="s">
        <v>269</v>
      </c>
      <c r="F2613" t="s">
        <v>1910</v>
      </c>
      <c r="G2613" s="2" t="s">
        <v>1123</v>
      </c>
      <c r="H2613" t="s">
        <v>1406</v>
      </c>
    </row>
    <row r="2614" spans="1:8" x14ac:dyDescent="0.15">
      <c r="A2614" s="232">
        <v>2626</v>
      </c>
      <c r="B2614" t="s">
        <v>7661</v>
      </c>
      <c r="C2614" t="s">
        <v>7662</v>
      </c>
      <c r="D2614" t="s">
        <v>387</v>
      </c>
      <c r="E2614" s="2" t="s">
        <v>271</v>
      </c>
      <c r="F2614" t="s">
        <v>1910</v>
      </c>
      <c r="G2614" s="2" t="s">
        <v>1164</v>
      </c>
      <c r="H2614" t="s">
        <v>1405</v>
      </c>
    </row>
    <row r="2615" spans="1:8" x14ac:dyDescent="0.15">
      <c r="A2615" s="232">
        <v>2627</v>
      </c>
      <c r="B2615" t="s">
        <v>7663</v>
      </c>
      <c r="C2615" t="s">
        <v>7664</v>
      </c>
      <c r="D2615" t="s">
        <v>387</v>
      </c>
      <c r="E2615" s="2" t="s">
        <v>271</v>
      </c>
      <c r="F2615" t="s">
        <v>2967</v>
      </c>
      <c r="G2615" s="2" t="s">
        <v>2866</v>
      </c>
      <c r="H2615" t="s">
        <v>1405</v>
      </c>
    </row>
    <row r="2616" spans="1:8" x14ac:dyDescent="0.15">
      <c r="A2616" s="232">
        <v>2628</v>
      </c>
      <c r="B2616" t="s">
        <v>7665</v>
      </c>
      <c r="C2616" t="s">
        <v>7666</v>
      </c>
      <c r="D2616" t="s">
        <v>387</v>
      </c>
      <c r="E2616" s="2" t="s">
        <v>271</v>
      </c>
      <c r="F2616" t="s">
        <v>2256</v>
      </c>
      <c r="G2616" s="2" t="s">
        <v>584</v>
      </c>
      <c r="H2616" t="s">
        <v>1405</v>
      </c>
    </row>
    <row r="2617" spans="1:8" x14ac:dyDescent="0.15">
      <c r="A2617" s="232">
        <v>2629</v>
      </c>
      <c r="B2617" t="s">
        <v>7667</v>
      </c>
      <c r="C2617" t="s">
        <v>7668</v>
      </c>
      <c r="D2617" t="s">
        <v>387</v>
      </c>
      <c r="E2617" s="2" t="s">
        <v>271</v>
      </c>
      <c r="F2617" t="s">
        <v>2967</v>
      </c>
      <c r="G2617" s="2" t="s">
        <v>773</v>
      </c>
      <c r="H2617" t="s">
        <v>1405</v>
      </c>
    </row>
    <row r="2618" spans="1:8" x14ac:dyDescent="0.15">
      <c r="A2618" s="232">
        <v>2630</v>
      </c>
      <c r="B2618" t="s">
        <v>7669</v>
      </c>
      <c r="C2618" t="s">
        <v>7670</v>
      </c>
      <c r="D2618" t="s">
        <v>387</v>
      </c>
      <c r="E2618" s="2" t="s">
        <v>271</v>
      </c>
      <c r="F2618" t="s">
        <v>2206</v>
      </c>
      <c r="G2618" s="2" t="s">
        <v>1234</v>
      </c>
      <c r="H2618" t="s">
        <v>1405</v>
      </c>
    </row>
    <row r="2619" spans="1:8" x14ac:dyDescent="0.15">
      <c r="A2619" s="232">
        <v>2631</v>
      </c>
      <c r="B2619" t="s">
        <v>7671</v>
      </c>
      <c r="C2619" t="s">
        <v>7672</v>
      </c>
      <c r="D2619" t="s">
        <v>387</v>
      </c>
      <c r="E2619" s="2" t="s">
        <v>271</v>
      </c>
      <c r="F2619" t="s">
        <v>2031</v>
      </c>
      <c r="G2619" s="2" t="s">
        <v>805</v>
      </c>
      <c r="H2619" t="s">
        <v>1405</v>
      </c>
    </row>
    <row r="2620" spans="1:8" x14ac:dyDescent="0.15">
      <c r="A2620" s="232">
        <v>2632</v>
      </c>
      <c r="B2620" t="s">
        <v>7673</v>
      </c>
      <c r="C2620" t="s">
        <v>7674</v>
      </c>
      <c r="D2620" t="s">
        <v>387</v>
      </c>
      <c r="E2620" s="2" t="s">
        <v>271</v>
      </c>
      <c r="F2620" t="s">
        <v>2031</v>
      </c>
      <c r="G2620" s="2" t="s">
        <v>1235</v>
      </c>
      <c r="H2620" t="s">
        <v>1405</v>
      </c>
    </row>
    <row r="2621" spans="1:8" x14ac:dyDescent="0.15">
      <c r="A2621" s="232">
        <v>2633</v>
      </c>
      <c r="B2621" t="s">
        <v>7675</v>
      </c>
      <c r="C2621" t="s">
        <v>7676</v>
      </c>
      <c r="D2621" t="s">
        <v>387</v>
      </c>
      <c r="E2621" s="2" t="s">
        <v>271</v>
      </c>
      <c r="F2621" t="s">
        <v>2256</v>
      </c>
      <c r="G2621" s="2" t="s">
        <v>7677</v>
      </c>
      <c r="H2621" t="s">
        <v>1405</v>
      </c>
    </row>
    <row r="2622" spans="1:8" x14ac:dyDescent="0.15">
      <c r="A2622" s="232">
        <v>2634</v>
      </c>
      <c r="B2622" t="s">
        <v>7678</v>
      </c>
      <c r="C2622" t="s">
        <v>7679</v>
      </c>
      <c r="D2622" t="s">
        <v>387</v>
      </c>
      <c r="E2622" s="2" t="s">
        <v>271</v>
      </c>
      <c r="F2622" t="s">
        <v>2031</v>
      </c>
      <c r="G2622" s="2" t="s">
        <v>7680</v>
      </c>
      <c r="H2622" t="s">
        <v>1405</v>
      </c>
    </row>
    <row r="2623" spans="1:8" x14ac:dyDescent="0.15">
      <c r="A2623" s="232">
        <v>2635</v>
      </c>
      <c r="B2623" t="s">
        <v>7681</v>
      </c>
      <c r="C2623" t="s">
        <v>7682</v>
      </c>
      <c r="D2623" t="s">
        <v>387</v>
      </c>
      <c r="E2623" s="2" t="s">
        <v>271</v>
      </c>
      <c r="F2623" t="s">
        <v>2010</v>
      </c>
      <c r="G2623" s="2" t="s">
        <v>7683</v>
      </c>
      <c r="H2623" t="s">
        <v>1405</v>
      </c>
    </row>
    <row r="2624" spans="1:8" x14ac:dyDescent="0.15">
      <c r="A2624" s="232">
        <v>2636</v>
      </c>
      <c r="B2624" t="s">
        <v>7684</v>
      </c>
      <c r="C2624" t="s">
        <v>7685</v>
      </c>
      <c r="D2624" t="s">
        <v>387</v>
      </c>
      <c r="E2624" s="2" t="s">
        <v>271</v>
      </c>
      <c r="F2624" t="s">
        <v>2031</v>
      </c>
      <c r="G2624" s="2" t="s">
        <v>1231</v>
      </c>
      <c r="H2624" t="s">
        <v>1405</v>
      </c>
    </row>
    <row r="2625" spans="1:8" x14ac:dyDescent="0.15">
      <c r="A2625" s="232">
        <v>2637</v>
      </c>
      <c r="B2625" t="s">
        <v>7686</v>
      </c>
      <c r="C2625" t="s">
        <v>7687</v>
      </c>
      <c r="D2625" t="s">
        <v>387</v>
      </c>
      <c r="E2625" s="2" t="s">
        <v>271</v>
      </c>
      <c r="F2625" t="s">
        <v>2087</v>
      </c>
      <c r="G2625" s="2" t="s">
        <v>7688</v>
      </c>
      <c r="H2625" t="s">
        <v>1405</v>
      </c>
    </row>
    <row r="2626" spans="1:8" x14ac:dyDescent="0.15">
      <c r="A2626" s="232">
        <v>2638</v>
      </c>
      <c r="B2626" t="s">
        <v>7689</v>
      </c>
      <c r="C2626" t="s">
        <v>7690</v>
      </c>
      <c r="D2626" t="s">
        <v>387</v>
      </c>
      <c r="E2626" s="2" t="s">
        <v>271</v>
      </c>
      <c r="F2626" t="s">
        <v>2031</v>
      </c>
      <c r="G2626" s="2" t="s">
        <v>1236</v>
      </c>
      <c r="H2626" t="s">
        <v>1405</v>
      </c>
    </row>
    <row r="2627" spans="1:8" x14ac:dyDescent="0.15">
      <c r="A2627" s="232">
        <v>2639</v>
      </c>
      <c r="B2627" t="s">
        <v>7691</v>
      </c>
      <c r="C2627" t="s">
        <v>7692</v>
      </c>
      <c r="D2627" t="s">
        <v>387</v>
      </c>
      <c r="E2627" s="2" t="s">
        <v>271</v>
      </c>
      <c r="F2627" t="s">
        <v>2366</v>
      </c>
      <c r="G2627" s="2" t="s">
        <v>3779</v>
      </c>
      <c r="H2627" t="s">
        <v>1405</v>
      </c>
    </row>
    <row r="2628" spans="1:8" x14ac:dyDescent="0.15">
      <c r="A2628" s="232">
        <v>2640</v>
      </c>
      <c r="B2628" t="s">
        <v>7693</v>
      </c>
      <c r="C2628" t="s">
        <v>7694</v>
      </c>
      <c r="D2628" t="s">
        <v>387</v>
      </c>
      <c r="E2628" s="2" t="s">
        <v>270</v>
      </c>
      <c r="F2628" t="s">
        <v>2031</v>
      </c>
      <c r="G2628" s="2" t="s">
        <v>7695</v>
      </c>
      <c r="H2628" t="s">
        <v>1405</v>
      </c>
    </row>
    <row r="2629" spans="1:8" x14ac:dyDescent="0.15">
      <c r="A2629" s="232">
        <v>2641</v>
      </c>
      <c r="B2629" t="s">
        <v>7696</v>
      </c>
      <c r="C2629" t="s">
        <v>7697</v>
      </c>
      <c r="D2629" t="s">
        <v>387</v>
      </c>
      <c r="E2629" s="2" t="s">
        <v>270</v>
      </c>
      <c r="F2629" t="s">
        <v>2031</v>
      </c>
      <c r="G2629" s="2" t="s">
        <v>998</v>
      </c>
      <c r="H2629" t="s">
        <v>1405</v>
      </c>
    </row>
    <row r="2630" spans="1:8" x14ac:dyDescent="0.15">
      <c r="A2630" s="232">
        <v>2642</v>
      </c>
      <c r="B2630" t="s">
        <v>7698</v>
      </c>
      <c r="C2630" t="s">
        <v>7699</v>
      </c>
      <c r="D2630" t="s">
        <v>387</v>
      </c>
      <c r="E2630" s="2" t="s">
        <v>270</v>
      </c>
      <c r="F2630" t="s">
        <v>2031</v>
      </c>
      <c r="G2630" s="2" t="s">
        <v>2390</v>
      </c>
      <c r="H2630" t="s">
        <v>1405</v>
      </c>
    </row>
    <row r="2631" spans="1:8" x14ac:dyDescent="0.15">
      <c r="A2631" s="232">
        <v>2643</v>
      </c>
      <c r="B2631" t="s">
        <v>7700</v>
      </c>
      <c r="C2631" t="s">
        <v>7701</v>
      </c>
      <c r="D2631" t="s">
        <v>387</v>
      </c>
      <c r="E2631" s="2" t="s">
        <v>270</v>
      </c>
      <c r="F2631" t="s">
        <v>2087</v>
      </c>
      <c r="G2631" s="2" t="s">
        <v>926</v>
      </c>
      <c r="H2631" t="s">
        <v>1405</v>
      </c>
    </row>
    <row r="2632" spans="1:8" x14ac:dyDescent="0.15">
      <c r="A2632" s="232">
        <v>2644</v>
      </c>
      <c r="B2632" t="s">
        <v>7702</v>
      </c>
      <c r="C2632" t="s">
        <v>7703</v>
      </c>
      <c r="D2632" t="s">
        <v>387</v>
      </c>
      <c r="E2632" s="2" t="s">
        <v>270</v>
      </c>
      <c r="F2632" t="s">
        <v>1932</v>
      </c>
      <c r="G2632" s="2" t="s">
        <v>694</v>
      </c>
      <c r="H2632" t="s">
        <v>1405</v>
      </c>
    </row>
    <row r="2633" spans="1:8" x14ac:dyDescent="0.15">
      <c r="A2633" s="232">
        <v>2645</v>
      </c>
      <c r="B2633" t="s">
        <v>7704</v>
      </c>
      <c r="C2633" t="s">
        <v>7705</v>
      </c>
      <c r="D2633" t="s">
        <v>387</v>
      </c>
      <c r="E2633" s="2" t="s">
        <v>270</v>
      </c>
      <c r="F2633" t="s">
        <v>1939</v>
      </c>
      <c r="G2633" s="2" t="s">
        <v>3242</v>
      </c>
      <c r="H2633" t="s">
        <v>1405</v>
      </c>
    </row>
    <row r="2634" spans="1:8" x14ac:dyDescent="0.15">
      <c r="A2634" s="232">
        <v>2646</v>
      </c>
      <c r="B2634" t="s">
        <v>7706</v>
      </c>
      <c r="C2634" t="s">
        <v>7707</v>
      </c>
      <c r="D2634" t="s">
        <v>387</v>
      </c>
      <c r="E2634" s="2" t="s">
        <v>270</v>
      </c>
      <c r="F2634" t="s">
        <v>2273</v>
      </c>
      <c r="G2634" s="2" t="s">
        <v>5289</v>
      </c>
      <c r="H2634" t="s">
        <v>1405</v>
      </c>
    </row>
    <row r="2635" spans="1:8" x14ac:dyDescent="0.15">
      <c r="A2635" s="232">
        <v>2647</v>
      </c>
      <c r="B2635" t="s">
        <v>7708</v>
      </c>
      <c r="C2635" t="s">
        <v>7709</v>
      </c>
      <c r="D2635" t="s">
        <v>387</v>
      </c>
      <c r="E2635" s="2" t="s">
        <v>270</v>
      </c>
      <c r="F2635" t="s">
        <v>2133</v>
      </c>
      <c r="G2635" s="2" t="s">
        <v>811</v>
      </c>
      <c r="H2635" t="s">
        <v>1405</v>
      </c>
    </row>
    <row r="2636" spans="1:8" x14ac:dyDescent="0.15">
      <c r="A2636" s="232">
        <v>2648</v>
      </c>
      <c r="B2636" t="s">
        <v>7710</v>
      </c>
      <c r="C2636" t="s">
        <v>7711</v>
      </c>
      <c r="D2636" t="s">
        <v>387</v>
      </c>
      <c r="E2636" s="2" t="s">
        <v>270</v>
      </c>
      <c r="F2636" t="s">
        <v>2031</v>
      </c>
      <c r="G2636" s="2" t="s">
        <v>781</v>
      </c>
      <c r="H2636" t="s">
        <v>1405</v>
      </c>
    </row>
    <row r="2637" spans="1:8" x14ac:dyDescent="0.15">
      <c r="A2637" s="232">
        <v>2649</v>
      </c>
      <c r="B2637" t="s">
        <v>7712</v>
      </c>
      <c r="C2637" t="s">
        <v>7713</v>
      </c>
      <c r="D2637" t="s">
        <v>387</v>
      </c>
      <c r="E2637" s="2" t="s">
        <v>270</v>
      </c>
      <c r="F2637" t="s">
        <v>2689</v>
      </c>
      <c r="G2637" s="2" t="s">
        <v>1099</v>
      </c>
      <c r="H2637" t="s">
        <v>1405</v>
      </c>
    </row>
    <row r="2638" spans="1:8" x14ac:dyDescent="0.15">
      <c r="A2638" s="232">
        <v>2650</v>
      </c>
      <c r="B2638" t="s">
        <v>7714</v>
      </c>
      <c r="C2638" t="s">
        <v>7715</v>
      </c>
      <c r="D2638" t="s">
        <v>387</v>
      </c>
      <c r="E2638" s="2" t="s">
        <v>270</v>
      </c>
      <c r="F2638" t="s">
        <v>2273</v>
      </c>
      <c r="G2638" s="2" t="s">
        <v>5295</v>
      </c>
      <c r="H2638" t="s">
        <v>1405</v>
      </c>
    </row>
    <row r="2639" spans="1:8" x14ac:dyDescent="0.15">
      <c r="A2639" s="232">
        <v>2651</v>
      </c>
      <c r="B2639" t="s">
        <v>7716</v>
      </c>
      <c r="C2639" t="s">
        <v>7717</v>
      </c>
      <c r="D2639" t="s">
        <v>387</v>
      </c>
      <c r="E2639" s="2" t="s">
        <v>270</v>
      </c>
      <c r="F2639" t="s">
        <v>1939</v>
      </c>
      <c r="G2639" s="2" t="s">
        <v>1068</v>
      </c>
      <c r="H2639" t="s">
        <v>1405</v>
      </c>
    </row>
    <row r="2640" spans="1:8" x14ac:dyDescent="0.15">
      <c r="A2640" s="232">
        <v>2652</v>
      </c>
      <c r="B2640" t="s">
        <v>7718</v>
      </c>
      <c r="C2640" t="s">
        <v>7719</v>
      </c>
      <c r="D2640" t="s">
        <v>387</v>
      </c>
      <c r="E2640" s="2" t="s">
        <v>269</v>
      </c>
      <c r="F2640" t="s">
        <v>2273</v>
      </c>
      <c r="G2640" s="2" t="s">
        <v>541</v>
      </c>
      <c r="H2640" t="s">
        <v>1405</v>
      </c>
    </row>
    <row r="2641" spans="1:8" x14ac:dyDescent="0.15">
      <c r="A2641" s="232">
        <v>2653</v>
      </c>
      <c r="B2641" t="s">
        <v>7720</v>
      </c>
      <c r="C2641" t="s">
        <v>7721</v>
      </c>
      <c r="D2641" t="s">
        <v>387</v>
      </c>
      <c r="E2641" s="2" t="s">
        <v>269</v>
      </c>
      <c r="F2641" t="s">
        <v>2070</v>
      </c>
      <c r="G2641" s="2" t="s">
        <v>1237</v>
      </c>
      <c r="H2641" t="s">
        <v>1405</v>
      </c>
    </row>
    <row r="2642" spans="1:8" x14ac:dyDescent="0.15">
      <c r="A2642" s="232">
        <v>2654</v>
      </c>
      <c r="B2642" t="s">
        <v>7722</v>
      </c>
      <c r="C2642" t="s">
        <v>7723</v>
      </c>
      <c r="D2642" t="s">
        <v>387</v>
      </c>
      <c r="E2642" s="2" t="s">
        <v>269</v>
      </c>
      <c r="F2642" t="s">
        <v>27</v>
      </c>
      <c r="G2642" s="2" t="s">
        <v>1238</v>
      </c>
      <c r="H2642" t="s">
        <v>1405</v>
      </c>
    </row>
    <row r="2643" spans="1:8" x14ac:dyDescent="0.15">
      <c r="A2643" s="232">
        <v>2655</v>
      </c>
      <c r="B2643" t="s">
        <v>7724</v>
      </c>
      <c r="C2643" t="s">
        <v>7725</v>
      </c>
      <c r="D2643" t="s">
        <v>387</v>
      </c>
      <c r="E2643" s="2" t="s">
        <v>269</v>
      </c>
      <c r="F2643" t="s">
        <v>2256</v>
      </c>
      <c r="G2643" s="2" t="s">
        <v>4003</v>
      </c>
      <c r="H2643" t="s">
        <v>1405</v>
      </c>
    </row>
    <row r="2644" spans="1:8" x14ac:dyDescent="0.15">
      <c r="A2644" s="232">
        <v>2656</v>
      </c>
      <c r="B2644" t="s">
        <v>7726</v>
      </c>
      <c r="C2644" t="s">
        <v>7727</v>
      </c>
      <c r="D2644" t="s">
        <v>387</v>
      </c>
      <c r="E2644" s="2" t="s">
        <v>269</v>
      </c>
      <c r="F2644" t="s">
        <v>1939</v>
      </c>
      <c r="G2644" s="2" t="s">
        <v>1043</v>
      </c>
      <c r="H2644" t="s">
        <v>1405</v>
      </c>
    </row>
    <row r="2645" spans="1:8" x14ac:dyDescent="0.15">
      <c r="A2645" s="232">
        <v>2657</v>
      </c>
      <c r="B2645" t="s">
        <v>7728</v>
      </c>
      <c r="C2645" t="s">
        <v>7729</v>
      </c>
      <c r="D2645" t="s">
        <v>387</v>
      </c>
      <c r="E2645" s="2" t="s">
        <v>269</v>
      </c>
      <c r="F2645" t="s">
        <v>1910</v>
      </c>
      <c r="G2645" s="2" t="s">
        <v>2946</v>
      </c>
      <c r="H2645" t="s">
        <v>1405</v>
      </c>
    </row>
    <row r="2646" spans="1:8" x14ac:dyDescent="0.15">
      <c r="A2646" s="232">
        <v>2658</v>
      </c>
      <c r="B2646" t="s">
        <v>7730</v>
      </c>
      <c r="C2646" t="s">
        <v>7731</v>
      </c>
      <c r="D2646" t="s">
        <v>387</v>
      </c>
      <c r="E2646" s="2" t="s">
        <v>269</v>
      </c>
      <c r="F2646" t="s">
        <v>1939</v>
      </c>
      <c r="G2646" s="2" t="s">
        <v>1043</v>
      </c>
      <c r="H2646" t="s">
        <v>1405</v>
      </c>
    </row>
    <row r="2647" spans="1:8" x14ac:dyDescent="0.15">
      <c r="A2647" s="232">
        <v>2659</v>
      </c>
      <c r="B2647" t="s">
        <v>7732</v>
      </c>
      <c r="C2647" t="s">
        <v>7733</v>
      </c>
      <c r="D2647" t="s">
        <v>387</v>
      </c>
      <c r="E2647" s="2" t="s">
        <v>269</v>
      </c>
      <c r="F2647" t="s">
        <v>2048</v>
      </c>
      <c r="G2647" s="2" t="s">
        <v>661</v>
      </c>
      <c r="H2647" t="s">
        <v>1405</v>
      </c>
    </row>
    <row r="2648" spans="1:8" x14ac:dyDescent="0.15">
      <c r="A2648" s="232">
        <v>2660</v>
      </c>
      <c r="B2648" t="s">
        <v>7734</v>
      </c>
      <c r="C2648" t="s">
        <v>7735</v>
      </c>
      <c r="D2648" t="s">
        <v>387</v>
      </c>
      <c r="E2648" s="2" t="s">
        <v>269</v>
      </c>
      <c r="F2648" t="s">
        <v>1939</v>
      </c>
      <c r="G2648" s="2" t="s">
        <v>537</v>
      </c>
      <c r="H2648" t="s">
        <v>1405</v>
      </c>
    </row>
    <row r="2649" spans="1:8" x14ac:dyDescent="0.15">
      <c r="A2649" s="232">
        <v>2661</v>
      </c>
      <c r="B2649" t="s">
        <v>7736</v>
      </c>
      <c r="C2649" t="s">
        <v>7737</v>
      </c>
      <c r="D2649" t="s">
        <v>387</v>
      </c>
      <c r="E2649" s="2" t="s">
        <v>269</v>
      </c>
      <c r="F2649" t="s">
        <v>2003</v>
      </c>
      <c r="G2649" s="2" t="s">
        <v>616</v>
      </c>
      <c r="H2649" t="s">
        <v>1405</v>
      </c>
    </row>
    <row r="2650" spans="1:8" x14ac:dyDescent="0.15">
      <c r="A2650" s="232">
        <v>2662</v>
      </c>
      <c r="B2650" t="s">
        <v>7738</v>
      </c>
      <c r="C2650" t="s">
        <v>7739</v>
      </c>
      <c r="D2650" t="s">
        <v>387</v>
      </c>
      <c r="E2650" s="2" t="s">
        <v>269</v>
      </c>
      <c r="F2650" t="s">
        <v>2528</v>
      </c>
      <c r="G2650" s="2" t="s">
        <v>4223</v>
      </c>
      <c r="H2650" t="s">
        <v>1405</v>
      </c>
    </row>
    <row r="2651" spans="1:8" x14ac:dyDescent="0.15">
      <c r="A2651" s="232">
        <v>2663</v>
      </c>
      <c r="B2651" t="s">
        <v>7740</v>
      </c>
      <c r="C2651" t="s">
        <v>7741</v>
      </c>
      <c r="D2651" t="s">
        <v>387</v>
      </c>
      <c r="E2651" s="2" t="s">
        <v>269</v>
      </c>
      <c r="F2651" t="s">
        <v>1939</v>
      </c>
      <c r="G2651" s="2" t="s">
        <v>982</v>
      </c>
      <c r="H2651" t="s">
        <v>1405</v>
      </c>
    </row>
    <row r="2652" spans="1:8" x14ac:dyDescent="0.15">
      <c r="A2652" s="232">
        <v>2664</v>
      </c>
      <c r="B2652" t="s">
        <v>7742</v>
      </c>
      <c r="C2652" t="s">
        <v>7743</v>
      </c>
      <c r="D2652" t="s">
        <v>387</v>
      </c>
      <c r="E2652" s="2" t="s">
        <v>269</v>
      </c>
      <c r="F2652" t="s">
        <v>1939</v>
      </c>
      <c r="G2652" s="2" t="s">
        <v>982</v>
      </c>
      <c r="H2652" t="s">
        <v>1405</v>
      </c>
    </row>
    <row r="2653" spans="1:8" x14ac:dyDescent="0.15">
      <c r="A2653" s="232">
        <v>2665</v>
      </c>
      <c r="B2653" t="s">
        <v>7744</v>
      </c>
      <c r="C2653" t="s">
        <v>7745</v>
      </c>
      <c r="D2653" t="s">
        <v>387</v>
      </c>
      <c r="E2653" s="2" t="s">
        <v>269</v>
      </c>
      <c r="F2653" t="s">
        <v>2137</v>
      </c>
      <c r="G2653" s="2" t="s">
        <v>5807</v>
      </c>
      <c r="H2653" t="s">
        <v>1405</v>
      </c>
    </row>
    <row r="2654" spans="1:8" x14ac:dyDescent="0.15">
      <c r="A2654" s="232">
        <v>2666</v>
      </c>
      <c r="B2654" t="s">
        <v>7746</v>
      </c>
      <c r="C2654" t="s">
        <v>7747</v>
      </c>
      <c r="D2654" t="s">
        <v>387</v>
      </c>
      <c r="E2654" s="2" t="s">
        <v>269</v>
      </c>
      <c r="F2654" t="s">
        <v>1910</v>
      </c>
      <c r="G2654" s="2" t="s">
        <v>1072</v>
      </c>
      <c r="H2654" t="s">
        <v>1405</v>
      </c>
    </row>
    <row r="2655" spans="1:8" x14ac:dyDescent="0.15">
      <c r="A2655" s="232">
        <v>2667</v>
      </c>
      <c r="B2655" t="s">
        <v>7748</v>
      </c>
      <c r="C2655" t="s">
        <v>7749</v>
      </c>
      <c r="D2655" t="s">
        <v>387</v>
      </c>
      <c r="E2655" s="2" t="s">
        <v>269</v>
      </c>
      <c r="F2655" t="s">
        <v>2108</v>
      </c>
      <c r="G2655" s="2" t="s">
        <v>1125</v>
      </c>
      <c r="H2655" t="s">
        <v>1405</v>
      </c>
    </row>
    <row r="2656" spans="1:8" x14ac:dyDescent="0.15">
      <c r="A2656" s="232">
        <v>2668</v>
      </c>
      <c r="B2656" t="s">
        <v>7750</v>
      </c>
      <c r="C2656" t="s">
        <v>7751</v>
      </c>
      <c r="D2656" t="s">
        <v>387</v>
      </c>
      <c r="E2656" s="2" t="s">
        <v>269</v>
      </c>
      <c r="F2656" t="s">
        <v>2256</v>
      </c>
      <c r="G2656" s="2" t="s">
        <v>1219</v>
      </c>
      <c r="H2656" t="s">
        <v>1405</v>
      </c>
    </row>
    <row r="2657" spans="1:8" x14ac:dyDescent="0.15">
      <c r="A2657" s="232">
        <v>2669</v>
      </c>
      <c r="B2657" t="s">
        <v>7752</v>
      </c>
      <c r="C2657" t="s">
        <v>7753</v>
      </c>
      <c r="D2657" t="s">
        <v>387</v>
      </c>
      <c r="E2657" s="2" t="s">
        <v>269</v>
      </c>
      <c r="F2657" t="s">
        <v>2206</v>
      </c>
      <c r="G2657" s="2" t="s">
        <v>1046</v>
      </c>
      <c r="H2657" t="s">
        <v>1405</v>
      </c>
    </row>
    <row r="2658" spans="1:8" x14ac:dyDescent="0.15">
      <c r="A2658" s="232">
        <v>2670</v>
      </c>
      <c r="B2658" t="s">
        <v>7754</v>
      </c>
      <c r="C2658" t="s">
        <v>7755</v>
      </c>
      <c r="D2658" t="s">
        <v>387</v>
      </c>
      <c r="E2658" s="2" t="s">
        <v>269</v>
      </c>
      <c r="F2658" t="s">
        <v>2031</v>
      </c>
      <c r="G2658" s="2" t="s">
        <v>879</v>
      </c>
      <c r="H2658" t="s">
        <v>1405</v>
      </c>
    </row>
    <row r="2659" spans="1:8" x14ac:dyDescent="0.15">
      <c r="A2659" s="232">
        <v>2671</v>
      </c>
      <c r="B2659" t="s">
        <v>7756</v>
      </c>
      <c r="C2659" t="s">
        <v>7757</v>
      </c>
      <c r="D2659" t="s">
        <v>387</v>
      </c>
      <c r="E2659" s="2" t="s">
        <v>1392</v>
      </c>
      <c r="F2659" t="s">
        <v>2256</v>
      </c>
      <c r="G2659" s="2" t="s">
        <v>2469</v>
      </c>
      <c r="H2659" t="s">
        <v>1405</v>
      </c>
    </row>
    <row r="2660" spans="1:8" x14ac:dyDescent="0.15">
      <c r="A2660" s="232">
        <v>2672</v>
      </c>
      <c r="B2660" t="s">
        <v>7758</v>
      </c>
      <c r="C2660" t="s">
        <v>7759</v>
      </c>
      <c r="D2660" t="s">
        <v>387</v>
      </c>
      <c r="E2660" s="2" t="s">
        <v>1392</v>
      </c>
      <c r="F2660" t="s">
        <v>2048</v>
      </c>
      <c r="G2660" s="2" t="s">
        <v>3760</v>
      </c>
      <c r="H2660" t="s">
        <v>1405</v>
      </c>
    </row>
    <row r="2661" spans="1:8" x14ac:dyDescent="0.15">
      <c r="A2661" s="232">
        <v>2673</v>
      </c>
      <c r="B2661" t="s">
        <v>7760</v>
      </c>
      <c r="C2661" t="s">
        <v>7761</v>
      </c>
      <c r="D2661" t="s">
        <v>387</v>
      </c>
      <c r="E2661" s="2" t="s">
        <v>1392</v>
      </c>
      <c r="F2661" t="s">
        <v>2231</v>
      </c>
      <c r="G2661" s="2" t="s">
        <v>7762</v>
      </c>
      <c r="H2661" t="s">
        <v>1405</v>
      </c>
    </row>
    <row r="2662" spans="1:8" x14ac:dyDescent="0.15">
      <c r="A2662" s="232">
        <v>2674</v>
      </c>
      <c r="B2662" t="s">
        <v>7763</v>
      </c>
      <c r="C2662" t="s">
        <v>7764</v>
      </c>
      <c r="D2662" t="s">
        <v>387</v>
      </c>
      <c r="E2662" s="2" t="s">
        <v>1392</v>
      </c>
      <c r="F2662" t="s">
        <v>1910</v>
      </c>
      <c r="G2662" s="2" t="s">
        <v>830</v>
      </c>
      <c r="H2662" t="s">
        <v>1405</v>
      </c>
    </row>
    <row r="2663" spans="1:8" x14ac:dyDescent="0.15">
      <c r="A2663" s="232">
        <v>2675</v>
      </c>
      <c r="B2663" t="s">
        <v>7765</v>
      </c>
      <c r="C2663" t="s">
        <v>7766</v>
      </c>
      <c r="D2663" t="s">
        <v>387</v>
      </c>
      <c r="E2663" s="2" t="s">
        <v>1392</v>
      </c>
      <c r="F2663" t="s">
        <v>2273</v>
      </c>
      <c r="G2663" s="2" t="s">
        <v>1204</v>
      </c>
      <c r="H2663" t="s">
        <v>1405</v>
      </c>
    </row>
    <row r="2664" spans="1:8" x14ac:dyDescent="0.15">
      <c r="A2664" s="232">
        <v>2676</v>
      </c>
      <c r="B2664" t="s">
        <v>7767</v>
      </c>
      <c r="C2664" t="s">
        <v>7768</v>
      </c>
      <c r="D2664" t="s">
        <v>387</v>
      </c>
      <c r="E2664" s="2" t="s">
        <v>1392</v>
      </c>
      <c r="F2664" t="s">
        <v>2031</v>
      </c>
      <c r="G2664" s="2" t="s">
        <v>856</v>
      </c>
      <c r="H2664" t="s">
        <v>1405</v>
      </c>
    </row>
    <row r="2665" spans="1:8" x14ac:dyDescent="0.15">
      <c r="A2665" s="232">
        <v>2677</v>
      </c>
      <c r="B2665" t="s">
        <v>7769</v>
      </c>
      <c r="C2665" t="s">
        <v>7770</v>
      </c>
      <c r="D2665" t="s">
        <v>387</v>
      </c>
      <c r="E2665" s="2" t="s">
        <v>1392</v>
      </c>
      <c r="F2665" t="s">
        <v>2476</v>
      </c>
      <c r="G2665" s="2" t="s">
        <v>7771</v>
      </c>
      <c r="H2665" t="s">
        <v>1405</v>
      </c>
    </row>
    <row r="2666" spans="1:8" x14ac:dyDescent="0.15">
      <c r="A2666" s="232">
        <v>2678</v>
      </c>
      <c r="B2666" t="s">
        <v>7772</v>
      </c>
      <c r="C2666" t="s">
        <v>7773</v>
      </c>
      <c r="D2666" t="s">
        <v>387</v>
      </c>
      <c r="E2666" s="2" t="s">
        <v>1392</v>
      </c>
      <c r="F2666" t="s">
        <v>1939</v>
      </c>
      <c r="G2666" s="2" t="s">
        <v>3437</v>
      </c>
      <c r="H2666" t="s">
        <v>1405</v>
      </c>
    </row>
    <row r="2667" spans="1:8" x14ac:dyDescent="0.15">
      <c r="A2667" s="232">
        <v>2679</v>
      </c>
      <c r="B2667" t="s">
        <v>7774</v>
      </c>
      <c r="C2667" t="s">
        <v>7775</v>
      </c>
      <c r="D2667" t="s">
        <v>387</v>
      </c>
      <c r="E2667" s="2" t="s">
        <v>1392</v>
      </c>
      <c r="F2667" t="s">
        <v>2231</v>
      </c>
      <c r="G2667" s="2" t="s">
        <v>831</v>
      </c>
      <c r="H2667" t="s">
        <v>1405</v>
      </c>
    </row>
    <row r="2668" spans="1:8" x14ac:dyDescent="0.15">
      <c r="A2668" s="232">
        <v>2680</v>
      </c>
      <c r="B2668" t="s">
        <v>7776</v>
      </c>
      <c r="C2668" t="s">
        <v>7777</v>
      </c>
      <c r="D2668" t="s">
        <v>387</v>
      </c>
      <c r="E2668" s="2" t="s">
        <v>1392</v>
      </c>
      <c r="F2668" t="s">
        <v>2031</v>
      </c>
      <c r="G2668" s="2" t="s">
        <v>4378</v>
      </c>
      <c r="H2668" t="s">
        <v>1405</v>
      </c>
    </row>
    <row r="2669" spans="1:8" x14ac:dyDescent="0.15">
      <c r="A2669" s="232">
        <v>2681</v>
      </c>
      <c r="B2669" t="s">
        <v>7778</v>
      </c>
      <c r="C2669" t="s">
        <v>7779</v>
      </c>
      <c r="D2669" t="s">
        <v>387</v>
      </c>
      <c r="E2669" s="2" t="s">
        <v>1392</v>
      </c>
      <c r="F2669" t="s">
        <v>2003</v>
      </c>
      <c r="G2669" s="2" t="s">
        <v>766</v>
      </c>
      <c r="H2669" t="s">
        <v>1405</v>
      </c>
    </row>
    <row r="2670" spans="1:8" x14ac:dyDescent="0.15">
      <c r="A2670" s="232">
        <v>2682</v>
      </c>
      <c r="B2670" t="s">
        <v>7780</v>
      </c>
      <c r="C2670" t="s">
        <v>7781</v>
      </c>
      <c r="D2670" t="s">
        <v>387</v>
      </c>
      <c r="E2670" s="2" t="s">
        <v>1392</v>
      </c>
      <c r="F2670" t="s">
        <v>2007</v>
      </c>
      <c r="G2670" s="2" t="s">
        <v>676</v>
      </c>
      <c r="H2670" t="s">
        <v>1405</v>
      </c>
    </row>
    <row r="2671" spans="1:8" x14ac:dyDescent="0.15">
      <c r="A2671" s="232">
        <v>2683</v>
      </c>
      <c r="B2671" t="s">
        <v>7782</v>
      </c>
      <c r="C2671" t="s">
        <v>7783</v>
      </c>
      <c r="D2671" t="s">
        <v>387</v>
      </c>
      <c r="E2671" s="2" t="s">
        <v>1392</v>
      </c>
      <c r="F2671" t="s">
        <v>2967</v>
      </c>
      <c r="G2671" s="2" t="s">
        <v>2695</v>
      </c>
      <c r="H2671" t="s">
        <v>1405</v>
      </c>
    </row>
    <row r="2672" spans="1:8" x14ac:dyDescent="0.15">
      <c r="A2672" s="232">
        <v>2684</v>
      </c>
      <c r="B2672" t="s">
        <v>7784</v>
      </c>
      <c r="C2672" t="s">
        <v>7785</v>
      </c>
      <c r="D2672" t="s">
        <v>387</v>
      </c>
      <c r="E2672" s="2" t="s">
        <v>1392</v>
      </c>
      <c r="F2672" t="s">
        <v>2087</v>
      </c>
      <c r="G2672" s="2" t="s">
        <v>6896</v>
      </c>
      <c r="H2672" t="s">
        <v>1405</v>
      </c>
    </row>
    <row r="2673" spans="1:8" x14ac:dyDescent="0.15">
      <c r="A2673" s="232">
        <v>2685</v>
      </c>
      <c r="B2673" t="s">
        <v>7786</v>
      </c>
      <c r="C2673" t="s">
        <v>7787</v>
      </c>
      <c r="D2673" t="s">
        <v>387</v>
      </c>
      <c r="E2673" s="2" t="s">
        <v>1392</v>
      </c>
      <c r="F2673" t="s">
        <v>2010</v>
      </c>
      <c r="G2673" s="2" t="s">
        <v>676</v>
      </c>
      <c r="H2673" t="s">
        <v>1405</v>
      </c>
    </row>
    <row r="2674" spans="1:8" x14ac:dyDescent="0.15">
      <c r="A2674" s="232">
        <v>2686</v>
      </c>
      <c r="B2674" t="s">
        <v>7788</v>
      </c>
      <c r="C2674" t="s">
        <v>7789</v>
      </c>
      <c r="D2674" t="s">
        <v>387</v>
      </c>
      <c r="E2674" s="2" t="s">
        <v>1392</v>
      </c>
      <c r="F2674" t="s">
        <v>2256</v>
      </c>
      <c r="G2674" s="2" t="s">
        <v>1239</v>
      </c>
      <c r="H2674" t="s">
        <v>1405</v>
      </c>
    </row>
    <row r="2675" spans="1:8" x14ac:dyDescent="0.15">
      <c r="A2675" s="232">
        <v>2687</v>
      </c>
      <c r="B2675" t="s">
        <v>7790</v>
      </c>
      <c r="C2675" t="s">
        <v>7791</v>
      </c>
      <c r="D2675" t="s">
        <v>414</v>
      </c>
      <c r="E2675" s="2" t="s">
        <v>271</v>
      </c>
      <c r="F2675" t="s">
        <v>2003</v>
      </c>
      <c r="G2675" s="2" t="s">
        <v>1240</v>
      </c>
      <c r="H2675" t="s">
        <v>1405</v>
      </c>
    </row>
    <row r="2676" spans="1:8" x14ac:dyDescent="0.15">
      <c r="A2676" s="232">
        <v>2688</v>
      </c>
      <c r="B2676" t="s">
        <v>7792</v>
      </c>
      <c r="C2676" t="s">
        <v>7793</v>
      </c>
      <c r="D2676" t="s">
        <v>414</v>
      </c>
      <c r="E2676" s="2" t="s">
        <v>270</v>
      </c>
      <c r="F2676" t="s">
        <v>2003</v>
      </c>
      <c r="G2676" s="2" t="s">
        <v>751</v>
      </c>
      <c r="H2676" t="s">
        <v>1405</v>
      </c>
    </row>
    <row r="2677" spans="1:8" x14ac:dyDescent="0.15">
      <c r="A2677" s="232">
        <v>2689</v>
      </c>
      <c r="B2677" t="s">
        <v>7794</v>
      </c>
      <c r="C2677" t="s">
        <v>7795</v>
      </c>
      <c r="D2677" t="s">
        <v>414</v>
      </c>
      <c r="E2677" s="2" t="s">
        <v>270</v>
      </c>
      <c r="F2677" t="s">
        <v>2003</v>
      </c>
      <c r="G2677" s="2" t="s">
        <v>749</v>
      </c>
      <c r="H2677" t="s">
        <v>1405</v>
      </c>
    </row>
    <row r="2678" spans="1:8" x14ac:dyDescent="0.15">
      <c r="A2678" s="232">
        <v>2690</v>
      </c>
      <c r="B2678" t="s">
        <v>7796</v>
      </c>
      <c r="C2678" t="s">
        <v>7797</v>
      </c>
      <c r="D2678" t="s">
        <v>414</v>
      </c>
      <c r="E2678" s="2" t="s">
        <v>269</v>
      </c>
      <c r="F2678" t="s">
        <v>2003</v>
      </c>
      <c r="G2678" s="2" t="s">
        <v>1241</v>
      </c>
      <c r="H2678" t="s">
        <v>1405</v>
      </c>
    </row>
    <row r="2679" spans="1:8" x14ac:dyDescent="0.15">
      <c r="A2679" s="232">
        <v>2691</v>
      </c>
      <c r="B2679" t="s">
        <v>7798</v>
      </c>
      <c r="C2679" t="s">
        <v>7799</v>
      </c>
      <c r="D2679" t="s">
        <v>414</v>
      </c>
      <c r="E2679" s="2" t="s">
        <v>1392</v>
      </c>
      <c r="F2679" t="s">
        <v>2003</v>
      </c>
      <c r="G2679" s="2" t="s">
        <v>1204</v>
      </c>
      <c r="H2679" t="s">
        <v>1405</v>
      </c>
    </row>
    <row r="2680" spans="1:8" x14ac:dyDescent="0.15">
      <c r="A2680" s="232">
        <v>2692</v>
      </c>
      <c r="B2680" t="s">
        <v>7800</v>
      </c>
      <c r="C2680" t="s">
        <v>7801</v>
      </c>
      <c r="D2680" t="s">
        <v>414</v>
      </c>
      <c r="E2680" s="2" t="s">
        <v>1392</v>
      </c>
      <c r="F2680" t="s">
        <v>2003</v>
      </c>
      <c r="G2680" s="2" t="s">
        <v>3824</v>
      </c>
      <c r="H2680" t="s">
        <v>1405</v>
      </c>
    </row>
    <row r="2681" spans="1:8" x14ac:dyDescent="0.15">
      <c r="A2681" s="232">
        <v>2693</v>
      </c>
      <c r="B2681" t="s">
        <v>7802</v>
      </c>
      <c r="C2681" t="s">
        <v>7803</v>
      </c>
      <c r="D2681" t="s">
        <v>414</v>
      </c>
      <c r="E2681" s="2" t="s">
        <v>1392</v>
      </c>
      <c r="F2681" t="s">
        <v>2003</v>
      </c>
      <c r="G2681" s="2" t="s">
        <v>1152</v>
      </c>
      <c r="H2681" t="s">
        <v>1405</v>
      </c>
    </row>
    <row r="2682" spans="1:8" x14ac:dyDescent="0.15">
      <c r="A2682" s="232">
        <v>2694</v>
      </c>
      <c r="B2682" t="s">
        <v>7804</v>
      </c>
      <c r="C2682" t="s">
        <v>7805</v>
      </c>
      <c r="D2682" t="s">
        <v>414</v>
      </c>
      <c r="E2682" s="2" t="s">
        <v>1392</v>
      </c>
      <c r="F2682" t="s">
        <v>2003</v>
      </c>
      <c r="G2682" s="2" t="s">
        <v>3427</v>
      </c>
      <c r="H2682" t="s">
        <v>1405</v>
      </c>
    </row>
    <row r="2683" spans="1:8" x14ac:dyDescent="0.15">
      <c r="A2683" s="232">
        <v>2695</v>
      </c>
      <c r="B2683" t="s">
        <v>7806</v>
      </c>
      <c r="C2683" t="s">
        <v>7807</v>
      </c>
      <c r="D2683" t="s">
        <v>414</v>
      </c>
      <c r="E2683" s="2" t="s">
        <v>1392</v>
      </c>
      <c r="F2683" t="s">
        <v>2003</v>
      </c>
      <c r="G2683" s="2" t="s">
        <v>730</v>
      </c>
      <c r="H2683" t="s">
        <v>1405</v>
      </c>
    </row>
    <row r="2684" spans="1:8" x14ac:dyDescent="0.15">
      <c r="A2684" s="232">
        <v>2696</v>
      </c>
      <c r="B2684" t="s">
        <v>7808</v>
      </c>
      <c r="C2684" t="s">
        <v>7809</v>
      </c>
      <c r="D2684" t="s">
        <v>414</v>
      </c>
      <c r="E2684" s="2" t="s">
        <v>1392</v>
      </c>
      <c r="F2684" t="s">
        <v>2003</v>
      </c>
      <c r="G2684" s="2" t="s">
        <v>6896</v>
      </c>
      <c r="H2684" t="s">
        <v>1405</v>
      </c>
    </row>
    <row r="2685" spans="1:8" x14ac:dyDescent="0.15">
      <c r="A2685" s="232">
        <v>2697</v>
      </c>
      <c r="B2685" t="s">
        <v>7810</v>
      </c>
      <c r="C2685" t="s">
        <v>7811</v>
      </c>
      <c r="D2685" t="s">
        <v>414</v>
      </c>
      <c r="E2685" s="2" t="s">
        <v>1392</v>
      </c>
      <c r="F2685" t="s">
        <v>2003</v>
      </c>
      <c r="G2685" s="2" t="s">
        <v>7812</v>
      </c>
      <c r="H2685" t="s">
        <v>1405</v>
      </c>
    </row>
    <row r="2686" spans="1:8" x14ac:dyDescent="0.15">
      <c r="A2686" s="232">
        <v>2698</v>
      </c>
      <c r="B2686" t="s">
        <v>7813</v>
      </c>
      <c r="C2686" t="s">
        <v>7814</v>
      </c>
      <c r="D2686" t="s">
        <v>414</v>
      </c>
      <c r="E2686" s="2" t="s">
        <v>1392</v>
      </c>
      <c r="F2686" t="s">
        <v>2003</v>
      </c>
      <c r="G2686" s="2" t="s">
        <v>4436</v>
      </c>
      <c r="H2686" t="s">
        <v>1405</v>
      </c>
    </row>
    <row r="2687" spans="1:8" x14ac:dyDescent="0.15">
      <c r="A2687" s="232">
        <v>2699</v>
      </c>
      <c r="B2687" t="s">
        <v>7815</v>
      </c>
      <c r="C2687" t="s">
        <v>3426</v>
      </c>
      <c r="D2687" t="s">
        <v>395</v>
      </c>
      <c r="E2687" s="2" t="s">
        <v>271</v>
      </c>
      <c r="F2687" t="s">
        <v>1910</v>
      </c>
      <c r="G2687" s="2" t="s">
        <v>1242</v>
      </c>
      <c r="H2687" t="s">
        <v>1405</v>
      </c>
    </row>
    <row r="2688" spans="1:8" x14ac:dyDescent="0.15">
      <c r="A2688" s="232">
        <v>2700</v>
      </c>
      <c r="B2688" t="s">
        <v>7816</v>
      </c>
      <c r="C2688" t="s">
        <v>7817</v>
      </c>
      <c r="D2688" t="s">
        <v>395</v>
      </c>
      <c r="E2688" s="2" t="s">
        <v>271</v>
      </c>
      <c r="F2688" t="s">
        <v>1932</v>
      </c>
      <c r="G2688" s="2" t="s">
        <v>687</v>
      </c>
      <c r="H2688" t="s">
        <v>1405</v>
      </c>
    </row>
    <row r="2689" spans="1:8" x14ac:dyDescent="0.15">
      <c r="A2689" s="232">
        <v>2701</v>
      </c>
      <c r="B2689" t="s">
        <v>6072</v>
      </c>
      <c r="C2689" t="s">
        <v>6073</v>
      </c>
      <c r="D2689" t="s">
        <v>395</v>
      </c>
      <c r="E2689" s="2" t="s">
        <v>271</v>
      </c>
      <c r="F2689" t="s">
        <v>1910</v>
      </c>
      <c r="G2689" s="2" t="s">
        <v>507</v>
      </c>
      <c r="H2689" t="s">
        <v>1405</v>
      </c>
    </row>
    <row r="2690" spans="1:8" x14ac:dyDescent="0.15">
      <c r="A2690" s="232">
        <v>2702</v>
      </c>
      <c r="B2690" t="s">
        <v>7818</v>
      </c>
      <c r="C2690" t="s">
        <v>7819</v>
      </c>
      <c r="D2690" t="s">
        <v>395</v>
      </c>
      <c r="E2690" s="2" t="s">
        <v>271</v>
      </c>
      <c r="F2690" t="s">
        <v>2055</v>
      </c>
      <c r="G2690" s="2" t="s">
        <v>1078</v>
      </c>
      <c r="H2690" t="s">
        <v>1405</v>
      </c>
    </row>
    <row r="2691" spans="1:8" x14ac:dyDescent="0.15">
      <c r="A2691" s="232">
        <v>2703</v>
      </c>
      <c r="B2691" t="s">
        <v>7820</v>
      </c>
      <c r="C2691" t="s">
        <v>7821</v>
      </c>
      <c r="D2691" t="s">
        <v>395</v>
      </c>
      <c r="E2691" s="2" t="s">
        <v>271</v>
      </c>
      <c r="F2691" t="s">
        <v>3267</v>
      </c>
      <c r="G2691" s="2" t="s">
        <v>684</v>
      </c>
      <c r="H2691" t="s">
        <v>1405</v>
      </c>
    </row>
    <row r="2692" spans="1:8" x14ac:dyDescent="0.15">
      <c r="A2692" s="232">
        <v>2704</v>
      </c>
      <c r="B2692" t="s">
        <v>7822</v>
      </c>
      <c r="C2692" t="s">
        <v>7823</v>
      </c>
      <c r="D2692" t="s">
        <v>395</v>
      </c>
      <c r="E2692" s="2" t="s">
        <v>271</v>
      </c>
      <c r="F2692" t="s">
        <v>1910</v>
      </c>
      <c r="G2692" s="2" t="s">
        <v>7824</v>
      </c>
      <c r="H2692" t="s">
        <v>1405</v>
      </c>
    </row>
    <row r="2693" spans="1:8" x14ac:dyDescent="0.15">
      <c r="A2693" s="232">
        <v>2705</v>
      </c>
      <c r="B2693" t="s">
        <v>7825</v>
      </c>
      <c r="C2693" t="s">
        <v>7826</v>
      </c>
      <c r="D2693" t="s">
        <v>395</v>
      </c>
      <c r="E2693" s="2" t="s">
        <v>271</v>
      </c>
      <c r="F2693" t="s">
        <v>1910</v>
      </c>
      <c r="G2693" s="2" t="s">
        <v>1243</v>
      </c>
      <c r="H2693" t="s">
        <v>1405</v>
      </c>
    </row>
    <row r="2694" spans="1:8" x14ac:dyDescent="0.15">
      <c r="A2694" s="232">
        <v>2706</v>
      </c>
      <c r="B2694" t="s">
        <v>7827</v>
      </c>
      <c r="C2694" t="s">
        <v>7828</v>
      </c>
      <c r="D2694" t="s">
        <v>395</v>
      </c>
      <c r="E2694" s="2" t="s">
        <v>271</v>
      </c>
      <c r="F2694" t="s">
        <v>1910</v>
      </c>
      <c r="G2694" s="2" t="s">
        <v>635</v>
      </c>
      <c r="H2694" t="s">
        <v>1405</v>
      </c>
    </row>
    <row r="2695" spans="1:8" x14ac:dyDescent="0.15">
      <c r="A2695" s="232">
        <v>2707</v>
      </c>
      <c r="B2695" t="s">
        <v>7829</v>
      </c>
      <c r="C2695" t="s">
        <v>7830</v>
      </c>
      <c r="D2695" t="s">
        <v>395</v>
      </c>
      <c r="E2695" s="2" t="s">
        <v>271</v>
      </c>
      <c r="F2695" t="s">
        <v>1910</v>
      </c>
      <c r="G2695" s="2" t="s">
        <v>3512</v>
      </c>
      <c r="H2695" t="s">
        <v>1405</v>
      </c>
    </row>
    <row r="2696" spans="1:8" x14ac:dyDescent="0.15">
      <c r="A2696" s="232">
        <v>2708</v>
      </c>
      <c r="B2696" t="s">
        <v>7831</v>
      </c>
      <c r="C2696" t="s">
        <v>7832</v>
      </c>
      <c r="D2696" t="s">
        <v>395</v>
      </c>
      <c r="E2696" s="2" t="s">
        <v>271</v>
      </c>
      <c r="F2696" t="s">
        <v>1901</v>
      </c>
      <c r="G2696" s="2" t="s">
        <v>4475</v>
      </c>
      <c r="H2696" t="s">
        <v>1405</v>
      </c>
    </row>
    <row r="2697" spans="1:8" x14ac:dyDescent="0.15">
      <c r="A2697" s="232">
        <v>2709</v>
      </c>
      <c r="B2697" t="s">
        <v>7833</v>
      </c>
      <c r="C2697" t="s">
        <v>7834</v>
      </c>
      <c r="D2697" t="s">
        <v>395</v>
      </c>
      <c r="E2697" s="2" t="s">
        <v>271</v>
      </c>
      <c r="F2697" t="s">
        <v>1910</v>
      </c>
      <c r="G2697" s="2" t="s">
        <v>3521</v>
      </c>
      <c r="H2697" t="s">
        <v>1405</v>
      </c>
    </row>
    <row r="2698" spans="1:8" x14ac:dyDescent="0.15">
      <c r="A2698" s="232">
        <v>2710</v>
      </c>
      <c r="B2698" t="s">
        <v>7835</v>
      </c>
      <c r="C2698" t="s">
        <v>7836</v>
      </c>
      <c r="D2698" t="s">
        <v>395</v>
      </c>
      <c r="E2698" s="2" t="s">
        <v>271</v>
      </c>
      <c r="F2698" t="s">
        <v>2003</v>
      </c>
      <c r="G2698" s="2" t="s">
        <v>5487</v>
      </c>
      <c r="H2698" t="s">
        <v>1405</v>
      </c>
    </row>
    <row r="2699" spans="1:8" x14ac:dyDescent="0.15">
      <c r="A2699" s="232">
        <v>2711</v>
      </c>
      <c r="B2699" t="s">
        <v>7837</v>
      </c>
      <c r="C2699" t="s">
        <v>7838</v>
      </c>
      <c r="D2699" t="s">
        <v>395</v>
      </c>
      <c r="E2699" s="2" t="s">
        <v>271</v>
      </c>
      <c r="F2699" t="s">
        <v>1910</v>
      </c>
      <c r="G2699" s="2" t="s">
        <v>912</v>
      </c>
      <c r="H2699" t="s">
        <v>1405</v>
      </c>
    </row>
    <row r="2700" spans="1:8" x14ac:dyDescent="0.15">
      <c r="A2700" s="232">
        <v>2712</v>
      </c>
      <c r="B2700" t="s">
        <v>7839</v>
      </c>
      <c r="C2700" t="s">
        <v>7840</v>
      </c>
      <c r="D2700" t="s">
        <v>395</v>
      </c>
      <c r="E2700" s="2" t="s">
        <v>271</v>
      </c>
      <c r="F2700" t="s">
        <v>1910</v>
      </c>
      <c r="G2700" s="2" t="s">
        <v>3019</v>
      </c>
      <c r="H2700" t="s">
        <v>1405</v>
      </c>
    </row>
    <row r="2701" spans="1:8" x14ac:dyDescent="0.15">
      <c r="A2701" s="232">
        <v>2713</v>
      </c>
      <c r="B2701" t="s">
        <v>7841</v>
      </c>
      <c r="C2701" t="s">
        <v>7842</v>
      </c>
      <c r="D2701" t="s">
        <v>395</v>
      </c>
      <c r="E2701" s="2" t="s">
        <v>271</v>
      </c>
      <c r="F2701" t="s">
        <v>1910</v>
      </c>
      <c r="G2701" s="2" t="s">
        <v>5669</v>
      </c>
      <c r="H2701" t="s">
        <v>1405</v>
      </c>
    </row>
    <row r="2702" spans="1:8" x14ac:dyDescent="0.15">
      <c r="A2702" s="232">
        <v>2714</v>
      </c>
      <c r="B2702" t="s">
        <v>7843</v>
      </c>
      <c r="C2702" t="s">
        <v>7844</v>
      </c>
      <c r="D2702" t="s">
        <v>395</v>
      </c>
      <c r="E2702" s="2" t="s">
        <v>271</v>
      </c>
      <c r="F2702" t="s">
        <v>1910</v>
      </c>
      <c r="G2702" s="2" t="s">
        <v>498</v>
      </c>
      <c r="H2702" t="s">
        <v>1405</v>
      </c>
    </row>
    <row r="2703" spans="1:8" x14ac:dyDescent="0.15">
      <c r="A2703" s="232">
        <v>2715</v>
      </c>
      <c r="B2703" t="s">
        <v>7845</v>
      </c>
      <c r="C2703" t="s">
        <v>7846</v>
      </c>
      <c r="D2703" t="s">
        <v>395</v>
      </c>
      <c r="E2703" s="2" t="s">
        <v>271</v>
      </c>
      <c r="F2703" t="s">
        <v>1980</v>
      </c>
      <c r="G2703" s="2" t="s">
        <v>970</v>
      </c>
      <c r="H2703" t="s">
        <v>1405</v>
      </c>
    </row>
    <row r="2704" spans="1:8" x14ac:dyDescent="0.15">
      <c r="A2704" s="232">
        <v>2716</v>
      </c>
      <c r="B2704" t="s">
        <v>7847</v>
      </c>
      <c r="C2704" t="s">
        <v>7848</v>
      </c>
      <c r="D2704" t="s">
        <v>395</v>
      </c>
      <c r="E2704" s="2" t="s">
        <v>271</v>
      </c>
      <c r="F2704" t="s">
        <v>2553</v>
      </c>
      <c r="G2704" s="2" t="s">
        <v>1003</v>
      </c>
      <c r="H2704" t="s">
        <v>1405</v>
      </c>
    </row>
    <row r="2705" spans="1:8" x14ac:dyDescent="0.15">
      <c r="A2705" s="232">
        <v>2717</v>
      </c>
      <c r="B2705" t="s">
        <v>7849</v>
      </c>
      <c r="C2705" t="s">
        <v>7850</v>
      </c>
      <c r="D2705" t="s">
        <v>395</v>
      </c>
      <c r="E2705" s="2" t="s">
        <v>271</v>
      </c>
      <c r="F2705" t="s">
        <v>1980</v>
      </c>
      <c r="G2705" s="2" t="s">
        <v>546</v>
      </c>
      <c r="H2705" t="s">
        <v>1405</v>
      </c>
    </row>
    <row r="2706" spans="1:8" x14ac:dyDescent="0.15">
      <c r="A2706" s="232">
        <v>2718</v>
      </c>
      <c r="B2706" t="s">
        <v>7851</v>
      </c>
      <c r="C2706" t="s">
        <v>7852</v>
      </c>
      <c r="D2706" t="s">
        <v>395</v>
      </c>
      <c r="E2706" s="2" t="s">
        <v>271</v>
      </c>
      <c r="F2706" t="s">
        <v>2137</v>
      </c>
      <c r="G2706" s="2" t="s">
        <v>2990</v>
      </c>
      <c r="H2706" t="s">
        <v>1405</v>
      </c>
    </row>
    <row r="2707" spans="1:8" x14ac:dyDescent="0.15">
      <c r="A2707" s="232">
        <v>2719</v>
      </c>
      <c r="B2707" t="s">
        <v>7853</v>
      </c>
      <c r="C2707" t="s">
        <v>7854</v>
      </c>
      <c r="D2707" t="s">
        <v>395</v>
      </c>
      <c r="E2707" s="2" t="s">
        <v>271</v>
      </c>
      <c r="F2707" t="s">
        <v>1901</v>
      </c>
      <c r="G2707" s="2" t="s">
        <v>6102</v>
      </c>
      <c r="H2707" t="s">
        <v>1405</v>
      </c>
    </row>
    <row r="2708" spans="1:8" x14ac:dyDescent="0.15">
      <c r="A2708" s="232">
        <v>2720</v>
      </c>
      <c r="B2708" t="s">
        <v>7855</v>
      </c>
      <c r="C2708" t="s">
        <v>7856</v>
      </c>
      <c r="D2708" t="s">
        <v>395</v>
      </c>
      <c r="E2708" s="2" t="s">
        <v>271</v>
      </c>
      <c r="F2708" t="s">
        <v>2021</v>
      </c>
      <c r="G2708" s="2" t="s">
        <v>490</v>
      </c>
      <c r="H2708" t="s">
        <v>1405</v>
      </c>
    </row>
    <row r="2709" spans="1:8" x14ac:dyDescent="0.15">
      <c r="A2709" s="232">
        <v>2721</v>
      </c>
      <c r="B2709" t="s">
        <v>7857</v>
      </c>
      <c r="C2709" t="s">
        <v>7858</v>
      </c>
      <c r="D2709" t="s">
        <v>395</v>
      </c>
      <c r="E2709" s="2" t="s">
        <v>271</v>
      </c>
      <c r="F2709" t="s">
        <v>2087</v>
      </c>
      <c r="G2709" s="2" t="s">
        <v>6617</v>
      </c>
      <c r="H2709" t="s">
        <v>1405</v>
      </c>
    </row>
    <row r="2710" spans="1:8" x14ac:dyDescent="0.15">
      <c r="A2710" s="232">
        <v>2722</v>
      </c>
      <c r="B2710" t="s">
        <v>7859</v>
      </c>
      <c r="C2710" t="s">
        <v>7860</v>
      </c>
      <c r="D2710" t="s">
        <v>395</v>
      </c>
      <c r="E2710" s="2" t="s">
        <v>271</v>
      </c>
      <c r="F2710" t="s">
        <v>2021</v>
      </c>
      <c r="G2710" s="2" t="s">
        <v>1242</v>
      </c>
      <c r="H2710" t="s">
        <v>1405</v>
      </c>
    </row>
    <row r="2711" spans="1:8" x14ac:dyDescent="0.15">
      <c r="A2711" s="232">
        <v>2723</v>
      </c>
      <c r="B2711" t="s">
        <v>7861</v>
      </c>
      <c r="C2711" t="s">
        <v>7862</v>
      </c>
      <c r="D2711" t="s">
        <v>395</v>
      </c>
      <c r="E2711" s="2" t="s">
        <v>271</v>
      </c>
      <c r="F2711" t="s">
        <v>1945</v>
      </c>
      <c r="G2711" s="2" t="s">
        <v>1089</v>
      </c>
      <c r="H2711" t="s">
        <v>1405</v>
      </c>
    </row>
    <row r="2712" spans="1:8" x14ac:dyDescent="0.15">
      <c r="A2712" s="232">
        <v>2724</v>
      </c>
      <c r="B2712" t="s">
        <v>7863</v>
      </c>
      <c r="C2712" t="s">
        <v>7864</v>
      </c>
      <c r="D2712" t="s">
        <v>395</v>
      </c>
      <c r="E2712" s="2" t="s">
        <v>270</v>
      </c>
      <c r="F2712" t="s">
        <v>1910</v>
      </c>
      <c r="G2712" s="2" t="s">
        <v>640</v>
      </c>
      <c r="H2712" t="s">
        <v>1405</v>
      </c>
    </row>
    <row r="2713" spans="1:8" x14ac:dyDescent="0.15">
      <c r="A2713" s="232">
        <v>2725</v>
      </c>
      <c r="B2713" t="s">
        <v>7865</v>
      </c>
      <c r="C2713" t="s">
        <v>7866</v>
      </c>
      <c r="D2713" t="s">
        <v>395</v>
      </c>
      <c r="E2713" s="2" t="s">
        <v>270</v>
      </c>
      <c r="F2713" t="s">
        <v>1901</v>
      </c>
      <c r="G2713" s="2" t="s">
        <v>905</v>
      </c>
      <c r="H2713" t="s">
        <v>1405</v>
      </c>
    </row>
    <row r="2714" spans="1:8" x14ac:dyDescent="0.15">
      <c r="A2714" s="232">
        <v>2726</v>
      </c>
      <c r="B2714" t="s">
        <v>7867</v>
      </c>
      <c r="C2714" t="s">
        <v>7868</v>
      </c>
      <c r="D2714" t="s">
        <v>395</v>
      </c>
      <c r="E2714" s="2" t="s">
        <v>270</v>
      </c>
      <c r="F2714" t="s">
        <v>1910</v>
      </c>
      <c r="G2714" s="2" t="s">
        <v>1050</v>
      </c>
      <c r="H2714" t="s">
        <v>1405</v>
      </c>
    </row>
    <row r="2715" spans="1:8" x14ac:dyDescent="0.15">
      <c r="A2715" s="232">
        <v>2727</v>
      </c>
      <c r="B2715" t="s">
        <v>7869</v>
      </c>
      <c r="C2715" t="s">
        <v>7870</v>
      </c>
      <c r="D2715" t="s">
        <v>395</v>
      </c>
      <c r="E2715" s="2" t="s">
        <v>270</v>
      </c>
      <c r="F2715" t="s">
        <v>1910</v>
      </c>
      <c r="G2715" s="2" t="s">
        <v>691</v>
      </c>
      <c r="H2715" t="s">
        <v>1405</v>
      </c>
    </row>
    <row r="2716" spans="1:8" x14ac:dyDescent="0.15">
      <c r="A2716" s="232">
        <v>2728</v>
      </c>
      <c r="B2716" t="s">
        <v>7871</v>
      </c>
      <c r="C2716" t="s">
        <v>7872</v>
      </c>
      <c r="D2716" t="s">
        <v>395</v>
      </c>
      <c r="E2716" s="2" t="s">
        <v>270</v>
      </c>
      <c r="F2716" t="s">
        <v>1910</v>
      </c>
      <c r="G2716" s="2" t="s">
        <v>1163</v>
      </c>
      <c r="H2716" t="s">
        <v>1405</v>
      </c>
    </row>
    <row r="2717" spans="1:8" x14ac:dyDescent="0.15">
      <c r="A2717" s="232">
        <v>2729</v>
      </c>
      <c r="B2717" t="s">
        <v>7873</v>
      </c>
      <c r="C2717" t="s">
        <v>7874</v>
      </c>
      <c r="D2717" t="s">
        <v>395</v>
      </c>
      <c r="E2717" s="2" t="s">
        <v>270</v>
      </c>
      <c r="F2717" t="s">
        <v>1910</v>
      </c>
      <c r="G2717" s="2" t="s">
        <v>1128</v>
      </c>
      <c r="H2717" t="s">
        <v>1405</v>
      </c>
    </row>
    <row r="2718" spans="1:8" x14ac:dyDescent="0.15">
      <c r="A2718" s="232">
        <v>2730</v>
      </c>
      <c r="B2718" t="s">
        <v>7875</v>
      </c>
      <c r="C2718" t="s">
        <v>7876</v>
      </c>
      <c r="D2718" t="s">
        <v>395</v>
      </c>
      <c r="E2718" s="2" t="s">
        <v>270</v>
      </c>
      <c r="F2718" t="s">
        <v>1910</v>
      </c>
      <c r="G2718" s="2" t="s">
        <v>1244</v>
      </c>
      <c r="H2718" t="s">
        <v>1405</v>
      </c>
    </row>
    <row r="2719" spans="1:8" x14ac:dyDescent="0.15">
      <c r="A2719" s="232">
        <v>2731</v>
      </c>
      <c r="B2719" t="s">
        <v>7877</v>
      </c>
      <c r="C2719" t="s">
        <v>7878</v>
      </c>
      <c r="D2719" t="s">
        <v>395</v>
      </c>
      <c r="E2719" s="2" t="s">
        <v>270</v>
      </c>
      <c r="F2719" t="s">
        <v>1910</v>
      </c>
      <c r="G2719" s="2" t="s">
        <v>3919</v>
      </c>
      <c r="H2719" t="s">
        <v>1405</v>
      </c>
    </row>
    <row r="2720" spans="1:8" x14ac:dyDescent="0.15">
      <c r="A2720" s="232">
        <v>2732</v>
      </c>
      <c r="B2720" t="s">
        <v>7879</v>
      </c>
      <c r="C2720" t="s">
        <v>7880</v>
      </c>
      <c r="D2720" t="s">
        <v>395</v>
      </c>
      <c r="E2720" s="2" t="s">
        <v>270</v>
      </c>
      <c r="F2720" t="s">
        <v>1901</v>
      </c>
      <c r="G2720" s="2" t="s">
        <v>2398</v>
      </c>
      <c r="H2720" t="s">
        <v>1405</v>
      </c>
    </row>
    <row r="2721" spans="1:8" x14ac:dyDescent="0.15">
      <c r="A2721" s="232">
        <v>2733</v>
      </c>
      <c r="B2721" t="s">
        <v>7881</v>
      </c>
      <c r="C2721" t="s">
        <v>7882</v>
      </c>
      <c r="D2721" t="s">
        <v>395</v>
      </c>
      <c r="E2721" s="2" t="s">
        <v>270</v>
      </c>
      <c r="F2721" t="s">
        <v>1910</v>
      </c>
      <c r="G2721" s="2" t="s">
        <v>994</v>
      </c>
      <c r="H2721" t="s">
        <v>1405</v>
      </c>
    </row>
    <row r="2722" spans="1:8" x14ac:dyDescent="0.15">
      <c r="A2722" s="232">
        <v>2734</v>
      </c>
      <c r="B2722" t="s">
        <v>7883</v>
      </c>
      <c r="C2722" t="s">
        <v>7884</v>
      </c>
      <c r="D2722" t="s">
        <v>395</v>
      </c>
      <c r="E2722" s="2" t="s">
        <v>270</v>
      </c>
      <c r="F2722" t="s">
        <v>1901</v>
      </c>
      <c r="G2722" s="2" t="s">
        <v>1038</v>
      </c>
      <c r="H2722" t="s">
        <v>1405</v>
      </c>
    </row>
    <row r="2723" spans="1:8" x14ac:dyDescent="0.15">
      <c r="A2723" s="232">
        <v>2735</v>
      </c>
      <c r="B2723" t="s">
        <v>7885</v>
      </c>
      <c r="C2723" t="s">
        <v>7886</v>
      </c>
      <c r="D2723" t="s">
        <v>395</v>
      </c>
      <c r="E2723" s="2" t="s">
        <v>270</v>
      </c>
      <c r="F2723" t="s">
        <v>1910</v>
      </c>
      <c r="G2723" s="2" t="s">
        <v>1049</v>
      </c>
      <c r="H2723" t="s">
        <v>1405</v>
      </c>
    </row>
    <row r="2724" spans="1:8" x14ac:dyDescent="0.15">
      <c r="A2724" s="232">
        <v>2736</v>
      </c>
      <c r="B2724" t="s">
        <v>7887</v>
      </c>
      <c r="C2724" t="s">
        <v>7888</v>
      </c>
      <c r="D2724" t="s">
        <v>395</v>
      </c>
      <c r="E2724" s="2" t="s">
        <v>270</v>
      </c>
      <c r="F2724" t="s">
        <v>1901</v>
      </c>
      <c r="G2724" s="2" t="s">
        <v>1245</v>
      </c>
      <c r="H2724" t="s">
        <v>1405</v>
      </c>
    </row>
    <row r="2725" spans="1:8" x14ac:dyDescent="0.15">
      <c r="A2725" s="232">
        <v>2737</v>
      </c>
      <c r="B2725" t="s">
        <v>7889</v>
      </c>
      <c r="C2725" t="s">
        <v>7890</v>
      </c>
      <c r="D2725" t="s">
        <v>395</v>
      </c>
      <c r="E2725" s="2" t="s">
        <v>270</v>
      </c>
      <c r="F2725" t="s">
        <v>2021</v>
      </c>
      <c r="G2725" s="2" t="s">
        <v>598</v>
      </c>
      <c r="H2725" t="s">
        <v>1405</v>
      </c>
    </row>
    <row r="2726" spans="1:8" x14ac:dyDescent="0.15">
      <c r="A2726" s="232">
        <v>2738</v>
      </c>
      <c r="B2726" t="s">
        <v>7891</v>
      </c>
      <c r="C2726" t="s">
        <v>7892</v>
      </c>
      <c r="D2726" t="s">
        <v>395</v>
      </c>
      <c r="E2726" s="2" t="s">
        <v>270</v>
      </c>
      <c r="F2726" t="s">
        <v>1901</v>
      </c>
      <c r="G2726" s="2" t="s">
        <v>7619</v>
      </c>
      <c r="H2726" t="s">
        <v>1405</v>
      </c>
    </row>
    <row r="2727" spans="1:8" x14ac:dyDescent="0.15">
      <c r="A2727" s="232">
        <v>2739</v>
      </c>
      <c r="B2727" t="s">
        <v>7893</v>
      </c>
      <c r="C2727" t="s">
        <v>7894</v>
      </c>
      <c r="D2727" t="s">
        <v>395</v>
      </c>
      <c r="E2727" s="2" t="s">
        <v>270</v>
      </c>
      <c r="F2727" t="s">
        <v>2206</v>
      </c>
      <c r="G2727" s="2" t="s">
        <v>747</v>
      </c>
      <c r="H2727" t="s">
        <v>1405</v>
      </c>
    </row>
    <row r="2728" spans="1:8" x14ac:dyDescent="0.15">
      <c r="A2728" s="232">
        <v>2740</v>
      </c>
      <c r="B2728" t="s">
        <v>7895</v>
      </c>
      <c r="C2728" t="s">
        <v>7896</v>
      </c>
      <c r="D2728" t="s">
        <v>395</v>
      </c>
      <c r="E2728" s="2" t="s">
        <v>270</v>
      </c>
      <c r="F2728" t="s">
        <v>2206</v>
      </c>
      <c r="G2728" s="2" t="s">
        <v>1246</v>
      </c>
      <c r="H2728" t="s">
        <v>1405</v>
      </c>
    </row>
    <row r="2729" spans="1:8" x14ac:dyDescent="0.15">
      <c r="A2729" s="232">
        <v>2741</v>
      </c>
      <c r="B2729" t="s">
        <v>7897</v>
      </c>
      <c r="C2729" t="s">
        <v>7898</v>
      </c>
      <c r="D2729" t="s">
        <v>395</v>
      </c>
      <c r="E2729" s="2" t="s">
        <v>270</v>
      </c>
      <c r="F2729" t="s">
        <v>2021</v>
      </c>
      <c r="G2729" s="2" t="s">
        <v>1136</v>
      </c>
      <c r="H2729" t="s">
        <v>1405</v>
      </c>
    </row>
    <row r="2730" spans="1:8" x14ac:dyDescent="0.15">
      <c r="A2730" s="232">
        <v>2742</v>
      </c>
      <c r="B2730" t="s">
        <v>7899</v>
      </c>
      <c r="C2730" t="s">
        <v>7900</v>
      </c>
      <c r="D2730" t="s">
        <v>395</v>
      </c>
      <c r="E2730" s="2" t="s">
        <v>270</v>
      </c>
      <c r="F2730" t="s">
        <v>2174</v>
      </c>
      <c r="G2730" s="2" t="s">
        <v>1247</v>
      </c>
      <c r="H2730" t="s">
        <v>1405</v>
      </c>
    </row>
    <row r="2731" spans="1:8" x14ac:dyDescent="0.15">
      <c r="A2731" s="232">
        <v>2743</v>
      </c>
      <c r="B2731" t="s">
        <v>7901</v>
      </c>
      <c r="C2731" t="s">
        <v>7902</v>
      </c>
      <c r="D2731" t="s">
        <v>395</v>
      </c>
      <c r="E2731" s="2" t="s">
        <v>270</v>
      </c>
      <c r="F2731" t="s">
        <v>2021</v>
      </c>
      <c r="G2731" s="2" t="s">
        <v>2628</v>
      </c>
      <c r="H2731" t="s">
        <v>1405</v>
      </c>
    </row>
    <row r="2732" spans="1:8" x14ac:dyDescent="0.15">
      <c r="A2732" s="232">
        <v>2744</v>
      </c>
      <c r="B2732" t="s">
        <v>7903</v>
      </c>
      <c r="C2732" t="s">
        <v>7904</v>
      </c>
      <c r="D2732" t="s">
        <v>395</v>
      </c>
      <c r="E2732" s="2" t="s">
        <v>270</v>
      </c>
      <c r="F2732" t="s">
        <v>1901</v>
      </c>
      <c r="G2732" s="2" t="s">
        <v>7905</v>
      </c>
      <c r="H2732" t="s">
        <v>1405</v>
      </c>
    </row>
    <row r="2733" spans="1:8" x14ac:dyDescent="0.15">
      <c r="A2733" s="232">
        <v>2745</v>
      </c>
      <c r="B2733" t="s">
        <v>7906</v>
      </c>
      <c r="C2733" t="s">
        <v>7907</v>
      </c>
      <c r="D2733" t="s">
        <v>395</v>
      </c>
      <c r="E2733" s="2" t="s">
        <v>270</v>
      </c>
      <c r="F2733" t="s">
        <v>2021</v>
      </c>
      <c r="G2733" s="2" t="s">
        <v>606</v>
      </c>
      <c r="H2733" t="s">
        <v>1405</v>
      </c>
    </row>
    <row r="2734" spans="1:8" x14ac:dyDescent="0.15">
      <c r="A2734" s="232">
        <v>2746</v>
      </c>
      <c r="B2734" t="s">
        <v>7908</v>
      </c>
      <c r="C2734" t="s">
        <v>7909</v>
      </c>
      <c r="D2734" t="s">
        <v>395</v>
      </c>
      <c r="E2734" s="2" t="s">
        <v>270</v>
      </c>
      <c r="F2734" t="s">
        <v>1964</v>
      </c>
      <c r="G2734" s="2" t="s">
        <v>522</v>
      </c>
      <c r="H2734" t="s">
        <v>1405</v>
      </c>
    </row>
    <row r="2735" spans="1:8" x14ac:dyDescent="0.15">
      <c r="A2735" s="232">
        <v>2747</v>
      </c>
      <c r="B2735" t="s">
        <v>7910</v>
      </c>
      <c r="C2735" t="s">
        <v>7911</v>
      </c>
      <c r="D2735" t="s">
        <v>395</v>
      </c>
      <c r="E2735" s="2" t="s">
        <v>270</v>
      </c>
      <c r="F2735" t="s">
        <v>2031</v>
      </c>
      <c r="G2735" s="2" t="s">
        <v>1027</v>
      </c>
      <c r="H2735" t="s">
        <v>1405</v>
      </c>
    </row>
    <row r="2736" spans="1:8" x14ac:dyDescent="0.15">
      <c r="A2736" s="232">
        <v>2748</v>
      </c>
      <c r="B2736" t="s">
        <v>7912</v>
      </c>
      <c r="C2736" t="s">
        <v>7913</v>
      </c>
      <c r="D2736" t="s">
        <v>395</v>
      </c>
      <c r="E2736" s="2" t="s">
        <v>270</v>
      </c>
      <c r="F2736" t="s">
        <v>1921</v>
      </c>
      <c r="G2736" s="2" t="s">
        <v>2067</v>
      </c>
      <c r="H2736" t="s">
        <v>1405</v>
      </c>
    </row>
    <row r="2737" spans="1:8" x14ac:dyDescent="0.15">
      <c r="A2737" s="232">
        <v>2749</v>
      </c>
      <c r="B2737" t="s">
        <v>7914</v>
      </c>
      <c r="C2737" t="s">
        <v>7915</v>
      </c>
      <c r="D2737" t="s">
        <v>395</v>
      </c>
      <c r="E2737" s="2" t="s">
        <v>269</v>
      </c>
      <c r="F2737" t="s">
        <v>1932</v>
      </c>
      <c r="G2737" s="2" t="s">
        <v>719</v>
      </c>
      <c r="H2737" t="s">
        <v>1405</v>
      </c>
    </row>
    <row r="2738" spans="1:8" x14ac:dyDescent="0.15">
      <c r="A2738" s="232">
        <v>2750</v>
      </c>
      <c r="B2738" t="s">
        <v>7916</v>
      </c>
      <c r="C2738" t="s">
        <v>7917</v>
      </c>
      <c r="D2738" t="s">
        <v>395</v>
      </c>
      <c r="E2738" s="2" t="s">
        <v>269</v>
      </c>
      <c r="F2738" t="s">
        <v>1910</v>
      </c>
      <c r="G2738" s="2" t="s">
        <v>2422</v>
      </c>
      <c r="H2738" t="s">
        <v>1405</v>
      </c>
    </row>
    <row r="2739" spans="1:8" x14ac:dyDescent="0.15">
      <c r="A2739" s="232">
        <v>2751</v>
      </c>
      <c r="B2739" t="s">
        <v>7918</v>
      </c>
      <c r="C2739" t="s">
        <v>7919</v>
      </c>
      <c r="D2739" t="s">
        <v>395</v>
      </c>
      <c r="E2739" s="2" t="s">
        <v>269</v>
      </c>
      <c r="F2739" t="s">
        <v>1910</v>
      </c>
      <c r="G2739" s="2" t="s">
        <v>796</v>
      </c>
      <c r="H2739" t="s">
        <v>1405</v>
      </c>
    </row>
    <row r="2740" spans="1:8" x14ac:dyDescent="0.15">
      <c r="A2740" s="232">
        <v>2752</v>
      </c>
      <c r="B2740" t="s">
        <v>7920</v>
      </c>
      <c r="C2740" t="s">
        <v>7921</v>
      </c>
      <c r="D2740" t="s">
        <v>395</v>
      </c>
      <c r="E2740" s="2" t="s">
        <v>269</v>
      </c>
      <c r="F2740" t="s">
        <v>1901</v>
      </c>
      <c r="G2740" s="2" t="s">
        <v>851</v>
      </c>
      <c r="H2740" t="s">
        <v>1405</v>
      </c>
    </row>
    <row r="2741" spans="1:8" x14ac:dyDescent="0.15">
      <c r="A2741" s="232">
        <v>2753</v>
      </c>
      <c r="B2741" t="s">
        <v>7922</v>
      </c>
      <c r="C2741" t="s">
        <v>7923</v>
      </c>
      <c r="D2741" t="s">
        <v>395</v>
      </c>
      <c r="E2741" s="2" t="s">
        <v>269</v>
      </c>
      <c r="F2741" t="s">
        <v>1910</v>
      </c>
      <c r="G2741" s="2" t="s">
        <v>1248</v>
      </c>
      <c r="H2741" t="s">
        <v>1405</v>
      </c>
    </row>
    <row r="2742" spans="1:8" x14ac:dyDescent="0.15">
      <c r="A2742" s="232">
        <v>2754</v>
      </c>
      <c r="B2742" t="s">
        <v>7924</v>
      </c>
      <c r="C2742" t="s">
        <v>7925</v>
      </c>
      <c r="D2742" t="s">
        <v>395</v>
      </c>
      <c r="E2742" s="2" t="s">
        <v>269</v>
      </c>
      <c r="F2742" t="s">
        <v>1910</v>
      </c>
      <c r="G2742" s="2" t="s">
        <v>1249</v>
      </c>
      <c r="H2742" t="s">
        <v>1405</v>
      </c>
    </row>
    <row r="2743" spans="1:8" x14ac:dyDescent="0.15">
      <c r="A2743" s="232">
        <v>2755</v>
      </c>
      <c r="B2743" t="s">
        <v>7926</v>
      </c>
      <c r="C2743" t="s">
        <v>7927</v>
      </c>
      <c r="D2743" t="s">
        <v>395</v>
      </c>
      <c r="E2743" s="2" t="s">
        <v>269</v>
      </c>
      <c r="F2743" t="s">
        <v>1901</v>
      </c>
      <c r="G2743" s="2" t="s">
        <v>7928</v>
      </c>
      <c r="H2743" t="s">
        <v>1405</v>
      </c>
    </row>
    <row r="2744" spans="1:8" x14ac:dyDescent="0.15">
      <c r="A2744" s="232">
        <v>2756</v>
      </c>
      <c r="B2744" t="s">
        <v>7929</v>
      </c>
      <c r="C2744" t="s">
        <v>7930</v>
      </c>
      <c r="D2744" t="s">
        <v>395</v>
      </c>
      <c r="E2744" s="2" t="s">
        <v>269</v>
      </c>
      <c r="F2744" t="s">
        <v>1910</v>
      </c>
      <c r="G2744" s="2" t="s">
        <v>823</v>
      </c>
      <c r="H2744" t="s">
        <v>1405</v>
      </c>
    </row>
    <row r="2745" spans="1:8" x14ac:dyDescent="0.15">
      <c r="A2745" s="232">
        <v>2757</v>
      </c>
      <c r="B2745" t="s">
        <v>7931</v>
      </c>
      <c r="C2745" t="s">
        <v>7932</v>
      </c>
      <c r="D2745" t="s">
        <v>395</v>
      </c>
      <c r="E2745" s="2" t="s">
        <v>269</v>
      </c>
      <c r="F2745" t="s">
        <v>2003</v>
      </c>
      <c r="G2745" s="2" t="s">
        <v>3375</v>
      </c>
      <c r="H2745" t="s">
        <v>1405</v>
      </c>
    </row>
    <row r="2746" spans="1:8" x14ac:dyDescent="0.15">
      <c r="A2746" s="232">
        <v>2758</v>
      </c>
      <c r="B2746" t="s">
        <v>7933</v>
      </c>
      <c r="C2746" t="s">
        <v>7934</v>
      </c>
      <c r="D2746" t="s">
        <v>395</v>
      </c>
      <c r="E2746" s="2" t="s">
        <v>269</v>
      </c>
      <c r="F2746" t="s">
        <v>2003</v>
      </c>
      <c r="G2746" s="2" t="s">
        <v>825</v>
      </c>
      <c r="H2746" t="s">
        <v>1405</v>
      </c>
    </row>
    <row r="2747" spans="1:8" x14ac:dyDescent="0.15">
      <c r="A2747" s="232">
        <v>2759</v>
      </c>
      <c r="B2747" t="s">
        <v>7935</v>
      </c>
      <c r="C2747" t="s">
        <v>7936</v>
      </c>
      <c r="D2747" t="s">
        <v>395</v>
      </c>
      <c r="E2747" s="2" t="s">
        <v>269</v>
      </c>
      <c r="F2747" t="s">
        <v>2031</v>
      </c>
      <c r="G2747" s="2" t="s">
        <v>7640</v>
      </c>
      <c r="H2747" t="s">
        <v>1405</v>
      </c>
    </row>
    <row r="2748" spans="1:8" x14ac:dyDescent="0.15">
      <c r="A2748" s="232">
        <v>2760</v>
      </c>
      <c r="B2748" t="s">
        <v>7937</v>
      </c>
      <c r="C2748" t="s">
        <v>7938</v>
      </c>
      <c r="D2748" t="s">
        <v>395</v>
      </c>
      <c r="E2748" s="2" t="s">
        <v>269</v>
      </c>
      <c r="F2748" t="s">
        <v>2003</v>
      </c>
      <c r="G2748" s="2" t="s">
        <v>527</v>
      </c>
      <c r="H2748" t="s">
        <v>1405</v>
      </c>
    </row>
    <row r="2749" spans="1:8" x14ac:dyDescent="0.15">
      <c r="A2749" s="232">
        <v>2761</v>
      </c>
      <c r="B2749" t="s">
        <v>7939</v>
      </c>
      <c r="C2749" t="s">
        <v>7015</v>
      </c>
      <c r="D2749" t="s">
        <v>395</v>
      </c>
      <c r="E2749" s="2" t="s">
        <v>269</v>
      </c>
      <c r="F2749" t="s">
        <v>1901</v>
      </c>
      <c r="G2749" s="2" t="s">
        <v>1250</v>
      </c>
      <c r="H2749" t="s">
        <v>1405</v>
      </c>
    </row>
    <row r="2750" spans="1:8" x14ac:dyDescent="0.15">
      <c r="A2750" s="232">
        <v>2762</v>
      </c>
      <c r="B2750" t="s">
        <v>7940</v>
      </c>
      <c r="C2750" t="s">
        <v>7941</v>
      </c>
      <c r="D2750" t="s">
        <v>395</v>
      </c>
      <c r="E2750" s="2" t="s">
        <v>269</v>
      </c>
      <c r="F2750" t="s">
        <v>2021</v>
      </c>
      <c r="G2750" s="2" t="s">
        <v>1044</v>
      </c>
      <c r="H2750" t="s">
        <v>1405</v>
      </c>
    </row>
    <row r="2751" spans="1:8" x14ac:dyDescent="0.15">
      <c r="A2751" s="232">
        <v>2763</v>
      </c>
      <c r="B2751" t="s">
        <v>7942</v>
      </c>
      <c r="C2751" t="s">
        <v>7943</v>
      </c>
      <c r="D2751" t="s">
        <v>395</v>
      </c>
      <c r="E2751" s="2" t="s">
        <v>269</v>
      </c>
      <c r="F2751" t="s">
        <v>2007</v>
      </c>
      <c r="G2751" s="2" t="s">
        <v>1251</v>
      </c>
      <c r="H2751" t="s">
        <v>1405</v>
      </c>
    </row>
    <row r="2752" spans="1:8" x14ac:dyDescent="0.15">
      <c r="A2752" s="232">
        <v>2764</v>
      </c>
      <c r="B2752" t="s">
        <v>7944</v>
      </c>
      <c r="C2752" t="s">
        <v>7945</v>
      </c>
      <c r="D2752" t="s">
        <v>395</v>
      </c>
      <c r="E2752" s="2" t="s">
        <v>269</v>
      </c>
      <c r="F2752" t="s">
        <v>2137</v>
      </c>
      <c r="G2752" s="2" t="s">
        <v>633</v>
      </c>
      <c r="H2752" t="s">
        <v>1405</v>
      </c>
    </row>
    <row r="2753" spans="1:8" x14ac:dyDescent="0.15">
      <c r="A2753" s="232">
        <v>2765</v>
      </c>
      <c r="B2753" t="s">
        <v>7946</v>
      </c>
      <c r="C2753" t="s">
        <v>7947</v>
      </c>
      <c r="D2753" t="s">
        <v>395</v>
      </c>
      <c r="E2753" s="2" t="s">
        <v>269</v>
      </c>
      <c r="F2753" t="s">
        <v>2007</v>
      </c>
      <c r="G2753" s="2" t="s">
        <v>2690</v>
      </c>
      <c r="H2753" t="s">
        <v>1405</v>
      </c>
    </row>
    <row r="2754" spans="1:8" x14ac:dyDescent="0.15">
      <c r="A2754" s="232">
        <v>2766</v>
      </c>
      <c r="B2754" t="s">
        <v>7948</v>
      </c>
      <c r="C2754" t="s">
        <v>7949</v>
      </c>
      <c r="D2754" t="s">
        <v>395</v>
      </c>
      <c r="E2754" s="2" t="s">
        <v>269</v>
      </c>
      <c r="F2754" t="s">
        <v>2273</v>
      </c>
      <c r="G2754" s="2" t="s">
        <v>564</v>
      </c>
      <c r="H2754" t="s">
        <v>1405</v>
      </c>
    </row>
    <row r="2755" spans="1:8" x14ac:dyDescent="0.15">
      <c r="A2755" s="232">
        <v>2767</v>
      </c>
      <c r="B2755" t="s">
        <v>7950</v>
      </c>
      <c r="C2755" t="s">
        <v>7951</v>
      </c>
      <c r="D2755" t="s">
        <v>395</v>
      </c>
      <c r="E2755" s="2" t="s">
        <v>269</v>
      </c>
      <c r="F2755" t="s">
        <v>2967</v>
      </c>
      <c r="G2755" s="2" t="s">
        <v>527</v>
      </c>
      <c r="H2755" t="s">
        <v>1405</v>
      </c>
    </row>
    <row r="2756" spans="1:8" x14ac:dyDescent="0.15">
      <c r="A2756" s="232">
        <v>2768</v>
      </c>
      <c r="B2756" t="s">
        <v>7952</v>
      </c>
      <c r="C2756" t="s">
        <v>7953</v>
      </c>
      <c r="D2756" t="s">
        <v>395</v>
      </c>
      <c r="E2756" s="2" t="s">
        <v>269</v>
      </c>
      <c r="F2756" t="s">
        <v>1921</v>
      </c>
      <c r="G2756" s="2" t="s">
        <v>615</v>
      </c>
      <c r="H2756" t="s">
        <v>1405</v>
      </c>
    </row>
    <row r="2757" spans="1:8" x14ac:dyDescent="0.15">
      <c r="A2757" s="232">
        <v>2769</v>
      </c>
      <c r="B2757" t="s">
        <v>7954</v>
      </c>
      <c r="C2757" t="s">
        <v>7955</v>
      </c>
      <c r="D2757" t="s">
        <v>395</v>
      </c>
      <c r="E2757" s="2" t="s">
        <v>269</v>
      </c>
      <c r="F2757" t="s">
        <v>2003</v>
      </c>
      <c r="G2757" s="2" t="s">
        <v>540</v>
      </c>
      <c r="H2757" t="s">
        <v>1405</v>
      </c>
    </row>
    <row r="2758" spans="1:8" x14ac:dyDescent="0.15">
      <c r="A2758" s="232">
        <v>2770</v>
      </c>
      <c r="B2758" t="s">
        <v>7956</v>
      </c>
      <c r="C2758" t="s">
        <v>7957</v>
      </c>
      <c r="D2758" t="s">
        <v>395</v>
      </c>
      <c r="E2758" s="2" t="s">
        <v>269</v>
      </c>
      <c r="F2758" t="s">
        <v>1901</v>
      </c>
      <c r="G2758" s="2" t="s">
        <v>696</v>
      </c>
      <c r="H2758" t="s">
        <v>1405</v>
      </c>
    </row>
    <row r="2759" spans="1:8" x14ac:dyDescent="0.15">
      <c r="A2759" s="232">
        <v>2771</v>
      </c>
      <c r="B2759" t="s">
        <v>7958</v>
      </c>
      <c r="C2759" t="s">
        <v>7959</v>
      </c>
      <c r="D2759" t="s">
        <v>395</v>
      </c>
      <c r="E2759" s="2" t="s">
        <v>269</v>
      </c>
      <c r="F2759" t="s">
        <v>2087</v>
      </c>
      <c r="G2759" s="2" t="s">
        <v>982</v>
      </c>
      <c r="H2759" t="s">
        <v>1405</v>
      </c>
    </row>
    <row r="2760" spans="1:8" x14ac:dyDescent="0.15">
      <c r="A2760" s="232">
        <v>2772</v>
      </c>
      <c r="B2760" t="s">
        <v>7960</v>
      </c>
      <c r="C2760" t="s">
        <v>7961</v>
      </c>
      <c r="D2760" t="s">
        <v>395</v>
      </c>
      <c r="E2760" s="2" t="s">
        <v>269</v>
      </c>
      <c r="F2760" t="s">
        <v>1910</v>
      </c>
      <c r="G2760" s="2" t="s">
        <v>1101</v>
      </c>
      <c r="H2760" t="s">
        <v>1405</v>
      </c>
    </row>
    <row r="2761" spans="1:8" x14ac:dyDescent="0.15">
      <c r="A2761" s="232">
        <v>2773</v>
      </c>
      <c r="B2761" t="s">
        <v>7962</v>
      </c>
      <c r="C2761" t="s">
        <v>7963</v>
      </c>
      <c r="D2761" t="s">
        <v>395</v>
      </c>
      <c r="E2761" s="2" t="s">
        <v>269</v>
      </c>
      <c r="F2761" t="s">
        <v>2087</v>
      </c>
      <c r="G2761" s="2" t="s">
        <v>982</v>
      </c>
      <c r="H2761" t="s">
        <v>1405</v>
      </c>
    </row>
    <row r="2762" spans="1:8" x14ac:dyDescent="0.15">
      <c r="A2762" s="232">
        <v>2774</v>
      </c>
      <c r="B2762" t="s">
        <v>7964</v>
      </c>
      <c r="C2762" t="s">
        <v>7965</v>
      </c>
      <c r="D2762" t="s">
        <v>395</v>
      </c>
      <c r="E2762" s="2" t="s">
        <v>269</v>
      </c>
      <c r="F2762" t="s">
        <v>1910</v>
      </c>
      <c r="G2762" s="2" t="s">
        <v>1109</v>
      </c>
      <c r="H2762" t="s">
        <v>1405</v>
      </c>
    </row>
    <row r="2763" spans="1:8" x14ac:dyDescent="0.15">
      <c r="A2763" s="232">
        <v>2775</v>
      </c>
      <c r="B2763" t="s">
        <v>7966</v>
      </c>
      <c r="C2763" t="s">
        <v>7967</v>
      </c>
      <c r="D2763" t="s">
        <v>395</v>
      </c>
      <c r="E2763" s="2" t="s">
        <v>1392</v>
      </c>
      <c r="F2763" t="s">
        <v>1910</v>
      </c>
      <c r="G2763" s="2" t="s">
        <v>4392</v>
      </c>
      <c r="H2763" t="s">
        <v>1405</v>
      </c>
    </row>
    <row r="2764" spans="1:8" x14ac:dyDescent="0.15">
      <c r="A2764" s="232">
        <v>2776</v>
      </c>
      <c r="B2764" t="s">
        <v>7968</v>
      </c>
      <c r="C2764" t="s">
        <v>7969</v>
      </c>
      <c r="D2764" t="s">
        <v>395</v>
      </c>
      <c r="E2764" s="2" t="s">
        <v>1392</v>
      </c>
      <c r="F2764" t="s">
        <v>1910</v>
      </c>
      <c r="G2764" s="2" t="s">
        <v>671</v>
      </c>
      <c r="H2764" t="s">
        <v>1405</v>
      </c>
    </row>
    <row r="2765" spans="1:8" x14ac:dyDescent="0.15">
      <c r="A2765" s="232">
        <v>2777</v>
      </c>
      <c r="B2765" t="s">
        <v>7970</v>
      </c>
      <c r="C2765" t="s">
        <v>7971</v>
      </c>
      <c r="D2765" t="s">
        <v>395</v>
      </c>
      <c r="E2765" s="2" t="s">
        <v>1392</v>
      </c>
      <c r="F2765" t="s">
        <v>1910</v>
      </c>
      <c r="G2765" s="2" t="s">
        <v>7519</v>
      </c>
      <c r="H2765" t="s">
        <v>1405</v>
      </c>
    </row>
    <row r="2766" spans="1:8" x14ac:dyDescent="0.15">
      <c r="A2766" s="232">
        <v>2778</v>
      </c>
      <c r="B2766" t="s">
        <v>7972</v>
      </c>
      <c r="C2766" t="s">
        <v>7973</v>
      </c>
      <c r="D2766" t="s">
        <v>395</v>
      </c>
      <c r="E2766" s="2" t="s">
        <v>1392</v>
      </c>
      <c r="F2766" t="s">
        <v>2137</v>
      </c>
      <c r="G2766" s="2" t="s">
        <v>626</v>
      </c>
      <c r="H2766" t="s">
        <v>1405</v>
      </c>
    </row>
    <row r="2767" spans="1:8" x14ac:dyDescent="0.15">
      <c r="A2767" s="232">
        <v>2779</v>
      </c>
      <c r="B2767" t="s">
        <v>7974</v>
      </c>
      <c r="C2767" t="s">
        <v>7975</v>
      </c>
      <c r="D2767" t="s">
        <v>395</v>
      </c>
      <c r="E2767" s="2" t="s">
        <v>1392</v>
      </c>
      <c r="F2767" t="s">
        <v>1910</v>
      </c>
      <c r="G2767" s="2" t="s">
        <v>544</v>
      </c>
      <c r="H2767" t="s">
        <v>1405</v>
      </c>
    </row>
    <row r="2768" spans="1:8" x14ac:dyDescent="0.15">
      <c r="A2768" s="232">
        <v>2780</v>
      </c>
      <c r="B2768" t="s">
        <v>7976</v>
      </c>
      <c r="C2768" t="s">
        <v>7977</v>
      </c>
      <c r="D2768" t="s">
        <v>395</v>
      </c>
      <c r="E2768" s="2" t="s">
        <v>1392</v>
      </c>
      <c r="F2768" t="s">
        <v>1910</v>
      </c>
      <c r="G2768" s="2" t="s">
        <v>2506</v>
      </c>
      <c r="H2768" t="s">
        <v>1405</v>
      </c>
    </row>
    <row r="2769" spans="1:8" x14ac:dyDescent="0.15">
      <c r="A2769" s="232">
        <v>2781</v>
      </c>
      <c r="B2769" t="s">
        <v>7978</v>
      </c>
      <c r="C2769" t="s">
        <v>7979</v>
      </c>
      <c r="D2769" t="s">
        <v>395</v>
      </c>
      <c r="E2769" s="2" t="s">
        <v>1392</v>
      </c>
      <c r="F2769" t="s">
        <v>1910</v>
      </c>
      <c r="G2769" s="2" t="s">
        <v>1188</v>
      </c>
      <c r="H2769" t="s">
        <v>1405</v>
      </c>
    </row>
    <row r="2770" spans="1:8" x14ac:dyDescent="0.15">
      <c r="A2770" s="232">
        <v>2782</v>
      </c>
      <c r="B2770" t="s">
        <v>7980</v>
      </c>
      <c r="C2770" t="s">
        <v>7981</v>
      </c>
      <c r="D2770" t="s">
        <v>395</v>
      </c>
      <c r="E2770" s="2" t="s">
        <v>1392</v>
      </c>
      <c r="F2770" t="s">
        <v>2003</v>
      </c>
      <c r="G2770" s="2" t="s">
        <v>7157</v>
      </c>
      <c r="H2770" t="s">
        <v>1405</v>
      </c>
    </row>
    <row r="2771" spans="1:8" x14ac:dyDescent="0.15">
      <c r="A2771" s="232">
        <v>2783</v>
      </c>
      <c r="B2771" t="s">
        <v>7982</v>
      </c>
      <c r="C2771" t="s">
        <v>7983</v>
      </c>
      <c r="D2771" t="s">
        <v>395</v>
      </c>
      <c r="E2771" s="2" t="s">
        <v>1392</v>
      </c>
      <c r="F2771" t="s">
        <v>2021</v>
      </c>
      <c r="G2771" s="2" t="s">
        <v>629</v>
      </c>
      <c r="H2771" t="s">
        <v>1405</v>
      </c>
    </row>
    <row r="2772" spans="1:8" x14ac:dyDescent="0.15">
      <c r="A2772" s="232">
        <v>2784</v>
      </c>
      <c r="B2772" t="s">
        <v>7984</v>
      </c>
      <c r="C2772" t="s">
        <v>7985</v>
      </c>
      <c r="D2772" t="s">
        <v>395</v>
      </c>
      <c r="E2772" s="2" t="s">
        <v>1392</v>
      </c>
      <c r="F2772" t="s">
        <v>1917</v>
      </c>
      <c r="G2772" s="2" t="s">
        <v>1252</v>
      </c>
      <c r="H2772" t="s">
        <v>1405</v>
      </c>
    </row>
    <row r="2773" spans="1:8" x14ac:dyDescent="0.15">
      <c r="A2773" s="232">
        <v>2785</v>
      </c>
      <c r="B2773" t="s">
        <v>7986</v>
      </c>
      <c r="C2773" t="s">
        <v>7987</v>
      </c>
      <c r="D2773" t="s">
        <v>395</v>
      </c>
      <c r="E2773" s="2" t="s">
        <v>1392</v>
      </c>
      <c r="F2773" t="s">
        <v>2137</v>
      </c>
      <c r="G2773" s="2" t="s">
        <v>1253</v>
      </c>
      <c r="H2773" t="s">
        <v>1405</v>
      </c>
    </row>
    <row r="2774" spans="1:8" x14ac:dyDescent="0.15">
      <c r="A2774" s="232">
        <v>2786</v>
      </c>
      <c r="B2774" t="s">
        <v>7988</v>
      </c>
      <c r="C2774" t="s">
        <v>7989</v>
      </c>
      <c r="D2774" t="s">
        <v>395</v>
      </c>
      <c r="E2774" s="2" t="s">
        <v>1392</v>
      </c>
      <c r="F2774" t="s">
        <v>2066</v>
      </c>
      <c r="G2774" s="2" t="s">
        <v>2498</v>
      </c>
      <c r="H2774" t="s">
        <v>1405</v>
      </c>
    </row>
    <row r="2775" spans="1:8" x14ac:dyDescent="0.15">
      <c r="A2775" s="232">
        <v>2787</v>
      </c>
      <c r="B2775" t="s">
        <v>7990</v>
      </c>
      <c r="C2775" t="s">
        <v>7991</v>
      </c>
      <c r="D2775" t="s">
        <v>395</v>
      </c>
      <c r="E2775" s="2" t="s">
        <v>1392</v>
      </c>
      <c r="F2775" t="s">
        <v>1910</v>
      </c>
      <c r="G2775" s="2" t="s">
        <v>7992</v>
      </c>
      <c r="H2775" t="s">
        <v>1405</v>
      </c>
    </row>
    <row r="2776" spans="1:8" x14ac:dyDescent="0.15">
      <c r="A2776" s="232">
        <v>2788</v>
      </c>
      <c r="B2776" t="s">
        <v>7993</v>
      </c>
      <c r="C2776" t="s">
        <v>7994</v>
      </c>
      <c r="D2776" t="s">
        <v>395</v>
      </c>
      <c r="E2776" s="2" t="s">
        <v>1392</v>
      </c>
      <c r="F2776" t="s">
        <v>2003</v>
      </c>
      <c r="G2776" s="2" t="s">
        <v>7995</v>
      </c>
      <c r="H2776" t="s">
        <v>1405</v>
      </c>
    </row>
    <row r="2777" spans="1:8" x14ac:dyDescent="0.15">
      <c r="A2777" s="232">
        <v>2789</v>
      </c>
      <c r="B2777" t="s">
        <v>7996</v>
      </c>
      <c r="C2777" t="s">
        <v>7997</v>
      </c>
      <c r="D2777" t="s">
        <v>395</v>
      </c>
      <c r="E2777" s="2" t="s">
        <v>1392</v>
      </c>
      <c r="F2777" t="s">
        <v>2174</v>
      </c>
      <c r="G2777" s="2" t="s">
        <v>903</v>
      </c>
      <c r="H2777" t="s">
        <v>1405</v>
      </c>
    </row>
    <row r="2778" spans="1:8" x14ac:dyDescent="0.15">
      <c r="A2778" s="232">
        <v>2790</v>
      </c>
      <c r="B2778" t="s">
        <v>7998</v>
      </c>
      <c r="C2778" t="s">
        <v>7999</v>
      </c>
      <c r="D2778" t="s">
        <v>395</v>
      </c>
      <c r="E2778" s="2" t="s">
        <v>1392</v>
      </c>
      <c r="F2778" t="s">
        <v>1910</v>
      </c>
      <c r="G2778" s="2" t="s">
        <v>833</v>
      </c>
      <c r="H2778" t="s">
        <v>1405</v>
      </c>
    </row>
    <row r="2779" spans="1:8" x14ac:dyDescent="0.15">
      <c r="A2779" s="232">
        <v>2791</v>
      </c>
      <c r="B2779" t="s">
        <v>8000</v>
      </c>
      <c r="C2779" t="s">
        <v>8001</v>
      </c>
      <c r="D2779" t="s">
        <v>395</v>
      </c>
      <c r="E2779" s="2" t="s">
        <v>1392</v>
      </c>
      <c r="F2779" t="s">
        <v>2031</v>
      </c>
      <c r="G2779" s="2" t="s">
        <v>1254</v>
      </c>
      <c r="H2779" t="s">
        <v>1405</v>
      </c>
    </row>
    <row r="2780" spans="1:8" x14ac:dyDescent="0.15">
      <c r="A2780" s="232">
        <v>2792</v>
      </c>
      <c r="B2780" t="s">
        <v>8002</v>
      </c>
      <c r="C2780" t="s">
        <v>8003</v>
      </c>
      <c r="D2780" t="s">
        <v>395</v>
      </c>
      <c r="E2780" s="2" t="s">
        <v>1392</v>
      </c>
      <c r="F2780" t="s">
        <v>2003</v>
      </c>
      <c r="G2780" s="2" t="s">
        <v>3620</v>
      </c>
      <c r="H2780" t="s">
        <v>1405</v>
      </c>
    </row>
    <row r="2781" spans="1:8" x14ac:dyDescent="0.15">
      <c r="A2781" s="232">
        <v>2793</v>
      </c>
      <c r="B2781" t="s">
        <v>8004</v>
      </c>
      <c r="C2781" t="s">
        <v>8005</v>
      </c>
      <c r="D2781" t="s">
        <v>395</v>
      </c>
      <c r="E2781" s="2" t="s">
        <v>1392</v>
      </c>
      <c r="F2781" t="s">
        <v>1910</v>
      </c>
      <c r="G2781" s="2" t="s">
        <v>4392</v>
      </c>
      <c r="H2781" t="s">
        <v>1405</v>
      </c>
    </row>
    <row r="2782" spans="1:8" x14ac:dyDescent="0.15">
      <c r="A2782" s="232">
        <v>2794</v>
      </c>
      <c r="B2782" t="s">
        <v>8006</v>
      </c>
      <c r="C2782" t="s">
        <v>8007</v>
      </c>
      <c r="D2782" t="s">
        <v>8008</v>
      </c>
      <c r="E2782" s="2" t="s">
        <v>271</v>
      </c>
      <c r="F2782" t="s">
        <v>2206</v>
      </c>
      <c r="G2782" s="2" t="s">
        <v>768</v>
      </c>
      <c r="H2782" t="s">
        <v>1405</v>
      </c>
    </row>
    <row r="2783" spans="1:8" x14ac:dyDescent="0.15">
      <c r="A2783" s="232">
        <v>2795</v>
      </c>
      <c r="B2783" t="s">
        <v>8009</v>
      </c>
      <c r="C2783" t="s">
        <v>8010</v>
      </c>
      <c r="D2783" t="s">
        <v>8008</v>
      </c>
      <c r="E2783" s="2" t="s">
        <v>271</v>
      </c>
      <c r="F2783" t="s">
        <v>2206</v>
      </c>
      <c r="G2783" s="2" t="s">
        <v>1234</v>
      </c>
      <c r="H2783" t="s">
        <v>1405</v>
      </c>
    </row>
    <row r="2784" spans="1:8" x14ac:dyDescent="0.15">
      <c r="A2784" s="232">
        <v>2796</v>
      </c>
      <c r="B2784" t="s">
        <v>8011</v>
      </c>
      <c r="C2784" t="s">
        <v>8012</v>
      </c>
      <c r="D2784" t="s">
        <v>8008</v>
      </c>
      <c r="E2784" s="2" t="s">
        <v>271</v>
      </c>
      <c r="F2784" t="s">
        <v>2262</v>
      </c>
      <c r="G2784" s="2" t="s">
        <v>555</v>
      </c>
      <c r="H2784" t="s">
        <v>1405</v>
      </c>
    </row>
    <row r="2785" spans="1:8" x14ac:dyDescent="0.15">
      <c r="A2785" s="232">
        <v>2797</v>
      </c>
      <c r="B2785" t="s">
        <v>8013</v>
      </c>
      <c r="C2785" t="s">
        <v>8014</v>
      </c>
      <c r="D2785" t="s">
        <v>8008</v>
      </c>
      <c r="E2785" s="2" t="s">
        <v>271</v>
      </c>
      <c r="F2785" t="s">
        <v>2137</v>
      </c>
      <c r="G2785" s="2" t="s">
        <v>507</v>
      </c>
      <c r="H2785" t="s">
        <v>1405</v>
      </c>
    </row>
    <row r="2786" spans="1:8" x14ac:dyDescent="0.15">
      <c r="A2786" s="232">
        <v>2798</v>
      </c>
      <c r="B2786" t="s">
        <v>8015</v>
      </c>
      <c r="C2786" t="s">
        <v>8016</v>
      </c>
      <c r="D2786" t="s">
        <v>8008</v>
      </c>
      <c r="E2786" s="2" t="s">
        <v>271</v>
      </c>
      <c r="F2786" t="s">
        <v>1948</v>
      </c>
      <c r="G2786" s="2" t="s">
        <v>1255</v>
      </c>
      <c r="H2786" t="s">
        <v>1405</v>
      </c>
    </row>
    <row r="2787" spans="1:8" x14ac:dyDescent="0.15">
      <c r="A2787" s="232">
        <v>2799</v>
      </c>
      <c r="B2787" t="s">
        <v>8017</v>
      </c>
      <c r="C2787" t="s">
        <v>8018</v>
      </c>
      <c r="D2787" t="s">
        <v>8008</v>
      </c>
      <c r="E2787" s="2" t="s">
        <v>271</v>
      </c>
      <c r="F2787" t="s">
        <v>2174</v>
      </c>
      <c r="G2787" s="2" t="s">
        <v>587</v>
      </c>
      <c r="H2787" t="s">
        <v>1405</v>
      </c>
    </row>
    <row r="2788" spans="1:8" x14ac:dyDescent="0.15">
      <c r="A2788" s="232">
        <v>2800</v>
      </c>
      <c r="B2788" t="s">
        <v>8019</v>
      </c>
      <c r="C2788" t="s">
        <v>8020</v>
      </c>
      <c r="D2788" t="s">
        <v>8008</v>
      </c>
      <c r="E2788" s="2" t="s">
        <v>271</v>
      </c>
      <c r="F2788" t="s">
        <v>2108</v>
      </c>
      <c r="G2788" s="2" t="s">
        <v>2327</v>
      </c>
      <c r="H2788" t="s">
        <v>1405</v>
      </c>
    </row>
    <row r="2789" spans="1:8" x14ac:dyDescent="0.15">
      <c r="A2789" s="232">
        <v>2801</v>
      </c>
      <c r="B2789" t="s">
        <v>8021</v>
      </c>
      <c r="C2789" t="s">
        <v>8022</v>
      </c>
      <c r="D2789" t="s">
        <v>8008</v>
      </c>
      <c r="E2789" s="2" t="s">
        <v>271</v>
      </c>
      <c r="F2789" t="s">
        <v>2256</v>
      </c>
      <c r="G2789" s="2" t="s">
        <v>8023</v>
      </c>
      <c r="H2789" t="s">
        <v>1405</v>
      </c>
    </row>
    <row r="2790" spans="1:8" x14ac:dyDescent="0.15">
      <c r="A2790" s="232">
        <v>2802</v>
      </c>
      <c r="B2790" t="s">
        <v>8024</v>
      </c>
      <c r="C2790" t="s">
        <v>8025</v>
      </c>
      <c r="D2790" t="s">
        <v>8008</v>
      </c>
      <c r="E2790" s="2" t="s">
        <v>271</v>
      </c>
      <c r="F2790" t="s">
        <v>2021</v>
      </c>
      <c r="G2790" s="2" t="s">
        <v>520</v>
      </c>
      <c r="H2790" t="s">
        <v>1405</v>
      </c>
    </row>
    <row r="2791" spans="1:8" x14ac:dyDescent="0.15">
      <c r="A2791" s="232">
        <v>2803</v>
      </c>
      <c r="B2791" t="s">
        <v>8026</v>
      </c>
      <c r="C2791" t="s">
        <v>8027</v>
      </c>
      <c r="D2791" t="s">
        <v>8008</v>
      </c>
      <c r="E2791" s="2" t="s">
        <v>271</v>
      </c>
      <c r="F2791" t="s">
        <v>1980</v>
      </c>
      <c r="G2791" s="2" t="s">
        <v>1097</v>
      </c>
      <c r="H2791" t="s">
        <v>1405</v>
      </c>
    </row>
    <row r="2792" spans="1:8" x14ac:dyDescent="0.15">
      <c r="A2792" s="232">
        <v>2804</v>
      </c>
      <c r="B2792" t="s">
        <v>8028</v>
      </c>
      <c r="C2792" t="s">
        <v>8029</v>
      </c>
      <c r="D2792" t="s">
        <v>8008</v>
      </c>
      <c r="E2792" s="2" t="s">
        <v>271</v>
      </c>
      <c r="F2792" t="s">
        <v>2003</v>
      </c>
      <c r="G2792" s="2" t="s">
        <v>2327</v>
      </c>
      <c r="H2792" t="s">
        <v>1405</v>
      </c>
    </row>
    <row r="2793" spans="1:8" x14ac:dyDescent="0.15">
      <c r="A2793" s="232">
        <v>2805</v>
      </c>
      <c r="B2793" t="s">
        <v>8030</v>
      </c>
      <c r="C2793" t="s">
        <v>8031</v>
      </c>
      <c r="D2793" t="s">
        <v>8008</v>
      </c>
      <c r="E2793" s="2" t="s">
        <v>271</v>
      </c>
      <c r="F2793" t="s">
        <v>1939</v>
      </c>
      <c r="G2793" s="2" t="s">
        <v>1994</v>
      </c>
      <c r="H2793" t="s">
        <v>1405</v>
      </c>
    </row>
    <row r="2794" spans="1:8" x14ac:dyDescent="0.15">
      <c r="A2794" s="232">
        <v>2806</v>
      </c>
      <c r="B2794" t="s">
        <v>8032</v>
      </c>
      <c r="C2794" t="s">
        <v>8033</v>
      </c>
      <c r="D2794" t="s">
        <v>8008</v>
      </c>
      <c r="E2794" s="2" t="s">
        <v>271</v>
      </c>
      <c r="F2794" t="s">
        <v>2010</v>
      </c>
      <c r="G2794" s="2" t="s">
        <v>579</v>
      </c>
      <c r="H2794" t="s">
        <v>1405</v>
      </c>
    </row>
    <row r="2795" spans="1:8" x14ac:dyDescent="0.15">
      <c r="A2795" s="232">
        <v>2807</v>
      </c>
      <c r="B2795" t="s">
        <v>8034</v>
      </c>
      <c r="C2795" t="s">
        <v>8035</v>
      </c>
      <c r="D2795" t="s">
        <v>8008</v>
      </c>
      <c r="E2795" s="2" t="s">
        <v>271</v>
      </c>
      <c r="F2795" t="s">
        <v>2003</v>
      </c>
      <c r="G2795" s="2" t="s">
        <v>919</v>
      </c>
      <c r="H2795" t="s">
        <v>1405</v>
      </c>
    </row>
    <row r="2796" spans="1:8" x14ac:dyDescent="0.15">
      <c r="A2796" s="232">
        <v>2808</v>
      </c>
      <c r="B2796" t="s">
        <v>8036</v>
      </c>
      <c r="C2796" t="s">
        <v>8037</v>
      </c>
      <c r="D2796" t="s">
        <v>8008</v>
      </c>
      <c r="E2796" s="2" t="s">
        <v>271</v>
      </c>
      <c r="F2796" t="s">
        <v>1980</v>
      </c>
      <c r="G2796" s="2" t="s">
        <v>8038</v>
      </c>
      <c r="H2796" t="s">
        <v>1405</v>
      </c>
    </row>
    <row r="2797" spans="1:8" x14ac:dyDescent="0.15">
      <c r="A2797" s="232">
        <v>2809</v>
      </c>
      <c r="B2797" t="s">
        <v>8039</v>
      </c>
      <c r="C2797" t="s">
        <v>8040</v>
      </c>
      <c r="D2797" t="s">
        <v>8008</v>
      </c>
      <c r="E2797" s="2" t="s">
        <v>271</v>
      </c>
      <c r="F2797" t="s">
        <v>1921</v>
      </c>
      <c r="G2797" s="2" t="s">
        <v>491</v>
      </c>
      <c r="H2797" t="s">
        <v>1405</v>
      </c>
    </row>
    <row r="2798" spans="1:8" x14ac:dyDescent="0.15">
      <c r="A2798" s="232">
        <v>2810</v>
      </c>
      <c r="B2798" t="s">
        <v>8041</v>
      </c>
      <c r="C2798" t="s">
        <v>8042</v>
      </c>
      <c r="D2798" t="s">
        <v>8008</v>
      </c>
      <c r="E2798" s="2" t="s">
        <v>271</v>
      </c>
      <c r="F2798" t="s">
        <v>1921</v>
      </c>
      <c r="G2798" s="2" t="s">
        <v>8043</v>
      </c>
      <c r="H2798" t="s">
        <v>1405</v>
      </c>
    </row>
    <row r="2799" spans="1:8" x14ac:dyDescent="0.15">
      <c r="A2799" s="232">
        <v>2811</v>
      </c>
      <c r="B2799" t="s">
        <v>8044</v>
      </c>
      <c r="C2799" t="s">
        <v>8045</v>
      </c>
      <c r="D2799" t="s">
        <v>8008</v>
      </c>
      <c r="E2799" s="2" t="s">
        <v>270</v>
      </c>
      <c r="F2799" t="s">
        <v>2366</v>
      </c>
      <c r="G2799" s="2" t="s">
        <v>992</v>
      </c>
      <c r="H2799" t="s">
        <v>1405</v>
      </c>
    </row>
    <row r="2800" spans="1:8" x14ac:dyDescent="0.15">
      <c r="A2800" s="232">
        <v>2812</v>
      </c>
      <c r="B2800" t="s">
        <v>8046</v>
      </c>
      <c r="C2800" t="s">
        <v>8047</v>
      </c>
      <c r="D2800" t="s">
        <v>8008</v>
      </c>
      <c r="E2800" s="2" t="s">
        <v>270</v>
      </c>
      <c r="F2800" t="s">
        <v>2031</v>
      </c>
      <c r="G2800" s="2" t="s">
        <v>1244</v>
      </c>
      <c r="H2800" t="s">
        <v>1405</v>
      </c>
    </row>
    <row r="2801" spans="1:8" x14ac:dyDescent="0.15">
      <c r="A2801" s="232">
        <v>2813</v>
      </c>
      <c r="B2801" t="s">
        <v>8048</v>
      </c>
      <c r="C2801" t="s">
        <v>8049</v>
      </c>
      <c r="D2801" t="s">
        <v>8008</v>
      </c>
      <c r="E2801" s="2" t="s">
        <v>270</v>
      </c>
      <c r="F2801" t="s">
        <v>2021</v>
      </c>
      <c r="G2801" s="2" t="s">
        <v>657</v>
      </c>
      <c r="H2801" t="s">
        <v>1405</v>
      </c>
    </row>
    <row r="2802" spans="1:8" x14ac:dyDescent="0.15">
      <c r="A2802" s="232">
        <v>2814</v>
      </c>
      <c r="B2802" t="s">
        <v>8050</v>
      </c>
      <c r="C2802" t="s">
        <v>8051</v>
      </c>
      <c r="D2802" t="s">
        <v>8008</v>
      </c>
      <c r="E2802" s="2" t="s">
        <v>270</v>
      </c>
      <c r="F2802" t="s">
        <v>2476</v>
      </c>
      <c r="G2802" s="2" t="s">
        <v>5574</v>
      </c>
      <c r="H2802" t="s">
        <v>1405</v>
      </c>
    </row>
    <row r="2803" spans="1:8" x14ac:dyDescent="0.15">
      <c r="A2803" s="232">
        <v>2815</v>
      </c>
      <c r="B2803" t="s">
        <v>8052</v>
      </c>
      <c r="C2803" t="s">
        <v>8053</v>
      </c>
      <c r="D2803" t="s">
        <v>8008</v>
      </c>
      <c r="E2803" s="2" t="s">
        <v>270</v>
      </c>
      <c r="F2803" t="s">
        <v>2231</v>
      </c>
      <c r="G2803" s="2" t="s">
        <v>593</v>
      </c>
      <c r="H2803" t="s">
        <v>1405</v>
      </c>
    </row>
    <row r="2804" spans="1:8" x14ac:dyDescent="0.15">
      <c r="A2804" s="232">
        <v>2816</v>
      </c>
      <c r="B2804" t="s">
        <v>8054</v>
      </c>
      <c r="C2804" t="s">
        <v>8055</v>
      </c>
      <c r="D2804" t="s">
        <v>8008</v>
      </c>
      <c r="E2804" s="2" t="s">
        <v>270</v>
      </c>
      <c r="F2804" t="s">
        <v>2031</v>
      </c>
      <c r="G2804" s="2" t="s">
        <v>1256</v>
      </c>
      <c r="H2804" t="s">
        <v>1405</v>
      </c>
    </row>
    <row r="2805" spans="1:8" x14ac:dyDescent="0.15">
      <c r="A2805" s="232">
        <v>2817</v>
      </c>
      <c r="B2805" t="s">
        <v>8056</v>
      </c>
      <c r="C2805" t="s">
        <v>8057</v>
      </c>
      <c r="D2805" t="s">
        <v>8008</v>
      </c>
      <c r="E2805" s="2" t="s">
        <v>270</v>
      </c>
      <c r="F2805" t="s">
        <v>2031</v>
      </c>
      <c r="G2805" s="2" t="s">
        <v>1165</v>
      </c>
      <c r="H2805" t="s">
        <v>1405</v>
      </c>
    </row>
    <row r="2806" spans="1:8" x14ac:dyDescent="0.15">
      <c r="A2806" s="232">
        <v>2818</v>
      </c>
      <c r="B2806" t="s">
        <v>8058</v>
      </c>
      <c r="C2806" t="s">
        <v>8059</v>
      </c>
      <c r="D2806" t="s">
        <v>8008</v>
      </c>
      <c r="E2806" s="2" t="s">
        <v>270</v>
      </c>
      <c r="F2806" t="s">
        <v>2206</v>
      </c>
      <c r="G2806" s="2" t="s">
        <v>1027</v>
      </c>
      <c r="H2806" t="s">
        <v>1405</v>
      </c>
    </row>
    <row r="2807" spans="1:8" x14ac:dyDescent="0.15">
      <c r="A2807" s="232">
        <v>2819</v>
      </c>
      <c r="B2807" t="s">
        <v>8060</v>
      </c>
      <c r="C2807" t="s">
        <v>8061</v>
      </c>
      <c r="D2807" t="s">
        <v>8008</v>
      </c>
      <c r="E2807" s="2" t="s">
        <v>270</v>
      </c>
      <c r="F2807" t="s">
        <v>2174</v>
      </c>
      <c r="G2807" s="2" t="s">
        <v>4549</v>
      </c>
      <c r="H2807" t="s">
        <v>1405</v>
      </c>
    </row>
    <row r="2808" spans="1:8" x14ac:dyDescent="0.15">
      <c r="A2808" s="232">
        <v>2820</v>
      </c>
      <c r="B2808" t="s">
        <v>8062</v>
      </c>
      <c r="C2808" t="s">
        <v>8063</v>
      </c>
      <c r="D2808" t="s">
        <v>8008</v>
      </c>
      <c r="E2808" s="2" t="s">
        <v>270</v>
      </c>
      <c r="F2808" t="s">
        <v>1921</v>
      </c>
      <c r="G2808" s="2" t="s">
        <v>503</v>
      </c>
      <c r="H2808" t="s">
        <v>1405</v>
      </c>
    </row>
    <row r="2809" spans="1:8" x14ac:dyDescent="0.15">
      <c r="A2809" s="232">
        <v>2821</v>
      </c>
      <c r="B2809" t="s">
        <v>8064</v>
      </c>
      <c r="C2809" t="s">
        <v>8065</v>
      </c>
      <c r="D2809" t="s">
        <v>8008</v>
      </c>
      <c r="E2809" s="2" t="s">
        <v>270</v>
      </c>
      <c r="F2809" t="s">
        <v>2087</v>
      </c>
      <c r="G2809" s="2" t="s">
        <v>5574</v>
      </c>
      <c r="H2809" t="s">
        <v>1405</v>
      </c>
    </row>
    <row r="2810" spans="1:8" x14ac:dyDescent="0.15">
      <c r="A2810" s="232">
        <v>2822</v>
      </c>
      <c r="B2810" t="s">
        <v>8066</v>
      </c>
      <c r="C2810" t="s">
        <v>8067</v>
      </c>
      <c r="D2810" t="s">
        <v>8008</v>
      </c>
      <c r="E2810" s="2" t="s">
        <v>270</v>
      </c>
      <c r="F2810" t="s">
        <v>2212</v>
      </c>
      <c r="G2810" s="2" t="s">
        <v>596</v>
      </c>
      <c r="H2810" t="s">
        <v>1405</v>
      </c>
    </row>
    <row r="2811" spans="1:8" x14ac:dyDescent="0.15">
      <c r="A2811" s="232">
        <v>2823</v>
      </c>
      <c r="B2811" t="s">
        <v>8068</v>
      </c>
      <c r="C2811" t="s">
        <v>8069</v>
      </c>
      <c r="D2811" t="s">
        <v>8008</v>
      </c>
      <c r="E2811" s="2" t="s">
        <v>270</v>
      </c>
      <c r="F2811" t="s">
        <v>2010</v>
      </c>
      <c r="G2811" s="2" t="s">
        <v>814</v>
      </c>
      <c r="H2811" t="s">
        <v>1405</v>
      </c>
    </row>
    <row r="2812" spans="1:8" x14ac:dyDescent="0.15">
      <c r="A2812" s="232">
        <v>2824</v>
      </c>
      <c r="B2812" t="s">
        <v>8070</v>
      </c>
      <c r="C2812" t="s">
        <v>8071</v>
      </c>
      <c r="D2812" t="s">
        <v>8008</v>
      </c>
      <c r="E2812" s="2" t="s">
        <v>270</v>
      </c>
      <c r="F2812" t="s">
        <v>2262</v>
      </c>
      <c r="G2812" s="2" t="s">
        <v>1257</v>
      </c>
      <c r="H2812" t="s">
        <v>1405</v>
      </c>
    </row>
    <row r="2813" spans="1:8" x14ac:dyDescent="0.15">
      <c r="A2813" s="232">
        <v>2825</v>
      </c>
      <c r="B2813" t="s">
        <v>8072</v>
      </c>
      <c r="C2813" t="s">
        <v>8073</v>
      </c>
      <c r="D2813" t="s">
        <v>8008</v>
      </c>
      <c r="E2813" s="2" t="s">
        <v>270</v>
      </c>
      <c r="F2813" t="s">
        <v>2256</v>
      </c>
      <c r="G2813" s="2" t="s">
        <v>716</v>
      </c>
      <c r="H2813" t="s">
        <v>1405</v>
      </c>
    </row>
    <row r="2814" spans="1:8" x14ac:dyDescent="0.15">
      <c r="A2814" s="232">
        <v>2826</v>
      </c>
      <c r="B2814" t="s">
        <v>8074</v>
      </c>
      <c r="C2814" t="s">
        <v>8075</v>
      </c>
      <c r="D2814" t="s">
        <v>8008</v>
      </c>
      <c r="E2814" s="2" t="s">
        <v>270</v>
      </c>
      <c r="F2814" t="s">
        <v>2174</v>
      </c>
      <c r="G2814" s="2" t="s">
        <v>7188</v>
      </c>
      <c r="H2814" t="s">
        <v>1405</v>
      </c>
    </row>
    <row r="2815" spans="1:8" x14ac:dyDescent="0.15">
      <c r="A2815" s="232">
        <v>2827</v>
      </c>
      <c r="B2815" t="s">
        <v>8076</v>
      </c>
      <c r="C2815" t="s">
        <v>8077</v>
      </c>
      <c r="D2815" t="s">
        <v>8008</v>
      </c>
      <c r="E2815" s="2" t="s">
        <v>270</v>
      </c>
      <c r="F2815" t="s">
        <v>2476</v>
      </c>
      <c r="G2815" s="2" t="s">
        <v>2152</v>
      </c>
      <c r="H2815" t="s">
        <v>1405</v>
      </c>
    </row>
    <row r="2816" spans="1:8" x14ac:dyDescent="0.15">
      <c r="A2816" s="232">
        <v>2828</v>
      </c>
      <c r="B2816" t="s">
        <v>8078</v>
      </c>
      <c r="C2816" t="s">
        <v>8079</v>
      </c>
      <c r="D2816" t="s">
        <v>8008</v>
      </c>
      <c r="E2816" s="2" t="s">
        <v>269</v>
      </c>
      <c r="F2816" t="s">
        <v>1901</v>
      </c>
      <c r="G2816" s="2" t="s">
        <v>1012</v>
      </c>
      <c r="H2816" t="s">
        <v>1405</v>
      </c>
    </row>
    <row r="2817" spans="1:8" x14ac:dyDescent="0.15">
      <c r="A2817" s="232">
        <v>2829</v>
      </c>
      <c r="B2817" t="s">
        <v>8080</v>
      </c>
      <c r="C2817" t="s">
        <v>8081</v>
      </c>
      <c r="D2817" t="s">
        <v>8008</v>
      </c>
      <c r="E2817" s="2" t="s">
        <v>269</v>
      </c>
      <c r="F2817" t="s">
        <v>1945</v>
      </c>
      <c r="G2817" s="2" t="s">
        <v>5300</v>
      </c>
      <c r="H2817" t="s">
        <v>1405</v>
      </c>
    </row>
    <row r="2818" spans="1:8" x14ac:dyDescent="0.15">
      <c r="A2818" s="232">
        <v>2830</v>
      </c>
      <c r="B2818" t="s">
        <v>8082</v>
      </c>
      <c r="C2818" t="s">
        <v>8083</v>
      </c>
      <c r="D2818" t="s">
        <v>8008</v>
      </c>
      <c r="E2818" s="2" t="s">
        <v>269</v>
      </c>
      <c r="F2818" t="s">
        <v>2031</v>
      </c>
      <c r="G2818" s="2" t="s">
        <v>1014</v>
      </c>
      <c r="H2818" t="s">
        <v>1405</v>
      </c>
    </row>
    <row r="2819" spans="1:8" x14ac:dyDescent="0.15">
      <c r="A2819" s="232">
        <v>2831</v>
      </c>
      <c r="B2819" t="s">
        <v>8084</v>
      </c>
      <c r="C2819" t="s">
        <v>8085</v>
      </c>
      <c r="D2819" t="s">
        <v>8008</v>
      </c>
      <c r="E2819" s="2" t="s">
        <v>269</v>
      </c>
      <c r="F2819" t="s">
        <v>2553</v>
      </c>
      <c r="G2819" s="2" t="s">
        <v>696</v>
      </c>
      <c r="H2819" t="s">
        <v>1405</v>
      </c>
    </row>
    <row r="2820" spans="1:8" x14ac:dyDescent="0.15">
      <c r="A2820" s="232">
        <v>2832</v>
      </c>
      <c r="B2820" t="s">
        <v>8086</v>
      </c>
      <c r="C2820" t="s">
        <v>8087</v>
      </c>
      <c r="D2820" t="s">
        <v>8008</v>
      </c>
      <c r="E2820" s="2" t="s">
        <v>269</v>
      </c>
      <c r="F2820" t="s">
        <v>2373</v>
      </c>
      <c r="G2820" s="2" t="s">
        <v>2448</v>
      </c>
      <c r="H2820" t="s">
        <v>1405</v>
      </c>
    </row>
    <row r="2821" spans="1:8" x14ac:dyDescent="0.15">
      <c r="A2821" s="232">
        <v>2833</v>
      </c>
      <c r="B2821" t="s">
        <v>8088</v>
      </c>
      <c r="C2821" t="s">
        <v>8089</v>
      </c>
      <c r="D2821" t="s">
        <v>8008</v>
      </c>
      <c r="E2821" s="2" t="s">
        <v>269</v>
      </c>
      <c r="F2821" t="s">
        <v>2206</v>
      </c>
      <c r="G2821" s="2" t="s">
        <v>1182</v>
      </c>
      <c r="H2821" t="s">
        <v>1405</v>
      </c>
    </row>
    <row r="2822" spans="1:8" x14ac:dyDescent="0.15">
      <c r="A2822" s="232">
        <v>2834</v>
      </c>
      <c r="B2822" t="s">
        <v>8090</v>
      </c>
      <c r="C2822" t="s">
        <v>8091</v>
      </c>
      <c r="D2822" t="s">
        <v>8008</v>
      </c>
      <c r="E2822" s="2" t="s">
        <v>269</v>
      </c>
      <c r="F2822" t="s">
        <v>1980</v>
      </c>
      <c r="G2822" s="2" t="s">
        <v>696</v>
      </c>
      <c r="H2822" t="s">
        <v>1405</v>
      </c>
    </row>
    <row r="2823" spans="1:8" x14ac:dyDescent="0.15">
      <c r="A2823" s="232">
        <v>2835</v>
      </c>
      <c r="B2823" t="s">
        <v>8092</v>
      </c>
      <c r="C2823" t="s">
        <v>8093</v>
      </c>
      <c r="D2823" t="s">
        <v>8008</v>
      </c>
      <c r="E2823" s="2" t="s">
        <v>269</v>
      </c>
      <c r="F2823" t="s">
        <v>2366</v>
      </c>
      <c r="G2823" s="2" t="s">
        <v>978</v>
      </c>
      <c r="H2823" t="s">
        <v>1405</v>
      </c>
    </row>
    <row r="2824" spans="1:8" x14ac:dyDescent="0.15">
      <c r="A2824" s="232">
        <v>2836</v>
      </c>
      <c r="B2824" t="s">
        <v>8094</v>
      </c>
      <c r="C2824" t="s">
        <v>8095</v>
      </c>
      <c r="D2824" t="s">
        <v>8008</v>
      </c>
      <c r="E2824" s="2" t="s">
        <v>269</v>
      </c>
      <c r="F2824" t="s">
        <v>2231</v>
      </c>
      <c r="G2824" s="2" t="s">
        <v>567</v>
      </c>
      <c r="H2824" t="s">
        <v>1405</v>
      </c>
    </row>
    <row r="2825" spans="1:8" x14ac:dyDescent="0.15">
      <c r="A2825" s="232">
        <v>2837</v>
      </c>
      <c r="B2825" t="s">
        <v>8096</v>
      </c>
      <c r="C2825" t="s">
        <v>8097</v>
      </c>
      <c r="D2825" t="s">
        <v>8008</v>
      </c>
      <c r="E2825" s="2" t="s">
        <v>269</v>
      </c>
      <c r="F2825" t="s">
        <v>2174</v>
      </c>
      <c r="G2825" s="2" t="s">
        <v>1197</v>
      </c>
      <c r="H2825" t="s">
        <v>1405</v>
      </c>
    </row>
    <row r="2826" spans="1:8" x14ac:dyDescent="0.15">
      <c r="A2826" s="232">
        <v>2838</v>
      </c>
      <c r="B2826" t="s">
        <v>8098</v>
      </c>
      <c r="C2826" t="s">
        <v>2187</v>
      </c>
      <c r="D2826" t="s">
        <v>8008</v>
      </c>
      <c r="E2826" s="2" t="s">
        <v>269</v>
      </c>
      <c r="F2826" t="s">
        <v>2174</v>
      </c>
      <c r="G2826" s="2" t="s">
        <v>938</v>
      </c>
      <c r="H2826" t="s">
        <v>1405</v>
      </c>
    </row>
    <row r="2827" spans="1:8" x14ac:dyDescent="0.15">
      <c r="A2827" s="232">
        <v>2839</v>
      </c>
      <c r="B2827" t="s">
        <v>8099</v>
      </c>
      <c r="C2827" t="s">
        <v>8100</v>
      </c>
      <c r="D2827" t="s">
        <v>8008</v>
      </c>
      <c r="E2827" s="2" t="s">
        <v>269</v>
      </c>
      <c r="F2827" t="s">
        <v>1980</v>
      </c>
      <c r="G2827" s="2" t="s">
        <v>914</v>
      </c>
      <c r="H2827" t="s">
        <v>1405</v>
      </c>
    </row>
    <row r="2828" spans="1:8" x14ac:dyDescent="0.15">
      <c r="A2828" s="232">
        <v>2840</v>
      </c>
      <c r="B2828" t="s">
        <v>8101</v>
      </c>
      <c r="C2828" t="s">
        <v>3762</v>
      </c>
      <c r="D2828" t="s">
        <v>8008</v>
      </c>
      <c r="E2828" s="2" t="s">
        <v>269</v>
      </c>
      <c r="F2828" t="s">
        <v>1932</v>
      </c>
      <c r="G2828" s="2" t="s">
        <v>931</v>
      </c>
      <c r="H2828" t="s">
        <v>1405</v>
      </c>
    </row>
    <row r="2829" spans="1:8" x14ac:dyDescent="0.15">
      <c r="A2829" s="232">
        <v>2841</v>
      </c>
      <c r="B2829" t="s">
        <v>8102</v>
      </c>
      <c r="C2829" t="s">
        <v>8103</v>
      </c>
      <c r="D2829" t="s">
        <v>8008</v>
      </c>
      <c r="E2829" s="2" t="s">
        <v>269</v>
      </c>
      <c r="F2829" t="s">
        <v>2031</v>
      </c>
      <c r="G2829" s="2" t="s">
        <v>897</v>
      </c>
      <c r="H2829" t="s">
        <v>1405</v>
      </c>
    </row>
    <row r="2830" spans="1:8" x14ac:dyDescent="0.15">
      <c r="A2830" s="232">
        <v>2842</v>
      </c>
      <c r="B2830" t="s">
        <v>8104</v>
      </c>
      <c r="C2830" t="s">
        <v>8105</v>
      </c>
      <c r="D2830" t="s">
        <v>8008</v>
      </c>
      <c r="E2830" s="2" t="s">
        <v>269</v>
      </c>
      <c r="F2830" t="s">
        <v>2262</v>
      </c>
      <c r="G2830" s="2" t="s">
        <v>6971</v>
      </c>
      <c r="H2830" t="s">
        <v>1405</v>
      </c>
    </row>
    <row r="2831" spans="1:8" x14ac:dyDescent="0.15">
      <c r="A2831" s="232">
        <v>2843</v>
      </c>
      <c r="B2831" t="s">
        <v>8106</v>
      </c>
      <c r="C2831" t="s">
        <v>8107</v>
      </c>
      <c r="D2831" t="s">
        <v>8008</v>
      </c>
      <c r="E2831" s="2" t="s">
        <v>269</v>
      </c>
      <c r="F2831" t="s">
        <v>2256</v>
      </c>
      <c r="G2831" s="2" t="s">
        <v>753</v>
      </c>
      <c r="H2831" t="s">
        <v>1405</v>
      </c>
    </row>
    <row r="2832" spans="1:8" x14ac:dyDescent="0.15">
      <c r="A2832" s="232">
        <v>2844</v>
      </c>
      <c r="B2832" t="s">
        <v>8108</v>
      </c>
      <c r="C2832" t="s">
        <v>8109</v>
      </c>
      <c r="D2832" t="s">
        <v>8008</v>
      </c>
      <c r="E2832" s="2" t="s">
        <v>269</v>
      </c>
      <c r="F2832" t="s">
        <v>1948</v>
      </c>
      <c r="G2832" s="2" t="s">
        <v>2237</v>
      </c>
      <c r="H2832" t="s">
        <v>1405</v>
      </c>
    </row>
    <row r="2833" spans="1:8" x14ac:dyDescent="0.15">
      <c r="A2833" s="232">
        <v>2845</v>
      </c>
      <c r="B2833" t="s">
        <v>8110</v>
      </c>
      <c r="C2833" t="s">
        <v>8111</v>
      </c>
      <c r="D2833" t="s">
        <v>8008</v>
      </c>
      <c r="E2833" s="2" t="s">
        <v>269</v>
      </c>
      <c r="F2833" t="s">
        <v>2003</v>
      </c>
      <c r="G2833" s="2" t="s">
        <v>3388</v>
      </c>
      <c r="H2833" t="s">
        <v>1405</v>
      </c>
    </row>
    <row r="2834" spans="1:8" x14ac:dyDescent="0.15">
      <c r="A2834" s="232">
        <v>2846</v>
      </c>
      <c r="B2834" t="s">
        <v>8112</v>
      </c>
      <c r="C2834" t="s">
        <v>8112</v>
      </c>
      <c r="D2834" t="s">
        <v>8008</v>
      </c>
      <c r="E2834" s="2" t="s">
        <v>269</v>
      </c>
      <c r="F2834" t="s">
        <v>2003</v>
      </c>
      <c r="G2834" s="2" t="s">
        <v>1101</v>
      </c>
      <c r="H2834" t="s">
        <v>1406</v>
      </c>
    </row>
    <row r="2835" spans="1:8" x14ac:dyDescent="0.15">
      <c r="A2835" s="232">
        <v>2847</v>
      </c>
      <c r="B2835" t="s">
        <v>8113</v>
      </c>
      <c r="C2835" t="s">
        <v>8114</v>
      </c>
      <c r="D2835" t="s">
        <v>8008</v>
      </c>
      <c r="E2835" s="2" t="s">
        <v>269</v>
      </c>
      <c r="F2835" t="s">
        <v>2003</v>
      </c>
      <c r="G2835" s="2" t="s">
        <v>664</v>
      </c>
      <c r="H2835" t="s">
        <v>1406</v>
      </c>
    </row>
    <row r="2836" spans="1:8" x14ac:dyDescent="0.15">
      <c r="A2836" s="232">
        <v>2848</v>
      </c>
      <c r="B2836" t="s">
        <v>8115</v>
      </c>
      <c r="C2836" t="s">
        <v>8116</v>
      </c>
      <c r="D2836" t="s">
        <v>8008</v>
      </c>
      <c r="E2836" s="2" t="s">
        <v>1392</v>
      </c>
      <c r="F2836" t="s">
        <v>3639</v>
      </c>
      <c r="G2836" s="2" t="s">
        <v>8117</v>
      </c>
      <c r="H2836" t="s">
        <v>1405</v>
      </c>
    </row>
    <row r="2837" spans="1:8" x14ac:dyDescent="0.15">
      <c r="A2837" s="232">
        <v>2849</v>
      </c>
      <c r="B2837" t="s">
        <v>8118</v>
      </c>
      <c r="C2837" t="s">
        <v>8119</v>
      </c>
      <c r="D2837" t="s">
        <v>8008</v>
      </c>
      <c r="E2837" s="2" t="s">
        <v>1392</v>
      </c>
      <c r="F2837" t="s">
        <v>2206</v>
      </c>
      <c r="G2837" s="2" t="s">
        <v>2736</v>
      </c>
      <c r="H2837" t="s">
        <v>1405</v>
      </c>
    </row>
    <row r="2838" spans="1:8" x14ac:dyDescent="0.15">
      <c r="A2838" s="232">
        <v>2850</v>
      </c>
      <c r="B2838" t="s">
        <v>8120</v>
      </c>
      <c r="C2838" t="s">
        <v>8121</v>
      </c>
      <c r="D2838" t="s">
        <v>8008</v>
      </c>
      <c r="E2838" s="2" t="s">
        <v>1392</v>
      </c>
      <c r="F2838" t="s">
        <v>2273</v>
      </c>
      <c r="G2838" s="2" t="s">
        <v>2503</v>
      </c>
      <c r="H2838" t="s">
        <v>1405</v>
      </c>
    </row>
    <row r="2839" spans="1:8" x14ac:dyDescent="0.15">
      <c r="A2839" s="232">
        <v>2851</v>
      </c>
      <c r="B2839" t="s">
        <v>8122</v>
      </c>
      <c r="C2839" t="s">
        <v>8123</v>
      </c>
      <c r="D2839" t="s">
        <v>8008</v>
      </c>
      <c r="E2839" s="2" t="s">
        <v>1392</v>
      </c>
      <c r="F2839" t="s">
        <v>1980</v>
      </c>
      <c r="G2839" s="2" t="s">
        <v>1258</v>
      </c>
      <c r="H2839" t="s">
        <v>1405</v>
      </c>
    </row>
    <row r="2840" spans="1:8" x14ac:dyDescent="0.15">
      <c r="A2840" s="232">
        <v>2852</v>
      </c>
      <c r="B2840" t="s">
        <v>8124</v>
      </c>
      <c r="C2840" t="s">
        <v>8125</v>
      </c>
      <c r="D2840" t="s">
        <v>8008</v>
      </c>
      <c r="E2840" s="2" t="s">
        <v>1392</v>
      </c>
      <c r="F2840" t="s">
        <v>1980</v>
      </c>
      <c r="G2840" s="2" t="s">
        <v>628</v>
      </c>
      <c r="H2840" t="s">
        <v>1405</v>
      </c>
    </row>
    <row r="2841" spans="1:8" x14ac:dyDescent="0.15">
      <c r="A2841" s="232">
        <v>2853</v>
      </c>
      <c r="B2841" t="s">
        <v>8126</v>
      </c>
      <c r="C2841" t="s">
        <v>8127</v>
      </c>
      <c r="D2841" t="s">
        <v>8008</v>
      </c>
      <c r="E2841" s="2" t="s">
        <v>1392</v>
      </c>
      <c r="F2841" t="s">
        <v>1980</v>
      </c>
      <c r="G2841" s="2" t="s">
        <v>764</v>
      </c>
      <c r="H2841" t="s">
        <v>1405</v>
      </c>
    </row>
    <row r="2842" spans="1:8" x14ac:dyDescent="0.15">
      <c r="A2842" s="232">
        <v>2854</v>
      </c>
      <c r="B2842" t="s">
        <v>8128</v>
      </c>
      <c r="C2842" t="s">
        <v>8129</v>
      </c>
      <c r="D2842" t="s">
        <v>8008</v>
      </c>
      <c r="E2842" s="2" t="s">
        <v>1392</v>
      </c>
      <c r="F2842" t="s">
        <v>2553</v>
      </c>
      <c r="G2842" s="2" t="s">
        <v>623</v>
      </c>
      <c r="H2842" t="s">
        <v>1405</v>
      </c>
    </row>
    <row r="2843" spans="1:8" x14ac:dyDescent="0.15">
      <c r="A2843" s="232">
        <v>2855</v>
      </c>
      <c r="B2843" t="s">
        <v>8130</v>
      </c>
      <c r="C2843" t="s">
        <v>8131</v>
      </c>
      <c r="D2843" t="s">
        <v>8008</v>
      </c>
      <c r="E2843" s="2" t="s">
        <v>1392</v>
      </c>
      <c r="F2843" t="s">
        <v>1964</v>
      </c>
      <c r="G2843" s="2" t="s">
        <v>1259</v>
      </c>
      <c r="H2843" t="s">
        <v>1405</v>
      </c>
    </row>
    <row r="2844" spans="1:8" x14ac:dyDescent="0.15">
      <c r="A2844" s="232">
        <v>2856</v>
      </c>
      <c r="B2844" t="s">
        <v>8132</v>
      </c>
      <c r="C2844" t="s">
        <v>8133</v>
      </c>
      <c r="D2844" t="s">
        <v>8008</v>
      </c>
      <c r="E2844" s="2" t="s">
        <v>1392</v>
      </c>
      <c r="F2844" t="s">
        <v>2021</v>
      </c>
      <c r="G2844" s="2" t="s">
        <v>1020</v>
      </c>
      <c r="H2844" t="s">
        <v>1405</v>
      </c>
    </row>
    <row r="2845" spans="1:8" x14ac:dyDescent="0.15">
      <c r="A2845" s="232">
        <v>2857</v>
      </c>
      <c r="B2845" t="s">
        <v>8134</v>
      </c>
      <c r="C2845" t="s">
        <v>8135</v>
      </c>
      <c r="D2845" t="s">
        <v>8008</v>
      </c>
      <c r="E2845" s="2" t="s">
        <v>1392</v>
      </c>
      <c r="F2845" t="s">
        <v>2476</v>
      </c>
      <c r="G2845" s="2" t="s">
        <v>766</v>
      </c>
      <c r="H2845" t="s">
        <v>1405</v>
      </c>
    </row>
    <row r="2846" spans="1:8" x14ac:dyDescent="0.15">
      <c r="A2846" s="232">
        <v>2858</v>
      </c>
      <c r="B2846" t="s">
        <v>8136</v>
      </c>
      <c r="C2846" t="s">
        <v>8137</v>
      </c>
      <c r="D2846" t="s">
        <v>8008</v>
      </c>
      <c r="E2846" s="2" t="s">
        <v>1392</v>
      </c>
      <c r="F2846" t="s">
        <v>2262</v>
      </c>
      <c r="G2846" s="2" t="s">
        <v>1260</v>
      </c>
      <c r="H2846" t="s">
        <v>1405</v>
      </c>
    </row>
    <row r="2847" spans="1:8" x14ac:dyDescent="0.15">
      <c r="A2847" s="232">
        <v>2859</v>
      </c>
      <c r="B2847" t="s">
        <v>8138</v>
      </c>
      <c r="C2847" t="s">
        <v>8139</v>
      </c>
      <c r="D2847" t="s">
        <v>8008</v>
      </c>
      <c r="E2847" s="2" t="s">
        <v>1392</v>
      </c>
      <c r="F2847" t="s">
        <v>1932</v>
      </c>
      <c r="G2847" s="2" t="s">
        <v>4879</v>
      </c>
      <c r="H2847" t="s">
        <v>1405</v>
      </c>
    </row>
    <row r="2848" spans="1:8" x14ac:dyDescent="0.15">
      <c r="A2848" s="232">
        <v>2860</v>
      </c>
      <c r="B2848" t="s">
        <v>8140</v>
      </c>
      <c r="C2848" t="s">
        <v>8141</v>
      </c>
      <c r="D2848" t="s">
        <v>8008</v>
      </c>
      <c r="E2848" s="2" t="s">
        <v>1392</v>
      </c>
      <c r="F2848" t="s">
        <v>2018</v>
      </c>
      <c r="G2848" s="2" t="s">
        <v>8142</v>
      </c>
      <c r="H2848" t="s">
        <v>1405</v>
      </c>
    </row>
    <row r="2849" spans="1:8" x14ac:dyDescent="0.15">
      <c r="A2849" s="232">
        <v>2861</v>
      </c>
      <c r="B2849" t="s">
        <v>8143</v>
      </c>
      <c r="C2849" t="s">
        <v>8144</v>
      </c>
      <c r="D2849" t="s">
        <v>8008</v>
      </c>
      <c r="E2849" s="2" t="s">
        <v>1392</v>
      </c>
      <c r="F2849" t="s">
        <v>1945</v>
      </c>
      <c r="G2849" s="2" t="s">
        <v>5754</v>
      </c>
      <c r="H2849" t="s">
        <v>1405</v>
      </c>
    </row>
    <row r="2850" spans="1:8" x14ac:dyDescent="0.15">
      <c r="A2850" s="232">
        <v>2862</v>
      </c>
      <c r="B2850" t="s">
        <v>8145</v>
      </c>
      <c r="C2850" t="s">
        <v>8146</v>
      </c>
      <c r="D2850" t="s">
        <v>8008</v>
      </c>
      <c r="E2850" s="2" t="s">
        <v>1392</v>
      </c>
      <c r="F2850" t="s">
        <v>1901</v>
      </c>
      <c r="G2850" s="2" t="s">
        <v>1259</v>
      </c>
      <c r="H2850" t="s">
        <v>1405</v>
      </c>
    </row>
    <row r="2851" spans="1:8" x14ac:dyDescent="0.15">
      <c r="A2851" s="232">
        <v>2863</v>
      </c>
      <c r="B2851" t="s">
        <v>8147</v>
      </c>
      <c r="C2851" t="s">
        <v>8148</v>
      </c>
      <c r="D2851" t="s">
        <v>8008</v>
      </c>
      <c r="E2851" s="2" t="s">
        <v>1392</v>
      </c>
      <c r="F2851" t="s">
        <v>2010</v>
      </c>
      <c r="G2851" s="2" t="s">
        <v>4879</v>
      </c>
      <c r="H2851" t="s">
        <v>1405</v>
      </c>
    </row>
    <row r="2852" spans="1:8" x14ac:dyDescent="0.15">
      <c r="A2852" s="232">
        <v>2864</v>
      </c>
      <c r="B2852" t="s">
        <v>8149</v>
      </c>
      <c r="C2852" t="s">
        <v>8150</v>
      </c>
      <c r="D2852" t="s">
        <v>8008</v>
      </c>
      <c r="E2852" s="2" t="s">
        <v>1392</v>
      </c>
      <c r="F2852" t="s">
        <v>2366</v>
      </c>
      <c r="G2852" s="2" t="s">
        <v>1261</v>
      </c>
      <c r="H2852" t="s">
        <v>1405</v>
      </c>
    </row>
    <row r="2853" spans="1:8" x14ac:dyDescent="0.15">
      <c r="A2853" s="232">
        <v>2865</v>
      </c>
      <c r="B2853" t="s">
        <v>8151</v>
      </c>
      <c r="C2853" t="s">
        <v>8152</v>
      </c>
      <c r="D2853" t="s">
        <v>8008</v>
      </c>
      <c r="E2853" s="2" t="s">
        <v>1392</v>
      </c>
      <c r="F2853" t="s">
        <v>2174</v>
      </c>
      <c r="G2853" s="2" t="s">
        <v>8153</v>
      </c>
      <c r="H2853" t="s">
        <v>1405</v>
      </c>
    </row>
    <row r="2854" spans="1:8" x14ac:dyDescent="0.15">
      <c r="A2854" s="232">
        <v>2866</v>
      </c>
      <c r="B2854" t="s">
        <v>8154</v>
      </c>
      <c r="C2854" t="s">
        <v>8155</v>
      </c>
      <c r="D2854" t="s">
        <v>8008</v>
      </c>
      <c r="E2854" s="2" t="s">
        <v>1392</v>
      </c>
      <c r="F2854" t="s">
        <v>2366</v>
      </c>
      <c r="G2854" s="2" t="s">
        <v>4392</v>
      </c>
      <c r="H2854" t="s">
        <v>1405</v>
      </c>
    </row>
    <row r="2855" spans="1:8" x14ac:dyDescent="0.15">
      <c r="A2855" s="232">
        <v>2867</v>
      </c>
      <c r="B2855" t="s">
        <v>8156</v>
      </c>
      <c r="C2855" t="s">
        <v>8157</v>
      </c>
      <c r="D2855" t="s">
        <v>8008</v>
      </c>
      <c r="E2855" s="2" t="s">
        <v>1392</v>
      </c>
      <c r="F2855" t="s">
        <v>2087</v>
      </c>
      <c r="G2855" s="2" t="s">
        <v>1262</v>
      </c>
      <c r="H2855" t="s">
        <v>1405</v>
      </c>
    </row>
    <row r="2856" spans="1:8" x14ac:dyDescent="0.15">
      <c r="A2856" s="232">
        <v>2868</v>
      </c>
      <c r="B2856" t="s">
        <v>8158</v>
      </c>
      <c r="C2856" t="s">
        <v>8159</v>
      </c>
      <c r="D2856" t="s">
        <v>8008</v>
      </c>
      <c r="E2856" s="2" t="s">
        <v>1392</v>
      </c>
      <c r="F2856" t="s">
        <v>1932</v>
      </c>
      <c r="G2856" s="2" t="s">
        <v>4236</v>
      </c>
      <c r="H2856" t="s">
        <v>1405</v>
      </c>
    </row>
    <row r="2857" spans="1:8" x14ac:dyDescent="0.15">
      <c r="A2857" s="232">
        <v>2869</v>
      </c>
      <c r="B2857" t="s">
        <v>8160</v>
      </c>
      <c r="C2857" t="s">
        <v>8161</v>
      </c>
      <c r="D2857" t="s">
        <v>8008</v>
      </c>
      <c r="E2857" s="2" t="s">
        <v>1392</v>
      </c>
      <c r="F2857" t="s">
        <v>2055</v>
      </c>
      <c r="G2857" s="2" t="s">
        <v>1263</v>
      </c>
      <c r="H2857" t="s">
        <v>1405</v>
      </c>
    </row>
    <row r="2858" spans="1:8" x14ac:dyDescent="0.15">
      <c r="A2858" s="232">
        <v>2870</v>
      </c>
      <c r="B2858" t="s">
        <v>8162</v>
      </c>
      <c r="C2858" t="s">
        <v>8163</v>
      </c>
      <c r="D2858" t="s">
        <v>391</v>
      </c>
      <c r="E2858" s="2" t="s">
        <v>271</v>
      </c>
      <c r="F2858" t="s">
        <v>1932</v>
      </c>
      <c r="G2858" s="2" t="s">
        <v>4760</v>
      </c>
      <c r="H2858" t="s">
        <v>1405</v>
      </c>
    </row>
    <row r="2859" spans="1:8" x14ac:dyDescent="0.15">
      <c r="A2859" s="232">
        <v>2871</v>
      </c>
      <c r="B2859" t="s">
        <v>8164</v>
      </c>
      <c r="C2859" t="s">
        <v>8165</v>
      </c>
      <c r="D2859" t="s">
        <v>391</v>
      </c>
      <c r="E2859" s="2" t="s">
        <v>271</v>
      </c>
      <c r="F2859" t="s">
        <v>1932</v>
      </c>
      <c r="G2859" s="2" t="s">
        <v>1264</v>
      </c>
      <c r="H2859" t="s">
        <v>1405</v>
      </c>
    </row>
    <row r="2860" spans="1:8" x14ac:dyDescent="0.15">
      <c r="A2860" s="232">
        <v>2872</v>
      </c>
      <c r="B2860" t="s">
        <v>8166</v>
      </c>
      <c r="C2860" t="s">
        <v>8167</v>
      </c>
      <c r="D2860" t="s">
        <v>391</v>
      </c>
      <c r="E2860" s="2" t="s">
        <v>271</v>
      </c>
      <c r="F2860" t="s">
        <v>2003</v>
      </c>
      <c r="G2860" s="2" t="s">
        <v>7467</v>
      </c>
      <c r="H2860" t="s">
        <v>1405</v>
      </c>
    </row>
    <row r="2861" spans="1:8" x14ac:dyDescent="0.15">
      <c r="A2861" s="232">
        <v>2873</v>
      </c>
      <c r="B2861" t="s">
        <v>8168</v>
      </c>
      <c r="C2861" t="s">
        <v>8169</v>
      </c>
      <c r="D2861" t="s">
        <v>391</v>
      </c>
      <c r="E2861" s="2" t="s">
        <v>271</v>
      </c>
      <c r="F2861" t="s">
        <v>2018</v>
      </c>
      <c r="G2861" s="2" t="s">
        <v>1033</v>
      </c>
      <c r="H2861" t="s">
        <v>1405</v>
      </c>
    </row>
    <row r="2862" spans="1:8" x14ac:dyDescent="0.15">
      <c r="A2862" s="232">
        <v>2874</v>
      </c>
      <c r="B2862" t="s">
        <v>8170</v>
      </c>
      <c r="C2862" t="s">
        <v>8171</v>
      </c>
      <c r="D2862" t="s">
        <v>391</v>
      </c>
      <c r="E2862" s="2" t="s">
        <v>271</v>
      </c>
      <c r="F2862" t="s">
        <v>2108</v>
      </c>
      <c r="G2862" s="2" t="s">
        <v>647</v>
      </c>
      <c r="H2862" t="s">
        <v>1405</v>
      </c>
    </row>
    <row r="2863" spans="1:8" x14ac:dyDescent="0.15">
      <c r="A2863" s="232">
        <v>2875</v>
      </c>
      <c r="B2863" t="s">
        <v>8172</v>
      </c>
      <c r="C2863" t="s">
        <v>8173</v>
      </c>
      <c r="D2863" t="s">
        <v>391</v>
      </c>
      <c r="E2863" s="2" t="s">
        <v>270</v>
      </c>
      <c r="F2863" t="s">
        <v>2003</v>
      </c>
      <c r="G2863" s="2" t="s">
        <v>4144</v>
      </c>
      <c r="H2863" t="s">
        <v>1405</v>
      </c>
    </row>
    <row r="2864" spans="1:8" x14ac:dyDescent="0.15">
      <c r="A2864" s="232">
        <v>2876</v>
      </c>
      <c r="B2864" t="s">
        <v>8174</v>
      </c>
      <c r="C2864" t="s">
        <v>8175</v>
      </c>
      <c r="D2864" t="s">
        <v>391</v>
      </c>
      <c r="E2864" s="2" t="s">
        <v>270</v>
      </c>
      <c r="F2864" t="s">
        <v>1921</v>
      </c>
      <c r="G2864" s="2" t="s">
        <v>984</v>
      </c>
      <c r="H2864" t="s">
        <v>1405</v>
      </c>
    </row>
    <row r="2865" spans="1:8" x14ac:dyDescent="0.15">
      <c r="A2865" s="232">
        <v>2877</v>
      </c>
      <c r="B2865" t="s">
        <v>8176</v>
      </c>
      <c r="C2865" t="s">
        <v>8177</v>
      </c>
      <c r="D2865" t="s">
        <v>391</v>
      </c>
      <c r="E2865" s="2" t="s">
        <v>270</v>
      </c>
      <c r="F2865" t="s">
        <v>2018</v>
      </c>
      <c r="G2865" s="2" t="s">
        <v>949</v>
      </c>
      <c r="H2865" t="s">
        <v>1405</v>
      </c>
    </row>
    <row r="2866" spans="1:8" x14ac:dyDescent="0.15">
      <c r="A2866" s="232">
        <v>2878</v>
      </c>
      <c r="B2866" t="s">
        <v>8178</v>
      </c>
      <c r="C2866" t="s">
        <v>8179</v>
      </c>
      <c r="D2866" t="s">
        <v>391</v>
      </c>
      <c r="E2866" s="2" t="s">
        <v>270</v>
      </c>
      <c r="F2866" t="s">
        <v>1901</v>
      </c>
      <c r="G2866" s="2" t="s">
        <v>717</v>
      </c>
      <c r="H2866" t="s">
        <v>1405</v>
      </c>
    </row>
    <row r="2867" spans="1:8" x14ac:dyDescent="0.15">
      <c r="A2867" s="232">
        <v>2879</v>
      </c>
      <c r="B2867" t="s">
        <v>8180</v>
      </c>
      <c r="C2867" t="s">
        <v>8181</v>
      </c>
      <c r="D2867" t="s">
        <v>391</v>
      </c>
      <c r="E2867" s="2" t="s">
        <v>270</v>
      </c>
      <c r="F2867" t="s">
        <v>1932</v>
      </c>
      <c r="G2867" s="2" t="s">
        <v>924</v>
      </c>
      <c r="H2867" t="s">
        <v>1405</v>
      </c>
    </row>
    <row r="2868" spans="1:8" x14ac:dyDescent="0.15">
      <c r="A2868" s="232">
        <v>2880</v>
      </c>
      <c r="B2868" t="s">
        <v>8182</v>
      </c>
      <c r="C2868" t="s">
        <v>8183</v>
      </c>
      <c r="D2868" t="s">
        <v>391</v>
      </c>
      <c r="E2868" s="2" t="s">
        <v>270</v>
      </c>
      <c r="F2868" t="s">
        <v>2476</v>
      </c>
      <c r="G2868" s="2" t="s">
        <v>558</v>
      </c>
      <c r="H2868" t="s">
        <v>1405</v>
      </c>
    </row>
    <row r="2869" spans="1:8" x14ac:dyDescent="0.15">
      <c r="A2869" s="232">
        <v>2881</v>
      </c>
      <c r="B2869" t="s">
        <v>8184</v>
      </c>
      <c r="C2869" t="s">
        <v>8185</v>
      </c>
      <c r="D2869" t="s">
        <v>391</v>
      </c>
      <c r="E2869" s="2" t="s">
        <v>270</v>
      </c>
      <c r="F2869" t="s">
        <v>1932</v>
      </c>
      <c r="G2869" s="2" t="s">
        <v>4305</v>
      </c>
      <c r="H2869" t="s">
        <v>1405</v>
      </c>
    </row>
    <row r="2870" spans="1:8" x14ac:dyDescent="0.15">
      <c r="A2870" s="232">
        <v>2882</v>
      </c>
      <c r="B2870" t="s">
        <v>8186</v>
      </c>
      <c r="C2870" t="s">
        <v>8187</v>
      </c>
      <c r="D2870" t="s">
        <v>391</v>
      </c>
      <c r="E2870" s="2" t="s">
        <v>270</v>
      </c>
      <c r="F2870" t="s">
        <v>1945</v>
      </c>
      <c r="G2870" s="2" t="s">
        <v>8188</v>
      </c>
      <c r="H2870" t="s">
        <v>1405</v>
      </c>
    </row>
    <row r="2871" spans="1:8" x14ac:dyDescent="0.15">
      <c r="A2871" s="232">
        <v>2883</v>
      </c>
      <c r="B2871" t="s">
        <v>8189</v>
      </c>
      <c r="C2871" t="s">
        <v>8190</v>
      </c>
      <c r="D2871" t="s">
        <v>391</v>
      </c>
      <c r="E2871" s="2" t="s">
        <v>270</v>
      </c>
      <c r="F2871" t="s">
        <v>2273</v>
      </c>
      <c r="G2871" s="2" t="s">
        <v>1265</v>
      </c>
      <c r="H2871" t="s">
        <v>1405</v>
      </c>
    </row>
    <row r="2872" spans="1:8" x14ac:dyDescent="0.15">
      <c r="A2872" s="232">
        <v>2884</v>
      </c>
      <c r="B2872" t="s">
        <v>8191</v>
      </c>
      <c r="C2872" t="s">
        <v>8192</v>
      </c>
      <c r="D2872" t="s">
        <v>391</v>
      </c>
      <c r="E2872" s="2" t="s">
        <v>270</v>
      </c>
      <c r="F2872" t="s">
        <v>2373</v>
      </c>
      <c r="G2872" s="2" t="s">
        <v>509</v>
      </c>
      <c r="H2872" t="s">
        <v>1405</v>
      </c>
    </row>
    <row r="2873" spans="1:8" x14ac:dyDescent="0.15">
      <c r="A2873" s="232">
        <v>2885</v>
      </c>
      <c r="B2873" t="s">
        <v>8193</v>
      </c>
      <c r="C2873" t="s">
        <v>8194</v>
      </c>
      <c r="D2873" t="s">
        <v>391</v>
      </c>
      <c r="E2873" s="2" t="s">
        <v>270</v>
      </c>
      <c r="F2873" t="s">
        <v>1921</v>
      </c>
      <c r="G2873" s="2" t="s">
        <v>559</v>
      </c>
      <c r="H2873" t="s">
        <v>1405</v>
      </c>
    </row>
    <row r="2874" spans="1:8" x14ac:dyDescent="0.15">
      <c r="A2874" s="232">
        <v>2886</v>
      </c>
      <c r="B2874" t="s">
        <v>8195</v>
      </c>
      <c r="C2874" t="s">
        <v>8196</v>
      </c>
      <c r="D2874" t="s">
        <v>391</v>
      </c>
      <c r="E2874" s="2" t="s">
        <v>269</v>
      </c>
      <c r="F2874" t="s">
        <v>1945</v>
      </c>
      <c r="G2874" s="2" t="s">
        <v>1140</v>
      </c>
      <c r="H2874" t="s">
        <v>1405</v>
      </c>
    </row>
    <row r="2875" spans="1:8" x14ac:dyDescent="0.15">
      <c r="A2875" s="232">
        <v>2887</v>
      </c>
      <c r="B2875" t="s">
        <v>8197</v>
      </c>
      <c r="C2875" t="s">
        <v>8198</v>
      </c>
      <c r="D2875" t="s">
        <v>391</v>
      </c>
      <c r="E2875" s="2" t="s">
        <v>269</v>
      </c>
      <c r="F2875" t="s">
        <v>2021</v>
      </c>
      <c r="G2875" s="2" t="s">
        <v>3121</v>
      </c>
      <c r="H2875" t="s">
        <v>1405</v>
      </c>
    </row>
    <row r="2876" spans="1:8" x14ac:dyDescent="0.15">
      <c r="A2876" s="232">
        <v>2888</v>
      </c>
      <c r="B2876" t="s">
        <v>8199</v>
      </c>
      <c r="C2876" t="s">
        <v>8200</v>
      </c>
      <c r="D2876" t="s">
        <v>391</v>
      </c>
      <c r="E2876" s="2" t="s">
        <v>269</v>
      </c>
      <c r="F2876" t="s">
        <v>1932</v>
      </c>
      <c r="G2876" s="2" t="s">
        <v>697</v>
      </c>
      <c r="H2876" t="s">
        <v>1405</v>
      </c>
    </row>
    <row r="2877" spans="1:8" x14ac:dyDescent="0.15">
      <c r="A2877" s="232">
        <v>2889</v>
      </c>
      <c r="B2877" t="s">
        <v>8201</v>
      </c>
      <c r="C2877" t="s">
        <v>8202</v>
      </c>
      <c r="D2877" t="s">
        <v>391</v>
      </c>
      <c r="E2877" s="2" t="s">
        <v>269</v>
      </c>
      <c r="F2877" t="s">
        <v>2476</v>
      </c>
      <c r="G2877" s="2" t="s">
        <v>1266</v>
      </c>
      <c r="H2877" t="s">
        <v>1405</v>
      </c>
    </row>
    <row r="2878" spans="1:8" x14ac:dyDescent="0.15">
      <c r="A2878" s="232">
        <v>2890</v>
      </c>
      <c r="B2878" t="s">
        <v>8203</v>
      </c>
      <c r="C2878" t="s">
        <v>8204</v>
      </c>
      <c r="D2878" t="s">
        <v>391</v>
      </c>
      <c r="E2878" s="2" t="s">
        <v>269</v>
      </c>
      <c r="F2878" t="s">
        <v>2003</v>
      </c>
      <c r="G2878" s="2" t="s">
        <v>6971</v>
      </c>
      <c r="H2878" t="s">
        <v>1405</v>
      </c>
    </row>
    <row r="2879" spans="1:8" x14ac:dyDescent="0.15">
      <c r="A2879" s="232">
        <v>2891</v>
      </c>
      <c r="B2879" t="s">
        <v>8205</v>
      </c>
      <c r="C2879" t="s">
        <v>8206</v>
      </c>
      <c r="D2879" t="s">
        <v>391</v>
      </c>
      <c r="E2879" s="2" t="s">
        <v>269</v>
      </c>
      <c r="F2879" t="s">
        <v>1964</v>
      </c>
      <c r="G2879" s="2" t="s">
        <v>533</v>
      </c>
      <c r="H2879" t="s">
        <v>1405</v>
      </c>
    </row>
    <row r="2880" spans="1:8" x14ac:dyDescent="0.15">
      <c r="A2880" s="232">
        <v>2892</v>
      </c>
      <c r="B2880" t="s">
        <v>8207</v>
      </c>
      <c r="C2880" t="s">
        <v>8208</v>
      </c>
      <c r="D2880" t="s">
        <v>391</v>
      </c>
      <c r="E2880" s="2" t="s">
        <v>269</v>
      </c>
      <c r="F2880" t="s">
        <v>2003</v>
      </c>
      <c r="G2880" s="2" t="s">
        <v>8209</v>
      </c>
      <c r="H2880" t="s">
        <v>1405</v>
      </c>
    </row>
    <row r="2881" spans="1:8" x14ac:dyDescent="0.15">
      <c r="A2881" s="232">
        <v>2893</v>
      </c>
      <c r="B2881" t="s">
        <v>8210</v>
      </c>
      <c r="C2881" t="s">
        <v>8211</v>
      </c>
      <c r="D2881" t="s">
        <v>391</v>
      </c>
      <c r="E2881" s="2" t="s">
        <v>269</v>
      </c>
      <c r="F2881" t="s">
        <v>1945</v>
      </c>
      <c r="G2881" s="2" t="s">
        <v>663</v>
      </c>
      <c r="H2881" t="s">
        <v>1405</v>
      </c>
    </row>
    <row r="2882" spans="1:8" x14ac:dyDescent="0.15">
      <c r="A2882" s="232">
        <v>2894</v>
      </c>
      <c r="B2882" t="s">
        <v>8212</v>
      </c>
      <c r="C2882" t="s">
        <v>8213</v>
      </c>
      <c r="D2882" t="s">
        <v>391</v>
      </c>
      <c r="E2882" s="2" t="s">
        <v>269</v>
      </c>
      <c r="F2882" t="s">
        <v>1932</v>
      </c>
      <c r="G2882" s="2" t="s">
        <v>3659</v>
      </c>
      <c r="H2882" t="s">
        <v>1405</v>
      </c>
    </row>
    <row r="2883" spans="1:8" x14ac:dyDescent="0.15">
      <c r="A2883" s="232">
        <v>2895</v>
      </c>
      <c r="B2883" t="s">
        <v>8214</v>
      </c>
      <c r="C2883" t="s">
        <v>8215</v>
      </c>
      <c r="D2883" t="s">
        <v>391</v>
      </c>
      <c r="E2883" s="2" t="s">
        <v>269</v>
      </c>
      <c r="F2883" t="s">
        <v>2206</v>
      </c>
      <c r="G2883" s="2" t="s">
        <v>541</v>
      </c>
      <c r="H2883" t="s">
        <v>1405</v>
      </c>
    </row>
    <row r="2884" spans="1:8" x14ac:dyDescent="0.15">
      <c r="A2884" s="232">
        <v>2896</v>
      </c>
      <c r="B2884" t="s">
        <v>8216</v>
      </c>
      <c r="C2884" t="s">
        <v>8217</v>
      </c>
      <c r="D2884" t="s">
        <v>391</v>
      </c>
      <c r="E2884" s="2" t="s">
        <v>269</v>
      </c>
      <c r="F2884" t="s">
        <v>1980</v>
      </c>
      <c r="G2884" s="2" t="s">
        <v>1095</v>
      </c>
      <c r="H2884" t="s">
        <v>1405</v>
      </c>
    </row>
    <row r="2885" spans="1:8" x14ac:dyDescent="0.15">
      <c r="A2885" s="232">
        <v>2897</v>
      </c>
      <c r="B2885" t="s">
        <v>8218</v>
      </c>
      <c r="C2885" t="s">
        <v>8219</v>
      </c>
      <c r="D2885" t="s">
        <v>391</v>
      </c>
      <c r="E2885" s="2" t="s">
        <v>269</v>
      </c>
      <c r="F2885" t="s">
        <v>1980</v>
      </c>
      <c r="G2885" s="2" t="s">
        <v>611</v>
      </c>
      <c r="H2885" t="s">
        <v>1405</v>
      </c>
    </row>
    <row r="2886" spans="1:8" x14ac:dyDescent="0.15">
      <c r="A2886" s="232">
        <v>2898</v>
      </c>
      <c r="B2886" t="s">
        <v>8220</v>
      </c>
      <c r="C2886" t="s">
        <v>8221</v>
      </c>
      <c r="D2886" t="s">
        <v>391</v>
      </c>
      <c r="E2886" s="2" t="s">
        <v>269</v>
      </c>
      <c r="F2886" t="s">
        <v>1932</v>
      </c>
      <c r="G2886" s="2" t="s">
        <v>752</v>
      </c>
      <c r="H2886" t="s">
        <v>1405</v>
      </c>
    </row>
    <row r="2887" spans="1:8" x14ac:dyDescent="0.15">
      <c r="A2887" s="232">
        <v>2899</v>
      </c>
      <c r="B2887" t="s">
        <v>8222</v>
      </c>
      <c r="C2887" t="s">
        <v>8223</v>
      </c>
      <c r="D2887" t="s">
        <v>391</v>
      </c>
      <c r="E2887" s="2" t="s">
        <v>269</v>
      </c>
      <c r="F2887" t="s">
        <v>2031</v>
      </c>
      <c r="G2887" s="2" t="s">
        <v>539</v>
      </c>
      <c r="H2887" t="s">
        <v>1405</v>
      </c>
    </row>
    <row r="2888" spans="1:8" x14ac:dyDescent="0.15">
      <c r="A2888" s="232">
        <v>2900</v>
      </c>
      <c r="B2888" t="s">
        <v>8224</v>
      </c>
      <c r="C2888" t="s">
        <v>8225</v>
      </c>
      <c r="D2888" t="s">
        <v>391</v>
      </c>
      <c r="E2888" s="2" t="s">
        <v>269</v>
      </c>
      <c r="F2888" t="s">
        <v>1921</v>
      </c>
      <c r="G2888" s="2" t="s">
        <v>1148</v>
      </c>
      <c r="H2888" t="s">
        <v>1405</v>
      </c>
    </row>
    <row r="2889" spans="1:8" x14ac:dyDescent="0.15">
      <c r="A2889" s="232">
        <v>2901</v>
      </c>
      <c r="B2889" t="s">
        <v>8226</v>
      </c>
      <c r="C2889" t="s">
        <v>8227</v>
      </c>
      <c r="D2889" t="s">
        <v>391</v>
      </c>
      <c r="E2889" s="2" t="s">
        <v>269</v>
      </c>
      <c r="F2889" t="s">
        <v>1910</v>
      </c>
      <c r="G2889" s="2" t="s">
        <v>1181</v>
      </c>
      <c r="H2889" t="s">
        <v>1405</v>
      </c>
    </row>
    <row r="2890" spans="1:8" x14ac:dyDescent="0.15">
      <c r="A2890" s="232">
        <v>2902</v>
      </c>
      <c r="B2890" t="s">
        <v>8228</v>
      </c>
      <c r="C2890" t="s">
        <v>8229</v>
      </c>
      <c r="D2890" t="s">
        <v>391</v>
      </c>
      <c r="E2890" s="2" t="s">
        <v>269</v>
      </c>
      <c r="F2890" t="s">
        <v>1932</v>
      </c>
      <c r="G2890" s="2" t="s">
        <v>724</v>
      </c>
      <c r="H2890" t="s">
        <v>1405</v>
      </c>
    </row>
    <row r="2891" spans="1:8" x14ac:dyDescent="0.15">
      <c r="A2891" s="232">
        <v>2903</v>
      </c>
      <c r="B2891" t="s">
        <v>8230</v>
      </c>
      <c r="C2891" t="s">
        <v>8231</v>
      </c>
      <c r="D2891" t="s">
        <v>391</v>
      </c>
      <c r="E2891" s="2" t="s">
        <v>1392</v>
      </c>
      <c r="F2891" t="s">
        <v>1917</v>
      </c>
      <c r="G2891" s="2" t="s">
        <v>624</v>
      </c>
      <c r="H2891" t="s">
        <v>1405</v>
      </c>
    </row>
    <row r="2892" spans="1:8" x14ac:dyDescent="0.15">
      <c r="A2892" s="232">
        <v>2904</v>
      </c>
      <c r="B2892" t="s">
        <v>8232</v>
      </c>
      <c r="C2892" t="s">
        <v>8233</v>
      </c>
      <c r="D2892" t="s">
        <v>391</v>
      </c>
      <c r="E2892" s="2" t="s">
        <v>1392</v>
      </c>
      <c r="F2892" t="s">
        <v>2476</v>
      </c>
      <c r="G2892" s="2" t="s">
        <v>5749</v>
      </c>
      <c r="H2892" t="s">
        <v>1405</v>
      </c>
    </row>
    <row r="2893" spans="1:8" x14ac:dyDescent="0.15">
      <c r="A2893" s="232">
        <v>2905</v>
      </c>
      <c r="B2893" t="s">
        <v>8234</v>
      </c>
      <c r="C2893" t="s">
        <v>8235</v>
      </c>
      <c r="D2893" t="s">
        <v>391</v>
      </c>
      <c r="E2893" s="2" t="s">
        <v>1392</v>
      </c>
      <c r="F2893" t="s">
        <v>2553</v>
      </c>
      <c r="G2893" s="2" t="s">
        <v>3427</v>
      </c>
      <c r="H2893" t="s">
        <v>1405</v>
      </c>
    </row>
    <row r="2894" spans="1:8" x14ac:dyDescent="0.15">
      <c r="A2894" s="232">
        <v>2906</v>
      </c>
      <c r="B2894" t="s">
        <v>8236</v>
      </c>
      <c r="C2894" t="s">
        <v>8237</v>
      </c>
      <c r="D2894" t="s">
        <v>391</v>
      </c>
      <c r="E2894" s="2" t="s">
        <v>1392</v>
      </c>
      <c r="F2894" t="s">
        <v>1980</v>
      </c>
      <c r="G2894" s="2" t="s">
        <v>4879</v>
      </c>
      <c r="H2894" t="s">
        <v>1405</v>
      </c>
    </row>
    <row r="2895" spans="1:8" x14ac:dyDescent="0.15">
      <c r="A2895" s="232">
        <v>2907</v>
      </c>
      <c r="B2895" t="s">
        <v>8238</v>
      </c>
      <c r="C2895" t="s">
        <v>8239</v>
      </c>
      <c r="D2895" t="s">
        <v>391</v>
      </c>
      <c r="E2895" s="2" t="s">
        <v>1392</v>
      </c>
      <c r="F2895" t="s">
        <v>2206</v>
      </c>
      <c r="G2895" s="2" t="s">
        <v>1019</v>
      </c>
      <c r="H2895" t="s">
        <v>1405</v>
      </c>
    </row>
    <row r="2896" spans="1:8" x14ac:dyDescent="0.15">
      <c r="A2896" s="232">
        <v>2908</v>
      </c>
      <c r="B2896" t="s">
        <v>8240</v>
      </c>
      <c r="C2896" t="s">
        <v>8241</v>
      </c>
      <c r="D2896" t="s">
        <v>391</v>
      </c>
      <c r="E2896" s="2" t="s">
        <v>1392</v>
      </c>
      <c r="F2896" t="s">
        <v>1980</v>
      </c>
      <c r="G2896" s="2" t="s">
        <v>2134</v>
      </c>
      <c r="H2896" t="s">
        <v>1405</v>
      </c>
    </row>
    <row r="2897" spans="1:8" x14ac:dyDescent="0.15">
      <c r="A2897" s="232">
        <v>2909</v>
      </c>
      <c r="B2897" t="s">
        <v>8242</v>
      </c>
      <c r="C2897" t="s">
        <v>8243</v>
      </c>
      <c r="D2897" t="s">
        <v>391</v>
      </c>
      <c r="E2897" s="2" t="s">
        <v>1392</v>
      </c>
      <c r="F2897" t="s">
        <v>2108</v>
      </c>
      <c r="G2897" s="2" t="s">
        <v>1018</v>
      </c>
      <c r="H2897" t="s">
        <v>1405</v>
      </c>
    </row>
    <row r="2898" spans="1:8" x14ac:dyDescent="0.15">
      <c r="A2898" s="232">
        <v>2910</v>
      </c>
      <c r="B2898" t="s">
        <v>8244</v>
      </c>
      <c r="C2898" t="s">
        <v>8245</v>
      </c>
      <c r="D2898" t="s">
        <v>391</v>
      </c>
      <c r="E2898" s="2" t="s">
        <v>1392</v>
      </c>
      <c r="F2898" t="s">
        <v>2476</v>
      </c>
      <c r="G2898" s="2" t="s">
        <v>2503</v>
      </c>
      <c r="H2898" t="s">
        <v>1405</v>
      </c>
    </row>
    <row r="2899" spans="1:8" x14ac:dyDescent="0.15">
      <c r="A2899" s="232">
        <v>2911</v>
      </c>
      <c r="B2899" t="s">
        <v>8246</v>
      </c>
      <c r="C2899" t="s">
        <v>8247</v>
      </c>
      <c r="D2899" t="s">
        <v>391</v>
      </c>
      <c r="E2899" s="2" t="s">
        <v>1392</v>
      </c>
      <c r="F2899" t="s">
        <v>2689</v>
      </c>
      <c r="G2899" s="2" t="s">
        <v>5930</v>
      </c>
      <c r="H2899" t="s">
        <v>1405</v>
      </c>
    </row>
    <row r="2900" spans="1:8" x14ac:dyDescent="0.15">
      <c r="A2900" s="232">
        <v>2912</v>
      </c>
      <c r="B2900" t="s">
        <v>8248</v>
      </c>
      <c r="C2900" t="s">
        <v>8249</v>
      </c>
      <c r="D2900" t="s">
        <v>391</v>
      </c>
      <c r="E2900" s="2" t="s">
        <v>1392</v>
      </c>
      <c r="F2900" t="s">
        <v>1932</v>
      </c>
      <c r="G2900" s="2" t="s">
        <v>8250</v>
      </c>
      <c r="H2900" t="s">
        <v>1405</v>
      </c>
    </row>
    <row r="2901" spans="1:8" x14ac:dyDescent="0.15">
      <c r="A2901" s="232">
        <v>2913</v>
      </c>
      <c r="B2901" t="s">
        <v>8251</v>
      </c>
      <c r="C2901" t="s">
        <v>8252</v>
      </c>
      <c r="D2901" t="s">
        <v>391</v>
      </c>
      <c r="E2901" s="2" t="s">
        <v>1392</v>
      </c>
      <c r="F2901" t="s">
        <v>3357</v>
      </c>
      <c r="G2901" s="2" t="s">
        <v>856</v>
      </c>
      <c r="H2901" t="s">
        <v>1405</v>
      </c>
    </row>
    <row r="2902" spans="1:8" x14ac:dyDescent="0.15">
      <c r="A2902" s="232">
        <v>2914</v>
      </c>
      <c r="B2902" t="s">
        <v>8253</v>
      </c>
      <c r="C2902" t="s">
        <v>8254</v>
      </c>
      <c r="D2902" t="s">
        <v>391</v>
      </c>
      <c r="E2902" s="2" t="s">
        <v>1392</v>
      </c>
      <c r="F2902" t="s">
        <v>2553</v>
      </c>
      <c r="G2902" s="2" t="s">
        <v>4392</v>
      </c>
      <c r="H2902" t="s">
        <v>1405</v>
      </c>
    </row>
    <row r="2903" spans="1:8" x14ac:dyDescent="0.15">
      <c r="A2903" s="232">
        <v>2915</v>
      </c>
      <c r="B2903" t="s">
        <v>8255</v>
      </c>
      <c r="C2903" t="s">
        <v>8256</v>
      </c>
      <c r="D2903" t="s">
        <v>391</v>
      </c>
      <c r="E2903" s="2" t="s">
        <v>1392</v>
      </c>
      <c r="F2903" t="s">
        <v>1945</v>
      </c>
      <c r="G2903" s="2" t="s">
        <v>1260</v>
      </c>
      <c r="H2903" t="s">
        <v>1405</v>
      </c>
    </row>
    <row r="2904" spans="1:8" x14ac:dyDescent="0.15">
      <c r="A2904" s="232">
        <v>2916</v>
      </c>
      <c r="B2904" t="s">
        <v>8257</v>
      </c>
      <c r="C2904" t="s">
        <v>8258</v>
      </c>
      <c r="D2904" t="s">
        <v>391</v>
      </c>
      <c r="E2904" s="2" t="s">
        <v>1392</v>
      </c>
      <c r="F2904" t="s">
        <v>3357</v>
      </c>
      <c r="G2904" s="2" t="s">
        <v>2469</v>
      </c>
      <c r="H2904" t="s">
        <v>1405</v>
      </c>
    </row>
    <row r="2905" spans="1:8" x14ac:dyDescent="0.15">
      <c r="A2905" s="232">
        <v>2917</v>
      </c>
      <c r="B2905" t="s">
        <v>8259</v>
      </c>
      <c r="C2905" t="s">
        <v>8260</v>
      </c>
      <c r="D2905" t="s">
        <v>391</v>
      </c>
      <c r="E2905" s="2" t="s">
        <v>1392</v>
      </c>
      <c r="F2905" t="s">
        <v>1945</v>
      </c>
      <c r="G2905" s="2" t="s">
        <v>1032</v>
      </c>
      <c r="H2905" t="s">
        <v>1405</v>
      </c>
    </row>
    <row r="2906" spans="1:8" x14ac:dyDescent="0.15">
      <c r="A2906" s="232">
        <v>2918</v>
      </c>
      <c r="B2906" t="s">
        <v>8261</v>
      </c>
      <c r="C2906" t="s">
        <v>8262</v>
      </c>
      <c r="D2906" t="s">
        <v>391</v>
      </c>
      <c r="E2906" s="2" t="s">
        <v>1392</v>
      </c>
      <c r="F2906" t="s">
        <v>2003</v>
      </c>
      <c r="G2906" s="2" t="s">
        <v>7132</v>
      </c>
      <c r="H2906" t="s">
        <v>1405</v>
      </c>
    </row>
    <row r="2907" spans="1:8" x14ac:dyDescent="0.15">
      <c r="A2907" s="232">
        <v>2919</v>
      </c>
      <c r="B2907" t="s">
        <v>8263</v>
      </c>
      <c r="C2907" t="s">
        <v>8264</v>
      </c>
      <c r="D2907" t="s">
        <v>384</v>
      </c>
      <c r="E2907" s="2" t="s">
        <v>271</v>
      </c>
      <c r="F2907" t="s">
        <v>1932</v>
      </c>
      <c r="G2907" s="2" t="s">
        <v>808</v>
      </c>
      <c r="H2907" t="s">
        <v>1405</v>
      </c>
    </row>
    <row r="2908" spans="1:8" x14ac:dyDescent="0.15">
      <c r="A2908" s="232">
        <v>2920</v>
      </c>
      <c r="B2908" t="s">
        <v>8265</v>
      </c>
      <c r="C2908" t="s">
        <v>8266</v>
      </c>
      <c r="D2908" t="s">
        <v>384</v>
      </c>
      <c r="E2908" s="2" t="s">
        <v>271</v>
      </c>
      <c r="F2908" t="s">
        <v>1921</v>
      </c>
      <c r="G2908" s="2" t="s">
        <v>5050</v>
      </c>
      <c r="H2908" t="s">
        <v>1405</v>
      </c>
    </row>
    <row r="2909" spans="1:8" x14ac:dyDescent="0.15">
      <c r="A2909" s="232">
        <v>2921</v>
      </c>
      <c r="B2909" t="s">
        <v>8267</v>
      </c>
      <c r="C2909" t="s">
        <v>8268</v>
      </c>
      <c r="D2909" t="s">
        <v>384</v>
      </c>
      <c r="E2909" s="2" t="s">
        <v>270</v>
      </c>
      <c r="F2909" t="s">
        <v>1932</v>
      </c>
      <c r="G2909" s="2" t="s">
        <v>947</v>
      </c>
      <c r="H2909" t="s">
        <v>1405</v>
      </c>
    </row>
    <row r="2910" spans="1:8" x14ac:dyDescent="0.15">
      <c r="A2910" s="232">
        <v>2922</v>
      </c>
      <c r="B2910" t="s">
        <v>8269</v>
      </c>
      <c r="C2910" t="s">
        <v>8270</v>
      </c>
      <c r="D2910" t="s">
        <v>384</v>
      </c>
      <c r="E2910" s="2" t="s">
        <v>269</v>
      </c>
      <c r="F2910" t="s">
        <v>1932</v>
      </c>
      <c r="G2910" s="2" t="s">
        <v>4044</v>
      </c>
      <c r="H2910" t="s">
        <v>1405</v>
      </c>
    </row>
    <row r="2911" spans="1:8" x14ac:dyDescent="0.15">
      <c r="A2911" s="232">
        <v>2923</v>
      </c>
      <c r="B2911" t="s">
        <v>8271</v>
      </c>
      <c r="C2911" t="s">
        <v>8272</v>
      </c>
      <c r="D2911" t="s">
        <v>384</v>
      </c>
      <c r="E2911" s="2" t="s">
        <v>269</v>
      </c>
      <c r="F2911" t="s">
        <v>1932</v>
      </c>
      <c r="G2911" s="2" t="s">
        <v>757</v>
      </c>
      <c r="H2911" t="s">
        <v>1405</v>
      </c>
    </row>
    <row r="2912" spans="1:8" x14ac:dyDescent="0.15">
      <c r="A2912" s="232">
        <v>2924</v>
      </c>
      <c r="B2912" t="s">
        <v>8273</v>
      </c>
      <c r="C2912" t="s">
        <v>8274</v>
      </c>
      <c r="D2912" t="s">
        <v>384</v>
      </c>
      <c r="E2912" s="2" t="s">
        <v>1392</v>
      </c>
      <c r="F2912" t="s">
        <v>1932</v>
      </c>
      <c r="G2912" s="2" t="s">
        <v>1267</v>
      </c>
      <c r="H2912" t="s">
        <v>1405</v>
      </c>
    </row>
    <row r="2913" spans="1:8" x14ac:dyDescent="0.15">
      <c r="A2913" s="232">
        <v>2925</v>
      </c>
      <c r="B2913" t="s">
        <v>8275</v>
      </c>
      <c r="C2913" t="s">
        <v>8276</v>
      </c>
      <c r="D2913" t="s">
        <v>384</v>
      </c>
      <c r="E2913" s="2" t="s">
        <v>1392</v>
      </c>
      <c r="F2913" t="s">
        <v>1932</v>
      </c>
      <c r="G2913" s="2" t="s">
        <v>1268</v>
      </c>
      <c r="H2913" t="s">
        <v>1405</v>
      </c>
    </row>
    <row r="2914" spans="1:8" x14ac:dyDescent="0.15">
      <c r="A2914" s="232">
        <v>2926</v>
      </c>
      <c r="B2914" t="s">
        <v>8277</v>
      </c>
      <c r="C2914" t="s">
        <v>8278</v>
      </c>
      <c r="D2914" t="s">
        <v>416</v>
      </c>
      <c r="E2914" s="2" t="s">
        <v>271</v>
      </c>
      <c r="F2914" t="s">
        <v>1901</v>
      </c>
      <c r="G2914" s="2" t="s">
        <v>4468</v>
      </c>
      <c r="H2914" t="s">
        <v>1405</v>
      </c>
    </row>
    <row r="2915" spans="1:8" x14ac:dyDescent="0.15">
      <c r="A2915" s="232">
        <v>2927</v>
      </c>
      <c r="B2915" t="s">
        <v>8279</v>
      </c>
      <c r="C2915" t="s">
        <v>8280</v>
      </c>
      <c r="D2915" t="s">
        <v>416</v>
      </c>
      <c r="E2915" s="2" t="s">
        <v>271</v>
      </c>
      <c r="F2915" t="s">
        <v>1910</v>
      </c>
      <c r="G2915" s="2" t="s">
        <v>1269</v>
      </c>
      <c r="H2915" t="s">
        <v>1405</v>
      </c>
    </row>
    <row r="2916" spans="1:8" x14ac:dyDescent="0.15">
      <c r="A2916" s="232">
        <v>2928</v>
      </c>
      <c r="B2916" t="s">
        <v>8281</v>
      </c>
      <c r="C2916" t="s">
        <v>8282</v>
      </c>
      <c r="D2916" t="s">
        <v>416</v>
      </c>
      <c r="E2916" s="2" t="s">
        <v>271</v>
      </c>
      <c r="F2916" t="s">
        <v>1910</v>
      </c>
      <c r="G2916" s="2" t="s">
        <v>8283</v>
      </c>
      <c r="H2916" t="s">
        <v>1405</v>
      </c>
    </row>
    <row r="2917" spans="1:8" x14ac:dyDescent="0.15">
      <c r="A2917" s="232">
        <v>2929</v>
      </c>
      <c r="B2917" t="s">
        <v>8284</v>
      </c>
      <c r="C2917" t="s">
        <v>8285</v>
      </c>
      <c r="D2917" t="s">
        <v>416</v>
      </c>
      <c r="E2917" s="2" t="s">
        <v>271</v>
      </c>
      <c r="F2917" t="s">
        <v>1932</v>
      </c>
      <c r="G2917" s="2" t="s">
        <v>500</v>
      </c>
      <c r="H2917" t="s">
        <v>1405</v>
      </c>
    </row>
    <row r="2918" spans="1:8" x14ac:dyDescent="0.15">
      <c r="A2918" s="232">
        <v>2930</v>
      </c>
      <c r="B2918" t="s">
        <v>8286</v>
      </c>
      <c r="C2918" t="s">
        <v>8287</v>
      </c>
      <c r="D2918" t="s">
        <v>416</v>
      </c>
      <c r="E2918" s="2" t="s">
        <v>271</v>
      </c>
      <c r="F2918" t="s">
        <v>2003</v>
      </c>
      <c r="G2918" s="2" t="s">
        <v>1270</v>
      </c>
      <c r="H2918" t="s">
        <v>1405</v>
      </c>
    </row>
    <row r="2919" spans="1:8" x14ac:dyDescent="0.15">
      <c r="A2919" s="232">
        <v>2931</v>
      </c>
      <c r="B2919" t="s">
        <v>8288</v>
      </c>
      <c r="C2919" t="s">
        <v>8289</v>
      </c>
      <c r="D2919" t="s">
        <v>416</v>
      </c>
      <c r="E2919" s="2" t="s">
        <v>271</v>
      </c>
      <c r="F2919" t="s">
        <v>1910</v>
      </c>
      <c r="G2919" s="2" t="s">
        <v>585</v>
      </c>
      <c r="H2919" t="s">
        <v>1405</v>
      </c>
    </row>
    <row r="2920" spans="1:8" x14ac:dyDescent="0.15">
      <c r="A2920" s="232">
        <v>2932</v>
      </c>
      <c r="B2920" t="s">
        <v>8290</v>
      </c>
      <c r="C2920" t="s">
        <v>8291</v>
      </c>
      <c r="D2920" t="s">
        <v>416</v>
      </c>
      <c r="E2920" s="2" t="s">
        <v>271</v>
      </c>
      <c r="F2920" t="s">
        <v>1910</v>
      </c>
      <c r="G2920" s="2" t="s">
        <v>8292</v>
      </c>
      <c r="H2920" t="s">
        <v>1405</v>
      </c>
    </row>
    <row r="2921" spans="1:8" x14ac:dyDescent="0.15">
      <c r="A2921" s="232">
        <v>2933</v>
      </c>
      <c r="B2921" t="s">
        <v>8293</v>
      </c>
      <c r="C2921" t="s">
        <v>8294</v>
      </c>
      <c r="D2921" t="s">
        <v>416</v>
      </c>
      <c r="E2921" s="2" t="s">
        <v>271</v>
      </c>
      <c r="F2921" t="s">
        <v>1932</v>
      </c>
      <c r="G2921" s="2" t="s">
        <v>8043</v>
      </c>
      <c r="H2921" t="s">
        <v>1405</v>
      </c>
    </row>
    <row r="2922" spans="1:8" x14ac:dyDescent="0.15">
      <c r="A2922" s="232">
        <v>2934</v>
      </c>
      <c r="B2922" t="s">
        <v>8295</v>
      </c>
      <c r="C2922" t="s">
        <v>8296</v>
      </c>
      <c r="D2922" t="s">
        <v>416</v>
      </c>
      <c r="E2922" s="2" t="s">
        <v>271</v>
      </c>
      <c r="F2922" t="s">
        <v>1910</v>
      </c>
      <c r="G2922" s="2" t="s">
        <v>8297</v>
      </c>
      <c r="H2922" t="s">
        <v>1405</v>
      </c>
    </row>
    <row r="2923" spans="1:8" x14ac:dyDescent="0.15">
      <c r="A2923" s="232">
        <v>2935</v>
      </c>
      <c r="B2923" t="s">
        <v>8298</v>
      </c>
      <c r="C2923" t="s">
        <v>8299</v>
      </c>
      <c r="D2923" t="s">
        <v>416</v>
      </c>
      <c r="E2923" s="2" t="s">
        <v>271</v>
      </c>
      <c r="F2923" t="s">
        <v>2087</v>
      </c>
      <c r="G2923" s="2" t="s">
        <v>584</v>
      </c>
      <c r="H2923" t="s">
        <v>1405</v>
      </c>
    </row>
    <row r="2924" spans="1:8" x14ac:dyDescent="0.15">
      <c r="A2924" s="232">
        <v>2936</v>
      </c>
      <c r="B2924" t="s">
        <v>8300</v>
      </c>
      <c r="C2924" t="s">
        <v>8301</v>
      </c>
      <c r="D2924" t="s">
        <v>416</v>
      </c>
      <c r="E2924" s="2" t="s">
        <v>271</v>
      </c>
      <c r="F2924" t="s">
        <v>2003</v>
      </c>
      <c r="G2924" s="2" t="s">
        <v>8302</v>
      </c>
      <c r="H2924" t="s">
        <v>1405</v>
      </c>
    </row>
    <row r="2925" spans="1:8" x14ac:dyDescent="0.15">
      <c r="A2925" s="232">
        <v>2937</v>
      </c>
      <c r="B2925" t="s">
        <v>8303</v>
      </c>
      <c r="C2925" t="s">
        <v>8304</v>
      </c>
      <c r="D2925" t="s">
        <v>416</v>
      </c>
      <c r="E2925" s="2" t="s">
        <v>271</v>
      </c>
      <c r="F2925" t="s">
        <v>1910</v>
      </c>
      <c r="G2925" s="2" t="s">
        <v>1158</v>
      </c>
      <c r="H2925" t="s">
        <v>1405</v>
      </c>
    </row>
    <row r="2926" spans="1:8" x14ac:dyDescent="0.15">
      <c r="A2926" s="232">
        <v>2938</v>
      </c>
      <c r="B2926" t="s">
        <v>8305</v>
      </c>
      <c r="C2926" t="s">
        <v>8306</v>
      </c>
      <c r="D2926" t="s">
        <v>416</v>
      </c>
      <c r="E2926" s="2" t="s">
        <v>271</v>
      </c>
      <c r="F2926" t="s">
        <v>2003</v>
      </c>
      <c r="G2926" s="2" t="s">
        <v>4021</v>
      </c>
      <c r="H2926" t="s">
        <v>1405</v>
      </c>
    </row>
    <row r="2927" spans="1:8" x14ac:dyDescent="0.15">
      <c r="A2927" s="232">
        <v>2939</v>
      </c>
      <c r="B2927" t="s">
        <v>8307</v>
      </c>
      <c r="C2927" t="s">
        <v>8308</v>
      </c>
      <c r="D2927" t="s">
        <v>416</v>
      </c>
      <c r="E2927" s="2" t="s">
        <v>271</v>
      </c>
      <c r="F2927" t="s">
        <v>2003</v>
      </c>
      <c r="G2927" s="2" t="s">
        <v>1243</v>
      </c>
      <c r="H2927" t="s">
        <v>1405</v>
      </c>
    </row>
    <row r="2928" spans="1:8" x14ac:dyDescent="0.15">
      <c r="A2928" s="232">
        <v>2940</v>
      </c>
      <c r="B2928" t="s">
        <v>8309</v>
      </c>
      <c r="C2928" t="s">
        <v>8310</v>
      </c>
      <c r="D2928" t="s">
        <v>416</v>
      </c>
      <c r="E2928" s="2" t="s">
        <v>271</v>
      </c>
      <c r="F2928" t="s">
        <v>1901</v>
      </c>
      <c r="G2928" s="2" t="s">
        <v>578</v>
      </c>
      <c r="H2928" t="s">
        <v>1405</v>
      </c>
    </row>
    <row r="2929" spans="1:8" x14ac:dyDescent="0.15">
      <c r="A2929" s="232">
        <v>2941</v>
      </c>
      <c r="B2929" t="s">
        <v>8311</v>
      </c>
      <c r="C2929" t="s">
        <v>8312</v>
      </c>
      <c r="D2929" t="s">
        <v>416</v>
      </c>
      <c r="E2929" s="2" t="s">
        <v>271</v>
      </c>
      <c r="F2929" t="s">
        <v>2003</v>
      </c>
      <c r="G2929" s="2" t="s">
        <v>3689</v>
      </c>
      <c r="H2929" t="s">
        <v>1405</v>
      </c>
    </row>
    <row r="2930" spans="1:8" x14ac:dyDescent="0.15">
      <c r="A2930" s="232">
        <v>2942</v>
      </c>
      <c r="B2930" t="s">
        <v>8313</v>
      </c>
      <c r="C2930" t="s">
        <v>8314</v>
      </c>
      <c r="D2930" t="s">
        <v>416</v>
      </c>
      <c r="E2930" s="2" t="s">
        <v>271</v>
      </c>
      <c r="F2930" t="s">
        <v>1910</v>
      </c>
      <c r="G2930" s="2" t="s">
        <v>1271</v>
      </c>
      <c r="H2930" t="s">
        <v>1405</v>
      </c>
    </row>
    <row r="2931" spans="1:8" x14ac:dyDescent="0.15">
      <c r="A2931" s="232">
        <v>2943</v>
      </c>
      <c r="B2931" t="s">
        <v>8315</v>
      </c>
      <c r="C2931" t="s">
        <v>8316</v>
      </c>
      <c r="D2931" t="s">
        <v>416</v>
      </c>
      <c r="E2931" s="2" t="s">
        <v>271</v>
      </c>
      <c r="F2931" t="s">
        <v>2212</v>
      </c>
      <c r="G2931" s="2" t="s">
        <v>584</v>
      </c>
      <c r="H2931" t="s">
        <v>1405</v>
      </c>
    </row>
    <row r="2932" spans="1:8" x14ac:dyDescent="0.15">
      <c r="A2932" s="232">
        <v>2944</v>
      </c>
      <c r="B2932" t="s">
        <v>8317</v>
      </c>
      <c r="C2932" t="s">
        <v>8318</v>
      </c>
      <c r="D2932" t="s">
        <v>416</v>
      </c>
      <c r="E2932" s="2" t="s">
        <v>270</v>
      </c>
      <c r="F2932" t="s">
        <v>2355</v>
      </c>
      <c r="G2932" s="2" t="s">
        <v>3524</v>
      </c>
      <c r="H2932" t="s">
        <v>1405</v>
      </c>
    </row>
    <row r="2933" spans="1:8" x14ac:dyDescent="0.15">
      <c r="A2933" s="232">
        <v>2945</v>
      </c>
      <c r="B2933" t="s">
        <v>8319</v>
      </c>
      <c r="C2933" t="s">
        <v>8320</v>
      </c>
      <c r="D2933" t="s">
        <v>416</v>
      </c>
      <c r="E2933" s="2" t="s">
        <v>270</v>
      </c>
      <c r="F2933" t="s">
        <v>2276</v>
      </c>
      <c r="G2933" s="2" t="s">
        <v>2157</v>
      </c>
      <c r="H2933" t="s">
        <v>1405</v>
      </c>
    </row>
    <row r="2934" spans="1:8" x14ac:dyDescent="0.15">
      <c r="A2934" s="232">
        <v>2946</v>
      </c>
      <c r="B2934" t="s">
        <v>8321</v>
      </c>
      <c r="C2934" t="s">
        <v>8322</v>
      </c>
      <c r="D2934" t="s">
        <v>416</v>
      </c>
      <c r="E2934" s="2" t="s">
        <v>270</v>
      </c>
      <c r="F2934" t="s">
        <v>1932</v>
      </c>
      <c r="G2934" s="2" t="s">
        <v>1272</v>
      </c>
      <c r="H2934" t="s">
        <v>1405</v>
      </c>
    </row>
    <row r="2935" spans="1:8" x14ac:dyDescent="0.15">
      <c r="A2935" s="232">
        <v>2947</v>
      </c>
      <c r="B2935" t="s">
        <v>8323</v>
      </c>
      <c r="C2935" t="s">
        <v>8324</v>
      </c>
      <c r="D2935" t="s">
        <v>416</v>
      </c>
      <c r="E2935" s="2" t="s">
        <v>270</v>
      </c>
      <c r="F2935" t="s">
        <v>2137</v>
      </c>
      <c r="G2935" s="2" t="s">
        <v>1138</v>
      </c>
      <c r="H2935" t="s">
        <v>1405</v>
      </c>
    </row>
    <row r="2936" spans="1:8" x14ac:dyDescent="0.15">
      <c r="A2936" s="232">
        <v>2948</v>
      </c>
      <c r="B2936" t="s">
        <v>8325</v>
      </c>
      <c r="C2936" t="s">
        <v>8326</v>
      </c>
      <c r="D2936" t="s">
        <v>416</v>
      </c>
      <c r="E2936" s="2" t="s">
        <v>270</v>
      </c>
      <c r="F2936" t="s">
        <v>1901</v>
      </c>
      <c r="G2936" s="2" t="s">
        <v>845</v>
      </c>
      <c r="H2936" t="s">
        <v>1405</v>
      </c>
    </row>
    <row r="2937" spans="1:8" x14ac:dyDescent="0.15">
      <c r="A2937" s="232">
        <v>2949</v>
      </c>
      <c r="B2937" t="s">
        <v>8327</v>
      </c>
      <c r="C2937" t="s">
        <v>8328</v>
      </c>
      <c r="D2937" t="s">
        <v>416</v>
      </c>
      <c r="E2937" s="2" t="s">
        <v>270</v>
      </c>
      <c r="F2937" t="s">
        <v>1932</v>
      </c>
      <c r="G2937" s="2" t="s">
        <v>1130</v>
      </c>
      <c r="H2937" t="s">
        <v>1405</v>
      </c>
    </row>
    <row r="2938" spans="1:8" x14ac:dyDescent="0.15">
      <c r="A2938" s="232">
        <v>2950</v>
      </c>
      <c r="B2938" t="s">
        <v>8329</v>
      </c>
      <c r="C2938" t="s">
        <v>8330</v>
      </c>
      <c r="D2938" t="s">
        <v>416</v>
      </c>
      <c r="E2938" s="2" t="s">
        <v>270</v>
      </c>
      <c r="F2938" t="s">
        <v>1910</v>
      </c>
      <c r="G2938" s="2" t="s">
        <v>777</v>
      </c>
      <c r="H2938" t="s">
        <v>1405</v>
      </c>
    </row>
    <row r="2939" spans="1:8" x14ac:dyDescent="0.15">
      <c r="A2939" s="232">
        <v>2951</v>
      </c>
      <c r="B2939" t="s">
        <v>8331</v>
      </c>
      <c r="C2939" t="s">
        <v>3677</v>
      </c>
      <c r="D2939" t="s">
        <v>416</v>
      </c>
      <c r="E2939" s="2" t="s">
        <v>270</v>
      </c>
      <c r="F2939" t="s">
        <v>1901</v>
      </c>
      <c r="G2939" s="2" t="s">
        <v>8332</v>
      </c>
      <c r="H2939" t="s">
        <v>1405</v>
      </c>
    </row>
    <row r="2940" spans="1:8" x14ac:dyDescent="0.15">
      <c r="A2940" s="232">
        <v>2952</v>
      </c>
      <c r="B2940" t="s">
        <v>8333</v>
      </c>
      <c r="C2940" t="s">
        <v>8334</v>
      </c>
      <c r="D2940" t="s">
        <v>416</v>
      </c>
      <c r="E2940" s="2" t="s">
        <v>270</v>
      </c>
      <c r="F2940" t="s">
        <v>2018</v>
      </c>
      <c r="G2940" s="2" t="s">
        <v>8335</v>
      </c>
      <c r="H2940" t="s">
        <v>1405</v>
      </c>
    </row>
    <row r="2941" spans="1:8" x14ac:dyDescent="0.15">
      <c r="A2941" s="232">
        <v>2953</v>
      </c>
      <c r="B2941" t="s">
        <v>8336</v>
      </c>
      <c r="C2941" t="s">
        <v>8105</v>
      </c>
      <c r="D2941" t="s">
        <v>416</v>
      </c>
      <c r="E2941" s="2" t="s">
        <v>270</v>
      </c>
      <c r="F2941" t="s">
        <v>2007</v>
      </c>
      <c r="G2941" s="2" t="s">
        <v>1136</v>
      </c>
      <c r="H2941" t="s">
        <v>1405</v>
      </c>
    </row>
    <row r="2942" spans="1:8" x14ac:dyDescent="0.15">
      <c r="A2942" s="232">
        <v>2954</v>
      </c>
      <c r="B2942" t="s">
        <v>8337</v>
      </c>
      <c r="C2942" t="s">
        <v>8338</v>
      </c>
      <c r="D2942" t="s">
        <v>416</v>
      </c>
      <c r="E2942" s="2" t="s">
        <v>270</v>
      </c>
      <c r="F2942" t="s">
        <v>1910</v>
      </c>
      <c r="G2942" s="2" t="s">
        <v>503</v>
      </c>
      <c r="H2942" t="s">
        <v>1405</v>
      </c>
    </row>
    <row r="2943" spans="1:8" x14ac:dyDescent="0.15">
      <c r="A2943" s="232">
        <v>2955</v>
      </c>
      <c r="B2943" t="s">
        <v>8339</v>
      </c>
      <c r="C2943" t="s">
        <v>8340</v>
      </c>
      <c r="D2943" t="s">
        <v>416</v>
      </c>
      <c r="E2943" s="2" t="s">
        <v>270</v>
      </c>
      <c r="F2943" t="s">
        <v>2003</v>
      </c>
      <c r="G2943" s="2" t="s">
        <v>8341</v>
      </c>
      <c r="H2943" t="s">
        <v>1405</v>
      </c>
    </row>
    <row r="2944" spans="1:8" x14ac:dyDescent="0.15">
      <c r="A2944" s="232">
        <v>2956</v>
      </c>
      <c r="B2944" t="s">
        <v>8342</v>
      </c>
      <c r="C2944" t="s">
        <v>8343</v>
      </c>
      <c r="D2944" t="s">
        <v>416</v>
      </c>
      <c r="E2944" s="2" t="s">
        <v>270</v>
      </c>
      <c r="F2944" t="s">
        <v>1945</v>
      </c>
      <c r="G2944" s="2" t="s">
        <v>1036</v>
      </c>
      <c r="H2944" t="s">
        <v>1405</v>
      </c>
    </row>
    <row r="2945" spans="1:8" x14ac:dyDescent="0.15">
      <c r="A2945" s="232">
        <v>2957</v>
      </c>
      <c r="B2945" t="s">
        <v>8344</v>
      </c>
      <c r="C2945" t="s">
        <v>8345</v>
      </c>
      <c r="D2945" t="s">
        <v>416</v>
      </c>
      <c r="E2945" s="2" t="s">
        <v>270</v>
      </c>
      <c r="F2945" t="s">
        <v>1910</v>
      </c>
      <c r="G2945" s="2" t="s">
        <v>693</v>
      </c>
      <c r="H2945" t="s">
        <v>1405</v>
      </c>
    </row>
    <row r="2946" spans="1:8" x14ac:dyDescent="0.15">
      <c r="A2946" s="232">
        <v>2958</v>
      </c>
      <c r="B2946" t="s">
        <v>8346</v>
      </c>
      <c r="C2946" t="s">
        <v>8347</v>
      </c>
      <c r="D2946" t="s">
        <v>416</v>
      </c>
      <c r="E2946" s="2" t="s">
        <v>270</v>
      </c>
      <c r="F2946" t="s">
        <v>2111</v>
      </c>
      <c r="G2946" s="2" t="s">
        <v>1273</v>
      </c>
      <c r="H2946" t="s">
        <v>1405</v>
      </c>
    </row>
    <row r="2947" spans="1:8" x14ac:dyDescent="0.15">
      <c r="A2947" s="232">
        <v>2959</v>
      </c>
      <c r="B2947" t="s">
        <v>8348</v>
      </c>
      <c r="C2947" t="s">
        <v>8349</v>
      </c>
      <c r="D2947" t="s">
        <v>416</v>
      </c>
      <c r="E2947" s="2" t="s">
        <v>270</v>
      </c>
      <c r="F2947" t="s">
        <v>1910</v>
      </c>
      <c r="G2947" s="2" t="s">
        <v>3075</v>
      </c>
      <c r="H2947" t="s">
        <v>1405</v>
      </c>
    </row>
    <row r="2948" spans="1:8" x14ac:dyDescent="0.15">
      <c r="A2948" s="232">
        <v>2960</v>
      </c>
      <c r="B2948" t="s">
        <v>8350</v>
      </c>
      <c r="C2948" t="s">
        <v>8351</v>
      </c>
      <c r="D2948" t="s">
        <v>416</v>
      </c>
      <c r="E2948" s="2" t="s">
        <v>270</v>
      </c>
      <c r="F2948" t="s">
        <v>1910</v>
      </c>
      <c r="G2948" s="2" t="s">
        <v>988</v>
      </c>
      <c r="H2948" t="s">
        <v>1405</v>
      </c>
    </row>
    <row r="2949" spans="1:8" x14ac:dyDescent="0.15">
      <c r="A2949" s="232">
        <v>2961</v>
      </c>
      <c r="B2949" t="s">
        <v>8352</v>
      </c>
      <c r="C2949" t="s">
        <v>8353</v>
      </c>
      <c r="D2949" t="s">
        <v>416</v>
      </c>
      <c r="E2949" s="2" t="s">
        <v>270</v>
      </c>
      <c r="F2949" t="s">
        <v>2003</v>
      </c>
      <c r="G2949" s="2" t="s">
        <v>1245</v>
      </c>
      <c r="H2949" t="s">
        <v>1405</v>
      </c>
    </row>
    <row r="2950" spans="1:8" x14ac:dyDescent="0.15">
      <c r="A2950" s="232">
        <v>2962</v>
      </c>
      <c r="B2950" t="s">
        <v>8354</v>
      </c>
      <c r="C2950" t="s">
        <v>8355</v>
      </c>
      <c r="D2950" t="s">
        <v>416</v>
      </c>
      <c r="E2950" s="2" t="s">
        <v>270</v>
      </c>
      <c r="F2950" t="s">
        <v>1910</v>
      </c>
      <c r="G2950" s="2" t="s">
        <v>547</v>
      </c>
      <c r="H2950" t="s">
        <v>1405</v>
      </c>
    </row>
    <row r="2951" spans="1:8" x14ac:dyDescent="0.15">
      <c r="A2951" s="232">
        <v>2963</v>
      </c>
      <c r="B2951" t="s">
        <v>8356</v>
      </c>
      <c r="C2951" t="s">
        <v>8357</v>
      </c>
      <c r="D2951" t="s">
        <v>416</v>
      </c>
      <c r="E2951" s="2" t="s">
        <v>270</v>
      </c>
      <c r="F2951" t="s">
        <v>1910</v>
      </c>
      <c r="G2951" s="2" t="s">
        <v>867</v>
      </c>
      <c r="H2951" t="s">
        <v>1405</v>
      </c>
    </row>
    <row r="2952" spans="1:8" x14ac:dyDescent="0.15">
      <c r="A2952" s="232">
        <v>2964</v>
      </c>
      <c r="B2952" t="s">
        <v>8358</v>
      </c>
      <c r="C2952" t="s">
        <v>8359</v>
      </c>
      <c r="D2952" t="s">
        <v>416</v>
      </c>
      <c r="E2952" s="2" t="s">
        <v>269</v>
      </c>
      <c r="F2952" t="s">
        <v>2055</v>
      </c>
      <c r="G2952" s="2" t="s">
        <v>536</v>
      </c>
      <c r="H2952" t="s">
        <v>1405</v>
      </c>
    </row>
    <row r="2953" spans="1:8" x14ac:dyDescent="0.15">
      <c r="A2953" s="232">
        <v>2965</v>
      </c>
      <c r="B2953" t="s">
        <v>1986</v>
      </c>
      <c r="C2953" t="s">
        <v>1987</v>
      </c>
      <c r="D2953" t="s">
        <v>416</v>
      </c>
      <c r="E2953" s="2" t="s">
        <v>269</v>
      </c>
      <c r="F2953" t="s">
        <v>2003</v>
      </c>
      <c r="G2953" s="2" t="s">
        <v>1059</v>
      </c>
      <c r="H2953" t="s">
        <v>1405</v>
      </c>
    </row>
    <row r="2954" spans="1:8" x14ac:dyDescent="0.15">
      <c r="A2954" s="232">
        <v>2966</v>
      </c>
      <c r="B2954" t="s">
        <v>8360</v>
      </c>
      <c r="C2954" t="s">
        <v>8361</v>
      </c>
      <c r="D2954" t="s">
        <v>416</v>
      </c>
      <c r="E2954" s="2" t="s">
        <v>269</v>
      </c>
      <c r="F2954" t="s">
        <v>1910</v>
      </c>
      <c r="G2954" s="2" t="s">
        <v>3738</v>
      </c>
      <c r="H2954" t="s">
        <v>1405</v>
      </c>
    </row>
    <row r="2955" spans="1:8" x14ac:dyDescent="0.15">
      <c r="A2955" s="232">
        <v>2967</v>
      </c>
      <c r="B2955" t="s">
        <v>8362</v>
      </c>
      <c r="C2955" t="s">
        <v>8363</v>
      </c>
      <c r="D2955" t="s">
        <v>416</v>
      </c>
      <c r="E2955" s="2" t="s">
        <v>269</v>
      </c>
      <c r="F2955" t="s">
        <v>2087</v>
      </c>
      <c r="G2955" s="2" t="s">
        <v>1156</v>
      </c>
      <c r="H2955" t="s">
        <v>1405</v>
      </c>
    </row>
    <row r="2956" spans="1:8" x14ac:dyDescent="0.15">
      <c r="A2956" s="232">
        <v>2968</v>
      </c>
      <c r="B2956" t="s">
        <v>8364</v>
      </c>
      <c r="C2956" t="s">
        <v>8365</v>
      </c>
      <c r="D2956" t="s">
        <v>416</v>
      </c>
      <c r="E2956" s="2" t="s">
        <v>269</v>
      </c>
      <c r="F2956" t="s">
        <v>2003</v>
      </c>
      <c r="G2956" s="2" t="s">
        <v>697</v>
      </c>
      <c r="H2956" t="s">
        <v>1405</v>
      </c>
    </row>
    <row r="2957" spans="1:8" x14ac:dyDescent="0.15">
      <c r="A2957" s="232">
        <v>2969</v>
      </c>
      <c r="B2957" t="s">
        <v>8366</v>
      </c>
      <c r="C2957" t="s">
        <v>8367</v>
      </c>
      <c r="D2957" t="s">
        <v>416</v>
      </c>
      <c r="E2957" s="2" t="s">
        <v>269</v>
      </c>
      <c r="F2957" t="s">
        <v>2212</v>
      </c>
      <c r="G2957" s="2" t="s">
        <v>537</v>
      </c>
      <c r="H2957" t="s">
        <v>1405</v>
      </c>
    </row>
    <row r="2958" spans="1:8" x14ac:dyDescent="0.15">
      <c r="A2958" s="232">
        <v>2970</v>
      </c>
      <c r="B2958" t="s">
        <v>8368</v>
      </c>
      <c r="C2958" t="s">
        <v>8369</v>
      </c>
      <c r="D2958" t="s">
        <v>416</v>
      </c>
      <c r="E2958" s="2" t="s">
        <v>269</v>
      </c>
      <c r="F2958" t="s">
        <v>1910</v>
      </c>
      <c r="G2958" s="2" t="s">
        <v>1088</v>
      </c>
      <c r="H2958" t="s">
        <v>1405</v>
      </c>
    </row>
    <row r="2959" spans="1:8" x14ac:dyDescent="0.15">
      <c r="A2959" s="232">
        <v>2971</v>
      </c>
      <c r="B2959" t="s">
        <v>8370</v>
      </c>
      <c r="C2959" t="s">
        <v>8371</v>
      </c>
      <c r="D2959" t="s">
        <v>416</v>
      </c>
      <c r="E2959" s="2" t="s">
        <v>269</v>
      </c>
      <c r="F2959" t="s">
        <v>1910</v>
      </c>
      <c r="G2959" s="2" t="s">
        <v>701</v>
      </c>
      <c r="H2959" t="s">
        <v>1405</v>
      </c>
    </row>
    <row r="2960" spans="1:8" x14ac:dyDescent="0.15">
      <c r="A2960" s="232">
        <v>2972</v>
      </c>
      <c r="B2960" t="s">
        <v>8372</v>
      </c>
      <c r="C2960" t="s">
        <v>8373</v>
      </c>
      <c r="D2960" t="s">
        <v>416</v>
      </c>
      <c r="E2960" s="2" t="s">
        <v>269</v>
      </c>
      <c r="F2960" t="s">
        <v>27</v>
      </c>
      <c r="G2960" s="2" t="s">
        <v>889</v>
      </c>
      <c r="H2960" t="s">
        <v>1405</v>
      </c>
    </row>
    <row r="2961" spans="1:8" x14ac:dyDescent="0.15">
      <c r="A2961" s="232">
        <v>2973</v>
      </c>
      <c r="B2961" t="s">
        <v>8374</v>
      </c>
      <c r="C2961" t="s">
        <v>8375</v>
      </c>
      <c r="D2961" t="s">
        <v>416</v>
      </c>
      <c r="E2961" s="2" t="s">
        <v>269</v>
      </c>
      <c r="F2961" t="s">
        <v>1932</v>
      </c>
      <c r="G2961" s="2" t="s">
        <v>757</v>
      </c>
      <c r="H2961" t="s">
        <v>1405</v>
      </c>
    </row>
    <row r="2962" spans="1:8" x14ac:dyDescent="0.15">
      <c r="A2962" s="232">
        <v>2974</v>
      </c>
      <c r="B2962" t="s">
        <v>8376</v>
      </c>
      <c r="C2962" t="s">
        <v>8377</v>
      </c>
      <c r="D2962" t="s">
        <v>416</v>
      </c>
      <c r="E2962" s="2" t="s">
        <v>269</v>
      </c>
      <c r="F2962" t="s">
        <v>2070</v>
      </c>
      <c r="G2962" s="2" t="s">
        <v>551</v>
      </c>
      <c r="H2962" t="s">
        <v>1405</v>
      </c>
    </row>
    <row r="2963" spans="1:8" x14ac:dyDescent="0.15">
      <c r="A2963" s="232">
        <v>2975</v>
      </c>
      <c r="B2963" t="s">
        <v>8378</v>
      </c>
      <c r="C2963" t="s">
        <v>8379</v>
      </c>
      <c r="D2963" t="s">
        <v>416</v>
      </c>
      <c r="E2963" s="2" t="s">
        <v>269</v>
      </c>
      <c r="F2963" t="s">
        <v>1932</v>
      </c>
      <c r="G2963" s="2" t="s">
        <v>957</v>
      </c>
      <c r="H2963" t="s">
        <v>1405</v>
      </c>
    </row>
    <row r="2964" spans="1:8" x14ac:dyDescent="0.15">
      <c r="A2964" s="232">
        <v>2976</v>
      </c>
      <c r="B2964" t="s">
        <v>8380</v>
      </c>
      <c r="C2964" t="s">
        <v>7985</v>
      </c>
      <c r="D2964" t="s">
        <v>416</v>
      </c>
      <c r="E2964" s="2" t="s">
        <v>269</v>
      </c>
      <c r="F2964" t="s">
        <v>2003</v>
      </c>
      <c r="G2964" s="2" t="s">
        <v>1121</v>
      </c>
      <c r="H2964" t="s">
        <v>1405</v>
      </c>
    </row>
    <row r="2965" spans="1:8" x14ac:dyDescent="0.15">
      <c r="A2965" s="232">
        <v>2977</v>
      </c>
      <c r="B2965" t="s">
        <v>8381</v>
      </c>
      <c r="C2965" t="s">
        <v>8382</v>
      </c>
      <c r="D2965" t="s">
        <v>416</v>
      </c>
      <c r="E2965" s="2" t="s">
        <v>269</v>
      </c>
      <c r="F2965" t="s">
        <v>2003</v>
      </c>
      <c r="G2965" s="2" t="s">
        <v>8383</v>
      </c>
      <c r="H2965" t="s">
        <v>1405</v>
      </c>
    </row>
    <row r="2966" spans="1:8" x14ac:dyDescent="0.15">
      <c r="A2966" s="232">
        <v>2978</v>
      </c>
      <c r="B2966" t="s">
        <v>8384</v>
      </c>
      <c r="C2966" t="s">
        <v>8385</v>
      </c>
      <c r="D2966" t="s">
        <v>416</v>
      </c>
      <c r="E2966" s="2" t="s">
        <v>1392</v>
      </c>
      <c r="F2966" t="s">
        <v>1910</v>
      </c>
      <c r="G2966" s="2" t="s">
        <v>1274</v>
      </c>
      <c r="H2966" t="s">
        <v>1405</v>
      </c>
    </row>
    <row r="2967" spans="1:8" x14ac:dyDescent="0.15">
      <c r="A2967" s="232">
        <v>2979</v>
      </c>
      <c r="B2967" t="s">
        <v>8386</v>
      </c>
      <c r="C2967" t="s">
        <v>8387</v>
      </c>
      <c r="D2967" t="s">
        <v>416</v>
      </c>
      <c r="E2967" s="2" t="s">
        <v>1392</v>
      </c>
      <c r="F2967" t="s">
        <v>3357</v>
      </c>
      <c r="G2967" s="2" t="s">
        <v>7522</v>
      </c>
      <c r="H2967" t="s">
        <v>1405</v>
      </c>
    </row>
    <row r="2968" spans="1:8" x14ac:dyDescent="0.15">
      <c r="A2968" s="232">
        <v>2980</v>
      </c>
      <c r="B2968" t="s">
        <v>8388</v>
      </c>
      <c r="C2968" t="s">
        <v>8389</v>
      </c>
      <c r="D2968" t="s">
        <v>416</v>
      </c>
      <c r="E2968" s="2" t="s">
        <v>1392</v>
      </c>
      <c r="F2968" t="s">
        <v>2031</v>
      </c>
      <c r="G2968" s="2" t="s">
        <v>834</v>
      </c>
      <c r="H2968" t="s">
        <v>1405</v>
      </c>
    </row>
    <row r="2969" spans="1:8" x14ac:dyDescent="0.15">
      <c r="A2969" s="232">
        <v>2981</v>
      </c>
      <c r="B2969" t="s">
        <v>8390</v>
      </c>
      <c r="C2969" t="s">
        <v>8391</v>
      </c>
      <c r="D2969" t="s">
        <v>416</v>
      </c>
      <c r="E2969" s="2" t="s">
        <v>1392</v>
      </c>
      <c r="F2969" t="s">
        <v>2174</v>
      </c>
      <c r="G2969" s="2" t="s">
        <v>8392</v>
      </c>
      <c r="H2969" t="s">
        <v>1405</v>
      </c>
    </row>
    <row r="2970" spans="1:8" x14ac:dyDescent="0.15">
      <c r="A2970" s="232">
        <v>2982</v>
      </c>
      <c r="B2970" t="s">
        <v>8393</v>
      </c>
      <c r="C2970" t="s">
        <v>8394</v>
      </c>
      <c r="D2970" t="s">
        <v>416</v>
      </c>
      <c r="E2970" s="2" t="s">
        <v>1392</v>
      </c>
      <c r="F2970" t="s">
        <v>2212</v>
      </c>
      <c r="G2970" s="2" t="s">
        <v>1252</v>
      </c>
      <c r="H2970" t="s">
        <v>1405</v>
      </c>
    </row>
    <row r="2971" spans="1:8" x14ac:dyDescent="0.15">
      <c r="A2971" s="232">
        <v>2983</v>
      </c>
      <c r="B2971" t="s">
        <v>8395</v>
      </c>
      <c r="C2971" t="s">
        <v>8396</v>
      </c>
      <c r="D2971" t="s">
        <v>416</v>
      </c>
      <c r="E2971" s="2" t="s">
        <v>1392</v>
      </c>
      <c r="F2971" t="s">
        <v>2007</v>
      </c>
      <c r="G2971" s="2" t="s">
        <v>574</v>
      </c>
      <c r="H2971" t="s">
        <v>1405</v>
      </c>
    </row>
    <row r="2972" spans="1:8" x14ac:dyDescent="0.15">
      <c r="A2972" s="232">
        <v>2984</v>
      </c>
      <c r="B2972" t="s">
        <v>8397</v>
      </c>
      <c r="C2972" t="s">
        <v>8398</v>
      </c>
      <c r="D2972" t="s">
        <v>416</v>
      </c>
      <c r="E2972" s="2" t="s">
        <v>1392</v>
      </c>
      <c r="F2972" t="s">
        <v>1980</v>
      </c>
      <c r="G2972" s="2" t="s">
        <v>1212</v>
      </c>
      <c r="H2972" t="s">
        <v>1405</v>
      </c>
    </row>
    <row r="2973" spans="1:8" x14ac:dyDescent="0.15">
      <c r="A2973" s="232">
        <v>2985</v>
      </c>
      <c r="B2973" t="s">
        <v>8399</v>
      </c>
      <c r="C2973" t="s">
        <v>8400</v>
      </c>
      <c r="D2973" t="s">
        <v>416</v>
      </c>
      <c r="E2973" s="2" t="s">
        <v>1392</v>
      </c>
      <c r="F2973" t="s">
        <v>1910</v>
      </c>
      <c r="G2973" s="2" t="s">
        <v>1275</v>
      </c>
      <c r="H2973" t="s">
        <v>1405</v>
      </c>
    </row>
    <row r="2974" spans="1:8" x14ac:dyDescent="0.15">
      <c r="A2974" s="232">
        <v>2986</v>
      </c>
      <c r="B2974" t="s">
        <v>8401</v>
      </c>
      <c r="C2974" t="s">
        <v>8402</v>
      </c>
      <c r="D2974" t="s">
        <v>416</v>
      </c>
      <c r="E2974" s="2" t="s">
        <v>1392</v>
      </c>
      <c r="F2974" t="s">
        <v>2366</v>
      </c>
      <c r="G2974" s="2" t="s">
        <v>1212</v>
      </c>
      <c r="H2974" t="s">
        <v>1405</v>
      </c>
    </row>
    <row r="2975" spans="1:8" x14ac:dyDescent="0.15">
      <c r="A2975" s="232">
        <v>2987</v>
      </c>
      <c r="B2975" t="s">
        <v>8403</v>
      </c>
      <c r="C2975" t="s">
        <v>8404</v>
      </c>
      <c r="D2975" t="s">
        <v>416</v>
      </c>
      <c r="E2975" s="2" t="s">
        <v>1392</v>
      </c>
      <c r="F2975" t="s">
        <v>2003</v>
      </c>
      <c r="G2975" s="2" t="s">
        <v>8405</v>
      </c>
      <c r="H2975" t="s">
        <v>1405</v>
      </c>
    </row>
    <row r="2976" spans="1:8" x14ac:dyDescent="0.15">
      <c r="A2976" s="232">
        <v>2988</v>
      </c>
      <c r="B2976" t="s">
        <v>8406</v>
      </c>
      <c r="C2976" t="s">
        <v>8407</v>
      </c>
      <c r="D2976" t="s">
        <v>416</v>
      </c>
      <c r="E2976" s="2" t="s">
        <v>1392</v>
      </c>
      <c r="F2976" t="s">
        <v>1910</v>
      </c>
      <c r="G2976" s="2" t="s">
        <v>5003</v>
      </c>
      <c r="H2976" t="s">
        <v>1405</v>
      </c>
    </row>
    <row r="2977" spans="1:8" x14ac:dyDescent="0.15">
      <c r="A2977" s="232">
        <v>2989</v>
      </c>
      <c r="B2977" t="s">
        <v>8408</v>
      </c>
      <c r="C2977" t="s">
        <v>8409</v>
      </c>
      <c r="D2977" t="s">
        <v>416</v>
      </c>
      <c r="E2977" s="2" t="s">
        <v>1392</v>
      </c>
      <c r="F2977" t="s">
        <v>1910</v>
      </c>
      <c r="G2977" s="2" t="s">
        <v>8410</v>
      </c>
      <c r="H2977" t="s">
        <v>1405</v>
      </c>
    </row>
    <row r="2978" spans="1:8" x14ac:dyDescent="0.15">
      <c r="A2978" s="232">
        <v>2990</v>
      </c>
      <c r="B2978" t="s">
        <v>8411</v>
      </c>
      <c r="C2978" t="s">
        <v>8412</v>
      </c>
      <c r="D2978" t="s">
        <v>416</v>
      </c>
      <c r="E2978" s="2" t="s">
        <v>1392</v>
      </c>
      <c r="F2978" t="s">
        <v>2031</v>
      </c>
      <c r="G2978" s="2" t="s">
        <v>1031</v>
      </c>
      <c r="H2978" t="s">
        <v>1405</v>
      </c>
    </row>
    <row r="2979" spans="1:8" x14ac:dyDescent="0.15">
      <c r="A2979" s="232">
        <v>2991</v>
      </c>
      <c r="B2979" t="s">
        <v>8413</v>
      </c>
      <c r="C2979" t="s">
        <v>8414</v>
      </c>
      <c r="D2979" t="s">
        <v>416</v>
      </c>
      <c r="E2979" s="2" t="s">
        <v>269</v>
      </c>
      <c r="F2979" t="s">
        <v>1901</v>
      </c>
      <c r="G2979" s="2" t="s">
        <v>793</v>
      </c>
      <c r="H2979" t="s">
        <v>1405</v>
      </c>
    </row>
    <row r="2980" spans="1:8" x14ac:dyDescent="0.15">
      <c r="A2980" s="232">
        <v>2992</v>
      </c>
      <c r="B2980" t="s">
        <v>8415</v>
      </c>
      <c r="C2980" t="s">
        <v>8416</v>
      </c>
      <c r="D2980" t="s">
        <v>416</v>
      </c>
      <c r="E2980" s="2" t="s">
        <v>1392</v>
      </c>
      <c r="F2980" t="s">
        <v>1932</v>
      </c>
      <c r="G2980" s="2" t="s">
        <v>1276</v>
      </c>
      <c r="H2980" t="s">
        <v>1405</v>
      </c>
    </row>
    <row r="2981" spans="1:8" x14ac:dyDescent="0.15">
      <c r="A2981" s="232">
        <v>2993</v>
      </c>
      <c r="B2981" t="s">
        <v>8417</v>
      </c>
      <c r="C2981" t="s">
        <v>8418</v>
      </c>
      <c r="D2981" t="s">
        <v>8419</v>
      </c>
      <c r="E2981" s="2" t="s">
        <v>271</v>
      </c>
      <c r="F2981" t="s">
        <v>2256</v>
      </c>
      <c r="G2981" s="2" t="s">
        <v>6358</v>
      </c>
      <c r="H2981" t="s">
        <v>1405</v>
      </c>
    </row>
    <row r="2982" spans="1:8" x14ac:dyDescent="0.15">
      <c r="A2982" s="232">
        <v>2994</v>
      </c>
      <c r="B2982" t="s">
        <v>8420</v>
      </c>
      <c r="C2982" t="s">
        <v>8421</v>
      </c>
      <c r="D2982" t="s">
        <v>8419</v>
      </c>
      <c r="E2982" s="2" t="s">
        <v>271</v>
      </c>
      <c r="F2982" t="s">
        <v>3639</v>
      </c>
      <c r="G2982" s="2" t="s">
        <v>7413</v>
      </c>
      <c r="H2982" t="s">
        <v>1405</v>
      </c>
    </row>
    <row r="2983" spans="1:8" x14ac:dyDescent="0.15">
      <c r="A2983" s="232">
        <v>2995</v>
      </c>
      <c r="B2983" t="s">
        <v>8422</v>
      </c>
      <c r="C2983" t="s">
        <v>8423</v>
      </c>
      <c r="D2983" t="s">
        <v>8419</v>
      </c>
      <c r="E2983" s="2" t="s">
        <v>271</v>
      </c>
      <c r="F2983" t="s">
        <v>1939</v>
      </c>
      <c r="G2983" s="2" t="s">
        <v>8424</v>
      </c>
      <c r="H2983" t="s">
        <v>1405</v>
      </c>
    </row>
    <row r="2984" spans="1:8" x14ac:dyDescent="0.15">
      <c r="A2984" s="232">
        <v>2996</v>
      </c>
      <c r="B2984" t="s">
        <v>2401</v>
      </c>
      <c r="C2984" t="s">
        <v>2402</v>
      </c>
      <c r="D2984" t="s">
        <v>8419</v>
      </c>
      <c r="E2984" s="2" t="s">
        <v>271</v>
      </c>
      <c r="F2984" t="s">
        <v>2003</v>
      </c>
      <c r="G2984" s="2" t="s">
        <v>2739</v>
      </c>
      <c r="H2984" t="s">
        <v>1405</v>
      </c>
    </row>
    <row r="2985" spans="1:8" x14ac:dyDescent="0.15">
      <c r="A2985" s="232">
        <v>2997</v>
      </c>
      <c r="B2985" t="s">
        <v>8425</v>
      </c>
      <c r="C2985" t="s">
        <v>8426</v>
      </c>
      <c r="D2985" t="s">
        <v>8419</v>
      </c>
      <c r="E2985" s="2" t="s">
        <v>270</v>
      </c>
      <c r="F2985" t="s">
        <v>1945</v>
      </c>
      <c r="G2985" s="2" t="s">
        <v>1129</v>
      </c>
      <c r="H2985" t="s">
        <v>1405</v>
      </c>
    </row>
    <row r="2986" spans="1:8" x14ac:dyDescent="0.15">
      <c r="A2986" s="232">
        <v>2998</v>
      </c>
      <c r="B2986" t="s">
        <v>8427</v>
      </c>
      <c r="C2986" t="s">
        <v>8428</v>
      </c>
      <c r="D2986" t="s">
        <v>8419</v>
      </c>
      <c r="E2986" s="2" t="s">
        <v>270</v>
      </c>
      <c r="F2986" t="s">
        <v>2174</v>
      </c>
      <c r="G2986" s="2" t="s">
        <v>2152</v>
      </c>
      <c r="H2986" t="s">
        <v>1405</v>
      </c>
    </row>
    <row r="2987" spans="1:8" x14ac:dyDescent="0.15">
      <c r="A2987" s="232">
        <v>2999</v>
      </c>
      <c r="B2987" t="s">
        <v>8429</v>
      </c>
      <c r="C2987" t="s">
        <v>8430</v>
      </c>
      <c r="D2987" t="s">
        <v>8419</v>
      </c>
      <c r="E2987" s="2" t="s">
        <v>270</v>
      </c>
      <c r="F2987" t="s">
        <v>2256</v>
      </c>
      <c r="G2987" s="2" t="s">
        <v>4188</v>
      </c>
      <c r="H2987" t="s">
        <v>1405</v>
      </c>
    </row>
    <row r="2988" spans="1:8" x14ac:dyDescent="0.15">
      <c r="A2988" s="232">
        <v>3000</v>
      </c>
      <c r="B2988" t="s">
        <v>8431</v>
      </c>
      <c r="C2988" t="s">
        <v>8432</v>
      </c>
      <c r="D2988" t="s">
        <v>8419</v>
      </c>
      <c r="E2988" s="2" t="s">
        <v>270</v>
      </c>
      <c r="F2988" t="s">
        <v>1945</v>
      </c>
      <c r="G2988" s="2" t="s">
        <v>762</v>
      </c>
      <c r="H2988" t="s">
        <v>1405</v>
      </c>
    </row>
    <row r="2989" spans="1:8" x14ac:dyDescent="0.15">
      <c r="A2989" s="232">
        <v>3001</v>
      </c>
      <c r="B2989" t="s">
        <v>8433</v>
      </c>
      <c r="C2989" t="s">
        <v>8434</v>
      </c>
      <c r="D2989" t="s">
        <v>8419</v>
      </c>
      <c r="E2989" s="2" t="s">
        <v>270</v>
      </c>
      <c r="F2989" t="s">
        <v>2231</v>
      </c>
      <c r="G2989" s="2" t="s">
        <v>1052</v>
      </c>
      <c r="H2989" t="s">
        <v>1405</v>
      </c>
    </row>
    <row r="2990" spans="1:8" x14ac:dyDescent="0.15">
      <c r="A2990" s="232">
        <v>3002</v>
      </c>
      <c r="B2990" t="s">
        <v>8435</v>
      </c>
      <c r="C2990" t="s">
        <v>8436</v>
      </c>
      <c r="D2990" t="s">
        <v>8419</v>
      </c>
      <c r="E2990" s="2" t="s">
        <v>270</v>
      </c>
      <c r="F2990" t="s">
        <v>1945</v>
      </c>
      <c r="G2990" s="2" t="s">
        <v>5292</v>
      </c>
      <c r="H2990" t="s">
        <v>1405</v>
      </c>
    </row>
    <row r="2991" spans="1:8" x14ac:dyDescent="0.15">
      <c r="A2991" s="232">
        <v>3003</v>
      </c>
      <c r="B2991" t="s">
        <v>8437</v>
      </c>
      <c r="C2991" t="s">
        <v>8438</v>
      </c>
      <c r="D2991" t="s">
        <v>8419</v>
      </c>
      <c r="E2991" s="2" t="s">
        <v>270</v>
      </c>
      <c r="F2991" t="s">
        <v>2528</v>
      </c>
      <c r="G2991" s="2" t="s">
        <v>5569</v>
      </c>
      <c r="H2991" t="s">
        <v>1405</v>
      </c>
    </row>
    <row r="2992" spans="1:8" x14ac:dyDescent="0.15">
      <c r="A2992" s="232">
        <v>3004</v>
      </c>
      <c r="B2992" t="s">
        <v>8439</v>
      </c>
      <c r="C2992" t="s">
        <v>8440</v>
      </c>
      <c r="D2992" t="s">
        <v>8419</v>
      </c>
      <c r="E2992" s="2" t="s">
        <v>270</v>
      </c>
      <c r="F2992" t="s">
        <v>2256</v>
      </c>
      <c r="G2992" s="2" t="s">
        <v>1173</v>
      </c>
      <c r="H2992" t="s">
        <v>1405</v>
      </c>
    </row>
    <row r="2993" spans="1:8" x14ac:dyDescent="0.15">
      <c r="A2993" s="232">
        <v>3005</v>
      </c>
      <c r="B2993" t="s">
        <v>8441</v>
      </c>
      <c r="C2993" t="s">
        <v>8442</v>
      </c>
      <c r="D2993" t="s">
        <v>8419</v>
      </c>
      <c r="E2993" s="2" t="s">
        <v>270</v>
      </c>
      <c r="F2993" t="s">
        <v>1939</v>
      </c>
      <c r="G2993" s="2" t="s">
        <v>735</v>
      </c>
      <c r="H2993" t="s">
        <v>1405</v>
      </c>
    </row>
    <row r="2994" spans="1:8" x14ac:dyDescent="0.15">
      <c r="A2994" s="232">
        <v>3006</v>
      </c>
      <c r="B2994" t="s">
        <v>8443</v>
      </c>
      <c r="C2994" t="s">
        <v>8444</v>
      </c>
      <c r="D2994" t="s">
        <v>8419</v>
      </c>
      <c r="E2994" s="2" t="s">
        <v>269</v>
      </c>
      <c r="F2994" t="s">
        <v>2010</v>
      </c>
      <c r="G2994" s="2" t="s">
        <v>1277</v>
      </c>
      <c r="H2994" t="s">
        <v>1405</v>
      </c>
    </row>
    <row r="2995" spans="1:8" x14ac:dyDescent="0.15">
      <c r="A2995" s="232">
        <v>3007</v>
      </c>
      <c r="B2995" t="s">
        <v>8445</v>
      </c>
      <c r="C2995" t="s">
        <v>8446</v>
      </c>
      <c r="D2995" t="s">
        <v>8419</v>
      </c>
      <c r="E2995" s="2" t="s">
        <v>269</v>
      </c>
      <c r="F2995" t="s">
        <v>2231</v>
      </c>
      <c r="G2995" s="2" t="s">
        <v>1160</v>
      </c>
      <c r="H2995" t="s">
        <v>1405</v>
      </c>
    </row>
    <row r="2996" spans="1:8" x14ac:dyDescent="0.15">
      <c r="A2996" s="232">
        <v>3008</v>
      </c>
      <c r="B2996" t="s">
        <v>8447</v>
      </c>
      <c r="C2996" t="s">
        <v>8448</v>
      </c>
      <c r="D2996" t="s">
        <v>8419</v>
      </c>
      <c r="E2996" s="2" t="s">
        <v>269</v>
      </c>
      <c r="F2996" t="s">
        <v>2010</v>
      </c>
      <c r="G2996" s="2" t="s">
        <v>3583</v>
      </c>
      <c r="H2996" t="s">
        <v>1405</v>
      </c>
    </row>
    <row r="2997" spans="1:8" x14ac:dyDescent="0.15">
      <c r="A2997" s="232">
        <v>3009</v>
      </c>
      <c r="B2997" t="s">
        <v>8449</v>
      </c>
      <c r="C2997" t="s">
        <v>8450</v>
      </c>
      <c r="D2997" t="s">
        <v>8419</v>
      </c>
      <c r="E2997" s="2" t="s">
        <v>269</v>
      </c>
      <c r="F2997" t="s">
        <v>2276</v>
      </c>
      <c r="G2997" s="2" t="s">
        <v>2946</v>
      </c>
      <c r="H2997" t="s">
        <v>1405</v>
      </c>
    </row>
    <row r="2998" spans="1:8" x14ac:dyDescent="0.15">
      <c r="A2998" s="232">
        <v>3010</v>
      </c>
      <c r="B2998" t="s">
        <v>8451</v>
      </c>
      <c r="C2998" t="s">
        <v>8452</v>
      </c>
      <c r="D2998" t="s">
        <v>8419</v>
      </c>
      <c r="E2998" s="2" t="s">
        <v>269</v>
      </c>
      <c r="F2998" t="s">
        <v>1910</v>
      </c>
      <c r="G2998" s="2" t="s">
        <v>720</v>
      </c>
      <c r="H2998" t="s">
        <v>1405</v>
      </c>
    </row>
    <row r="2999" spans="1:8" x14ac:dyDescent="0.15">
      <c r="A2999" s="232">
        <v>3011</v>
      </c>
      <c r="B2999" t="s">
        <v>8453</v>
      </c>
      <c r="C2999" t="s">
        <v>8454</v>
      </c>
      <c r="D2999" t="s">
        <v>8419</v>
      </c>
      <c r="E2999" s="2" t="s">
        <v>269</v>
      </c>
      <c r="F2999" t="s">
        <v>2108</v>
      </c>
      <c r="G2999" s="2" t="s">
        <v>4357</v>
      </c>
      <c r="H2999" t="s">
        <v>1405</v>
      </c>
    </row>
    <row r="3000" spans="1:8" x14ac:dyDescent="0.15">
      <c r="A3000" s="232">
        <v>3012</v>
      </c>
      <c r="B3000" t="s">
        <v>8455</v>
      </c>
      <c r="C3000" t="s">
        <v>8456</v>
      </c>
      <c r="D3000" t="s">
        <v>8419</v>
      </c>
      <c r="E3000" s="2" t="s">
        <v>269</v>
      </c>
      <c r="F3000" t="s">
        <v>2003</v>
      </c>
      <c r="G3000" s="2" t="s">
        <v>1250</v>
      </c>
      <c r="H3000" t="s">
        <v>1405</v>
      </c>
    </row>
    <row r="3001" spans="1:8" x14ac:dyDescent="0.15">
      <c r="A3001" s="232">
        <v>3013</v>
      </c>
      <c r="B3001" t="s">
        <v>8457</v>
      </c>
      <c r="C3001" t="s">
        <v>8458</v>
      </c>
      <c r="D3001" t="s">
        <v>8419</v>
      </c>
      <c r="E3001" s="2" t="s">
        <v>269</v>
      </c>
      <c r="F3001" t="s">
        <v>2003</v>
      </c>
      <c r="G3001" s="2" t="s">
        <v>1249</v>
      </c>
      <c r="H3001" t="s">
        <v>1406</v>
      </c>
    </row>
    <row r="3002" spans="1:8" x14ac:dyDescent="0.15">
      <c r="A3002" s="232">
        <v>3014</v>
      </c>
      <c r="B3002" t="s">
        <v>8459</v>
      </c>
      <c r="C3002" t="s">
        <v>8460</v>
      </c>
      <c r="D3002" t="s">
        <v>374</v>
      </c>
      <c r="E3002" s="2" t="s">
        <v>271</v>
      </c>
      <c r="F3002" t="s">
        <v>1910</v>
      </c>
      <c r="G3002" s="2" t="s">
        <v>2327</v>
      </c>
      <c r="H3002" t="s">
        <v>1405</v>
      </c>
    </row>
    <row r="3003" spans="1:8" x14ac:dyDescent="0.15">
      <c r="A3003" s="232">
        <v>3015</v>
      </c>
      <c r="B3003" t="s">
        <v>8461</v>
      </c>
      <c r="C3003" t="s">
        <v>8462</v>
      </c>
      <c r="D3003" t="s">
        <v>374</v>
      </c>
      <c r="E3003" s="2" t="s">
        <v>271</v>
      </c>
      <c r="F3003" t="s">
        <v>2021</v>
      </c>
      <c r="G3003" s="2" t="s">
        <v>3313</v>
      </c>
      <c r="H3003" t="s">
        <v>1405</v>
      </c>
    </row>
    <row r="3004" spans="1:8" x14ac:dyDescent="0.15">
      <c r="A3004" s="232">
        <v>3016</v>
      </c>
      <c r="B3004" t="s">
        <v>8463</v>
      </c>
      <c r="C3004" t="s">
        <v>8464</v>
      </c>
      <c r="D3004" t="s">
        <v>374</v>
      </c>
      <c r="E3004" s="2" t="s">
        <v>271</v>
      </c>
      <c r="F3004" t="s">
        <v>1964</v>
      </c>
      <c r="G3004" s="2" t="s">
        <v>1278</v>
      </c>
      <c r="H3004" t="s">
        <v>1405</v>
      </c>
    </row>
    <row r="3005" spans="1:8" x14ac:dyDescent="0.15">
      <c r="A3005" s="232">
        <v>3017</v>
      </c>
      <c r="B3005" t="s">
        <v>8465</v>
      </c>
      <c r="C3005" t="s">
        <v>8466</v>
      </c>
      <c r="D3005" t="s">
        <v>374</v>
      </c>
      <c r="E3005" s="2" t="s">
        <v>271</v>
      </c>
      <c r="F3005" t="s">
        <v>2010</v>
      </c>
      <c r="G3005" s="2" t="s">
        <v>1279</v>
      </c>
      <c r="H3005" t="s">
        <v>1405</v>
      </c>
    </row>
    <row r="3006" spans="1:8" x14ac:dyDescent="0.15">
      <c r="A3006" s="232">
        <v>3018</v>
      </c>
      <c r="B3006" t="s">
        <v>8467</v>
      </c>
      <c r="C3006" t="s">
        <v>8468</v>
      </c>
      <c r="D3006" t="s">
        <v>374</v>
      </c>
      <c r="E3006" s="2" t="s">
        <v>271</v>
      </c>
      <c r="F3006" t="s">
        <v>2003</v>
      </c>
      <c r="G3006" s="2" t="s">
        <v>1064</v>
      </c>
      <c r="H3006" t="s">
        <v>1405</v>
      </c>
    </row>
    <row r="3007" spans="1:8" x14ac:dyDescent="0.15">
      <c r="A3007" s="232">
        <v>3019</v>
      </c>
      <c r="B3007" t="s">
        <v>8469</v>
      </c>
      <c r="C3007" t="s">
        <v>8470</v>
      </c>
      <c r="D3007" t="s">
        <v>374</v>
      </c>
      <c r="E3007" s="2" t="s">
        <v>271</v>
      </c>
      <c r="F3007" t="s">
        <v>1939</v>
      </c>
      <c r="G3007" s="2" t="s">
        <v>683</v>
      </c>
      <c r="H3007" t="s">
        <v>1405</v>
      </c>
    </row>
    <row r="3008" spans="1:8" x14ac:dyDescent="0.15">
      <c r="A3008" s="232">
        <v>3020</v>
      </c>
      <c r="B3008" t="s">
        <v>8471</v>
      </c>
      <c r="C3008" t="s">
        <v>8472</v>
      </c>
      <c r="D3008" t="s">
        <v>374</v>
      </c>
      <c r="E3008" s="2" t="s">
        <v>271</v>
      </c>
      <c r="F3008" t="s">
        <v>2003</v>
      </c>
      <c r="G3008" s="2" t="s">
        <v>6990</v>
      </c>
      <c r="H3008" t="s">
        <v>1405</v>
      </c>
    </row>
    <row r="3009" spans="1:8" x14ac:dyDescent="0.15">
      <c r="A3009" s="232">
        <v>3021</v>
      </c>
      <c r="B3009" t="s">
        <v>8473</v>
      </c>
      <c r="C3009" t="s">
        <v>8474</v>
      </c>
      <c r="D3009" t="s">
        <v>374</v>
      </c>
      <c r="E3009" s="2" t="s">
        <v>271</v>
      </c>
      <c r="F3009" t="s">
        <v>2174</v>
      </c>
      <c r="G3009" s="2" t="s">
        <v>3689</v>
      </c>
      <c r="H3009" t="s">
        <v>1405</v>
      </c>
    </row>
    <row r="3010" spans="1:8" x14ac:dyDescent="0.15">
      <c r="A3010" s="232">
        <v>3022</v>
      </c>
      <c r="B3010" t="s">
        <v>8475</v>
      </c>
      <c r="C3010" t="s">
        <v>8476</v>
      </c>
      <c r="D3010" t="s">
        <v>374</v>
      </c>
      <c r="E3010" s="2" t="s">
        <v>271</v>
      </c>
      <c r="F3010" t="s">
        <v>2528</v>
      </c>
      <c r="G3010" s="2" t="s">
        <v>1057</v>
      </c>
      <c r="H3010" t="s">
        <v>1405</v>
      </c>
    </row>
    <row r="3011" spans="1:8" x14ac:dyDescent="0.15">
      <c r="A3011" s="232">
        <v>3023</v>
      </c>
      <c r="B3011" t="s">
        <v>8477</v>
      </c>
      <c r="C3011" t="s">
        <v>8478</v>
      </c>
      <c r="D3011" t="s">
        <v>374</v>
      </c>
      <c r="E3011" s="2" t="s">
        <v>271</v>
      </c>
      <c r="F3011" t="s">
        <v>2366</v>
      </c>
      <c r="G3011" s="2" t="s">
        <v>740</v>
      </c>
      <c r="H3011" t="s">
        <v>1405</v>
      </c>
    </row>
    <row r="3012" spans="1:8" x14ac:dyDescent="0.15">
      <c r="A3012" s="232">
        <v>3024</v>
      </c>
      <c r="B3012" t="s">
        <v>8479</v>
      </c>
      <c r="C3012" t="s">
        <v>8480</v>
      </c>
      <c r="D3012" t="s">
        <v>374</v>
      </c>
      <c r="E3012" s="2" t="s">
        <v>271</v>
      </c>
      <c r="F3012" t="s">
        <v>1921</v>
      </c>
      <c r="G3012" s="2" t="s">
        <v>2056</v>
      </c>
      <c r="H3012" t="s">
        <v>1405</v>
      </c>
    </row>
    <row r="3013" spans="1:8" x14ac:dyDescent="0.15">
      <c r="A3013" s="232">
        <v>3025</v>
      </c>
      <c r="B3013" t="s">
        <v>8481</v>
      </c>
      <c r="C3013" t="s">
        <v>8482</v>
      </c>
      <c r="D3013" t="s">
        <v>374</v>
      </c>
      <c r="E3013" s="2" t="s">
        <v>271</v>
      </c>
      <c r="F3013" t="s">
        <v>2003</v>
      </c>
      <c r="G3013" s="2" t="s">
        <v>919</v>
      </c>
      <c r="H3013" t="s">
        <v>1405</v>
      </c>
    </row>
    <row r="3014" spans="1:8" x14ac:dyDescent="0.15">
      <c r="A3014" s="232">
        <v>3026</v>
      </c>
      <c r="B3014" t="s">
        <v>8483</v>
      </c>
      <c r="C3014" t="s">
        <v>8484</v>
      </c>
      <c r="D3014" t="s">
        <v>374</v>
      </c>
      <c r="E3014" s="2" t="s">
        <v>271</v>
      </c>
      <c r="F3014" t="s">
        <v>1932</v>
      </c>
      <c r="G3014" s="2" t="s">
        <v>588</v>
      </c>
      <c r="H3014" t="s">
        <v>1405</v>
      </c>
    </row>
    <row r="3015" spans="1:8" x14ac:dyDescent="0.15">
      <c r="A3015" s="232">
        <v>3027</v>
      </c>
      <c r="B3015" t="s">
        <v>8485</v>
      </c>
      <c r="C3015" t="s">
        <v>8486</v>
      </c>
      <c r="D3015" t="s">
        <v>374</v>
      </c>
      <c r="E3015" s="2" t="s">
        <v>271</v>
      </c>
      <c r="F3015" t="s">
        <v>2003</v>
      </c>
      <c r="G3015" s="2" t="s">
        <v>2866</v>
      </c>
      <c r="H3015" t="s">
        <v>1405</v>
      </c>
    </row>
    <row r="3016" spans="1:8" x14ac:dyDescent="0.15">
      <c r="A3016" s="232">
        <v>3028</v>
      </c>
      <c r="B3016" t="s">
        <v>8487</v>
      </c>
      <c r="C3016" t="s">
        <v>8488</v>
      </c>
      <c r="D3016" t="s">
        <v>374</v>
      </c>
      <c r="E3016" s="2" t="s">
        <v>271</v>
      </c>
      <c r="F3016" t="s">
        <v>2003</v>
      </c>
      <c r="G3016" s="2" t="s">
        <v>2149</v>
      </c>
      <c r="H3016" t="s">
        <v>1405</v>
      </c>
    </row>
    <row r="3017" spans="1:8" x14ac:dyDescent="0.15">
      <c r="A3017" s="232">
        <v>3029</v>
      </c>
      <c r="B3017" t="s">
        <v>8489</v>
      </c>
      <c r="C3017" t="s">
        <v>8490</v>
      </c>
      <c r="D3017" t="s">
        <v>374</v>
      </c>
      <c r="E3017" s="2" t="s">
        <v>271</v>
      </c>
      <c r="F3017" t="s">
        <v>2003</v>
      </c>
      <c r="G3017" s="2" t="s">
        <v>1000</v>
      </c>
      <c r="H3017" t="s">
        <v>1405</v>
      </c>
    </row>
    <row r="3018" spans="1:8" x14ac:dyDescent="0.15">
      <c r="A3018" s="232">
        <v>3030</v>
      </c>
      <c r="B3018" t="s">
        <v>8491</v>
      </c>
      <c r="C3018" t="s">
        <v>8492</v>
      </c>
      <c r="D3018" t="s">
        <v>374</v>
      </c>
      <c r="E3018" s="2" t="s">
        <v>270</v>
      </c>
      <c r="F3018" t="s">
        <v>1921</v>
      </c>
      <c r="G3018" s="2" t="s">
        <v>818</v>
      </c>
      <c r="H3018" t="s">
        <v>1405</v>
      </c>
    </row>
    <row r="3019" spans="1:8" x14ac:dyDescent="0.15">
      <c r="A3019" s="232">
        <v>3031</v>
      </c>
      <c r="B3019" t="s">
        <v>8493</v>
      </c>
      <c r="C3019" t="s">
        <v>8494</v>
      </c>
      <c r="D3019" t="s">
        <v>374</v>
      </c>
      <c r="E3019" s="2" t="s">
        <v>270</v>
      </c>
      <c r="F3019" t="s">
        <v>2206</v>
      </c>
      <c r="G3019" s="2" t="s">
        <v>693</v>
      </c>
      <c r="H3019" t="s">
        <v>1405</v>
      </c>
    </row>
    <row r="3020" spans="1:8" x14ac:dyDescent="0.15">
      <c r="A3020" s="232">
        <v>3032</v>
      </c>
      <c r="B3020" t="s">
        <v>8495</v>
      </c>
      <c r="C3020" t="s">
        <v>8496</v>
      </c>
      <c r="D3020" t="s">
        <v>374</v>
      </c>
      <c r="E3020" s="2" t="s">
        <v>270</v>
      </c>
      <c r="F3020" t="s">
        <v>2133</v>
      </c>
      <c r="G3020" s="2" t="s">
        <v>561</v>
      </c>
      <c r="H3020" t="s">
        <v>1405</v>
      </c>
    </row>
    <row r="3021" spans="1:8" x14ac:dyDescent="0.15">
      <c r="A3021" s="232">
        <v>3033</v>
      </c>
      <c r="B3021" t="s">
        <v>8497</v>
      </c>
      <c r="C3021" t="s">
        <v>8498</v>
      </c>
      <c r="D3021" t="s">
        <v>374</v>
      </c>
      <c r="E3021" s="2" t="s">
        <v>270</v>
      </c>
      <c r="F3021" t="s">
        <v>2366</v>
      </c>
      <c r="G3021" s="2" t="s">
        <v>774</v>
      </c>
      <c r="H3021" t="s">
        <v>1405</v>
      </c>
    </row>
    <row r="3022" spans="1:8" x14ac:dyDescent="0.15">
      <c r="A3022" s="232">
        <v>3034</v>
      </c>
      <c r="B3022" t="s">
        <v>8499</v>
      </c>
      <c r="C3022" t="s">
        <v>8500</v>
      </c>
      <c r="D3022" t="s">
        <v>374</v>
      </c>
      <c r="E3022" s="2" t="s">
        <v>270</v>
      </c>
      <c r="F3022" t="s">
        <v>2262</v>
      </c>
      <c r="G3022" s="2" t="s">
        <v>718</v>
      </c>
      <c r="H3022" t="s">
        <v>1405</v>
      </c>
    </row>
    <row r="3023" spans="1:8" x14ac:dyDescent="0.15">
      <c r="A3023" s="232">
        <v>3035</v>
      </c>
      <c r="B3023" t="s">
        <v>8501</v>
      </c>
      <c r="C3023" t="s">
        <v>8502</v>
      </c>
      <c r="D3023" t="s">
        <v>374</v>
      </c>
      <c r="E3023" s="2" t="s">
        <v>270</v>
      </c>
      <c r="F3023" t="s">
        <v>2087</v>
      </c>
      <c r="G3023" s="2" t="s">
        <v>1163</v>
      </c>
      <c r="H3023" t="s">
        <v>1405</v>
      </c>
    </row>
    <row r="3024" spans="1:8" x14ac:dyDescent="0.15">
      <c r="A3024" s="232">
        <v>3036</v>
      </c>
      <c r="B3024" t="s">
        <v>8503</v>
      </c>
      <c r="C3024" t="s">
        <v>8504</v>
      </c>
      <c r="D3024" t="s">
        <v>374</v>
      </c>
      <c r="E3024" s="2" t="s">
        <v>270</v>
      </c>
      <c r="F3024" t="s">
        <v>2003</v>
      </c>
      <c r="G3024" s="2" t="s">
        <v>843</v>
      </c>
      <c r="H3024" t="s">
        <v>1405</v>
      </c>
    </row>
    <row r="3025" spans="1:8" x14ac:dyDescent="0.15">
      <c r="A3025" s="232">
        <v>3037</v>
      </c>
      <c r="B3025" t="s">
        <v>8505</v>
      </c>
      <c r="C3025" t="s">
        <v>8506</v>
      </c>
      <c r="D3025" t="s">
        <v>374</v>
      </c>
      <c r="E3025" s="2" t="s">
        <v>270</v>
      </c>
      <c r="F3025" t="s">
        <v>2553</v>
      </c>
      <c r="G3025" s="2" t="s">
        <v>689</v>
      </c>
      <c r="H3025" t="s">
        <v>1405</v>
      </c>
    </row>
    <row r="3026" spans="1:8" x14ac:dyDescent="0.15">
      <c r="A3026" s="232">
        <v>3038</v>
      </c>
      <c r="B3026" t="s">
        <v>8507</v>
      </c>
      <c r="C3026" t="s">
        <v>8508</v>
      </c>
      <c r="D3026" t="s">
        <v>374</v>
      </c>
      <c r="E3026" s="2" t="s">
        <v>270</v>
      </c>
      <c r="F3026" t="s">
        <v>2066</v>
      </c>
      <c r="G3026" s="2" t="s">
        <v>2799</v>
      </c>
      <c r="H3026" t="s">
        <v>1405</v>
      </c>
    </row>
    <row r="3027" spans="1:8" x14ac:dyDescent="0.15">
      <c r="A3027" s="232">
        <v>3039</v>
      </c>
      <c r="B3027" t="s">
        <v>8509</v>
      </c>
      <c r="C3027" t="s">
        <v>8510</v>
      </c>
      <c r="D3027" t="s">
        <v>374</v>
      </c>
      <c r="E3027" s="2" t="s">
        <v>270</v>
      </c>
      <c r="F3027" t="s">
        <v>2003</v>
      </c>
      <c r="G3027" s="2" t="s">
        <v>988</v>
      </c>
      <c r="H3027" t="s">
        <v>1405</v>
      </c>
    </row>
    <row r="3028" spans="1:8" x14ac:dyDescent="0.15">
      <c r="A3028" s="232">
        <v>3040</v>
      </c>
      <c r="B3028" t="s">
        <v>8511</v>
      </c>
      <c r="C3028" t="s">
        <v>8512</v>
      </c>
      <c r="D3028" t="s">
        <v>374</v>
      </c>
      <c r="E3028" s="2" t="s">
        <v>270</v>
      </c>
      <c r="F3028" t="s">
        <v>2003</v>
      </c>
      <c r="G3028" s="2" t="s">
        <v>1232</v>
      </c>
      <c r="H3028" t="s">
        <v>1405</v>
      </c>
    </row>
    <row r="3029" spans="1:8" x14ac:dyDescent="0.15">
      <c r="A3029" s="232">
        <v>3041</v>
      </c>
      <c r="B3029" t="s">
        <v>8513</v>
      </c>
      <c r="C3029" t="s">
        <v>8514</v>
      </c>
      <c r="D3029" t="s">
        <v>374</v>
      </c>
      <c r="E3029" s="2" t="s">
        <v>270</v>
      </c>
      <c r="F3029" t="s">
        <v>2003</v>
      </c>
      <c r="G3029" s="2" t="s">
        <v>1280</v>
      </c>
      <c r="H3029" t="s">
        <v>1405</v>
      </c>
    </row>
    <row r="3030" spans="1:8" x14ac:dyDescent="0.15">
      <c r="A3030" s="232">
        <v>3042</v>
      </c>
      <c r="B3030" t="s">
        <v>8515</v>
      </c>
      <c r="C3030" t="s">
        <v>8516</v>
      </c>
      <c r="D3030" t="s">
        <v>374</v>
      </c>
      <c r="E3030" s="2" t="s">
        <v>270</v>
      </c>
      <c r="F3030" t="s">
        <v>2003</v>
      </c>
      <c r="G3030" s="2" t="s">
        <v>4295</v>
      </c>
      <c r="H3030" t="s">
        <v>1405</v>
      </c>
    </row>
    <row r="3031" spans="1:8" x14ac:dyDescent="0.15">
      <c r="A3031" s="232">
        <v>3043</v>
      </c>
      <c r="B3031" t="s">
        <v>8517</v>
      </c>
      <c r="C3031" t="s">
        <v>8518</v>
      </c>
      <c r="D3031" t="s">
        <v>374</v>
      </c>
      <c r="E3031" s="2" t="s">
        <v>270</v>
      </c>
      <c r="F3031" t="s">
        <v>2003</v>
      </c>
      <c r="G3031" s="2" t="s">
        <v>1051</v>
      </c>
      <c r="H3031" t="s">
        <v>1405</v>
      </c>
    </row>
    <row r="3032" spans="1:8" x14ac:dyDescent="0.15">
      <c r="A3032" s="232">
        <v>3044</v>
      </c>
      <c r="B3032" t="s">
        <v>8519</v>
      </c>
      <c r="C3032" t="s">
        <v>8520</v>
      </c>
      <c r="D3032" t="s">
        <v>374</v>
      </c>
      <c r="E3032" s="2" t="s">
        <v>270</v>
      </c>
      <c r="F3032" t="s">
        <v>2003</v>
      </c>
      <c r="G3032" s="2" t="s">
        <v>526</v>
      </c>
      <c r="H3032" t="s">
        <v>1405</v>
      </c>
    </row>
    <row r="3033" spans="1:8" x14ac:dyDescent="0.15">
      <c r="A3033" s="232">
        <v>3045</v>
      </c>
      <c r="B3033" t="s">
        <v>8521</v>
      </c>
      <c r="C3033" t="s">
        <v>8522</v>
      </c>
      <c r="D3033" t="s">
        <v>374</v>
      </c>
      <c r="E3033" s="2" t="s">
        <v>270</v>
      </c>
      <c r="F3033" t="s">
        <v>2087</v>
      </c>
      <c r="G3033" s="2" t="s">
        <v>1281</v>
      </c>
      <c r="H3033" t="s">
        <v>1405</v>
      </c>
    </row>
    <row r="3034" spans="1:8" x14ac:dyDescent="0.15">
      <c r="A3034" s="232">
        <v>3046</v>
      </c>
      <c r="B3034" t="s">
        <v>8523</v>
      </c>
      <c r="C3034" t="s">
        <v>8524</v>
      </c>
      <c r="D3034" t="s">
        <v>374</v>
      </c>
      <c r="E3034" s="2" t="s">
        <v>270</v>
      </c>
      <c r="F3034" t="s">
        <v>1901</v>
      </c>
      <c r="G3034" s="2" t="s">
        <v>1156</v>
      </c>
      <c r="H3034" t="s">
        <v>1405</v>
      </c>
    </row>
    <row r="3035" spans="1:8" x14ac:dyDescent="0.15">
      <c r="A3035" s="232">
        <v>3047</v>
      </c>
      <c r="B3035" t="s">
        <v>8525</v>
      </c>
      <c r="C3035" t="s">
        <v>8526</v>
      </c>
      <c r="D3035" t="s">
        <v>374</v>
      </c>
      <c r="E3035" s="2" t="s">
        <v>270</v>
      </c>
      <c r="F3035" t="s">
        <v>1910</v>
      </c>
      <c r="G3035" s="2" t="s">
        <v>3075</v>
      </c>
      <c r="H3035" t="s">
        <v>1405</v>
      </c>
    </row>
    <row r="3036" spans="1:8" x14ac:dyDescent="0.15">
      <c r="A3036" s="232">
        <v>3048</v>
      </c>
      <c r="B3036" t="s">
        <v>8527</v>
      </c>
      <c r="C3036" t="s">
        <v>8528</v>
      </c>
      <c r="D3036" t="s">
        <v>374</v>
      </c>
      <c r="E3036" s="2" t="s">
        <v>269</v>
      </c>
      <c r="F3036" t="s">
        <v>2137</v>
      </c>
      <c r="G3036" s="2" t="s">
        <v>1043</v>
      </c>
      <c r="H3036" t="s">
        <v>1405</v>
      </c>
    </row>
    <row r="3037" spans="1:8" x14ac:dyDescent="0.15">
      <c r="A3037" s="232">
        <v>3049</v>
      </c>
      <c r="B3037" t="s">
        <v>8529</v>
      </c>
      <c r="C3037" t="s">
        <v>8530</v>
      </c>
      <c r="D3037" t="s">
        <v>374</v>
      </c>
      <c r="E3037" s="2" t="s">
        <v>269</v>
      </c>
      <c r="F3037" t="s">
        <v>2087</v>
      </c>
      <c r="G3037" s="2" t="s">
        <v>957</v>
      </c>
      <c r="H3037" t="s">
        <v>1405</v>
      </c>
    </row>
    <row r="3038" spans="1:8" x14ac:dyDescent="0.15">
      <c r="A3038" s="232">
        <v>3050</v>
      </c>
      <c r="B3038" t="s">
        <v>8531</v>
      </c>
      <c r="C3038" t="s">
        <v>8532</v>
      </c>
      <c r="D3038" t="s">
        <v>374</v>
      </c>
      <c r="E3038" s="2" t="s">
        <v>269</v>
      </c>
      <c r="F3038" t="s">
        <v>1932</v>
      </c>
      <c r="G3038" s="2" t="s">
        <v>698</v>
      </c>
      <c r="H3038" t="s">
        <v>1405</v>
      </c>
    </row>
    <row r="3039" spans="1:8" x14ac:dyDescent="0.15">
      <c r="A3039" s="232">
        <v>3051</v>
      </c>
      <c r="B3039" t="s">
        <v>8533</v>
      </c>
      <c r="C3039" t="s">
        <v>8534</v>
      </c>
      <c r="D3039" t="s">
        <v>374</v>
      </c>
      <c r="E3039" s="2" t="s">
        <v>269</v>
      </c>
      <c r="F3039" t="s">
        <v>1932</v>
      </c>
      <c r="G3039" s="2" t="s">
        <v>1282</v>
      </c>
      <c r="H3039" t="s">
        <v>1405</v>
      </c>
    </row>
    <row r="3040" spans="1:8" x14ac:dyDescent="0.15">
      <c r="A3040" s="232">
        <v>3052</v>
      </c>
      <c r="B3040" t="s">
        <v>8535</v>
      </c>
      <c r="C3040" t="s">
        <v>3179</v>
      </c>
      <c r="D3040" t="s">
        <v>374</v>
      </c>
      <c r="E3040" s="2" t="s">
        <v>269</v>
      </c>
      <c r="F3040" t="s">
        <v>2111</v>
      </c>
      <c r="G3040" s="2" t="s">
        <v>1188</v>
      </c>
      <c r="H3040" t="s">
        <v>1405</v>
      </c>
    </row>
    <row r="3041" spans="1:8" x14ac:dyDescent="0.15">
      <c r="A3041" s="232">
        <v>3053</v>
      </c>
      <c r="B3041" t="s">
        <v>8536</v>
      </c>
      <c r="C3041" t="s">
        <v>8537</v>
      </c>
      <c r="D3041" t="s">
        <v>374</v>
      </c>
      <c r="E3041" s="2" t="s">
        <v>269</v>
      </c>
      <c r="F3041" t="s">
        <v>1921</v>
      </c>
      <c r="G3041" s="2" t="s">
        <v>958</v>
      </c>
      <c r="H3041" t="s">
        <v>1405</v>
      </c>
    </row>
    <row r="3042" spans="1:8" x14ac:dyDescent="0.15">
      <c r="A3042" s="232">
        <v>3054</v>
      </c>
      <c r="B3042" t="s">
        <v>8538</v>
      </c>
      <c r="C3042" t="s">
        <v>8539</v>
      </c>
      <c r="D3042" t="s">
        <v>374</v>
      </c>
      <c r="E3042" s="2" t="s">
        <v>269</v>
      </c>
      <c r="F3042" t="s">
        <v>2689</v>
      </c>
      <c r="G3042" s="2" t="s">
        <v>931</v>
      </c>
      <c r="H3042" t="s">
        <v>1405</v>
      </c>
    </row>
    <row r="3043" spans="1:8" x14ac:dyDescent="0.15">
      <c r="A3043" s="232">
        <v>3055</v>
      </c>
      <c r="B3043" t="s">
        <v>8540</v>
      </c>
      <c r="C3043" t="s">
        <v>8541</v>
      </c>
      <c r="D3043" t="s">
        <v>374</v>
      </c>
      <c r="E3043" s="2" t="s">
        <v>269</v>
      </c>
      <c r="F3043" t="s">
        <v>2133</v>
      </c>
      <c r="G3043" s="2" t="s">
        <v>755</v>
      </c>
      <c r="H3043" t="s">
        <v>1405</v>
      </c>
    </row>
    <row r="3044" spans="1:8" x14ac:dyDescent="0.15">
      <c r="A3044" s="232">
        <v>3056</v>
      </c>
      <c r="B3044" t="s">
        <v>8542</v>
      </c>
      <c r="C3044" t="s">
        <v>8543</v>
      </c>
      <c r="D3044" t="s">
        <v>374</v>
      </c>
      <c r="E3044" s="2" t="s">
        <v>269</v>
      </c>
      <c r="F3044" t="s">
        <v>2262</v>
      </c>
      <c r="G3044" s="2" t="s">
        <v>1283</v>
      </c>
      <c r="H3044" t="s">
        <v>1405</v>
      </c>
    </row>
    <row r="3045" spans="1:8" x14ac:dyDescent="0.15">
      <c r="A3045" s="232">
        <v>3057</v>
      </c>
      <c r="B3045" t="s">
        <v>8544</v>
      </c>
      <c r="C3045" t="s">
        <v>8545</v>
      </c>
      <c r="D3045" t="s">
        <v>374</v>
      </c>
      <c r="E3045" s="2" t="s">
        <v>269</v>
      </c>
      <c r="F3045" t="s">
        <v>2262</v>
      </c>
      <c r="G3045" s="2" t="s">
        <v>4357</v>
      </c>
      <c r="H3045" t="s">
        <v>1405</v>
      </c>
    </row>
    <row r="3046" spans="1:8" x14ac:dyDescent="0.15">
      <c r="A3046" s="232">
        <v>3058</v>
      </c>
      <c r="B3046" t="s">
        <v>8546</v>
      </c>
      <c r="C3046" t="s">
        <v>8547</v>
      </c>
      <c r="D3046" t="s">
        <v>374</v>
      </c>
      <c r="E3046" s="2" t="s">
        <v>269</v>
      </c>
      <c r="F3046" t="s">
        <v>1932</v>
      </c>
      <c r="G3046" s="2" t="s">
        <v>3372</v>
      </c>
      <c r="H3046" t="s">
        <v>1405</v>
      </c>
    </row>
    <row r="3047" spans="1:8" x14ac:dyDescent="0.15">
      <c r="A3047" s="232">
        <v>3059</v>
      </c>
      <c r="B3047" t="s">
        <v>8548</v>
      </c>
      <c r="C3047" t="s">
        <v>8549</v>
      </c>
      <c r="D3047" t="s">
        <v>374</v>
      </c>
      <c r="E3047" s="2" t="s">
        <v>269</v>
      </c>
      <c r="F3047" t="s">
        <v>1921</v>
      </c>
      <c r="G3047" s="2" t="s">
        <v>1284</v>
      </c>
      <c r="H3047" t="s">
        <v>1405</v>
      </c>
    </row>
    <row r="3048" spans="1:8" x14ac:dyDescent="0.15">
      <c r="A3048" s="232">
        <v>3060</v>
      </c>
      <c r="B3048" t="s">
        <v>8550</v>
      </c>
      <c r="C3048" t="s">
        <v>8551</v>
      </c>
      <c r="D3048" t="s">
        <v>374</v>
      </c>
      <c r="E3048" s="2" t="s">
        <v>269</v>
      </c>
      <c r="F3048" t="s">
        <v>2003</v>
      </c>
      <c r="G3048" s="2" t="s">
        <v>4044</v>
      </c>
      <c r="H3048" t="s">
        <v>1405</v>
      </c>
    </row>
    <row r="3049" spans="1:8" x14ac:dyDescent="0.15">
      <c r="A3049" s="232">
        <v>3061</v>
      </c>
      <c r="B3049" t="s">
        <v>8552</v>
      </c>
      <c r="C3049" t="s">
        <v>8553</v>
      </c>
      <c r="D3049" t="s">
        <v>374</v>
      </c>
      <c r="E3049" s="2" t="s">
        <v>269</v>
      </c>
      <c r="F3049" t="s">
        <v>2003</v>
      </c>
      <c r="G3049" s="2" t="s">
        <v>819</v>
      </c>
      <c r="H3049" t="s">
        <v>1405</v>
      </c>
    </row>
    <row r="3050" spans="1:8" x14ac:dyDescent="0.15">
      <c r="A3050" s="232">
        <v>3062</v>
      </c>
      <c r="B3050" t="s">
        <v>8554</v>
      </c>
      <c r="C3050" t="s">
        <v>8555</v>
      </c>
      <c r="D3050" t="s">
        <v>374</v>
      </c>
      <c r="E3050" s="2" t="s">
        <v>269</v>
      </c>
      <c r="F3050" t="s">
        <v>1964</v>
      </c>
      <c r="G3050" s="2" t="s">
        <v>6061</v>
      </c>
      <c r="H3050" t="s">
        <v>1405</v>
      </c>
    </row>
    <row r="3051" spans="1:8" x14ac:dyDescent="0.15">
      <c r="A3051" s="232">
        <v>3063</v>
      </c>
      <c r="B3051" t="s">
        <v>8556</v>
      </c>
      <c r="C3051" t="s">
        <v>8557</v>
      </c>
      <c r="D3051" t="s">
        <v>374</v>
      </c>
      <c r="E3051" s="2" t="s">
        <v>269</v>
      </c>
      <c r="F3051" t="s">
        <v>1939</v>
      </c>
      <c r="G3051" s="2" t="s">
        <v>2570</v>
      </c>
      <c r="H3051" t="s">
        <v>1405</v>
      </c>
    </row>
    <row r="3052" spans="1:8" x14ac:dyDescent="0.15">
      <c r="A3052" s="232">
        <v>3064</v>
      </c>
      <c r="B3052" t="s">
        <v>8558</v>
      </c>
      <c r="C3052" t="s">
        <v>4391</v>
      </c>
      <c r="D3052" t="s">
        <v>374</v>
      </c>
      <c r="E3052" s="2" t="s">
        <v>269</v>
      </c>
      <c r="F3052" t="s">
        <v>2366</v>
      </c>
      <c r="G3052" s="2" t="s">
        <v>699</v>
      </c>
      <c r="H3052" t="s">
        <v>1405</v>
      </c>
    </row>
    <row r="3053" spans="1:8" x14ac:dyDescent="0.15">
      <c r="A3053" s="232">
        <v>3065</v>
      </c>
      <c r="B3053" t="s">
        <v>8559</v>
      </c>
      <c r="C3053" t="s">
        <v>8560</v>
      </c>
      <c r="D3053" t="s">
        <v>374</v>
      </c>
      <c r="E3053" s="2" t="s">
        <v>269</v>
      </c>
      <c r="F3053" t="s">
        <v>2003</v>
      </c>
      <c r="G3053" s="2" t="s">
        <v>1238</v>
      </c>
      <c r="H3053" t="s">
        <v>1405</v>
      </c>
    </row>
    <row r="3054" spans="1:8" x14ac:dyDescent="0.15">
      <c r="A3054" s="232">
        <v>3066</v>
      </c>
      <c r="B3054" t="s">
        <v>8561</v>
      </c>
      <c r="C3054" t="s">
        <v>8562</v>
      </c>
      <c r="D3054" t="s">
        <v>374</v>
      </c>
      <c r="E3054" s="2" t="s">
        <v>269</v>
      </c>
      <c r="F3054" t="s">
        <v>2366</v>
      </c>
      <c r="G3054" s="2" t="s">
        <v>752</v>
      </c>
      <c r="H3054" t="s">
        <v>1405</v>
      </c>
    </row>
    <row r="3055" spans="1:8" x14ac:dyDescent="0.15">
      <c r="A3055" s="232">
        <v>3067</v>
      </c>
      <c r="B3055" t="s">
        <v>8563</v>
      </c>
      <c r="C3055" t="s">
        <v>8564</v>
      </c>
      <c r="D3055" t="s">
        <v>374</v>
      </c>
      <c r="E3055" s="2" t="s">
        <v>269</v>
      </c>
      <c r="F3055" t="s">
        <v>1932</v>
      </c>
      <c r="G3055" s="2" t="s">
        <v>8565</v>
      </c>
      <c r="H3055" t="s">
        <v>1405</v>
      </c>
    </row>
    <row r="3056" spans="1:8" x14ac:dyDescent="0.15">
      <c r="A3056" s="232">
        <v>3068</v>
      </c>
      <c r="B3056" t="s">
        <v>8566</v>
      </c>
      <c r="C3056" t="s">
        <v>8567</v>
      </c>
      <c r="D3056" t="s">
        <v>374</v>
      </c>
      <c r="E3056" s="2" t="s">
        <v>269</v>
      </c>
      <c r="F3056" t="s">
        <v>2003</v>
      </c>
      <c r="G3056" s="2" t="s">
        <v>734</v>
      </c>
      <c r="H3056" t="s">
        <v>1405</v>
      </c>
    </row>
    <row r="3057" spans="1:8" x14ac:dyDescent="0.15">
      <c r="A3057" s="232">
        <v>3069</v>
      </c>
      <c r="B3057" t="s">
        <v>8568</v>
      </c>
      <c r="C3057" t="s">
        <v>8569</v>
      </c>
      <c r="D3057" t="s">
        <v>374</v>
      </c>
      <c r="E3057" s="2" t="s">
        <v>269</v>
      </c>
      <c r="F3057" t="s">
        <v>2087</v>
      </c>
      <c r="G3057" s="2" t="s">
        <v>733</v>
      </c>
      <c r="H3057" t="s">
        <v>1405</v>
      </c>
    </row>
    <row r="3058" spans="1:8" x14ac:dyDescent="0.15">
      <c r="A3058" s="232">
        <v>3070</v>
      </c>
      <c r="B3058" t="s">
        <v>8570</v>
      </c>
      <c r="C3058" t="s">
        <v>8571</v>
      </c>
      <c r="D3058" t="s">
        <v>374</v>
      </c>
      <c r="E3058" s="2" t="s">
        <v>269</v>
      </c>
      <c r="F3058" t="s">
        <v>2003</v>
      </c>
      <c r="G3058" s="2" t="s">
        <v>531</v>
      </c>
      <c r="H3058" t="s">
        <v>1405</v>
      </c>
    </row>
    <row r="3059" spans="1:8" x14ac:dyDescent="0.15">
      <c r="A3059" s="232">
        <v>3071</v>
      </c>
      <c r="B3059" t="s">
        <v>8572</v>
      </c>
      <c r="C3059" t="s">
        <v>8573</v>
      </c>
      <c r="D3059" t="s">
        <v>374</v>
      </c>
      <c r="E3059" s="2" t="s">
        <v>269</v>
      </c>
      <c r="F3059" t="s">
        <v>2003</v>
      </c>
      <c r="G3059" s="2" t="s">
        <v>1080</v>
      </c>
      <c r="H3059" t="s">
        <v>1405</v>
      </c>
    </row>
    <row r="3060" spans="1:8" x14ac:dyDescent="0.15">
      <c r="A3060" s="232">
        <v>3072</v>
      </c>
      <c r="B3060" t="s">
        <v>8574</v>
      </c>
      <c r="C3060" t="s">
        <v>8575</v>
      </c>
      <c r="D3060" t="s">
        <v>374</v>
      </c>
      <c r="E3060" s="2" t="s">
        <v>269</v>
      </c>
      <c r="F3060" t="s">
        <v>2003</v>
      </c>
      <c r="G3060" s="2" t="s">
        <v>2157</v>
      </c>
      <c r="H3060" t="s">
        <v>1405</v>
      </c>
    </row>
    <row r="3061" spans="1:8" x14ac:dyDescent="0.15">
      <c r="A3061" s="232">
        <v>3073</v>
      </c>
      <c r="B3061" t="s">
        <v>8576</v>
      </c>
      <c r="C3061" t="s">
        <v>8577</v>
      </c>
      <c r="D3061" t="s">
        <v>374</v>
      </c>
      <c r="E3061" s="2" t="s">
        <v>269</v>
      </c>
      <c r="F3061" t="s">
        <v>1921</v>
      </c>
      <c r="G3061" s="2" t="s">
        <v>1285</v>
      </c>
      <c r="H3061" t="s">
        <v>1405</v>
      </c>
    </row>
    <row r="3062" spans="1:8" x14ac:dyDescent="0.15">
      <c r="A3062" s="232">
        <v>3074</v>
      </c>
      <c r="B3062" t="s">
        <v>8578</v>
      </c>
      <c r="C3062" t="s">
        <v>8579</v>
      </c>
      <c r="D3062" t="s">
        <v>374</v>
      </c>
      <c r="E3062" s="2" t="s">
        <v>269</v>
      </c>
      <c r="F3062" t="s">
        <v>2003</v>
      </c>
      <c r="G3062" s="2" t="s">
        <v>1132</v>
      </c>
      <c r="H3062" t="s">
        <v>1405</v>
      </c>
    </row>
    <row r="3063" spans="1:8" x14ac:dyDescent="0.15">
      <c r="A3063" s="232">
        <v>3075</v>
      </c>
      <c r="B3063" t="s">
        <v>8580</v>
      </c>
      <c r="C3063" t="s">
        <v>8581</v>
      </c>
      <c r="D3063" t="s">
        <v>374</v>
      </c>
      <c r="E3063" s="2" t="s">
        <v>269</v>
      </c>
      <c r="F3063" t="s">
        <v>1921</v>
      </c>
      <c r="G3063" s="2" t="s">
        <v>971</v>
      </c>
      <c r="H3063" t="s">
        <v>1405</v>
      </c>
    </row>
    <row r="3064" spans="1:8" x14ac:dyDescent="0.15">
      <c r="A3064" s="232">
        <v>3076</v>
      </c>
      <c r="B3064" t="s">
        <v>8582</v>
      </c>
      <c r="C3064" t="s">
        <v>8583</v>
      </c>
      <c r="D3064" t="s">
        <v>374</v>
      </c>
      <c r="E3064" s="2" t="s">
        <v>269</v>
      </c>
      <c r="F3064" t="s">
        <v>2003</v>
      </c>
      <c r="G3064" s="2" t="s">
        <v>981</v>
      </c>
      <c r="H3064" t="s">
        <v>1405</v>
      </c>
    </row>
    <row r="3065" spans="1:8" x14ac:dyDescent="0.15">
      <c r="A3065" s="232">
        <v>3077</v>
      </c>
      <c r="B3065" t="s">
        <v>8584</v>
      </c>
      <c r="C3065" t="s">
        <v>8585</v>
      </c>
      <c r="D3065" t="s">
        <v>374</v>
      </c>
      <c r="E3065" s="2" t="s">
        <v>269</v>
      </c>
      <c r="F3065" t="s">
        <v>1932</v>
      </c>
      <c r="G3065" s="2" t="s">
        <v>1081</v>
      </c>
      <c r="H3065" t="s">
        <v>1405</v>
      </c>
    </row>
    <row r="3066" spans="1:8" x14ac:dyDescent="0.15">
      <c r="A3066" s="232">
        <v>3078</v>
      </c>
      <c r="B3066" t="s">
        <v>8586</v>
      </c>
      <c r="C3066" t="s">
        <v>8587</v>
      </c>
      <c r="D3066" t="s">
        <v>374</v>
      </c>
      <c r="E3066" s="2" t="s">
        <v>269</v>
      </c>
      <c r="F3066" t="s">
        <v>1917</v>
      </c>
      <c r="G3066" s="2" t="s">
        <v>615</v>
      </c>
      <c r="H3066" t="s">
        <v>1405</v>
      </c>
    </row>
    <row r="3067" spans="1:8" x14ac:dyDescent="0.15">
      <c r="A3067" s="232">
        <v>3079</v>
      </c>
      <c r="B3067" t="s">
        <v>8588</v>
      </c>
      <c r="C3067" t="s">
        <v>8589</v>
      </c>
      <c r="D3067" t="s">
        <v>374</v>
      </c>
      <c r="E3067" s="2" t="s">
        <v>269</v>
      </c>
      <c r="F3067" t="s">
        <v>1910</v>
      </c>
      <c r="G3067" s="2" t="s">
        <v>2073</v>
      </c>
      <c r="H3067" t="s">
        <v>1405</v>
      </c>
    </row>
    <row r="3068" spans="1:8" x14ac:dyDescent="0.15">
      <c r="A3068" s="232">
        <v>3080</v>
      </c>
      <c r="B3068" t="s">
        <v>8590</v>
      </c>
      <c r="C3068" t="s">
        <v>8591</v>
      </c>
      <c r="D3068" t="s">
        <v>374</v>
      </c>
      <c r="E3068" s="2" t="s">
        <v>269</v>
      </c>
      <c r="F3068" t="s">
        <v>2087</v>
      </c>
      <c r="G3068" s="2" t="s">
        <v>953</v>
      </c>
      <c r="H3068" t="s">
        <v>1405</v>
      </c>
    </row>
    <row r="3069" spans="1:8" x14ac:dyDescent="0.15">
      <c r="A3069" s="232">
        <v>3081</v>
      </c>
      <c r="B3069" t="s">
        <v>8592</v>
      </c>
      <c r="C3069" t="s">
        <v>8592</v>
      </c>
      <c r="D3069" t="s">
        <v>374</v>
      </c>
      <c r="E3069" s="2" t="s">
        <v>269</v>
      </c>
      <c r="F3069" t="s">
        <v>2133</v>
      </c>
      <c r="G3069" s="2" t="s">
        <v>737</v>
      </c>
      <c r="H3069" t="s">
        <v>1406</v>
      </c>
    </row>
    <row r="3070" spans="1:8" x14ac:dyDescent="0.15">
      <c r="A3070" s="232">
        <v>3082</v>
      </c>
      <c r="B3070" t="s">
        <v>8593</v>
      </c>
      <c r="C3070" t="s">
        <v>8594</v>
      </c>
      <c r="D3070" t="s">
        <v>421</v>
      </c>
      <c r="E3070" s="2" t="s">
        <v>271</v>
      </c>
      <c r="F3070" t="s">
        <v>2206</v>
      </c>
      <c r="G3070" s="2" t="s">
        <v>919</v>
      </c>
      <c r="H3070" t="s">
        <v>1405</v>
      </c>
    </row>
    <row r="3071" spans="1:8" x14ac:dyDescent="0.15">
      <c r="A3071" s="232">
        <v>3083</v>
      </c>
      <c r="B3071" t="s">
        <v>8595</v>
      </c>
      <c r="C3071" t="s">
        <v>8596</v>
      </c>
      <c r="D3071" t="s">
        <v>421</v>
      </c>
      <c r="E3071" s="2" t="s">
        <v>271</v>
      </c>
      <c r="F3071" t="s">
        <v>2031</v>
      </c>
      <c r="G3071" s="2" t="s">
        <v>688</v>
      </c>
      <c r="H3071" t="s">
        <v>1405</v>
      </c>
    </row>
    <row r="3072" spans="1:8" x14ac:dyDescent="0.15">
      <c r="A3072" s="232">
        <v>3084</v>
      </c>
      <c r="B3072" t="s">
        <v>8597</v>
      </c>
      <c r="C3072" t="s">
        <v>8598</v>
      </c>
      <c r="D3072" t="s">
        <v>421</v>
      </c>
      <c r="E3072" s="2" t="s">
        <v>271</v>
      </c>
      <c r="F3072" t="s">
        <v>1932</v>
      </c>
      <c r="G3072" s="2" t="s">
        <v>582</v>
      </c>
      <c r="H3072" t="s">
        <v>1405</v>
      </c>
    </row>
    <row r="3073" spans="1:8" x14ac:dyDescent="0.15">
      <c r="A3073" s="232">
        <v>3085</v>
      </c>
      <c r="B3073" t="s">
        <v>8599</v>
      </c>
      <c r="C3073" t="s">
        <v>8600</v>
      </c>
      <c r="D3073" t="s">
        <v>421</v>
      </c>
      <c r="E3073" s="2" t="s">
        <v>271</v>
      </c>
      <c r="F3073" t="s">
        <v>1964</v>
      </c>
      <c r="G3073" s="2" t="s">
        <v>4737</v>
      </c>
      <c r="H3073" t="s">
        <v>1405</v>
      </c>
    </row>
    <row r="3074" spans="1:8" x14ac:dyDescent="0.15">
      <c r="A3074" s="232">
        <v>3086</v>
      </c>
      <c r="B3074" t="s">
        <v>8601</v>
      </c>
      <c r="C3074" t="s">
        <v>8602</v>
      </c>
      <c r="D3074" t="s">
        <v>421</v>
      </c>
      <c r="E3074" s="2" t="s">
        <v>271</v>
      </c>
      <c r="F3074" t="s">
        <v>2206</v>
      </c>
      <c r="G3074" s="2" t="s">
        <v>3324</v>
      </c>
      <c r="H3074" t="s">
        <v>1405</v>
      </c>
    </row>
    <row r="3075" spans="1:8" x14ac:dyDescent="0.15">
      <c r="A3075" s="232">
        <v>3087</v>
      </c>
      <c r="B3075" t="s">
        <v>8603</v>
      </c>
      <c r="C3075" t="s">
        <v>8604</v>
      </c>
      <c r="D3075" t="s">
        <v>421</v>
      </c>
      <c r="E3075" s="2" t="s">
        <v>271</v>
      </c>
      <c r="F3075" t="s">
        <v>2021</v>
      </c>
      <c r="G3075" s="2" t="s">
        <v>6995</v>
      </c>
      <c r="H3075" t="s">
        <v>1405</v>
      </c>
    </row>
    <row r="3076" spans="1:8" x14ac:dyDescent="0.15">
      <c r="A3076" s="232">
        <v>3088</v>
      </c>
      <c r="B3076" t="s">
        <v>8605</v>
      </c>
      <c r="C3076" t="s">
        <v>8606</v>
      </c>
      <c r="D3076" t="s">
        <v>421</v>
      </c>
      <c r="E3076" s="2" t="s">
        <v>271</v>
      </c>
      <c r="F3076" t="s">
        <v>2003</v>
      </c>
      <c r="G3076" s="2" t="s">
        <v>771</v>
      </c>
      <c r="H3076" t="s">
        <v>1405</v>
      </c>
    </row>
    <row r="3077" spans="1:8" x14ac:dyDescent="0.15">
      <c r="A3077" s="232">
        <v>3089</v>
      </c>
      <c r="B3077" t="s">
        <v>8607</v>
      </c>
      <c r="C3077" t="s">
        <v>8608</v>
      </c>
      <c r="D3077" t="s">
        <v>421</v>
      </c>
      <c r="E3077" s="2" t="s">
        <v>271</v>
      </c>
      <c r="F3077" t="s">
        <v>1910</v>
      </c>
      <c r="G3077" s="2" t="s">
        <v>5487</v>
      </c>
      <c r="H3077" t="s">
        <v>1405</v>
      </c>
    </row>
    <row r="3078" spans="1:8" x14ac:dyDescent="0.15">
      <c r="A3078" s="232">
        <v>3090</v>
      </c>
      <c r="B3078" t="s">
        <v>8609</v>
      </c>
      <c r="C3078" t="s">
        <v>8610</v>
      </c>
      <c r="D3078" t="s">
        <v>421</v>
      </c>
      <c r="E3078" s="2" t="s">
        <v>271</v>
      </c>
      <c r="F3078" t="s">
        <v>2137</v>
      </c>
      <c r="G3078" s="2" t="s">
        <v>3521</v>
      </c>
      <c r="H3078" t="s">
        <v>1405</v>
      </c>
    </row>
    <row r="3079" spans="1:8" x14ac:dyDescent="0.15">
      <c r="A3079" s="232">
        <v>3091</v>
      </c>
      <c r="B3079" t="s">
        <v>8611</v>
      </c>
      <c r="C3079" t="s">
        <v>8612</v>
      </c>
      <c r="D3079" t="s">
        <v>421</v>
      </c>
      <c r="E3079" s="2" t="s">
        <v>271</v>
      </c>
      <c r="F3079" t="s">
        <v>2021</v>
      </c>
      <c r="G3079" s="2" t="s">
        <v>1286</v>
      </c>
      <c r="H3079" t="s">
        <v>1405</v>
      </c>
    </row>
    <row r="3080" spans="1:8" x14ac:dyDescent="0.15">
      <c r="A3080" s="232">
        <v>3092</v>
      </c>
      <c r="B3080" t="s">
        <v>8613</v>
      </c>
      <c r="C3080" t="s">
        <v>8614</v>
      </c>
      <c r="D3080" t="s">
        <v>421</v>
      </c>
      <c r="E3080" s="2" t="s">
        <v>271</v>
      </c>
      <c r="F3080" t="s">
        <v>2021</v>
      </c>
      <c r="G3080" s="2" t="s">
        <v>8615</v>
      </c>
      <c r="H3080" t="s">
        <v>1405</v>
      </c>
    </row>
    <row r="3081" spans="1:8" x14ac:dyDescent="0.15">
      <c r="A3081" s="232">
        <v>3093</v>
      </c>
      <c r="B3081" t="s">
        <v>8616</v>
      </c>
      <c r="C3081" t="s">
        <v>8617</v>
      </c>
      <c r="D3081" t="s">
        <v>421</v>
      </c>
      <c r="E3081" s="2" t="s">
        <v>271</v>
      </c>
      <c r="F3081" t="s">
        <v>2276</v>
      </c>
      <c r="G3081" s="2" t="s">
        <v>4132</v>
      </c>
      <c r="H3081" t="s">
        <v>1405</v>
      </c>
    </row>
    <row r="3082" spans="1:8" x14ac:dyDescent="0.15">
      <c r="A3082" s="232">
        <v>3094</v>
      </c>
      <c r="B3082" t="s">
        <v>8618</v>
      </c>
      <c r="C3082" t="s">
        <v>8619</v>
      </c>
      <c r="D3082" t="s">
        <v>421</v>
      </c>
      <c r="E3082" s="2" t="s">
        <v>271</v>
      </c>
      <c r="F3082" t="s">
        <v>2021</v>
      </c>
      <c r="G3082" s="2" t="s">
        <v>1180</v>
      </c>
      <c r="H3082" t="s">
        <v>1405</v>
      </c>
    </row>
    <row r="3083" spans="1:8" x14ac:dyDescent="0.15">
      <c r="A3083" s="232">
        <v>3095</v>
      </c>
      <c r="B3083" t="s">
        <v>8620</v>
      </c>
      <c r="C3083" t="s">
        <v>8621</v>
      </c>
      <c r="D3083" t="s">
        <v>421</v>
      </c>
      <c r="E3083" s="2" t="s">
        <v>271</v>
      </c>
      <c r="F3083" t="s">
        <v>2055</v>
      </c>
      <c r="G3083" s="2" t="s">
        <v>4777</v>
      </c>
      <c r="H3083" t="s">
        <v>1405</v>
      </c>
    </row>
    <row r="3084" spans="1:8" x14ac:dyDescent="0.15">
      <c r="A3084" s="232">
        <v>3096</v>
      </c>
      <c r="B3084" t="s">
        <v>8622</v>
      </c>
      <c r="C3084" t="s">
        <v>8623</v>
      </c>
      <c r="D3084" t="s">
        <v>421</v>
      </c>
      <c r="E3084" s="2" t="s">
        <v>271</v>
      </c>
      <c r="F3084" t="s">
        <v>1901</v>
      </c>
      <c r="G3084" s="2" t="s">
        <v>893</v>
      </c>
      <c r="H3084" t="s">
        <v>1405</v>
      </c>
    </row>
    <row r="3085" spans="1:8" x14ac:dyDescent="0.15">
      <c r="A3085" s="232">
        <v>3097</v>
      </c>
      <c r="B3085" t="s">
        <v>8624</v>
      </c>
      <c r="C3085" t="s">
        <v>8625</v>
      </c>
      <c r="D3085" t="s">
        <v>421</v>
      </c>
      <c r="E3085" s="2" t="s">
        <v>271</v>
      </c>
      <c r="F3085" t="s">
        <v>1910</v>
      </c>
      <c r="G3085" s="2" t="s">
        <v>1287</v>
      </c>
      <c r="H3085" t="s">
        <v>1405</v>
      </c>
    </row>
    <row r="3086" spans="1:8" x14ac:dyDescent="0.15">
      <c r="A3086" s="232">
        <v>3098</v>
      </c>
      <c r="B3086" t="s">
        <v>8626</v>
      </c>
      <c r="C3086" t="s">
        <v>8627</v>
      </c>
      <c r="D3086" t="s">
        <v>421</v>
      </c>
      <c r="E3086" s="2" t="s">
        <v>271</v>
      </c>
      <c r="F3086" t="s">
        <v>2003</v>
      </c>
      <c r="G3086" s="2" t="s">
        <v>1288</v>
      </c>
      <c r="H3086" t="s">
        <v>1405</v>
      </c>
    </row>
    <row r="3087" spans="1:8" x14ac:dyDescent="0.15">
      <c r="A3087" s="232">
        <v>3099</v>
      </c>
      <c r="B3087" t="s">
        <v>8628</v>
      </c>
      <c r="C3087" t="s">
        <v>8629</v>
      </c>
      <c r="D3087" t="s">
        <v>421</v>
      </c>
      <c r="E3087" s="2" t="s">
        <v>271</v>
      </c>
      <c r="F3087" t="s">
        <v>1932</v>
      </c>
      <c r="G3087" s="2" t="s">
        <v>3678</v>
      </c>
      <c r="H3087" t="s">
        <v>1405</v>
      </c>
    </row>
    <row r="3088" spans="1:8" x14ac:dyDescent="0.15">
      <c r="A3088" s="232">
        <v>3100</v>
      </c>
      <c r="B3088" t="s">
        <v>8630</v>
      </c>
      <c r="C3088" t="s">
        <v>8631</v>
      </c>
      <c r="D3088" t="s">
        <v>421</v>
      </c>
      <c r="E3088" s="2" t="s">
        <v>271</v>
      </c>
      <c r="F3088" t="s">
        <v>2003</v>
      </c>
      <c r="G3088" s="2" t="s">
        <v>1123</v>
      </c>
      <c r="H3088" t="s">
        <v>1405</v>
      </c>
    </row>
    <row r="3089" spans="1:8" x14ac:dyDescent="0.15">
      <c r="A3089" s="232">
        <v>3101</v>
      </c>
      <c r="B3089" t="s">
        <v>8632</v>
      </c>
      <c r="C3089" t="s">
        <v>8633</v>
      </c>
      <c r="D3089" t="s">
        <v>421</v>
      </c>
      <c r="E3089" s="2" t="s">
        <v>271</v>
      </c>
      <c r="F3089" t="s">
        <v>1932</v>
      </c>
      <c r="G3089" s="2" t="s">
        <v>1210</v>
      </c>
      <c r="H3089" t="s">
        <v>1405</v>
      </c>
    </row>
    <row r="3090" spans="1:8" x14ac:dyDescent="0.15">
      <c r="A3090" s="232">
        <v>3102</v>
      </c>
      <c r="B3090" t="s">
        <v>8634</v>
      </c>
      <c r="C3090" t="s">
        <v>8635</v>
      </c>
      <c r="D3090" t="s">
        <v>421</v>
      </c>
      <c r="E3090" s="2" t="s">
        <v>271</v>
      </c>
      <c r="F3090" t="s">
        <v>2003</v>
      </c>
      <c r="G3090" s="2" t="s">
        <v>1216</v>
      </c>
      <c r="H3090" t="s">
        <v>1405</v>
      </c>
    </row>
    <row r="3091" spans="1:8" x14ac:dyDescent="0.15">
      <c r="A3091" s="232">
        <v>3103</v>
      </c>
      <c r="B3091" t="s">
        <v>8636</v>
      </c>
      <c r="C3091" t="s">
        <v>8637</v>
      </c>
      <c r="D3091" t="s">
        <v>421</v>
      </c>
      <c r="E3091" s="2" t="s">
        <v>271</v>
      </c>
      <c r="F3091" t="s">
        <v>2003</v>
      </c>
      <c r="G3091" s="2" t="s">
        <v>736</v>
      </c>
      <c r="H3091" t="s">
        <v>1405</v>
      </c>
    </row>
    <row r="3092" spans="1:8" x14ac:dyDescent="0.15">
      <c r="A3092" s="232">
        <v>3104</v>
      </c>
      <c r="B3092" t="s">
        <v>8638</v>
      </c>
      <c r="C3092" t="s">
        <v>8639</v>
      </c>
      <c r="D3092" t="s">
        <v>421</v>
      </c>
      <c r="E3092" s="2" t="s">
        <v>271</v>
      </c>
      <c r="F3092" t="s">
        <v>2262</v>
      </c>
      <c r="G3092" s="2" t="s">
        <v>2056</v>
      </c>
      <c r="H3092" t="s">
        <v>1405</v>
      </c>
    </row>
    <row r="3093" spans="1:8" x14ac:dyDescent="0.15">
      <c r="A3093" s="232">
        <v>3105</v>
      </c>
      <c r="B3093" t="s">
        <v>8640</v>
      </c>
      <c r="C3093" t="s">
        <v>8641</v>
      </c>
      <c r="D3093" t="s">
        <v>421</v>
      </c>
      <c r="E3093" s="2" t="s">
        <v>271</v>
      </c>
      <c r="F3093" t="s">
        <v>2021</v>
      </c>
      <c r="G3093" s="2" t="s">
        <v>2314</v>
      </c>
      <c r="H3093" t="s">
        <v>1405</v>
      </c>
    </row>
    <row r="3094" spans="1:8" x14ac:dyDescent="0.15">
      <c r="A3094" s="232">
        <v>3106</v>
      </c>
      <c r="B3094" t="s">
        <v>8642</v>
      </c>
      <c r="C3094" t="s">
        <v>8643</v>
      </c>
      <c r="D3094" t="s">
        <v>421</v>
      </c>
      <c r="E3094" s="2" t="s">
        <v>271</v>
      </c>
      <c r="F3094" t="s">
        <v>2137</v>
      </c>
      <c r="G3094" s="2" t="s">
        <v>523</v>
      </c>
      <c r="H3094" t="s">
        <v>1405</v>
      </c>
    </row>
    <row r="3095" spans="1:8" x14ac:dyDescent="0.15">
      <c r="A3095" s="232">
        <v>3107</v>
      </c>
      <c r="B3095" t="s">
        <v>8644</v>
      </c>
      <c r="C3095" t="s">
        <v>8645</v>
      </c>
      <c r="D3095" t="s">
        <v>421</v>
      </c>
      <c r="E3095" s="2" t="s">
        <v>271</v>
      </c>
      <c r="F3095" t="s">
        <v>2528</v>
      </c>
      <c r="G3095" s="2" t="s">
        <v>805</v>
      </c>
      <c r="H3095" t="s">
        <v>1405</v>
      </c>
    </row>
    <row r="3096" spans="1:8" x14ac:dyDescent="0.15">
      <c r="A3096" s="232">
        <v>3108</v>
      </c>
      <c r="B3096" t="s">
        <v>8646</v>
      </c>
      <c r="C3096" t="s">
        <v>8647</v>
      </c>
      <c r="D3096" t="s">
        <v>421</v>
      </c>
      <c r="E3096" s="2" t="s">
        <v>271</v>
      </c>
      <c r="F3096" t="s">
        <v>2003</v>
      </c>
      <c r="G3096" s="2" t="s">
        <v>1066</v>
      </c>
      <c r="H3096" t="s">
        <v>1405</v>
      </c>
    </row>
    <row r="3097" spans="1:8" x14ac:dyDescent="0.15">
      <c r="A3097" s="232">
        <v>3109</v>
      </c>
      <c r="B3097" t="s">
        <v>8648</v>
      </c>
      <c r="C3097" t="s">
        <v>8649</v>
      </c>
      <c r="D3097" t="s">
        <v>421</v>
      </c>
      <c r="E3097" s="2" t="s">
        <v>271</v>
      </c>
      <c r="F3097" t="s">
        <v>2003</v>
      </c>
      <c r="G3097" s="2" t="s">
        <v>1289</v>
      </c>
      <c r="H3097" t="s">
        <v>1405</v>
      </c>
    </row>
    <row r="3098" spans="1:8" x14ac:dyDescent="0.15">
      <c r="A3098" s="232">
        <v>3110</v>
      </c>
      <c r="B3098" t="s">
        <v>8650</v>
      </c>
      <c r="C3098" t="s">
        <v>8651</v>
      </c>
      <c r="D3098" t="s">
        <v>421</v>
      </c>
      <c r="E3098" s="2" t="s">
        <v>271</v>
      </c>
      <c r="F3098" t="s">
        <v>2206</v>
      </c>
      <c r="G3098" s="2" t="s">
        <v>507</v>
      </c>
      <c r="H3098" t="s">
        <v>1405</v>
      </c>
    </row>
    <row r="3099" spans="1:8" x14ac:dyDescent="0.15">
      <c r="A3099" s="232">
        <v>3111</v>
      </c>
      <c r="B3099" t="s">
        <v>8652</v>
      </c>
      <c r="C3099" t="s">
        <v>8653</v>
      </c>
      <c r="D3099" t="s">
        <v>421</v>
      </c>
      <c r="E3099" s="2" t="s">
        <v>271</v>
      </c>
      <c r="F3099" t="s">
        <v>2003</v>
      </c>
      <c r="G3099" s="2" t="s">
        <v>6933</v>
      </c>
      <c r="H3099" t="s">
        <v>1405</v>
      </c>
    </row>
    <row r="3100" spans="1:8" x14ac:dyDescent="0.15">
      <c r="A3100" s="232">
        <v>3112</v>
      </c>
      <c r="B3100" t="s">
        <v>8654</v>
      </c>
      <c r="C3100" t="s">
        <v>8655</v>
      </c>
      <c r="D3100" t="s">
        <v>421</v>
      </c>
      <c r="E3100" s="2" t="s">
        <v>271</v>
      </c>
      <c r="F3100" t="s">
        <v>2133</v>
      </c>
      <c r="G3100" s="2" t="s">
        <v>1078</v>
      </c>
      <c r="H3100" t="s">
        <v>1405</v>
      </c>
    </row>
    <row r="3101" spans="1:8" x14ac:dyDescent="0.15">
      <c r="A3101" s="232">
        <v>3113</v>
      </c>
      <c r="B3101" t="s">
        <v>8656</v>
      </c>
      <c r="C3101" t="s">
        <v>8657</v>
      </c>
      <c r="D3101" t="s">
        <v>421</v>
      </c>
      <c r="E3101" s="2" t="s">
        <v>271</v>
      </c>
      <c r="F3101" t="s">
        <v>2003</v>
      </c>
      <c r="G3101" s="2" t="s">
        <v>8658</v>
      </c>
      <c r="H3101" t="s">
        <v>1405</v>
      </c>
    </row>
    <row r="3102" spans="1:8" x14ac:dyDescent="0.15">
      <c r="A3102" s="232">
        <v>3114</v>
      </c>
      <c r="B3102" t="s">
        <v>8659</v>
      </c>
      <c r="C3102" t="s">
        <v>8660</v>
      </c>
      <c r="D3102" t="s">
        <v>421</v>
      </c>
      <c r="E3102" s="2" t="s">
        <v>271</v>
      </c>
      <c r="F3102" t="s">
        <v>2003</v>
      </c>
      <c r="G3102" s="2" t="s">
        <v>1290</v>
      </c>
      <c r="H3102" t="s">
        <v>1405</v>
      </c>
    </row>
    <row r="3103" spans="1:8" x14ac:dyDescent="0.15">
      <c r="A3103" s="232">
        <v>3115</v>
      </c>
      <c r="B3103" t="s">
        <v>8661</v>
      </c>
      <c r="C3103" t="s">
        <v>8662</v>
      </c>
      <c r="D3103" t="s">
        <v>421</v>
      </c>
      <c r="E3103" s="2" t="s">
        <v>270</v>
      </c>
      <c r="F3103" t="s">
        <v>1921</v>
      </c>
      <c r="G3103" s="2" t="s">
        <v>4312</v>
      </c>
      <c r="H3103" t="s">
        <v>1405</v>
      </c>
    </row>
    <row r="3104" spans="1:8" x14ac:dyDescent="0.15">
      <c r="A3104" s="232">
        <v>3116</v>
      </c>
      <c r="B3104" t="s">
        <v>8663</v>
      </c>
      <c r="C3104" t="s">
        <v>8664</v>
      </c>
      <c r="D3104" t="s">
        <v>421</v>
      </c>
      <c r="E3104" s="2" t="s">
        <v>270</v>
      </c>
      <c r="F3104" t="s">
        <v>1932</v>
      </c>
      <c r="G3104" s="2" t="s">
        <v>658</v>
      </c>
      <c r="H3104" t="s">
        <v>1405</v>
      </c>
    </row>
    <row r="3105" spans="1:8" x14ac:dyDescent="0.15">
      <c r="A3105" s="232">
        <v>3117</v>
      </c>
      <c r="B3105" t="s">
        <v>8665</v>
      </c>
      <c r="C3105" t="s">
        <v>8666</v>
      </c>
      <c r="D3105" t="s">
        <v>421</v>
      </c>
      <c r="E3105" s="2" t="s">
        <v>270</v>
      </c>
      <c r="F3105" t="s">
        <v>1932</v>
      </c>
      <c r="G3105" s="2" t="s">
        <v>1042</v>
      </c>
      <c r="H3105" t="s">
        <v>1405</v>
      </c>
    </row>
    <row r="3106" spans="1:8" x14ac:dyDescent="0.15">
      <c r="A3106" s="232">
        <v>3118</v>
      </c>
      <c r="B3106" t="s">
        <v>8667</v>
      </c>
      <c r="C3106" t="s">
        <v>8668</v>
      </c>
      <c r="D3106" t="s">
        <v>421</v>
      </c>
      <c r="E3106" s="2" t="s">
        <v>270</v>
      </c>
      <c r="F3106" t="s">
        <v>1932</v>
      </c>
      <c r="G3106" s="2" t="s">
        <v>601</v>
      </c>
      <c r="H3106" t="s">
        <v>1405</v>
      </c>
    </row>
    <row r="3107" spans="1:8" x14ac:dyDescent="0.15">
      <c r="A3107" s="232">
        <v>3119</v>
      </c>
      <c r="B3107" t="s">
        <v>8669</v>
      </c>
      <c r="C3107" t="s">
        <v>8670</v>
      </c>
      <c r="D3107" t="s">
        <v>421</v>
      </c>
      <c r="E3107" s="2" t="s">
        <v>270</v>
      </c>
      <c r="F3107" t="s">
        <v>2967</v>
      </c>
      <c r="G3107" s="2" t="s">
        <v>811</v>
      </c>
      <c r="H3107" t="s">
        <v>1405</v>
      </c>
    </row>
    <row r="3108" spans="1:8" x14ac:dyDescent="0.15">
      <c r="A3108" s="232">
        <v>3120</v>
      </c>
      <c r="B3108" t="s">
        <v>8671</v>
      </c>
      <c r="C3108" t="s">
        <v>8672</v>
      </c>
      <c r="D3108" t="s">
        <v>421</v>
      </c>
      <c r="E3108" s="2" t="s">
        <v>270</v>
      </c>
      <c r="F3108" t="s">
        <v>2476</v>
      </c>
      <c r="G3108" s="2" t="s">
        <v>558</v>
      </c>
      <c r="H3108" t="s">
        <v>1405</v>
      </c>
    </row>
    <row r="3109" spans="1:8" x14ac:dyDescent="0.15">
      <c r="A3109" s="232">
        <v>3121</v>
      </c>
      <c r="B3109" t="s">
        <v>8673</v>
      </c>
      <c r="C3109" t="s">
        <v>8674</v>
      </c>
      <c r="D3109" t="s">
        <v>421</v>
      </c>
      <c r="E3109" s="2" t="s">
        <v>270</v>
      </c>
      <c r="F3109" t="s">
        <v>1945</v>
      </c>
      <c r="G3109" s="2" t="s">
        <v>2900</v>
      </c>
      <c r="H3109" t="s">
        <v>1405</v>
      </c>
    </row>
    <row r="3110" spans="1:8" x14ac:dyDescent="0.15">
      <c r="A3110" s="232">
        <v>3122</v>
      </c>
      <c r="B3110" t="s">
        <v>8675</v>
      </c>
      <c r="C3110" t="s">
        <v>8676</v>
      </c>
      <c r="D3110" t="s">
        <v>421</v>
      </c>
      <c r="E3110" s="2" t="s">
        <v>270</v>
      </c>
      <c r="F3110" t="s">
        <v>2003</v>
      </c>
      <c r="G3110" s="2" t="s">
        <v>3228</v>
      </c>
      <c r="H3110" t="s">
        <v>1405</v>
      </c>
    </row>
    <row r="3111" spans="1:8" x14ac:dyDescent="0.15">
      <c r="A3111" s="232">
        <v>3123</v>
      </c>
      <c r="B3111" t="s">
        <v>8677</v>
      </c>
      <c r="C3111" t="s">
        <v>8678</v>
      </c>
      <c r="D3111" t="s">
        <v>421</v>
      </c>
      <c r="E3111" s="2" t="s">
        <v>270</v>
      </c>
      <c r="F3111" t="s">
        <v>3267</v>
      </c>
      <c r="G3111" s="2" t="s">
        <v>639</v>
      </c>
      <c r="H3111" t="s">
        <v>1405</v>
      </c>
    </row>
    <row r="3112" spans="1:8" x14ac:dyDescent="0.15">
      <c r="A3112" s="232">
        <v>3124</v>
      </c>
      <c r="B3112" t="s">
        <v>8679</v>
      </c>
      <c r="C3112" t="s">
        <v>8680</v>
      </c>
      <c r="D3112" t="s">
        <v>421</v>
      </c>
      <c r="E3112" s="2" t="s">
        <v>270</v>
      </c>
      <c r="F3112" t="s">
        <v>2262</v>
      </c>
      <c r="G3112" s="2" t="s">
        <v>846</v>
      </c>
      <c r="H3112" t="s">
        <v>1405</v>
      </c>
    </row>
    <row r="3113" spans="1:8" x14ac:dyDescent="0.15">
      <c r="A3113" s="232">
        <v>3125</v>
      </c>
      <c r="B3113" t="s">
        <v>8681</v>
      </c>
      <c r="C3113" t="s">
        <v>8682</v>
      </c>
      <c r="D3113" t="s">
        <v>421</v>
      </c>
      <c r="E3113" s="2" t="s">
        <v>270</v>
      </c>
      <c r="F3113" t="s">
        <v>2087</v>
      </c>
      <c r="G3113" s="2" t="s">
        <v>7626</v>
      </c>
      <c r="H3113" t="s">
        <v>1405</v>
      </c>
    </row>
    <row r="3114" spans="1:8" x14ac:dyDescent="0.15">
      <c r="A3114" s="232">
        <v>3126</v>
      </c>
      <c r="B3114" t="s">
        <v>8683</v>
      </c>
      <c r="C3114" t="s">
        <v>8684</v>
      </c>
      <c r="D3114" t="s">
        <v>421</v>
      </c>
      <c r="E3114" s="2" t="s">
        <v>270</v>
      </c>
      <c r="F3114" t="s">
        <v>2018</v>
      </c>
      <c r="G3114" s="2" t="s">
        <v>690</v>
      </c>
      <c r="H3114" t="s">
        <v>1405</v>
      </c>
    </row>
    <row r="3115" spans="1:8" x14ac:dyDescent="0.15">
      <c r="A3115" s="232">
        <v>3127</v>
      </c>
      <c r="B3115" t="s">
        <v>8685</v>
      </c>
      <c r="C3115" t="s">
        <v>8686</v>
      </c>
      <c r="D3115" t="s">
        <v>421</v>
      </c>
      <c r="E3115" s="2" t="s">
        <v>270</v>
      </c>
      <c r="F3115" t="s">
        <v>1932</v>
      </c>
      <c r="G3115" s="2" t="s">
        <v>786</v>
      </c>
      <c r="H3115" t="s">
        <v>1405</v>
      </c>
    </row>
    <row r="3116" spans="1:8" x14ac:dyDescent="0.15">
      <c r="A3116" s="232">
        <v>3128</v>
      </c>
      <c r="B3116" t="s">
        <v>8687</v>
      </c>
      <c r="C3116" t="s">
        <v>8688</v>
      </c>
      <c r="D3116" t="s">
        <v>421</v>
      </c>
      <c r="E3116" s="2" t="s">
        <v>270</v>
      </c>
      <c r="F3116" t="s">
        <v>2055</v>
      </c>
      <c r="G3116" s="2" t="s">
        <v>6769</v>
      </c>
      <c r="H3116" t="s">
        <v>1405</v>
      </c>
    </row>
    <row r="3117" spans="1:8" x14ac:dyDescent="0.15">
      <c r="A3117" s="232">
        <v>3129</v>
      </c>
      <c r="B3117" t="s">
        <v>8689</v>
      </c>
      <c r="C3117" t="s">
        <v>8690</v>
      </c>
      <c r="D3117" t="s">
        <v>421</v>
      </c>
      <c r="E3117" s="2" t="s">
        <v>270</v>
      </c>
      <c r="F3117" t="s">
        <v>1945</v>
      </c>
      <c r="G3117" s="2" t="s">
        <v>1291</v>
      </c>
      <c r="H3117" t="s">
        <v>1405</v>
      </c>
    </row>
    <row r="3118" spans="1:8" x14ac:dyDescent="0.15">
      <c r="A3118" s="232">
        <v>3130</v>
      </c>
      <c r="B3118" t="s">
        <v>8691</v>
      </c>
      <c r="C3118" t="s">
        <v>8692</v>
      </c>
      <c r="D3118" t="s">
        <v>421</v>
      </c>
      <c r="E3118" s="2" t="s">
        <v>270</v>
      </c>
      <c r="F3118" t="s">
        <v>2031</v>
      </c>
      <c r="G3118" s="2" t="s">
        <v>692</v>
      </c>
      <c r="H3118" t="s">
        <v>1405</v>
      </c>
    </row>
    <row r="3119" spans="1:8" x14ac:dyDescent="0.15">
      <c r="A3119" s="232">
        <v>3131</v>
      </c>
      <c r="B3119" t="s">
        <v>8693</v>
      </c>
      <c r="C3119" t="s">
        <v>8694</v>
      </c>
      <c r="D3119" t="s">
        <v>421</v>
      </c>
      <c r="E3119" s="2" t="s">
        <v>270</v>
      </c>
      <c r="F3119" t="s">
        <v>2212</v>
      </c>
      <c r="G3119" s="2" t="s">
        <v>521</v>
      </c>
      <c r="H3119" t="s">
        <v>1405</v>
      </c>
    </row>
    <row r="3120" spans="1:8" x14ac:dyDescent="0.15">
      <c r="A3120" s="232">
        <v>3132</v>
      </c>
      <c r="B3120" t="s">
        <v>8695</v>
      </c>
      <c r="C3120" t="s">
        <v>8696</v>
      </c>
      <c r="D3120" t="s">
        <v>421</v>
      </c>
      <c r="E3120" s="2" t="s">
        <v>270</v>
      </c>
      <c r="F3120" t="s">
        <v>2206</v>
      </c>
      <c r="G3120" s="2" t="s">
        <v>681</v>
      </c>
      <c r="H3120" t="s">
        <v>1405</v>
      </c>
    </row>
    <row r="3121" spans="1:8" x14ac:dyDescent="0.15">
      <c r="A3121" s="232">
        <v>3133</v>
      </c>
      <c r="B3121" t="s">
        <v>8697</v>
      </c>
      <c r="C3121" t="s">
        <v>8698</v>
      </c>
      <c r="D3121" t="s">
        <v>421</v>
      </c>
      <c r="E3121" s="2" t="s">
        <v>270</v>
      </c>
      <c r="F3121" t="s">
        <v>2528</v>
      </c>
      <c r="G3121" s="2" t="s">
        <v>1049</v>
      </c>
      <c r="H3121" t="s">
        <v>1405</v>
      </c>
    </row>
    <row r="3122" spans="1:8" x14ac:dyDescent="0.15">
      <c r="A3122" s="232">
        <v>3134</v>
      </c>
      <c r="B3122" t="s">
        <v>8699</v>
      </c>
      <c r="C3122" t="s">
        <v>8700</v>
      </c>
      <c r="D3122" t="s">
        <v>421</v>
      </c>
      <c r="E3122" s="2" t="s">
        <v>270</v>
      </c>
      <c r="F3122" t="s">
        <v>1945</v>
      </c>
      <c r="G3122" s="2" t="s">
        <v>6023</v>
      </c>
      <c r="H3122" t="s">
        <v>1405</v>
      </c>
    </row>
    <row r="3123" spans="1:8" x14ac:dyDescent="0.15">
      <c r="A3123" s="232">
        <v>3135</v>
      </c>
      <c r="B3123" t="s">
        <v>8701</v>
      </c>
      <c r="C3123" t="s">
        <v>8702</v>
      </c>
      <c r="D3123" t="s">
        <v>421</v>
      </c>
      <c r="E3123" s="2" t="s">
        <v>270</v>
      </c>
      <c r="F3123" t="s">
        <v>1945</v>
      </c>
      <c r="G3123" s="2" t="s">
        <v>784</v>
      </c>
      <c r="H3123" t="s">
        <v>1405</v>
      </c>
    </row>
    <row r="3124" spans="1:8" x14ac:dyDescent="0.15">
      <c r="A3124" s="232">
        <v>3136</v>
      </c>
      <c r="B3124" t="s">
        <v>8703</v>
      </c>
      <c r="C3124" t="s">
        <v>8704</v>
      </c>
      <c r="D3124" t="s">
        <v>421</v>
      </c>
      <c r="E3124" s="2" t="s">
        <v>270</v>
      </c>
      <c r="F3124" t="s">
        <v>2090</v>
      </c>
      <c r="G3124" s="2" t="s">
        <v>2894</v>
      </c>
      <c r="H3124" t="s">
        <v>1405</v>
      </c>
    </row>
    <row r="3125" spans="1:8" x14ac:dyDescent="0.15">
      <c r="A3125" s="232">
        <v>3137</v>
      </c>
      <c r="B3125" t="s">
        <v>8705</v>
      </c>
      <c r="C3125" t="s">
        <v>8706</v>
      </c>
      <c r="D3125" t="s">
        <v>421</v>
      </c>
      <c r="E3125" s="2" t="s">
        <v>270</v>
      </c>
      <c r="F3125" t="s">
        <v>1910</v>
      </c>
      <c r="G3125" s="2" t="s">
        <v>1039</v>
      </c>
      <c r="H3125" t="s">
        <v>1405</v>
      </c>
    </row>
    <row r="3126" spans="1:8" x14ac:dyDescent="0.15">
      <c r="A3126" s="232">
        <v>3138</v>
      </c>
      <c r="B3126" t="s">
        <v>8707</v>
      </c>
      <c r="C3126" t="s">
        <v>8708</v>
      </c>
      <c r="D3126" t="s">
        <v>421</v>
      </c>
      <c r="E3126" s="2" t="s">
        <v>270</v>
      </c>
      <c r="F3126" t="s">
        <v>2003</v>
      </c>
      <c r="G3126" s="2" t="s">
        <v>603</v>
      </c>
      <c r="H3126" t="s">
        <v>1405</v>
      </c>
    </row>
    <row r="3127" spans="1:8" x14ac:dyDescent="0.15">
      <c r="A3127" s="232">
        <v>3139</v>
      </c>
      <c r="B3127" t="s">
        <v>8709</v>
      </c>
      <c r="C3127" t="s">
        <v>8710</v>
      </c>
      <c r="D3127" t="s">
        <v>421</v>
      </c>
      <c r="E3127" s="2" t="s">
        <v>270</v>
      </c>
      <c r="F3127" t="s">
        <v>1910</v>
      </c>
      <c r="G3127" s="2" t="s">
        <v>1099</v>
      </c>
      <c r="H3127" t="s">
        <v>1405</v>
      </c>
    </row>
    <row r="3128" spans="1:8" x14ac:dyDescent="0.15">
      <c r="A3128" s="232">
        <v>3140</v>
      </c>
      <c r="B3128" t="s">
        <v>8711</v>
      </c>
      <c r="C3128" t="s">
        <v>8712</v>
      </c>
      <c r="D3128" t="s">
        <v>421</v>
      </c>
      <c r="E3128" s="2" t="s">
        <v>270</v>
      </c>
      <c r="F3128" t="s">
        <v>1910</v>
      </c>
      <c r="G3128" s="2" t="s">
        <v>2894</v>
      </c>
      <c r="H3128" t="s">
        <v>1405</v>
      </c>
    </row>
    <row r="3129" spans="1:8" x14ac:dyDescent="0.15">
      <c r="A3129" s="232">
        <v>3141</v>
      </c>
      <c r="B3129" t="s">
        <v>8713</v>
      </c>
      <c r="C3129" t="s">
        <v>8714</v>
      </c>
      <c r="D3129" t="s">
        <v>421</v>
      </c>
      <c r="E3129" s="2" t="s">
        <v>270</v>
      </c>
      <c r="F3129" t="s">
        <v>2528</v>
      </c>
      <c r="G3129" s="2" t="s">
        <v>510</v>
      </c>
      <c r="H3129" t="s">
        <v>1405</v>
      </c>
    </row>
    <row r="3130" spans="1:8" x14ac:dyDescent="0.15">
      <c r="A3130" s="232">
        <v>3142</v>
      </c>
      <c r="B3130" t="s">
        <v>8715</v>
      </c>
      <c r="C3130" t="s">
        <v>8716</v>
      </c>
      <c r="D3130" t="s">
        <v>421</v>
      </c>
      <c r="E3130" s="2" t="s">
        <v>270</v>
      </c>
      <c r="F3130" t="s">
        <v>2003</v>
      </c>
      <c r="G3130" s="2" t="s">
        <v>8717</v>
      </c>
      <c r="H3130" t="s">
        <v>1405</v>
      </c>
    </row>
    <row r="3131" spans="1:8" x14ac:dyDescent="0.15">
      <c r="A3131" s="232">
        <v>3144</v>
      </c>
      <c r="B3131" t="s">
        <v>8718</v>
      </c>
      <c r="C3131" t="s">
        <v>8719</v>
      </c>
      <c r="D3131" t="s">
        <v>421</v>
      </c>
      <c r="E3131" s="2" t="s">
        <v>270</v>
      </c>
      <c r="F3131" t="s">
        <v>2003</v>
      </c>
      <c r="G3131" s="2" t="s">
        <v>558</v>
      </c>
      <c r="H3131" t="s">
        <v>1405</v>
      </c>
    </row>
    <row r="3132" spans="1:8" x14ac:dyDescent="0.15">
      <c r="A3132" s="232">
        <v>3145</v>
      </c>
      <c r="B3132" t="s">
        <v>8720</v>
      </c>
      <c r="C3132" t="s">
        <v>8721</v>
      </c>
      <c r="D3132" t="s">
        <v>421</v>
      </c>
      <c r="E3132" s="2" t="s">
        <v>270</v>
      </c>
      <c r="F3132" t="s">
        <v>1910</v>
      </c>
      <c r="G3132" s="2" t="s">
        <v>639</v>
      </c>
      <c r="H3132" t="s">
        <v>1405</v>
      </c>
    </row>
    <row r="3133" spans="1:8" x14ac:dyDescent="0.15">
      <c r="A3133" s="232">
        <v>3146</v>
      </c>
      <c r="B3133" t="s">
        <v>8722</v>
      </c>
      <c r="C3133" t="s">
        <v>8723</v>
      </c>
      <c r="D3133" t="s">
        <v>421</v>
      </c>
      <c r="E3133" s="2" t="s">
        <v>270</v>
      </c>
      <c r="F3133" t="s">
        <v>1901</v>
      </c>
      <c r="G3133" s="2" t="s">
        <v>510</v>
      </c>
      <c r="H3133" t="s">
        <v>1405</v>
      </c>
    </row>
    <row r="3134" spans="1:8" x14ac:dyDescent="0.15">
      <c r="A3134" s="232">
        <v>3147</v>
      </c>
      <c r="B3134" t="s">
        <v>8724</v>
      </c>
      <c r="C3134" t="s">
        <v>8725</v>
      </c>
      <c r="D3134" t="s">
        <v>421</v>
      </c>
      <c r="E3134" s="2" t="s">
        <v>269</v>
      </c>
      <c r="F3134" t="s">
        <v>1932</v>
      </c>
      <c r="G3134" s="2" t="s">
        <v>763</v>
      </c>
      <c r="H3134" t="s">
        <v>1405</v>
      </c>
    </row>
    <row r="3135" spans="1:8" x14ac:dyDescent="0.15">
      <c r="A3135" s="232">
        <v>3148</v>
      </c>
      <c r="B3135" t="s">
        <v>8726</v>
      </c>
      <c r="C3135" t="s">
        <v>3072</v>
      </c>
      <c r="D3135" t="s">
        <v>421</v>
      </c>
      <c r="E3135" s="2" t="s">
        <v>269</v>
      </c>
      <c r="F3135" t="s">
        <v>2087</v>
      </c>
      <c r="G3135" s="2" t="s">
        <v>1017</v>
      </c>
      <c r="H3135" t="s">
        <v>1405</v>
      </c>
    </row>
    <row r="3136" spans="1:8" x14ac:dyDescent="0.15">
      <c r="A3136" s="232">
        <v>3149</v>
      </c>
      <c r="B3136" t="s">
        <v>8727</v>
      </c>
      <c r="C3136" t="s">
        <v>8728</v>
      </c>
      <c r="D3136" t="s">
        <v>421</v>
      </c>
      <c r="E3136" s="2" t="s">
        <v>269</v>
      </c>
      <c r="F3136" t="s">
        <v>1932</v>
      </c>
      <c r="G3136" s="2" t="s">
        <v>1292</v>
      </c>
      <c r="H3136" t="s">
        <v>1405</v>
      </c>
    </row>
    <row r="3137" spans="1:8" x14ac:dyDescent="0.15">
      <c r="A3137" s="232">
        <v>3150</v>
      </c>
      <c r="B3137" t="s">
        <v>8729</v>
      </c>
      <c r="C3137" t="s">
        <v>8730</v>
      </c>
      <c r="D3137" t="s">
        <v>421</v>
      </c>
      <c r="E3137" s="2" t="s">
        <v>269</v>
      </c>
      <c r="F3137" t="s">
        <v>2087</v>
      </c>
      <c r="G3137" s="2" t="s">
        <v>1293</v>
      </c>
      <c r="H3137" t="s">
        <v>1405</v>
      </c>
    </row>
    <row r="3138" spans="1:8" x14ac:dyDescent="0.15">
      <c r="A3138" s="232">
        <v>3151</v>
      </c>
      <c r="B3138" t="s">
        <v>8731</v>
      </c>
      <c r="C3138" t="s">
        <v>8732</v>
      </c>
      <c r="D3138" t="s">
        <v>421</v>
      </c>
      <c r="E3138" s="2" t="s">
        <v>269</v>
      </c>
      <c r="F3138" t="s">
        <v>2003</v>
      </c>
      <c r="G3138" s="2" t="s">
        <v>704</v>
      </c>
      <c r="H3138" t="s">
        <v>1405</v>
      </c>
    </row>
    <row r="3139" spans="1:8" x14ac:dyDescent="0.15">
      <c r="A3139" s="232">
        <v>3152</v>
      </c>
      <c r="B3139" t="s">
        <v>8733</v>
      </c>
      <c r="C3139" t="s">
        <v>8734</v>
      </c>
      <c r="D3139" t="s">
        <v>421</v>
      </c>
      <c r="E3139" s="2" t="s">
        <v>269</v>
      </c>
      <c r="F3139" t="s">
        <v>2366</v>
      </c>
      <c r="G3139" s="2" t="s">
        <v>1238</v>
      </c>
      <c r="H3139" t="s">
        <v>1405</v>
      </c>
    </row>
    <row r="3140" spans="1:8" x14ac:dyDescent="0.15">
      <c r="A3140" s="232">
        <v>3153</v>
      </c>
      <c r="B3140" t="s">
        <v>8735</v>
      </c>
      <c r="C3140" t="s">
        <v>8736</v>
      </c>
      <c r="D3140" t="s">
        <v>421</v>
      </c>
      <c r="E3140" s="2" t="s">
        <v>269</v>
      </c>
      <c r="F3140" t="s">
        <v>1932</v>
      </c>
      <c r="G3140" s="2" t="s">
        <v>3572</v>
      </c>
      <c r="H3140" t="s">
        <v>1405</v>
      </c>
    </row>
    <row r="3141" spans="1:8" x14ac:dyDescent="0.15">
      <c r="A3141" s="232">
        <v>3154</v>
      </c>
      <c r="B3141" t="s">
        <v>8737</v>
      </c>
      <c r="C3141" t="s">
        <v>8738</v>
      </c>
      <c r="D3141" t="s">
        <v>421</v>
      </c>
      <c r="E3141" s="2" t="s">
        <v>269</v>
      </c>
      <c r="F3141" t="s">
        <v>2021</v>
      </c>
      <c r="G3141" s="2" t="s">
        <v>4990</v>
      </c>
      <c r="H3141" t="s">
        <v>1405</v>
      </c>
    </row>
    <row r="3142" spans="1:8" x14ac:dyDescent="0.15">
      <c r="A3142" s="232">
        <v>3155</v>
      </c>
      <c r="B3142" t="s">
        <v>8739</v>
      </c>
      <c r="C3142" t="s">
        <v>8740</v>
      </c>
      <c r="D3142" t="s">
        <v>421</v>
      </c>
      <c r="E3142" s="2" t="s">
        <v>269</v>
      </c>
      <c r="F3142" t="s">
        <v>2003</v>
      </c>
      <c r="G3142" s="2" t="s">
        <v>3810</v>
      </c>
      <c r="H3142" t="s">
        <v>1405</v>
      </c>
    </row>
    <row r="3143" spans="1:8" x14ac:dyDescent="0.15">
      <c r="A3143" s="232">
        <v>3156</v>
      </c>
      <c r="B3143" t="s">
        <v>8741</v>
      </c>
      <c r="C3143" t="s">
        <v>8742</v>
      </c>
      <c r="D3143" t="s">
        <v>421</v>
      </c>
      <c r="E3143" s="2" t="s">
        <v>269</v>
      </c>
      <c r="F3143" t="s">
        <v>2528</v>
      </c>
      <c r="G3143" s="2" t="s">
        <v>938</v>
      </c>
      <c r="H3143" t="s">
        <v>1405</v>
      </c>
    </row>
    <row r="3144" spans="1:8" x14ac:dyDescent="0.15">
      <c r="A3144" s="232">
        <v>3157</v>
      </c>
      <c r="B3144" t="s">
        <v>8743</v>
      </c>
      <c r="C3144" t="s">
        <v>8744</v>
      </c>
      <c r="D3144" t="s">
        <v>421</v>
      </c>
      <c r="E3144" s="2" t="s">
        <v>269</v>
      </c>
      <c r="F3144" t="s">
        <v>2528</v>
      </c>
      <c r="G3144" s="2" t="s">
        <v>4837</v>
      </c>
      <c r="H3144" t="s">
        <v>1405</v>
      </c>
    </row>
    <row r="3145" spans="1:8" x14ac:dyDescent="0.15">
      <c r="A3145" s="232">
        <v>3158</v>
      </c>
      <c r="B3145" t="s">
        <v>8745</v>
      </c>
      <c r="C3145" t="s">
        <v>8746</v>
      </c>
      <c r="D3145" t="s">
        <v>421</v>
      </c>
      <c r="E3145" s="2" t="s">
        <v>269</v>
      </c>
      <c r="F3145" t="s">
        <v>1932</v>
      </c>
      <c r="G3145" s="2" t="s">
        <v>2422</v>
      </c>
      <c r="H3145" t="s">
        <v>1405</v>
      </c>
    </row>
    <row r="3146" spans="1:8" x14ac:dyDescent="0.15">
      <c r="A3146" s="232">
        <v>3159</v>
      </c>
      <c r="B3146" t="s">
        <v>8747</v>
      </c>
      <c r="C3146" t="s">
        <v>8748</v>
      </c>
      <c r="D3146" t="s">
        <v>421</v>
      </c>
      <c r="E3146" s="2" t="s">
        <v>269</v>
      </c>
      <c r="F3146" t="s">
        <v>2087</v>
      </c>
      <c r="G3146" s="2" t="s">
        <v>644</v>
      </c>
      <c r="H3146" t="s">
        <v>1405</v>
      </c>
    </row>
    <row r="3147" spans="1:8" x14ac:dyDescent="0.15">
      <c r="A3147" s="232">
        <v>3160</v>
      </c>
      <c r="B3147" t="s">
        <v>8749</v>
      </c>
      <c r="C3147" t="s">
        <v>8750</v>
      </c>
      <c r="D3147" t="s">
        <v>421</v>
      </c>
      <c r="E3147" s="2" t="s">
        <v>269</v>
      </c>
      <c r="F3147" t="s">
        <v>2137</v>
      </c>
      <c r="G3147" s="2" t="s">
        <v>1294</v>
      </c>
      <c r="H3147" t="s">
        <v>1405</v>
      </c>
    </row>
    <row r="3148" spans="1:8" x14ac:dyDescent="0.15">
      <c r="A3148" s="232">
        <v>3161</v>
      </c>
      <c r="B3148" t="s">
        <v>8751</v>
      </c>
      <c r="C3148" t="s">
        <v>8752</v>
      </c>
      <c r="D3148" t="s">
        <v>421</v>
      </c>
      <c r="E3148" s="2" t="s">
        <v>269</v>
      </c>
      <c r="F3148" t="s">
        <v>2055</v>
      </c>
      <c r="G3148" s="2" t="s">
        <v>7304</v>
      </c>
      <c r="H3148" t="s">
        <v>1405</v>
      </c>
    </row>
    <row r="3149" spans="1:8" x14ac:dyDescent="0.15">
      <c r="A3149" s="232">
        <v>3162</v>
      </c>
      <c r="B3149" t="s">
        <v>8753</v>
      </c>
      <c r="C3149" t="s">
        <v>8754</v>
      </c>
      <c r="D3149" t="s">
        <v>421</v>
      </c>
      <c r="E3149" s="2" t="s">
        <v>269</v>
      </c>
      <c r="F3149" t="s">
        <v>1948</v>
      </c>
      <c r="G3149" s="2" t="s">
        <v>1295</v>
      </c>
      <c r="H3149" t="s">
        <v>1405</v>
      </c>
    </row>
    <row r="3150" spans="1:8" x14ac:dyDescent="0.15">
      <c r="A3150" s="232">
        <v>3163</v>
      </c>
      <c r="B3150" t="s">
        <v>8755</v>
      </c>
      <c r="C3150" t="s">
        <v>8756</v>
      </c>
      <c r="D3150" t="s">
        <v>421</v>
      </c>
      <c r="E3150" s="2" t="s">
        <v>269</v>
      </c>
      <c r="F3150" t="s">
        <v>2055</v>
      </c>
      <c r="G3150" s="2" t="s">
        <v>853</v>
      </c>
      <c r="H3150" t="s">
        <v>1405</v>
      </c>
    </row>
    <row r="3151" spans="1:8" x14ac:dyDescent="0.15">
      <c r="A3151" s="232">
        <v>3164</v>
      </c>
      <c r="B3151" t="s">
        <v>8757</v>
      </c>
      <c r="C3151" t="s">
        <v>8758</v>
      </c>
      <c r="D3151" t="s">
        <v>421</v>
      </c>
      <c r="E3151" s="2" t="s">
        <v>269</v>
      </c>
      <c r="F3151" t="s">
        <v>1901</v>
      </c>
      <c r="G3151" s="2" t="s">
        <v>1222</v>
      </c>
      <c r="H3151" t="s">
        <v>1405</v>
      </c>
    </row>
    <row r="3152" spans="1:8" x14ac:dyDescent="0.15">
      <c r="A3152" s="232">
        <v>3165</v>
      </c>
      <c r="B3152" t="s">
        <v>8759</v>
      </c>
      <c r="C3152" t="s">
        <v>8760</v>
      </c>
      <c r="D3152" t="s">
        <v>421</v>
      </c>
      <c r="E3152" s="2" t="s">
        <v>269</v>
      </c>
      <c r="F3152" t="s">
        <v>2021</v>
      </c>
      <c r="G3152" s="2" t="s">
        <v>618</v>
      </c>
      <c r="H3152" t="s">
        <v>1405</v>
      </c>
    </row>
    <row r="3153" spans="1:8" x14ac:dyDescent="0.15">
      <c r="A3153" s="232">
        <v>3166</v>
      </c>
      <c r="B3153" t="s">
        <v>8761</v>
      </c>
      <c r="C3153" t="s">
        <v>8762</v>
      </c>
      <c r="D3153" t="s">
        <v>421</v>
      </c>
      <c r="E3153" s="2" t="s">
        <v>269</v>
      </c>
      <c r="F3153" t="s">
        <v>1964</v>
      </c>
      <c r="G3153" s="2" t="s">
        <v>3743</v>
      </c>
      <c r="H3153" t="s">
        <v>1405</v>
      </c>
    </row>
    <row r="3154" spans="1:8" x14ac:dyDescent="0.15">
      <c r="A3154" s="232">
        <v>3167</v>
      </c>
      <c r="B3154" t="s">
        <v>8763</v>
      </c>
      <c r="C3154" t="s">
        <v>8764</v>
      </c>
      <c r="D3154" t="s">
        <v>421</v>
      </c>
      <c r="E3154" s="2" t="s">
        <v>269</v>
      </c>
      <c r="F3154" t="s">
        <v>2087</v>
      </c>
      <c r="G3154" s="2" t="s">
        <v>1084</v>
      </c>
      <c r="H3154" t="s">
        <v>1405</v>
      </c>
    </row>
    <row r="3155" spans="1:8" x14ac:dyDescent="0.15">
      <c r="A3155" s="232">
        <v>3168</v>
      </c>
      <c r="B3155" t="s">
        <v>8765</v>
      </c>
      <c r="C3155" t="s">
        <v>8766</v>
      </c>
      <c r="D3155" t="s">
        <v>421</v>
      </c>
      <c r="E3155" s="2" t="s">
        <v>269</v>
      </c>
      <c r="F3155" t="s">
        <v>1932</v>
      </c>
      <c r="G3155" s="2" t="s">
        <v>737</v>
      </c>
      <c r="H3155" t="s">
        <v>1405</v>
      </c>
    </row>
    <row r="3156" spans="1:8" x14ac:dyDescent="0.15">
      <c r="A3156" s="232">
        <v>3169</v>
      </c>
      <c r="B3156" t="s">
        <v>8767</v>
      </c>
      <c r="C3156" t="s">
        <v>8768</v>
      </c>
      <c r="D3156" t="s">
        <v>421</v>
      </c>
      <c r="E3156" s="2" t="s">
        <v>269</v>
      </c>
      <c r="F3156" t="s">
        <v>2055</v>
      </c>
      <c r="G3156" s="2" t="s">
        <v>951</v>
      </c>
      <c r="H3156" t="s">
        <v>1405</v>
      </c>
    </row>
    <row r="3157" spans="1:8" x14ac:dyDescent="0.15">
      <c r="A3157" s="232">
        <v>3170</v>
      </c>
      <c r="B3157" t="s">
        <v>8769</v>
      </c>
      <c r="C3157" t="s">
        <v>8770</v>
      </c>
      <c r="D3157" t="s">
        <v>421</v>
      </c>
      <c r="E3157" s="2" t="s">
        <v>269</v>
      </c>
      <c r="F3157" t="s">
        <v>2262</v>
      </c>
      <c r="G3157" s="2" t="s">
        <v>1295</v>
      </c>
      <c r="H3157" t="s">
        <v>1405</v>
      </c>
    </row>
    <row r="3158" spans="1:8" x14ac:dyDescent="0.15">
      <c r="A3158" s="232">
        <v>3171</v>
      </c>
      <c r="B3158" t="s">
        <v>8771</v>
      </c>
      <c r="C3158" t="s">
        <v>8772</v>
      </c>
      <c r="D3158" t="s">
        <v>421</v>
      </c>
      <c r="E3158" s="2" t="s">
        <v>269</v>
      </c>
      <c r="F3158" t="s">
        <v>2967</v>
      </c>
      <c r="G3158" s="2" t="s">
        <v>541</v>
      </c>
      <c r="H3158" t="s">
        <v>1405</v>
      </c>
    </row>
    <row r="3159" spans="1:8" x14ac:dyDescent="0.15">
      <c r="A3159" s="232">
        <v>3172</v>
      </c>
      <c r="B3159" t="s">
        <v>8773</v>
      </c>
      <c r="C3159" t="s">
        <v>8774</v>
      </c>
      <c r="D3159" t="s">
        <v>421</v>
      </c>
      <c r="E3159" s="2" t="s">
        <v>269</v>
      </c>
      <c r="F3159" t="s">
        <v>2528</v>
      </c>
      <c r="G3159" s="2" t="s">
        <v>794</v>
      </c>
      <c r="H3159" t="s">
        <v>1405</v>
      </c>
    </row>
    <row r="3160" spans="1:8" x14ac:dyDescent="0.15">
      <c r="A3160" s="232">
        <v>3173</v>
      </c>
      <c r="B3160" t="s">
        <v>8775</v>
      </c>
      <c r="C3160" t="s">
        <v>8776</v>
      </c>
      <c r="D3160" t="s">
        <v>421</v>
      </c>
      <c r="E3160" s="2" t="s">
        <v>269</v>
      </c>
      <c r="F3160" t="s">
        <v>1948</v>
      </c>
      <c r="G3160" s="2" t="s">
        <v>2448</v>
      </c>
      <c r="H3160" t="s">
        <v>1405</v>
      </c>
    </row>
    <row r="3161" spans="1:8" x14ac:dyDescent="0.15">
      <c r="A3161" s="232">
        <v>3174</v>
      </c>
      <c r="B3161" t="s">
        <v>8777</v>
      </c>
      <c r="C3161" t="s">
        <v>8778</v>
      </c>
      <c r="D3161" t="s">
        <v>421</v>
      </c>
      <c r="E3161" s="2" t="s">
        <v>269</v>
      </c>
      <c r="F3161" t="s">
        <v>1910</v>
      </c>
      <c r="G3161" s="2" t="s">
        <v>6446</v>
      </c>
      <c r="H3161" t="s">
        <v>1405</v>
      </c>
    </row>
    <row r="3162" spans="1:8" x14ac:dyDescent="0.15">
      <c r="A3162" s="232">
        <v>3175</v>
      </c>
      <c r="B3162" t="s">
        <v>8779</v>
      </c>
      <c r="C3162" t="s">
        <v>8780</v>
      </c>
      <c r="D3162" t="s">
        <v>421</v>
      </c>
      <c r="E3162" s="2" t="s">
        <v>269</v>
      </c>
      <c r="F3162" t="s">
        <v>27</v>
      </c>
      <c r="G3162" s="2" t="s">
        <v>6446</v>
      </c>
      <c r="H3162" t="s">
        <v>1405</v>
      </c>
    </row>
    <row r="3163" spans="1:8" x14ac:dyDescent="0.15">
      <c r="A3163" s="232">
        <v>3176</v>
      </c>
      <c r="B3163" t="s">
        <v>8781</v>
      </c>
      <c r="C3163" t="s">
        <v>8782</v>
      </c>
      <c r="D3163" t="s">
        <v>421</v>
      </c>
      <c r="E3163" s="2" t="s">
        <v>269</v>
      </c>
      <c r="F3163" t="s">
        <v>3267</v>
      </c>
      <c r="G3163" s="2" t="s">
        <v>698</v>
      </c>
      <c r="H3163" t="s">
        <v>1405</v>
      </c>
    </row>
    <row r="3164" spans="1:8" x14ac:dyDescent="0.15">
      <c r="A3164" s="232">
        <v>3177</v>
      </c>
      <c r="B3164" t="s">
        <v>8783</v>
      </c>
      <c r="C3164" t="s">
        <v>8784</v>
      </c>
      <c r="D3164" t="s">
        <v>421</v>
      </c>
      <c r="E3164" s="2" t="s">
        <v>269</v>
      </c>
      <c r="F3164" t="s">
        <v>3267</v>
      </c>
      <c r="G3164" s="2" t="s">
        <v>826</v>
      </c>
      <c r="H3164" t="s">
        <v>1405</v>
      </c>
    </row>
    <row r="3165" spans="1:8" x14ac:dyDescent="0.15">
      <c r="A3165" s="232">
        <v>3178</v>
      </c>
      <c r="B3165" t="s">
        <v>8785</v>
      </c>
      <c r="C3165" t="s">
        <v>8786</v>
      </c>
      <c r="D3165" t="s">
        <v>421</v>
      </c>
      <c r="E3165" s="2" t="s">
        <v>269</v>
      </c>
      <c r="F3165" t="s">
        <v>3267</v>
      </c>
      <c r="G3165" s="2" t="s">
        <v>2224</v>
      </c>
      <c r="H3165" t="s">
        <v>1405</v>
      </c>
    </row>
    <row r="3166" spans="1:8" x14ac:dyDescent="0.15">
      <c r="A3166" s="232">
        <v>3179</v>
      </c>
      <c r="B3166" t="s">
        <v>8787</v>
      </c>
      <c r="C3166" t="s">
        <v>8788</v>
      </c>
      <c r="D3166" t="s">
        <v>421</v>
      </c>
      <c r="E3166" s="2" t="s">
        <v>269</v>
      </c>
      <c r="F3166" t="s">
        <v>1939</v>
      </c>
      <c r="G3166" s="2" t="s">
        <v>1233</v>
      </c>
      <c r="H3166" t="s">
        <v>1405</v>
      </c>
    </row>
    <row r="3167" spans="1:8" x14ac:dyDescent="0.15">
      <c r="A3167" s="232">
        <v>3180</v>
      </c>
      <c r="B3167" t="s">
        <v>8789</v>
      </c>
      <c r="C3167" t="s">
        <v>8790</v>
      </c>
      <c r="D3167" t="s">
        <v>421</v>
      </c>
      <c r="E3167" s="2" t="s">
        <v>269</v>
      </c>
      <c r="F3167" t="s">
        <v>2137</v>
      </c>
      <c r="G3167" s="2" t="s">
        <v>796</v>
      </c>
      <c r="H3167" t="s">
        <v>1405</v>
      </c>
    </row>
    <row r="3168" spans="1:8" x14ac:dyDescent="0.15">
      <c r="A3168" s="232">
        <v>3181</v>
      </c>
      <c r="B3168" t="s">
        <v>8791</v>
      </c>
      <c r="C3168" t="s">
        <v>8792</v>
      </c>
      <c r="D3168" t="s">
        <v>421</v>
      </c>
      <c r="E3168" s="2" t="s">
        <v>269</v>
      </c>
      <c r="F3168" t="s">
        <v>2003</v>
      </c>
      <c r="G3168" s="2" t="s">
        <v>609</v>
      </c>
      <c r="H3168" t="s">
        <v>1405</v>
      </c>
    </row>
    <row r="3169" spans="1:8" x14ac:dyDescent="0.15">
      <c r="A3169" s="232">
        <v>3182</v>
      </c>
      <c r="B3169" t="s">
        <v>8793</v>
      </c>
      <c r="C3169" t="s">
        <v>8794</v>
      </c>
      <c r="D3169" t="s">
        <v>421</v>
      </c>
      <c r="E3169" s="2" t="s">
        <v>269</v>
      </c>
      <c r="F3169" t="s">
        <v>1964</v>
      </c>
      <c r="G3169" s="2" t="s">
        <v>760</v>
      </c>
      <c r="H3169" t="s">
        <v>1405</v>
      </c>
    </row>
    <row r="3170" spans="1:8" x14ac:dyDescent="0.15">
      <c r="A3170" s="232">
        <v>3183</v>
      </c>
      <c r="B3170" t="s">
        <v>8795</v>
      </c>
      <c r="C3170" t="s">
        <v>8796</v>
      </c>
      <c r="D3170" t="s">
        <v>421</v>
      </c>
      <c r="E3170" s="2" t="s">
        <v>269</v>
      </c>
      <c r="F3170" t="s">
        <v>2206</v>
      </c>
      <c r="G3170" s="2" t="s">
        <v>953</v>
      </c>
      <c r="H3170" t="s">
        <v>1405</v>
      </c>
    </row>
    <row r="3171" spans="1:8" x14ac:dyDescent="0.15">
      <c r="A3171" s="232">
        <v>3184</v>
      </c>
      <c r="B3171" t="s">
        <v>8797</v>
      </c>
      <c r="C3171" t="s">
        <v>8798</v>
      </c>
      <c r="D3171" t="s">
        <v>421</v>
      </c>
      <c r="E3171" s="2" t="s">
        <v>269</v>
      </c>
      <c r="F3171" t="s">
        <v>2003</v>
      </c>
      <c r="G3171" s="2" t="s">
        <v>849</v>
      </c>
      <c r="H3171" t="s">
        <v>1405</v>
      </c>
    </row>
    <row r="3172" spans="1:8" x14ac:dyDescent="0.15">
      <c r="A3172" s="232">
        <v>3185</v>
      </c>
      <c r="B3172" t="s">
        <v>8799</v>
      </c>
      <c r="C3172" t="s">
        <v>8800</v>
      </c>
      <c r="D3172" t="s">
        <v>421</v>
      </c>
      <c r="E3172" s="2" t="s">
        <v>269</v>
      </c>
      <c r="F3172" t="s">
        <v>2003</v>
      </c>
      <c r="G3172" s="2" t="s">
        <v>1218</v>
      </c>
      <c r="H3172" t="s">
        <v>1405</v>
      </c>
    </row>
    <row r="3173" spans="1:8" x14ac:dyDescent="0.15">
      <c r="A3173" s="232">
        <v>3186</v>
      </c>
      <c r="B3173" t="s">
        <v>5085</v>
      </c>
      <c r="C3173" t="s">
        <v>5086</v>
      </c>
      <c r="D3173" t="s">
        <v>421</v>
      </c>
      <c r="E3173" s="2" t="s">
        <v>269</v>
      </c>
      <c r="F3173" t="s">
        <v>1932</v>
      </c>
      <c r="G3173" s="2" t="s">
        <v>2930</v>
      </c>
      <c r="H3173" t="s">
        <v>1405</v>
      </c>
    </row>
    <row r="3174" spans="1:8" x14ac:dyDescent="0.15">
      <c r="A3174" s="232">
        <v>3187</v>
      </c>
      <c r="B3174" t="s">
        <v>8801</v>
      </c>
      <c r="C3174" t="s">
        <v>8802</v>
      </c>
      <c r="D3174" t="s">
        <v>421</v>
      </c>
      <c r="E3174" s="2" t="s">
        <v>269</v>
      </c>
      <c r="F3174" t="s">
        <v>2003</v>
      </c>
      <c r="G3174" s="2" t="s">
        <v>753</v>
      </c>
      <c r="H3174" t="s">
        <v>1405</v>
      </c>
    </row>
    <row r="3175" spans="1:8" x14ac:dyDescent="0.15">
      <c r="A3175" s="232">
        <v>3188</v>
      </c>
      <c r="B3175" t="s">
        <v>8803</v>
      </c>
      <c r="C3175" t="s">
        <v>4526</v>
      </c>
      <c r="D3175" t="s">
        <v>421</v>
      </c>
      <c r="E3175" s="2" t="s">
        <v>269</v>
      </c>
      <c r="F3175" t="s">
        <v>2003</v>
      </c>
      <c r="G3175" s="2" t="s">
        <v>1084</v>
      </c>
      <c r="H3175" t="s">
        <v>1405</v>
      </c>
    </row>
    <row r="3176" spans="1:8" x14ac:dyDescent="0.15">
      <c r="A3176" s="232">
        <v>3189</v>
      </c>
      <c r="B3176" t="s">
        <v>8804</v>
      </c>
      <c r="C3176" t="s">
        <v>8805</v>
      </c>
      <c r="D3176" t="s">
        <v>421</v>
      </c>
      <c r="E3176" s="2" t="s">
        <v>269</v>
      </c>
      <c r="F3176" t="s">
        <v>2003</v>
      </c>
      <c r="G3176" s="2" t="s">
        <v>570</v>
      </c>
      <c r="H3176" t="s">
        <v>1405</v>
      </c>
    </row>
    <row r="3177" spans="1:8" x14ac:dyDescent="0.15">
      <c r="A3177" s="232">
        <v>3190</v>
      </c>
      <c r="B3177" t="s">
        <v>8806</v>
      </c>
      <c r="C3177" t="s">
        <v>8807</v>
      </c>
      <c r="D3177" t="s">
        <v>421</v>
      </c>
      <c r="E3177" s="2" t="s">
        <v>269</v>
      </c>
      <c r="F3177" t="s">
        <v>2003</v>
      </c>
      <c r="G3177" s="2" t="s">
        <v>849</v>
      </c>
      <c r="H3177" t="s">
        <v>1405</v>
      </c>
    </row>
    <row r="3178" spans="1:8" x14ac:dyDescent="0.15">
      <c r="A3178" s="232">
        <v>3191</v>
      </c>
      <c r="B3178" t="s">
        <v>8808</v>
      </c>
      <c r="C3178" t="s">
        <v>8809</v>
      </c>
      <c r="D3178" t="s">
        <v>421</v>
      </c>
      <c r="E3178" s="2" t="s">
        <v>269</v>
      </c>
      <c r="F3178" t="s">
        <v>1932</v>
      </c>
      <c r="G3178" s="2" t="s">
        <v>3268</v>
      </c>
      <c r="H3178" t="s">
        <v>1405</v>
      </c>
    </row>
    <row r="3179" spans="1:8" x14ac:dyDescent="0.15">
      <c r="A3179" s="232">
        <v>3192</v>
      </c>
      <c r="B3179" t="s">
        <v>8810</v>
      </c>
      <c r="C3179" t="s">
        <v>8811</v>
      </c>
      <c r="D3179" t="s">
        <v>421</v>
      </c>
      <c r="E3179" s="2" t="s">
        <v>269</v>
      </c>
      <c r="F3179" t="s">
        <v>2003</v>
      </c>
      <c r="G3179" s="2" t="s">
        <v>2573</v>
      </c>
      <c r="H3179" t="s">
        <v>1405</v>
      </c>
    </row>
    <row r="3180" spans="1:8" x14ac:dyDescent="0.15">
      <c r="A3180" s="232">
        <v>3193</v>
      </c>
      <c r="B3180" t="s">
        <v>8812</v>
      </c>
      <c r="C3180" t="s">
        <v>8813</v>
      </c>
      <c r="D3180" t="s">
        <v>421</v>
      </c>
      <c r="E3180" s="2" t="s">
        <v>269</v>
      </c>
      <c r="F3180" t="s">
        <v>2003</v>
      </c>
      <c r="G3180" s="2" t="s">
        <v>1296</v>
      </c>
      <c r="H3180" t="s">
        <v>1405</v>
      </c>
    </row>
    <row r="3181" spans="1:8" x14ac:dyDescent="0.15">
      <c r="A3181" s="232">
        <v>3194</v>
      </c>
      <c r="B3181" t="s">
        <v>8814</v>
      </c>
      <c r="C3181" t="s">
        <v>8815</v>
      </c>
      <c r="D3181" t="s">
        <v>421</v>
      </c>
      <c r="E3181" s="2" t="s">
        <v>269</v>
      </c>
      <c r="F3181" t="s">
        <v>1910</v>
      </c>
      <c r="G3181" s="2" t="s">
        <v>8816</v>
      </c>
      <c r="H3181" t="s">
        <v>1405</v>
      </c>
    </row>
    <row r="3182" spans="1:8" x14ac:dyDescent="0.15">
      <c r="A3182" s="232">
        <v>3195</v>
      </c>
      <c r="B3182" t="s">
        <v>8817</v>
      </c>
      <c r="C3182" t="s">
        <v>8818</v>
      </c>
      <c r="D3182" t="s">
        <v>421</v>
      </c>
      <c r="E3182" s="2" t="s">
        <v>271</v>
      </c>
      <c r="F3182" t="s">
        <v>1948</v>
      </c>
      <c r="G3182" s="2" t="s">
        <v>1288</v>
      </c>
      <c r="H3182" t="s">
        <v>1405</v>
      </c>
    </row>
    <row r="3183" spans="1:8" x14ac:dyDescent="0.15">
      <c r="A3183" s="232">
        <v>3196</v>
      </c>
      <c r="B3183" t="s">
        <v>8819</v>
      </c>
      <c r="C3183" t="s">
        <v>8820</v>
      </c>
      <c r="D3183" t="s">
        <v>421</v>
      </c>
      <c r="E3183" s="2" t="s">
        <v>271</v>
      </c>
      <c r="F3183" t="s">
        <v>2273</v>
      </c>
      <c r="G3183" s="2" t="s">
        <v>920</v>
      </c>
      <c r="H3183" t="s">
        <v>1405</v>
      </c>
    </row>
    <row r="3184" spans="1:8" x14ac:dyDescent="0.15">
      <c r="A3184" s="232">
        <v>3197</v>
      </c>
      <c r="B3184" t="s">
        <v>8821</v>
      </c>
      <c r="C3184" t="s">
        <v>8822</v>
      </c>
      <c r="D3184" t="s">
        <v>421</v>
      </c>
      <c r="E3184" s="2" t="s">
        <v>271</v>
      </c>
      <c r="F3184" t="s">
        <v>2055</v>
      </c>
      <c r="G3184" s="2" t="s">
        <v>736</v>
      </c>
      <c r="H3184" t="s">
        <v>1405</v>
      </c>
    </row>
    <row r="3185" spans="1:8" x14ac:dyDescent="0.15">
      <c r="A3185" s="232">
        <v>3198</v>
      </c>
      <c r="B3185" t="s">
        <v>8823</v>
      </c>
      <c r="C3185" t="s">
        <v>8824</v>
      </c>
      <c r="D3185" t="s">
        <v>421</v>
      </c>
      <c r="E3185" s="2" t="s">
        <v>271</v>
      </c>
      <c r="F3185" t="s">
        <v>2090</v>
      </c>
      <c r="G3185" s="2" t="s">
        <v>916</v>
      </c>
      <c r="H3185" t="s">
        <v>1405</v>
      </c>
    </row>
    <row r="3186" spans="1:8" x14ac:dyDescent="0.15">
      <c r="A3186" s="232">
        <v>3199</v>
      </c>
      <c r="B3186" t="s">
        <v>8825</v>
      </c>
      <c r="C3186" t="s">
        <v>8826</v>
      </c>
      <c r="D3186" t="s">
        <v>421</v>
      </c>
      <c r="E3186" s="2" t="s">
        <v>271</v>
      </c>
      <c r="F3186" t="s">
        <v>2031</v>
      </c>
      <c r="G3186" s="2" t="s">
        <v>489</v>
      </c>
      <c r="H3186" t="s">
        <v>1405</v>
      </c>
    </row>
    <row r="3187" spans="1:8" x14ac:dyDescent="0.15">
      <c r="A3187" s="232">
        <v>3200</v>
      </c>
      <c r="B3187" t="s">
        <v>8827</v>
      </c>
      <c r="C3187" t="s">
        <v>8828</v>
      </c>
      <c r="D3187" t="s">
        <v>421</v>
      </c>
      <c r="E3187" s="2" t="s">
        <v>271</v>
      </c>
      <c r="F3187" t="s">
        <v>2003</v>
      </c>
      <c r="G3187" s="2" t="s">
        <v>1113</v>
      </c>
      <c r="H3187" t="s">
        <v>1405</v>
      </c>
    </row>
    <row r="3188" spans="1:8" x14ac:dyDescent="0.15">
      <c r="A3188" s="232">
        <v>3201</v>
      </c>
      <c r="B3188" t="s">
        <v>8829</v>
      </c>
      <c r="C3188" t="s">
        <v>8830</v>
      </c>
      <c r="D3188" t="s">
        <v>421</v>
      </c>
      <c r="E3188" s="2" t="s">
        <v>271</v>
      </c>
      <c r="F3188" t="s">
        <v>2087</v>
      </c>
      <c r="G3188" s="2" t="s">
        <v>1297</v>
      </c>
      <c r="H3188" t="s">
        <v>1405</v>
      </c>
    </row>
    <row r="3189" spans="1:8" x14ac:dyDescent="0.15">
      <c r="A3189" s="232">
        <v>3202</v>
      </c>
      <c r="B3189" t="s">
        <v>8831</v>
      </c>
      <c r="C3189" t="s">
        <v>8832</v>
      </c>
      <c r="D3189" t="s">
        <v>421</v>
      </c>
      <c r="E3189" s="2" t="s">
        <v>271</v>
      </c>
      <c r="F3189" t="s">
        <v>1939</v>
      </c>
      <c r="G3189" s="2" t="s">
        <v>2056</v>
      </c>
      <c r="H3189" t="s">
        <v>1405</v>
      </c>
    </row>
    <row r="3190" spans="1:8" x14ac:dyDescent="0.15">
      <c r="A3190" s="232">
        <v>3203</v>
      </c>
      <c r="B3190" t="s">
        <v>8833</v>
      </c>
      <c r="C3190" t="s">
        <v>8834</v>
      </c>
      <c r="D3190" t="s">
        <v>421</v>
      </c>
      <c r="E3190" s="2" t="s">
        <v>270</v>
      </c>
      <c r="F3190" t="s">
        <v>2174</v>
      </c>
      <c r="G3190" s="2" t="s">
        <v>1025</v>
      </c>
      <c r="H3190" t="s">
        <v>1405</v>
      </c>
    </row>
    <row r="3191" spans="1:8" x14ac:dyDescent="0.15">
      <c r="A3191" s="232">
        <v>3204</v>
      </c>
      <c r="B3191" t="s">
        <v>8835</v>
      </c>
      <c r="C3191" t="s">
        <v>8836</v>
      </c>
      <c r="D3191" t="s">
        <v>421</v>
      </c>
      <c r="E3191" s="2" t="s">
        <v>270</v>
      </c>
      <c r="F3191" t="s">
        <v>2003</v>
      </c>
      <c r="G3191" s="2" t="s">
        <v>547</v>
      </c>
      <c r="H3191" t="s">
        <v>1405</v>
      </c>
    </row>
    <row r="3192" spans="1:8" x14ac:dyDescent="0.15">
      <c r="A3192" s="232">
        <v>3205</v>
      </c>
      <c r="B3192" t="s">
        <v>8837</v>
      </c>
      <c r="C3192" t="s">
        <v>8838</v>
      </c>
      <c r="D3192" t="s">
        <v>421</v>
      </c>
      <c r="E3192" s="2" t="s">
        <v>270</v>
      </c>
      <c r="F3192" t="s">
        <v>1939</v>
      </c>
      <c r="G3192" s="2" t="s">
        <v>811</v>
      </c>
      <c r="H3192" t="s">
        <v>1405</v>
      </c>
    </row>
    <row r="3193" spans="1:8" x14ac:dyDescent="0.15">
      <c r="A3193" s="232">
        <v>3206</v>
      </c>
      <c r="B3193" t="s">
        <v>8839</v>
      </c>
      <c r="C3193" t="s">
        <v>8840</v>
      </c>
      <c r="D3193" t="s">
        <v>421</v>
      </c>
      <c r="E3193" s="2" t="s">
        <v>270</v>
      </c>
      <c r="F3193" t="s">
        <v>2528</v>
      </c>
      <c r="G3193" s="2" t="s">
        <v>1208</v>
      </c>
      <c r="H3193" t="s">
        <v>1405</v>
      </c>
    </row>
    <row r="3194" spans="1:8" x14ac:dyDescent="0.15">
      <c r="A3194" s="232">
        <v>3207</v>
      </c>
      <c r="B3194" t="s">
        <v>8841</v>
      </c>
      <c r="C3194" t="s">
        <v>8842</v>
      </c>
      <c r="D3194" t="s">
        <v>421</v>
      </c>
      <c r="E3194" s="2" t="s">
        <v>270</v>
      </c>
      <c r="F3194" t="s">
        <v>1980</v>
      </c>
      <c r="G3194" s="2" t="s">
        <v>549</v>
      </c>
      <c r="H3194" t="s">
        <v>1405</v>
      </c>
    </row>
    <row r="3195" spans="1:8" x14ac:dyDescent="0.15">
      <c r="A3195" s="232">
        <v>3208</v>
      </c>
      <c r="B3195" t="s">
        <v>8843</v>
      </c>
      <c r="C3195" t="s">
        <v>8844</v>
      </c>
      <c r="D3195" t="s">
        <v>421</v>
      </c>
      <c r="E3195" s="2" t="s">
        <v>270</v>
      </c>
      <c r="F3195" t="s">
        <v>2003</v>
      </c>
      <c r="G3195" s="2" t="s">
        <v>640</v>
      </c>
      <c r="H3195" t="s">
        <v>1405</v>
      </c>
    </row>
    <row r="3196" spans="1:8" x14ac:dyDescent="0.15">
      <c r="A3196" s="232">
        <v>3209</v>
      </c>
      <c r="B3196" t="s">
        <v>8845</v>
      </c>
      <c r="C3196" t="s">
        <v>8846</v>
      </c>
      <c r="D3196" t="s">
        <v>421</v>
      </c>
      <c r="E3196" s="2" t="s">
        <v>270</v>
      </c>
      <c r="F3196" t="s">
        <v>2476</v>
      </c>
      <c r="G3196" s="2" t="s">
        <v>810</v>
      </c>
      <c r="H3196" t="s">
        <v>1405</v>
      </c>
    </row>
    <row r="3197" spans="1:8" x14ac:dyDescent="0.15">
      <c r="A3197" s="232">
        <v>3210</v>
      </c>
      <c r="B3197" t="s">
        <v>8847</v>
      </c>
      <c r="C3197" t="s">
        <v>8848</v>
      </c>
      <c r="D3197" t="s">
        <v>421</v>
      </c>
      <c r="E3197" s="2" t="s">
        <v>270</v>
      </c>
      <c r="F3197" t="s">
        <v>2689</v>
      </c>
      <c r="G3197" s="2" t="s">
        <v>809</v>
      </c>
      <c r="H3197" t="s">
        <v>1405</v>
      </c>
    </row>
    <row r="3198" spans="1:8" x14ac:dyDescent="0.15">
      <c r="A3198" s="232">
        <v>3211</v>
      </c>
      <c r="B3198" t="s">
        <v>8849</v>
      </c>
      <c r="C3198" t="s">
        <v>8850</v>
      </c>
      <c r="D3198" t="s">
        <v>421</v>
      </c>
      <c r="E3198" s="2" t="s">
        <v>270</v>
      </c>
      <c r="F3198" t="s">
        <v>2087</v>
      </c>
      <c r="G3198" s="2" t="s">
        <v>1298</v>
      </c>
      <c r="H3198" t="s">
        <v>1405</v>
      </c>
    </row>
    <row r="3199" spans="1:8" x14ac:dyDescent="0.15">
      <c r="A3199" s="232">
        <v>3212</v>
      </c>
      <c r="B3199" t="s">
        <v>8851</v>
      </c>
      <c r="C3199" t="s">
        <v>8852</v>
      </c>
      <c r="D3199" t="s">
        <v>421</v>
      </c>
      <c r="E3199" s="2" t="s">
        <v>270</v>
      </c>
      <c r="F3199" t="s">
        <v>2031</v>
      </c>
      <c r="G3199" s="2" t="s">
        <v>1106</v>
      </c>
      <c r="H3199" t="s">
        <v>1405</v>
      </c>
    </row>
    <row r="3200" spans="1:8" x14ac:dyDescent="0.15">
      <c r="A3200" s="232">
        <v>3213</v>
      </c>
      <c r="B3200" t="s">
        <v>8853</v>
      </c>
      <c r="C3200" t="s">
        <v>8854</v>
      </c>
      <c r="D3200" t="s">
        <v>421</v>
      </c>
      <c r="E3200" s="2" t="s">
        <v>270</v>
      </c>
      <c r="F3200" t="s">
        <v>2174</v>
      </c>
      <c r="G3200" s="2" t="s">
        <v>1163</v>
      </c>
      <c r="H3200" t="s">
        <v>1405</v>
      </c>
    </row>
    <row r="3201" spans="1:8" x14ac:dyDescent="0.15">
      <c r="A3201" s="232">
        <v>3214</v>
      </c>
      <c r="B3201" t="s">
        <v>8855</v>
      </c>
      <c r="C3201" t="s">
        <v>8856</v>
      </c>
      <c r="D3201" t="s">
        <v>421</v>
      </c>
      <c r="E3201" s="2" t="s">
        <v>270</v>
      </c>
      <c r="F3201" t="s">
        <v>2366</v>
      </c>
      <c r="G3201" s="2" t="s">
        <v>606</v>
      </c>
      <c r="H3201" t="s">
        <v>1405</v>
      </c>
    </row>
    <row r="3202" spans="1:8" x14ac:dyDescent="0.15">
      <c r="A3202" s="232">
        <v>3215</v>
      </c>
      <c r="B3202" t="s">
        <v>8857</v>
      </c>
      <c r="C3202" t="s">
        <v>8857</v>
      </c>
      <c r="D3202" t="s">
        <v>421</v>
      </c>
      <c r="E3202" s="2" t="s">
        <v>270</v>
      </c>
      <c r="F3202" t="s">
        <v>2003</v>
      </c>
      <c r="G3202" s="2" t="s">
        <v>5554</v>
      </c>
      <c r="H3202" t="s">
        <v>1406</v>
      </c>
    </row>
    <row r="3203" spans="1:8" x14ac:dyDescent="0.15">
      <c r="A3203" s="232">
        <v>3216</v>
      </c>
      <c r="B3203" t="s">
        <v>8858</v>
      </c>
      <c r="C3203" t="s">
        <v>3622</v>
      </c>
      <c r="D3203" t="s">
        <v>421</v>
      </c>
      <c r="E3203" s="2" t="s">
        <v>270</v>
      </c>
      <c r="F3203" t="s">
        <v>1910</v>
      </c>
      <c r="G3203" s="2" t="s">
        <v>2013</v>
      </c>
      <c r="H3203" t="s">
        <v>1405</v>
      </c>
    </row>
    <row r="3204" spans="1:8" x14ac:dyDescent="0.15">
      <c r="A3204" s="232">
        <v>3217</v>
      </c>
      <c r="B3204" t="s">
        <v>8859</v>
      </c>
      <c r="C3204" t="s">
        <v>8860</v>
      </c>
      <c r="D3204" t="s">
        <v>421</v>
      </c>
      <c r="E3204" s="2" t="s">
        <v>269</v>
      </c>
      <c r="F3204" t="s">
        <v>2087</v>
      </c>
      <c r="G3204" s="2" t="s">
        <v>2830</v>
      </c>
      <c r="H3204" t="s">
        <v>1405</v>
      </c>
    </row>
    <row r="3205" spans="1:8" x14ac:dyDescent="0.15">
      <c r="A3205" s="232">
        <v>3218</v>
      </c>
      <c r="B3205" t="s">
        <v>8861</v>
      </c>
      <c r="C3205" t="s">
        <v>8862</v>
      </c>
      <c r="D3205" t="s">
        <v>421</v>
      </c>
      <c r="E3205" s="2" t="s">
        <v>269</v>
      </c>
      <c r="F3205" t="s">
        <v>2003</v>
      </c>
      <c r="G3205" s="2" t="s">
        <v>829</v>
      </c>
      <c r="H3205" t="s">
        <v>1405</v>
      </c>
    </row>
    <row r="3206" spans="1:8" x14ac:dyDescent="0.15">
      <c r="A3206" s="232">
        <v>3219</v>
      </c>
      <c r="B3206" t="s">
        <v>8863</v>
      </c>
      <c r="C3206" t="s">
        <v>8864</v>
      </c>
      <c r="D3206" t="s">
        <v>421</v>
      </c>
      <c r="E3206" s="2" t="s">
        <v>269</v>
      </c>
      <c r="F3206" t="s">
        <v>2055</v>
      </c>
      <c r="G3206" s="2" t="s">
        <v>8865</v>
      </c>
      <c r="H3206" t="s">
        <v>1405</v>
      </c>
    </row>
    <row r="3207" spans="1:8" x14ac:dyDescent="0.15">
      <c r="A3207" s="232">
        <v>3220</v>
      </c>
      <c r="B3207" t="s">
        <v>8866</v>
      </c>
      <c r="C3207" t="s">
        <v>8867</v>
      </c>
      <c r="D3207" t="s">
        <v>421</v>
      </c>
      <c r="E3207" s="2" t="s">
        <v>269</v>
      </c>
      <c r="F3207" t="s">
        <v>1948</v>
      </c>
      <c r="G3207" s="2" t="s">
        <v>3121</v>
      </c>
      <c r="H3207" t="s">
        <v>1405</v>
      </c>
    </row>
    <row r="3208" spans="1:8" x14ac:dyDescent="0.15">
      <c r="A3208" s="232">
        <v>3221</v>
      </c>
      <c r="B3208" t="s">
        <v>8868</v>
      </c>
      <c r="C3208" t="s">
        <v>8869</v>
      </c>
      <c r="D3208" t="s">
        <v>421</v>
      </c>
      <c r="E3208" s="2" t="s">
        <v>269</v>
      </c>
      <c r="F3208" t="s">
        <v>2262</v>
      </c>
      <c r="G3208" s="2" t="s">
        <v>3524</v>
      </c>
      <c r="H3208" t="s">
        <v>1405</v>
      </c>
    </row>
    <row r="3209" spans="1:8" x14ac:dyDescent="0.15">
      <c r="A3209" s="232">
        <v>3222</v>
      </c>
      <c r="B3209" t="s">
        <v>8870</v>
      </c>
      <c r="C3209" t="s">
        <v>8871</v>
      </c>
      <c r="D3209" t="s">
        <v>421</v>
      </c>
      <c r="E3209" s="2" t="s">
        <v>269</v>
      </c>
      <c r="F3209" t="s">
        <v>2276</v>
      </c>
      <c r="G3209" s="2" t="s">
        <v>4044</v>
      </c>
      <c r="H3209" t="s">
        <v>1405</v>
      </c>
    </row>
    <row r="3210" spans="1:8" x14ac:dyDescent="0.15">
      <c r="A3210" s="232">
        <v>3223</v>
      </c>
      <c r="B3210" t="s">
        <v>8872</v>
      </c>
      <c r="C3210" t="s">
        <v>8873</v>
      </c>
      <c r="D3210" t="s">
        <v>421</v>
      </c>
      <c r="E3210" s="2" t="s">
        <v>269</v>
      </c>
      <c r="F3210" t="s">
        <v>2003</v>
      </c>
      <c r="G3210" s="2" t="s">
        <v>2448</v>
      </c>
      <c r="H3210" t="s">
        <v>1405</v>
      </c>
    </row>
    <row r="3211" spans="1:8" x14ac:dyDescent="0.15">
      <c r="A3211" s="232">
        <v>3224</v>
      </c>
      <c r="B3211" t="s">
        <v>8874</v>
      </c>
      <c r="C3211" t="s">
        <v>8875</v>
      </c>
      <c r="D3211" t="s">
        <v>421</v>
      </c>
      <c r="E3211" s="2" t="s">
        <v>269</v>
      </c>
      <c r="F3211" t="s">
        <v>2262</v>
      </c>
      <c r="G3211" s="2" t="s">
        <v>4223</v>
      </c>
      <c r="H3211" t="s">
        <v>1405</v>
      </c>
    </row>
    <row r="3212" spans="1:8" x14ac:dyDescent="0.15">
      <c r="A3212" s="232">
        <v>3225</v>
      </c>
      <c r="B3212" t="s">
        <v>8876</v>
      </c>
      <c r="C3212" t="s">
        <v>8877</v>
      </c>
      <c r="D3212" t="s">
        <v>421</v>
      </c>
      <c r="E3212" s="2" t="s">
        <v>269</v>
      </c>
      <c r="F3212" t="s">
        <v>2087</v>
      </c>
      <c r="G3212" s="2" t="s">
        <v>2422</v>
      </c>
      <c r="H3212" t="s">
        <v>1405</v>
      </c>
    </row>
    <row r="3213" spans="1:8" x14ac:dyDescent="0.15">
      <c r="A3213" s="232">
        <v>3226</v>
      </c>
      <c r="B3213" t="s">
        <v>8878</v>
      </c>
      <c r="C3213" t="s">
        <v>8879</v>
      </c>
      <c r="D3213" t="s">
        <v>421</v>
      </c>
      <c r="E3213" s="2" t="s">
        <v>269</v>
      </c>
      <c r="F3213" t="s">
        <v>2262</v>
      </c>
      <c r="G3213" s="2" t="s">
        <v>566</v>
      </c>
      <c r="H3213" t="s">
        <v>1405</v>
      </c>
    </row>
    <row r="3214" spans="1:8" x14ac:dyDescent="0.15">
      <c r="A3214" s="232">
        <v>3227</v>
      </c>
      <c r="B3214" t="s">
        <v>8880</v>
      </c>
      <c r="C3214" t="s">
        <v>8881</v>
      </c>
      <c r="D3214" t="s">
        <v>421</v>
      </c>
      <c r="E3214" s="2" t="s">
        <v>269</v>
      </c>
      <c r="F3214" t="s">
        <v>2003</v>
      </c>
      <c r="G3214" s="2" t="s">
        <v>1014</v>
      </c>
      <c r="H3214" t="s">
        <v>1405</v>
      </c>
    </row>
    <row r="3215" spans="1:8" x14ac:dyDescent="0.15">
      <c r="A3215" s="232">
        <v>3228</v>
      </c>
      <c r="B3215" t="s">
        <v>8882</v>
      </c>
      <c r="C3215" t="s">
        <v>8883</v>
      </c>
      <c r="D3215" t="s">
        <v>421</v>
      </c>
      <c r="E3215" s="2" t="s">
        <v>269</v>
      </c>
      <c r="F3215" t="s">
        <v>2174</v>
      </c>
      <c r="G3215" s="2" t="s">
        <v>566</v>
      </c>
      <c r="H3215" t="s">
        <v>1405</v>
      </c>
    </row>
    <row r="3216" spans="1:8" x14ac:dyDescent="0.15">
      <c r="A3216" s="232">
        <v>3229</v>
      </c>
      <c r="B3216" t="s">
        <v>8884</v>
      </c>
      <c r="C3216" t="s">
        <v>8885</v>
      </c>
      <c r="D3216" t="s">
        <v>421</v>
      </c>
      <c r="E3216" s="2" t="s">
        <v>269</v>
      </c>
      <c r="F3216" t="s">
        <v>2262</v>
      </c>
      <c r="G3216" s="2" t="s">
        <v>797</v>
      </c>
      <c r="H3216" t="s">
        <v>1405</v>
      </c>
    </row>
    <row r="3217" spans="1:8" x14ac:dyDescent="0.15">
      <c r="A3217" s="232">
        <v>3230</v>
      </c>
      <c r="B3217" t="s">
        <v>8886</v>
      </c>
      <c r="C3217" t="s">
        <v>8887</v>
      </c>
      <c r="D3217" t="s">
        <v>421</v>
      </c>
      <c r="E3217" s="2" t="s">
        <v>269</v>
      </c>
      <c r="F3217" t="s">
        <v>2967</v>
      </c>
      <c r="G3217" s="2" t="s">
        <v>3375</v>
      </c>
      <c r="H3217" t="s">
        <v>1405</v>
      </c>
    </row>
    <row r="3218" spans="1:8" x14ac:dyDescent="0.15">
      <c r="A3218" s="232">
        <v>3231</v>
      </c>
      <c r="B3218" t="s">
        <v>8888</v>
      </c>
      <c r="C3218" t="s">
        <v>8889</v>
      </c>
      <c r="D3218" t="s">
        <v>421</v>
      </c>
      <c r="E3218" s="2" t="s">
        <v>1392</v>
      </c>
      <c r="F3218" t="s">
        <v>1948</v>
      </c>
      <c r="G3218" s="2" t="s">
        <v>1224</v>
      </c>
      <c r="H3218" t="s">
        <v>1405</v>
      </c>
    </row>
    <row r="3219" spans="1:8" x14ac:dyDescent="0.15">
      <c r="A3219" s="232">
        <v>3232</v>
      </c>
      <c r="B3219" t="s">
        <v>8890</v>
      </c>
      <c r="C3219" t="s">
        <v>8891</v>
      </c>
      <c r="D3219" t="s">
        <v>421</v>
      </c>
      <c r="E3219" s="2" t="s">
        <v>1392</v>
      </c>
      <c r="F3219" t="s">
        <v>1901</v>
      </c>
      <c r="G3219" s="2" t="s">
        <v>514</v>
      </c>
      <c r="H3219" t="s">
        <v>1405</v>
      </c>
    </row>
    <row r="3220" spans="1:8" x14ac:dyDescent="0.15">
      <c r="A3220" s="232">
        <v>3233</v>
      </c>
      <c r="B3220" t="s">
        <v>8892</v>
      </c>
      <c r="C3220" t="s">
        <v>8893</v>
      </c>
      <c r="D3220" t="s">
        <v>421</v>
      </c>
      <c r="E3220" s="2" t="s">
        <v>1392</v>
      </c>
      <c r="F3220" t="s">
        <v>1948</v>
      </c>
      <c r="G3220" s="2" t="s">
        <v>707</v>
      </c>
      <c r="H3220" t="s">
        <v>1405</v>
      </c>
    </row>
    <row r="3221" spans="1:8" x14ac:dyDescent="0.15">
      <c r="A3221" s="232">
        <v>3234</v>
      </c>
      <c r="B3221" t="s">
        <v>8894</v>
      </c>
      <c r="C3221" t="s">
        <v>8895</v>
      </c>
      <c r="D3221" t="s">
        <v>421</v>
      </c>
      <c r="E3221" s="2" t="s">
        <v>1392</v>
      </c>
      <c r="F3221" t="s">
        <v>1948</v>
      </c>
      <c r="G3221" s="2" t="s">
        <v>1299</v>
      </c>
      <c r="H3221" t="s">
        <v>1405</v>
      </c>
    </row>
    <row r="3222" spans="1:8" x14ac:dyDescent="0.15">
      <c r="A3222" s="232">
        <v>3235</v>
      </c>
      <c r="B3222" t="s">
        <v>8896</v>
      </c>
      <c r="C3222" t="s">
        <v>8897</v>
      </c>
      <c r="D3222" t="s">
        <v>421</v>
      </c>
      <c r="E3222" s="2" t="s">
        <v>1392</v>
      </c>
      <c r="F3222" t="s">
        <v>1980</v>
      </c>
      <c r="G3222" s="2" t="s">
        <v>8898</v>
      </c>
      <c r="H3222" t="s">
        <v>1405</v>
      </c>
    </row>
    <row r="3223" spans="1:8" x14ac:dyDescent="0.15">
      <c r="A3223" s="232">
        <v>3236</v>
      </c>
      <c r="B3223" t="s">
        <v>8899</v>
      </c>
      <c r="C3223" t="s">
        <v>8900</v>
      </c>
      <c r="D3223" t="s">
        <v>421</v>
      </c>
      <c r="E3223" s="2" t="s">
        <v>1392</v>
      </c>
      <c r="F3223" t="s">
        <v>2003</v>
      </c>
      <c r="G3223" s="2" t="s">
        <v>3457</v>
      </c>
      <c r="H3223" t="s">
        <v>1405</v>
      </c>
    </row>
    <row r="3224" spans="1:8" x14ac:dyDescent="0.15">
      <c r="A3224" s="232">
        <v>3237</v>
      </c>
      <c r="B3224" t="s">
        <v>8901</v>
      </c>
      <c r="C3224" t="s">
        <v>8902</v>
      </c>
      <c r="D3224" t="s">
        <v>421</v>
      </c>
      <c r="E3224" s="2" t="s">
        <v>1392</v>
      </c>
      <c r="F3224" t="s">
        <v>1910</v>
      </c>
      <c r="G3224" s="2" t="s">
        <v>8392</v>
      </c>
      <c r="H3224" t="s">
        <v>1405</v>
      </c>
    </row>
    <row r="3225" spans="1:8" x14ac:dyDescent="0.15">
      <c r="A3225" s="232">
        <v>3238</v>
      </c>
      <c r="B3225" t="s">
        <v>8903</v>
      </c>
      <c r="C3225" t="s">
        <v>8904</v>
      </c>
      <c r="D3225" t="s">
        <v>421</v>
      </c>
      <c r="E3225" s="2" t="s">
        <v>1392</v>
      </c>
      <c r="F3225" t="s">
        <v>2528</v>
      </c>
      <c r="G3225" s="2" t="s">
        <v>5835</v>
      </c>
      <c r="H3225" t="s">
        <v>1405</v>
      </c>
    </row>
    <row r="3226" spans="1:8" x14ac:dyDescent="0.15">
      <c r="A3226" s="232">
        <v>3239</v>
      </c>
      <c r="B3226" t="s">
        <v>8905</v>
      </c>
      <c r="C3226" t="s">
        <v>8906</v>
      </c>
      <c r="D3226" t="s">
        <v>421</v>
      </c>
      <c r="E3226" s="2" t="s">
        <v>1392</v>
      </c>
      <c r="F3226" t="s">
        <v>2003</v>
      </c>
      <c r="G3226" s="2" t="s">
        <v>575</v>
      </c>
      <c r="H3226" t="s">
        <v>1405</v>
      </c>
    </row>
    <row r="3227" spans="1:8" x14ac:dyDescent="0.15">
      <c r="A3227" s="232">
        <v>3240</v>
      </c>
      <c r="B3227" t="s">
        <v>8907</v>
      </c>
      <c r="C3227" t="s">
        <v>8908</v>
      </c>
      <c r="D3227" t="s">
        <v>421</v>
      </c>
      <c r="E3227" s="2" t="s">
        <v>1392</v>
      </c>
      <c r="F3227" t="s">
        <v>2031</v>
      </c>
      <c r="G3227" s="2" t="s">
        <v>884</v>
      </c>
      <c r="H3227" t="s">
        <v>1405</v>
      </c>
    </row>
    <row r="3228" spans="1:8" x14ac:dyDescent="0.15">
      <c r="A3228" s="232">
        <v>3241</v>
      </c>
      <c r="B3228" t="s">
        <v>8909</v>
      </c>
      <c r="C3228" t="s">
        <v>8910</v>
      </c>
      <c r="D3228" t="s">
        <v>421</v>
      </c>
      <c r="E3228" s="2" t="s">
        <v>1392</v>
      </c>
      <c r="F3228" t="s">
        <v>1932</v>
      </c>
      <c r="G3228" s="2" t="s">
        <v>2460</v>
      </c>
      <c r="H3228" t="s">
        <v>1405</v>
      </c>
    </row>
    <row r="3229" spans="1:8" x14ac:dyDescent="0.15">
      <c r="A3229" s="232">
        <v>3242</v>
      </c>
      <c r="B3229" t="s">
        <v>8911</v>
      </c>
      <c r="C3229" t="s">
        <v>8912</v>
      </c>
      <c r="D3229" t="s">
        <v>421</v>
      </c>
      <c r="E3229" s="2" t="s">
        <v>1392</v>
      </c>
      <c r="F3229" t="s">
        <v>1939</v>
      </c>
      <c r="G3229" s="2" t="s">
        <v>8913</v>
      </c>
      <c r="H3229" t="s">
        <v>1405</v>
      </c>
    </row>
    <row r="3230" spans="1:8" x14ac:dyDescent="0.15">
      <c r="A3230" s="232">
        <v>3243</v>
      </c>
      <c r="B3230" t="s">
        <v>8914</v>
      </c>
      <c r="C3230" t="s">
        <v>8915</v>
      </c>
      <c r="D3230" t="s">
        <v>421</v>
      </c>
      <c r="E3230" s="2" t="s">
        <v>1392</v>
      </c>
      <c r="F3230" t="s">
        <v>2273</v>
      </c>
      <c r="G3230" s="2" t="s">
        <v>943</v>
      </c>
      <c r="H3230" t="s">
        <v>1405</v>
      </c>
    </row>
    <row r="3231" spans="1:8" x14ac:dyDescent="0.15">
      <c r="A3231" s="232">
        <v>3244</v>
      </c>
      <c r="B3231" t="s">
        <v>8916</v>
      </c>
      <c r="C3231" t="s">
        <v>8917</v>
      </c>
      <c r="D3231" t="s">
        <v>421</v>
      </c>
      <c r="E3231" s="2" t="s">
        <v>1392</v>
      </c>
      <c r="F3231" t="s">
        <v>2003</v>
      </c>
      <c r="G3231" s="2" t="s">
        <v>1110</v>
      </c>
      <c r="H3231" t="s">
        <v>1405</v>
      </c>
    </row>
    <row r="3232" spans="1:8" x14ac:dyDescent="0.15">
      <c r="A3232" s="232">
        <v>3245</v>
      </c>
      <c r="B3232" t="s">
        <v>8918</v>
      </c>
      <c r="C3232" t="s">
        <v>8919</v>
      </c>
      <c r="D3232" t="s">
        <v>421</v>
      </c>
      <c r="E3232" s="2" t="s">
        <v>1392</v>
      </c>
      <c r="F3232" t="s">
        <v>2031</v>
      </c>
      <c r="G3232" s="2" t="s">
        <v>1199</v>
      </c>
      <c r="H3232" t="s">
        <v>1405</v>
      </c>
    </row>
    <row r="3233" spans="1:8" x14ac:dyDescent="0.15">
      <c r="A3233" s="232">
        <v>3246</v>
      </c>
      <c r="B3233" t="s">
        <v>8920</v>
      </c>
      <c r="C3233" t="s">
        <v>8921</v>
      </c>
      <c r="D3233" t="s">
        <v>421</v>
      </c>
      <c r="E3233" s="2" t="s">
        <v>1392</v>
      </c>
      <c r="F3233" t="s">
        <v>2174</v>
      </c>
      <c r="G3233" s="2" t="s">
        <v>1300</v>
      </c>
      <c r="H3233" t="s">
        <v>1405</v>
      </c>
    </row>
    <row r="3234" spans="1:8" x14ac:dyDescent="0.15">
      <c r="A3234" s="232">
        <v>3247</v>
      </c>
      <c r="B3234" t="s">
        <v>8922</v>
      </c>
      <c r="C3234" t="s">
        <v>8923</v>
      </c>
      <c r="D3234" t="s">
        <v>421</v>
      </c>
      <c r="E3234" s="2" t="s">
        <v>269</v>
      </c>
      <c r="F3234" t="s">
        <v>2003</v>
      </c>
      <c r="G3234" s="2" t="s">
        <v>1237</v>
      </c>
      <c r="H3234" t="s">
        <v>1405</v>
      </c>
    </row>
    <row r="3235" spans="1:8" x14ac:dyDescent="0.15">
      <c r="A3235" s="232">
        <v>3248</v>
      </c>
      <c r="B3235" t="s">
        <v>8924</v>
      </c>
      <c r="C3235" t="s">
        <v>8925</v>
      </c>
      <c r="D3235" t="s">
        <v>421</v>
      </c>
      <c r="E3235" s="2" t="s">
        <v>269</v>
      </c>
      <c r="F3235" t="s">
        <v>2021</v>
      </c>
      <c r="G3235" s="2" t="s">
        <v>4003</v>
      </c>
      <c r="H3235" t="s">
        <v>1405</v>
      </c>
    </row>
    <row r="3236" spans="1:8" x14ac:dyDescent="0.15">
      <c r="A3236" s="232">
        <v>3249</v>
      </c>
      <c r="B3236" t="s">
        <v>8926</v>
      </c>
      <c r="C3236" t="s">
        <v>8927</v>
      </c>
      <c r="D3236" t="s">
        <v>421</v>
      </c>
      <c r="E3236" s="2" t="s">
        <v>269</v>
      </c>
      <c r="F3236" t="s">
        <v>1910</v>
      </c>
      <c r="G3236" s="2" t="s">
        <v>1094</v>
      </c>
      <c r="H3236" t="s">
        <v>1405</v>
      </c>
    </row>
    <row r="3237" spans="1:8" x14ac:dyDescent="0.15">
      <c r="A3237" s="232">
        <v>3250</v>
      </c>
      <c r="B3237" t="s">
        <v>8928</v>
      </c>
      <c r="C3237" t="s">
        <v>8929</v>
      </c>
      <c r="D3237" t="s">
        <v>421</v>
      </c>
      <c r="E3237" s="2" t="s">
        <v>269</v>
      </c>
      <c r="F3237" t="s">
        <v>2003</v>
      </c>
      <c r="G3237" s="2" t="s">
        <v>1292</v>
      </c>
      <c r="H3237" t="s">
        <v>1405</v>
      </c>
    </row>
    <row r="3238" spans="1:8" x14ac:dyDescent="0.15">
      <c r="A3238" s="232">
        <v>3251</v>
      </c>
      <c r="B3238" t="s">
        <v>8930</v>
      </c>
      <c r="C3238" t="s">
        <v>8931</v>
      </c>
      <c r="D3238" t="s">
        <v>421</v>
      </c>
      <c r="E3238" s="2" t="s">
        <v>269</v>
      </c>
      <c r="F3238" t="s">
        <v>2087</v>
      </c>
      <c r="G3238" s="2" t="s">
        <v>613</v>
      </c>
      <c r="H3238" t="s">
        <v>1405</v>
      </c>
    </row>
    <row r="3239" spans="1:8" x14ac:dyDescent="0.15">
      <c r="A3239" s="232">
        <v>3252</v>
      </c>
      <c r="B3239" t="s">
        <v>8932</v>
      </c>
      <c r="C3239" t="s">
        <v>8933</v>
      </c>
      <c r="D3239" t="s">
        <v>378</v>
      </c>
      <c r="E3239" s="2" t="s">
        <v>271</v>
      </c>
      <c r="F3239" t="s">
        <v>2003</v>
      </c>
      <c r="G3239" s="2" t="s">
        <v>4468</v>
      </c>
      <c r="H3239" t="s">
        <v>1405</v>
      </c>
    </row>
    <row r="3240" spans="1:8" x14ac:dyDescent="0.15">
      <c r="A3240" s="232">
        <v>3253</v>
      </c>
      <c r="B3240" t="s">
        <v>8934</v>
      </c>
      <c r="C3240" t="s">
        <v>8935</v>
      </c>
      <c r="D3240" t="s">
        <v>378</v>
      </c>
      <c r="E3240" s="2" t="s">
        <v>271</v>
      </c>
      <c r="F3240" t="s">
        <v>2055</v>
      </c>
      <c r="G3240" s="2" t="s">
        <v>1286</v>
      </c>
      <c r="H3240" t="s">
        <v>1405</v>
      </c>
    </row>
    <row r="3241" spans="1:8" x14ac:dyDescent="0.15">
      <c r="A3241" s="232">
        <v>3254</v>
      </c>
      <c r="B3241" t="s">
        <v>8936</v>
      </c>
      <c r="C3241" t="s">
        <v>8937</v>
      </c>
      <c r="D3241" t="s">
        <v>378</v>
      </c>
      <c r="E3241" s="2" t="s">
        <v>271</v>
      </c>
      <c r="F3241" t="s">
        <v>1917</v>
      </c>
      <c r="G3241" s="2" t="s">
        <v>7680</v>
      </c>
      <c r="H3241" t="s">
        <v>1405</v>
      </c>
    </row>
    <row r="3242" spans="1:8" x14ac:dyDescent="0.15">
      <c r="A3242" s="232">
        <v>3255</v>
      </c>
      <c r="B3242" t="s">
        <v>8938</v>
      </c>
      <c r="C3242" t="s">
        <v>8939</v>
      </c>
      <c r="D3242" t="s">
        <v>378</v>
      </c>
      <c r="E3242" s="2" t="s">
        <v>271</v>
      </c>
      <c r="F3242" t="s">
        <v>3267</v>
      </c>
      <c r="G3242" s="2" t="s">
        <v>1056</v>
      </c>
      <c r="H3242" t="s">
        <v>1405</v>
      </c>
    </row>
    <row r="3243" spans="1:8" x14ac:dyDescent="0.15">
      <c r="A3243" s="232">
        <v>3256</v>
      </c>
      <c r="B3243" t="s">
        <v>8940</v>
      </c>
      <c r="C3243" t="s">
        <v>8941</v>
      </c>
      <c r="D3243" t="s">
        <v>378</v>
      </c>
      <c r="E3243" s="2" t="s">
        <v>271</v>
      </c>
      <c r="F3243" t="s">
        <v>2206</v>
      </c>
      <c r="G3243" s="2" t="s">
        <v>2881</v>
      </c>
      <c r="H3243" t="s">
        <v>1405</v>
      </c>
    </row>
    <row r="3244" spans="1:8" x14ac:dyDescent="0.15">
      <c r="A3244" s="232">
        <v>3257</v>
      </c>
      <c r="B3244" t="s">
        <v>8942</v>
      </c>
      <c r="C3244" t="s">
        <v>8943</v>
      </c>
      <c r="D3244" t="s">
        <v>378</v>
      </c>
      <c r="E3244" s="2" t="s">
        <v>271</v>
      </c>
      <c r="F3244" t="s">
        <v>1901</v>
      </c>
      <c r="G3244" s="2" t="s">
        <v>768</v>
      </c>
      <c r="H3244" t="s">
        <v>1405</v>
      </c>
    </row>
    <row r="3245" spans="1:8" x14ac:dyDescent="0.15">
      <c r="A3245" s="232">
        <v>3258</v>
      </c>
      <c r="B3245" t="s">
        <v>8944</v>
      </c>
      <c r="C3245" t="s">
        <v>8945</v>
      </c>
      <c r="D3245" t="s">
        <v>378</v>
      </c>
      <c r="E3245" s="2" t="s">
        <v>271</v>
      </c>
      <c r="F3245" t="s">
        <v>2366</v>
      </c>
      <c r="G3245" s="2" t="s">
        <v>802</v>
      </c>
      <c r="H3245" t="s">
        <v>1405</v>
      </c>
    </row>
    <row r="3246" spans="1:8" x14ac:dyDescent="0.15">
      <c r="A3246" s="232">
        <v>3259</v>
      </c>
      <c r="B3246" t="s">
        <v>8946</v>
      </c>
      <c r="C3246" t="s">
        <v>8947</v>
      </c>
      <c r="D3246" t="s">
        <v>378</v>
      </c>
      <c r="E3246" s="2" t="s">
        <v>271</v>
      </c>
      <c r="F3246" t="s">
        <v>3357</v>
      </c>
      <c r="G3246" s="2" t="s">
        <v>1301</v>
      </c>
      <c r="H3246" t="s">
        <v>1405</v>
      </c>
    </row>
    <row r="3247" spans="1:8" x14ac:dyDescent="0.15">
      <c r="A3247" s="232">
        <v>3260</v>
      </c>
      <c r="B3247" t="s">
        <v>8948</v>
      </c>
      <c r="C3247" t="s">
        <v>8949</v>
      </c>
      <c r="D3247" t="s">
        <v>378</v>
      </c>
      <c r="E3247" s="2" t="s">
        <v>271</v>
      </c>
      <c r="F3247" t="s">
        <v>2366</v>
      </c>
      <c r="G3247" s="2" t="s">
        <v>8023</v>
      </c>
      <c r="H3247" t="s">
        <v>1405</v>
      </c>
    </row>
    <row r="3248" spans="1:8" x14ac:dyDescent="0.15">
      <c r="A3248" s="232">
        <v>3261</v>
      </c>
      <c r="B3248" t="s">
        <v>8950</v>
      </c>
      <c r="C3248" t="s">
        <v>8951</v>
      </c>
      <c r="D3248" t="s">
        <v>378</v>
      </c>
      <c r="E3248" s="2" t="s">
        <v>271</v>
      </c>
      <c r="F3248" t="s">
        <v>3357</v>
      </c>
      <c r="G3248" s="2" t="s">
        <v>4425</v>
      </c>
      <c r="H3248" t="s">
        <v>1405</v>
      </c>
    </row>
    <row r="3249" spans="1:8" x14ac:dyDescent="0.15">
      <c r="A3249" s="232">
        <v>3262</v>
      </c>
      <c r="B3249" t="s">
        <v>8952</v>
      </c>
      <c r="C3249" t="s">
        <v>8953</v>
      </c>
      <c r="D3249" t="s">
        <v>378</v>
      </c>
      <c r="E3249" s="2" t="s">
        <v>271</v>
      </c>
      <c r="F3249" t="s">
        <v>1932</v>
      </c>
      <c r="G3249" s="2" t="s">
        <v>2336</v>
      </c>
      <c r="H3249" t="s">
        <v>1405</v>
      </c>
    </row>
    <row r="3250" spans="1:8" x14ac:dyDescent="0.15">
      <c r="A3250" s="232">
        <v>3263</v>
      </c>
      <c r="B3250" t="s">
        <v>8954</v>
      </c>
      <c r="C3250" t="s">
        <v>8955</v>
      </c>
      <c r="D3250" t="s">
        <v>378</v>
      </c>
      <c r="E3250" s="2" t="s">
        <v>271</v>
      </c>
      <c r="F3250" t="s">
        <v>2018</v>
      </c>
      <c r="G3250" s="2" t="s">
        <v>945</v>
      </c>
      <c r="H3250" t="s">
        <v>1405</v>
      </c>
    </row>
    <row r="3251" spans="1:8" x14ac:dyDescent="0.15">
      <c r="A3251" s="232">
        <v>3264</v>
      </c>
      <c r="B3251" t="s">
        <v>8956</v>
      </c>
      <c r="C3251" t="s">
        <v>8957</v>
      </c>
      <c r="D3251" t="s">
        <v>378</v>
      </c>
      <c r="E3251" s="2" t="s">
        <v>271</v>
      </c>
      <c r="F3251" t="s">
        <v>2021</v>
      </c>
      <c r="G3251" s="2" t="s">
        <v>684</v>
      </c>
      <c r="H3251" t="s">
        <v>1405</v>
      </c>
    </row>
    <row r="3252" spans="1:8" x14ac:dyDescent="0.15">
      <c r="A3252" s="232">
        <v>3265</v>
      </c>
      <c r="B3252" t="s">
        <v>8958</v>
      </c>
      <c r="C3252" t="s">
        <v>8959</v>
      </c>
      <c r="D3252" t="s">
        <v>378</v>
      </c>
      <c r="E3252" s="2" t="s">
        <v>271</v>
      </c>
      <c r="F3252" t="s">
        <v>2206</v>
      </c>
      <c r="G3252" s="2" t="s">
        <v>3512</v>
      </c>
      <c r="H3252" t="s">
        <v>1405</v>
      </c>
    </row>
    <row r="3253" spans="1:8" x14ac:dyDescent="0.15">
      <c r="A3253" s="232">
        <v>3266</v>
      </c>
      <c r="B3253" t="s">
        <v>8960</v>
      </c>
      <c r="C3253" t="s">
        <v>8961</v>
      </c>
      <c r="D3253" t="s">
        <v>378</v>
      </c>
      <c r="E3253" s="2" t="s">
        <v>271</v>
      </c>
      <c r="F3253" t="s">
        <v>1910</v>
      </c>
      <c r="G3253" s="2" t="s">
        <v>1302</v>
      </c>
      <c r="H3253" t="s">
        <v>1405</v>
      </c>
    </row>
    <row r="3254" spans="1:8" x14ac:dyDescent="0.15">
      <c r="A3254" s="232">
        <v>3267</v>
      </c>
      <c r="B3254" t="s">
        <v>8962</v>
      </c>
      <c r="C3254" t="s">
        <v>8963</v>
      </c>
      <c r="D3254" t="s">
        <v>378</v>
      </c>
      <c r="E3254" s="2" t="s">
        <v>271</v>
      </c>
      <c r="F3254" t="s">
        <v>1939</v>
      </c>
      <c r="G3254" s="2" t="s">
        <v>1033</v>
      </c>
      <c r="H3254" t="s">
        <v>1405</v>
      </c>
    </row>
    <row r="3255" spans="1:8" x14ac:dyDescent="0.15">
      <c r="A3255" s="232">
        <v>3268</v>
      </c>
      <c r="B3255" t="s">
        <v>8964</v>
      </c>
      <c r="C3255" t="s">
        <v>8965</v>
      </c>
      <c r="D3255" t="s">
        <v>378</v>
      </c>
      <c r="E3255" s="2" t="s">
        <v>271</v>
      </c>
      <c r="F3255" t="s">
        <v>1917</v>
      </c>
      <c r="G3255" s="2" t="s">
        <v>6617</v>
      </c>
      <c r="H3255" t="s">
        <v>1405</v>
      </c>
    </row>
    <row r="3256" spans="1:8" x14ac:dyDescent="0.15">
      <c r="A3256" s="232">
        <v>3269</v>
      </c>
      <c r="B3256" t="s">
        <v>8966</v>
      </c>
      <c r="C3256" t="s">
        <v>8967</v>
      </c>
      <c r="D3256" t="s">
        <v>378</v>
      </c>
      <c r="E3256" s="2" t="s">
        <v>271</v>
      </c>
      <c r="F3256" t="s">
        <v>1921</v>
      </c>
      <c r="G3256" s="2" t="s">
        <v>1242</v>
      </c>
      <c r="H3256" t="s">
        <v>1405</v>
      </c>
    </row>
    <row r="3257" spans="1:8" x14ac:dyDescent="0.15">
      <c r="A3257" s="232">
        <v>3270</v>
      </c>
      <c r="B3257" t="s">
        <v>8968</v>
      </c>
      <c r="C3257" t="s">
        <v>8969</v>
      </c>
      <c r="D3257" t="s">
        <v>378</v>
      </c>
      <c r="E3257" s="2" t="s">
        <v>271</v>
      </c>
      <c r="F3257" t="s">
        <v>2231</v>
      </c>
      <c r="G3257" s="2" t="s">
        <v>1302</v>
      </c>
      <c r="H3257" t="s">
        <v>1405</v>
      </c>
    </row>
    <row r="3258" spans="1:8" x14ac:dyDescent="0.15">
      <c r="A3258" s="232">
        <v>3271</v>
      </c>
      <c r="B3258" t="s">
        <v>8970</v>
      </c>
      <c r="C3258" t="s">
        <v>8971</v>
      </c>
      <c r="D3258" t="s">
        <v>378</v>
      </c>
      <c r="E3258" s="2" t="s">
        <v>271</v>
      </c>
      <c r="F3258" t="s">
        <v>2003</v>
      </c>
      <c r="G3258" s="2" t="s">
        <v>946</v>
      </c>
      <c r="H3258" t="s">
        <v>1405</v>
      </c>
    </row>
    <row r="3259" spans="1:8" x14ac:dyDescent="0.15">
      <c r="A3259" s="232">
        <v>3272</v>
      </c>
      <c r="B3259" t="s">
        <v>8972</v>
      </c>
      <c r="C3259" t="s">
        <v>8973</v>
      </c>
      <c r="D3259" t="s">
        <v>378</v>
      </c>
      <c r="E3259" s="2" t="s">
        <v>271</v>
      </c>
      <c r="F3259" t="s">
        <v>2355</v>
      </c>
      <c r="G3259" s="2" t="s">
        <v>1303</v>
      </c>
      <c r="H3259" t="s">
        <v>1405</v>
      </c>
    </row>
    <row r="3260" spans="1:8" x14ac:dyDescent="0.15">
      <c r="A3260" s="232">
        <v>3273</v>
      </c>
      <c r="B3260" t="s">
        <v>8974</v>
      </c>
      <c r="C3260" t="s">
        <v>8975</v>
      </c>
      <c r="D3260" t="s">
        <v>378</v>
      </c>
      <c r="E3260" s="2" t="s">
        <v>270</v>
      </c>
      <c r="F3260" t="s">
        <v>1910</v>
      </c>
      <c r="G3260" s="2" t="s">
        <v>3066</v>
      </c>
      <c r="H3260" t="s">
        <v>1405</v>
      </c>
    </row>
    <row r="3261" spans="1:8" x14ac:dyDescent="0.15">
      <c r="A3261" s="232">
        <v>3274</v>
      </c>
      <c r="B3261" t="s">
        <v>8976</v>
      </c>
      <c r="C3261" t="s">
        <v>8977</v>
      </c>
      <c r="D3261" t="s">
        <v>378</v>
      </c>
      <c r="E3261" s="2" t="s">
        <v>270</v>
      </c>
      <c r="F3261" t="s">
        <v>2553</v>
      </c>
      <c r="G3261" s="2" t="s">
        <v>991</v>
      </c>
      <c r="H3261" t="s">
        <v>1405</v>
      </c>
    </row>
    <row r="3262" spans="1:8" x14ac:dyDescent="0.15">
      <c r="A3262" s="232">
        <v>3275</v>
      </c>
      <c r="B3262" t="s">
        <v>8978</v>
      </c>
      <c r="C3262" t="s">
        <v>8979</v>
      </c>
      <c r="D3262" t="s">
        <v>378</v>
      </c>
      <c r="E3262" s="2" t="s">
        <v>270</v>
      </c>
      <c r="F3262" t="s">
        <v>1932</v>
      </c>
      <c r="G3262" s="2" t="s">
        <v>777</v>
      </c>
      <c r="H3262" t="s">
        <v>1405</v>
      </c>
    </row>
    <row r="3263" spans="1:8" x14ac:dyDescent="0.15">
      <c r="A3263" s="232">
        <v>3276</v>
      </c>
      <c r="B3263" t="s">
        <v>8980</v>
      </c>
      <c r="C3263" t="s">
        <v>8981</v>
      </c>
      <c r="D3263" t="s">
        <v>378</v>
      </c>
      <c r="E3263" s="2" t="s">
        <v>270</v>
      </c>
      <c r="F3263" t="s">
        <v>2003</v>
      </c>
      <c r="G3263" s="2" t="s">
        <v>1178</v>
      </c>
      <c r="H3263" t="s">
        <v>1405</v>
      </c>
    </row>
    <row r="3264" spans="1:8" x14ac:dyDescent="0.15">
      <c r="A3264" s="232">
        <v>3277</v>
      </c>
      <c r="B3264" t="s">
        <v>8982</v>
      </c>
      <c r="C3264" t="s">
        <v>8983</v>
      </c>
      <c r="D3264" t="s">
        <v>378</v>
      </c>
      <c r="E3264" s="2" t="s">
        <v>270</v>
      </c>
      <c r="F3264" t="s">
        <v>2174</v>
      </c>
      <c r="G3264" s="2" t="s">
        <v>509</v>
      </c>
      <c r="H3264" t="s">
        <v>1405</v>
      </c>
    </row>
    <row r="3265" spans="1:8" x14ac:dyDescent="0.15">
      <c r="A3265" s="232">
        <v>3278</v>
      </c>
      <c r="B3265" t="s">
        <v>8984</v>
      </c>
      <c r="C3265" t="s">
        <v>8985</v>
      </c>
      <c r="D3265" t="s">
        <v>378</v>
      </c>
      <c r="E3265" s="2" t="s">
        <v>270</v>
      </c>
      <c r="F3265" t="s">
        <v>2021</v>
      </c>
      <c r="G3265" s="2" t="s">
        <v>514</v>
      </c>
      <c r="H3265" t="s">
        <v>1405</v>
      </c>
    </row>
    <row r="3266" spans="1:8" x14ac:dyDescent="0.15">
      <c r="A3266" s="232">
        <v>3279</v>
      </c>
      <c r="B3266" t="s">
        <v>8986</v>
      </c>
      <c r="C3266" t="s">
        <v>8987</v>
      </c>
      <c r="D3266" t="s">
        <v>378</v>
      </c>
      <c r="E3266" s="2" t="s">
        <v>270</v>
      </c>
      <c r="F3266" t="s">
        <v>1948</v>
      </c>
      <c r="G3266" s="2" t="s">
        <v>5289</v>
      </c>
      <c r="H3266" t="s">
        <v>1405</v>
      </c>
    </row>
    <row r="3267" spans="1:8" x14ac:dyDescent="0.15">
      <c r="A3267" s="232">
        <v>3280</v>
      </c>
      <c r="B3267" t="s">
        <v>8988</v>
      </c>
      <c r="C3267" t="s">
        <v>8989</v>
      </c>
      <c r="D3267" t="s">
        <v>378</v>
      </c>
      <c r="E3267" s="2" t="s">
        <v>270</v>
      </c>
      <c r="F3267" t="s">
        <v>2174</v>
      </c>
      <c r="G3267" s="2" t="s">
        <v>787</v>
      </c>
      <c r="H3267" t="s">
        <v>1405</v>
      </c>
    </row>
    <row r="3268" spans="1:8" x14ac:dyDescent="0.15">
      <c r="A3268" s="232">
        <v>3281</v>
      </c>
      <c r="B3268" t="s">
        <v>8990</v>
      </c>
      <c r="C3268" t="s">
        <v>8991</v>
      </c>
      <c r="D3268" t="s">
        <v>378</v>
      </c>
      <c r="E3268" s="2" t="s">
        <v>270</v>
      </c>
      <c r="F3268" t="s">
        <v>1980</v>
      </c>
      <c r="G3268" s="2" t="s">
        <v>5064</v>
      </c>
      <c r="H3268" t="s">
        <v>1405</v>
      </c>
    </row>
    <row r="3269" spans="1:8" x14ac:dyDescent="0.15">
      <c r="A3269" s="232">
        <v>3282</v>
      </c>
      <c r="B3269" t="s">
        <v>8992</v>
      </c>
      <c r="C3269" t="s">
        <v>8993</v>
      </c>
      <c r="D3269" t="s">
        <v>378</v>
      </c>
      <c r="E3269" s="2" t="s">
        <v>270</v>
      </c>
      <c r="F3269" t="s">
        <v>2174</v>
      </c>
      <c r="G3269" s="2" t="s">
        <v>4549</v>
      </c>
      <c r="H3269" t="s">
        <v>1405</v>
      </c>
    </row>
    <row r="3270" spans="1:8" x14ac:dyDescent="0.15">
      <c r="A3270" s="232">
        <v>3283</v>
      </c>
      <c r="B3270" t="s">
        <v>8994</v>
      </c>
      <c r="C3270" t="s">
        <v>8995</v>
      </c>
      <c r="D3270" t="s">
        <v>378</v>
      </c>
      <c r="E3270" s="2" t="s">
        <v>270</v>
      </c>
      <c r="F3270" t="s">
        <v>2070</v>
      </c>
      <c r="G3270" s="2" t="s">
        <v>1083</v>
      </c>
      <c r="H3270" t="s">
        <v>1405</v>
      </c>
    </row>
    <row r="3271" spans="1:8" x14ac:dyDescent="0.15">
      <c r="A3271" s="232">
        <v>3284</v>
      </c>
      <c r="B3271" t="s">
        <v>8996</v>
      </c>
      <c r="C3271" t="s">
        <v>8997</v>
      </c>
      <c r="D3271" t="s">
        <v>378</v>
      </c>
      <c r="E3271" s="2" t="s">
        <v>270</v>
      </c>
      <c r="F3271" t="s">
        <v>1948</v>
      </c>
      <c r="G3271" s="2" t="s">
        <v>867</v>
      </c>
      <c r="H3271" t="s">
        <v>1405</v>
      </c>
    </row>
    <row r="3272" spans="1:8" x14ac:dyDescent="0.15">
      <c r="A3272" s="232">
        <v>3285</v>
      </c>
      <c r="B3272" t="s">
        <v>8998</v>
      </c>
      <c r="C3272" t="s">
        <v>8999</v>
      </c>
      <c r="D3272" t="s">
        <v>378</v>
      </c>
      <c r="E3272" s="2" t="s">
        <v>270</v>
      </c>
      <c r="F3272" t="s">
        <v>2553</v>
      </c>
      <c r="G3272" s="2" t="s">
        <v>1007</v>
      </c>
      <c r="H3272" t="s">
        <v>1405</v>
      </c>
    </row>
    <row r="3273" spans="1:8" x14ac:dyDescent="0.15">
      <c r="A3273" s="232">
        <v>3286</v>
      </c>
      <c r="B3273" t="s">
        <v>9000</v>
      </c>
      <c r="C3273" t="s">
        <v>4537</v>
      </c>
      <c r="D3273" t="s">
        <v>378</v>
      </c>
      <c r="E3273" s="2" t="s">
        <v>270</v>
      </c>
      <c r="F3273" t="s">
        <v>1932</v>
      </c>
      <c r="G3273" s="2" t="s">
        <v>7022</v>
      </c>
      <c r="H3273" t="s">
        <v>1405</v>
      </c>
    </row>
    <row r="3274" spans="1:8" x14ac:dyDescent="0.15">
      <c r="A3274" s="232">
        <v>3287</v>
      </c>
      <c r="B3274" t="s">
        <v>9001</v>
      </c>
      <c r="C3274" t="s">
        <v>9002</v>
      </c>
      <c r="D3274" t="s">
        <v>378</v>
      </c>
      <c r="E3274" s="2" t="s">
        <v>270</v>
      </c>
      <c r="F3274" t="s">
        <v>2031</v>
      </c>
      <c r="G3274" s="2" t="s">
        <v>2004</v>
      </c>
      <c r="H3274" t="s">
        <v>1405</v>
      </c>
    </row>
    <row r="3275" spans="1:8" x14ac:dyDescent="0.15">
      <c r="A3275" s="232">
        <v>3288</v>
      </c>
      <c r="B3275" t="s">
        <v>9003</v>
      </c>
      <c r="C3275" t="s">
        <v>9004</v>
      </c>
      <c r="D3275" t="s">
        <v>378</v>
      </c>
      <c r="E3275" s="2" t="s">
        <v>270</v>
      </c>
      <c r="F3275" t="s">
        <v>2206</v>
      </c>
      <c r="G3275" s="2" t="s">
        <v>888</v>
      </c>
      <c r="H3275" t="s">
        <v>1405</v>
      </c>
    </row>
    <row r="3276" spans="1:8" x14ac:dyDescent="0.15">
      <c r="A3276" s="232">
        <v>3289</v>
      </c>
      <c r="B3276" t="s">
        <v>9005</v>
      </c>
      <c r="C3276" t="s">
        <v>9006</v>
      </c>
      <c r="D3276" t="s">
        <v>378</v>
      </c>
      <c r="E3276" s="2" t="s">
        <v>270</v>
      </c>
      <c r="F3276" t="s">
        <v>1901</v>
      </c>
      <c r="G3276" s="2" t="s">
        <v>526</v>
      </c>
      <c r="H3276" t="s">
        <v>1405</v>
      </c>
    </row>
    <row r="3277" spans="1:8" x14ac:dyDescent="0.15">
      <c r="A3277" s="232">
        <v>3290</v>
      </c>
      <c r="B3277" t="s">
        <v>9007</v>
      </c>
      <c r="C3277" t="s">
        <v>9008</v>
      </c>
      <c r="D3277" t="s">
        <v>378</v>
      </c>
      <c r="E3277" s="2" t="s">
        <v>270</v>
      </c>
      <c r="F3277" t="s">
        <v>1901</v>
      </c>
      <c r="G3277" s="2" t="s">
        <v>810</v>
      </c>
      <c r="H3277" t="s">
        <v>1405</v>
      </c>
    </row>
    <row r="3278" spans="1:8" x14ac:dyDescent="0.15">
      <c r="A3278" s="232">
        <v>3291</v>
      </c>
      <c r="B3278" t="s">
        <v>9009</v>
      </c>
      <c r="C3278" t="s">
        <v>9010</v>
      </c>
      <c r="D3278" t="s">
        <v>378</v>
      </c>
      <c r="E3278" s="2" t="s">
        <v>270</v>
      </c>
      <c r="F3278" t="s">
        <v>1901</v>
      </c>
      <c r="G3278" s="2" t="s">
        <v>3300</v>
      </c>
      <c r="H3278" t="s">
        <v>1405</v>
      </c>
    </row>
    <row r="3279" spans="1:8" x14ac:dyDescent="0.15">
      <c r="A3279" s="232">
        <v>3292</v>
      </c>
      <c r="B3279" t="s">
        <v>9011</v>
      </c>
      <c r="C3279" t="s">
        <v>9012</v>
      </c>
      <c r="D3279" t="s">
        <v>378</v>
      </c>
      <c r="E3279" s="2" t="s">
        <v>270</v>
      </c>
      <c r="F3279" t="s">
        <v>2018</v>
      </c>
      <c r="G3279" s="2" t="s">
        <v>560</v>
      </c>
      <c r="H3279" t="s">
        <v>1405</v>
      </c>
    </row>
    <row r="3280" spans="1:8" x14ac:dyDescent="0.15">
      <c r="A3280" s="232">
        <v>3293</v>
      </c>
      <c r="B3280" t="s">
        <v>9013</v>
      </c>
      <c r="C3280" t="s">
        <v>9014</v>
      </c>
      <c r="D3280" t="s">
        <v>378</v>
      </c>
      <c r="E3280" s="2" t="s">
        <v>270</v>
      </c>
      <c r="F3280" t="s">
        <v>2031</v>
      </c>
      <c r="G3280" s="2" t="s">
        <v>812</v>
      </c>
      <c r="H3280" t="s">
        <v>1405</v>
      </c>
    </row>
    <row r="3281" spans="1:8" x14ac:dyDescent="0.15">
      <c r="A3281" s="232">
        <v>3294</v>
      </c>
      <c r="B3281" t="s">
        <v>9015</v>
      </c>
      <c r="C3281" t="s">
        <v>9016</v>
      </c>
      <c r="D3281" t="s">
        <v>378</v>
      </c>
      <c r="E3281" s="2" t="s">
        <v>269</v>
      </c>
      <c r="F3281" t="s">
        <v>1901</v>
      </c>
      <c r="G3281" s="2" t="s">
        <v>662</v>
      </c>
      <c r="H3281" t="s">
        <v>1405</v>
      </c>
    </row>
    <row r="3282" spans="1:8" x14ac:dyDescent="0.15">
      <c r="A3282" s="232">
        <v>3295</v>
      </c>
      <c r="B3282" t="s">
        <v>9017</v>
      </c>
      <c r="C3282" t="s">
        <v>9018</v>
      </c>
      <c r="D3282" t="s">
        <v>378</v>
      </c>
      <c r="E3282" s="2" t="s">
        <v>269</v>
      </c>
      <c r="F3282" t="s">
        <v>3639</v>
      </c>
      <c r="G3282" s="2" t="s">
        <v>1081</v>
      </c>
      <c r="H3282" t="s">
        <v>1405</v>
      </c>
    </row>
    <row r="3283" spans="1:8" x14ac:dyDescent="0.15">
      <c r="A3283" s="232">
        <v>3296</v>
      </c>
      <c r="B3283" t="s">
        <v>9019</v>
      </c>
      <c r="C3283" t="s">
        <v>9020</v>
      </c>
      <c r="D3283" t="s">
        <v>378</v>
      </c>
      <c r="E3283" s="2" t="s">
        <v>269</v>
      </c>
      <c r="F3283" t="s">
        <v>1948</v>
      </c>
      <c r="G3283" s="2" t="s">
        <v>1293</v>
      </c>
      <c r="H3283" t="s">
        <v>1405</v>
      </c>
    </row>
    <row r="3284" spans="1:8" x14ac:dyDescent="0.15">
      <c r="A3284" s="232">
        <v>3297</v>
      </c>
      <c r="B3284" t="s">
        <v>9021</v>
      </c>
      <c r="C3284" t="s">
        <v>9022</v>
      </c>
      <c r="D3284" t="s">
        <v>378</v>
      </c>
      <c r="E3284" s="2" t="s">
        <v>269</v>
      </c>
      <c r="F3284" t="s">
        <v>27</v>
      </c>
      <c r="G3284" s="2" t="s">
        <v>5413</v>
      </c>
      <c r="H3284" t="s">
        <v>1405</v>
      </c>
    </row>
    <row r="3285" spans="1:8" x14ac:dyDescent="0.15">
      <c r="A3285" s="232">
        <v>3298</v>
      </c>
      <c r="B3285" t="s">
        <v>9023</v>
      </c>
      <c r="C3285" t="s">
        <v>9024</v>
      </c>
      <c r="D3285" t="s">
        <v>378</v>
      </c>
      <c r="E3285" s="2" t="s">
        <v>269</v>
      </c>
      <c r="F3285" t="s">
        <v>27</v>
      </c>
      <c r="G3285" s="2" t="s">
        <v>3388</v>
      </c>
      <c r="H3285" t="s">
        <v>1405</v>
      </c>
    </row>
    <row r="3286" spans="1:8" x14ac:dyDescent="0.15">
      <c r="A3286" s="232">
        <v>3299</v>
      </c>
      <c r="B3286" t="s">
        <v>9025</v>
      </c>
      <c r="C3286" t="s">
        <v>9026</v>
      </c>
      <c r="D3286" t="s">
        <v>378</v>
      </c>
      <c r="E3286" s="2" t="s">
        <v>269</v>
      </c>
      <c r="F3286" t="s">
        <v>2010</v>
      </c>
      <c r="G3286" s="2" t="s">
        <v>1011</v>
      </c>
      <c r="H3286" t="s">
        <v>1405</v>
      </c>
    </row>
    <row r="3287" spans="1:8" x14ac:dyDescent="0.15">
      <c r="A3287" s="232">
        <v>3300</v>
      </c>
      <c r="B3287" t="s">
        <v>9027</v>
      </c>
      <c r="C3287" t="s">
        <v>9028</v>
      </c>
      <c r="D3287" t="s">
        <v>378</v>
      </c>
      <c r="E3287" s="2" t="s">
        <v>269</v>
      </c>
      <c r="F3287" t="s">
        <v>2055</v>
      </c>
      <c r="G3287" s="2" t="s">
        <v>1044</v>
      </c>
      <c r="H3287" t="s">
        <v>1405</v>
      </c>
    </row>
    <row r="3288" spans="1:8" x14ac:dyDescent="0.15">
      <c r="A3288" s="232">
        <v>3301</v>
      </c>
      <c r="B3288" t="s">
        <v>9029</v>
      </c>
      <c r="C3288" t="s">
        <v>9030</v>
      </c>
      <c r="D3288" t="s">
        <v>378</v>
      </c>
      <c r="E3288" s="2" t="s">
        <v>269</v>
      </c>
      <c r="F3288" t="s">
        <v>2276</v>
      </c>
      <c r="G3288" s="2" t="s">
        <v>868</v>
      </c>
      <c r="H3288" t="s">
        <v>1405</v>
      </c>
    </row>
    <row r="3289" spans="1:8" x14ac:dyDescent="0.15">
      <c r="A3289" s="232">
        <v>3302</v>
      </c>
      <c r="B3289" t="s">
        <v>9031</v>
      </c>
      <c r="C3289" t="s">
        <v>9032</v>
      </c>
      <c r="D3289" t="s">
        <v>378</v>
      </c>
      <c r="E3289" s="2" t="s">
        <v>269</v>
      </c>
      <c r="F3289" t="s">
        <v>1901</v>
      </c>
      <c r="G3289" s="2" t="s">
        <v>720</v>
      </c>
      <c r="H3289" t="s">
        <v>1405</v>
      </c>
    </row>
    <row r="3290" spans="1:8" x14ac:dyDescent="0.15">
      <c r="A3290" s="232">
        <v>3303</v>
      </c>
      <c r="B3290" t="s">
        <v>9033</v>
      </c>
      <c r="C3290" t="s">
        <v>9034</v>
      </c>
      <c r="D3290" t="s">
        <v>378</v>
      </c>
      <c r="E3290" s="2" t="s">
        <v>269</v>
      </c>
      <c r="F3290" t="s">
        <v>27</v>
      </c>
      <c r="G3290" s="2" t="s">
        <v>724</v>
      </c>
      <c r="H3290" t="s">
        <v>1405</v>
      </c>
    </row>
    <row r="3291" spans="1:8" x14ac:dyDescent="0.15">
      <c r="A3291" s="232">
        <v>3304</v>
      </c>
      <c r="B3291" t="s">
        <v>9035</v>
      </c>
      <c r="C3291" t="s">
        <v>9036</v>
      </c>
      <c r="D3291" t="s">
        <v>378</v>
      </c>
      <c r="E3291" s="2" t="s">
        <v>269</v>
      </c>
      <c r="F3291" t="s">
        <v>2174</v>
      </c>
      <c r="G3291" s="2" t="s">
        <v>759</v>
      </c>
      <c r="H3291" t="s">
        <v>1405</v>
      </c>
    </row>
    <row r="3292" spans="1:8" x14ac:dyDescent="0.15">
      <c r="A3292" s="232">
        <v>3305</v>
      </c>
      <c r="B3292" t="s">
        <v>9037</v>
      </c>
      <c r="C3292" t="s">
        <v>9038</v>
      </c>
      <c r="D3292" t="s">
        <v>378</v>
      </c>
      <c r="E3292" s="2" t="s">
        <v>269</v>
      </c>
      <c r="F3292" t="s">
        <v>2031</v>
      </c>
      <c r="G3292" s="2" t="s">
        <v>618</v>
      </c>
      <c r="H3292" t="s">
        <v>1405</v>
      </c>
    </row>
    <row r="3293" spans="1:8" x14ac:dyDescent="0.15">
      <c r="A3293" s="232">
        <v>3306</v>
      </c>
      <c r="B3293" t="s">
        <v>3139</v>
      </c>
      <c r="C3293" t="s">
        <v>3140</v>
      </c>
      <c r="D3293" t="s">
        <v>378</v>
      </c>
      <c r="E3293" s="2" t="s">
        <v>269</v>
      </c>
      <c r="F3293" t="s">
        <v>1948</v>
      </c>
      <c r="G3293" s="2" t="s">
        <v>2234</v>
      </c>
      <c r="H3293" t="s">
        <v>1405</v>
      </c>
    </row>
    <row r="3294" spans="1:8" x14ac:dyDescent="0.15">
      <c r="A3294" s="232">
        <v>3307</v>
      </c>
      <c r="B3294" t="s">
        <v>9039</v>
      </c>
      <c r="C3294" t="s">
        <v>9040</v>
      </c>
      <c r="D3294" t="s">
        <v>378</v>
      </c>
      <c r="E3294" s="2" t="s">
        <v>269</v>
      </c>
      <c r="F3294" t="s">
        <v>1910</v>
      </c>
      <c r="G3294" s="2" t="s">
        <v>534</v>
      </c>
      <c r="H3294" t="s">
        <v>1405</v>
      </c>
    </row>
    <row r="3295" spans="1:8" x14ac:dyDescent="0.15">
      <c r="A3295" s="232">
        <v>3308</v>
      </c>
      <c r="B3295" t="s">
        <v>9041</v>
      </c>
      <c r="C3295" t="s">
        <v>9042</v>
      </c>
      <c r="D3295" t="s">
        <v>378</v>
      </c>
      <c r="E3295" s="2" t="s">
        <v>269</v>
      </c>
      <c r="F3295" t="s">
        <v>2137</v>
      </c>
      <c r="G3295" s="2" t="s">
        <v>1157</v>
      </c>
      <c r="H3295" t="s">
        <v>1405</v>
      </c>
    </row>
    <row r="3296" spans="1:8" x14ac:dyDescent="0.15">
      <c r="A3296" s="232">
        <v>3309</v>
      </c>
      <c r="B3296" t="s">
        <v>9043</v>
      </c>
      <c r="C3296" t="s">
        <v>9044</v>
      </c>
      <c r="D3296" t="s">
        <v>378</v>
      </c>
      <c r="E3296" s="2" t="s">
        <v>269</v>
      </c>
      <c r="F3296" t="s">
        <v>1939</v>
      </c>
      <c r="G3296" s="2" t="s">
        <v>958</v>
      </c>
      <c r="H3296" t="s">
        <v>1405</v>
      </c>
    </row>
    <row r="3297" spans="1:8" x14ac:dyDescent="0.15">
      <c r="A3297" s="232">
        <v>3310</v>
      </c>
      <c r="B3297" t="s">
        <v>9045</v>
      </c>
      <c r="C3297" t="s">
        <v>9046</v>
      </c>
      <c r="D3297" t="s">
        <v>378</v>
      </c>
      <c r="E3297" s="2" t="s">
        <v>269</v>
      </c>
      <c r="F3297" t="s">
        <v>1980</v>
      </c>
      <c r="G3297" s="2" t="s">
        <v>9047</v>
      </c>
      <c r="H3297" t="s">
        <v>1405</v>
      </c>
    </row>
    <row r="3298" spans="1:8" x14ac:dyDescent="0.15">
      <c r="A3298" s="232">
        <v>3311</v>
      </c>
      <c r="B3298" t="s">
        <v>9048</v>
      </c>
      <c r="C3298" t="s">
        <v>9049</v>
      </c>
      <c r="D3298" t="s">
        <v>378</v>
      </c>
      <c r="E3298" s="2" t="s">
        <v>269</v>
      </c>
      <c r="F3298" t="s">
        <v>1980</v>
      </c>
      <c r="G3298" s="2" t="s">
        <v>1054</v>
      </c>
      <c r="H3298" t="s">
        <v>1405</v>
      </c>
    </row>
    <row r="3299" spans="1:8" x14ac:dyDescent="0.15">
      <c r="A3299" s="232">
        <v>3312</v>
      </c>
      <c r="B3299" t="s">
        <v>9050</v>
      </c>
      <c r="C3299" t="s">
        <v>9051</v>
      </c>
      <c r="D3299" t="s">
        <v>378</v>
      </c>
      <c r="E3299" s="2" t="s">
        <v>269</v>
      </c>
      <c r="F3299" t="s">
        <v>2206</v>
      </c>
      <c r="G3299" s="2" t="s">
        <v>9052</v>
      </c>
      <c r="H3299" t="s">
        <v>1405</v>
      </c>
    </row>
    <row r="3300" spans="1:8" x14ac:dyDescent="0.15">
      <c r="A3300" s="232">
        <v>3313</v>
      </c>
      <c r="B3300" t="s">
        <v>9053</v>
      </c>
      <c r="C3300" t="s">
        <v>9054</v>
      </c>
      <c r="D3300" t="s">
        <v>378</v>
      </c>
      <c r="E3300" s="2" t="s">
        <v>269</v>
      </c>
      <c r="F3300" t="s">
        <v>2366</v>
      </c>
      <c r="G3300" s="2" t="s">
        <v>734</v>
      </c>
      <c r="H3300" t="s">
        <v>1405</v>
      </c>
    </row>
    <row r="3301" spans="1:8" x14ac:dyDescent="0.15">
      <c r="A3301" s="232">
        <v>3314</v>
      </c>
      <c r="B3301" t="s">
        <v>9055</v>
      </c>
      <c r="C3301" t="s">
        <v>9056</v>
      </c>
      <c r="D3301" t="s">
        <v>378</v>
      </c>
      <c r="E3301" s="2" t="s">
        <v>269</v>
      </c>
      <c r="F3301" t="s">
        <v>1910</v>
      </c>
      <c r="G3301" s="2" t="s">
        <v>4214</v>
      </c>
      <c r="H3301" t="s">
        <v>1405</v>
      </c>
    </row>
    <row r="3302" spans="1:8" x14ac:dyDescent="0.15">
      <c r="A3302" s="232">
        <v>3315</v>
      </c>
      <c r="B3302" t="s">
        <v>9057</v>
      </c>
      <c r="C3302" t="s">
        <v>9058</v>
      </c>
      <c r="D3302" t="s">
        <v>378</v>
      </c>
      <c r="E3302" s="2" t="s">
        <v>269</v>
      </c>
      <c r="F3302" t="s">
        <v>1932</v>
      </c>
      <c r="G3302" s="2" t="s">
        <v>1282</v>
      </c>
      <c r="H3302" t="s">
        <v>1405</v>
      </c>
    </row>
    <row r="3303" spans="1:8" x14ac:dyDescent="0.15">
      <c r="A3303" s="232">
        <v>3316</v>
      </c>
      <c r="B3303" t="s">
        <v>9059</v>
      </c>
      <c r="C3303" t="s">
        <v>9060</v>
      </c>
      <c r="D3303" t="s">
        <v>378</v>
      </c>
      <c r="E3303" s="2" t="s">
        <v>269</v>
      </c>
      <c r="F3303" t="s">
        <v>2206</v>
      </c>
      <c r="G3303" s="2" t="s">
        <v>1238</v>
      </c>
      <c r="H3303" t="s">
        <v>1405</v>
      </c>
    </row>
    <row r="3304" spans="1:8" x14ac:dyDescent="0.15">
      <c r="A3304" s="232">
        <v>3317</v>
      </c>
      <c r="B3304" t="s">
        <v>9061</v>
      </c>
      <c r="C3304" t="s">
        <v>9062</v>
      </c>
      <c r="D3304" t="s">
        <v>378</v>
      </c>
      <c r="E3304" s="2" t="s">
        <v>269</v>
      </c>
      <c r="F3304" t="s">
        <v>2018</v>
      </c>
      <c r="G3304" s="2" t="s">
        <v>2080</v>
      </c>
      <c r="H3304" t="s">
        <v>1405</v>
      </c>
    </row>
    <row r="3305" spans="1:8" x14ac:dyDescent="0.15">
      <c r="A3305" s="232">
        <v>3318</v>
      </c>
      <c r="B3305" t="s">
        <v>9063</v>
      </c>
      <c r="C3305" t="s">
        <v>9064</v>
      </c>
      <c r="D3305" t="s">
        <v>378</v>
      </c>
      <c r="E3305" s="2" t="s">
        <v>269</v>
      </c>
      <c r="F3305" t="s">
        <v>1939</v>
      </c>
      <c r="G3305" s="2" t="s">
        <v>1285</v>
      </c>
      <c r="H3305" t="s">
        <v>1405</v>
      </c>
    </row>
    <row r="3306" spans="1:8" x14ac:dyDescent="0.15">
      <c r="A3306" s="232">
        <v>3319</v>
      </c>
      <c r="B3306" t="s">
        <v>9065</v>
      </c>
      <c r="C3306" t="s">
        <v>9066</v>
      </c>
      <c r="D3306" t="s">
        <v>378</v>
      </c>
      <c r="E3306" s="2" t="s">
        <v>269</v>
      </c>
      <c r="F3306" t="s">
        <v>1910</v>
      </c>
      <c r="G3306" s="2" t="s">
        <v>2237</v>
      </c>
      <c r="H3306" t="s">
        <v>1405</v>
      </c>
    </row>
    <row r="3307" spans="1:8" x14ac:dyDescent="0.15">
      <c r="A3307" s="232">
        <v>3320</v>
      </c>
      <c r="B3307" t="s">
        <v>9067</v>
      </c>
      <c r="C3307" t="s">
        <v>9068</v>
      </c>
      <c r="D3307" t="s">
        <v>378</v>
      </c>
      <c r="E3307" s="2" t="s">
        <v>269</v>
      </c>
      <c r="F3307" t="s">
        <v>1948</v>
      </c>
      <c r="G3307" s="2" t="s">
        <v>3813</v>
      </c>
      <c r="H3307" t="s">
        <v>1405</v>
      </c>
    </row>
    <row r="3308" spans="1:8" x14ac:dyDescent="0.15">
      <c r="A3308" s="232">
        <v>3321</v>
      </c>
      <c r="B3308" t="s">
        <v>9069</v>
      </c>
      <c r="C3308" t="s">
        <v>9070</v>
      </c>
      <c r="D3308" t="s">
        <v>378</v>
      </c>
      <c r="E3308" s="2" t="s">
        <v>269</v>
      </c>
      <c r="F3308" t="s">
        <v>1932</v>
      </c>
      <c r="G3308" s="2" t="s">
        <v>566</v>
      </c>
      <c r="H3308" t="s">
        <v>1405</v>
      </c>
    </row>
    <row r="3309" spans="1:8" x14ac:dyDescent="0.15">
      <c r="A3309" s="232">
        <v>3322</v>
      </c>
      <c r="B3309" t="s">
        <v>9071</v>
      </c>
      <c r="C3309" t="s">
        <v>9072</v>
      </c>
      <c r="D3309" t="s">
        <v>378</v>
      </c>
      <c r="E3309" s="2" t="s">
        <v>269</v>
      </c>
      <c r="F3309" t="s">
        <v>1901</v>
      </c>
      <c r="G3309" s="2" t="s">
        <v>1013</v>
      </c>
      <c r="H3309" t="s">
        <v>1405</v>
      </c>
    </row>
    <row r="3310" spans="1:8" x14ac:dyDescent="0.15">
      <c r="A3310" s="232">
        <v>3323</v>
      </c>
      <c r="B3310" t="s">
        <v>9073</v>
      </c>
      <c r="C3310" t="s">
        <v>9074</v>
      </c>
      <c r="D3310" t="s">
        <v>378</v>
      </c>
      <c r="E3310" s="2" t="s">
        <v>269</v>
      </c>
      <c r="F3310" t="s">
        <v>2133</v>
      </c>
      <c r="G3310" s="2" t="s">
        <v>663</v>
      </c>
      <c r="H3310" t="s">
        <v>1405</v>
      </c>
    </row>
    <row r="3311" spans="1:8" x14ac:dyDescent="0.15">
      <c r="A3311" s="232">
        <v>3324</v>
      </c>
      <c r="B3311" t="s">
        <v>9075</v>
      </c>
      <c r="C3311" t="s">
        <v>9076</v>
      </c>
      <c r="D3311" t="s">
        <v>378</v>
      </c>
      <c r="E3311" s="2">
        <v>4</v>
      </c>
      <c r="F3311" t="s">
        <v>2137</v>
      </c>
      <c r="G3311" s="2" t="s">
        <v>2319</v>
      </c>
      <c r="H3311" t="s">
        <v>1405</v>
      </c>
    </row>
    <row r="3312" spans="1:8" x14ac:dyDescent="0.15">
      <c r="A3312" s="232">
        <v>3325</v>
      </c>
      <c r="B3312" t="s">
        <v>9077</v>
      </c>
      <c r="C3312" t="s">
        <v>9078</v>
      </c>
      <c r="D3312" t="s">
        <v>378</v>
      </c>
      <c r="E3312" s="2">
        <v>4</v>
      </c>
      <c r="F3312" t="s">
        <v>2262</v>
      </c>
      <c r="G3312" s="2" t="s">
        <v>1164</v>
      </c>
      <c r="H3312" t="s">
        <v>1405</v>
      </c>
    </row>
    <row r="3313" spans="1:8" x14ac:dyDescent="0.15">
      <c r="A3313" s="232">
        <v>3326</v>
      </c>
      <c r="B3313" t="s">
        <v>9079</v>
      </c>
      <c r="C3313" t="s">
        <v>9080</v>
      </c>
      <c r="D3313" t="s">
        <v>378</v>
      </c>
      <c r="E3313" s="2">
        <v>4</v>
      </c>
      <c r="F3313" t="s">
        <v>2476</v>
      </c>
      <c r="G3313" s="2" t="s">
        <v>708</v>
      </c>
      <c r="H3313" t="s">
        <v>1405</v>
      </c>
    </row>
    <row r="3314" spans="1:8" x14ac:dyDescent="0.15">
      <c r="A3314" s="232">
        <v>3327</v>
      </c>
      <c r="B3314" t="s">
        <v>9081</v>
      </c>
      <c r="C3314" t="s">
        <v>9082</v>
      </c>
      <c r="D3314" t="s">
        <v>378</v>
      </c>
      <c r="E3314" s="2">
        <v>4</v>
      </c>
      <c r="F3314" t="s">
        <v>1910</v>
      </c>
      <c r="G3314" s="2" t="s">
        <v>9083</v>
      </c>
      <c r="H3314" t="s">
        <v>1405</v>
      </c>
    </row>
    <row r="3315" spans="1:8" x14ac:dyDescent="0.15">
      <c r="A3315" s="232">
        <v>3328</v>
      </c>
      <c r="B3315" t="s">
        <v>9084</v>
      </c>
      <c r="C3315" t="s">
        <v>9085</v>
      </c>
      <c r="D3315" t="s">
        <v>378</v>
      </c>
      <c r="E3315" s="2">
        <v>4</v>
      </c>
      <c r="F3315" t="s">
        <v>2021</v>
      </c>
      <c r="G3315" s="2" t="s">
        <v>1105</v>
      </c>
      <c r="H3315" t="s">
        <v>6948</v>
      </c>
    </row>
    <row r="3316" spans="1:8" x14ac:dyDescent="0.15">
      <c r="A3316" s="232">
        <v>3329</v>
      </c>
      <c r="B3316" t="s">
        <v>9086</v>
      </c>
      <c r="C3316" t="s">
        <v>9087</v>
      </c>
      <c r="D3316" t="s">
        <v>378</v>
      </c>
      <c r="E3316" s="2">
        <v>3</v>
      </c>
      <c r="F3316" t="s">
        <v>1901</v>
      </c>
      <c r="G3316" s="2" t="s">
        <v>1041</v>
      </c>
      <c r="H3316" t="s">
        <v>1405</v>
      </c>
    </row>
    <row r="3317" spans="1:8" x14ac:dyDescent="0.15">
      <c r="A3317" s="232">
        <v>3330</v>
      </c>
      <c r="B3317" t="s">
        <v>9088</v>
      </c>
      <c r="C3317" t="s">
        <v>9089</v>
      </c>
      <c r="D3317" t="s">
        <v>378</v>
      </c>
      <c r="E3317" s="2">
        <v>3</v>
      </c>
      <c r="F3317" t="s">
        <v>2528</v>
      </c>
      <c r="G3317" s="2" t="s">
        <v>875</v>
      </c>
      <c r="H3317" t="s">
        <v>1405</v>
      </c>
    </row>
    <row r="3318" spans="1:8" x14ac:dyDescent="0.15">
      <c r="A3318" s="232">
        <v>3331</v>
      </c>
      <c r="B3318" t="s">
        <v>9090</v>
      </c>
      <c r="C3318" t="s">
        <v>8794</v>
      </c>
      <c r="D3318" t="s">
        <v>378</v>
      </c>
      <c r="E3318" s="2">
        <v>3</v>
      </c>
      <c r="F3318" t="s">
        <v>2262</v>
      </c>
      <c r="G3318" s="2" t="s">
        <v>1136</v>
      </c>
      <c r="H3318" t="s">
        <v>1405</v>
      </c>
    </row>
    <row r="3319" spans="1:8" x14ac:dyDescent="0.15">
      <c r="A3319" s="232">
        <v>3332</v>
      </c>
      <c r="B3319" t="s">
        <v>9091</v>
      </c>
      <c r="C3319" t="s">
        <v>9092</v>
      </c>
      <c r="D3319" t="s">
        <v>378</v>
      </c>
      <c r="E3319" s="2">
        <v>3</v>
      </c>
      <c r="F3319" t="s">
        <v>2090</v>
      </c>
      <c r="G3319" s="2" t="s">
        <v>526</v>
      </c>
      <c r="H3319" t="s">
        <v>1405</v>
      </c>
    </row>
    <row r="3320" spans="1:8" x14ac:dyDescent="0.15">
      <c r="A3320" s="232">
        <v>3333</v>
      </c>
      <c r="B3320" t="s">
        <v>9093</v>
      </c>
      <c r="C3320" t="s">
        <v>9094</v>
      </c>
      <c r="D3320" t="s">
        <v>378</v>
      </c>
      <c r="E3320" s="2">
        <v>3</v>
      </c>
      <c r="F3320" t="s">
        <v>2366</v>
      </c>
      <c r="G3320" s="2" t="s">
        <v>1304</v>
      </c>
      <c r="H3320" t="s">
        <v>1405</v>
      </c>
    </row>
    <row r="3321" spans="1:8" x14ac:dyDescent="0.15">
      <c r="A3321" s="232">
        <v>3334</v>
      </c>
      <c r="B3321" t="s">
        <v>9095</v>
      </c>
      <c r="C3321" t="s">
        <v>9096</v>
      </c>
      <c r="D3321" t="s">
        <v>378</v>
      </c>
      <c r="E3321" s="2">
        <v>3</v>
      </c>
      <c r="F3321" t="s">
        <v>2010</v>
      </c>
      <c r="G3321" s="2" t="s">
        <v>924</v>
      </c>
      <c r="H3321" t="s">
        <v>1405</v>
      </c>
    </row>
    <row r="3322" spans="1:8" x14ac:dyDescent="0.15">
      <c r="A3322" s="232">
        <v>3335</v>
      </c>
      <c r="B3322" t="s">
        <v>9097</v>
      </c>
      <c r="C3322" t="s">
        <v>9098</v>
      </c>
      <c r="D3322" t="s">
        <v>378</v>
      </c>
      <c r="E3322" s="2">
        <v>2</v>
      </c>
      <c r="F3322" t="s">
        <v>2137</v>
      </c>
      <c r="G3322" s="2" t="s">
        <v>8383</v>
      </c>
      <c r="H3322" t="s">
        <v>1405</v>
      </c>
    </row>
    <row r="3323" spans="1:8" x14ac:dyDescent="0.15">
      <c r="A3323" s="232">
        <v>3336</v>
      </c>
      <c r="B3323" t="s">
        <v>9099</v>
      </c>
      <c r="C3323" t="s">
        <v>9100</v>
      </c>
      <c r="D3323" t="s">
        <v>378</v>
      </c>
      <c r="E3323" s="2">
        <v>2</v>
      </c>
      <c r="F3323" t="s">
        <v>1910</v>
      </c>
      <c r="G3323" s="2" t="s">
        <v>3810</v>
      </c>
      <c r="H3323" t="s">
        <v>1405</v>
      </c>
    </row>
    <row r="3324" spans="1:8" x14ac:dyDescent="0.15">
      <c r="A3324" s="232">
        <v>3337</v>
      </c>
      <c r="B3324" t="s">
        <v>9101</v>
      </c>
      <c r="C3324" t="s">
        <v>9102</v>
      </c>
      <c r="D3324" t="s">
        <v>378</v>
      </c>
      <c r="E3324" s="2">
        <v>2</v>
      </c>
      <c r="F3324" t="s">
        <v>2087</v>
      </c>
      <c r="G3324" s="2" t="s">
        <v>1073</v>
      </c>
      <c r="H3324" t="s">
        <v>1405</v>
      </c>
    </row>
    <row r="3325" spans="1:8" x14ac:dyDescent="0.15">
      <c r="A3325" s="232">
        <v>3338</v>
      </c>
      <c r="B3325" t="s">
        <v>9103</v>
      </c>
      <c r="C3325" t="s">
        <v>9104</v>
      </c>
      <c r="D3325" t="s">
        <v>378</v>
      </c>
      <c r="E3325" s="2">
        <v>2</v>
      </c>
      <c r="F3325" t="s">
        <v>2206</v>
      </c>
      <c r="G3325" s="2" t="s">
        <v>1305</v>
      </c>
      <c r="H3325" t="s">
        <v>1405</v>
      </c>
    </row>
    <row r="3326" spans="1:8" x14ac:dyDescent="0.15">
      <c r="A3326" s="232">
        <v>3339</v>
      </c>
      <c r="B3326" t="s">
        <v>9105</v>
      </c>
      <c r="C3326" t="s">
        <v>9106</v>
      </c>
      <c r="D3326" t="s">
        <v>378</v>
      </c>
      <c r="E3326" s="2" t="s">
        <v>270</v>
      </c>
      <c r="F3326" t="s">
        <v>1901</v>
      </c>
      <c r="G3326" s="2" t="s">
        <v>7439</v>
      </c>
      <c r="H3326" t="s">
        <v>1405</v>
      </c>
    </row>
    <row r="3327" spans="1:8" x14ac:dyDescent="0.15">
      <c r="A3327" s="232">
        <v>3340</v>
      </c>
      <c r="B3327" t="s">
        <v>9107</v>
      </c>
      <c r="C3327" t="s">
        <v>9108</v>
      </c>
      <c r="D3327" t="s">
        <v>378</v>
      </c>
      <c r="E3327" s="2" t="s">
        <v>270</v>
      </c>
      <c r="F3327" t="s">
        <v>2174</v>
      </c>
      <c r="G3327" s="2" t="s">
        <v>678</v>
      </c>
      <c r="H3327" t="s">
        <v>1405</v>
      </c>
    </row>
    <row r="3328" spans="1:8" x14ac:dyDescent="0.15">
      <c r="A3328" s="232">
        <v>3341</v>
      </c>
      <c r="B3328" t="s">
        <v>9109</v>
      </c>
      <c r="C3328" t="s">
        <v>9110</v>
      </c>
      <c r="D3328" t="s">
        <v>378</v>
      </c>
      <c r="E3328" s="2" t="s">
        <v>269</v>
      </c>
      <c r="F3328" t="s">
        <v>1921</v>
      </c>
      <c r="G3328" s="2" t="s">
        <v>786</v>
      </c>
      <c r="H3328" t="s">
        <v>1405</v>
      </c>
    </row>
    <row r="3329" spans="1:8" x14ac:dyDescent="0.15">
      <c r="A3329" s="232">
        <v>3342</v>
      </c>
      <c r="B3329" t="s">
        <v>9111</v>
      </c>
      <c r="C3329" t="s">
        <v>9112</v>
      </c>
      <c r="D3329" t="s">
        <v>378</v>
      </c>
      <c r="E3329" s="2" t="s">
        <v>269</v>
      </c>
      <c r="F3329" t="s">
        <v>2108</v>
      </c>
      <c r="G3329" s="2" t="s">
        <v>991</v>
      </c>
      <c r="H3329" t="s">
        <v>1405</v>
      </c>
    </row>
    <row r="3330" spans="1:8" x14ac:dyDescent="0.15">
      <c r="A3330" s="232">
        <v>3343</v>
      </c>
      <c r="B3330" t="s">
        <v>9113</v>
      </c>
      <c r="C3330" t="s">
        <v>9114</v>
      </c>
      <c r="D3330" t="s">
        <v>378</v>
      </c>
      <c r="E3330" s="2" t="s">
        <v>269</v>
      </c>
      <c r="F3330" t="s">
        <v>2021</v>
      </c>
      <c r="G3330" s="2" t="s">
        <v>691</v>
      </c>
      <c r="H3330" t="s">
        <v>1405</v>
      </c>
    </row>
    <row r="3331" spans="1:8" x14ac:dyDescent="0.15">
      <c r="A3331" s="232">
        <v>3344</v>
      </c>
      <c r="B3331" t="s">
        <v>9115</v>
      </c>
      <c r="C3331" t="s">
        <v>9116</v>
      </c>
      <c r="D3331" t="s">
        <v>378</v>
      </c>
      <c r="E3331" s="2" t="s">
        <v>269</v>
      </c>
      <c r="F3331" t="s">
        <v>1901</v>
      </c>
      <c r="G3331" s="2" t="s">
        <v>7191</v>
      </c>
      <c r="H3331" t="s">
        <v>1405</v>
      </c>
    </row>
    <row r="3332" spans="1:8" x14ac:dyDescent="0.15">
      <c r="A3332" s="232">
        <v>3345</v>
      </c>
      <c r="B3332" t="s">
        <v>9117</v>
      </c>
      <c r="C3332" t="s">
        <v>9118</v>
      </c>
      <c r="D3332" t="s">
        <v>378</v>
      </c>
      <c r="E3332" s="2" t="s">
        <v>1392</v>
      </c>
      <c r="F3332" t="s">
        <v>1939</v>
      </c>
      <c r="G3332" s="2" t="s">
        <v>9119</v>
      </c>
      <c r="H3332" t="s">
        <v>1405</v>
      </c>
    </row>
    <row r="3333" spans="1:8" x14ac:dyDescent="0.15">
      <c r="A3333" s="232">
        <v>3346</v>
      </c>
      <c r="B3333" t="s">
        <v>9120</v>
      </c>
      <c r="C3333" t="s">
        <v>9121</v>
      </c>
      <c r="D3333" t="s">
        <v>378</v>
      </c>
      <c r="E3333" s="2" t="s">
        <v>1392</v>
      </c>
      <c r="F3333" t="s">
        <v>2476</v>
      </c>
      <c r="G3333" s="2" t="s">
        <v>1306</v>
      </c>
      <c r="H3333" t="s">
        <v>1405</v>
      </c>
    </row>
    <row r="3334" spans="1:8" x14ac:dyDescent="0.15">
      <c r="A3334" s="232">
        <v>3347</v>
      </c>
      <c r="B3334" t="s">
        <v>9122</v>
      </c>
      <c r="C3334" t="s">
        <v>9123</v>
      </c>
      <c r="D3334" t="s">
        <v>378</v>
      </c>
      <c r="E3334" s="2" t="s">
        <v>1392</v>
      </c>
      <c r="F3334" t="s">
        <v>2087</v>
      </c>
      <c r="G3334" s="2" t="s">
        <v>2448</v>
      </c>
      <c r="H3334" t="s">
        <v>1405</v>
      </c>
    </row>
    <row r="3335" spans="1:8" x14ac:dyDescent="0.15">
      <c r="A3335" s="232">
        <v>3348</v>
      </c>
      <c r="B3335" t="s">
        <v>9124</v>
      </c>
      <c r="C3335" t="s">
        <v>9125</v>
      </c>
      <c r="D3335" t="s">
        <v>1437</v>
      </c>
      <c r="E3335" s="2" t="s">
        <v>9126</v>
      </c>
      <c r="F3335" t="s">
        <v>1910</v>
      </c>
      <c r="G3335" s="2" t="s">
        <v>9127</v>
      </c>
      <c r="H3335" t="s">
        <v>1405</v>
      </c>
    </row>
    <row r="3336" spans="1:8" x14ac:dyDescent="0.15">
      <c r="A3336" s="232">
        <v>3349</v>
      </c>
      <c r="B3336" t="s">
        <v>9128</v>
      </c>
      <c r="C3336" t="s">
        <v>9129</v>
      </c>
      <c r="D3336" t="s">
        <v>378</v>
      </c>
      <c r="E3336" s="2" t="s">
        <v>271</v>
      </c>
      <c r="F3336" t="s">
        <v>2010</v>
      </c>
      <c r="G3336" s="2" t="s">
        <v>1076</v>
      </c>
      <c r="H3336" t="s">
        <v>1405</v>
      </c>
    </row>
    <row r="3337" spans="1:8" x14ac:dyDescent="0.15">
      <c r="A3337" s="232">
        <v>3350</v>
      </c>
      <c r="B3337" t="s">
        <v>9130</v>
      </c>
      <c r="C3337" t="s">
        <v>9131</v>
      </c>
      <c r="D3337" t="s">
        <v>378</v>
      </c>
      <c r="E3337" s="2" t="s">
        <v>271</v>
      </c>
      <c r="F3337" t="s">
        <v>2031</v>
      </c>
      <c r="G3337" s="2" t="s">
        <v>3292</v>
      </c>
      <c r="H3337" t="s">
        <v>1405</v>
      </c>
    </row>
    <row r="3338" spans="1:8" x14ac:dyDescent="0.15">
      <c r="A3338" s="232">
        <v>3351</v>
      </c>
      <c r="B3338" t="s">
        <v>9132</v>
      </c>
      <c r="C3338" t="s">
        <v>9133</v>
      </c>
      <c r="D3338" t="s">
        <v>378</v>
      </c>
      <c r="E3338" s="2" t="s">
        <v>271</v>
      </c>
      <c r="F3338" t="s">
        <v>1910</v>
      </c>
      <c r="G3338" s="2" t="s">
        <v>772</v>
      </c>
      <c r="H3338" t="s">
        <v>1405</v>
      </c>
    </row>
    <row r="3339" spans="1:8" x14ac:dyDescent="0.15">
      <c r="A3339" s="232">
        <v>3352</v>
      </c>
      <c r="B3339" t="s">
        <v>9134</v>
      </c>
      <c r="C3339" t="s">
        <v>9135</v>
      </c>
      <c r="D3339" t="s">
        <v>378</v>
      </c>
      <c r="E3339" s="2" t="s">
        <v>271</v>
      </c>
      <c r="F3339" t="s">
        <v>2031</v>
      </c>
      <c r="G3339" s="2" t="s">
        <v>1089</v>
      </c>
      <c r="H3339" t="s">
        <v>1405</v>
      </c>
    </row>
    <row r="3340" spans="1:8" x14ac:dyDescent="0.15">
      <c r="A3340" s="232">
        <v>3353</v>
      </c>
      <c r="B3340" t="s">
        <v>9136</v>
      </c>
      <c r="C3340" t="s">
        <v>9137</v>
      </c>
      <c r="D3340" t="s">
        <v>378</v>
      </c>
      <c r="E3340" s="2" t="s">
        <v>271</v>
      </c>
      <c r="F3340" t="s">
        <v>2174</v>
      </c>
      <c r="G3340" s="2" t="s">
        <v>2149</v>
      </c>
      <c r="H3340" t="s">
        <v>1405</v>
      </c>
    </row>
    <row r="3341" spans="1:8" x14ac:dyDescent="0.15">
      <c r="A3341" s="232">
        <v>3354</v>
      </c>
      <c r="B3341" t="s">
        <v>9138</v>
      </c>
      <c r="C3341" t="s">
        <v>9139</v>
      </c>
      <c r="D3341" t="s">
        <v>378</v>
      </c>
      <c r="E3341" s="2" t="s">
        <v>271</v>
      </c>
      <c r="F3341" t="s">
        <v>1910</v>
      </c>
      <c r="G3341" s="2" t="s">
        <v>1236</v>
      </c>
      <c r="H3341" t="s">
        <v>1405</v>
      </c>
    </row>
    <row r="3342" spans="1:8" x14ac:dyDescent="0.15">
      <c r="A3342" s="232">
        <v>3355</v>
      </c>
      <c r="B3342" t="s">
        <v>9140</v>
      </c>
      <c r="C3342" t="s">
        <v>9141</v>
      </c>
      <c r="D3342" t="s">
        <v>378</v>
      </c>
      <c r="E3342" s="2" t="s">
        <v>270</v>
      </c>
      <c r="F3342" t="s">
        <v>2055</v>
      </c>
      <c r="G3342" s="2" t="s">
        <v>1307</v>
      </c>
      <c r="H3342" t="s">
        <v>1405</v>
      </c>
    </row>
    <row r="3343" spans="1:8" x14ac:dyDescent="0.15">
      <c r="A3343" s="232">
        <v>3356</v>
      </c>
      <c r="B3343" t="s">
        <v>9142</v>
      </c>
      <c r="C3343" t="s">
        <v>9143</v>
      </c>
      <c r="D3343" t="s">
        <v>378</v>
      </c>
      <c r="E3343" s="2" t="s">
        <v>270</v>
      </c>
      <c r="F3343" t="s">
        <v>2256</v>
      </c>
      <c r="G3343" s="2" t="s">
        <v>3524</v>
      </c>
      <c r="H3343" t="s">
        <v>1405</v>
      </c>
    </row>
    <row r="3344" spans="1:8" x14ac:dyDescent="0.15">
      <c r="A3344" s="232">
        <v>3357</v>
      </c>
      <c r="B3344" t="s">
        <v>9144</v>
      </c>
      <c r="C3344" t="s">
        <v>9145</v>
      </c>
      <c r="D3344" t="s">
        <v>378</v>
      </c>
      <c r="E3344" s="2" t="s">
        <v>270</v>
      </c>
      <c r="F3344" t="s">
        <v>1948</v>
      </c>
      <c r="G3344" s="2" t="s">
        <v>3044</v>
      </c>
      <c r="H3344" t="s">
        <v>1405</v>
      </c>
    </row>
    <row r="3345" spans="1:8" x14ac:dyDescent="0.15">
      <c r="A3345" s="232">
        <v>3358</v>
      </c>
      <c r="B3345" t="s">
        <v>9146</v>
      </c>
      <c r="C3345" t="s">
        <v>9147</v>
      </c>
      <c r="D3345" t="s">
        <v>378</v>
      </c>
      <c r="E3345" s="2" t="s">
        <v>270</v>
      </c>
      <c r="F3345" t="s">
        <v>1932</v>
      </c>
      <c r="G3345" s="2" t="s">
        <v>2777</v>
      </c>
      <c r="H3345" t="s">
        <v>1405</v>
      </c>
    </row>
    <row r="3346" spans="1:8" x14ac:dyDescent="0.15">
      <c r="A3346" s="232">
        <v>3359</v>
      </c>
      <c r="B3346" t="s">
        <v>9148</v>
      </c>
      <c r="C3346" t="s">
        <v>9149</v>
      </c>
      <c r="D3346" t="s">
        <v>378</v>
      </c>
      <c r="E3346" s="2" t="s">
        <v>270</v>
      </c>
      <c r="F3346" t="s">
        <v>2031</v>
      </c>
      <c r="G3346" s="2" t="s">
        <v>1156</v>
      </c>
      <c r="H3346" t="s">
        <v>1405</v>
      </c>
    </row>
    <row r="3347" spans="1:8" x14ac:dyDescent="0.15">
      <c r="A3347" s="232">
        <v>3360</v>
      </c>
      <c r="B3347" t="s">
        <v>9150</v>
      </c>
      <c r="C3347" t="s">
        <v>9151</v>
      </c>
      <c r="D3347" t="s">
        <v>378</v>
      </c>
      <c r="E3347" s="2" t="s">
        <v>270</v>
      </c>
      <c r="F3347" t="s">
        <v>2366</v>
      </c>
      <c r="G3347" s="2" t="s">
        <v>891</v>
      </c>
      <c r="H3347" t="s">
        <v>9152</v>
      </c>
    </row>
    <row r="3348" spans="1:8" x14ac:dyDescent="0.15">
      <c r="A3348" s="232">
        <v>3361</v>
      </c>
      <c r="B3348" t="s">
        <v>9153</v>
      </c>
      <c r="C3348" t="s">
        <v>9154</v>
      </c>
      <c r="D3348" t="s">
        <v>378</v>
      </c>
      <c r="E3348" s="2" t="s">
        <v>269</v>
      </c>
      <c r="F3348" t="s">
        <v>2206</v>
      </c>
      <c r="G3348" s="2" t="s">
        <v>957</v>
      </c>
      <c r="H3348" t="s">
        <v>1405</v>
      </c>
    </row>
    <row r="3349" spans="1:8" x14ac:dyDescent="0.15">
      <c r="A3349" s="232">
        <v>3362</v>
      </c>
      <c r="B3349" t="s">
        <v>9155</v>
      </c>
      <c r="C3349" t="s">
        <v>9156</v>
      </c>
      <c r="D3349" t="s">
        <v>378</v>
      </c>
      <c r="E3349" s="2" t="s">
        <v>269</v>
      </c>
      <c r="F3349" t="s">
        <v>2206</v>
      </c>
      <c r="G3349" s="2" t="s">
        <v>700</v>
      </c>
      <c r="H3349" t="s">
        <v>1405</v>
      </c>
    </row>
    <row r="3350" spans="1:8" x14ac:dyDescent="0.15">
      <c r="A3350" s="232">
        <v>3363</v>
      </c>
      <c r="B3350" t="s">
        <v>9157</v>
      </c>
      <c r="C3350" t="s">
        <v>9158</v>
      </c>
      <c r="D3350" t="s">
        <v>378</v>
      </c>
      <c r="E3350" s="2" t="s">
        <v>269</v>
      </c>
      <c r="F3350" t="s">
        <v>2212</v>
      </c>
      <c r="G3350" s="2" t="s">
        <v>9159</v>
      </c>
      <c r="H3350" t="s">
        <v>1405</v>
      </c>
    </row>
    <row r="3351" spans="1:8" x14ac:dyDescent="0.15">
      <c r="A3351" s="232">
        <v>3364</v>
      </c>
      <c r="B3351" t="s">
        <v>9160</v>
      </c>
      <c r="C3351" t="s">
        <v>9161</v>
      </c>
      <c r="D3351" t="s">
        <v>378</v>
      </c>
      <c r="E3351" s="2" t="s">
        <v>269</v>
      </c>
      <c r="F3351" t="s">
        <v>1948</v>
      </c>
      <c r="G3351" s="2" t="s">
        <v>981</v>
      </c>
      <c r="H3351" t="s">
        <v>1405</v>
      </c>
    </row>
    <row r="3352" spans="1:8" x14ac:dyDescent="0.15">
      <c r="A3352" s="232">
        <v>3365</v>
      </c>
      <c r="B3352" t="s">
        <v>9162</v>
      </c>
      <c r="C3352" t="s">
        <v>9163</v>
      </c>
      <c r="D3352" t="s">
        <v>378</v>
      </c>
      <c r="E3352" s="2">
        <v>4</v>
      </c>
      <c r="F3352" t="s">
        <v>1917</v>
      </c>
      <c r="G3352" s="2" t="s">
        <v>1234</v>
      </c>
      <c r="H3352" t="s">
        <v>1405</v>
      </c>
    </row>
    <row r="3353" spans="1:8" x14ac:dyDescent="0.15">
      <c r="A3353" s="232">
        <v>3366</v>
      </c>
      <c r="B3353" t="s">
        <v>9164</v>
      </c>
      <c r="C3353" t="s">
        <v>9165</v>
      </c>
      <c r="D3353" t="s">
        <v>378</v>
      </c>
      <c r="E3353" s="2">
        <v>4</v>
      </c>
      <c r="F3353" t="s">
        <v>1910</v>
      </c>
      <c r="G3353" s="2" t="s">
        <v>588</v>
      </c>
      <c r="H3353" t="s">
        <v>1405</v>
      </c>
    </row>
    <row r="3354" spans="1:8" x14ac:dyDescent="0.15">
      <c r="A3354" s="232">
        <v>3367</v>
      </c>
      <c r="B3354" t="s">
        <v>9166</v>
      </c>
      <c r="C3354" t="s">
        <v>9167</v>
      </c>
      <c r="D3354" t="s">
        <v>378</v>
      </c>
      <c r="E3354" s="2">
        <v>4</v>
      </c>
      <c r="F3354" t="s">
        <v>1917</v>
      </c>
      <c r="G3354" s="2" t="s">
        <v>507</v>
      </c>
      <c r="H3354" t="s">
        <v>1405</v>
      </c>
    </row>
    <row r="3355" spans="1:8" x14ac:dyDescent="0.15">
      <c r="A3355" s="232">
        <v>3368</v>
      </c>
      <c r="B3355" t="s">
        <v>9168</v>
      </c>
      <c r="C3355" t="s">
        <v>9169</v>
      </c>
      <c r="D3355" t="s">
        <v>378</v>
      </c>
      <c r="E3355" s="2">
        <v>4</v>
      </c>
      <c r="F3355" t="s">
        <v>2133</v>
      </c>
      <c r="G3355" s="2" t="s">
        <v>493</v>
      </c>
      <c r="H3355" t="s">
        <v>1405</v>
      </c>
    </row>
    <row r="3356" spans="1:8" x14ac:dyDescent="0.15">
      <c r="A3356" s="232">
        <v>3369</v>
      </c>
      <c r="B3356" t="s">
        <v>9170</v>
      </c>
      <c r="C3356" t="s">
        <v>9171</v>
      </c>
      <c r="D3356" t="s">
        <v>378</v>
      </c>
      <c r="E3356" s="2">
        <v>4</v>
      </c>
      <c r="F3356" t="s">
        <v>1980</v>
      </c>
      <c r="G3356" s="2" t="s">
        <v>2327</v>
      </c>
      <c r="H3356" t="s">
        <v>1405</v>
      </c>
    </row>
    <row r="3357" spans="1:8" x14ac:dyDescent="0.15">
      <c r="A3357" s="232">
        <v>3370</v>
      </c>
      <c r="B3357" t="s">
        <v>9172</v>
      </c>
      <c r="C3357" t="s">
        <v>9173</v>
      </c>
      <c r="D3357" t="s">
        <v>378</v>
      </c>
      <c r="E3357" s="2">
        <v>4</v>
      </c>
      <c r="F3357" t="s">
        <v>1932</v>
      </c>
      <c r="G3357" s="2" t="s">
        <v>4425</v>
      </c>
      <c r="H3357" t="s">
        <v>1405</v>
      </c>
    </row>
    <row r="3358" spans="1:8" x14ac:dyDescent="0.15">
      <c r="A3358" s="232">
        <v>3371</v>
      </c>
      <c r="B3358" t="s">
        <v>9174</v>
      </c>
      <c r="C3358" t="s">
        <v>9175</v>
      </c>
      <c r="D3358" t="s">
        <v>378</v>
      </c>
      <c r="E3358" s="2">
        <v>4</v>
      </c>
      <c r="F3358" t="s">
        <v>3267</v>
      </c>
      <c r="G3358" s="2" t="s">
        <v>944</v>
      </c>
      <c r="H3358" t="s">
        <v>1405</v>
      </c>
    </row>
    <row r="3359" spans="1:8" x14ac:dyDescent="0.15">
      <c r="A3359" s="232">
        <v>3372</v>
      </c>
      <c r="B3359" t="s">
        <v>9176</v>
      </c>
      <c r="C3359" t="s">
        <v>9177</v>
      </c>
      <c r="D3359" t="s">
        <v>378</v>
      </c>
      <c r="E3359" s="2">
        <v>4</v>
      </c>
      <c r="F3359" t="s">
        <v>1917</v>
      </c>
      <c r="G3359" s="2" t="s">
        <v>1023</v>
      </c>
      <c r="H3359" t="s">
        <v>1405</v>
      </c>
    </row>
    <row r="3360" spans="1:8" x14ac:dyDescent="0.15">
      <c r="A3360" s="232">
        <v>3373</v>
      </c>
      <c r="B3360" t="s">
        <v>9178</v>
      </c>
      <c r="C3360" t="s">
        <v>9179</v>
      </c>
      <c r="D3360" t="s">
        <v>378</v>
      </c>
      <c r="E3360" s="2">
        <v>4</v>
      </c>
      <c r="F3360" t="s">
        <v>2206</v>
      </c>
      <c r="G3360" s="2" t="s">
        <v>3324</v>
      </c>
      <c r="H3360" t="s">
        <v>1405</v>
      </c>
    </row>
    <row r="3361" spans="1:8" x14ac:dyDescent="0.15">
      <c r="A3361" s="232">
        <v>3374</v>
      </c>
      <c r="B3361" t="s">
        <v>9180</v>
      </c>
      <c r="C3361" t="s">
        <v>9181</v>
      </c>
      <c r="D3361" t="s">
        <v>378</v>
      </c>
      <c r="E3361" s="2">
        <v>4</v>
      </c>
      <c r="F3361" t="s">
        <v>2256</v>
      </c>
      <c r="G3361" s="2" t="s">
        <v>1135</v>
      </c>
      <c r="H3361" t="s">
        <v>1405</v>
      </c>
    </row>
    <row r="3362" spans="1:8" x14ac:dyDescent="0.15">
      <c r="A3362" s="232">
        <v>3375</v>
      </c>
      <c r="B3362" t="s">
        <v>9182</v>
      </c>
      <c r="C3362" t="s">
        <v>9183</v>
      </c>
      <c r="D3362" t="s">
        <v>378</v>
      </c>
      <c r="E3362" s="2">
        <v>4</v>
      </c>
      <c r="F3362" t="s">
        <v>1901</v>
      </c>
      <c r="G3362" s="2" t="s">
        <v>801</v>
      </c>
      <c r="H3362" t="s">
        <v>1405</v>
      </c>
    </row>
    <row r="3363" spans="1:8" x14ac:dyDescent="0.15">
      <c r="A3363" s="232">
        <v>3376</v>
      </c>
      <c r="B3363" t="s">
        <v>9184</v>
      </c>
      <c r="C3363" t="s">
        <v>9185</v>
      </c>
      <c r="D3363" t="s">
        <v>378</v>
      </c>
      <c r="E3363" s="2">
        <v>4</v>
      </c>
      <c r="F3363" t="s">
        <v>2276</v>
      </c>
      <c r="G3363" s="2" t="s">
        <v>1056</v>
      </c>
      <c r="H3363" t="s">
        <v>1405</v>
      </c>
    </row>
    <row r="3364" spans="1:8" x14ac:dyDescent="0.15">
      <c r="A3364" s="232">
        <v>3377</v>
      </c>
      <c r="B3364" t="s">
        <v>9186</v>
      </c>
      <c r="C3364" t="s">
        <v>9187</v>
      </c>
      <c r="D3364" t="s">
        <v>378</v>
      </c>
      <c r="E3364" s="2">
        <v>4</v>
      </c>
      <c r="F3364" t="s">
        <v>2373</v>
      </c>
      <c r="G3364" s="2" t="s">
        <v>7449</v>
      </c>
      <c r="H3364" t="s">
        <v>1405</v>
      </c>
    </row>
    <row r="3365" spans="1:8" x14ac:dyDescent="0.15">
      <c r="A3365" s="232">
        <v>3378</v>
      </c>
      <c r="B3365" t="s">
        <v>9188</v>
      </c>
      <c r="C3365" t="s">
        <v>9189</v>
      </c>
      <c r="D3365" t="s">
        <v>378</v>
      </c>
      <c r="E3365" s="2">
        <v>3</v>
      </c>
      <c r="F3365" t="s">
        <v>1910</v>
      </c>
      <c r="G3365" s="2" t="s">
        <v>3228</v>
      </c>
      <c r="H3365" t="s">
        <v>1405</v>
      </c>
    </row>
    <row r="3366" spans="1:8" x14ac:dyDescent="0.15">
      <c r="A3366" s="232">
        <v>3379</v>
      </c>
      <c r="B3366" t="s">
        <v>9190</v>
      </c>
      <c r="C3366" t="s">
        <v>9191</v>
      </c>
      <c r="D3366" t="s">
        <v>378</v>
      </c>
      <c r="E3366" s="2">
        <v>3</v>
      </c>
      <c r="F3366" t="s">
        <v>2055</v>
      </c>
      <c r="G3366" s="2" t="s">
        <v>4312</v>
      </c>
      <c r="H3366" t="s">
        <v>1405</v>
      </c>
    </row>
    <row r="3367" spans="1:8" x14ac:dyDescent="0.15">
      <c r="A3367" s="232">
        <v>3380</v>
      </c>
      <c r="B3367" t="s">
        <v>9192</v>
      </c>
      <c r="C3367" t="s">
        <v>9193</v>
      </c>
      <c r="D3367" t="s">
        <v>378</v>
      </c>
      <c r="E3367" s="2">
        <v>3</v>
      </c>
      <c r="F3367" t="s">
        <v>1939</v>
      </c>
      <c r="G3367" s="2" t="s">
        <v>745</v>
      </c>
      <c r="H3367" t="s">
        <v>1405</v>
      </c>
    </row>
    <row r="3368" spans="1:8" x14ac:dyDescent="0.15">
      <c r="A3368" s="232">
        <v>3381</v>
      </c>
      <c r="B3368" t="s">
        <v>9194</v>
      </c>
      <c r="C3368" t="s">
        <v>9195</v>
      </c>
      <c r="D3368" t="s">
        <v>378</v>
      </c>
      <c r="E3368" s="2">
        <v>3</v>
      </c>
      <c r="F3368" t="s">
        <v>1917</v>
      </c>
      <c r="G3368" s="2" t="s">
        <v>2395</v>
      </c>
      <c r="H3368" t="s">
        <v>1405</v>
      </c>
    </row>
    <row r="3369" spans="1:8" x14ac:dyDescent="0.15">
      <c r="A3369" s="232">
        <v>3382</v>
      </c>
      <c r="B3369" t="s">
        <v>9196</v>
      </c>
      <c r="C3369" t="s">
        <v>9197</v>
      </c>
      <c r="D3369" t="s">
        <v>378</v>
      </c>
      <c r="E3369" s="2">
        <v>3</v>
      </c>
      <c r="F3369" t="s">
        <v>1921</v>
      </c>
      <c r="G3369" s="2" t="s">
        <v>7188</v>
      </c>
      <c r="H3369" t="s">
        <v>1405</v>
      </c>
    </row>
    <row r="3370" spans="1:8" x14ac:dyDescent="0.15">
      <c r="A3370" s="232">
        <v>3383</v>
      </c>
      <c r="B3370" t="s">
        <v>9198</v>
      </c>
      <c r="C3370" t="s">
        <v>9199</v>
      </c>
      <c r="D3370" t="s">
        <v>378</v>
      </c>
      <c r="E3370" s="2">
        <v>3</v>
      </c>
      <c r="F3370" t="s">
        <v>1917</v>
      </c>
      <c r="G3370" s="2" t="s">
        <v>3336</v>
      </c>
      <c r="H3370" t="s">
        <v>1405</v>
      </c>
    </row>
    <row r="3371" spans="1:8" x14ac:dyDescent="0.15">
      <c r="A3371" s="232">
        <v>3384</v>
      </c>
      <c r="B3371" t="s">
        <v>9200</v>
      </c>
      <c r="C3371" t="s">
        <v>9201</v>
      </c>
      <c r="D3371" t="s">
        <v>378</v>
      </c>
      <c r="E3371" s="2">
        <v>3</v>
      </c>
      <c r="F3371" t="s">
        <v>2003</v>
      </c>
      <c r="G3371" s="2" t="s">
        <v>991</v>
      </c>
      <c r="H3371" t="s">
        <v>1405</v>
      </c>
    </row>
    <row r="3372" spans="1:8" x14ac:dyDescent="0.15">
      <c r="A3372" s="232">
        <v>3385</v>
      </c>
      <c r="B3372" t="s">
        <v>9202</v>
      </c>
      <c r="C3372" t="s">
        <v>9203</v>
      </c>
      <c r="D3372" t="s">
        <v>378</v>
      </c>
      <c r="E3372" s="2">
        <v>2</v>
      </c>
      <c r="F3372" t="s">
        <v>1917</v>
      </c>
      <c r="G3372" s="2" t="s">
        <v>690</v>
      </c>
      <c r="H3372" t="s">
        <v>1405</v>
      </c>
    </row>
    <row r="3373" spans="1:8" x14ac:dyDescent="0.15">
      <c r="A3373" s="232">
        <v>3386</v>
      </c>
      <c r="B3373" t="s">
        <v>9204</v>
      </c>
      <c r="C3373" t="s">
        <v>9205</v>
      </c>
      <c r="D3373" t="s">
        <v>378</v>
      </c>
      <c r="E3373" s="2">
        <v>2</v>
      </c>
      <c r="F3373" t="s">
        <v>1980</v>
      </c>
      <c r="G3373" s="2" t="s">
        <v>7223</v>
      </c>
      <c r="H3373" t="s">
        <v>1405</v>
      </c>
    </row>
    <row r="3374" spans="1:8" x14ac:dyDescent="0.15">
      <c r="A3374" s="232">
        <v>3387</v>
      </c>
      <c r="B3374" t="s">
        <v>9206</v>
      </c>
      <c r="C3374" t="s">
        <v>9207</v>
      </c>
      <c r="D3374" t="s">
        <v>378</v>
      </c>
      <c r="E3374" s="2">
        <v>2</v>
      </c>
      <c r="F3374" t="s">
        <v>1932</v>
      </c>
      <c r="G3374" s="2" t="s">
        <v>1233</v>
      </c>
      <c r="H3374" t="s">
        <v>1405</v>
      </c>
    </row>
    <row r="3375" spans="1:8" x14ac:dyDescent="0.15">
      <c r="A3375" s="232">
        <v>3388</v>
      </c>
      <c r="B3375" t="s">
        <v>9208</v>
      </c>
      <c r="C3375" t="s">
        <v>9209</v>
      </c>
      <c r="D3375" t="s">
        <v>378</v>
      </c>
      <c r="E3375" s="2">
        <v>2</v>
      </c>
      <c r="F3375" t="s">
        <v>1932</v>
      </c>
      <c r="G3375" s="2" t="s">
        <v>616</v>
      </c>
      <c r="H3375" t="s">
        <v>1405</v>
      </c>
    </row>
    <row r="3376" spans="1:8" x14ac:dyDescent="0.15">
      <c r="A3376" s="232">
        <v>3389</v>
      </c>
      <c r="B3376" t="s">
        <v>9210</v>
      </c>
      <c r="C3376" t="s">
        <v>9211</v>
      </c>
      <c r="D3376" t="s">
        <v>378</v>
      </c>
      <c r="E3376" s="2">
        <v>2</v>
      </c>
      <c r="F3376" t="s">
        <v>2133</v>
      </c>
      <c r="G3376" s="2" t="s">
        <v>608</v>
      </c>
      <c r="H3376" t="s">
        <v>1405</v>
      </c>
    </row>
    <row r="3377" spans="1:8" x14ac:dyDescent="0.15">
      <c r="A3377" s="232">
        <v>3390</v>
      </c>
      <c r="B3377" t="s">
        <v>9212</v>
      </c>
      <c r="C3377" t="s">
        <v>9213</v>
      </c>
      <c r="D3377" t="s">
        <v>378</v>
      </c>
      <c r="E3377" s="2">
        <v>2</v>
      </c>
      <c r="F3377" t="s">
        <v>2276</v>
      </c>
      <c r="G3377" s="2" t="s">
        <v>1011</v>
      </c>
      <c r="H3377" t="s">
        <v>1405</v>
      </c>
    </row>
    <row r="3378" spans="1:8" x14ac:dyDescent="0.15">
      <c r="A3378" s="232">
        <v>3391</v>
      </c>
      <c r="B3378" t="s">
        <v>9214</v>
      </c>
      <c r="C3378" t="s">
        <v>9215</v>
      </c>
      <c r="D3378" t="s">
        <v>378</v>
      </c>
      <c r="E3378" s="2">
        <v>2</v>
      </c>
      <c r="F3378" t="s">
        <v>2108</v>
      </c>
      <c r="G3378" s="2" t="s">
        <v>1126</v>
      </c>
      <c r="H3378" t="s">
        <v>1405</v>
      </c>
    </row>
    <row r="3379" spans="1:8" x14ac:dyDescent="0.15">
      <c r="A3379" s="232">
        <v>3392</v>
      </c>
      <c r="B3379" t="s">
        <v>9216</v>
      </c>
      <c r="C3379" t="s">
        <v>9217</v>
      </c>
      <c r="D3379" t="s">
        <v>378</v>
      </c>
      <c r="E3379" s="2">
        <v>2</v>
      </c>
      <c r="F3379" t="s">
        <v>1901</v>
      </c>
      <c r="G3379" s="2" t="s">
        <v>1219</v>
      </c>
      <c r="H3379" t="s">
        <v>1405</v>
      </c>
    </row>
    <row r="3380" spans="1:8" x14ac:dyDescent="0.15">
      <c r="A3380" s="232">
        <v>3393</v>
      </c>
      <c r="B3380" t="s">
        <v>9218</v>
      </c>
      <c r="C3380" t="s">
        <v>9219</v>
      </c>
      <c r="D3380" t="s">
        <v>378</v>
      </c>
      <c r="E3380" s="2" t="s">
        <v>271</v>
      </c>
      <c r="F3380" t="s">
        <v>2021</v>
      </c>
      <c r="G3380" s="2" t="s">
        <v>552</v>
      </c>
      <c r="H3380" t="s">
        <v>1405</v>
      </c>
    </row>
    <row r="3381" spans="1:8" x14ac:dyDescent="0.15">
      <c r="A3381" s="232">
        <v>3394</v>
      </c>
      <c r="B3381" t="s">
        <v>9220</v>
      </c>
      <c r="C3381" t="s">
        <v>9221</v>
      </c>
      <c r="D3381" t="s">
        <v>378</v>
      </c>
      <c r="E3381" s="2" t="s">
        <v>271</v>
      </c>
      <c r="F3381" t="s">
        <v>1939</v>
      </c>
      <c r="G3381" s="2" t="s">
        <v>8615</v>
      </c>
      <c r="H3381" t="s">
        <v>1405</v>
      </c>
    </row>
    <row r="3382" spans="1:8" x14ac:dyDescent="0.15">
      <c r="A3382" s="232">
        <v>3395</v>
      </c>
      <c r="B3382" t="s">
        <v>9222</v>
      </c>
      <c r="C3382" t="s">
        <v>9223</v>
      </c>
      <c r="D3382" t="s">
        <v>378</v>
      </c>
      <c r="E3382" s="2" t="s">
        <v>271</v>
      </c>
      <c r="F3382" t="s">
        <v>2206</v>
      </c>
      <c r="G3382" s="2" t="s">
        <v>1278</v>
      </c>
      <c r="H3382" t="s">
        <v>1405</v>
      </c>
    </row>
    <row r="3383" spans="1:8" x14ac:dyDescent="0.15">
      <c r="A3383" s="232">
        <v>3396</v>
      </c>
      <c r="B3383" t="s">
        <v>9224</v>
      </c>
      <c r="C3383" t="s">
        <v>9225</v>
      </c>
      <c r="D3383" t="s">
        <v>378</v>
      </c>
      <c r="E3383" s="2" t="s">
        <v>271</v>
      </c>
      <c r="F3383" t="s">
        <v>2276</v>
      </c>
      <c r="G3383" s="2" t="s">
        <v>6342</v>
      </c>
      <c r="H3383" t="s">
        <v>1405</v>
      </c>
    </row>
    <row r="3384" spans="1:8" x14ac:dyDescent="0.15">
      <c r="A3384" s="232">
        <v>3397</v>
      </c>
      <c r="B3384" t="s">
        <v>9226</v>
      </c>
      <c r="C3384" t="s">
        <v>9227</v>
      </c>
      <c r="D3384" t="s">
        <v>378</v>
      </c>
      <c r="E3384" s="2" t="s">
        <v>271</v>
      </c>
      <c r="F3384" t="s">
        <v>2031</v>
      </c>
      <c r="G3384" s="2" t="s">
        <v>4475</v>
      </c>
      <c r="H3384" t="s">
        <v>1405</v>
      </c>
    </row>
    <row r="3385" spans="1:8" x14ac:dyDescent="0.15">
      <c r="A3385" s="232">
        <v>3398</v>
      </c>
      <c r="B3385" t="s">
        <v>9228</v>
      </c>
      <c r="C3385" t="s">
        <v>9229</v>
      </c>
      <c r="D3385" t="s">
        <v>378</v>
      </c>
      <c r="E3385" s="2" t="s">
        <v>271</v>
      </c>
      <c r="F3385" t="s">
        <v>1901</v>
      </c>
      <c r="G3385" s="2" t="s">
        <v>1264</v>
      </c>
      <c r="H3385" t="s">
        <v>1405</v>
      </c>
    </row>
    <row r="3386" spans="1:8" x14ac:dyDescent="0.15">
      <c r="A3386" s="232">
        <v>3399</v>
      </c>
      <c r="B3386" t="s">
        <v>9230</v>
      </c>
      <c r="C3386" t="s">
        <v>9231</v>
      </c>
      <c r="D3386" t="s">
        <v>378</v>
      </c>
      <c r="E3386" s="2" t="s">
        <v>271</v>
      </c>
      <c r="F3386" t="s">
        <v>2021</v>
      </c>
      <c r="G3386" s="2" t="s">
        <v>801</v>
      </c>
      <c r="H3386" t="s">
        <v>1405</v>
      </c>
    </row>
    <row r="3387" spans="1:8" x14ac:dyDescent="0.15">
      <c r="A3387" s="232">
        <v>3400</v>
      </c>
      <c r="B3387" t="s">
        <v>9232</v>
      </c>
      <c r="C3387" t="s">
        <v>9233</v>
      </c>
      <c r="D3387" t="s">
        <v>378</v>
      </c>
      <c r="E3387" s="2" t="s">
        <v>271</v>
      </c>
      <c r="F3387" t="s">
        <v>2967</v>
      </c>
      <c r="G3387" s="2" t="s">
        <v>3766</v>
      </c>
      <c r="H3387" t="s">
        <v>1405</v>
      </c>
    </row>
    <row r="3388" spans="1:8" x14ac:dyDescent="0.15">
      <c r="A3388" s="232">
        <v>3401</v>
      </c>
      <c r="B3388" t="s">
        <v>9234</v>
      </c>
      <c r="C3388" t="s">
        <v>9235</v>
      </c>
      <c r="D3388" t="s">
        <v>378</v>
      </c>
      <c r="E3388" s="2" t="s">
        <v>271</v>
      </c>
      <c r="F3388" t="s">
        <v>2018</v>
      </c>
      <c r="G3388" s="2" t="s">
        <v>1179</v>
      </c>
      <c r="H3388" t="s">
        <v>1405</v>
      </c>
    </row>
    <row r="3389" spans="1:8" x14ac:dyDescent="0.15">
      <c r="A3389" s="232">
        <v>3402</v>
      </c>
      <c r="B3389" t="s">
        <v>9236</v>
      </c>
      <c r="C3389" t="s">
        <v>9237</v>
      </c>
      <c r="D3389" t="s">
        <v>378</v>
      </c>
      <c r="E3389" s="2" t="s">
        <v>271</v>
      </c>
      <c r="F3389" t="s">
        <v>1932</v>
      </c>
      <c r="G3389" s="2" t="s">
        <v>1086</v>
      </c>
      <c r="H3389" t="s">
        <v>1405</v>
      </c>
    </row>
    <row r="3390" spans="1:8" x14ac:dyDescent="0.15">
      <c r="A3390" s="232">
        <v>3403</v>
      </c>
      <c r="B3390" t="s">
        <v>9238</v>
      </c>
      <c r="C3390" t="s">
        <v>9239</v>
      </c>
      <c r="D3390" t="s">
        <v>378</v>
      </c>
      <c r="E3390" s="2" t="s">
        <v>271</v>
      </c>
      <c r="F3390" t="s">
        <v>2021</v>
      </c>
      <c r="G3390" s="2" t="s">
        <v>555</v>
      </c>
      <c r="H3390" t="s">
        <v>1405</v>
      </c>
    </row>
    <row r="3391" spans="1:8" x14ac:dyDescent="0.15">
      <c r="A3391" s="232">
        <v>3404</v>
      </c>
      <c r="B3391" t="s">
        <v>9240</v>
      </c>
      <c r="C3391" t="s">
        <v>9241</v>
      </c>
      <c r="D3391" t="s">
        <v>378</v>
      </c>
      <c r="E3391" s="2" t="s">
        <v>271</v>
      </c>
      <c r="F3391" t="s">
        <v>1910</v>
      </c>
      <c r="G3391" s="2" t="s">
        <v>2293</v>
      </c>
      <c r="H3391" t="s">
        <v>1405</v>
      </c>
    </row>
    <row r="3392" spans="1:8" x14ac:dyDescent="0.15">
      <c r="A3392" s="232">
        <v>3405</v>
      </c>
      <c r="B3392" t="s">
        <v>9242</v>
      </c>
      <c r="C3392" t="s">
        <v>9243</v>
      </c>
      <c r="D3392" t="s">
        <v>378</v>
      </c>
      <c r="E3392" s="2" t="s">
        <v>271</v>
      </c>
      <c r="F3392" t="s">
        <v>1910</v>
      </c>
      <c r="G3392" s="2" t="s">
        <v>870</v>
      </c>
      <c r="H3392" t="s">
        <v>1405</v>
      </c>
    </row>
    <row r="3393" spans="1:8" x14ac:dyDescent="0.15">
      <c r="A3393" s="232">
        <v>3406</v>
      </c>
      <c r="B3393" t="s">
        <v>9244</v>
      </c>
      <c r="C3393" t="s">
        <v>9245</v>
      </c>
      <c r="D3393" t="s">
        <v>378</v>
      </c>
      <c r="E3393" s="2" t="s">
        <v>271</v>
      </c>
      <c r="F3393" t="s">
        <v>1910</v>
      </c>
      <c r="G3393" s="2" t="s">
        <v>1171</v>
      </c>
      <c r="H3393" t="s">
        <v>1405</v>
      </c>
    </row>
    <row r="3394" spans="1:8" x14ac:dyDescent="0.15">
      <c r="A3394" s="232">
        <v>3407</v>
      </c>
      <c r="B3394" t="s">
        <v>9246</v>
      </c>
      <c r="C3394" t="s">
        <v>9247</v>
      </c>
      <c r="D3394" t="s">
        <v>378</v>
      </c>
      <c r="E3394" s="2" t="s">
        <v>271</v>
      </c>
      <c r="F3394" t="s">
        <v>2174</v>
      </c>
      <c r="G3394" s="2" t="s">
        <v>1024</v>
      </c>
      <c r="H3394" t="s">
        <v>1405</v>
      </c>
    </row>
    <row r="3395" spans="1:8" x14ac:dyDescent="0.15">
      <c r="A3395" s="232">
        <v>3408</v>
      </c>
      <c r="B3395" t="s">
        <v>9248</v>
      </c>
      <c r="C3395" t="s">
        <v>9249</v>
      </c>
      <c r="D3395" t="s">
        <v>378</v>
      </c>
      <c r="E3395" s="2" t="s">
        <v>271</v>
      </c>
      <c r="F3395" t="s">
        <v>2689</v>
      </c>
      <c r="G3395" s="2" t="s">
        <v>8043</v>
      </c>
      <c r="H3395" t="s">
        <v>1405</v>
      </c>
    </row>
    <row r="3396" spans="1:8" x14ac:dyDescent="0.15">
      <c r="A3396" s="232">
        <v>3409</v>
      </c>
      <c r="B3396" t="s">
        <v>9250</v>
      </c>
      <c r="C3396" t="s">
        <v>9251</v>
      </c>
      <c r="D3396" t="s">
        <v>378</v>
      </c>
      <c r="E3396" s="2" t="s">
        <v>271</v>
      </c>
      <c r="F3396" t="s">
        <v>2031</v>
      </c>
      <c r="G3396" s="2" t="s">
        <v>586</v>
      </c>
      <c r="H3396" t="s">
        <v>1405</v>
      </c>
    </row>
    <row r="3397" spans="1:8" x14ac:dyDescent="0.15">
      <c r="A3397" s="232">
        <v>3410</v>
      </c>
      <c r="B3397" t="s">
        <v>9252</v>
      </c>
      <c r="C3397" t="s">
        <v>9253</v>
      </c>
      <c r="D3397" t="s">
        <v>378</v>
      </c>
      <c r="E3397" s="2" t="s">
        <v>270</v>
      </c>
      <c r="F3397" t="s">
        <v>1945</v>
      </c>
      <c r="G3397" s="2" t="s">
        <v>1052</v>
      </c>
      <c r="H3397" t="s">
        <v>1405</v>
      </c>
    </row>
    <row r="3398" spans="1:8" x14ac:dyDescent="0.15">
      <c r="A3398" s="232">
        <v>3411</v>
      </c>
      <c r="B3398" t="s">
        <v>9254</v>
      </c>
      <c r="C3398" t="s">
        <v>9255</v>
      </c>
      <c r="D3398" t="s">
        <v>378</v>
      </c>
      <c r="E3398" s="2" t="s">
        <v>270</v>
      </c>
      <c r="F3398" t="s">
        <v>2066</v>
      </c>
      <c r="G3398" s="2" t="s">
        <v>5452</v>
      </c>
      <c r="H3398" t="s">
        <v>1405</v>
      </c>
    </row>
    <row r="3399" spans="1:8" x14ac:dyDescent="0.15">
      <c r="A3399" s="232">
        <v>3412</v>
      </c>
      <c r="B3399" t="s">
        <v>9256</v>
      </c>
      <c r="C3399" t="s">
        <v>9257</v>
      </c>
      <c r="D3399" t="s">
        <v>378</v>
      </c>
      <c r="E3399" s="2" t="s">
        <v>270</v>
      </c>
      <c r="F3399" t="s">
        <v>2021</v>
      </c>
      <c r="G3399" s="2" t="s">
        <v>515</v>
      </c>
      <c r="H3399" t="s">
        <v>1405</v>
      </c>
    </row>
    <row r="3400" spans="1:8" x14ac:dyDescent="0.15">
      <c r="A3400" s="232">
        <v>3413</v>
      </c>
      <c r="B3400" t="s">
        <v>9258</v>
      </c>
      <c r="C3400" t="s">
        <v>9259</v>
      </c>
      <c r="D3400" t="s">
        <v>378</v>
      </c>
      <c r="E3400" s="2" t="s">
        <v>270</v>
      </c>
      <c r="F3400" t="s">
        <v>2070</v>
      </c>
      <c r="G3400" s="2" t="s">
        <v>604</v>
      </c>
      <c r="H3400" t="s">
        <v>1405</v>
      </c>
    </row>
    <row r="3401" spans="1:8" x14ac:dyDescent="0.15">
      <c r="A3401" s="232">
        <v>3414</v>
      </c>
      <c r="B3401" t="s">
        <v>9260</v>
      </c>
      <c r="C3401" t="s">
        <v>9261</v>
      </c>
      <c r="D3401" t="s">
        <v>378</v>
      </c>
      <c r="E3401" s="2" t="s">
        <v>270</v>
      </c>
      <c r="F3401" t="s">
        <v>1939</v>
      </c>
      <c r="G3401" s="2" t="s">
        <v>594</v>
      </c>
      <c r="H3401" t="s">
        <v>1405</v>
      </c>
    </row>
    <row r="3402" spans="1:8" x14ac:dyDescent="0.15">
      <c r="A3402" s="232">
        <v>3415</v>
      </c>
      <c r="B3402" t="s">
        <v>9262</v>
      </c>
      <c r="C3402" t="s">
        <v>9263</v>
      </c>
      <c r="D3402" t="s">
        <v>378</v>
      </c>
      <c r="E3402" s="2" t="s">
        <v>270</v>
      </c>
      <c r="F3402" t="s">
        <v>2366</v>
      </c>
      <c r="G3402" s="2" t="s">
        <v>9264</v>
      </c>
      <c r="H3402" t="s">
        <v>1405</v>
      </c>
    </row>
    <row r="3403" spans="1:8" x14ac:dyDescent="0.15">
      <c r="A3403" s="232">
        <v>3416</v>
      </c>
      <c r="B3403" t="s">
        <v>9265</v>
      </c>
      <c r="C3403" t="s">
        <v>9266</v>
      </c>
      <c r="D3403" t="s">
        <v>378</v>
      </c>
      <c r="E3403" s="2" t="s">
        <v>270</v>
      </c>
      <c r="F3403" t="s">
        <v>27</v>
      </c>
      <c r="G3403" s="2" t="s">
        <v>511</v>
      </c>
      <c r="H3403" t="s">
        <v>1405</v>
      </c>
    </row>
    <row r="3404" spans="1:8" x14ac:dyDescent="0.15">
      <c r="A3404" s="232">
        <v>3417</v>
      </c>
      <c r="B3404" t="s">
        <v>9267</v>
      </c>
      <c r="C3404" t="s">
        <v>9268</v>
      </c>
      <c r="D3404" t="s">
        <v>378</v>
      </c>
      <c r="E3404" s="2" t="s">
        <v>270</v>
      </c>
      <c r="F3404" t="s">
        <v>1948</v>
      </c>
      <c r="G3404" s="2" t="s">
        <v>1308</v>
      </c>
      <c r="H3404" t="s">
        <v>1405</v>
      </c>
    </row>
    <row r="3405" spans="1:8" x14ac:dyDescent="0.15">
      <c r="A3405" s="232">
        <v>3418</v>
      </c>
      <c r="B3405" t="s">
        <v>9269</v>
      </c>
      <c r="C3405" t="s">
        <v>9270</v>
      </c>
      <c r="D3405" t="s">
        <v>378</v>
      </c>
      <c r="E3405" s="2" t="s">
        <v>270</v>
      </c>
      <c r="F3405" t="s">
        <v>1901</v>
      </c>
      <c r="G3405" s="2" t="s">
        <v>896</v>
      </c>
      <c r="H3405" t="s">
        <v>1405</v>
      </c>
    </row>
    <row r="3406" spans="1:8" x14ac:dyDescent="0.15">
      <c r="A3406" s="232">
        <v>3419</v>
      </c>
      <c r="B3406" t="s">
        <v>9271</v>
      </c>
      <c r="C3406" t="s">
        <v>9272</v>
      </c>
      <c r="D3406" t="s">
        <v>378</v>
      </c>
      <c r="E3406" s="2" t="s">
        <v>270</v>
      </c>
      <c r="F3406" t="s">
        <v>1964</v>
      </c>
      <c r="G3406" s="2" t="s">
        <v>990</v>
      </c>
      <c r="H3406" t="s">
        <v>1405</v>
      </c>
    </row>
    <row r="3407" spans="1:8" x14ac:dyDescent="0.15">
      <c r="A3407" s="232">
        <v>3420</v>
      </c>
      <c r="B3407" t="s">
        <v>9273</v>
      </c>
      <c r="C3407" t="s">
        <v>9274</v>
      </c>
      <c r="D3407" t="s">
        <v>378</v>
      </c>
      <c r="E3407" s="2" t="s">
        <v>270</v>
      </c>
      <c r="F3407" t="s">
        <v>2273</v>
      </c>
      <c r="G3407" s="2" t="s">
        <v>642</v>
      </c>
      <c r="H3407" t="s">
        <v>1405</v>
      </c>
    </row>
    <row r="3408" spans="1:8" x14ac:dyDescent="0.15">
      <c r="A3408" s="232">
        <v>3421</v>
      </c>
      <c r="B3408" t="s">
        <v>9275</v>
      </c>
      <c r="C3408" t="s">
        <v>9276</v>
      </c>
      <c r="D3408" t="s">
        <v>378</v>
      </c>
      <c r="E3408" s="2" t="s">
        <v>270</v>
      </c>
      <c r="F3408" t="s">
        <v>2021</v>
      </c>
      <c r="G3408" s="2" t="s">
        <v>8717</v>
      </c>
      <c r="H3408" t="s">
        <v>1405</v>
      </c>
    </row>
    <row r="3409" spans="1:8" x14ac:dyDescent="0.15">
      <c r="A3409" s="232">
        <v>3422</v>
      </c>
      <c r="B3409" t="s">
        <v>9277</v>
      </c>
      <c r="C3409" t="s">
        <v>9278</v>
      </c>
      <c r="D3409" t="s">
        <v>378</v>
      </c>
      <c r="E3409" s="2" t="s">
        <v>270</v>
      </c>
      <c r="F3409" t="s">
        <v>1939</v>
      </c>
      <c r="G3409" s="2" t="s">
        <v>2398</v>
      </c>
      <c r="H3409" t="s">
        <v>1405</v>
      </c>
    </row>
    <row r="3410" spans="1:8" x14ac:dyDescent="0.15">
      <c r="A3410" s="232">
        <v>3423</v>
      </c>
      <c r="B3410" t="s">
        <v>9279</v>
      </c>
      <c r="C3410" t="s">
        <v>9280</v>
      </c>
      <c r="D3410" t="s">
        <v>378</v>
      </c>
      <c r="E3410" s="2" t="s">
        <v>270</v>
      </c>
      <c r="F3410" t="s">
        <v>2174</v>
      </c>
      <c r="G3410" s="2" t="s">
        <v>1130</v>
      </c>
      <c r="H3410" t="s">
        <v>1405</v>
      </c>
    </row>
    <row r="3411" spans="1:8" x14ac:dyDescent="0.15">
      <c r="A3411" s="232">
        <v>3424</v>
      </c>
      <c r="B3411" t="s">
        <v>9281</v>
      </c>
      <c r="C3411" t="s">
        <v>9282</v>
      </c>
      <c r="D3411" t="s">
        <v>378</v>
      </c>
      <c r="E3411" s="2" t="s">
        <v>269</v>
      </c>
      <c r="F3411" t="s">
        <v>2087</v>
      </c>
      <c r="G3411" s="2" t="s">
        <v>851</v>
      </c>
      <c r="H3411" t="s">
        <v>1405</v>
      </c>
    </row>
    <row r="3412" spans="1:8" x14ac:dyDescent="0.15">
      <c r="A3412" s="232">
        <v>3425</v>
      </c>
      <c r="B3412" t="s">
        <v>9283</v>
      </c>
      <c r="C3412" t="s">
        <v>9284</v>
      </c>
      <c r="D3412" t="s">
        <v>378</v>
      </c>
      <c r="E3412" s="2" t="s">
        <v>269</v>
      </c>
      <c r="F3412" t="s">
        <v>3357</v>
      </c>
      <c r="G3412" s="2" t="s">
        <v>881</v>
      </c>
      <c r="H3412" t="s">
        <v>1405</v>
      </c>
    </row>
    <row r="3413" spans="1:8" x14ac:dyDescent="0.15">
      <c r="A3413" s="232">
        <v>3426</v>
      </c>
      <c r="B3413" t="s">
        <v>9285</v>
      </c>
      <c r="C3413" t="s">
        <v>9286</v>
      </c>
      <c r="D3413" t="s">
        <v>378</v>
      </c>
      <c r="E3413" s="2" t="s">
        <v>269</v>
      </c>
      <c r="F3413" t="s">
        <v>2967</v>
      </c>
      <c r="G3413" s="2" t="s">
        <v>960</v>
      </c>
      <c r="H3413" t="s">
        <v>1405</v>
      </c>
    </row>
    <row r="3414" spans="1:8" x14ac:dyDescent="0.15">
      <c r="A3414" s="232">
        <v>3427</v>
      </c>
      <c r="B3414" t="s">
        <v>9287</v>
      </c>
      <c r="C3414" t="s">
        <v>9288</v>
      </c>
      <c r="D3414" t="s">
        <v>378</v>
      </c>
      <c r="E3414" s="2" t="s">
        <v>269</v>
      </c>
      <c r="F3414" t="s">
        <v>1917</v>
      </c>
      <c r="G3414" s="2" t="s">
        <v>1017</v>
      </c>
      <c r="H3414" t="s">
        <v>1405</v>
      </c>
    </row>
    <row r="3415" spans="1:8" x14ac:dyDescent="0.15">
      <c r="A3415" s="232">
        <v>3428</v>
      </c>
      <c r="B3415" t="s">
        <v>9289</v>
      </c>
      <c r="C3415" t="s">
        <v>9290</v>
      </c>
      <c r="D3415" t="s">
        <v>378</v>
      </c>
      <c r="E3415" s="2" t="s">
        <v>269</v>
      </c>
      <c r="F3415" t="s">
        <v>2262</v>
      </c>
      <c r="G3415" s="2" t="s">
        <v>7216</v>
      </c>
      <c r="H3415" t="s">
        <v>1405</v>
      </c>
    </row>
    <row r="3416" spans="1:8" x14ac:dyDescent="0.15">
      <c r="A3416" s="232">
        <v>3429</v>
      </c>
      <c r="B3416" t="s">
        <v>9291</v>
      </c>
      <c r="C3416" t="s">
        <v>9292</v>
      </c>
      <c r="D3416" t="s">
        <v>378</v>
      </c>
      <c r="E3416" s="2" t="s">
        <v>269</v>
      </c>
      <c r="F3416" t="s">
        <v>2174</v>
      </c>
      <c r="G3416" s="2" t="s">
        <v>1241</v>
      </c>
      <c r="H3416" t="s">
        <v>1405</v>
      </c>
    </row>
    <row r="3417" spans="1:8" x14ac:dyDescent="0.15">
      <c r="A3417" s="232">
        <v>3430</v>
      </c>
      <c r="B3417" t="s">
        <v>9293</v>
      </c>
      <c r="C3417" t="s">
        <v>9294</v>
      </c>
      <c r="D3417" t="s">
        <v>378</v>
      </c>
      <c r="E3417" s="2" t="s">
        <v>269</v>
      </c>
      <c r="F3417" t="s">
        <v>1901</v>
      </c>
      <c r="G3417" s="2" t="s">
        <v>737</v>
      </c>
      <c r="H3417" t="s">
        <v>1405</v>
      </c>
    </row>
    <row r="3418" spans="1:8" x14ac:dyDescent="0.15">
      <c r="A3418" s="232">
        <v>3431</v>
      </c>
      <c r="B3418" t="s">
        <v>9295</v>
      </c>
      <c r="C3418" t="s">
        <v>9296</v>
      </c>
      <c r="D3418" t="s">
        <v>378</v>
      </c>
      <c r="E3418" s="2" t="s">
        <v>269</v>
      </c>
      <c r="F3418" t="s">
        <v>2373</v>
      </c>
      <c r="G3418" s="2" t="s">
        <v>789</v>
      </c>
      <c r="H3418" t="s">
        <v>1405</v>
      </c>
    </row>
    <row r="3419" spans="1:8" x14ac:dyDescent="0.15">
      <c r="A3419" s="232">
        <v>3432</v>
      </c>
      <c r="B3419" t="s">
        <v>9297</v>
      </c>
      <c r="C3419" t="s">
        <v>9298</v>
      </c>
      <c r="D3419" t="s">
        <v>378</v>
      </c>
      <c r="E3419" s="2" t="s">
        <v>269</v>
      </c>
      <c r="F3419" t="s">
        <v>2090</v>
      </c>
      <c r="G3419" s="2" t="s">
        <v>932</v>
      </c>
      <c r="H3419" t="s">
        <v>1405</v>
      </c>
    </row>
    <row r="3420" spans="1:8" x14ac:dyDescent="0.15">
      <c r="A3420" s="232">
        <v>3433</v>
      </c>
      <c r="B3420" t="s">
        <v>9299</v>
      </c>
      <c r="C3420" t="s">
        <v>9300</v>
      </c>
      <c r="D3420" t="s">
        <v>378</v>
      </c>
      <c r="E3420" s="2" t="s">
        <v>269</v>
      </c>
      <c r="F3420" t="s">
        <v>2003</v>
      </c>
      <c r="G3420" s="2" t="s">
        <v>563</v>
      </c>
      <c r="H3420" t="s">
        <v>1405</v>
      </c>
    </row>
    <row r="3421" spans="1:8" x14ac:dyDescent="0.15">
      <c r="A3421" s="232">
        <v>3434</v>
      </c>
      <c r="B3421" t="s">
        <v>9301</v>
      </c>
      <c r="C3421" t="s">
        <v>9302</v>
      </c>
      <c r="D3421" t="s">
        <v>378</v>
      </c>
      <c r="E3421" s="2" t="s">
        <v>269</v>
      </c>
      <c r="F3421" t="s">
        <v>1917</v>
      </c>
      <c r="G3421" s="2" t="s">
        <v>532</v>
      </c>
      <c r="H3421" t="s">
        <v>1405</v>
      </c>
    </row>
    <row r="3422" spans="1:8" x14ac:dyDescent="0.15">
      <c r="A3422" s="232">
        <v>3435</v>
      </c>
      <c r="B3422" t="s">
        <v>9303</v>
      </c>
      <c r="C3422" t="s">
        <v>9304</v>
      </c>
      <c r="D3422" t="s">
        <v>378</v>
      </c>
      <c r="E3422" s="2" t="s">
        <v>269</v>
      </c>
      <c r="F3422" t="s">
        <v>1980</v>
      </c>
      <c r="G3422" s="2" t="s">
        <v>1198</v>
      </c>
      <c r="H3422" t="s">
        <v>1405</v>
      </c>
    </row>
    <row r="3423" spans="1:8" x14ac:dyDescent="0.15">
      <c r="A3423" s="232">
        <v>3436</v>
      </c>
      <c r="B3423" t="s">
        <v>9305</v>
      </c>
      <c r="C3423" t="s">
        <v>9306</v>
      </c>
      <c r="D3423" t="s">
        <v>378</v>
      </c>
      <c r="E3423" s="2" t="s">
        <v>269</v>
      </c>
      <c r="F3423" t="s">
        <v>1980</v>
      </c>
      <c r="G3423" s="2" t="s">
        <v>733</v>
      </c>
      <c r="H3423" t="s">
        <v>1405</v>
      </c>
    </row>
    <row r="3424" spans="1:8" x14ac:dyDescent="0.15">
      <c r="A3424" s="232">
        <v>3437</v>
      </c>
      <c r="B3424" t="s">
        <v>9307</v>
      </c>
      <c r="C3424" t="s">
        <v>9308</v>
      </c>
      <c r="D3424" t="s">
        <v>378</v>
      </c>
      <c r="E3424" s="2" t="s">
        <v>269</v>
      </c>
      <c r="F3424" t="s">
        <v>1980</v>
      </c>
      <c r="G3424" s="2" t="s">
        <v>6446</v>
      </c>
      <c r="H3424" t="s">
        <v>1405</v>
      </c>
    </row>
    <row r="3425" spans="1:8" x14ac:dyDescent="0.15">
      <c r="A3425" s="232">
        <v>3438</v>
      </c>
      <c r="B3425" t="s">
        <v>9309</v>
      </c>
      <c r="C3425" t="s">
        <v>9310</v>
      </c>
      <c r="D3425" t="s">
        <v>378</v>
      </c>
      <c r="E3425" s="2" t="s">
        <v>269</v>
      </c>
      <c r="F3425" t="s">
        <v>2273</v>
      </c>
      <c r="G3425" s="2" t="s">
        <v>955</v>
      </c>
      <c r="H3425" t="s">
        <v>1405</v>
      </c>
    </row>
    <row r="3426" spans="1:8" x14ac:dyDescent="0.15">
      <c r="A3426" s="232">
        <v>3439</v>
      </c>
      <c r="B3426" t="s">
        <v>9311</v>
      </c>
      <c r="C3426" t="s">
        <v>9312</v>
      </c>
      <c r="D3426" t="s">
        <v>378</v>
      </c>
      <c r="E3426" s="2" t="s">
        <v>269</v>
      </c>
      <c r="F3426" t="s">
        <v>2137</v>
      </c>
      <c r="G3426" s="2" t="s">
        <v>1309</v>
      </c>
      <c r="H3426" t="s">
        <v>1405</v>
      </c>
    </row>
    <row r="3427" spans="1:8" x14ac:dyDescent="0.15">
      <c r="A3427" s="232">
        <v>3440</v>
      </c>
      <c r="B3427" t="s">
        <v>9313</v>
      </c>
      <c r="C3427" t="s">
        <v>9314</v>
      </c>
      <c r="D3427" t="s">
        <v>378</v>
      </c>
      <c r="E3427" s="2" t="s">
        <v>269</v>
      </c>
      <c r="F3427" t="s">
        <v>2003</v>
      </c>
      <c r="G3427" s="2" t="s">
        <v>609</v>
      </c>
      <c r="H3427" t="s">
        <v>1405</v>
      </c>
    </row>
    <row r="3428" spans="1:8" x14ac:dyDescent="0.15">
      <c r="A3428" s="232">
        <v>3441</v>
      </c>
      <c r="B3428" t="s">
        <v>9315</v>
      </c>
      <c r="C3428" t="s">
        <v>9316</v>
      </c>
      <c r="D3428" t="s">
        <v>378</v>
      </c>
      <c r="E3428" s="2" t="s">
        <v>269</v>
      </c>
      <c r="F3428" t="s">
        <v>2355</v>
      </c>
      <c r="G3428" s="2" t="s">
        <v>819</v>
      </c>
      <c r="H3428" t="s">
        <v>1405</v>
      </c>
    </row>
    <row r="3429" spans="1:8" x14ac:dyDescent="0.15">
      <c r="A3429" s="232">
        <v>3442</v>
      </c>
      <c r="B3429" t="s">
        <v>9317</v>
      </c>
      <c r="C3429" t="s">
        <v>9318</v>
      </c>
      <c r="D3429" t="s">
        <v>378</v>
      </c>
      <c r="E3429" s="2" t="s">
        <v>270</v>
      </c>
      <c r="F3429" t="s">
        <v>1910</v>
      </c>
      <c r="G3429" s="2" t="s">
        <v>2907</v>
      </c>
      <c r="H3429" t="s">
        <v>1405</v>
      </c>
    </row>
    <row r="3430" spans="1:8" x14ac:dyDescent="0.15">
      <c r="A3430" s="232">
        <v>3443</v>
      </c>
      <c r="B3430" t="s">
        <v>9319</v>
      </c>
      <c r="C3430" t="s">
        <v>9320</v>
      </c>
      <c r="D3430" t="s">
        <v>378</v>
      </c>
      <c r="E3430" s="2" t="s">
        <v>269</v>
      </c>
      <c r="F3430" t="s">
        <v>2021</v>
      </c>
      <c r="G3430" s="2" t="s">
        <v>535</v>
      </c>
      <c r="H3430" t="s">
        <v>1405</v>
      </c>
    </row>
    <row r="3431" spans="1:8" x14ac:dyDescent="0.15">
      <c r="A3431" s="232">
        <v>3444</v>
      </c>
      <c r="B3431" t="s">
        <v>9321</v>
      </c>
      <c r="C3431" t="s">
        <v>9322</v>
      </c>
      <c r="D3431" t="s">
        <v>378</v>
      </c>
      <c r="E3431" s="2" t="s">
        <v>269</v>
      </c>
      <c r="F3431" t="s">
        <v>1901</v>
      </c>
      <c r="G3431" s="2" t="s">
        <v>1059</v>
      </c>
      <c r="H3431" t="s">
        <v>1405</v>
      </c>
    </row>
    <row r="3432" spans="1:8" x14ac:dyDescent="0.15">
      <c r="A3432" s="232">
        <v>3445</v>
      </c>
      <c r="B3432" t="s">
        <v>9323</v>
      </c>
      <c r="C3432" t="s">
        <v>9324</v>
      </c>
      <c r="D3432" t="s">
        <v>378</v>
      </c>
      <c r="E3432" s="2" t="s">
        <v>269</v>
      </c>
      <c r="F3432" t="s">
        <v>1932</v>
      </c>
      <c r="G3432" s="2" t="s">
        <v>1295</v>
      </c>
      <c r="H3432" t="s">
        <v>1405</v>
      </c>
    </row>
    <row r="3433" spans="1:8" x14ac:dyDescent="0.15">
      <c r="A3433" s="232">
        <v>3446</v>
      </c>
      <c r="B3433" t="s">
        <v>9325</v>
      </c>
      <c r="C3433" t="s">
        <v>9326</v>
      </c>
      <c r="D3433" t="s">
        <v>378</v>
      </c>
      <c r="E3433" s="2" t="s">
        <v>269</v>
      </c>
      <c r="F3433" t="s">
        <v>1901</v>
      </c>
      <c r="G3433" s="2" t="s">
        <v>662</v>
      </c>
      <c r="H3433" t="s">
        <v>1405</v>
      </c>
    </row>
    <row r="3434" spans="1:8" x14ac:dyDescent="0.15">
      <c r="A3434" s="232">
        <v>3447</v>
      </c>
      <c r="B3434" t="s">
        <v>9327</v>
      </c>
      <c r="C3434" t="s">
        <v>9328</v>
      </c>
      <c r="D3434" t="s">
        <v>9329</v>
      </c>
      <c r="E3434" s="2" t="s">
        <v>271</v>
      </c>
      <c r="F3434" t="s">
        <v>1921</v>
      </c>
      <c r="G3434" s="2" t="s">
        <v>546</v>
      </c>
      <c r="H3434" t="s">
        <v>1405</v>
      </c>
    </row>
    <row r="3435" spans="1:8" x14ac:dyDescent="0.15">
      <c r="A3435" s="232">
        <v>3448</v>
      </c>
      <c r="B3435" t="s">
        <v>9330</v>
      </c>
      <c r="C3435" t="s">
        <v>9331</v>
      </c>
      <c r="D3435" t="s">
        <v>9329</v>
      </c>
      <c r="E3435" s="2" t="s">
        <v>270</v>
      </c>
      <c r="F3435" t="s">
        <v>1921</v>
      </c>
      <c r="G3435" s="2" t="s">
        <v>9332</v>
      </c>
      <c r="H3435" t="s">
        <v>1405</v>
      </c>
    </row>
    <row r="3436" spans="1:8" x14ac:dyDescent="0.15">
      <c r="A3436" s="232">
        <v>3449</v>
      </c>
      <c r="B3436" t="s">
        <v>9333</v>
      </c>
      <c r="C3436" t="s">
        <v>9334</v>
      </c>
      <c r="D3436" t="s">
        <v>9329</v>
      </c>
      <c r="E3436" s="2" t="s">
        <v>270</v>
      </c>
      <c r="F3436" t="s">
        <v>1921</v>
      </c>
      <c r="G3436" s="2" t="s">
        <v>999</v>
      </c>
      <c r="H3436" t="s">
        <v>1405</v>
      </c>
    </row>
    <row r="3437" spans="1:8" x14ac:dyDescent="0.15">
      <c r="A3437" s="232">
        <v>3450</v>
      </c>
      <c r="B3437" t="s">
        <v>9335</v>
      </c>
      <c r="C3437" t="s">
        <v>9336</v>
      </c>
      <c r="D3437" t="s">
        <v>9329</v>
      </c>
      <c r="E3437" s="2" t="s">
        <v>270</v>
      </c>
      <c r="F3437" t="s">
        <v>1921</v>
      </c>
      <c r="G3437" s="2" t="s">
        <v>815</v>
      </c>
      <c r="H3437" t="s">
        <v>1405</v>
      </c>
    </row>
    <row r="3438" spans="1:8" x14ac:dyDescent="0.15">
      <c r="A3438" s="232">
        <v>3451</v>
      </c>
      <c r="B3438" t="s">
        <v>9337</v>
      </c>
      <c r="C3438" t="s">
        <v>9338</v>
      </c>
      <c r="D3438" t="s">
        <v>9329</v>
      </c>
      <c r="E3438" s="2" t="s">
        <v>269</v>
      </c>
      <c r="F3438" t="s">
        <v>1921</v>
      </c>
      <c r="G3438" s="2" t="s">
        <v>4223</v>
      </c>
      <c r="H3438" t="s">
        <v>1405</v>
      </c>
    </row>
    <row r="3439" spans="1:8" x14ac:dyDescent="0.15">
      <c r="A3439" s="232">
        <v>3452</v>
      </c>
      <c r="B3439" t="s">
        <v>9339</v>
      </c>
      <c r="C3439" t="s">
        <v>9340</v>
      </c>
      <c r="D3439" t="s">
        <v>9329</v>
      </c>
      <c r="E3439" s="2" t="s">
        <v>270</v>
      </c>
      <c r="F3439" t="s">
        <v>1921</v>
      </c>
      <c r="G3439" s="2" t="s">
        <v>1310</v>
      </c>
      <c r="H3439" t="s">
        <v>1405</v>
      </c>
    </row>
    <row r="3440" spans="1:8" x14ac:dyDescent="0.15">
      <c r="A3440" s="232">
        <v>3453</v>
      </c>
      <c r="B3440" t="s">
        <v>9341</v>
      </c>
      <c r="C3440" t="s">
        <v>9342</v>
      </c>
      <c r="D3440" t="s">
        <v>9329</v>
      </c>
      <c r="E3440" s="2" t="s">
        <v>1392</v>
      </c>
      <c r="F3440" t="s">
        <v>1921</v>
      </c>
      <c r="G3440" s="2" t="s">
        <v>1311</v>
      </c>
      <c r="H3440" t="s">
        <v>1405</v>
      </c>
    </row>
    <row r="3441" spans="1:8" x14ac:dyDescent="0.15">
      <c r="A3441" s="232">
        <v>3454</v>
      </c>
      <c r="B3441" t="s">
        <v>9343</v>
      </c>
      <c r="C3441" t="s">
        <v>9344</v>
      </c>
      <c r="D3441" t="s">
        <v>9329</v>
      </c>
      <c r="E3441" s="2" t="s">
        <v>1392</v>
      </c>
      <c r="F3441" t="s">
        <v>1921</v>
      </c>
      <c r="G3441" s="2" t="s">
        <v>9345</v>
      </c>
      <c r="H3441" t="s">
        <v>1405</v>
      </c>
    </row>
    <row r="3442" spans="1:8" x14ac:dyDescent="0.15">
      <c r="A3442" s="232">
        <v>3455</v>
      </c>
      <c r="B3442" t="s">
        <v>9346</v>
      </c>
      <c r="C3442" t="s">
        <v>9347</v>
      </c>
      <c r="D3442" t="s">
        <v>9329</v>
      </c>
      <c r="E3442" s="2" t="s">
        <v>1392</v>
      </c>
      <c r="F3442" t="s">
        <v>2003</v>
      </c>
      <c r="G3442" s="2" t="s">
        <v>1312</v>
      </c>
      <c r="H3442" t="s">
        <v>1405</v>
      </c>
    </row>
    <row r="3443" spans="1:8" x14ac:dyDescent="0.15">
      <c r="A3443" s="232">
        <v>3456</v>
      </c>
      <c r="B3443" t="s">
        <v>9348</v>
      </c>
      <c r="C3443" t="s">
        <v>9349</v>
      </c>
      <c r="D3443" t="s">
        <v>9329</v>
      </c>
      <c r="E3443" s="2" t="s">
        <v>1392</v>
      </c>
      <c r="F3443" t="s">
        <v>2021</v>
      </c>
      <c r="G3443" s="2" t="s">
        <v>910</v>
      </c>
      <c r="H3443" t="s">
        <v>1405</v>
      </c>
    </row>
    <row r="3444" spans="1:8" x14ac:dyDescent="0.15">
      <c r="A3444" s="232">
        <v>3457</v>
      </c>
      <c r="B3444" t="s">
        <v>9350</v>
      </c>
      <c r="C3444" t="s">
        <v>9351</v>
      </c>
      <c r="D3444" t="s">
        <v>9329</v>
      </c>
      <c r="E3444" s="2" t="s">
        <v>1392</v>
      </c>
      <c r="F3444" t="s">
        <v>2021</v>
      </c>
      <c r="G3444" s="2" t="s">
        <v>2259</v>
      </c>
      <c r="H3444" t="s">
        <v>1405</v>
      </c>
    </row>
    <row r="3445" spans="1:8" x14ac:dyDescent="0.15">
      <c r="A3445" s="232">
        <v>3458</v>
      </c>
      <c r="B3445" t="s">
        <v>9352</v>
      </c>
      <c r="C3445" t="s">
        <v>9353</v>
      </c>
      <c r="D3445" t="s">
        <v>9329</v>
      </c>
      <c r="E3445" s="2" t="s">
        <v>1392</v>
      </c>
      <c r="F3445" t="s">
        <v>1921</v>
      </c>
      <c r="G3445" s="2" t="s">
        <v>9354</v>
      </c>
      <c r="H3445" t="s">
        <v>1405</v>
      </c>
    </row>
    <row r="3446" spans="1:8" x14ac:dyDescent="0.15">
      <c r="A3446" s="232">
        <v>3459</v>
      </c>
      <c r="B3446" t="s">
        <v>9355</v>
      </c>
      <c r="C3446" t="s">
        <v>9356</v>
      </c>
      <c r="D3446" t="s">
        <v>372</v>
      </c>
      <c r="E3446" s="2" t="s">
        <v>271</v>
      </c>
      <c r="F3446" t="s">
        <v>2003</v>
      </c>
      <c r="G3446" s="2">
        <v>980929</v>
      </c>
      <c r="H3446" t="s">
        <v>1405</v>
      </c>
    </row>
    <row r="3447" spans="1:8" x14ac:dyDescent="0.15">
      <c r="A3447" s="232">
        <v>3460</v>
      </c>
      <c r="B3447" t="s">
        <v>9357</v>
      </c>
      <c r="C3447" t="s">
        <v>9358</v>
      </c>
      <c r="D3447" t="s">
        <v>372</v>
      </c>
      <c r="E3447" s="2" t="s">
        <v>271</v>
      </c>
      <c r="F3447" t="s">
        <v>1945</v>
      </c>
      <c r="G3447" s="2">
        <v>980624</v>
      </c>
      <c r="H3447" t="s">
        <v>1405</v>
      </c>
    </row>
    <row r="3448" spans="1:8" x14ac:dyDescent="0.15">
      <c r="A3448" s="232">
        <v>3461</v>
      </c>
      <c r="B3448" t="s">
        <v>9359</v>
      </c>
      <c r="C3448" t="s">
        <v>9360</v>
      </c>
      <c r="D3448" t="s">
        <v>372</v>
      </c>
      <c r="E3448" s="2" t="s">
        <v>271</v>
      </c>
      <c r="F3448" t="s">
        <v>1932</v>
      </c>
      <c r="G3448" s="2">
        <v>990210</v>
      </c>
      <c r="H3448" t="s">
        <v>1405</v>
      </c>
    </row>
    <row r="3449" spans="1:8" x14ac:dyDescent="0.15">
      <c r="A3449" s="232">
        <v>3462</v>
      </c>
      <c r="B3449" t="s">
        <v>9361</v>
      </c>
      <c r="C3449" t="s">
        <v>9362</v>
      </c>
      <c r="D3449" t="s">
        <v>372</v>
      </c>
      <c r="E3449" s="2" t="s">
        <v>271</v>
      </c>
      <c r="F3449" t="s">
        <v>1910</v>
      </c>
      <c r="G3449" s="2">
        <v>980207</v>
      </c>
      <c r="H3449" t="s">
        <v>1405</v>
      </c>
    </row>
    <row r="3450" spans="1:8" x14ac:dyDescent="0.15">
      <c r="A3450" s="232">
        <v>3463</v>
      </c>
      <c r="B3450" t="s">
        <v>9363</v>
      </c>
      <c r="C3450" t="s">
        <v>5329</v>
      </c>
      <c r="D3450" t="s">
        <v>372</v>
      </c>
      <c r="E3450" s="2" t="s">
        <v>271</v>
      </c>
      <c r="F3450" t="s">
        <v>1910</v>
      </c>
      <c r="G3450" s="2">
        <v>980918</v>
      </c>
      <c r="H3450" t="s">
        <v>1405</v>
      </c>
    </row>
    <row r="3451" spans="1:8" x14ac:dyDescent="0.15">
      <c r="A3451" s="232">
        <v>3464</v>
      </c>
      <c r="B3451" t="s">
        <v>9364</v>
      </c>
      <c r="C3451" t="s">
        <v>4484</v>
      </c>
      <c r="D3451" t="s">
        <v>372</v>
      </c>
      <c r="E3451" s="2" t="s">
        <v>271</v>
      </c>
      <c r="F3451" t="s">
        <v>1910</v>
      </c>
      <c r="G3451" s="2">
        <v>990214</v>
      </c>
      <c r="H3451" t="s">
        <v>1405</v>
      </c>
    </row>
    <row r="3452" spans="1:8" x14ac:dyDescent="0.15">
      <c r="A3452" s="232">
        <v>3465</v>
      </c>
      <c r="B3452" t="s">
        <v>9365</v>
      </c>
      <c r="C3452" t="s">
        <v>9366</v>
      </c>
      <c r="D3452" t="s">
        <v>372</v>
      </c>
      <c r="E3452" s="2" t="s">
        <v>271</v>
      </c>
      <c r="F3452" t="s">
        <v>2031</v>
      </c>
      <c r="G3452" s="2">
        <v>970718</v>
      </c>
      <c r="H3452" t="s">
        <v>1405</v>
      </c>
    </row>
    <row r="3453" spans="1:8" x14ac:dyDescent="0.15">
      <c r="A3453" s="232">
        <v>3466</v>
      </c>
      <c r="B3453" t="s">
        <v>9367</v>
      </c>
      <c r="C3453" t="s">
        <v>5980</v>
      </c>
      <c r="D3453" t="s">
        <v>372</v>
      </c>
      <c r="E3453" s="2" t="s">
        <v>271</v>
      </c>
      <c r="F3453" t="s">
        <v>2003</v>
      </c>
      <c r="G3453" s="2">
        <v>980714</v>
      </c>
      <c r="H3453" t="s">
        <v>1405</v>
      </c>
    </row>
    <row r="3454" spans="1:8" x14ac:dyDescent="0.15">
      <c r="A3454" s="232">
        <v>3467</v>
      </c>
      <c r="B3454" t="s">
        <v>9368</v>
      </c>
      <c r="C3454" t="s">
        <v>9369</v>
      </c>
      <c r="D3454" t="s">
        <v>372</v>
      </c>
      <c r="E3454" s="2" t="s">
        <v>271</v>
      </c>
      <c r="F3454" t="s">
        <v>1901</v>
      </c>
      <c r="G3454" s="2">
        <v>990305</v>
      </c>
      <c r="H3454" t="s">
        <v>1405</v>
      </c>
    </row>
    <row r="3455" spans="1:8" x14ac:dyDescent="0.15">
      <c r="A3455" s="232">
        <v>3468</v>
      </c>
      <c r="B3455" t="s">
        <v>9370</v>
      </c>
      <c r="C3455" t="s">
        <v>9371</v>
      </c>
      <c r="D3455" t="s">
        <v>372</v>
      </c>
      <c r="E3455" s="2" t="s">
        <v>271</v>
      </c>
      <c r="F3455" t="s">
        <v>1910</v>
      </c>
      <c r="G3455" s="2">
        <v>980723</v>
      </c>
      <c r="H3455" t="s">
        <v>1405</v>
      </c>
    </row>
    <row r="3456" spans="1:8" x14ac:dyDescent="0.15">
      <c r="A3456" s="232">
        <v>3469</v>
      </c>
      <c r="B3456" t="s">
        <v>9372</v>
      </c>
      <c r="C3456" t="s">
        <v>9373</v>
      </c>
      <c r="D3456" t="s">
        <v>372</v>
      </c>
      <c r="E3456" s="2" t="s">
        <v>271</v>
      </c>
      <c r="F3456" t="s">
        <v>1932</v>
      </c>
      <c r="G3456" s="2">
        <v>980514</v>
      </c>
      <c r="H3456" t="s">
        <v>1405</v>
      </c>
    </row>
    <row r="3457" spans="1:8" x14ac:dyDescent="0.15">
      <c r="A3457" s="232">
        <v>3470</v>
      </c>
      <c r="B3457" t="s">
        <v>9374</v>
      </c>
      <c r="C3457" t="s">
        <v>9375</v>
      </c>
      <c r="D3457" t="s">
        <v>372</v>
      </c>
      <c r="E3457" s="2" t="s">
        <v>271</v>
      </c>
      <c r="F3457" t="s">
        <v>2007</v>
      </c>
      <c r="G3457" s="2">
        <v>981121</v>
      </c>
      <c r="H3457" t="s">
        <v>1405</v>
      </c>
    </row>
    <row r="3458" spans="1:8" x14ac:dyDescent="0.15">
      <c r="A3458" s="232">
        <v>3471</v>
      </c>
      <c r="B3458" t="s">
        <v>9376</v>
      </c>
      <c r="C3458" t="s">
        <v>9377</v>
      </c>
      <c r="D3458" t="s">
        <v>372</v>
      </c>
      <c r="E3458" s="2" t="s">
        <v>271</v>
      </c>
      <c r="F3458" t="s">
        <v>1910</v>
      </c>
      <c r="G3458" s="2">
        <v>980904</v>
      </c>
      <c r="H3458" t="s">
        <v>1405</v>
      </c>
    </row>
    <row r="3459" spans="1:8" x14ac:dyDescent="0.15">
      <c r="A3459" s="232">
        <v>3472</v>
      </c>
      <c r="B3459" t="s">
        <v>9378</v>
      </c>
      <c r="C3459" t="s">
        <v>9379</v>
      </c>
      <c r="D3459" t="s">
        <v>372</v>
      </c>
      <c r="E3459" s="2" t="s">
        <v>270</v>
      </c>
      <c r="F3459" t="s">
        <v>2206</v>
      </c>
      <c r="G3459" s="2">
        <v>980627</v>
      </c>
      <c r="H3459" t="s">
        <v>1405</v>
      </c>
    </row>
    <row r="3460" spans="1:8" x14ac:dyDescent="0.15">
      <c r="A3460" s="232">
        <v>3473</v>
      </c>
      <c r="B3460" t="s">
        <v>9380</v>
      </c>
      <c r="C3460" t="s">
        <v>9381</v>
      </c>
      <c r="D3460" t="s">
        <v>372</v>
      </c>
      <c r="E3460" s="2" t="s">
        <v>270</v>
      </c>
      <c r="F3460" t="s">
        <v>1939</v>
      </c>
      <c r="G3460" s="2">
        <v>990307</v>
      </c>
      <c r="H3460" t="s">
        <v>1405</v>
      </c>
    </row>
    <row r="3461" spans="1:8" x14ac:dyDescent="0.15">
      <c r="A3461" s="232">
        <v>3474</v>
      </c>
      <c r="B3461" t="s">
        <v>9382</v>
      </c>
      <c r="C3461" t="s">
        <v>9383</v>
      </c>
      <c r="D3461" t="s">
        <v>372</v>
      </c>
      <c r="E3461" s="2" t="s">
        <v>270</v>
      </c>
      <c r="F3461" t="s">
        <v>2021</v>
      </c>
      <c r="G3461" s="2">
        <v>990712</v>
      </c>
      <c r="H3461" t="s">
        <v>1405</v>
      </c>
    </row>
    <row r="3462" spans="1:8" x14ac:dyDescent="0.15">
      <c r="A3462" s="232">
        <v>3475</v>
      </c>
      <c r="B3462" t="s">
        <v>9384</v>
      </c>
      <c r="C3462" t="s">
        <v>9385</v>
      </c>
      <c r="D3462" t="s">
        <v>372</v>
      </c>
      <c r="E3462" s="2" t="s">
        <v>270</v>
      </c>
      <c r="F3462" t="s">
        <v>2031</v>
      </c>
      <c r="G3462" s="2">
        <v>981214</v>
      </c>
      <c r="H3462" t="s">
        <v>1405</v>
      </c>
    </row>
    <row r="3463" spans="1:8" x14ac:dyDescent="0.15">
      <c r="A3463" s="232">
        <v>3476</v>
      </c>
      <c r="B3463" t="s">
        <v>9386</v>
      </c>
      <c r="C3463" t="s">
        <v>9387</v>
      </c>
      <c r="D3463" t="s">
        <v>372</v>
      </c>
      <c r="E3463" s="2" t="s">
        <v>270</v>
      </c>
      <c r="F3463" t="s">
        <v>1964</v>
      </c>
      <c r="G3463" s="2">
        <v>990607</v>
      </c>
      <c r="H3463" t="s">
        <v>1405</v>
      </c>
    </row>
    <row r="3464" spans="1:8" x14ac:dyDescent="0.15">
      <c r="A3464" s="232">
        <v>3477</v>
      </c>
      <c r="B3464" t="s">
        <v>9388</v>
      </c>
      <c r="C3464" t="s">
        <v>9389</v>
      </c>
      <c r="D3464" t="s">
        <v>372</v>
      </c>
      <c r="E3464" s="2" t="s">
        <v>270</v>
      </c>
      <c r="F3464" t="s">
        <v>2018</v>
      </c>
      <c r="G3464" s="2">
        <v>990108</v>
      </c>
      <c r="H3464" t="s">
        <v>1405</v>
      </c>
    </row>
    <row r="3465" spans="1:8" x14ac:dyDescent="0.15">
      <c r="A3465" s="232">
        <v>3478</v>
      </c>
      <c r="B3465" t="s">
        <v>9390</v>
      </c>
      <c r="C3465" t="s">
        <v>9391</v>
      </c>
      <c r="D3465" t="s">
        <v>372</v>
      </c>
      <c r="E3465" s="2" t="s">
        <v>270</v>
      </c>
      <c r="F3465" t="s">
        <v>2007</v>
      </c>
      <c r="G3465" s="2">
        <v>991230</v>
      </c>
      <c r="H3465" t="s">
        <v>1405</v>
      </c>
    </row>
    <row r="3466" spans="1:8" x14ac:dyDescent="0.15">
      <c r="A3466" s="232">
        <v>3479</v>
      </c>
      <c r="B3466" t="s">
        <v>9392</v>
      </c>
      <c r="C3466" t="s">
        <v>9393</v>
      </c>
      <c r="D3466" t="s">
        <v>372</v>
      </c>
      <c r="E3466" s="2" t="s">
        <v>270</v>
      </c>
      <c r="F3466" t="s">
        <v>2212</v>
      </c>
      <c r="G3466" s="2">
        <v>980413</v>
      </c>
      <c r="H3466" t="s">
        <v>1405</v>
      </c>
    </row>
    <row r="3467" spans="1:8" x14ac:dyDescent="0.15">
      <c r="A3467" s="232">
        <v>3480</v>
      </c>
      <c r="B3467" t="s">
        <v>9394</v>
      </c>
      <c r="C3467" t="s">
        <v>9395</v>
      </c>
      <c r="D3467" t="s">
        <v>372</v>
      </c>
      <c r="E3467" s="2" t="s">
        <v>270</v>
      </c>
      <c r="F3467" t="s">
        <v>1910</v>
      </c>
      <c r="G3467" s="2">
        <v>980725</v>
      </c>
      <c r="H3467" t="s">
        <v>1405</v>
      </c>
    </row>
    <row r="3468" spans="1:8" x14ac:dyDescent="0.15">
      <c r="A3468" s="232">
        <v>3481</v>
      </c>
      <c r="B3468" t="s">
        <v>9396</v>
      </c>
      <c r="C3468" t="s">
        <v>9397</v>
      </c>
      <c r="D3468" t="s">
        <v>372</v>
      </c>
      <c r="E3468" s="2" t="s">
        <v>270</v>
      </c>
      <c r="F3468" t="s">
        <v>1932</v>
      </c>
      <c r="G3468" s="2" t="s">
        <v>9398</v>
      </c>
      <c r="H3468" t="s">
        <v>1405</v>
      </c>
    </row>
    <row r="3469" spans="1:8" x14ac:dyDescent="0.15">
      <c r="A3469" s="232">
        <v>3482</v>
      </c>
      <c r="B3469" t="s">
        <v>9399</v>
      </c>
      <c r="C3469" t="s">
        <v>9400</v>
      </c>
      <c r="D3469" t="s">
        <v>372</v>
      </c>
      <c r="E3469" s="2" t="s">
        <v>269</v>
      </c>
      <c r="F3469" t="s">
        <v>1901</v>
      </c>
      <c r="G3469" s="2" t="s">
        <v>1042</v>
      </c>
      <c r="H3469" t="s">
        <v>1405</v>
      </c>
    </row>
    <row r="3470" spans="1:8" x14ac:dyDescent="0.15">
      <c r="A3470" s="232">
        <v>3483</v>
      </c>
      <c r="B3470" t="s">
        <v>9401</v>
      </c>
      <c r="C3470" t="s">
        <v>9402</v>
      </c>
      <c r="D3470" t="s">
        <v>372</v>
      </c>
      <c r="E3470" s="2" t="s">
        <v>269</v>
      </c>
      <c r="F3470" t="s">
        <v>27</v>
      </c>
      <c r="G3470" s="2" t="s">
        <v>550</v>
      </c>
      <c r="H3470" t="s">
        <v>1405</v>
      </c>
    </row>
    <row r="3471" spans="1:8" x14ac:dyDescent="0.15">
      <c r="A3471" s="232">
        <v>3484</v>
      </c>
      <c r="B3471" t="s">
        <v>9403</v>
      </c>
      <c r="C3471" t="s">
        <v>9404</v>
      </c>
      <c r="D3471" t="s">
        <v>372</v>
      </c>
      <c r="E3471" s="2" t="s">
        <v>269</v>
      </c>
      <c r="F3471" t="s">
        <v>2003</v>
      </c>
      <c r="G3471" s="2" t="s">
        <v>1241</v>
      </c>
      <c r="H3471" t="s">
        <v>1405</v>
      </c>
    </row>
    <row r="3472" spans="1:8" x14ac:dyDescent="0.15">
      <c r="A3472" s="232">
        <v>3485</v>
      </c>
      <c r="B3472" t="s">
        <v>9405</v>
      </c>
      <c r="C3472" t="s">
        <v>9406</v>
      </c>
      <c r="D3472" t="s">
        <v>372</v>
      </c>
      <c r="E3472" s="2" t="s">
        <v>269</v>
      </c>
      <c r="F3472" t="s">
        <v>1910</v>
      </c>
      <c r="G3472" s="2" t="s">
        <v>3235</v>
      </c>
      <c r="H3472" t="s">
        <v>1405</v>
      </c>
    </row>
    <row r="3473" spans="1:8" x14ac:dyDescent="0.15">
      <c r="A3473" s="232">
        <v>3486</v>
      </c>
      <c r="B3473" t="s">
        <v>9407</v>
      </c>
      <c r="C3473" t="s">
        <v>9408</v>
      </c>
      <c r="D3473" t="s">
        <v>372</v>
      </c>
      <c r="E3473" s="2" t="s">
        <v>269</v>
      </c>
      <c r="F3473" t="s">
        <v>1910</v>
      </c>
      <c r="G3473" s="2" t="s">
        <v>1226</v>
      </c>
      <c r="H3473" t="s">
        <v>1405</v>
      </c>
    </row>
    <row r="3474" spans="1:8" x14ac:dyDescent="0.15">
      <c r="A3474" s="232">
        <v>3487</v>
      </c>
      <c r="B3474" t="s">
        <v>9409</v>
      </c>
      <c r="C3474" t="s">
        <v>9410</v>
      </c>
      <c r="D3474" t="s">
        <v>372</v>
      </c>
      <c r="E3474" s="2" t="s">
        <v>269</v>
      </c>
      <c r="F3474" t="s">
        <v>1932</v>
      </c>
      <c r="G3474" s="2" t="s">
        <v>6061</v>
      </c>
      <c r="H3474" t="s">
        <v>1405</v>
      </c>
    </row>
    <row r="3475" spans="1:8" x14ac:dyDescent="0.15">
      <c r="A3475" s="232">
        <v>3488</v>
      </c>
      <c r="B3475" t="s">
        <v>9411</v>
      </c>
      <c r="C3475" t="s">
        <v>9412</v>
      </c>
      <c r="D3475" t="s">
        <v>372</v>
      </c>
      <c r="E3475" s="2" t="s">
        <v>269</v>
      </c>
      <c r="F3475" t="s">
        <v>2031</v>
      </c>
      <c r="G3475" s="2" t="s">
        <v>980</v>
      </c>
      <c r="H3475" t="s">
        <v>1405</v>
      </c>
    </row>
    <row r="3476" spans="1:8" x14ac:dyDescent="0.15">
      <c r="A3476" s="232">
        <v>3489</v>
      </c>
      <c r="B3476" t="s">
        <v>9413</v>
      </c>
      <c r="C3476" t="s">
        <v>9414</v>
      </c>
      <c r="D3476" t="s">
        <v>434</v>
      </c>
      <c r="E3476" s="2" t="s">
        <v>271</v>
      </c>
      <c r="F3476" t="s">
        <v>1901</v>
      </c>
      <c r="G3476" s="2" t="s">
        <v>887</v>
      </c>
      <c r="H3476" t="s">
        <v>1405</v>
      </c>
    </row>
    <row r="3477" spans="1:8" x14ac:dyDescent="0.15">
      <c r="A3477" s="232">
        <v>3490</v>
      </c>
      <c r="B3477" t="s">
        <v>9415</v>
      </c>
      <c r="C3477" t="s">
        <v>9416</v>
      </c>
      <c r="D3477" t="s">
        <v>434</v>
      </c>
      <c r="E3477" s="2" t="s">
        <v>271</v>
      </c>
      <c r="F3477" t="s">
        <v>1901</v>
      </c>
      <c r="G3477" s="2" t="s">
        <v>1288</v>
      </c>
      <c r="H3477" t="s">
        <v>1405</v>
      </c>
    </row>
    <row r="3478" spans="1:8" x14ac:dyDescent="0.15">
      <c r="A3478" s="232">
        <v>3491</v>
      </c>
      <c r="B3478" t="s">
        <v>9417</v>
      </c>
      <c r="C3478" t="s">
        <v>9418</v>
      </c>
      <c r="D3478" t="s">
        <v>434</v>
      </c>
      <c r="E3478" s="2" t="s">
        <v>271</v>
      </c>
      <c r="F3478" t="s">
        <v>1932</v>
      </c>
      <c r="G3478" s="2" t="s">
        <v>743</v>
      </c>
      <c r="H3478" t="s">
        <v>1405</v>
      </c>
    </row>
    <row r="3479" spans="1:8" x14ac:dyDescent="0.15">
      <c r="A3479" s="232">
        <v>3492</v>
      </c>
      <c r="B3479" t="s">
        <v>9419</v>
      </c>
      <c r="C3479" t="s">
        <v>9420</v>
      </c>
      <c r="D3479" t="s">
        <v>434</v>
      </c>
      <c r="E3479" s="2" t="s">
        <v>271</v>
      </c>
      <c r="F3479" t="s">
        <v>1910</v>
      </c>
      <c r="G3479" s="2" t="s">
        <v>1086</v>
      </c>
      <c r="H3479" t="s">
        <v>1405</v>
      </c>
    </row>
    <row r="3480" spans="1:8" x14ac:dyDescent="0.15">
      <c r="A3480" s="232">
        <v>3493</v>
      </c>
      <c r="B3480" t="s">
        <v>9421</v>
      </c>
      <c r="C3480" t="s">
        <v>9422</v>
      </c>
      <c r="D3480" t="s">
        <v>434</v>
      </c>
      <c r="E3480" s="2" t="s">
        <v>271</v>
      </c>
      <c r="F3480" t="s">
        <v>1910</v>
      </c>
      <c r="G3480" s="2" t="s">
        <v>1313</v>
      </c>
      <c r="H3480" t="s">
        <v>1405</v>
      </c>
    </row>
    <row r="3481" spans="1:8" x14ac:dyDescent="0.15">
      <c r="A3481" s="232">
        <v>3494</v>
      </c>
      <c r="B3481" t="s">
        <v>9423</v>
      </c>
      <c r="C3481" t="s">
        <v>9424</v>
      </c>
      <c r="D3481" t="s">
        <v>434</v>
      </c>
      <c r="E3481" s="2" t="s">
        <v>271</v>
      </c>
      <c r="F3481" t="s">
        <v>1910</v>
      </c>
      <c r="G3481" s="2" t="s">
        <v>9425</v>
      </c>
      <c r="H3481" t="s">
        <v>1405</v>
      </c>
    </row>
    <row r="3482" spans="1:8" x14ac:dyDescent="0.15">
      <c r="A3482" s="232">
        <v>3495</v>
      </c>
      <c r="B3482" t="s">
        <v>9426</v>
      </c>
      <c r="C3482" t="s">
        <v>9427</v>
      </c>
      <c r="D3482" t="s">
        <v>434</v>
      </c>
      <c r="E3482" s="2" t="s">
        <v>271</v>
      </c>
      <c r="F3482" t="s">
        <v>1910</v>
      </c>
      <c r="G3482" s="2" t="s">
        <v>9428</v>
      </c>
      <c r="H3482" t="s">
        <v>1405</v>
      </c>
    </row>
    <row r="3483" spans="1:8" x14ac:dyDescent="0.15">
      <c r="A3483" s="232">
        <v>3496</v>
      </c>
      <c r="B3483" t="s">
        <v>9429</v>
      </c>
      <c r="C3483" t="s">
        <v>9430</v>
      </c>
      <c r="D3483" t="s">
        <v>434</v>
      </c>
      <c r="E3483" s="2" t="s">
        <v>271</v>
      </c>
      <c r="F3483" t="s">
        <v>1932</v>
      </c>
      <c r="G3483" s="2" t="s">
        <v>3292</v>
      </c>
      <c r="H3483" t="s">
        <v>1405</v>
      </c>
    </row>
    <row r="3484" spans="1:8" x14ac:dyDescent="0.15">
      <c r="A3484" s="232">
        <v>3497</v>
      </c>
      <c r="B3484" t="s">
        <v>9431</v>
      </c>
      <c r="C3484" t="s">
        <v>9432</v>
      </c>
      <c r="D3484" t="s">
        <v>434</v>
      </c>
      <c r="E3484" s="2" t="s">
        <v>271</v>
      </c>
      <c r="F3484" t="s">
        <v>1910</v>
      </c>
      <c r="G3484" s="2" t="s">
        <v>997</v>
      </c>
      <c r="H3484" t="s">
        <v>1405</v>
      </c>
    </row>
    <row r="3485" spans="1:8" x14ac:dyDescent="0.15">
      <c r="A3485" s="232">
        <v>3498</v>
      </c>
      <c r="B3485" t="s">
        <v>9433</v>
      </c>
      <c r="C3485" t="s">
        <v>9434</v>
      </c>
      <c r="D3485" t="s">
        <v>434</v>
      </c>
      <c r="E3485" s="2" t="s">
        <v>270</v>
      </c>
      <c r="F3485" t="s">
        <v>1910</v>
      </c>
      <c r="G3485" s="2" t="s">
        <v>928</v>
      </c>
      <c r="H3485" t="s">
        <v>1405</v>
      </c>
    </row>
    <row r="3486" spans="1:8" x14ac:dyDescent="0.15">
      <c r="A3486" s="232">
        <v>3499</v>
      </c>
      <c r="B3486" t="s">
        <v>9435</v>
      </c>
      <c r="C3486" t="s">
        <v>9436</v>
      </c>
      <c r="D3486" t="s">
        <v>434</v>
      </c>
      <c r="E3486" s="2" t="s">
        <v>270</v>
      </c>
      <c r="F3486" t="s">
        <v>1910</v>
      </c>
      <c r="G3486" s="2" t="s">
        <v>655</v>
      </c>
      <c r="H3486" t="s">
        <v>1405</v>
      </c>
    </row>
    <row r="3487" spans="1:8" x14ac:dyDescent="0.15">
      <c r="A3487" s="232">
        <v>3500</v>
      </c>
      <c r="B3487" t="s">
        <v>9437</v>
      </c>
      <c r="C3487" t="s">
        <v>9438</v>
      </c>
      <c r="D3487" t="s">
        <v>434</v>
      </c>
      <c r="E3487" s="2" t="s">
        <v>270</v>
      </c>
      <c r="F3487" t="s">
        <v>2003</v>
      </c>
      <c r="G3487" s="2" t="s">
        <v>930</v>
      </c>
      <c r="H3487" t="s">
        <v>1405</v>
      </c>
    </row>
    <row r="3488" spans="1:8" x14ac:dyDescent="0.15">
      <c r="A3488" s="232">
        <v>3501</v>
      </c>
      <c r="B3488" t="s">
        <v>9439</v>
      </c>
      <c r="C3488" t="s">
        <v>9440</v>
      </c>
      <c r="D3488" t="s">
        <v>434</v>
      </c>
      <c r="E3488" s="2" t="s">
        <v>270</v>
      </c>
      <c r="F3488" t="s">
        <v>1910</v>
      </c>
      <c r="G3488" s="2" t="s">
        <v>745</v>
      </c>
      <c r="H3488" t="s">
        <v>1405</v>
      </c>
    </row>
    <row r="3489" spans="1:8" x14ac:dyDescent="0.15">
      <c r="A3489" s="232">
        <v>3502</v>
      </c>
      <c r="B3489" t="s">
        <v>9441</v>
      </c>
      <c r="C3489" t="s">
        <v>9442</v>
      </c>
      <c r="D3489" t="s">
        <v>434</v>
      </c>
      <c r="E3489" s="2" t="s">
        <v>270</v>
      </c>
      <c r="F3489" t="s">
        <v>1901</v>
      </c>
      <c r="G3489" s="2" t="s">
        <v>925</v>
      </c>
      <c r="H3489" t="s">
        <v>1405</v>
      </c>
    </row>
    <row r="3490" spans="1:8" x14ac:dyDescent="0.15">
      <c r="A3490" s="232">
        <v>3503</v>
      </c>
      <c r="B3490" t="s">
        <v>9443</v>
      </c>
      <c r="C3490" t="s">
        <v>9444</v>
      </c>
      <c r="D3490" t="s">
        <v>434</v>
      </c>
      <c r="E3490" s="2" t="s">
        <v>270</v>
      </c>
      <c r="F3490" t="s">
        <v>1910</v>
      </c>
      <c r="G3490" s="2" t="s">
        <v>3044</v>
      </c>
      <c r="H3490" t="s">
        <v>1405</v>
      </c>
    </row>
    <row r="3491" spans="1:8" x14ac:dyDescent="0.15">
      <c r="A3491" s="232">
        <v>3504</v>
      </c>
      <c r="B3491" t="s">
        <v>9445</v>
      </c>
      <c r="C3491" t="s">
        <v>9446</v>
      </c>
      <c r="D3491" t="s">
        <v>434</v>
      </c>
      <c r="E3491" s="2" t="s">
        <v>269</v>
      </c>
      <c r="F3491" t="s">
        <v>1901</v>
      </c>
      <c r="G3491" s="2" t="s">
        <v>796</v>
      </c>
      <c r="H3491" t="s">
        <v>1405</v>
      </c>
    </row>
    <row r="3492" spans="1:8" x14ac:dyDescent="0.15">
      <c r="A3492" s="232">
        <v>3505</v>
      </c>
      <c r="B3492" t="s">
        <v>9447</v>
      </c>
      <c r="C3492" t="s">
        <v>9448</v>
      </c>
      <c r="D3492" t="s">
        <v>434</v>
      </c>
      <c r="E3492" s="2" t="s">
        <v>269</v>
      </c>
      <c r="F3492" t="s">
        <v>1910</v>
      </c>
      <c r="G3492" s="2" t="s">
        <v>514</v>
      </c>
      <c r="H3492" t="s">
        <v>1405</v>
      </c>
    </row>
    <row r="3493" spans="1:8" x14ac:dyDescent="0.15">
      <c r="A3493" s="232">
        <v>3506</v>
      </c>
      <c r="B3493" t="s">
        <v>9449</v>
      </c>
      <c r="C3493" t="s">
        <v>9450</v>
      </c>
      <c r="D3493" t="s">
        <v>434</v>
      </c>
      <c r="E3493" s="2" t="s">
        <v>269</v>
      </c>
      <c r="F3493" t="s">
        <v>1901</v>
      </c>
      <c r="G3493" s="2" t="s">
        <v>7413</v>
      </c>
      <c r="H3493" t="s">
        <v>1405</v>
      </c>
    </row>
    <row r="3494" spans="1:8" x14ac:dyDescent="0.15">
      <c r="A3494" s="232">
        <v>3507</v>
      </c>
      <c r="B3494" t="s">
        <v>9451</v>
      </c>
      <c r="C3494" t="s">
        <v>9452</v>
      </c>
      <c r="D3494" t="s">
        <v>434</v>
      </c>
      <c r="E3494" s="2" t="s">
        <v>269</v>
      </c>
      <c r="F3494" t="s">
        <v>1932</v>
      </c>
      <c r="G3494" s="2" t="s">
        <v>3813</v>
      </c>
      <c r="H3494" t="s">
        <v>1405</v>
      </c>
    </row>
    <row r="3495" spans="1:8" x14ac:dyDescent="0.15">
      <c r="A3495" s="232">
        <v>3508</v>
      </c>
      <c r="B3495" t="s">
        <v>9453</v>
      </c>
      <c r="C3495" t="s">
        <v>9454</v>
      </c>
      <c r="D3495" t="s">
        <v>434</v>
      </c>
      <c r="E3495" s="2" t="s">
        <v>269</v>
      </c>
      <c r="F3495" t="s">
        <v>2003</v>
      </c>
      <c r="G3495" s="2" t="s">
        <v>1194</v>
      </c>
      <c r="H3495" t="s">
        <v>1405</v>
      </c>
    </row>
    <row r="3496" spans="1:8" x14ac:dyDescent="0.15">
      <c r="A3496" s="232">
        <v>3509</v>
      </c>
      <c r="B3496" t="s">
        <v>9455</v>
      </c>
      <c r="C3496" t="s">
        <v>9456</v>
      </c>
      <c r="D3496" t="s">
        <v>434</v>
      </c>
      <c r="E3496" s="2" t="s">
        <v>270</v>
      </c>
      <c r="F3496" t="s">
        <v>2003</v>
      </c>
      <c r="G3496" s="2" t="s">
        <v>1113</v>
      </c>
      <c r="H3496" t="s">
        <v>1405</v>
      </c>
    </row>
    <row r="3497" spans="1:8" x14ac:dyDescent="0.15">
      <c r="A3497" s="232">
        <v>3510</v>
      </c>
      <c r="B3497" t="s">
        <v>9457</v>
      </c>
      <c r="C3497" t="s">
        <v>9458</v>
      </c>
      <c r="D3497" t="s">
        <v>476</v>
      </c>
      <c r="E3497" s="2" t="s">
        <v>270</v>
      </c>
      <c r="F3497" t="s">
        <v>1921</v>
      </c>
      <c r="G3497" s="2" t="s">
        <v>7022</v>
      </c>
      <c r="H3497" t="s">
        <v>1405</v>
      </c>
    </row>
    <row r="3498" spans="1:8" x14ac:dyDescent="0.15">
      <c r="A3498" s="232">
        <v>3511</v>
      </c>
      <c r="B3498" t="s">
        <v>9459</v>
      </c>
      <c r="C3498" t="s">
        <v>9460</v>
      </c>
      <c r="D3498" t="s">
        <v>476</v>
      </c>
      <c r="E3498" s="2" t="s">
        <v>269</v>
      </c>
      <c r="F3498" t="s">
        <v>1921</v>
      </c>
      <c r="G3498" s="2" t="s">
        <v>973</v>
      </c>
      <c r="H3498" t="s">
        <v>1405</v>
      </c>
    </row>
    <row r="3499" spans="1:8" x14ac:dyDescent="0.15">
      <c r="A3499" s="232">
        <v>3512</v>
      </c>
      <c r="B3499" t="s">
        <v>9461</v>
      </c>
      <c r="C3499" t="s">
        <v>9462</v>
      </c>
      <c r="D3499" t="s">
        <v>476</v>
      </c>
      <c r="E3499" s="2" t="s">
        <v>270</v>
      </c>
      <c r="F3499" t="s">
        <v>1921</v>
      </c>
      <c r="G3499" s="2" t="s">
        <v>4549</v>
      </c>
      <c r="H3499" t="s">
        <v>1405</v>
      </c>
    </row>
    <row r="3500" spans="1:8" x14ac:dyDescent="0.15">
      <c r="A3500" s="232">
        <v>3513</v>
      </c>
      <c r="B3500" t="s">
        <v>9463</v>
      </c>
      <c r="C3500" t="s">
        <v>9464</v>
      </c>
      <c r="D3500" t="s">
        <v>476</v>
      </c>
      <c r="E3500" s="2" t="s">
        <v>270</v>
      </c>
      <c r="F3500" t="s">
        <v>1945</v>
      </c>
      <c r="G3500" s="2" t="s">
        <v>3191</v>
      </c>
      <c r="H3500" t="s">
        <v>1405</v>
      </c>
    </row>
    <row r="3501" spans="1:8" x14ac:dyDescent="0.15">
      <c r="A3501" s="232">
        <v>3514</v>
      </c>
      <c r="B3501" t="s">
        <v>9465</v>
      </c>
      <c r="C3501" t="s">
        <v>9466</v>
      </c>
      <c r="D3501" t="s">
        <v>476</v>
      </c>
      <c r="E3501" s="2" t="s">
        <v>270</v>
      </c>
      <c r="F3501" t="s">
        <v>1921</v>
      </c>
      <c r="G3501" s="2" t="s">
        <v>877</v>
      </c>
      <c r="H3501" t="s">
        <v>1405</v>
      </c>
    </row>
    <row r="3502" spans="1:8" x14ac:dyDescent="0.15">
      <c r="A3502" s="232">
        <v>3515</v>
      </c>
      <c r="B3502" t="s">
        <v>9467</v>
      </c>
      <c r="C3502" t="s">
        <v>9468</v>
      </c>
      <c r="D3502" t="s">
        <v>476</v>
      </c>
      <c r="E3502" s="2" t="s">
        <v>270</v>
      </c>
      <c r="F3502" t="s">
        <v>2087</v>
      </c>
      <c r="G3502" s="2" t="s">
        <v>1051</v>
      </c>
      <c r="H3502" t="s">
        <v>1405</v>
      </c>
    </row>
    <row r="3503" spans="1:8" x14ac:dyDescent="0.15">
      <c r="A3503" s="232">
        <v>3516</v>
      </c>
      <c r="B3503" t="s">
        <v>9469</v>
      </c>
      <c r="C3503" t="s">
        <v>4377</v>
      </c>
      <c r="D3503" t="s">
        <v>476</v>
      </c>
      <c r="E3503" s="2" t="s">
        <v>269</v>
      </c>
      <c r="F3503" t="s">
        <v>2003</v>
      </c>
      <c r="G3503" s="2" t="s">
        <v>1282</v>
      </c>
      <c r="H3503" t="s">
        <v>1405</v>
      </c>
    </row>
    <row r="3504" spans="1:8" x14ac:dyDescent="0.15">
      <c r="A3504" s="232">
        <v>3517</v>
      </c>
      <c r="B3504" t="s">
        <v>9470</v>
      </c>
      <c r="C3504" t="s">
        <v>9471</v>
      </c>
      <c r="D3504" t="s">
        <v>476</v>
      </c>
      <c r="E3504" s="2" t="s">
        <v>269</v>
      </c>
      <c r="F3504" t="s">
        <v>1945</v>
      </c>
      <c r="G3504" s="2" t="s">
        <v>1249</v>
      </c>
      <c r="H3504" t="s">
        <v>1405</v>
      </c>
    </row>
    <row r="3505" spans="1:8" x14ac:dyDescent="0.15">
      <c r="A3505" s="232">
        <v>3518</v>
      </c>
      <c r="B3505" t="s">
        <v>9472</v>
      </c>
      <c r="C3505" t="s">
        <v>9473</v>
      </c>
      <c r="D3505" t="s">
        <v>476</v>
      </c>
      <c r="E3505" s="2" t="s">
        <v>269</v>
      </c>
      <c r="F3505" t="s">
        <v>1945</v>
      </c>
      <c r="G3505" s="2" t="s">
        <v>907</v>
      </c>
      <c r="H3505" t="s">
        <v>1405</v>
      </c>
    </row>
    <row r="3506" spans="1:8" x14ac:dyDescent="0.15">
      <c r="A3506" s="232">
        <v>3519</v>
      </c>
      <c r="B3506" t="s">
        <v>9474</v>
      </c>
      <c r="C3506" t="s">
        <v>9475</v>
      </c>
      <c r="D3506" t="s">
        <v>476</v>
      </c>
      <c r="E3506" s="2" t="s">
        <v>269</v>
      </c>
      <c r="F3506" t="s">
        <v>1910</v>
      </c>
      <c r="G3506" s="2" t="s">
        <v>790</v>
      </c>
      <c r="H3506" t="s">
        <v>1405</v>
      </c>
    </row>
    <row r="3507" spans="1:8" x14ac:dyDescent="0.15">
      <c r="A3507" s="232">
        <v>3520</v>
      </c>
      <c r="B3507" t="s">
        <v>9476</v>
      </c>
      <c r="C3507" t="s">
        <v>9477</v>
      </c>
      <c r="D3507" t="s">
        <v>476</v>
      </c>
      <c r="E3507" s="2" t="s">
        <v>269</v>
      </c>
      <c r="F3507" t="s">
        <v>2174</v>
      </c>
      <c r="G3507" s="2" t="s">
        <v>5518</v>
      </c>
      <c r="H3507" t="s">
        <v>1405</v>
      </c>
    </row>
    <row r="3508" spans="1:8" x14ac:dyDescent="0.15">
      <c r="A3508" s="232">
        <v>3521</v>
      </c>
      <c r="B3508" t="s">
        <v>9478</v>
      </c>
      <c r="C3508" t="s">
        <v>9479</v>
      </c>
      <c r="D3508" t="s">
        <v>476</v>
      </c>
      <c r="E3508" s="2" t="s">
        <v>269</v>
      </c>
      <c r="F3508" t="s">
        <v>1901</v>
      </c>
      <c r="G3508" s="2" t="s">
        <v>932</v>
      </c>
      <c r="H3508" t="s">
        <v>1405</v>
      </c>
    </row>
    <row r="3509" spans="1:8" x14ac:dyDescent="0.15">
      <c r="A3509" s="232">
        <v>3522</v>
      </c>
      <c r="B3509" t="s">
        <v>9480</v>
      </c>
      <c r="C3509" t="s">
        <v>9481</v>
      </c>
      <c r="D3509" t="s">
        <v>476</v>
      </c>
      <c r="E3509" s="2" t="s">
        <v>269</v>
      </c>
      <c r="F3509" t="s">
        <v>2273</v>
      </c>
      <c r="G3509" s="2" t="s">
        <v>733</v>
      </c>
      <c r="H3509" t="s">
        <v>1405</v>
      </c>
    </row>
    <row r="3510" spans="1:8" x14ac:dyDescent="0.15">
      <c r="A3510" s="232">
        <v>3523</v>
      </c>
      <c r="B3510" t="s">
        <v>9482</v>
      </c>
      <c r="C3510" t="s">
        <v>9483</v>
      </c>
      <c r="D3510" t="s">
        <v>476</v>
      </c>
      <c r="E3510" s="2" t="s">
        <v>269</v>
      </c>
      <c r="F3510" t="s">
        <v>1921</v>
      </c>
      <c r="G3510" s="2" t="s">
        <v>1314</v>
      </c>
      <c r="H3510" t="s">
        <v>1405</v>
      </c>
    </row>
    <row r="3511" spans="1:8" x14ac:dyDescent="0.15">
      <c r="A3511" s="232">
        <v>3524</v>
      </c>
      <c r="B3511" t="s">
        <v>9484</v>
      </c>
      <c r="C3511" t="s">
        <v>9485</v>
      </c>
      <c r="D3511" t="s">
        <v>476</v>
      </c>
      <c r="E3511" s="2" t="s">
        <v>269</v>
      </c>
      <c r="F3511" t="s">
        <v>2133</v>
      </c>
      <c r="G3511" s="2" t="s">
        <v>956</v>
      </c>
      <c r="H3511" t="s">
        <v>1405</v>
      </c>
    </row>
    <row r="3512" spans="1:8" x14ac:dyDescent="0.15">
      <c r="A3512" s="232">
        <v>3525</v>
      </c>
      <c r="B3512" t="s">
        <v>9486</v>
      </c>
      <c r="C3512" t="s">
        <v>9487</v>
      </c>
      <c r="D3512" t="s">
        <v>476</v>
      </c>
      <c r="E3512" s="2" t="s">
        <v>269</v>
      </c>
      <c r="F3512" t="s">
        <v>1921</v>
      </c>
      <c r="G3512" s="2" t="s">
        <v>879</v>
      </c>
      <c r="H3512" t="s">
        <v>1405</v>
      </c>
    </row>
    <row r="3513" spans="1:8" x14ac:dyDescent="0.15">
      <c r="A3513" s="232">
        <v>3526</v>
      </c>
      <c r="B3513" t="s">
        <v>9488</v>
      </c>
      <c r="C3513" t="s">
        <v>9489</v>
      </c>
      <c r="D3513" t="s">
        <v>476</v>
      </c>
      <c r="E3513" s="2" t="s">
        <v>1392</v>
      </c>
      <c r="F3513" t="s">
        <v>1921</v>
      </c>
      <c r="G3513" s="2" t="s">
        <v>940</v>
      </c>
      <c r="H3513" t="s">
        <v>1405</v>
      </c>
    </row>
    <row r="3514" spans="1:8" x14ac:dyDescent="0.15">
      <c r="A3514" s="232">
        <v>3527</v>
      </c>
      <c r="B3514" t="s">
        <v>9490</v>
      </c>
      <c r="C3514" t="s">
        <v>9491</v>
      </c>
      <c r="D3514" t="s">
        <v>476</v>
      </c>
      <c r="E3514" s="2" t="s">
        <v>1392</v>
      </c>
      <c r="F3514" t="s">
        <v>1921</v>
      </c>
      <c r="G3514" s="2" t="s">
        <v>1032</v>
      </c>
      <c r="H3514" t="s">
        <v>1405</v>
      </c>
    </row>
    <row r="3515" spans="1:8" x14ac:dyDescent="0.15">
      <c r="A3515" s="232">
        <v>3528</v>
      </c>
      <c r="B3515" t="s">
        <v>9492</v>
      </c>
      <c r="C3515" t="s">
        <v>9493</v>
      </c>
      <c r="D3515" t="s">
        <v>476</v>
      </c>
      <c r="E3515" s="2" t="s">
        <v>1392</v>
      </c>
      <c r="F3515" t="s">
        <v>1921</v>
      </c>
      <c r="G3515" s="2" t="s">
        <v>7992</v>
      </c>
      <c r="H3515" t="s">
        <v>1405</v>
      </c>
    </row>
    <row r="3516" spans="1:8" x14ac:dyDescent="0.15">
      <c r="A3516" s="232">
        <v>3529</v>
      </c>
      <c r="B3516" t="s">
        <v>9494</v>
      </c>
      <c r="C3516" t="s">
        <v>9495</v>
      </c>
      <c r="D3516" t="s">
        <v>476</v>
      </c>
      <c r="E3516" s="2" t="s">
        <v>1392</v>
      </c>
      <c r="F3516" t="s">
        <v>1921</v>
      </c>
      <c r="G3516" s="2" t="s">
        <v>1203</v>
      </c>
      <c r="H3516" t="s">
        <v>1405</v>
      </c>
    </row>
    <row r="3517" spans="1:8" x14ac:dyDescent="0.15">
      <c r="A3517" s="232">
        <v>3530</v>
      </c>
      <c r="B3517" t="s">
        <v>9496</v>
      </c>
      <c r="C3517" t="s">
        <v>9497</v>
      </c>
      <c r="D3517" t="s">
        <v>476</v>
      </c>
      <c r="E3517" s="2" t="s">
        <v>1392</v>
      </c>
      <c r="F3517" t="s">
        <v>2174</v>
      </c>
      <c r="G3517" s="2" t="s">
        <v>1207</v>
      </c>
      <c r="H3517" t="s">
        <v>1405</v>
      </c>
    </row>
    <row r="3518" spans="1:8" x14ac:dyDescent="0.15">
      <c r="A3518" s="232">
        <v>3531</v>
      </c>
      <c r="B3518" t="s">
        <v>9498</v>
      </c>
      <c r="C3518" t="s">
        <v>9499</v>
      </c>
      <c r="D3518" t="s">
        <v>476</v>
      </c>
      <c r="E3518" s="2" t="s">
        <v>1392</v>
      </c>
      <c r="F3518" t="s">
        <v>1945</v>
      </c>
      <c r="G3518" s="2" t="s">
        <v>2519</v>
      </c>
      <c r="H3518" t="s">
        <v>1405</v>
      </c>
    </row>
    <row r="3519" spans="1:8" x14ac:dyDescent="0.15">
      <c r="A3519" s="232">
        <v>3532</v>
      </c>
      <c r="B3519" t="s">
        <v>9500</v>
      </c>
      <c r="C3519" t="s">
        <v>9501</v>
      </c>
      <c r="D3519" t="s">
        <v>476</v>
      </c>
      <c r="E3519" s="2" t="s">
        <v>1392</v>
      </c>
      <c r="F3519" t="s">
        <v>1945</v>
      </c>
      <c r="G3519" s="2" t="s">
        <v>9502</v>
      </c>
      <c r="H3519" t="s">
        <v>1405</v>
      </c>
    </row>
    <row r="3520" spans="1:8" x14ac:dyDescent="0.15">
      <c r="A3520" s="232">
        <v>3533</v>
      </c>
      <c r="B3520" t="s">
        <v>9503</v>
      </c>
      <c r="C3520" t="s">
        <v>9504</v>
      </c>
      <c r="D3520" t="s">
        <v>476</v>
      </c>
      <c r="E3520" s="2" t="s">
        <v>1392</v>
      </c>
      <c r="F3520" t="s">
        <v>2174</v>
      </c>
      <c r="G3520" s="2" t="s">
        <v>671</v>
      </c>
      <c r="H3520" t="s">
        <v>1405</v>
      </c>
    </row>
    <row r="3521" spans="1:8" x14ac:dyDescent="0.15">
      <c r="A3521" s="232">
        <v>3534</v>
      </c>
      <c r="B3521" t="s">
        <v>9505</v>
      </c>
      <c r="C3521" t="s">
        <v>9506</v>
      </c>
      <c r="D3521" t="s">
        <v>476</v>
      </c>
      <c r="E3521" s="2" t="s">
        <v>1392</v>
      </c>
      <c r="F3521" t="s">
        <v>2174</v>
      </c>
      <c r="G3521" s="2" t="s">
        <v>857</v>
      </c>
      <c r="H3521" t="s">
        <v>1405</v>
      </c>
    </row>
    <row r="3522" spans="1:8" x14ac:dyDescent="0.15">
      <c r="A3522" s="232">
        <v>3535</v>
      </c>
      <c r="B3522" t="s">
        <v>9507</v>
      </c>
      <c r="C3522" t="s">
        <v>9508</v>
      </c>
      <c r="D3522" t="s">
        <v>476</v>
      </c>
      <c r="E3522" s="2" t="s">
        <v>1392</v>
      </c>
      <c r="F3522" t="s">
        <v>1945</v>
      </c>
      <c r="G3522" s="2" t="s">
        <v>863</v>
      </c>
      <c r="H3522" t="s">
        <v>1405</v>
      </c>
    </row>
    <row r="3523" spans="1:8" x14ac:dyDescent="0.15">
      <c r="A3523" s="232">
        <v>3536</v>
      </c>
      <c r="B3523" t="s">
        <v>9509</v>
      </c>
      <c r="C3523" t="s">
        <v>9510</v>
      </c>
      <c r="D3523" t="s">
        <v>476</v>
      </c>
      <c r="E3523" s="2" t="s">
        <v>1392</v>
      </c>
      <c r="F3523" t="s">
        <v>2206</v>
      </c>
      <c r="G3523" s="2" t="s">
        <v>9511</v>
      </c>
      <c r="H3523" t="s">
        <v>1405</v>
      </c>
    </row>
    <row r="3524" spans="1:8" x14ac:dyDescent="0.15">
      <c r="A3524" s="232">
        <v>3537</v>
      </c>
      <c r="B3524" t="s">
        <v>9512</v>
      </c>
      <c r="C3524" t="s">
        <v>9513</v>
      </c>
      <c r="D3524" t="s">
        <v>428</v>
      </c>
      <c r="E3524" s="2" t="s">
        <v>269</v>
      </c>
      <c r="F3524" t="s">
        <v>2003</v>
      </c>
      <c r="G3524" s="2" t="s">
        <v>1108</v>
      </c>
      <c r="H3524" t="s">
        <v>1405</v>
      </c>
    </row>
    <row r="3525" spans="1:8" x14ac:dyDescent="0.15">
      <c r="A3525" s="232">
        <v>3538</v>
      </c>
      <c r="B3525" t="s">
        <v>9514</v>
      </c>
      <c r="C3525" t="s">
        <v>9515</v>
      </c>
      <c r="D3525" t="s">
        <v>428</v>
      </c>
      <c r="E3525" s="2" t="s">
        <v>269</v>
      </c>
      <c r="F3525" t="s">
        <v>2018</v>
      </c>
      <c r="G3525" s="2" t="s">
        <v>1315</v>
      </c>
      <c r="H3525" t="s">
        <v>1405</v>
      </c>
    </row>
    <row r="3526" spans="1:8" x14ac:dyDescent="0.15">
      <c r="A3526" s="232">
        <v>3539</v>
      </c>
      <c r="B3526" t="s">
        <v>9516</v>
      </c>
      <c r="C3526" t="s">
        <v>9517</v>
      </c>
      <c r="D3526" t="s">
        <v>428</v>
      </c>
      <c r="E3526" s="2" t="s">
        <v>269</v>
      </c>
      <c r="F3526" t="s">
        <v>1910</v>
      </c>
      <c r="G3526" s="2" t="s">
        <v>716</v>
      </c>
      <c r="H3526" t="s">
        <v>1405</v>
      </c>
    </row>
    <row r="3527" spans="1:8" x14ac:dyDescent="0.15">
      <c r="A3527" s="232">
        <v>3540</v>
      </c>
      <c r="B3527" t="s">
        <v>9518</v>
      </c>
      <c r="C3527" t="s">
        <v>9519</v>
      </c>
      <c r="D3527" t="s">
        <v>428</v>
      </c>
      <c r="E3527" s="2" t="s">
        <v>269</v>
      </c>
      <c r="F3527" t="s">
        <v>1932</v>
      </c>
      <c r="G3527" s="2" t="s">
        <v>786</v>
      </c>
      <c r="H3527" t="s">
        <v>1405</v>
      </c>
    </row>
    <row r="3528" spans="1:8" x14ac:dyDescent="0.15">
      <c r="A3528" s="232">
        <v>3541</v>
      </c>
      <c r="B3528" t="s">
        <v>9520</v>
      </c>
      <c r="C3528" t="s">
        <v>9521</v>
      </c>
      <c r="D3528" t="s">
        <v>428</v>
      </c>
      <c r="E3528" s="2" t="s">
        <v>269</v>
      </c>
      <c r="F3528" t="s">
        <v>1910</v>
      </c>
      <c r="G3528" s="2" t="s">
        <v>3287</v>
      </c>
      <c r="H3528" t="s">
        <v>1405</v>
      </c>
    </row>
    <row r="3529" spans="1:8" x14ac:dyDescent="0.15">
      <c r="A3529" s="232">
        <v>3542</v>
      </c>
      <c r="B3529" t="s">
        <v>9522</v>
      </c>
      <c r="C3529" t="s">
        <v>9523</v>
      </c>
      <c r="D3529" t="s">
        <v>428</v>
      </c>
      <c r="E3529" s="2" t="s">
        <v>269</v>
      </c>
      <c r="F3529" t="s">
        <v>1932</v>
      </c>
      <c r="G3529" s="2" t="s">
        <v>2124</v>
      </c>
      <c r="H3529" t="s">
        <v>1405</v>
      </c>
    </row>
    <row r="3530" spans="1:8" x14ac:dyDescent="0.15">
      <c r="A3530" s="232">
        <v>3543</v>
      </c>
      <c r="B3530" t="s">
        <v>9524</v>
      </c>
      <c r="C3530" t="s">
        <v>9525</v>
      </c>
      <c r="D3530" t="s">
        <v>428</v>
      </c>
      <c r="E3530" s="2" t="s">
        <v>269</v>
      </c>
      <c r="F3530" t="s">
        <v>2003</v>
      </c>
      <c r="G3530" s="2" t="s">
        <v>1310</v>
      </c>
      <c r="H3530" t="s">
        <v>1405</v>
      </c>
    </row>
    <row r="3531" spans="1:8" x14ac:dyDescent="0.15">
      <c r="A3531" s="232">
        <v>3544</v>
      </c>
      <c r="B3531" t="s">
        <v>9526</v>
      </c>
      <c r="C3531" t="s">
        <v>9527</v>
      </c>
      <c r="D3531" t="s">
        <v>428</v>
      </c>
      <c r="E3531" s="2" t="s">
        <v>269</v>
      </c>
      <c r="F3531" t="s">
        <v>1910</v>
      </c>
      <c r="G3531" s="2" t="s">
        <v>1010</v>
      </c>
      <c r="H3531" t="s">
        <v>1405</v>
      </c>
    </row>
    <row r="3532" spans="1:8" x14ac:dyDescent="0.15">
      <c r="A3532" s="232">
        <v>3545</v>
      </c>
      <c r="B3532" t="s">
        <v>9528</v>
      </c>
      <c r="C3532" t="s">
        <v>9529</v>
      </c>
      <c r="D3532" t="s">
        <v>428</v>
      </c>
      <c r="E3532" s="2" t="s">
        <v>269</v>
      </c>
      <c r="F3532" t="s">
        <v>1910</v>
      </c>
      <c r="G3532" s="2" t="s">
        <v>3106</v>
      </c>
      <c r="H3532" t="s">
        <v>1405</v>
      </c>
    </row>
    <row r="3533" spans="1:8" x14ac:dyDescent="0.15">
      <c r="A3533" s="232">
        <v>3546</v>
      </c>
      <c r="B3533" t="s">
        <v>9530</v>
      </c>
      <c r="C3533" t="s">
        <v>9531</v>
      </c>
      <c r="D3533" t="s">
        <v>428</v>
      </c>
      <c r="E3533" s="2" t="s">
        <v>270</v>
      </c>
      <c r="F3533" t="s">
        <v>1910</v>
      </c>
      <c r="G3533" s="2" t="s">
        <v>1164</v>
      </c>
      <c r="H3533" t="s">
        <v>1405</v>
      </c>
    </row>
    <row r="3534" spans="1:8" x14ac:dyDescent="0.15">
      <c r="A3534" s="232">
        <v>3547</v>
      </c>
      <c r="B3534" t="s">
        <v>9532</v>
      </c>
      <c r="C3534" t="s">
        <v>9533</v>
      </c>
      <c r="D3534" t="s">
        <v>428</v>
      </c>
      <c r="E3534" s="2" t="s">
        <v>270</v>
      </c>
      <c r="F3534" t="s">
        <v>1910</v>
      </c>
      <c r="G3534" s="2" t="s">
        <v>864</v>
      </c>
      <c r="H3534" t="s">
        <v>1405</v>
      </c>
    </row>
    <row r="3535" spans="1:8" x14ac:dyDescent="0.15">
      <c r="A3535" s="232">
        <v>3548</v>
      </c>
      <c r="B3535" t="s">
        <v>9534</v>
      </c>
      <c r="C3535" t="s">
        <v>9535</v>
      </c>
      <c r="D3535" t="s">
        <v>428</v>
      </c>
      <c r="E3535" s="2" t="s">
        <v>270</v>
      </c>
      <c r="F3535" t="s">
        <v>2055</v>
      </c>
      <c r="G3535" s="2" t="s">
        <v>1144</v>
      </c>
      <c r="H3535" t="s">
        <v>1405</v>
      </c>
    </row>
    <row r="3536" spans="1:8" x14ac:dyDescent="0.15">
      <c r="A3536" s="232">
        <v>3549</v>
      </c>
      <c r="B3536" t="s">
        <v>9536</v>
      </c>
      <c r="C3536" t="s">
        <v>9537</v>
      </c>
      <c r="D3536" t="s">
        <v>428</v>
      </c>
      <c r="E3536" s="2" t="s">
        <v>270</v>
      </c>
      <c r="F3536" t="s">
        <v>2366</v>
      </c>
      <c r="G3536" s="2" t="s">
        <v>2199</v>
      </c>
      <c r="H3536" t="s">
        <v>1405</v>
      </c>
    </row>
    <row r="3537" spans="1:8" x14ac:dyDescent="0.15">
      <c r="A3537" s="232">
        <v>3550</v>
      </c>
      <c r="B3537" t="s">
        <v>9538</v>
      </c>
      <c r="C3537" t="s">
        <v>9539</v>
      </c>
      <c r="D3537" t="s">
        <v>428</v>
      </c>
      <c r="E3537" s="2" t="s">
        <v>270</v>
      </c>
      <c r="F3537" t="s">
        <v>1910</v>
      </c>
      <c r="G3537" s="2" t="s">
        <v>559</v>
      </c>
      <c r="H3537" t="s">
        <v>1405</v>
      </c>
    </row>
    <row r="3538" spans="1:8" x14ac:dyDescent="0.15">
      <c r="A3538" s="232">
        <v>3551</v>
      </c>
      <c r="B3538" t="s">
        <v>9540</v>
      </c>
      <c r="C3538" t="s">
        <v>9541</v>
      </c>
      <c r="D3538" t="s">
        <v>428</v>
      </c>
      <c r="E3538" s="2" t="s">
        <v>271</v>
      </c>
      <c r="F3538" t="s">
        <v>2003</v>
      </c>
      <c r="G3538" s="2" t="s">
        <v>2140</v>
      </c>
      <c r="H3538" t="s">
        <v>1405</v>
      </c>
    </row>
    <row r="3539" spans="1:8" x14ac:dyDescent="0.15">
      <c r="A3539" s="232">
        <v>3552</v>
      </c>
      <c r="B3539" t="s">
        <v>9542</v>
      </c>
      <c r="C3539" t="s">
        <v>9543</v>
      </c>
      <c r="D3539" t="s">
        <v>428</v>
      </c>
      <c r="E3539" s="2" t="s">
        <v>271</v>
      </c>
      <c r="F3539" t="s">
        <v>1910</v>
      </c>
      <c r="G3539" s="2" t="s">
        <v>9544</v>
      </c>
      <c r="H3539" t="s">
        <v>1405</v>
      </c>
    </row>
    <row r="3540" spans="1:8" x14ac:dyDescent="0.15">
      <c r="A3540" s="232">
        <v>3553</v>
      </c>
      <c r="B3540" t="s">
        <v>9545</v>
      </c>
      <c r="C3540" t="s">
        <v>9546</v>
      </c>
      <c r="D3540" t="s">
        <v>428</v>
      </c>
      <c r="E3540" s="2" t="s">
        <v>271</v>
      </c>
      <c r="F3540" t="s">
        <v>1910</v>
      </c>
      <c r="G3540" s="2" t="s">
        <v>9547</v>
      </c>
      <c r="H3540" t="s">
        <v>1405</v>
      </c>
    </row>
    <row r="3541" spans="1:8" x14ac:dyDescent="0.15">
      <c r="A3541" s="232">
        <v>3554</v>
      </c>
      <c r="B3541" t="s">
        <v>9548</v>
      </c>
      <c r="C3541" t="s">
        <v>9549</v>
      </c>
      <c r="D3541" t="s">
        <v>428</v>
      </c>
      <c r="E3541" s="2" t="s">
        <v>271</v>
      </c>
      <c r="F3541" t="s">
        <v>2137</v>
      </c>
      <c r="G3541" s="2" t="s">
        <v>552</v>
      </c>
      <c r="H3541" t="s">
        <v>1405</v>
      </c>
    </row>
    <row r="3542" spans="1:8" x14ac:dyDescent="0.15">
      <c r="A3542" s="232">
        <v>3555</v>
      </c>
      <c r="B3542" t="s">
        <v>9550</v>
      </c>
      <c r="C3542" t="s">
        <v>9551</v>
      </c>
      <c r="D3542" t="s">
        <v>428</v>
      </c>
      <c r="E3542" s="2" t="s">
        <v>271</v>
      </c>
      <c r="F3542" t="s">
        <v>2273</v>
      </c>
      <c r="G3542" s="2" t="s">
        <v>7507</v>
      </c>
      <c r="H3542" t="s">
        <v>1405</v>
      </c>
    </row>
    <row r="3543" spans="1:8" x14ac:dyDescent="0.15">
      <c r="A3543" s="232">
        <v>3556</v>
      </c>
      <c r="B3543" t="s">
        <v>9552</v>
      </c>
      <c r="C3543" t="s">
        <v>9553</v>
      </c>
      <c r="D3543" t="s">
        <v>9554</v>
      </c>
      <c r="E3543" s="2" t="s">
        <v>66</v>
      </c>
      <c r="F3543" t="s">
        <v>1910</v>
      </c>
      <c r="G3543" s="2" t="s">
        <v>9555</v>
      </c>
      <c r="H3543" t="s">
        <v>1405</v>
      </c>
    </row>
    <row r="3544" spans="1:8" x14ac:dyDescent="0.15">
      <c r="A3544" s="232">
        <v>3557</v>
      </c>
      <c r="B3544" t="s">
        <v>9556</v>
      </c>
      <c r="C3544" t="s">
        <v>9557</v>
      </c>
      <c r="D3544" t="s">
        <v>9554</v>
      </c>
      <c r="E3544" s="2" t="s">
        <v>66</v>
      </c>
      <c r="F3544" t="s">
        <v>2021</v>
      </c>
      <c r="G3544" s="2" t="s">
        <v>9558</v>
      </c>
      <c r="H3544" t="s">
        <v>1405</v>
      </c>
    </row>
    <row r="3545" spans="1:8" x14ac:dyDescent="0.15">
      <c r="A3545" s="232">
        <v>3558</v>
      </c>
      <c r="B3545" t="s">
        <v>9559</v>
      </c>
      <c r="C3545" t="s">
        <v>9560</v>
      </c>
      <c r="D3545" t="s">
        <v>9554</v>
      </c>
      <c r="E3545" s="2" t="s">
        <v>70</v>
      </c>
      <c r="F3545" t="s">
        <v>2003</v>
      </c>
      <c r="G3545" s="2" t="s">
        <v>9561</v>
      </c>
      <c r="H3545" t="s">
        <v>1405</v>
      </c>
    </row>
    <row r="3546" spans="1:8" x14ac:dyDescent="0.15">
      <c r="A3546" s="232">
        <v>3559</v>
      </c>
      <c r="B3546" t="s">
        <v>9562</v>
      </c>
      <c r="C3546" t="s">
        <v>9563</v>
      </c>
      <c r="D3546" t="s">
        <v>9554</v>
      </c>
      <c r="E3546" s="2" t="s">
        <v>70</v>
      </c>
      <c r="F3546" t="s">
        <v>1910</v>
      </c>
      <c r="G3546" s="2" t="s">
        <v>9564</v>
      </c>
      <c r="H3546" t="s">
        <v>1405</v>
      </c>
    </row>
    <row r="3547" spans="1:8" x14ac:dyDescent="0.15">
      <c r="A3547" s="232">
        <v>3560</v>
      </c>
      <c r="B3547" t="s">
        <v>9565</v>
      </c>
      <c r="C3547" t="s">
        <v>9566</v>
      </c>
      <c r="D3547" t="s">
        <v>440</v>
      </c>
      <c r="E3547" s="2" t="s">
        <v>270</v>
      </c>
      <c r="F3547" t="s">
        <v>1910</v>
      </c>
      <c r="G3547" s="2" t="s">
        <v>3713</v>
      </c>
      <c r="H3547" t="s">
        <v>1405</v>
      </c>
    </row>
    <row r="3548" spans="1:8" x14ac:dyDescent="0.15">
      <c r="A3548" s="232">
        <v>3561</v>
      </c>
      <c r="B3548" t="s">
        <v>9567</v>
      </c>
      <c r="C3548" t="s">
        <v>9568</v>
      </c>
      <c r="D3548" t="s">
        <v>440</v>
      </c>
      <c r="E3548" s="2" t="s">
        <v>270</v>
      </c>
      <c r="F3548" t="s">
        <v>1910</v>
      </c>
      <c r="G3548" s="2" t="s">
        <v>781</v>
      </c>
      <c r="H3548" t="s">
        <v>1405</v>
      </c>
    </row>
    <row r="3549" spans="1:8" x14ac:dyDescent="0.15">
      <c r="A3549" s="232">
        <v>3562</v>
      </c>
      <c r="B3549" t="s">
        <v>9569</v>
      </c>
      <c r="C3549" t="s">
        <v>9570</v>
      </c>
      <c r="D3549" t="s">
        <v>440</v>
      </c>
      <c r="E3549" s="2" t="s">
        <v>270</v>
      </c>
      <c r="F3549" t="s">
        <v>1910</v>
      </c>
      <c r="G3549" s="2" t="s">
        <v>1316</v>
      </c>
      <c r="H3549" t="s">
        <v>1405</v>
      </c>
    </row>
    <row r="3550" spans="1:8" x14ac:dyDescent="0.15">
      <c r="A3550" s="232">
        <v>3563</v>
      </c>
      <c r="B3550" t="s">
        <v>9571</v>
      </c>
      <c r="C3550" t="s">
        <v>9572</v>
      </c>
      <c r="D3550" t="s">
        <v>440</v>
      </c>
      <c r="E3550" s="2" t="s">
        <v>270</v>
      </c>
      <c r="F3550" t="s">
        <v>1917</v>
      </c>
      <c r="G3550" s="2" t="s">
        <v>2395</v>
      </c>
      <c r="H3550" t="s">
        <v>1405</v>
      </c>
    </row>
    <row r="3551" spans="1:8" x14ac:dyDescent="0.15">
      <c r="A3551" s="232">
        <v>3564</v>
      </c>
      <c r="B3551" t="s">
        <v>9573</v>
      </c>
      <c r="C3551" t="s">
        <v>9574</v>
      </c>
      <c r="D3551" t="s">
        <v>440</v>
      </c>
      <c r="E3551" s="2" t="s">
        <v>269</v>
      </c>
      <c r="F3551" t="s">
        <v>1910</v>
      </c>
      <c r="G3551" s="2" t="s">
        <v>724</v>
      </c>
      <c r="H3551" t="s">
        <v>1405</v>
      </c>
    </row>
    <row r="3552" spans="1:8" x14ac:dyDescent="0.15">
      <c r="A3552" s="232">
        <v>3565</v>
      </c>
      <c r="B3552" t="s">
        <v>9575</v>
      </c>
      <c r="C3552" t="s">
        <v>9576</v>
      </c>
      <c r="D3552" t="s">
        <v>440</v>
      </c>
      <c r="E3552" s="2" t="s">
        <v>269</v>
      </c>
      <c r="F3552" t="s">
        <v>2010</v>
      </c>
      <c r="G3552" s="2" t="s">
        <v>527</v>
      </c>
      <c r="H3552" t="s">
        <v>1405</v>
      </c>
    </row>
    <row r="3553" spans="1:8" x14ac:dyDescent="0.15">
      <c r="A3553" s="232">
        <v>3566</v>
      </c>
      <c r="B3553" t="s">
        <v>9577</v>
      </c>
      <c r="C3553" t="s">
        <v>9578</v>
      </c>
      <c r="D3553" t="s">
        <v>440</v>
      </c>
      <c r="E3553" s="2" t="s">
        <v>269</v>
      </c>
      <c r="F3553" t="s">
        <v>1910</v>
      </c>
      <c r="G3553" s="2" t="s">
        <v>1016</v>
      </c>
      <c r="H3553" t="s">
        <v>1405</v>
      </c>
    </row>
    <row r="3554" spans="1:8" x14ac:dyDescent="0.15">
      <c r="A3554" s="232">
        <v>3567</v>
      </c>
      <c r="B3554" t="s">
        <v>9579</v>
      </c>
      <c r="C3554" t="s">
        <v>9580</v>
      </c>
      <c r="D3554" t="s">
        <v>440</v>
      </c>
      <c r="E3554" s="2" t="s">
        <v>269</v>
      </c>
      <c r="F3554" t="s">
        <v>1910</v>
      </c>
      <c r="G3554" s="2" t="s">
        <v>1014</v>
      </c>
      <c r="H3554" t="s">
        <v>1405</v>
      </c>
    </row>
    <row r="3555" spans="1:8" x14ac:dyDescent="0.15">
      <c r="A3555" s="232">
        <v>3568</v>
      </c>
      <c r="B3555" t="s">
        <v>9581</v>
      </c>
      <c r="C3555" t="s">
        <v>9582</v>
      </c>
      <c r="D3555" t="s">
        <v>440</v>
      </c>
      <c r="E3555" s="2" t="s">
        <v>269</v>
      </c>
      <c r="F3555" t="s">
        <v>1901</v>
      </c>
      <c r="G3555" s="2" t="s">
        <v>3103</v>
      </c>
      <c r="H3555" t="s">
        <v>1405</v>
      </c>
    </row>
    <row r="3556" spans="1:8" x14ac:dyDescent="0.15">
      <c r="A3556" s="232">
        <v>3569</v>
      </c>
      <c r="B3556" t="s">
        <v>9583</v>
      </c>
      <c r="C3556" t="s">
        <v>9584</v>
      </c>
      <c r="D3556" t="s">
        <v>440</v>
      </c>
      <c r="E3556" s="2" t="s">
        <v>269</v>
      </c>
      <c r="F3556" t="s">
        <v>1910</v>
      </c>
      <c r="G3556" s="2" t="s">
        <v>4188</v>
      </c>
      <c r="H3556" t="s">
        <v>1405</v>
      </c>
    </row>
    <row r="3557" spans="1:8" x14ac:dyDescent="0.15">
      <c r="A3557" s="232">
        <v>3570</v>
      </c>
      <c r="B3557" t="s">
        <v>9585</v>
      </c>
      <c r="C3557" t="s">
        <v>9586</v>
      </c>
      <c r="D3557" t="s">
        <v>440</v>
      </c>
      <c r="E3557" s="2" t="s">
        <v>269</v>
      </c>
      <c r="F3557" t="s">
        <v>1910</v>
      </c>
      <c r="G3557" s="2" t="s">
        <v>1317</v>
      </c>
      <c r="H3557" t="s">
        <v>1405</v>
      </c>
    </row>
    <row r="3558" spans="1:8" x14ac:dyDescent="0.15">
      <c r="A3558" s="232">
        <v>3571</v>
      </c>
      <c r="B3558" t="s">
        <v>9587</v>
      </c>
      <c r="C3558" t="s">
        <v>9588</v>
      </c>
      <c r="D3558" t="s">
        <v>440</v>
      </c>
      <c r="E3558" s="2" t="s">
        <v>271</v>
      </c>
      <c r="F3558" t="s">
        <v>2003</v>
      </c>
      <c r="G3558" s="2" t="s">
        <v>9589</v>
      </c>
      <c r="H3558" t="s">
        <v>1405</v>
      </c>
    </row>
    <row r="3559" spans="1:8" x14ac:dyDescent="0.15">
      <c r="A3559" s="232">
        <v>3572</v>
      </c>
      <c r="B3559" t="s">
        <v>9590</v>
      </c>
      <c r="C3559" t="s">
        <v>9591</v>
      </c>
      <c r="D3559" t="s">
        <v>436</v>
      </c>
      <c r="E3559" s="2" t="s">
        <v>271</v>
      </c>
      <c r="F3559" t="s">
        <v>1901</v>
      </c>
      <c r="G3559" s="2" t="s">
        <v>1302</v>
      </c>
      <c r="H3559" t="s">
        <v>1405</v>
      </c>
    </row>
    <row r="3560" spans="1:8" x14ac:dyDescent="0.15">
      <c r="A3560" s="232">
        <v>3573</v>
      </c>
      <c r="B3560" t="s">
        <v>9592</v>
      </c>
      <c r="C3560" t="s">
        <v>9593</v>
      </c>
      <c r="D3560" t="s">
        <v>436</v>
      </c>
      <c r="E3560" s="2" t="s">
        <v>270</v>
      </c>
      <c r="F3560" t="s">
        <v>1901</v>
      </c>
      <c r="G3560" s="2" t="s">
        <v>1144</v>
      </c>
      <c r="H3560" t="s">
        <v>1405</v>
      </c>
    </row>
    <row r="3561" spans="1:8" x14ac:dyDescent="0.15">
      <c r="A3561" s="232">
        <v>3574</v>
      </c>
      <c r="B3561" t="s">
        <v>9594</v>
      </c>
      <c r="C3561" t="s">
        <v>9595</v>
      </c>
      <c r="D3561" t="s">
        <v>436</v>
      </c>
      <c r="E3561" s="2" t="s">
        <v>270</v>
      </c>
      <c r="F3561" t="s">
        <v>2003</v>
      </c>
      <c r="G3561" s="2">
        <v>990929</v>
      </c>
      <c r="H3561" t="s">
        <v>1405</v>
      </c>
    </row>
    <row r="3562" spans="1:8" x14ac:dyDescent="0.15">
      <c r="A3562" s="232">
        <v>3575</v>
      </c>
      <c r="B3562" t="s">
        <v>9596</v>
      </c>
      <c r="C3562" t="s">
        <v>8945</v>
      </c>
      <c r="D3562" t="s">
        <v>436</v>
      </c>
      <c r="E3562" s="2" t="s">
        <v>270</v>
      </c>
      <c r="F3562" t="s">
        <v>1910</v>
      </c>
      <c r="G3562" s="2" t="s">
        <v>640</v>
      </c>
      <c r="H3562" t="s">
        <v>1405</v>
      </c>
    </row>
    <row r="3563" spans="1:8" x14ac:dyDescent="0.15">
      <c r="A3563" s="232">
        <v>3576</v>
      </c>
      <c r="B3563" t="s">
        <v>9597</v>
      </c>
      <c r="C3563" t="s">
        <v>9598</v>
      </c>
      <c r="D3563" t="s">
        <v>436</v>
      </c>
      <c r="E3563" s="2" t="s">
        <v>270</v>
      </c>
      <c r="F3563" t="s">
        <v>2003</v>
      </c>
      <c r="G3563" s="2" t="s">
        <v>1025</v>
      </c>
      <c r="H3563" t="s">
        <v>1405</v>
      </c>
    </row>
    <row r="3564" spans="1:8" x14ac:dyDescent="0.15">
      <c r="A3564" s="232">
        <v>3577</v>
      </c>
      <c r="B3564" t="s">
        <v>9599</v>
      </c>
      <c r="C3564" t="s">
        <v>9600</v>
      </c>
      <c r="D3564" t="s">
        <v>436</v>
      </c>
      <c r="E3564" s="2" t="s">
        <v>270</v>
      </c>
      <c r="F3564" t="s">
        <v>1901</v>
      </c>
      <c r="G3564" s="2" t="s">
        <v>812</v>
      </c>
      <c r="H3564" t="s">
        <v>1405</v>
      </c>
    </row>
    <row r="3565" spans="1:8" x14ac:dyDescent="0.15">
      <c r="A3565" s="232">
        <v>3578</v>
      </c>
      <c r="B3565" t="s">
        <v>9601</v>
      </c>
      <c r="C3565" t="s">
        <v>9602</v>
      </c>
      <c r="D3565" t="s">
        <v>436</v>
      </c>
      <c r="E3565" s="2" t="s">
        <v>270</v>
      </c>
      <c r="F3565" t="s">
        <v>1910</v>
      </c>
      <c r="G3565" s="2" t="s">
        <v>525</v>
      </c>
      <c r="H3565" t="s">
        <v>1405</v>
      </c>
    </row>
    <row r="3566" spans="1:8" x14ac:dyDescent="0.15">
      <c r="A3566" s="232">
        <v>3579</v>
      </c>
      <c r="B3566" t="s">
        <v>9603</v>
      </c>
      <c r="C3566" t="s">
        <v>9604</v>
      </c>
      <c r="D3566" t="s">
        <v>436</v>
      </c>
      <c r="E3566" s="2" t="s">
        <v>269</v>
      </c>
      <c r="F3566" t="s">
        <v>2262</v>
      </c>
      <c r="G3566" s="2" t="s">
        <v>9605</v>
      </c>
      <c r="H3566" t="s">
        <v>1405</v>
      </c>
    </row>
    <row r="3567" spans="1:8" x14ac:dyDescent="0.15">
      <c r="A3567" s="232">
        <v>3580</v>
      </c>
      <c r="B3567" t="s">
        <v>9606</v>
      </c>
      <c r="C3567" t="s">
        <v>9607</v>
      </c>
      <c r="D3567" t="s">
        <v>436</v>
      </c>
      <c r="E3567" s="2" t="s">
        <v>269</v>
      </c>
      <c r="F3567" t="s">
        <v>1910</v>
      </c>
      <c r="G3567" s="2" t="s">
        <v>603</v>
      </c>
      <c r="H3567" t="s">
        <v>1405</v>
      </c>
    </row>
    <row r="3568" spans="1:8" x14ac:dyDescent="0.15">
      <c r="A3568" s="232">
        <v>3581</v>
      </c>
      <c r="B3568" t="s">
        <v>9608</v>
      </c>
      <c r="C3568" t="s">
        <v>9609</v>
      </c>
      <c r="D3568" t="s">
        <v>436</v>
      </c>
      <c r="E3568" s="2" t="s">
        <v>269</v>
      </c>
      <c r="F3568" t="s">
        <v>1901</v>
      </c>
      <c r="G3568" s="2" t="s">
        <v>1218</v>
      </c>
      <c r="H3568" t="s">
        <v>1405</v>
      </c>
    </row>
    <row r="3569" spans="1:8" x14ac:dyDescent="0.15">
      <c r="A3569" s="232">
        <v>3582</v>
      </c>
      <c r="B3569" t="s">
        <v>9610</v>
      </c>
      <c r="C3569" t="s">
        <v>9611</v>
      </c>
      <c r="D3569" t="s">
        <v>436</v>
      </c>
      <c r="E3569" s="2" t="s">
        <v>269</v>
      </c>
      <c r="F3569" t="s">
        <v>2133</v>
      </c>
      <c r="G3569" s="2" t="s">
        <v>1125</v>
      </c>
      <c r="H3569" t="s">
        <v>1405</v>
      </c>
    </row>
    <row r="3570" spans="1:8" x14ac:dyDescent="0.15">
      <c r="A3570" s="232">
        <v>3583</v>
      </c>
      <c r="B3570" t="s">
        <v>9612</v>
      </c>
      <c r="C3570" t="s">
        <v>9613</v>
      </c>
      <c r="D3570" t="s">
        <v>436</v>
      </c>
      <c r="E3570" s="2" t="s">
        <v>269</v>
      </c>
      <c r="F3570" t="s">
        <v>1910</v>
      </c>
      <c r="G3570" s="2" t="s">
        <v>1318</v>
      </c>
      <c r="H3570" t="s">
        <v>1405</v>
      </c>
    </row>
    <row r="3571" spans="1:8" x14ac:dyDescent="0.15">
      <c r="A3571" s="232">
        <v>3584</v>
      </c>
      <c r="B3571" t="s">
        <v>9614</v>
      </c>
      <c r="C3571" t="s">
        <v>9615</v>
      </c>
      <c r="D3571" t="s">
        <v>436</v>
      </c>
      <c r="E3571" s="2" t="s">
        <v>269</v>
      </c>
      <c r="F3571" t="s">
        <v>1910</v>
      </c>
      <c r="G3571" s="2" t="s">
        <v>848</v>
      </c>
      <c r="H3571" t="s">
        <v>1405</v>
      </c>
    </row>
    <row r="3572" spans="1:8" x14ac:dyDescent="0.15">
      <c r="A3572" s="232">
        <v>3585</v>
      </c>
      <c r="B3572" t="s">
        <v>9616</v>
      </c>
      <c r="C3572" t="s">
        <v>9617</v>
      </c>
      <c r="D3572" t="s">
        <v>436</v>
      </c>
      <c r="E3572" s="2" t="s">
        <v>269</v>
      </c>
      <c r="F3572" t="s">
        <v>1910</v>
      </c>
      <c r="G3572" s="2" t="s">
        <v>4344</v>
      </c>
      <c r="H3572" t="s">
        <v>1405</v>
      </c>
    </row>
    <row r="3573" spans="1:8" x14ac:dyDescent="0.15">
      <c r="A3573" s="232">
        <v>3586</v>
      </c>
      <c r="B3573" t="s">
        <v>9618</v>
      </c>
      <c r="C3573" t="s">
        <v>9619</v>
      </c>
      <c r="D3573" t="s">
        <v>436</v>
      </c>
      <c r="E3573" s="2" t="s">
        <v>271</v>
      </c>
      <c r="F3573" t="s">
        <v>1910</v>
      </c>
      <c r="G3573" s="2" t="s">
        <v>553</v>
      </c>
      <c r="H3573" t="s">
        <v>1405</v>
      </c>
    </row>
    <row r="3574" spans="1:8" x14ac:dyDescent="0.15">
      <c r="A3574" s="232">
        <v>3587</v>
      </c>
      <c r="B3574" t="s">
        <v>9620</v>
      </c>
      <c r="C3574" t="s">
        <v>9621</v>
      </c>
      <c r="D3574" t="s">
        <v>389</v>
      </c>
      <c r="E3574" s="2" t="s">
        <v>271</v>
      </c>
      <c r="F3574" t="s">
        <v>2003</v>
      </c>
      <c r="G3574" s="2" t="s">
        <v>970</v>
      </c>
      <c r="H3574" t="s">
        <v>1405</v>
      </c>
    </row>
    <row r="3575" spans="1:8" x14ac:dyDescent="0.15">
      <c r="A3575" s="232">
        <v>3588</v>
      </c>
      <c r="B3575" t="s">
        <v>9622</v>
      </c>
      <c r="C3575" t="s">
        <v>9623</v>
      </c>
      <c r="D3575" t="s">
        <v>389</v>
      </c>
      <c r="E3575" s="2" t="s">
        <v>271</v>
      </c>
      <c r="F3575" t="s">
        <v>1910</v>
      </c>
      <c r="G3575" s="2" t="s">
        <v>5674</v>
      </c>
      <c r="H3575" t="s">
        <v>1405</v>
      </c>
    </row>
    <row r="3576" spans="1:8" x14ac:dyDescent="0.15">
      <c r="A3576" s="232">
        <v>3589</v>
      </c>
      <c r="B3576" t="s">
        <v>9624</v>
      </c>
      <c r="C3576" t="s">
        <v>9625</v>
      </c>
      <c r="D3576" t="s">
        <v>389</v>
      </c>
      <c r="E3576" s="2" t="s">
        <v>271</v>
      </c>
      <c r="F3576" t="s">
        <v>1910</v>
      </c>
      <c r="G3576" s="2" t="s">
        <v>1319</v>
      </c>
      <c r="H3576" t="s">
        <v>1405</v>
      </c>
    </row>
    <row r="3577" spans="1:8" x14ac:dyDescent="0.15">
      <c r="A3577" s="232">
        <v>3590</v>
      </c>
      <c r="B3577" t="s">
        <v>9626</v>
      </c>
      <c r="C3577" t="s">
        <v>9627</v>
      </c>
      <c r="D3577" t="s">
        <v>389</v>
      </c>
      <c r="E3577" s="2" t="s">
        <v>271</v>
      </c>
      <c r="F3577" t="s">
        <v>1901</v>
      </c>
      <c r="G3577" s="2" t="s">
        <v>1135</v>
      </c>
      <c r="H3577" t="s">
        <v>1405</v>
      </c>
    </row>
    <row r="3578" spans="1:8" x14ac:dyDescent="0.15">
      <c r="A3578" s="232">
        <v>3591</v>
      </c>
      <c r="B3578" t="s">
        <v>9628</v>
      </c>
      <c r="C3578" t="s">
        <v>9629</v>
      </c>
      <c r="D3578" t="s">
        <v>389</v>
      </c>
      <c r="E3578" s="2" t="s">
        <v>271</v>
      </c>
      <c r="F3578" t="s">
        <v>1910</v>
      </c>
      <c r="G3578" s="2" t="s">
        <v>1082</v>
      </c>
      <c r="H3578" t="s">
        <v>1405</v>
      </c>
    </row>
    <row r="3579" spans="1:8" x14ac:dyDescent="0.15">
      <c r="A3579" s="232">
        <v>3592</v>
      </c>
      <c r="B3579" t="s">
        <v>9630</v>
      </c>
      <c r="C3579" t="s">
        <v>9631</v>
      </c>
      <c r="D3579" t="s">
        <v>389</v>
      </c>
      <c r="E3579" s="2" t="s">
        <v>271</v>
      </c>
      <c r="F3579" t="s">
        <v>1910</v>
      </c>
      <c r="G3579" s="2" t="s">
        <v>1063</v>
      </c>
      <c r="H3579" t="s">
        <v>1405</v>
      </c>
    </row>
    <row r="3580" spans="1:8" x14ac:dyDescent="0.15">
      <c r="A3580" s="232">
        <v>3593</v>
      </c>
      <c r="B3580" t="s">
        <v>9632</v>
      </c>
      <c r="C3580" t="s">
        <v>9633</v>
      </c>
      <c r="D3580" t="s">
        <v>389</v>
      </c>
      <c r="E3580" s="2" t="s">
        <v>271</v>
      </c>
      <c r="F3580" t="s">
        <v>2003</v>
      </c>
      <c r="G3580" s="2" t="s">
        <v>807</v>
      </c>
      <c r="H3580" t="s">
        <v>1405</v>
      </c>
    </row>
    <row r="3581" spans="1:8" x14ac:dyDescent="0.15">
      <c r="A3581" s="232">
        <v>3594</v>
      </c>
      <c r="B3581" t="s">
        <v>9634</v>
      </c>
      <c r="C3581" t="s">
        <v>9635</v>
      </c>
      <c r="D3581" t="s">
        <v>389</v>
      </c>
      <c r="E3581" s="2" t="s">
        <v>271</v>
      </c>
      <c r="F3581" t="s">
        <v>1910</v>
      </c>
      <c r="G3581" s="2" t="s">
        <v>9636</v>
      </c>
      <c r="H3581" t="s">
        <v>1405</v>
      </c>
    </row>
    <row r="3582" spans="1:8" x14ac:dyDescent="0.15">
      <c r="A3582" s="232">
        <v>3595</v>
      </c>
      <c r="B3582" t="s">
        <v>9637</v>
      </c>
      <c r="C3582" t="s">
        <v>9638</v>
      </c>
      <c r="D3582" t="s">
        <v>389</v>
      </c>
      <c r="E3582" s="2" t="s">
        <v>270</v>
      </c>
      <c r="F3582" t="s">
        <v>2206</v>
      </c>
      <c r="G3582" s="2" t="s">
        <v>2363</v>
      </c>
      <c r="H3582" t="s">
        <v>1405</v>
      </c>
    </row>
    <row r="3583" spans="1:8" x14ac:dyDescent="0.15">
      <c r="A3583" s="232">
        <v>3596</v>
      </c>
      <c r="B3583" t="s">
        <v>9639</v>
      </c>
      <c r="C3583" t="s">
        <v>8181</v>
      </c>
      <c r="D3583" t="s">
        <v>389</v>
      </c>
      <c r="E3583" s="2" t="s">
        <v>270</v>
      </c>
      <c r="F3583" t="s">
        <v>2003</v>
      </c>
      <c r="G3583" s="2" t="s">
        <v>5790</v>
      </c>
      <c r="H3583" t="s">
        <v>1405</v>
      </c>
    </row>
    <row r="3584" spans="1:8" x14ac:dyDescent="0.15">
      <c r="A3584" s="232">
        <v>3597</v>
      </c>
      <c r="B3584" t="s">
        <v>9640</v>
      </c>
      <c r="C3584" t="s">
        <v>9641</v>
      </c>
      <c r="D3584" t="s">
        <v>389</v>
      </c>
      <c r="E3584" s="2" t="s">
        <v>270</v>
      </c>
      <c r="F3584" t="s">
        <v>1910</v>
      </c>
      <c r="G3584" s="2" t="s">
        <v>4268</v>
      </c>
      <c r="H3584" t="s">
        <v>1405</v>
      </c>
    </row>
    <row r="3585" spans="1:8" x14ac:dyDescent="0.15">
      <c r="A3585" s="232">
        <v>3598</v>
      </c>
      <c r="B3585" t="s">
        <v>9642</v>
      </c>
      <c r="C3585" t="s">
        <v>9643</v>
      </c>
      <c r="D3585" t="s">
        <v>389</v>
      </c>
      <c r="E3585" s="2" t="s">
        <v>270</v>
      </c>
      <c r="F3585" t="s">
        <v>1932</v>
      </c>
      <c r="G3585" s="2" t="s">
        <v>8209</v>
      </c>
      <c r="H3585" t="s">
        <v>1405</v>
      </c>
    </row>
    <row r="3586" spans="1:8" x14ac:dyDescent="0.15">
      <c r="A3586" s="232">
        <v>3599</v>
      </c>
      <c r="B3586" t="s">
        <v>9644</v>
      </c>
      <c r="C3586" t="s">
        <v>9645</v>
      </c>
      <c r="D3586" t="s">
        <v>389</v>
      </c>
      <c r="E3586" s="2" t="s">
        <v>270</v>
      </c>
      <c r="F3586" t="s">
        <v>2206</v>
      </c>
      <c r="G3586" s="2" t="s">
        <v>1320</v>
      </c>
      <c r="H3586" t="s">
        <v>1405</v>
      </c>
    </row>
    <row r="3587" spans="1:8" x14ac:dyDescent="0.15">
      <c r="A3587" s="232">
        <v>3600</v>
      </c>
      <c r="B3587" t="s">
        <v>9646</v>
      </c>
      <c r="C3587" t="s">
        <v>9647</v>
      </c>
      <c r="D3587" t="s">
        <v>389</v>
      </c>
      <c r="E3587" s="2" t="s">
        <v>270</v>
      </c>
      <c r="F3587" t="s">
        <v>1910</v>
      </c>
      <c r="G3587" s="2" t="s">
        <v>2398</v>
      </c>
      <c r="H3587" t="s">
        <v>1405</v>
      </c>
    </row>
    <row r="3588" spans="1:8" x14ac:dyDescent="0.15">
      <c r="A3588" s="232">
        <v>3601</v>
      </c>
      <c r="B3588" t="s">
        <v>9648</v>
      </c>
      <c r="C3588" t="s">
        <v>9649</v>
      </c>
      <c r="D3588" t="s">
        <v>389</v>
      </c>
      <c r="E3588" s="2" t="s">
        <v>269</v>
      </c>
      <c r="F3588" t="s">
        <v>1910</v>
      </c>
      <c r="G3588" s="2" t="s">
        <v>1316</v>
      </c>
      <c r="H3588" t="s">
        <v>1405</v>
      </c>
    </row>
    <row r="3589" spans="1:8" x14ac:dyDescent="0.15">
      <c r="A3589" s="232">
        <v>3602</v>
      </c>
      <c r="B3589" t="s">
        <v>9650</v>
      </c>
      <c r="C3589" t="s">
        <v>9651</v>
      </c>
      <c r="D3589" t="s">
        <v>389</v>
      </c>
      <c r="E3589" s="2" t="s">
        <v>269</v>
      </c>
      <c r="F3589" t="s">
        <v>2003</v>
      </c>
      <c r="G3589" s="2" t="s">
        <v>960</v>
      </c>
      <c r="H3589" t="s">
        <v>1405</v>
      </c>
    </row>
    <row r="3590" spans="1:8" x14ac:dyDescent="0.15">
      <c r="A3590" s="232">
        <v>3603</v>
      </c>
      <c r="B3590" t="s">
        <v>9652</v>
      </c>
      <c r="C3590" t="s">
        <v>9653</v>
      </c>
      <c r="D3590" t="s">
        <v>389</v>
      </c>
      <c r="E3590" s="2" t="s">
        <v>269</v>
      </c>
      <c r="F3590" t="s">
        <v>1910</v>
      </c>
      <c r="G3590" s="2" t="s">
        <v>660</v>
      </c>
      <c r="H3590" t="s">
        <v>1405</v>
      </c>
    </row>
    <row r="3591" spans="1:8" x14ac:dyDescent="0.15">
      <c r="A3591" s="232">
        <v>3604</v>
      </c>
      <c r="B3591" t="s">
        <v>9654</v>
      </c>
      <c r="C3591" t="s">
        <v>9655</v>
      </c>
      <c r="D3591" t="s">
        <v>389</v>
      </c>
      <c r="E3591" s="2" t="s">
        <v>269</v>
      </c>
      <c r="F3591" t="s">
        <v>1901</v>
      </c>
      <c r="G3591" s="2" t="s">
        <v>1294</v>
      </c>
      <c r="H3591" t="s">
        <v>1405</v>
      </c>
    </row>
    <row r="3592" spans="1:8" x14ac:dyDescent="0.15">
      <c r="A3592" s="232">
        <v>3605</v>
      </c>
      <c r="B3592" t="s">
        <v>9656</v>
      </c>
      <c r="C3592" t="s">
        <v>9657</v>
      </c>
      <c r="D3592" t="s">
        <v>389</v>
      </c>
      <c r="E3592" s="2" t="s">
        <v>269</v>
      </c>
      <c r="F3592" t="s">
        <v>2111</v>
      </c>
      <c r="G3592" s="2" t="s">
        <v>796</v>
      </c>
      <c r="H3592" t="s">
        <v>1405</v>
      </c>
    </row>
    <row r="3593" spans="1:8" x14ac:dyDescent="0.15">
      <c r="A3593" s="232">
        <v>3606</v>
      </c>
      <c r="B3593" t="s">
        <v>9658</v>
      </c>
      <c r="C3593" t="s">
        <v>9659</v>
      </c>
      <c r="D3593" t="s">
        <v>389</v>
      </c>
      <c r="E3593" s="2" t="s">
        <v>269</v>
      </c>
      <c r="F3593" t="s">
        <v>2087</v>
      </c>
      <c r="G3593" s="2" t="s">
        <v>3953</v>
      </c>
      <c r="H3593" t="s">
        <v>1405</v>
      </c>
    </row>
    <row r="3594" spans="1:8" x14ac:dyDescent="0.15">
      <c r="A3594" s="232">
        <v>3607</v>
      </c>
      <c r="B3594" t="s">
        <v>9660</v>
      </c>
      <c r="C3594" t="s">
        <v>9661</v>
      </c>
      <c r="D3594" t="s">
        <v>389</v>
      </c>
      <c r="E3594" s="2" t="s">
        <v>269</v>
      </c>
      <c r="F3594" t="s">
        <v>2003</v>
      </c>
      <c r="G3594" s="2" t="s">
        <v>5523</v>
      </c>
      <c r="H3594" t="s">
        <v>1405</v>
      </c>
    </row>
    <row r="3595" spans="1:8" x14ac:dyDescent="0.15">
      <c r="A3595" s="232">
        <v>3608</v>
      </c>
      <c r="B3595" t="s">
        <v>9662</v>
      </c>
      <c r="C3595" t="s">
        <v>9663</v>
      </c>
      <c r="D3595" t="s">
        <v>389</v>
      </c>
      <c r="E3595" s="2" t="s">
        <v>269</v>
      </c>
      <c r="F3595" t="s">
        <v>1901</v>
      </c>
      <c r="G3595" s="2" t="s">
        <v>2234</v>
      </c>
      <c r="H3595" t="s">
        <v>1405</v>
      </c>
    </row>
    <row r="3596" spans="1:8" x14ac:dyDescent="0.15">
      <c r="A3596" s="232">
        <v>3609</v>
      </c>
      <c r="B3596" t="s">
        <v>9664</v>
      </c>
      <c r="C3596" t="s">
        <v>9665</v>
      </c>
      <c r="D3596" t="s">
        <v>389</v>
      </c>
      <c r="E3596" s="2" t="s">
        <v>269</v>
      </c>
      <c r="F3596" t="s">
        <v>1901</v>
      </c>
      <c r="G3596" s="2" t="s">
        <v>1321</v>
      </c>
      <c r="H3596" t="s">
        <v>1405</v>
      </c>
    </row>
    <row r="3597" spans="1:8" x14ac:dyDescent="0.15">
      <c r="A3597" s="232">
        <v>3610</v>
      </c>
      <c r="B3597" t="s">
        <v>9666</v>
      </c>
      <c r="C3597" t="s">
        <v>9667</v>
      </c>
      <c r="D3597" t="s">
        <v>389</v>
      </c>
      <c r="E3597" s="2" t="s">
        <v>269</v>
      </c>
      <c r="F3597" t="s">
        <v>2003</v>
      </c>
      <c r="G3597" s="2" t="s">
        <v>768</v>
      </c>
      <c r="H3597" t="s">
        <v>1405</v>
      </c>
    </row>
    <row r="3598" spans="1:8" x14ac:dyDescent="0.15">
      <c r="A3598" s="232">
        <v>3611</v>
      </c>
      <c r="B3598" t="s">
        <v>9668</v>
      </c>
      <c r="C3598" t="s">
        <v>9669</v>
      </c>
      <c r="D3598" t="s">
        <v>389</v>
      </c>
      <c r="E3598" s="2" t="s">
        <v>269</v>
      </c>
      <c r="F3598" t="s">
        <v>1910</v>
      </c>
      <c r="G3598" s="2" t="s">
        <v>2650</v>
      </c>
      <c r="H3598" t="s">
        <v>1405</v>
      </c>
    </row>
    <row r="3599" spans="1:8" x14ac:dyDescent="0.15">
      <c r="A3599" s="232">
        <v>3612</v>
      </c>
      <c r="B3599" t="s">
        <v>9670</v>
      </c>
      <c r="C3599" t="s">
        <v>9671</v>
      </c>
      <c r="D3599" t="s">
        <v>406</v>
      </c>
      <c r="E3599" s="2" t="s">
        <v>271</v>
      </c>
      <c r="F3599" t="s">
        <v>2003</v>
      </c>
      <c r="G3599" s="2" t="s">
        <v>9672</v>
      </c>
      <c r="H3599" t="s">
        <v>1405</v>
      </c>
    </row>
    <row r="3600" spans="1:8" x14ac:dyDescent="0.15">
      <c r="A3600" s="232">
        <v>3613</v>
      </c>
      <c r="B3600" t="s">
        <v>9673</v>
      </c>
      <c r="C3600" t="s">
        <v>9674</v>
      </c>
      <c r="D3600" t="s">
        <v>406</v>
      </c>
      <c r="E3600" s="2" t="s">
        <v>271</v>
      </c>
      <c r="F3600" t="s">
        <v>1932</v>
      </c>
      <c r="G3600" s="2" t="s">
        <v>9675</v>
      </c>
      <c r="H3600" t="s">
        <v>1405</v>
      </c>
    </row>
    <row r="3601" spans="1:8" x14ac:dyDescent="0.15">
      <c r="A3601" s="232">
        <v>3614</v>
      </c>
      <c r="B3601" t="s">
        <v>9676</v>
      </c>
      <c r="C3601" t="s">
        <v>9677</v>
      </c>
      <c r="D3601" t="s">
        <v>406</v>
      </c>
      <c r="E3601" s="2" t="s">
        <v>271</v>
      </c>
      <c r="F3601" t="s">
        <v>1910</v>
      </c>
      <c r="G3601" s="2" t="s">
        <v>2739</v>
      </c>
      <c r="H3601" t="s">
        <v>1405</v>
      </c>
    </row>
    <row r="3602" spans="1:8" x14ac:dyDescent="0.15">
      <c r="A3602" s="232">
        <v>3615</v>
      </c>
      <c r="B3602" t="s">
        <v>9678</v>
      </c>
      <c r="C3602" t="s">
        <v>9679</v>
      </c>
      <c r="D3602" t="s">
        <v>406</v>
      </c>
      <c r="E3602" s="2" t="s">
        <v>271</v>
      </c>
      <c r="F3602" t="s">
        <v>1910</v>
      </c>
      <c r="G3602" s="2" t="s">
        <v>9680</v>
      </c>
      <c r="H3602" t="s">
        <v>1405</v>
      </c>
    </row>
    <row r="3603" spans="1:8" x14ac:dyDescent="0.15">
      <c r="A3603" s="232">
        <v>3616</v>
      </c>
      <c r="B3603" t="s">
        <v>9681</v>
      </c>
      <c r="C3603" t="s">
        <v>9682</v>
      </c>
      <c r="D3603" t="s">
        <v>406</v>
      </c>
      <c r="E3603" s="2" t="s">
        <v>271</v>
      </c>
      <c r="F3603" t="s">
        <v>2003</v>
      </c>
      <c r="G3603" s="2" t="s">
        <v>1322</v>
      </c>
      <c r="H3603" t="s">
        <v>1405</v>
      </c>
    </row>
    <row r="3604" spans="1:8" x14ac:dyDescent="0.15">
      <c r="A3604" s="232">
        <v>3617</v>
      </c>
      <c r="B3604" t="s">
        <v>9683</v>
      </c>
      <c r="C3604" t="s">
        <v>9684</v>
      </c>
      <c r="D3604" t="s">
        <v>406</v>
      </c>
      <c r="E3604" s="2" t="s">
        <v>271</v>
      </c>
      <c r="F3604" t="s">
        <v>2003</v>
      </c>
      <c r="G3604" s="2" t="s">
        <v>9685</v>
      </c>
      <c r="H3604" t="s">
        <v>1405</v>
      </c>
    </row>
    <row r="3605" spans="1:8" x14ac:dyDescent="0.15">
      <c r="A3605" s="232">
        <v>3618</v>
      </c>
      <c r="B3605" t="s">
        <v>9686</v>
      </c>
      <c r="C3605" t="s">
        <v>9687</v>
      </c>
      <c r="D3605" t="s">
        <v>406</v>
      </c>
      <c r="E3605" s="2" t="s">
        <v>271</v>
      </c>
      <c r="F3605" t="s">
        <v>1910</v>
      </c>
      <c r="G3605" s="2" t="s">
        <v>838</v>
      </c>
      <c r="H3605" t="s">
        <v>1405</v>
      </c>
    </row>
    <row r="3606" spans="1:8" x14ac:dyDescent="0.15">
      <c r="A3606" s="232">
        <v>3619</v>
      </c>
      <c r="B3606" t="s">
        <v>9688</v>
      </c>
      <c r="C3606" t="s">
        <v>9689</v>
      </c>
      <c r="D3606" t="s">
        <v>406</v>
      </c>
      <c r="E3606" s="2" t="s">
        <v>270</v>
      </c>
      <c r="F3606" t="s">
        <v>1932</v>
      </c>
      <c r="G3606" s="2" t="s">
        <v>3634</v>
      </c>
      <c r="H3606" t="s">
        <v>1405</v>
      </c>
    </row>
    <row r="3607" spans="1:8" x14ac:dyDescent="0.15">
      <c r="A3607" s="232">
        <v>3620</v>
      </c>
      <c r="B3607" t="s">
        <v>9690</v>
      </c>
      <c r="C3607" t="s">
        <v>9691</v>
      </c>
      <c r="D3607" t="s">
        <v>406</v>
      </c>
      <c r="E3607" s="2" t="s">
        <v>271</v>
      </c>
      <c r="F3607" t="s">
        <v>2003</v>
      </c>
      <c r="G3607" s="2" t="s">
        <v>9692</v>
      </c>
      <c r="H3607" t="s">
        <v>1405</v>
      </c>
    </row>
    <row r="3608" spans="1:8" x14ac:dyDescent="0.15">
      <c r="A3608" s="232">
        <v>3621</v>
      </c>
      <c r="B3608" t="s">
        <v>9693</v>
      </c>
      <c r="C3608" t="s">
        <v>9694</v>
      </c>
      <c r="D3608" t="s">
        <v>406</v>
      </c>
      <c r="E3608" s="2" t="s">
        <v>269</v>
      </c>
      <c r="F3608" t="s">
        <v>2003</v>
      </c>
      <c r="G3608" s="2" t="s">
        <v>1013</v>
      </c>
      <c r="H3608" t="s">
        <v>1405</v>
      </c>
    </row>
    <row r="3609" spans="1:8" x14ac:dyDescent="0.15">
      <c r="A3609" s="232">
        <v>3622</v>
      </c>
      <c r="B3609" t="s">
        <v>9695</v>
      </c>
      <c r="C3609" t="s">
        <v>9696</v>
      </c>
      <c r="D3609" t="s">
        <v>406</v>
      </c>
      <c r="E3609" s="2" t="s">
        <v>269</v>
      </c>
      <c r="F3609" t="s">
        <v>1910</v>
      </c>
      <c r="G3609" s="2" t="s">
        <v>1250</v>
      </c>
      <c r="H3609" t="s">
        <v>1405</v>
      </c>
    </row>
    <row r="3610" spans="1:8" x14ac:dyDescent="0.15">
      <c r="A3610" s="232">
        <v>3623</v>
      </c>
      <c r="B3610" t="s">
        <v>9697</v>
      </c>
      <c r="C3610" t="s">
        <v>9698</v>
      </c>
      <c r="D3610" t="s">
        <v>400</v>
      </c>
      <c r="E3610" s="2" t="s">
        <v>271</v>
      </c>
      <c r="F3610" t="s">
        <v>2090</v>
      </c>
      <c r="G3610" s="2" t="s">
        <v>1142</v>
      </c>
      <c r="H3610" t="s">
        <v>1405</v>
      </c>
    </row>
    <row r="3611" spans="1:8" x14ac:dyDescent="0.15">
      <c r="A3611" s="232">
        <v>3624</v>
      </c>
      <c r="B3611" t="s">
        <v>9699</v>
      </c>
      <c r="C3611" t="s">
        <v>9700</v>
      </c>
      <c r="D3611" t="s">
        <v>400</v>
      </c>
      <c r="E3611" s="2" t="s">
        <v>271</v>
      </c>
      <c r="F3611" t="s">
        <v>1910</v>
      </c>
      <c r="G3611" s="2" t="s">
        <v>1178</v>
      </c>
      <c r="H3611" t="s">
        <v>1405</v>
      </c>
    </row>
    <row r="3612" spans="1:8" x14ac:dyDescent="0.15">
      <c r="A3612" s="232">
        <v>3625</v>
      </c>
      <c r="B3612" t="s">
        <v>9701</v>
      </c>
      <c r="C3612" t="s">
        <v>9702</v>
      </c>
      <c r="D3612" t="s">
        <v>400</v>
      </c>
      <c r="E3612" s="2" t="s">
        <v>271</v>
      </c>
      <c r="F3612" t="s">
        <v>2021</v>
      </c>
      <c r="G3612" s="2" t="s">
        <v>1056</v>
      </c>
      <c r="H3612" t="s">
        <v>1405</v>
      </c>
    </row>
    <row r="3613" spans="1:8" x14ac:dyDescent="0.15">
      <c r="A3613" s="232">
        <v>3626</v>
      </c>
      <c r="B3613" t="s">
        <v>9703</v>
      </c>
      <c r="C3613" t="s">
        <v>9704</v>
      </c>
      <c r="D3613" t="s">
        <v>400</v>
      </c>
      <c r="E3613" s="2" t="s">
        <v>271</v>
      </c>
      <c r="F3613" t="s">
        <v>2010</v>
      </c>
      <c r="G3613" s="2" t="s">
        <v>6327</v>
      </c>
      <c r="H3613" t="s">
        <v>1405</v>
      </c>
    </row>
    <row r="3614" spans="1:8" x14ac:dyDescent="0.15">
      <c r="A3614" s="232">
        <v>3627</v>
      </c>
      <c r="B3614" t="s">
        <v>9705</v>
      </c>
      <c r="C3614" t="s">
        <v>9706</v>
      </c>
      <c r="D3614" t="s">
        <v>400</v>
      </c>
      <c r="E3614" s="2" t="s">
        <v>271</v>
      </c>
      <c r="F3614" t="s">
        <v>1910</v>
      </c>
      <c r="G3614" s="2" t="s">
        <v>546</v>
      </c>
      <c r="H3614" t="s">
        <v>1405</v>
      </c>
    </row>
    <row r="3615" spans="1:8" x14ac:dyDescent="0.15">
      <c r="A3615" s="232">
        <v>3628</v>
      </c>
      <c r="B3615" t="s">
        <v>9707</v>
      </c>
      <c r="C3615" t="s">
        <v>9708</v>
      </c>
      <c r="D3615" t="s">
        <v>400</v>
      </c>
      <c r="E3615" s="2" t="s">
        <v>271</v>
      </c>
      <c r="F3615" t="s">
        <v>27</v>
      </c>
      <c r="G3615" s="2" t="s">
        <v>4422</v>
      </c>
      <c r="H3615" t="s">
        <v>1405</v>
      </c>
    </row>
    <row r="3616" spans="1:8" x14ac:dyDescent="0.15">
      <c r="A3616" s="232">
        <v>3629</v>
      </c>
      <c r="B3616" t="s">
        <v>9709</v>
      </c>
      <c r="C3616" t="s">
        <v>9710</v>
      </c>
      <c r="D3616" t="s">
        <v>400</v>
      </c>
      <c r="E3616" s="2" t="s">
        <v>271</v>
      </c>
      <c r="F3616" t="s">
        <v>2010</v>
      </c>
      <c r="G3616" s="2" t="s">
        <v>585</v>
      </c>
      <c r="H3616" t="s">
        <v>1405</v>
      </c>
    </row>
    <row r="3617" spans="1:8" x14ac:dyDescent="0.15">
      <c r="A3617" s="232">
        <v>3630</v>
      </c>
      <c r="B3617" t="s">
        <v>9711</v>
      </c>
      <c r="C3617" t="s">
        <v>9712</v>
      </c>
      <c r="D3617" t="s">
        <v>400</v>
      </c>
      <c r="E3617" s="2" t="s">
        <v>271</v>
      </c>
      <c r="F3617" t="s">
        <v>2021</v>
      </c>
      <c r="G3617" s="2" t="s">
        <v>804</v>
      </c>
      <c r="H3617" t="s">
        <v>1405</v>
      </c>
    </row>
    <row r="3618" spans="1:8" x14ac:dyDescent="0.15">
      <c r="A3618" s="232">
        <v>3631</v>
      </c>
      <c r="B3618" t="s">
        <v>9713</v>
      </c>
      <c r="C3618" t="s">
        <v>9714</v>
      </c>
      <c r="D3618" t="s">
        <v>400</v>
      </c>
      <c r="E3618" s="2" t="s">
        <v>270</v>
      </c>
      <c r="F3618" t="s">
        <v>2018</v>
      </c>
      <c r="G3618" s="2" t="s">
        <v>2199</v>
      </c>
      <c r="H3618" t="s">
        <v>1405</v>
      </c>
    </row>
    <row r="3619" spans="1:8" x14ac:dyDescent="0.15">
      <c r="A3619" s="232">
        <v>3632</v>
      </c>
      <c r="B3619" t="s">
        <v>9715</v>
      </c>
      <c r="C3619" t="s">
        <v>9716</v>
      </c>
      <c r="D3619" t="s">
        <v>400</v>
      </c>
      <c r="E3619" s="2" t="s">
        <v>270</v>
      </c>
      <c r="F3619" t="s">
        <v>1901</v>
      </c>
      <c r="G3619" s="2" t="s">
        <v>1027</v>
      </c>
      <c r="H3619" t="s">
        <v>1405</v>
      </c>
    </row>
    <row r="3620" spans="1:8" x14ac:dyDescent="0.15">
      <c r="A3620" s="232">
        <v>3633</v>
      </c>
      <c r="B3620" t="s">
        <v>9717</v>
      </c>
      <c r="C3620" t="s">
        <v>9718</v>
      </c>
      <c r="D3620" t="s">
        <v>400</v>
      </c>
      <c r="E3620" s="2" t="s">
        <v>270</v>
      </c>
      <c r="F3620" t="s">
        <v>1901</v>
      </c>
      <c r="G3620" s="2" t="s">
        <v>4535</v>
      </c>
      <c r="H3620" t="s">
        <v>1405</v>
      </c>
    </row>
    <row r="3621" spans="1:8" x14ac:dyDescent="0.15">
      <c r="A3621" s="232">
        <v>3634</v>
      </c>
      <c r="B3621" t="s">
        <v>9719</v>
      </c>
      <c r="C3621" t="s">
        <v>9720</v>
      </c>
      <c r="D3621" t="s">
        <v>400</v>
      </c>
      <c r="E3621" s="2" t="s">
        <v>270</v>
      </c>
      <c r="F3621" t="s">
        <v>2003</v>
      </c>
      <c r="G3621" s="2" t="s">
        <v>809</v>
      </c>
      <c r="H3621" t="s">
        <v>1405</v>
      </c>
    </row>
    <row r="3622" spans="1:8" x14ac:dyDescent="0.15">
      <c r="A3622" s="232">
        <v>3635</v>
      </c>
      <c r="B3622" t="s">
        <v>9721</v>
      </c>
      <c r="C3622" t="s">
        <v>9722</v>
      </c>
      <c r="D3622" t="s">
        <v>400</v>
      </c>
      <c r="E3622" s="2" t="s">
        <v>270</v>
      </c>
      <c r="F3622" t="s">
        <v>2087</v>
      </c>
      <c r="G3622" s="2" t="s">
        <v>1042</v>
      </c>
      <c r="H3622" t="s">
        <v>1405</v>
      </c>
    </row>
    <row r="3623" spans="1:8" x14ac:dyDescent="0.15">
      <c r="A3623" s="232">
        <v>3636</v>
      </c>
      <c r="B3623" t="s">
        <v>5085</v>
      </c>
      <c r="C3623" t="s">
        <v>5086</v>
      </c>
      <c r="D3623" t="s">
        <v>400</v>
      </c>
      <c r="E3623" s="2" t="s">
        <v>270</v>
      </c>
      <c r="F3623" t="s">
        <v>2003</v>
      </c>
      <c r="G3623" s="2" t="s">
        <v>9723</v>
      </c>
      <c r="H3623" t="s">
        <v>1405</v>
      </c>
    </row>
    <row r="3624" spans="1:8" x14ac:dyDescent="0.15">
      <c r="A3624" s="232">
        <v>3637</v>
      </c>
      <c r="B3624" t="s">
        <v>9724</v>
      </c>
      <c r="C3624" t="s">
        <v>9725</v>
      </c>
      <c r="D3624" t="s">
        <v>400</v>
      </c>
      <c r="E3624" s="2" t="s">
        <v>270</v>
      </c>
      <c r="F3624" t="s">
        <v>2003</v>
      </c>
      <c r="G3624" s="2" t="s">
        <v>3242</v>
      </c>
      <c r="H3624" t="s">
        <v>1405</v>
      </c>
    </row>
    <row r="3625" spans="1:8" x14ac:dyDescent="0.15">
      <c r="A3625" s="232">
        <v>3638</v>
      </c>
      <c r="B3625" t="s">
        <v>9726</v>
      </c>
      <c r="C3625" t="s">
        <v>9727</v>
      </c>
      <c r="D3625" t="s">
        <v>400</v>
      </c>
      <c r="E3625" s="2" t="s">
        <v>270</v>
      </c>
      <c r="F3625" t="s">
        <v>2087</v>
      </c>
      <c r="G3625" s="2" t="s">
        <v>813</v>
      </c>
      <c r="H3625" t="s">
        <v>1405</v>
      </c>
    </row>
    <row r="3626" spans="1:8" x14ac:dyDescent="0.15">
      <c r="A3626" s="232">
        <v>3639</v>
      </c>
      <c r="B3626" t="s">
        <v>9728</v>
      </c>
      <c r="C3626" t="s">
        <v>9729</v>
      </c>
      <c r="D3626" t="s">
        <v>400</v>
      </c>
      <c r="E3626" s="2" t="s">
        <v>269</v>
      </c>
      <c r="F3626" t="s">
        <v>2010</v>
      </c>
      <c r="G3626" s="2" t="s">
        <v>1197</v>
      </c>
      <c r="H3626" t="s">
        <v>1405</v>
      </c>
    </row>
    <row r="3627" spans="1:8" x14ac:dyDescent="0.15">
      <c r="A3627" s="232">
        <v>3640</v>
      </c>
      <c r="B3627" t="s">
        <v>9730</v>
      </c>
      <c r="C3627" t="s">
        <v>9731</v>
      </c>
      <c r="D3627" t="s">
        <v>400</v>
      </c>
      <c r="E3627" s="2" t="s">
        <v>269</v>
      </c>
      <c r="F3627" t="s">
        <v>2137</v>
      </c>
      <c r="G3627" s="2" t="s">
        <v>4990</v>
      </c>
      <c r="H3627" t="s">
        <v>1405</v>
      </c>
    </row>
    <row r="3628" spans="1:8" x14ac:dyDescent="0.15">
      <c r="A3628" s="232">
        <v>3641</v>
      </c>
      <c r="B3628" t="s">
        <v>9732</v>
      </c>
      <c r="C3628" t="s">
        <v>9733</v>
      </c>
      <c r="D3628" t="s">
        <v>400</v>
      </c>
      <c r="E3628" s="2" t="s">
        <v>269</v>
      </c>
      <c r="F3628" t="s">
        <v>2967</v>
      </c>
      <c r="G3628" s="2" t="s">
        <v>6981</v>
      </c>
      <c r="H3628" t="s">
        <v>1405</v>
      </c>
    </row>
    <row r="3629" spans="1:8" x14ac:dyDescent="0.15">
      <c r="A3629" s="232">
        <v>3642</v>
      </c>
      <c r="B3629" t="s">
        <v>9734</v>
      </c>
      <c r="C3629" t="s">
        <v>9735</v>
      </c>
      <c r="D3629" t="s">
        <v>400</v>
      </c>
      <c r="E3629" s="2" t="s">
        <v>269</v>
      </c>
      <c r="F3629" t="s">
        <v>2010</v>
      </c>
      <c r="G3629" s="2" t="s">
        <v>7065</v>
      </c>
      <c r="H3629" t="s">
        <v>1405</v>
      </c>
    </row>
    <row r="3630" spans="1:8" x14ac:dyDescent="0.15">
      <c r="A3630" s="232">
        <v>3643</v>
      </c>
      <c r="B3630" t="s">
        <v>9736</v>
      </c>
      <c r="C3630" t="s">
        <v>9737</v>
      </c>
      <c r="D3630" t="s">
        <v>400</v>
      </c>
      <c r="E3630" s="2" t="s">
        <v>269</v>
      </c>
      <c r="F3630" t="s">
        <v>1901</v>
      </c>
      <c r="G3630" s="2" t="s">
        <v>1015</v>
      </c>
      <c r="H3630" t="s">
        <v>1405</v>
      </c>
    </row>
    <row r="3631" spans="1:8" x14ac:dyDescent="0.15">
      <c r="A3631" s="232">
        <v>3644</v>
      </c>
      <c r="B3631" t="s">
        <v>9738</v>
      </c>
      <c r="C3631" t="s">
        <v>9739</v>
      </c>
      <c r="D3631" t="s">
        <v>400</v>
      </c>
      <c r="E3631" s="2" t="s">
        <v>269</v>
      </c>
      <c r="F3631" t="s">
        <v>2087</v>
      </c>
      <c r="G3631" s="2" t="s">
        <v>2573</v>
      </c>
      <c r="H3631" t="s">
        <v>1405</v>
      </c>
    </row>
    <row r="3632" spans="1:8" x14ac:dyDescent="0.15">
      <c r="A3632" s="232">
        <v>3645</v>
      </c>
      <c r="B3632" t="s">
        <v>9740</v>
      </c>
      <c r="C3632" t="s">
        <v>9741</v>
      </c>
      <c r="D3632" t="s">
        <v>400</v>
      </c>
      <c r="E3632" s="2" t="s">
        <v>269</v>
      </c>
      <c r="F3632" t="s">
        <v>2021</v>
      </c>
      <c r="G3632" s="2" t="s">
        <v>1101</v>
      </c>
      <c r="H3632" t="s">
        <v>1405</v>
      </c>
    </row>
    <row r="3633" spans="1:8" x14ac:dyDescent="0.15">
      <c r="A3633" s="232">
        <v>3646</v>
      </c>
      <c r="B3633" t="s">
        <v>9742</v>
      </c>
      <c r="C3633" t="s">
        <v>9743</v>
      </c>
      <c r="D3633" t="s">
        <v>400</v>
      </c>
      <c r="E3633" s="2" t="s">
        <v>269</v>
      </c>
      <c r="F3633" t="s">
        <v>1901</v>
      </c>
      <c r="G3633" s="2" t="s">
        <v>3259</v>
      </c>
      <c r="H3633" t="s">
        <v>1405</v>
      </c>
    </row>
    <row r="3634" spans="1:8" x14ac:dyDescent="0.15">
      <c r="A3634" s="232">
        <v>3647</v>
      </c>
      <c r="B3634" t="s">
        <v>9744</v>
      </c>
      <c r="C3634" t="s">
        <v>9745</v>
      </c>
      <c r="D3634" t="s">
        <v>400</v>
      </c>
      <c r="E3634" s="2" t="s">
        <v>269</v>
      </c>
      <c r="F3634" t="s">
        <v>2108</v>
      </c>
      <c r="G3634" s="2" t="s">
        <v>982</v>
      </c>
      <c r="H3634" t="s">
        <v>1405</v>
      </c>
    </row>
    <row r="3635" spans="1:8" x14ac:dyDescent="0.15">
      <c r="A3635" s="232">
        <v>3648</v>
      </c>
      <c r="B3635" t="s">
        <v>9746</v>
      </c>
      <c r="C3635" t="s">
        <v>9747</v>
      </c>
      <c r="D3635" t="s">
        <v>400</v>
      </c>
      <c r="E3635" s="2" t="s">
        <v>1392</v>
      </c>
      <c r="F3635" t="s">
        <v>2066</v>
      </c>
      <c r="G3635" s="2" t="s">
        <v>7992</v>
      </c>
      <c r="H3635" t="s">
        <v>1405</v>
      </c>
    </row>
    <row r="3636" spans="1:8" x14ac:dyDescent="0.15">
      <c r="A3636" s="232">
        <v>3649</v>
      </c>
      <c r="B3636" t="s">
        <v>9748</v>
      </c>
      <c r="C3636" t="s">
        <v>9749</v>
      </c>
      <c r="D3636" t="s">
        <v>400</v>
      </c>
      <c r="E3636" s="2" t="s">
        <v>1392</v>
      </c>
      <c r="F3636" t="s">
        <v>2010</v>
      </c>
      <c r="G3636" s="2" t="s">
        <v>725</v>
      </c>
      <c r="H3636" t="s">
        <v>1405</v>
      </c>
    </row>
    <row r="3637" spans="1:8" x14ac:dyDescent="0.15">
      <c r="A3637" s="232">
        <v>3650</v>
      </c>
      <c r="B3637" t="s">
        <v>9750</v>
      </c>
      <c r="C3637" t="s">
        <v>9751</v>
      </c>
      <c r="D3637" t="s">
        <v>400</v>
      </c>
      <c r="E3637" s="2" t="s">
        <v>1392</v>
      </c>
      <c r="F3637" t="s">
        <v>2010</v>
      </c>
      <c r="G3637" s="2" t="s">
        <v>3600</v>
      </c>
      <c r="H3637" t="s">
        <v>9152</v>
      </c>
    </row>
    <row r="3638" spans="1:8" x14ac:dyDescent="0.15">
      <c r="A3638" s="232">
        <v>3651</v>
      </c>
      <c r="B3638" t="s">
        <v>9752</v>
      </c>
      <c r="C3638" t="s">
        <v>9753</v>
      </c>
      <c r="D3638" t="s">
        <v>400</v>
      </c>
      <c r="E3638" s="2" t="s">
        <v>1392</v>
      </c>
      <c r="F3638" t="s">
        <v>2212</v>
      </c>
      <c r="G3638" s="2" t="s">
        <v>3150</v>
      </c>
      <c r="H3638" t="s">
        <v>1405</v>
      </c>
    </row>
    <row r="3639" spans="1:8" x14ac:dyDescent="0.15">
      <c r="A3639" s="232">
        <v>3652</v>
      </c>
      <c r="B3639" t="s">
        <v>9754</v>
      </c>
      <c r="C3639" t="s">
        <v>9755</v>
      </c>
      <c r="D3639" t="s">
        <v>400</v>
      </c>
      <c r="E3639" s="2" t="s">
        <v>1392</v>
      </c>
      <c r="F3639" t="s">
        <v>2003</v>
      </c>
      <c r="G3639" s="2" t="s">
        <v>7097</v>
      </c>
      <c r="H3639" t="s">
        <v>1405</v>
      </c>
    </row>
    <row r="3640" spans="1:8" x14ac:dyDescent="0.15">
      <c r="A3640" s="232">
        <v>3653</v>
      </c>
      <c r="B3640" t="s">
        <v>9756</v>
      </c>
      <c r="C3640" t="s">
        <v>9757</v>
      </c>
      <c r="D3640" t="s">
        <v>400</v>
      </c>
      <c r="E3640" s="2" t="s">
        <v>1392</v>
      </c>
      <c r="F3640" t="s">
        <v>1901</v>
      </c>
      <c r="G3640" s="2" t="s">
        <v>1190</v>
      </c>
      <c r="H3640" t="s">
        <v>1405</v>
      </c>
    </row>
    <row r="3641" spans="1:8" x14ac:dyDescent="0.15">
      <c r="A3641" s="232">
        <v>3654</v>
      </c>
      <c r="B3641" t="s">
        <v>9758</v>
      </c>
      <c r="C3641" t="s">
        <v>9759</v>
      </c>
      <c r="D3641" t="s">
        <v>400</v>
      </c>
      <c r="E3641" s="2" t="s">
        <v>1392</v>
      </c>
      <c r="F3641" t="s">
        <v>2967</v>
      </c>
      <c r="G3641" s="2" t="s">
        <v>2704</v>
      </c>
      <c r="H3641" t="s">
        <v>1405</v>
      </c>
    </row>
    <row r="3642" spans="1:8" x14ac:dyDescent="0.15">
      <c r="A3642" s="232">
        <v>3655</v>
      </c>
      <c r="B3642" t="s">
        <v>9760</v>
      </c>
      <c r="C3642" t="s">
        <v>9761</v>
      </c>
      <c r="D3642" t="s">
        <v>400</v>
      </c>
      <c r="E3642" s="2" t="s">
        <v>1392</v>
      </c>
      <c r="F3642" t="s">
        <v>2010</v>
      </c>
      <c r="G3642" s="2" t="s">
        <v>2522</v>
      </c>
      <c r="H3642" t="s">
        <v>1405</v>
      </c>
    </row>
    <row r="3643" spans="1:8" x14ac:dyDescent="0.15">
      <c r="A3643" s="232">
        <v>3656</v>
      </c>
      <c r="B3643" t="s">
        <v>9762</v>
      </c>
      <c r="C3643" t="s">
        <v>9763</v>
      </c>
      <c r="D3643" t="s">
        <v>400</v>
      </c>
      <c r="E3643" s="2" t="s">
        <v>1392</v>
      </c>
      <c r="F3643" t="s">
        <v>2010</v>
      </c>
      <c r="G3643" s="2" t="s">
        <v>627</v>
      </c>
      <c r="H3643" t="s">
        <v>1405</v>
      </c>
    </row>
    <row r="3644" spans="1:8" x14ac:dyDescent="0.15">
      <c r="A3644" s="232">
        <v>3657</v>
      </c>
      <c r="B3644" t="s">
        <v>9764</v>
      </c>
      <c r="C3644" t="s">
        <v>9765</v>
      </c>
      <c r="D3644" t="s">
        <v>400</v>
      </c>
      <c r="E3644" s="2" t="s">
        <v>1392</v>
      </c>
      <c r="F3644" t="s">
        <v>1901</v>
      </c>
      <c r="G3644" s="2" t="s">
        <v>627</v>
      </c>
      <c r="H3644" t="s">
        <v>1405</v>
      </c>
    </row>
    <row r="3645" spans="1:8" x14ac:dyDescent="0.15">
      <c r="A3645" s="232">
        <v>3658</v>
      </c>
      <c r="B3645" t="s">
        <v>9766</v>
      </c>
      <c r="C3645" t="s">
        <v>9767</v>
      </c>
      <c r="D3645" t="s">
        <v>400</v>
      </c>
      <c r="E3645" s="2" t="s">
        <v>271</v>
      </c>
      <c r="F3645" t="s">
        <v>2010</v>
      </c>
      <c r="G3645" s="2" t="s">
        <v>945</v>
      </c>
      <c r="H3645" t="s">
        <v>1405</v>
      </c>
    </row>
    <row r="3646" spans="1:8" x14ac:dyDescent="0.15">
      <c r="A3646" s="232">
        <v>3659</v>
      </c>
      <c r="B3646" t="s">
        <v>9768</v>
      </c>
      <c r="C3646" t="s">
        <v>9769</v>
      </c>
      <c r="D3646" t="s">
        <v>400</v>
      </c>
      <c r="E3646" s="2" t="s">
        <v>270</v>
      </c>
      <c r="F3646" t="s">
        <v>27</v>
      </c>
      <c r="G3646" s="2" t="s">
        <v>9770</v>
      </c>
      <c r="H3646" t="s">
        <v>1405</v>
      </c>
    </row>
    <row r="3647" spans="1:8" x14ac:dyDescent="0.15">
      <c r="A3647" s="232">
        <v>3660</v>
      </c>
      <c r="B3647" t="s">
        <v>9771</v>
      </c>
      <c r="C3647" t="s">
        <v>9772</v>
      </c>
      <c r="D3647" t="s">
        <v>400</v>
      </c>
      <c r="E3647" s="2" t="s">
        <v>1392</v>
      </c>
      <c r="F3647" t="s">
        <v>2010</v>
      </c>
      <c r="G3647" s="2" t="s">
        <v>6886</v>
      </c>
      <c r="H3647" t="s">
        <v>1405</v>
      </c>
    </row>
    <row r="3648" spans="1:8" x14ac:dyDescent="0.15">
      <c r="A3648" s="232">
        <v>3661</v>
      </c>
      <c r="B3648" t="s">
        <v>9773</v>
      </c>
      <c r="C3648" t="s">
        <v>9774</v>
      </c>
      <c r="D3648" t="s">
        <v>9775</v>
      </c>
      <c r="E3648" s="2" t="s">
        <v>70</v>
      </c>
      <c r="F3648" t="s">
        <v>1901</v>
      </c>
      <c r="G3648" s="2" t="s">
        <v>9776</v>
      </c>
      <c r="H3648" t="s">
        <v>1405</v>
      </c>
    </row>
    <row r="3649" spans="1:8" x14ac:dyDescent="0.15">
      <c r="A3649" s="232">
        <v>3662</v>
      </c>
      <c r="B3649" t="s">
        <v>9777</v>
      </c>
      <c r="C3649" t="s">
        <v>9778</v>
      </c>
      <c r="D3649" t="s">
        <v>448</v>
      </c>
      <c r="E3649" s="2" t="s">
        <v>272</v>
      </c>
      <c r="F3649" t="s">
        <v>1910</v>
      </c>
      <c r="G3649" s="2" t="s">
        <v>6756</v>
      </c>
      <c r="H3649" t="s">
        <v>1405</v>
      </c>
    </row>
    <row r="3650" spans="1:8" x14ac:dyDescent="0.15">
      <c r="A3650" s="232">
        <v>3663</v>
      </c>
      <c r="B3650" t="s">
        <v>9779</v>
      </c>
      <c r="C3650" t="s">
        <v>9780</v>
      </c>
      <c r="D3650" t="s">
        <v>448</v>
      </c>
      <c r="E3650" s="2" t="s">
        <v>271</v>
      </c>
      <c r="F3650" t="s">
        <v>1932</v>
      </c>
      <c r="G3650" s="2" t="s">
        <v>684</v>
      </c>
      <c r="H3650" t="s">
        <v>1405</v>
      </c>
    </row>
    <row r="3651" spans="1:8" x14ac:dyDescent="0.15">
      <c r="A3651" s="232">
        <v>3664</v>
      </c>
      <c r="B3651" t="s">
        <v>9781</v>
      </c>
      <c r="C3651" t="s">
        <v>9782</v>
      </c>
      <c r="D3651" t="s">
        <v>448</v>
      </c>
      <c r="E3651" s="2" t="s">
        <v>271</v>
      </c>
      <c r="F3651" t="s">
        <v>1932</v>
      </c>
      <c r="G3651" s="2" t="s">
        <v>4734</v>
      </c>
      <c r="H3651" t="s">
        <v>1405</v>
      </c>
    </row>
    <row r="3652" spans="1:8" x14ac:dyDescent="0.15">
      <c r="A3652" s="232">
        <v>3665</v>
      </c>
      <c r="B3652" t="s">
        <v>9783</v>
      </c>
      <c r="C3652" t="s">
        <v>9784</v>
      </c>
      <c r="D3652" t="s">
        <v>448</v>
      </c>
      <c r="E3652" s="2" t="s">
        <v>271</v>
      </c>
      <c r="F3652" t="s">
        <v>2003</v>
      </c>
      <c r="G3652" s="2" t="s">
        <v>9785</v>
      </c>
      <c r="H3652" t="s">
        <v>1405</v>
      </c>
    </row>
    <row r="3653" spans="1:8" x14ac:dyDescent="0.15">
      <c r="A3653" s="232">
        <v>3666</v>
      </c>
      <c r="B3653" t="s">
        <v>9786</v>
      </c>
      <c r="C3653" t="s">
        <v>9787</v>
      </c>
      <c r="D3653" t="s">
        <v>448</v>
      </c>
      <c r="E3653" s="2" t="s">
        <v>271</v>
      </c>
      <c r="F3653" t="s">
        <v>1910</v>
      </c>
      <c r="G3653" s="2" t="s">
        <v>9788</v>
      </c>
      <c r="H3653" t="s">
        <v>1405</v>
      </c>
    </row>
    <row r="3654" spans="1:8" x14ac:dyDescent="0.15">
      <c r="A3654" s="232">
        <v>3667</v>
      </c>
      <c r="B3654" t="s">
        <v>9789</v>
      </c>
      <c r="C3654" t="s">
        <v>9790</v>
      </c>
      <c r="D3654" t="s">
        <v>448</v>
      </c>
      <c r="E3654" s="2" t="s">
        <v>271</v>
      </c>
      <c r="F3654" t="s">
        <v>1910</v>
      </c>
      <c r="G3654" s="2" t="s">
        <v>1297</v>
      </c>
      <c r="H3654" t="s">
        <v>1405</v>
      </c>
    </row>
    <row r="3655" spans="1:8" x14ac:dyDescent="0.15">
      <c r="A3655" s="232">
        <v>3668</v>
      </c>
      <c r="B3655" t="s">
        <v>9791</v>
      </c>
      <c r="C3655" t="s">
        <v>9792</v>
      </c>
      <c r="D3655" t="s">
        <v>448</v>
      </c>
      <c r="E3655" s="2" t="s">
        <v>271</v>
      </c>
      <c r="F3655" t="s">
        <v>1921</v>
      </c>
      <c r="G3655" s="2" t="s">
        <v>6032</v>
      </c>
      <c r="H3655" t="s">
        <v>1405</v>
      </c>
    </row>
    <row r="3656" spans="1:8" x14ac:dyDescent="0.15">
      <c r="A3656" s="232">
        <v>3669</v>
      </c>
      <c r="B3656" t="s">
        <v>9793</v>
      </c>
      <c r="C3656" t="s">
        <v>9794</v>
      </c>
      <c r="D3656" t="s">
        <v>448</v>
      </c>
      <c r="E3656" s="2" t="s">
        <v>271</v>
      </c>
      <c r="F3656" t="s">
        <v>1910</v>
      </c>
      <c r="G3656" s="2" t="s">
        <v>983</v>
      </c>
      <c r="H3656" t="s">
        <v>1405</v>
      </c>
    </row>
    <row r="3657" spans="1:8" x14ac:dyDescent="0.15">
      <c r="A3657" s="232">
        <v>3670</v>
      </c>
      <c r="B3657" t="s">
        <v>9795</v>
      </c>
      <c r="C3657" t="s">
        <v>9796</v>
      </c>
      <c r="D3657" t="s">
        <v>448</v>
      </c>
      <c r="E3657" s="2" t="s">
        <v>270</v>
      </c>
      <c r="F3657" t="s">
        <v>1910</v>
      </c>
      <c r="G3657" s="2" t="s">
        <v>817</v>
      </c>
      <c r="H3657" t="s">
        <v>1405</v>
      </c>
    </row>
    <row r="3658" spans="1:8" x14ac:dyDescent="0.15">
      <c r="A3658" s="232">
        <v>3671</v>
      </c>
      <c r="B3658" t="s">
        <v>9797</v>
      </c>
      <c r="C3658" t="s">
        <v>9798</v>
      </c>
      <c r="D3658" t="s">
        <v>448</v>
      </c>
      <c r="E3658" s="2" t="s">
        <v>270</v>
      </c>
      <c r="F3658" t="s">
        <v>1901</v>
      </c>
      <c r="G3658" s="2" t="s">
        <v>1115</v>
      </c>
      <c r="H3658" t="s">
        <v>1405</v>
      </c>
    </row>
    <row r="3659" spans="1:8" x14ac:dyDescent="0.15">
      <c r="A3659" s="232">
        <v>3672</v>
      </c>
      <c r="B3659" t="s">
        <v>9799</v>
      </c>
      <c r="C3659" t="s">
        <v>9800</v>
      </c>
      <c r="D3659" t="s">
        <v>448</v>
      </c>
      <c r="E3659" s="2" t="s">
        <v>270</v>
      </c>
      <c r="F3659" t="s">
        <v>1932</v>
      </c>
      <c r="G3659" s="2" t="s">
        <v>596</v>
      </c>
      <c r="H3659" t="s">
        <v>1405</v>
      </c>
    </row>
    <row r="3660" spans="1:8" x14ac:dyDescent="0.15">
      <c r="A3660" s="232">
        <v>3673</v>
      </c>
      <c r="B3660" t="s">
        <v>9801</v>
      </c>
      <c r="C3660" t="s">
        <v>9802</v>
      </c>
      <c r="D3660" t="s">
        <v>448</v>
      </c>
      <c r="E3660" s="2" t="s">
        <v>270</v>
      </c>
      <c r="F3660" t="s">
        <v>1910</v>
      </c>
      <c r="G3660" s="2" t="s">
        <v>589</v>
      </c>
      <c r="H3660" t="s">
        <v>1405</v>
      </c>
    </row>
    <row r="3661" spans="1:8" x14ac:dyDescent="0.15">
      <c r="A3661" s="232">
        <v>3674</v>
      </c>
      <c r="B3661" t="s">
        <v>9803</v>
      </c>
      <c r="C3661" t="s">
        <v>9804</v>
      </c>
      <c r="D3661" t="s">
        <v>448</v>
      </c>
      <c r="E3661" s="2" t="s">
        <v>270</v>
      </c>
      <c r="F3661" t="s">
        <v>1917</v>
      </c>
      <c r="G3661" s="2" t="s">
        <v>512</v>
      </c>
      <c r="H3661" t="s">
        <v>1405</v>
      </c>
    </row>
    <row r="3662" spans="1:8" x14ac:dyDescent="0.15">
      <c r="A3662" s="232">
        <v>3675</v>
      </c>
      <c r="B3662" t="s">
        <v>9805</v>
      </c>
      <c r="C3662" t="s">
        <v>9806</v>
      </c>
      <c r="D3662" t="s">
        <v>448</v>
      </c>
      <c r="E3662" s="2" t="s">
        <v>270</v>
      </c>
      <c r="F3662" t="s">
        <v>1910</v>
      </c>
      <c r="G3662" s="2" t="s">
        <v>1323</v>
      </c>
      <c r="H3662" t="s">
        <v>1405</v>
      </c>
    </row>
    <row r="3663" spans="1:8" x14ac:dyDescent="0.15">
      <c r="A3663" s="232">
        <v>3676</v>
      </c>
      <c r="B3663" t="s">
        <v>9807</v>
      </c>
      <c r="C3663" t="s">
        <v>3074</v>
      </c>
      <c r="D3663" t="s">
        <v>448</v>
      </c>
      <c r="E3663" s="2" t="s">
        <v>270</v>
      </c>
      <c r="F3663" t="s">
        <v>1910</v>
      </c>
      <c r="G3663" s="2" t="s">
        <v>1100</v>
      </c>
      <c r="H3663" t="s">
        <v>1405</v>
      </c>
    </row>
    <row r="3664" spans="1:8" x14ac:dyDescent="0.15">
      <c r="A3664" s="232">
        <v>3677</v>
      </c>
      <c r="B3664" t="s">
        <v>9808</v>
      </c>
      <c r="C3664" t="s">
        <v>9809</v>
      </c>
      <c r="D3664" t="s">
        <v>448</v>
      </c>
      <c r="E3664" s="2" t="s">
        <v>270</v>
      </c>
      <c r="F3664" t="s">
        <v>1910</v>
      </c>
      <c r="G3664" s="2" t="s">
        <v>2177</v>
      </c>
      <c r="H3664" t="s">
        <v>1405</v>
      </c>
    </row>
    <row r="3665" spans="1:8" x14ac:dyDescent="0.15">
      <c r="A3665" s="232">
        <v>3678</v>
      </c>
      <c r="B3665" t="s">
        <v>9810</v>
      </c>
      <c r="C3665" t="s">
        <v>9811</v>
      </c>
      <c r="D3665" t="s">
        <v>448</v>
      </c>
      <c r="E3665" s="2" t="s">
        <v>270</v>
      </c>
      <c r="F3665" t="s">
        <v>1910</v>
      </c>
      <c r="G3665" s="2" t="s">
        <v>778</v>
      </c>
      <c r="H3665" t="s">
        <v>1405</v>
      </c>
    </row>
    <row r="3666" spans="1:8" x14ac:dyDescent="0.15">
      <c r="A3666" s="232">
        <v>3679</v>
      </c>
      <c r="B3666" t="s">
        <v>9812</v>
      </c>
      <c r="C3666" t="s">
        <v>9813</v>
      </c>
      <c r="D3666" t="s">
        <v>448</v>
      </c>
      <c r="E3666" s="2" t="s">
        <v>1393</v>
      </c>
      <c r="F3666" t="s">
        <v>1901</v>
      </c>
      <c r="G3666" s="2" t="s">
        <v>755</v>
      </c>
      <c r="H3666" t="s">
        <v>1405</v>
      </c>
    </row>
    <row r="3667" spans="1:8" x14ac:dyDescent="0.15">
      <c r="A3667" s="232">
        <v>3680</v>
      </c>
      <c r="B3667" t="s">
        <v>9814</v>
      </c>
      <c r="C3667" t="s">
        <v>9815</v>
      </c>
      <c r="D3667" t="s">
        <v>448</v>
      </c>
      <c r="E3667" s="2" t="s">
        <v>269</v>
      </c>
      <c r="F3667" t="s">
        <v>1910</v>
      </c>
      <c r="G3667" s="2" t="s">
        <v>657</v>
      </c>
      <c r="H3667" t="s">
        <v>1405</v>
      </c>
    </row>
    <row r="3668" spans="1:8" x14ac:dyDescent="0.15">
      <c r="A3668" s="232">
        <v>3681</v>
      </c>
      <c r="B3668" t="s">
        <v>9816</v>
      </c>
      <c r="C3668" t="s">
        <v>9817</v>
      </c>
      <c r="D3668" t="s">
        <v>448</v>
      </c>
      <c r="E3668" s="2" t="s">
        <v>1393</v>
      </c>
      <c r="F3668" t="s">
        <v>1910</v>
      </c>
      <c r="G3668" s="2" t="s">
        <v>2422</v>
      </c>
      <c r="H3668" t="s">
        <v>1405</v>
      </c>
    </row>
    <row r="3669" spans="1:8" x14ac:dyDescent="0.15">
      <c r="A3669" s="232">
        <v>3682</v>
      </c>
      <c r="B3669" t="s">
        <v>9818</v>
      </c>
      <c r="C3669" t="s">
        <v>9819</v>
      </c>
      <c r="D3669" t="s">
        <v>448</v>
      </c>
      <c r="E3669" s="2" t="s">
        <v>1393</v>
      </c>
      <c r="F3669" t="s">
        <v>1901</v>
      </c>
      <c r="G3669" s="2" t="s">
        <v>930</v>
      </c>
      <c r="H3669" t="s">
        <v>1405</v>
      </c>
    </row>
    <row r="3670" spans="1:8" x14ac:dyDescent="0.15">
      <c r="A3670" s="232">
        <v>3683</v>
      </c>
      <c r="B3670" t="s">
        <v>9820</v>
      </c>
      <c r="C3670" t="s">
        <v>9821</v>
      </c>
      <c r="D3670" t="s">
        <v>448</v>
      </c>
      <c r="E3670" s="2" t="s">
        <v>1393</v>
      </c>
      <c r="F3670" t="s">
        <v>1910</v>
      </c>
      <c r="G3670" s="2" t="s">
        <v>7065</v>
      </c>
      <c r="H3670" t="s">
        <v>1405</v>
      </c>
    </row>
    <row r="3671" spans="1:8" x14ac:dyDescent="0.15">
      <c r="A3671" s="232">
        <v>3684</v>
      </c>
      <c r="B3671" t="s">
        <v>9822</v>
      </c>
      <c r="C3671" t="s">
        <v>9823</v>
      </c>
      <c r="D3671" t="s">
        <v>448</v>
      </c>
      <c r="E3671" s="2" t="s">
        <v>272</v>
      </c>
      <c r="F3671" t="s">
        <v>2206</v>
      </c>
      <c r="G3671" s="2" t="s">
        <v>5183</v>
      </c>
      <c r="H3671" t="s">
        <v>1405</v>
      </c>
    </row>
    <row r="3672" spans="1:8" x14ac:dyDescent="0.15">
      <c r="A3672" s="232">
        <v>3685</v>
      </c>
      <c r="B3672" t="s">
        <v>9824</v>
      </c>
      <c r="C3672" t="s">
        <v>9825</v>
      </c>
      <c r="D3672" t="s">
        <v>9826</v>
      </c>
      <c r="E3672" s="2" t="s">
        <v>270</v>
      </c>
      <c r="F3672" t="s">
        <v>1932</v>
      </c>
      <c r="G3672" s="2" t="s">
        <v>9827</v>
      </c>
      <c r="H3672" t="s">
        <v>1405</v>
      </c>
    </row>
    <row r="3673" spans="1:8" x14ac:dyDescent="0.15">
      <c r="A3673" s="232">
        <v>3686</v>
      </c>
      <c r="B3673" t="s">
        <v>9828</v>
      </c>
      <c r="C3673" t="s">
        <v>9829</v>
      </c>
      <c r="D3673" t="s">
        <v>9826</v>
      </c>
      <c r="E3673" s="2" t="s">
        <v>269</v>
      </c>
      <c r="F3673" t="s">
        <v>1901</v>
      </c>
      <c r="G3673" s="2" t="s">
        <v>9830</v>
      </c>
      <c r="H3673" t="s">
        <v>1405</v>
      </c>
    </row>
    <row r="3674" spans="1:8" x14ac:dyDescent="0.15">
      <c r="A3674" s="232">
        <v>3687</v>
      </c>
      <c r="B3674" t="s">
        <v>9831</v>
      </c>
      <c r="C3674" t="s">
        <v>9832</v>
      </c>
      <c r="D3674" t="s">
        <v>9826</v>
      </c>
      <c r="E3674" s="2" t="s">
        <v>271</v>
      </c>
      <c r="F3674" t="s">
        <v>2206</v>
      </c>
      <c r="G3674" s="2" t="s">
        <v>9833</v>
      </c>
      <c r="H3674" t="s">
        <v>1405</v>
      </c>
    </row>
    <row r="3675" spans="1:8" x14ac:dyDescent="0.15">
      <c r="A3675" s="232">
        <v>3688</v>
      </c>
      <c r="B3675" t="s">
        <v>9834</v>
      </c>
      <c r="C3675" t="s">
        <v>9835</v>
      </c>
      <c r="D3675" t="s">
        <v>474</v>
      </c>
      <c r="E3675" s="2" t="s">
        <v>269</v>
      </c>
      <c r="F3675" t="s">
        <v>1921</v>
      </c>
      <c r="G3675" s="2" t="s">
        <v>539</v>
      </c>
      <c r="H3675" t="s">
        <v>1405</v>
      </c>
    </row>
    <row r="3676" spans="1:8" x14ac:dyDescent="0.15">
      <c r="A3676" s="232">
        <v>3689</v>
      </c>
      <c r="B3676" t="s">
        <v>9836</v>
      </c>
      <c r="C3676" t="s">
        <v>9837</v>
      </c>
      <c r="D3676" t="s">
        <v>474</v>
      </c>
      <c r="E3676" s="2" t="s">
        <v>269</v>
      </c>
      <c r="F3676" t="s">
        <v>2003</v>
      </c>
      <c r="G3676" s="2" t="s">
        <v>1016</v>
      </c>
      <c r="H3676" t="s">
        <v>1405</v>
      </c>
    </row>
    <row r="3677" spans="1:8" x14ac:dyDescent="0.15">
      <c r="A3677" s="232">
        <v>3690</v>
      </c>
      <c r="B3677" t="s">
        <v>9838</v>
      </c>
      <c r="C3677" t="s">
        <v>9839</v>
      </c>
      <c r="D3677" t="s">
        <v>474</v>
      </c>
      <c r="E3677" s="2" t="s">
        <v>1392</v>
      </c>
      <c r="F3677" t="s">
        <v>2003</v>
      </c>
      <c r="G3677" s="2" t="s">
        <v>674</v>
      </c>
      <c r="H3677" t="s">
        <v>1405</v>
      </c>
    </row>
    <row r="3678" spans="1:8" x14ac:dyDescent="0.15">
      <c r="A3678" s="232">
        <v>3691</v>
      </c>
      <c r="B3678" t="s">
        <v>9840</v>
      </c>
      <c r="C3678" t="s">
        <v>9841</v>
      </c>
      <c r="D3678" t="s">
        <v>474</v>
      </c>
      <c r="E3678" s="2" t="s">
        <v>1392</v>
      </c>
      <c r="F3678" t="s">
        <v>2003</v>
      </c>
      <c r="G3678" s="2" t="s">
        <v>9842</v>
      </c>
      <c r="H3678" t="s">
        <v>1405</v>
      </c>
    </row>
    <row r="3679" spans="1:8" x14ac:dyDescent="0.15">
      <c r="A3679" s="232">
        <v>3692</v>
      </c>
      <c r="B3679" t="s">
        <v>9843</v>
      </c>
      <c r="C3679" t="s">
        <v>9844</v>
      </c>
      <c r="D3679" t="s">
        <v>474</v>
      </c>
      <c r="E3679" s="2" t="s">
        <v>1392</v>
      </c>
      <c r="F3679" t="s">
        <v>2003</v>
      </c>
      <c r="G3679" s="2" t="s">
        <v>2586</v>
      </c>
      <c r="H3679" t="s">
        <v>1405</v>
      </c>
    </row>
    <row r="3680" spans="1:8" x14ac:dyDescent="0.15">
      <c r="A3680" s="232">
        <v>3693</v>
      </c>
      <c r="B3680" t="s">
        <v>9845</v>
      </c>
      <c r="C3680" t="s">
        <v>9846</v>
      </c>
      <c r="D3680" t="s">
        <v>474</v>
      </c>
      <c r="E3680" s="2" t="s">
        <v>1392</v>
      </c>
      <c r="F3680" t="s">
        <v>2003</v>
      </c>
      <c r="G3680" s="2" t="s">
        <v>941</v>
      </c>
      <c r="H3680" t="s">
        <v>1405</v>
      </c>
    </row>
    <row r="3681" spans="1:8" x14ac:dyDescent="0.15">
      <c r="A3681" s="232">
        <v>3694</v>
      </c>
      <c r="B3681" t="s">
        <v>9847</v>
      </c>
      <c r="C3681" t="s">
        <v>9848</v>
      </c>
      <c r="D3681" t="s">
        <v>474</v>
      </c>
      <c r="E3681" s="2" t="s">
        <v>1392</v>
      </c>
      <c r="F3681" t="s">
        <v>2003</v>
      </c>
      <c r="G3681" s="2" t="s">
        <v>2259</v>
      </c>
      <c r="H3681" t="s">
        <v>1405</v>
      </c>
    </row>
    <row r="3682" spans="1:8" x14ac:dyDescent="0.15">
      <c r="A3682" s="232">
        <v>3695</v>
      </c>
      <c r="B3682" t="s">
        <v>9849</v>
      </c>
      <c r="C3682" t="s">
        <v>9850</v>
      </c>
      <c r="D3682" t="s">
        <v>474</v>
      </c>
      <c r="E3682" s="2" t="s">
        <v>1392</v>
      </c>
      <c r="F3682" t="s">
        <v>2003</v>
      </c>
      <c r="G3682" s="2" t="s">
        <v>8392</v>
      </c>
      <c r="H3682" t="s">
        <v>1405</v>
      </c>
    </row>
    <row r="3683" spans="1:8" x14ac:dyDescent="0.15">
      <c r="A3683" s="232">
        <v>3696</v>
      </c>
      <c r="B3683" t="s">
        <v>9851</v>
      </c>
      <c r="C3683" t="s">
        <v>9852</v>
      </c>
      <c r="D3683" t="s">
        <v>474</v>
      </c>
      <c r="E3683" s="2" t="s">
        <v>1392</v>
      </c>
      <c r="F3683" t="s">
        <v>2003</v>
      </c>
      <c r="G3683" s="2" t="s">
        <v>3590</v>
      </c>
      <c r="H3683" t="s">
        <v>1405</v>
      </c>
    </row>
    <row r="3684" spans="1:8" x14ac:dyDescent="0.15">
      <c r="A3684" s="232">
        <v>3697</v>
      </c>
      <c r="B3684" t="s">
        <v>9853</v>
      </c>
      <c r="C3684" t="s">
        <v>9854</v>
      </c>
      <c r="D3684" t="s">
        <v>403</v>
      </c>
      <c r="E3684" s="2" t="s">
        <v>270</v>
      </c>
      <c r="F3684" t="s">
        <v>1910</v>
      </c>
      <c r="G3684" s="2" t="s">
        <v>4549</v>
      </c>
      <c r="H3684" t="s">
        <v>1405</v>
      </c>
    </row>
    <row r="3685" spans="1:8" x14ac:dyDescent="0.15">
      <c r="A3685" s="232">
        <v>3698</v>
      </c>
      <c r="B3685" t="s">
        <v>9855</v>
      </c>
      <c r="C3685" t="s">
        <v>9856</v>
      </c>
      <c r="D3685" t="s">
        <v>403</v>
      </c>
      <c r="E3685" s="2" t="s">
        <v>270</v>
      </c>
      <c r="F3685" t="s">
        <v>1910</v>
      </c>
      <c r="G3685" s="2" t="s">
        <v>988</v>
      </c>
      <c r="H3685" t="s">
        <v>1405</v>
      </c>
    </row>
    <row r="3686" spans="1:8" x14ac:dyDescent="0.15">
      <c r="A3686" s="232">
        <v>3699</v>
      </c>
      <c r="B3686" t="s">
        <v>9857</v>
      </c>
      <c r="C3686" t="s">
        <v>9858</v>
      </c>
      <c r="D3686" t="s">
        <v>403</v>
      </c>
      <c r="E3686" s="2" t="s">
        <v>270</v>
      </c>
      <c r="F3686" t="s">
        <v>1910</v>
      </c>
      <c r="G3686" s="2" t="s">
        <v>7695</v>
      </c>
      <c r="H3686" t="s">
        <v>1405</v>
      </c>
    </row>
    <row r="3687" spans="1:8" x14ac:dyDescent="0.15">
      <c r="A3687" s="232">
        <v>3700</v>
      </c>
      <c r="B3687" t="s">
        <v>9859</v>
      </c>
      <c r="C3687" t="s">
        <v>9860</v>
      </c>
      <c r="D3687" t="s">
        <v>403</v>
      </c>
      <c r="E3687" s="2" t="s">
        <v>270</v>
      </c>
      <c r="F3687" t="s">
        <v>1910</v>
      </c>
      <c r="G3687" s="2" t="s">
        <v>526</v>
      </c>
      <c r="H3687" t="s">
        <v>1405</v>
      </c>
    </row>
    <row r="3688" spans="1:8" x14ac:dyDescent="0.15">
      <c r="A3688" s="232">
        <v>3701</v>
      </c>
      <c r="B3688" t="s">
        <v>9861</v>
      </c>
      <c r="C3688" t="s">
        <v>9862</v>
      </c>
      <c r="D3688" t="s">
        <v>403</v>
      </c>
      <c r="E3688" s="2" t="s">
        <v>270</v>
      </c>
      <c r="F3688" t="s">
        <v>2018</v>
      </c>
      <c r="G3688" s="2" t="s">
        <v>1117</v>
      </c>
      <c r="H3688" t="s">
        <v>1405</v>
      </c>
    </row>
    <row r="3689" spans="1:8" x14ac:dyDescent="0.15">
      <c r="A3689" s="232">
        <v>3702</v>
      </c>
      <c r="B3689" t="s">
        <v>9863</v>
      </c>
      <c r="C3689" t="s">
        <v>9864</v>
      </c>
      <c r="D3689" t="s">
        <v>403</v>
      </c>
      <c r="E3689" s="2" t="s">
        <v>271</v>
      </c>
      <c r="F3689" t="s">
        <v>1910</v>
      </c>
      <c r="G3689" s="2" t="s">
        <v>3766</v>
      </c>
      <c r="H3689" t="s">
        <v>1405</v>
      </c>
    </row>
    <row r="3690" spans="1:8" x14ac:dyDescent="0.15">
      <c r="A3690" s="232">
        <v>3703</v>
      </c>
      <c r="B3690" t="s">
        <v>9865</v>
      </c>
      <c r="C3690" t="s">
        <v>9866</v>
      </c>
      <c r="D3690" t="s">
        <v>403</v>
      </c>
      <c r="E3690" s="2" t="s">
        <v>269</v>
      </c>
      <c r="F3690" t="s">
        <v>1932</v>
      </c>
      <c r="G3690" s="2" t="s">
        <v>843</v>
      </c>
      <c r="H3690" t="s">
        <v>1405</v>
      </c>
    </row>
    <row r="3691" spans="1:8" x14ac:dyDescent="0.15">
      <c r="A3691" s="232">
        <v>3705</v>
      </c>
      <c r="B3691" t="s">
        <v>9867</v>
      </c>
      <c r="C3691" t="s">
        <v>9868</v>
      </c>
      <c r="D3691" t="s">
        <v>403</v>
      </c>
      <c r="E3691" s="2" t="s">
        <v>269</v>
      </c>
      <c r="F3691" t="s">
        <v>1901</v>
      </c>
      <c r="G3691" s="2" t="s">
        <v>4837</v>
      </c>
      <c r="H3691" t="s">
        <v>1405</v>
      </c>
    </row>
    <row r="3692" spans="1:8" x14ac:dyDescent="0.15">
      <c r="A3692" s="232">
        <v>3706</v>
      </c>
      <c r="B3692" t="s">
        <v>9869</v>
      </c>
      <c r="C3692" t="s">
        <v>9870</v>
      </c>
      <c r="D3692" t="s">
        <v>1438</v>
      </c>
      <c r="E3692" s="2" t="s">
        <v>66</v>
      </c>
      <c r="F3692" t="s">
        <v>1910</v>
      </c>
      <c r="G3692" s="2" t="s">
        <v>9871</v>
      </c>
      <c r="H3692" t="s">
        <v>1405</v>
      </c>
    </row>
    <row r="3693" spans="1:8" x14ac:dyDescent="0.15">
      <c r="A3693" s="232">
        <v>3707</v>
      </c>
      <c r="B3693" t="s">
        <v>9872</v>
      </c>
      <c r="C3693" t="s">
        <v>9873</v>
      </c>
      <c r="D3693" t="s">
        <v>403</v>
      </c>
      <c r="E3693" s="2" t="s">
        <v>270</v>
      </c>
      <c r="F3693" t="s">
        <v>1932</v>
      </c>
      <c r="G3693" s="2" t="s">
        <v>892</v>
      </c>
      <c r="H3693" t="s">
        <v>1405</v>
      </c>
    </row>
    <row r="3694" spans="1:8" x14ac:dyDescent="0.15">
      <c r="A3694" s="232">
        <v>3708</v>
      </c>
      <c r="B3694" t="s">
        <v>9874</v>
      </c>
      <c r="C3694" t="s">
        <v>9875</v>
      </c>
      <c r="D3694" t="s">
        <v>403</v>
      </c>
      <c r="E3694" s="2" t="s">
        <v>269</v>
      </c>
      <c r="F3694" t="s">
        <v>1901</v>
      </c>
      <c r="G3694" s="2" t="s">
        <v>664</v>
      </c>
      <c r="H3694" t="s">
        <v>1405</v>
      </c>
    </row>
    <row r="3695" spans="1:8" x14ac:dyDescent="0.15">
      <c r="A3695" s="232">
        <v>3709</v>
      </c>
      <c r="B3695" t="s">
        <v>9876</v>
      </c>
      <c r="C3695" t="s">
        <v>9877</v>
      </c>
      <c r="D3695" t="s">
        <v>403</v>
      </c>
      <c r="E3695" s="2" t="s">
        <v>269</v>
      </c>
      <c r="F3695" t="s">
        <v>1921</v>
      </c>
      <c r="G3695" s="2" t="s">
        <v>932</v>
      </c>
      <c r="H3695" t="s">
        <v>1405</v>
      </c>
    </row>
    <row r="3696" spans="1:8" x14ac:dyDescent="0.15">
      <c r="A3696" s="232">
        <v>3710</v>
      </c>
      <c r="B3696" t="s">
        <v>9878</v>
      </c>
      <c r="C3696" t="s">
        <v>9879</v>
      </c>
      <c r="D3696" t="s">
        <v>403</v>
      </c>
      <c r="E3696" s="2" t="s">
        <v>271</v>
      </c>
      <c r="F3696" t="s">
        <v>2003</v>
      </c>
      <c r="G3696" s="2" t="s">
        <v>9880</v>
      </c>
      <c r="H3696" t="s">
        <v>1405</v>
      </c>
    </row>
    <row r="3697" spans="1:8" x14ac:dyDescent="0.15">
      <c r="A3697" s="232">
        <v>3711</v>
      </c>
      <c r="B3697" t="s">
        <v>9881</v>
      </c>
      <c r="C3697" t="s">
        <v>7238</v>
      </c>
      <c r="D3697" t="s">
        <v>403</v>
      </c>
      <c r="E3697" s="2" t="s">
        <v>270</v>
      </c>
      <c r="F3697" t="s">
        <v>1932</v>
      </c>
      <c r="G3697" s="2" t="s">
        <v>926</v>
      </c>
      <c r="H3697" t="s">
        <v>1405</v>
      </c>
    </row>
    <row r="3698" spans="1:8" x14ac:dyDescent="0.15">
      <c r="A3698" s="232">
        <v>3712</v>
      </c>
      <c r="B3698" t="s">
        <v>9882</v>
      </c>
      <c r="C3698" t="s">
        <v>9883</v>
      </c>
      <c r="D3698" t="s">
        <v>403</v>
      </c>
      <c r="E3698" s="2" t="s">
        <v>270</v>
      </c>
      <c r="F3698" t="s">
        <v>1910</v>
      </c>
      <c r="G3698" s="2" t="s">
        <v>1036</v>
      </c>
      <c r="H3698" t="s">
        <v>1405</v>
      </c>
    </row>
    <row r="3699" spans="1:8" x14ac:dyDescent="0.15">
      <c r="A3699" s="232">
        <v>3713</v>
      </c>
      <c r="B3699" t="s">
        <v>9884</v>
      </c>
      <c r="C3699" t="s">
        <v>9885</v>
      </c>
      <c r="D3699" t="s">
        <v>403</v>
      </c>
      <c r="E3699" s="2" t="s">
        <v>269</v>
      </c>
      <c r="F3699" t="s">
        <v>1910</v>
      </c>
      <c r="G3699" s="2" t="s">
        <v>2404</v>
      </c>
      <c r="H3699" t="s">
        <v>1405</v>
      </c>
    </row>
    <row r="3700" spans="1:8" x14ac:dyDescent="0.15">
      <c r="A3700" s="232">
        <v>3714</v>
      </c>
      <c r="B3700" t="s">
        <v>9886</v>
      </c>
      <c r="C3700" t="s">
        <v>9887</v>
      </c>
      <c r="D3700" t="s">
        <v>403</v>
      </c>
      <c r="E3700" s="2" t="s">
        <v>270</v>
      </c>
      <c r="F3700" t="s">
        <v>1901</v>
      </c>
      <c r="G3700" s="2" t="s">
        <v>928</v>
      </c>
      <c r="H3700" t="s">
        <v>1405</v>
      </c>
    </row>
    <row r="3701" spans="1:8" x14ac:dyDescent="0.15">
      <c r="A3701" s="232">
        <v>3715</v>
      </c>
      <c r="B3701" t="s">
        <v>9888</v>
      </c>
      <c r="C3701" t="s">
        <v>5007</v>
      </c>
      <c r="D3701" t="s">
        <v>403</v>
      </c>
      <c r="E3701" s="2" t="s">
        <v>270</v>
      </c>
      <c r="F3701" t="s">
        <v>1910</v>
      </c>
      <c r="G3701" s="2" t="s">
        <v>2799</v>
      </c>
      <c r="H3701" t="s">
        <v>1405</v>
      </c>
    </row>
    <row r="3702" spans="1:8" x14ac:dyDescent="0.15">
      <c r="A3702" s="232">
        <v>3716</v>
      </c>
      <c r="B3702" t="s">
        <v>9889</v>
      </c>
      <c r="C3702" t="s">
        <v>9890</v>
      </c>
      <c r="D3702" t="s">
        <v>403</v>
      </c>
      <c r="E3702" s="2" t="s">
        <v>270</v>
      </c>
      <c r="F3702" t="s">
        <v>1910</v>
      </c>
      <c r="G3702" s="2" t="s">
        <v>715</v>
      </c>
      <c r="H3702" t="s">
        <v>1405</v>
      </c>
    </row>
    <row r="3703" spans="1:8" x14ac:dyDescent="0.15">
      <c r="A3703" s="232">
        <v>3717</v>
      </c>
      <c r="B3703" t="s">
        <v>9891</v>
      </c>
      <c r="C3703" t="s">
        <v>9892</v>
      </c>
      <c r="D3703" t="s">
        <v>403</v>
      </c>
      <c r="E3703" s="2" t="s">
        <v>269</v>
      </c>
      <c r="F3703" t="s">
        <v>1910</v>
      </c>
      <c r="G3703" s="2" t="s">
        <v>569</v>
      </c>
      <c r="H3703" t="s">
        <v>1405</v>
      </c>
    </row>
    <row r="3704" spans="1:8" x14ac:dyDescent="0.15">
      <c r="A3704" s="232">
        <v>3718</v>
      </c>
      <c r="B3704" t="s">
        <v>9893</v>
      </c>
      <c r="C3704" t="s">
        <v>9894</v>
      </c>
      <c r="D3704" t="s">
        <v>403</v>
      </c>
      <c r="E3704" s="2" t="s">
        <v>269</v>
      </c>
      <c r="F3704" t="s">
        <v>2137</v>
      </c>
      <c r="G3704" s="2" t="s">
        <v>907</v>
      </c>
      <c r="H3704" t="s">
        <v>1405</v>
      </c>
    </row>
    <row r="3705" spans="1:8" x14ac:dyDescent="0.15">
      <c r="A3705" s="232">
        <v>3719</v>
      </c>
      <c r="B3705" t="s">
        <v>9895</v>
      </c>
      <c r="C3705" t="s">
        <v>9896</v>
      </c>
      <c r="D3705" t="s">
        <v>403</v>
      </c>
      <c r="E3705" s="2" t="s">
        <v>270</v>
      </c>
      <c r="F3705" t="s">
        <v>1901</v>
      </c>
      <c r="G3705" s="2" t="s">
        <v>1129</v>
      </c>
      <c r="H3705" t="s">
        <v>1405</v>
      </c>
    </row>
    <row r="3706" spans="1:8" x14ac:dyDescent="0.15">
      <c r="A3706" s="232">
        <v>3720</v>
      </c>
      <c r="B3706" t="s">
        <v>9897</v>
      </c>
      <c r="C3706" t="s">
        <v>9898</v>
      </c>
      <c r="D3706" t="s">
        <v>403</v>
      </c>
      <c r="E3706" s="2" t="s">
        <v>270</v>
      </c>
      <c r="F3706" t="s">
        <v>1932</v>
      </c>
      <c r="G3706" s="2" t="s">
        <v>522</v>
      </c>
      <c r="H3706" t="s">
        <v>1405</v>
      </c>
    </row>
    <row r="3707" spans="1:8" x14ac:dyDescent="0.15">
      <c r="A3707" s="232">
        <v>3721</v>
      </c>
      <c r="B3707" t="s">
        <v>9899</v>
      </c>
      <c r="C3707" t="s">
        <v>9900</v>
      </c>
      <c r="D3707" t="s">
        <v>403</v>
      </c>
      <c r="E3707" s="2" t="s">
        <v>269</v>
      </c>
      <c r="F3707" t="s">
        <v>1910</v>
      </c>
      <c r="G3707" s="2" t="s">
        <v>737</v>
      </c>
      <c r="H3707" t="s">
        <v>1405</v>
      </c>
    </row>
    <row r="3708" spans="1:8" x14ac:dyDescent="0.15">
      <c r="A3708" s="232">
        <v>3722</v>
      </c>
      <c r="B3708" t="s">
        <v>9901</v>
      </c>
      <c r="C3708" t="s">
        <v>9902</v>
      </c>
      <c r="D3708" t="s">
        <v>403</v>
      </c>
      <c r="E3708" s="2" t="s">
        <v>270</v>
      </c>
      <c r="F3708" t="s">
        <v>1910</v>
      </c>
      <c r="G3708" s="2" t="s">
        <v>926</v>
      </c>
      <c r="H3708" t="s">
        <v>1405</v>
      </c>
    </row>
    <row r="3709" spans="1:8" x14ac:dyDescent="0.15">
      <c r="A3709" s="232">
        <v>3723</v>
      </c>
      <c r="B3709" t="s">
        <v>9903</v>
      </c>
      <c r="C3709" t="s">
        <v>9904</v>
      </c>
      <c r="D3709" t="s">
        <v>1438</v>
      </c>
      <c r="E3709" s="2" t="s">
        <v>70</v>
      </c>
      <c r="F3709" t="s">
        <v>1932</v>
      </c>
      <c r="G3709" s="2" t="s">
        <v>9905</v>
      </c>
      <c r="H3709" t="s">
        <v>1405</v>
      </c>
    </row>
    <row r="3710" spans="1:8" x14ac:dyDescent="0.15">
      <c r="A3710" s="232">
        <v>3724</v>
      </c>
      <c r="B3710" t="s">
        <v>9906</v>
      </c>
      <c r="C3710" t="s">
        <v>9907</v>
      </c>
      <c r="D3710" t="s">
        <v>403</v>
      </c>
      <c r="E3710" s="2" t="s">
        <v>269</v>
      </c>
      <c r="F3710" t="s">
        <v>1910</v>
      </c>
      <c r="G3710" s="2" t="s">
        <v>1324</v>
      </c>
      <c r="H3710" t="s">
        <v>1405</v>
      </c>
    </row>
    <row r="3711" spans="1:8" x14ac:dyDescent="0.15">
      <c r="A3711" s="232">
        <v>3725</v>
      </c>
      <c r="B3711" t="s">
        <v>9908</v>
      </c>
      <c r="C3711" t="s">
        <v>9909</v>
      </c>
      <c r="D3711" t="s">
        <v>403</v>
      </c>
      <c r="E3711" s="2" t="s">
        <v>270</v>
      </c>
      <c r="F3711" t="s">
        <v>1932</v>
      </c>
      <c r="G3711" s="2" t="s">
        <v>896</v>
      </c>
      <c r="H3711" t="s">
        <v>1405</v>
      </c>
    </row>
    <row r="3712" spans="1:8" x14ac:dyDescent="0.15">
      <c r="A3712" s="232">
        <v>3726</v>
      </c>
      <c r="B3712" t="s">
        <v>9910</v>
      </c>
      <c r="C3712" t="s">
        <v>9911</v>
      </c>
      <c r="D3712" t="s">
        <v>403</v>
      </c>
      <c r="E3712" s="2" t="s">
        <v>269</v>
      </c>
      <c r="F3712" t="s">
        <v>1910</v>
      </c>
      <c r="G3712" s="2" t="s">
        <v>540</v>
      </c>
      <c r="H3712" t="s">
        <v>1405</v>
      </c>
    </row>
    <row r="3713" spans="1:8" x14ac:dyDescent="0.15">
      <c r="A3713" s="232">
        <v>3727</v>
      </c>
      <c r="B3713" t="s">
        <v>9912</v>
      </c>
      <c r="C3713" t="s">
        <v>9913</v>
      </c>
      <c r="D3713" t="s">
        <v>403</v>
      </c>
      <c r="E3713" s="2" t="s">
        <v>270</v>
      </c>
      <c r="F3713" t="s">
        <v>1910</v>
      </c>
      <c r="G3713" s="2" t="s">
        <v>636</v>
      </c>
      <c r="H3713" t="s">
        <v>1405</v>
      </c>
    </row>
    <row r="3714" spans="1:8" x14ac:dyDescent="0.15">
      <c r="A3714" s="232">
        <v>3728</v>
      </c>
      <c r="B3714" t="s">
        <v>9914</v>
      </c>
      <c r="C3714" t="s">
        <v>9915</v>
      </c>
      <c r="D3714" t="s">
        <v>403</v>
      </c>
      <c r="E3714" s="2" t="s">
        <v>270</v>
      </c>
      <c r="F3714" t="s">
        <v>1901</v>
      </c>
      <c r="G3714" s="2" t="s">
        <v>650</v>
      </c>
      <c r="H3714" t="s">
        <v>1405</v>
      </c>
    </row>
    <row r="3715" spans="1:8" x14ac:dyDescent="0.15">
      <c r="A3715" s="232">
        <v>3729</v>
      </c>
      <c r="B3715" t="s">
        <v>9916</v>
      </c>
      <c r="C3715" t="s">
        <v>9917</v>
      </c>
      <c r="D3715" t="s">
        <v>403</v>
      </c>
      <c r="E3715" s="2" t="s">
        <v>270</v>
      </c>
      <c r="F3715" t="s">
        <v>1910</v>
      </c>
      <c r="G3715" s="2" t="s">
        <v>786</v>
      </c>
      <c r="H3715" t="s">
        <v>1405</v>
      </c>
    </row>
    <row r="3716" spans="1:8" x14ac:dyDescent="0.15">
      <c r="A3716" s="232">
        <v>3730</v>
      </c>
      <c r="B3716" t="s">
        <v>9918</v>
      </c>
      <c r="C3716" t="s">
        <v>9919</v>
      </c>
      <c r="D3716" t="s">
        <v>403</v>
      </c>
      <c r="E3716" s="2" t="s">
        <v>270</v>
      </c>
      <c r="F3716" t="s">
        <v>2021</v>
      </c>
      <c r="G3716" s="2" t="s">
        <v>1232</v>
      </c>
      <c r="H3716" t="s">
        <v>1405</v>
      </c>
    </row>
    <row r="3717" spans="1:8" x14ac:dyDescent="0.15">
      <c r="A3717" s="232">
        <v>3731</v>
      </c>
      <c r="B3717" t="s">
        <v>9920</v>
      </c>
      <c r="C3717" t="s">
        <v>9921</v>
      </c>
      <c r="D3717" t="s">
        <v>403</v>
      </c>
      <c r="E3717" s="2" t="s">
        <v>270</v>
      </c>
      <c r="F3717" t="s">
        <v>1901</v>
      </c>
      <c r="G3717" s="2" t="s">
        <v>1038</v>
      </c>
      <c r="H3717" t="s">
        <v>1405</v>
      </c>
    </row>
    <row r="3718" spans="1:8" x14ac:dyDescent="0.15">
      <c r="A3718" s="232">
        <v>3732</v>
      </c>
      <c r="B3718" t="s">
        <v>9922</v>
      </c>
      <c r="C3718" t="s">
        <v>9923</v>
      </c>
      <c r="D3718" t="s">
        <v>403</v>
      </c>
      <c r="E3718" s="2" t="s">
        <v>270</v>
      </c>
      <c r="F3718" t="s">
        <v>1932</v>
      </c>
      <c r="G3718" s="2" t="s">
        <v>503</v>
      </c>
      <c r="H3718" t="s">
        <v>1405</v>
      </c>
    </row>
    <row r="3719" spans="1:8" x14ac:dyDescent="0.15">
      <c r="A3719" s="232">
        <v>3733</v>
      </c>
      <c r="B3719" t="s">
        <v>9924</v>
      </c>
      <c r="C3719" t="s">
        <v>9925</v>
      </c>
      <c r="D3719" t="s">
        <v>403</v>
      </c>
      <c r="E3719" s="2" t="s">
        <v>269</v>
      </c>
      <c r="F3719" t="s">
        <v>1945</v>
      </c>
      <c r="G3719" s="2" t="s">
        <v>694</v>
      </c>
      <c r="H3719" t="s">
        <v>1405</v>
      </c>
    </row>
    <row r="3720" spans="1:8" x14ac:dyDescent="0.15">
      <c r="A3720" s="232">
        <v>3734</v>
      </c>
      <c r="B3720" t="s">
        <v>9926</v>
      </c>
      <c r="C3720" t="s">
        <v>9927</v>
      </c>
      <c r="D3720" t="s">
        <v>1438</v>
      </c>
      <c r="E3720" s="2" t="s">
        <v>66</v>
      </c>
      <c r="F3720" t="s">
        <v>1910</v>
      </c>
      <c r="G3720" s="2" t="s">
        <v>6555</v>
      </c>
      <c r="H3720" t="s">
        <v>1405</v>
      </c>
    </row>
    <row r="3721" spans="1:8" x14ac:dyDescent="0.15">
      <c r="A3721" s="232">
        <v>3735</v>
      </c>
      <c r="B3721" t="s">
        <v>9928</v>
      </c>
      <c r="C3721" t="s">
        <v>9929</v>
      </c>
      <c r="D3721" t="s">
        <v>403</v>
      </c>
      <c r="E3721" s="2" t="s">
        <v>270</v>
      </c>
      <c r="F3721" t="s">
        <v>1910</v>
      </c>
      <c r="G3721" s="2" t="s">
        <v>3171</v>
      </c>
      <c r="H3721" t="s">
        <v>1405</v>
      </c>
    </row>
    <row r="3722" spans="1:8" x14ac:dyDescent="0.15">
      <c r="A3722" s="232">
        <v>3736</v>
      </c>
      <c r="B3722" t="s">
        <v>9930</v>
      </c>
      <c r="C3722" t="s">
        <v>9931</v>
      </c>
      <c r="D3722" t="s">
        <v>403</v>
      </c>
      <c r="E3722" s="2" t="s">
        <v>270</v>
      </c>
      <c r="F3722" t="s">
        <v>1901</v>
      </c>
      <c r="G3722" s="2" t="s">
        <v>845</v>
      </c>
      <c r="H3722" t="s">
        <v>1405</v>
      </c>
    </row>
    <row r="3723" spans="1:8" x14ac:dyDescent="0.15">
      <c r="A3723" s="232">
        <v>3737</v>
      </c>
      <c r="B3723" t="s">
        <v>9932</v>
      </c>
      <c r="C3723" t="s">
        <v>9933</v>
      </c>
      <c r="D3723" t="s">
        <v>403</v>
      </c>
      <c r="E3723" s="2" t="s">
        <v>269</v>
      </c>
      <c r="F3723" t="s">
        <v>1932</v>
      </c>
      <c r="G3723" s="2" t="s">
        <v>1054</v>
      </c>
      <c r="H3723" t="s">
        <v>1405</v>
      </c>
    </row>
    <row r="3724" spans="1:8" x14ac:dyDescent="0.15">
      <c r="A3724" s="232">
        <v>3738</v>
      </c>
      <c r="B3724" t="s">
        <v>9934</v>
      </c>
      <c r="C3724" t="s">
        <v>9935</v>
      </c>
      <c r="D3724" t="s">
        <v>403</v>
      </c>
      <c r="E3724" s="2" t="s">
        <v>270</v>
      </c>
      <c r="F3724" t="s">
        <v>1932</v>
      </c>
      <c r="G3724" s="2" t="s">
        <v>2039</v>
      </c>
      <c r="H3724" t="s">
        <v>1405</v>
      </c>
    </row>
    <row r="3725" spans="1:8" x14ac:dyDescent="0.15">
      <c r="A3725" s="232">
        <v>3739</v>
      </c>
      <c r="B3725" t="s">
        <v>9936</v>
      </c>
      <c r="C3725" t="s">
        <v>9937</v>
      </c>
      <c r="D3725" t="s">
        <v>403</v>
      </c>
      <c r="E3725" s="2" t="s">
        <v>270</v>
      </c>
      <c r="F3725" t="s">
        <v>1910</v>
      </c>
      <c r="G3725" s="2" t="s">
        <v>7178</v>
      </c>
      <c r="H3725" t="s">
        <v>1405</v>
      </c>
    </row>
    <row r="3726" spans="1:8" x14ac:dyDescent="0.15">
      <c r="A3726" s="232">
        <v>3740</v>
      </c>
      <c r="B3726" t="s">
        <v>9938</v>
      </c>
      <c r="C3726" t="s">
        <v>9418</v>
      </c>
      <c r="D3726" t="s">
        <v>403</v>
      </c>
      <c r="E3726" s="2" t="s">
        <v>270</v>
      </c>
      <c r="F3726" t="s">
        <v>1901</v>
      </c>
      <c r="G3726" s="2" t="s">
        <v>999</v>
      </c>
      <c r="H3726" t="s">
        <v>1405</v>
      </c>
    </row>
    <row r="3727" spans="1:8" x14ac:dyDescent="0.15">
      <c r="A3727" s="232">
        <v>3741</v>
      </c>
      <c r="B3727" t="s">
        <v>9939</v>
      </c>
      <c r="C3727" t="s">
        <v>9940</v>
      </c>
      <c r="D3727" t="s">
        <v>1438</v>
      </c>
      <c r="E3727" s="2" t="s">
        <v>66</v>
      </c>
      <c r="F3727" t="s">
        <v>1910</v>
      </c>
      <c r="G3727" s="2" t="s">
        <v>9941</v>
      </c>
      <c r="H3727" t="s">
        <v>1405</v>
      </c>
    </row>
    <row r="3728" spans="1:8" x14ac:dyDescent="0.15">
      <c r="A3728" s="232">
        <v>3742</v>
      </c>
      <c r="B3728" t="s">
        <v>9942</v>
      </c>
      <c r="C3728" t="s">
        <v>9943</v>
      </c>
      <c r="D3728" t="s">
        <v>403</v>
      </c>
      <c r="E3728" s="2" t="s">
        <v>270</v>
      </c>
      <c r="F3728" t="s">
        <v>1910</v>
      </c>
      <c r="G3728" s="2" t="s">
        <v>1269</v>
      </c>
      <c r="H3728" t="s">
        <v>1405</v>
      </c>
    </row>
    <row r="3729" spans="1:8" x14ac:dyDescent="0.15">
      <c r="A3729" s="232">
        <v>3743</v>
      </c>
      <c r="B3729" t="s">
        <v>9944</v>
      </c>
      <c r="C3729" t="s">
        <v>9945</v>
      </c>
      <c r="D3729" t="s">
        <v>403</v>
      </c>
      <c r="E3729" s="2" t="s">
        <v>269</v>
      </c>
      <c r="F3729" t="s">
        <v>1917</v>
      </c>
      <c r="G3729" s="2" t="s">
        <v>784</v>
      </c>
      <c r="H3729" t="s">
        <v>1405</v>
      </c>
    </row>
    <row r="3730" spans="1:8" x14ac:dyDescent="0.15">
      <c r="A3730" s="232">
        <v>3744</v>
      </c>
      <c r="B3730" t="s">
        <v>9946</v>
      </c>
      <c r="C3730" t="s">
        <v>9947</v>
      </c>
      <c r="D3730" t="s">
        <v>1438</v>
      </c>
      <c r="E3730" s="2" t="s">
        <v>66</v>
      </c>
      <c r="F3730" t="s">
        <v>1910</v>
      </c>
      <c r="G3730" s="2" t="s">
        <v>9948</v>
      </c>
      <c r="H3730" t="s">
        <v>1405</v>
      </c>
    </row>
    <row r="3731" spans="1:8" x14ac:dyDescent="0.15">
      <c r="A3731" s="232">
        <v>3745</v>
      </c>
      <c r="B3731" t="s">
        <v>9949</v>
      </c>
      <c r="C3731" t="s">
        <v>9950</v>
      </c>
      <c r="D3731" t="s">
        <v>403</v>
      </c>
      <c r="E3731" s="2" t="s">
        <v>269</v>
      </c>
      <c r="F3731" t="s">
        <v>1901</v>
      </c>
      <c r="G3731" s="2" t="s">
        <v>976</v>
      </c>
      <c r="H3731" t="s">
        <v>1405</v>
      </c>
    </row>
    <row r="3732" spans="1:8" x14ac:dyDescent="0.15">
      <c r="A3732" s="232">
        <v>3746</v>
      </c>
      <c r="B3732" t="s">
        <v>9951</v>
      </c>
      <c r="C3732" t="s">
        <v>9952</v>
      </c>
      <c r="D3732" t="s">
        <v>403</v>
      </c>
      <c r="E3732" s="2" t="s">
        <v>271</v>
      </c>
      <c r="F3732" t="s">
        <v>2007</v>
      </c>
      <c r="G3732" s="2" t="s">
        <v>9953</v>
      </c>
      <c r="H3732" t="s">
        <v>1405</v>
      </c>
    </row>
    <row r="3733" spans="1:8" x14ac:dyDescent="0.15">
      <c r="A3733" s="232">
        <v>3747</v>
      </c>
      <c r="B3733" t="s">
        <v>9954</v>
      </c>
      <c r="C3733" t="s">
        <v>9955</v>
      </c>
      <c r="D3733" t="s">
        <v>403</v>
      </c>
      <c r="E3733" s="2" t="s">
        <v>269</v>
      </c>
      <c r="F3733" t="s">
        <v>2206</v>
      </c>
      <c r="G3733" s="2" t="s">
        <v>6981</v>
      </c>
      <c r="H3733" t="s">
        <v>1405</v>
      </c>
    </row>
    <row r="3734" spans="1:8" x14ac:dyDescent="0.15">
      <c r="A3734" s="232">
        <v>3748</v>
      </c>
      <c r="B3734" t="s">
        <v>9956</v>
      </c>
      <c r="C3734" t="s">
        <v>9957</v>
      </c>
      <c r="D3734" t="s">
        <v>1438</v>
      </c>
      <c r="E3734" s="2" t="s">
        <v>70</v>
      </c>
      <c r="F3734" t="s">
        <v>1910</v>
      </c>
      <c r="G3734" s="2" t="s">
        <v>9958</v>
      </c>
      <c r="H3734" t="s">
        <v>1405</v>
      </c>
    </row>
    <row r="3735" spans="1:8" x14ac:dyDescent="0.15">
      <c r="A3735" s="232">
        <v>3749</v>
      </c>
      <c r="B3735" t="s">
        <v>9959</v>
      </c>
      <c r="C3735" t="s">
        <v>9960</v>
      </c>
      <c r="D3735" t="s">
        <v>9961</v>
      </c>
      <c r="E3735" s="2" t="s">
        <v>272</v>
      </c>
      <c r="F3735" t="s">
        <v>1910</v>
      </c>
      <c r="G3735" s="2" t="s">
        <v>6437</v>
      </c>
      <c r="H3735" t="s">
        <v>1405</v>
      </c>
    </row>
    <row r="3736" spans="1:8" x14ac:dyDescent="0.15">
      <c r="A3736" s="232">
        <v>3750</v>
      </c>
      <c r="B3736" t="s">
        <v>9962</v>
      </c>
      <c r="C3736" t="s">
        <v>9963</v>
      </c>
      <c r="D3736" t="s">
        <v>9961</v>
      </c>
      <c r="E3736" s="2" t="s">
        <v>272</v>
      </c>
      <c r="F3736" t="s">
        <v>1910</v>
      </c>
      <c r="G3736" s="2" t="s">
        <v>1315</v>
      </c>
      <c r="H3736" t="s">
        <v>1405</v>
      </c>
    </row>
    <row r="3737" spans="1:8" x14ac:dyDescent="0.15">
      <c r="A3737" s="232">
        <v>3751</v>
      </c>
      <c r="B3737" t="s">
        <v>9964</v>
      </c>
      <c r="C3737" t="s">
        <v>9965</v>
      </c>
      <c r="D3737" t="s">
        <v>9961</v>
      </c>
      <c r="E3737" s="2" t="s">
        <v>272</v>
      </c>
      <c r="F3737" t="s">
        <v>1910</v>
      </c>
      <c r="G3737" s="2" t="s">
        <v>971</v>
      </c>
      <c r="H3737" t="s">
        <v>1405</v>
      </c>
    </row>
    <row r="3738" spans="1:8" x14ac:dyDescent="0.15">
      <c r="A3738" s="232">
        <v>3752</v>
      </c>
      <c r="B3738" t="s">
        <v>9966</v>
      </c>
      <c r="C3738" t="s">
        <v>9967</v>
      </c>
      <c r="D3738" t="s">
        <v>9961</v>
      </c>
      <c r="E3738" s="2" t="s">
        <v>272</v>
      </c>
      <c r="F3738" t="s">
        <v>1910</v>
      </c>
      <c r="G3738" s="2" t="s">
        <v>1014</v>
      </c>
      <c r="H3738" t="s">
        <v>1405</v>
      </c>
    </row>
    <row r="3739" spans="1:8" x14ac:dyDescent="0.15">
      <c r="A3739" s="232">
        <v>3753</v>
      </c>
      <c r="B3739" t="s">
        <v>9968</v>
      </c>
      <c r="C3739" t="s">
        <v>9969</v>
      </c>
      <c r="D3739" t="s">
        <v>9961</v>
      </c>
      <c r="E3739" s="2" t="s">
        <v>272</v>
      </c>
      <c r="F3739" t="s">
        <v>1910</v>
      </c>
      <c r="G3739" s="2" t="s">
        <v>3375</v>
      </c>
      <c r="H3739" t="s">
        <v>1405</v>
      </c>
    </row>
    <row r="3740" spans="1:8" x14ac:dyDescent="0.15">
      <c r="A3740" s="232">
        <v>3754</v>
      </c>
      <c r="B3740" t="s">
        <v>9970</v>
      </c>
      <c r="C3740" t="s">
        <v>9971</v>
      </c>
      <c r="D3740" t="s">
        <v>9961</v>
      </c>
      <c r="E3740" s="2" t="s">
        <v>271</v>
      </c>
      <c r="F3740" t="s">
        <v>1910</v>
      </c>
      <c r="G3740" s="2" t="s">
        <v>2736</v>
      </c>
      <c r="H3740" t="s">
        <v>1405</v>
      </c>
    </row>
    <row r="3741" spans="1:8" x14ac:dyDescent="0.15">
      <c r="A3741" s="232">
        <v>3755</v>
      </c>
      <c r="B3741" t="s">
        <v>9972</v>
      </c>
      <c r="C3741" t="s">
        <v>9973</v>
      </c>
      <c r="D3741" t="s">
        <v>9961</v>
      </c>
      <c r="E3741" s="2" t="s">
        <v>271</v>
      </c>
      <c r="F3741" t="s">
        <v>1910</v>
      </c>
      <c r="G3741" s="2" t="s">
        <v>9974</v>
      </c>
      <c r="H3741" t="s">
        <v>1405</v>
      </c>
    </row>
    <row r="3742" spans="1:8" x14ac:dyDescent="0.15">
      <c r="A3742" s="232">
        <v>3756</v>
      </c>
      <c r="B3742" t="s">
        <v>9975</v>
      </c>
      <c r="C3742" t="s">
        <v>9976</v>
      </c>
      <c r="D3742" t="s">
        <v>9961</v>
      </c>
      <c r="E3742" s="2" t="s">
        <v>271</v>
      </c>
      <c r="F3742" t="s">
        <v>1910</v>
      </c>
      <c r="G3742" s="2" t="s">
        <v>2736</v>
      </c>
      <c r="H3742" t="s">
        <v>1405</v>
      </c>
    </row>
    <row r="3743" spans="1:8" x14ac:dyDescent="0.15">
      <c r="A3743" s="232">
        <v>3757</v>
      </c>
      <c r="B3743" t="s">
        <v>9977</v>
      </c>
      <c r="C3743" t="s">
        <v>9978</v>
      </c>
      <c r="D3743" t="s">
        <v>9961</v>
      </c>
      <c r="E3743" s="2" t="s">
        <v>271</v>
      </c>
      <c r="F3743" t="s">
        <v>1910</v>
      </c>
      <c r="G3743" s="2" t="s">
        <v>1325</v>
      </c>
      <c r="H3743" t="s">
        <v>1405</v>
      </c>
    </row>
    <row r="3744" spans="1:8" x14ac:dyDescent="0.15">
      <c r="A3744" s="232">
        <v>3758</v>
      </c>
      <c r="B3744" t="s">
        <v>9979</v>
      </c>
      <c r="C3744" t="s">
        <v>9980</v>
      </c>
      <c r="D3744" t="s">
        <v>9961</v>
      </c>
      <c r="E3744" s="2" t="s">
        <v>271</v>
      </c>
      <c r="F3744" t="s">
        <v>1910</v>
      </c>
      <c r="G3744" s="2" t="s">
        <v>1276</v>
      </c>
      <c r="H3744" t="s">
        <v>1405</v>
      </c>
    </row>
    <row r="3745" spans="1:8" x14ac:dyDescent="0.15">
      <c r="A3745" s="232">
        <v>3759</v>
      </c>
      <c r="B3745" t="s">
        <v>9981</v>
      </c>
      <c r="C3745" t="s">
        <v>9982</v>
      </c>
      <c r="D3745" t="s">
        <v>376</v>
      </c>
      <c r="E3745" s="2" t="s">
        <v>271</v>
      </c>
      <c r="F3745" t="s">
        <v>27</v>
      </c>
      <c r="G3745" s="2" t="s">
        <v>7467</v>
      </c>
      <c r="H3745" t="s">
        <v>1405</v>
      </c>
    </row>
    <row r="3746" spans="1:8" x14ac:dyDescent="0.15">
      <c r="A3746" s="232">
        <v>3760</v>
      </c>
      <c r="B3746" t="s">
        <v>9983</v>
      </c>
      <c r="C3746" t="s">
        <v>9984</v>
      </c>
      <c r="D3746" t="s">
        <v>376</v>
      </c>
      <c r="E3746" s="2" t="s">
        <v>271</v>
      </c>
      <c r="F3746" t="s">
        <v>1964</v>
      </c>
      <c r="G3746" s="2" t="s">
        <v>9985</v>
      </c>
      <c r="H3746" t="s">
        <v>1405</v>
      </c>
    </row>
    <row r="3747" spans="1:8" x14ac:dyDescent="0.15">
      <c r="A3747" s="232">
        <v>3761</v>
      </c>
      <c r="B3747" t="s">
        <v>9986</v>
      </c>
      <c r="C3747" t="s">
        <v>9987</v>
      </c>
      <c r="D3747" t="s">
        <v>376</v>
      </c>
      <c r="E3747" s="2" t="s">
        <v>271</v>
      </c>
      <c r="F3747" t="s">
        <v>2133</v>
      </c>
      <c r="G3747" s="2" t="s">
        <v>9988</v>
      </c>
      <c r="H3747" t="s">
        <v>1405</v>
      </c>
    </row>
    <row r="3748" spans="1:8" x14ac:dyDescent="0.15">
      <c r="A3748" s="232">
        <v>3762</v>
      </c>
      <c r="B3748" t="s">
        <v>9989</v>
      </c>
      <c r="C3748" t="s">
        <v>9990</v>
      </c>
      <c r="D3748" t="s">
        <v>376</v>
      </c>
      <c r="E3748" s="2" t="s">
        <v>271</v>
      </c>
      <c r="F3748" t="s">
        <v>2137</v>
      </c>
      <c r="G3748" s="2" t="s">
        <v>495</v>
      </c>
      <c r="H3748" t="s">
        <v>1405</v>
      </c>
    </row>
    <row r="3749" spans="1:8" x14ac:dyDescent="0.15">
      <c r="A3749" s="232">
        <v>3763</v>
      </c>
      <c r="B3749" t="s">
        <v>9991</v>
      </c>
      <c r="C3749" t="s">
        <v>9992</v>
      </c>
      <c r="D3749" t="s">
        <v>376</v>
      </c>
      <c r="E3749" s="2" t="s">
        <v>271</v>
      </c>
      <c r="F3749" t="s">
        <v>2066</v>
      </c>
      <c r="G3749" s="2" t="s">
        <v>1057</v>
      </c>
      <c r="H3749" t="s">
        <v>1405</v>
      </c>
    </row>
    <row r="3750" spans="1:8" x14ac:dyDescent="0.15">
      <c r="A3750" s="232">
        <v>3764</v>
      </c>
      <c r="B3750" t="s">
        <v>9993</v>
      </c>
      <c r="C3750" t="s">
        <v>9994</v>
      </c>
      <c r="D3750" t="s">
        <v>376</v>
      </c>
      <c r="E3750" s="2" t="s">
        <v>271</v>
      </c>
      <c r="F3750" t="s">
        <v>1939</v>
      </c>
      <c r="G3750" s="2" t="s">
        <v>801</v>
      </c>
      <c r="H3750" t="s">
        <v>1405</v>
      </c>
    </row>
    <row r="3751" spans="1:8" x14ac:dyDescent="0.15">
      <c r="A3751" s="232">
        <v>3765</v>
      </c>
      <c r="B3751" t="s">
        <v>9995</v>
      </c>
      <c r="C3751" t="s">
        <v>9996</v>
      </c>
      <c r="D3751" t="s">
        <v>376</v>
      </c>
      <c r="E3751" s="2" t="s">
        <v>271</v>
      </c>
      <c r="F3751" t="s">
        <v>2967</v>
      </c>
      <c r="G3751" s="2" t="s">
        <v>589</v>
      </c>
      <c r="H3751" t="s">
        <v>1405</v>
      </c>
    </row>
    <row r="3752" spans="1:8" x14ac:dyDescent="0.15">
      <c r="A3752" s="232">
        <v>3766</v>
      </c>
      <c r="B3752" t="s">
        <v>9997</v>
      </c>
      <c r="C3752" t="s">
        <v>9998</v>
      </c>
      <c r="D3752" t="s">
        <v>376</v>
      </c>
      <c r="E3752" s="2" t="s">
        <v>271</v>
      </c>
      <c r="F3752" t="s">
        <v>1921</v>
      </c>
      <c r="G3752" s="2" t="s">
        <v>1168</v>
      </c>
      <c r="H3752" t="s">
        <v>1405</v>
      </c>
    </row>
    <row r="3753" spans="1:8" x14ac:dyDescent="0.15">
      <c r="A3753" s="232">
        <v>3767</v>
      </c>
      <c r="B3753" t="s">
        <v>9999</v>
      </c>
      <c r="C3753" t="s">
        <v>10000</v>
      </c>
      <c r="D3753" t="s">
        <v>376</v>
      </c>
      <c r="E3753" s="2" t="s">
        <v>271</v>
      </c>
      <c r="F3753" t="s">
        <v>2087</v>
      </c>
      <c r="G3753" s="2" t="s">
        <v>1288</v>
      </c>
      <c r="H3753" t="s">
        <v>1405</v>
      </c>
    </row>
    <row r="3754" spans="1:8" x14ac:dyDescent="0.15">
      <c r="A3754" s="232">
        <v>3768</v>
      </c>
      <c r="B3754" t="s">
        <v>10001</v>
      </c>
      <c r="C3754" t="s">
        <v>10002</v>
      </c>
      <c r="D3754" t="s">
        <v>376</v>
      </c>
      <c r="E3754" s="2" t="s">
        <v>271</v>
      </c>
      <c r="F3754" t="s">
        <v>2018</v>
      </c>
      <c r="G3754" s="2" t="s">
        <v>583</v>
      </c>
      <c r="H3754" t="s">
        <v>1405</v>
      </c>
    </row>
    <row r="3755" spans="1:8" x14ac:dyDescent="0.15">
      <c r="A3755" s="232">
        <v>3769</v>
      </c>
      <c r="B3755" t="s">
        <v>10003</v>
      </c>
      <c r="C3755" t="s">
        <v>10004</v>
      </c>
      <c r="D3755" t="s">
        <v>376</v>
      </c>
      <c r="E3755" s="2" t="s">
        <v>271</v>
      </c>
      <c r="F3755" t="s">
        <v>2262</v>
      </c>
      <c r="G3755" s="2" t="s">
        <v>1922</v>
      </c>
      <c r="H3755" t="s">
        <v>1405</v>
      </c>
    </row>
    <row r="3756" spans="1:8" x14ac:dyDescent="0.15">
      <c r="A3756" s="232">
        <v>3770</v>
      </c>
      <c r="B3756" t="s">
        <v>10005</v>
      </c>
      <c r="C3756" t="s">
        <v>1399</v>
      </c>
      <c r="D3756" t="s">
        <v>376</v>
      </c>
      <c r="E3756" s="2" t="s">
        <v>270</v>
      </c>
      <c r="F3756" t="s">
        <v>2206</v>
      </c>
      <c r="G3756" s="2" t="s">
        <v>2036</v>
      </c>
      <c r="H3756" t="s">
        <v>1405</v>
      </c>
    </row>
    <row r="3757" spans="1:8" x14ac:dyDescent="0.15">
      <c r="A3757" s="232">
        <v>3771</v>
      </c>
      <c r="B3757" t="s">
        <v>10006</v>
      </c>
      <c r="C3757" t="s">
        <v>10007</v>
      </c>
      <c r="D3757" t="s">
        <v>376</v>
      </c>
      <c r="E3757" s="2" t="s">
        <v>270</v>
      </c>
      <c r="F3757" t="s">
        <v>2366</v>
      </c>
      <c r="G3757" s="2" t="s">
        <v>602</v>
      </c>
      <c r="H3757" t="s">
        <v>1405</v>
      </c>
    </row>
    <row r="3758" spans="1:8" x14ac:dyDescent="0.15">
      <c r="A3758" s="232">
        <v>3772</v>
      </c>
      <c r="B3758" t="s">
        <v>10008</v>
      </c>
      <c r="C3758" t="s">
        <v>10009</v>
      </c>
      <c r="D3758" t="s">
        <v>376</v>
      </c>
      <c r="E3758" s="2" t="s">
        <v>270</v>
      </c>
      <c r="F3758" t="s">
        <v>2018</v>
      </c>
      <c r="G3758" s="2" t="s">
        <v>930</v>
      </c>
      <c r="H3758" t="s">
        <v>1405</v>
      </c>
    </row>
    <row r="3759" spans="1:8" x14ac:dyDescent="0.15">
      <c r="A3759" s="232">
        <v>3773</v>
      </c>
      <c r="B3759" t="s">
        <v>10010</v>
      </c>
      <c r="C3759" t="s">
        <v>10011</v>
      </c>
      <c r="D3759" t="s">
        <v>376</v>
      </c>
      <c r="E3759" s="2" t="s">
        <v>270</v>
      </c>
      <c r="F3759" t="s">
        <v>2366</v>
      </c>
      <c r="G3759" s="2" t="s">
        <v>2897</v>
      </c>
      <c r="H3759" t="s">
        <v>1405</v>
      </c>
    </row>
    <row r="3760" spans="1:8" x14ac:dyDescent="0.15">
      <c r="A3760" s="232">
        <v>3774</v>
      </c>
      <c r="B3760" t="s">
        <v>10012</v>
      </c>
      <c r="C3760" t="s">
        <v>10013</v>
      </c>
      <c r="D3760" t="s">
        <v>376</v>
      </c>
      <c r="E3760" s="2" t="s">
        <v>270</v>
      </c>
      <c r="F3760" t="s">
        <v>1921</v>
      </c>
      <c r="G3760" s="2" t="s">
        <v>745</v>
      </c>
      <c r="H3760" t="s">
        <v>1405</v>
      </c>
    </row>
    <row r="3761" spans="1:8" x14ac:dyDescent="0.15">
      <c r="A3761" s="232">
        <v>3775</v>
      </c>
      <c r="B3761" t="s">
        <v>10014</v>
      </c>
      <c r="C3761" t="s">
        <v>10015</v>
      </c>
      <c r="D3761" t="s">
        <v>376</v>
      </c>
      <c r="E3761" s="2" t="s">
        <v>269</v>
      </c>
      <c r="F3761" t="s">
        <v>2206</v>
      </c>
      <c r="G3761" s="2" t="s">
        <v>703</v>
      </c>
      <c r="H3761" t="s">
        <v>1405</v>
      </c>
    </row>
    <row r="3762" spans="1:8" x14ac:dyDescent="0.15">
      <c r="A3762" s="232">
        <v>3776</v>
      </c>
      <c r="B3762" t="s">
        <v>10016</v>
      </c>
      <c r="C3762" t="s">
        <v>6937</v>
      </c>
      <c r="D3762" t="s">
        <v>376</v>
      </c>
      <c r="E3762" s="2" t="s">
        <v>269</v>
      </c>
      <c r="F3762" t="s">
        <v>1921</v>
      </c>
      <c r="G3762" s="2" t="s">
        <v>1010</v>
      </c>
      <c r="H3762" t="s">
        <v>1405</v>
      </c>
    </row>
    <row r="3763" spans="1:8" x14ac:dyDescent="0.15">
      <c r="A3763" s="232">
        <v>3777</v>
      </c>
      <c r="B3763" t="s">
        <v>10017</v>
      </c>
      <c r="C3763" t="s">
        <v>10018</v>
      </c>
      <c r="D3763" t="s">
        <v>376</v>
      </c>
      <c r="E3763" s="2" t="s">
        <v>269</v>
      </c>
      <c r="F3763" t="s">
        <v>2273</v>
      </c>
      <c r="G3763" s="2" t="s">
        <v>2004</v>
      </c>
      <c r="H3763" t="s">
        <v>1405</v>
      </c>
    </row>
    <row r="3764" spans="1:8" x14ac:dyDescent="0.15">
      <c r="A3764" s="232">
        <v>3778</v>
      </c>
      <c r="B3764" t="s">
        <v>10019</v>
      </c>
      <c r="C3764" t="s">
        <v>10020</v>
      </c>
      <c r="D3764" t="s">
        <v>376</v>
      </c>
      <c r="E3764" s="2" t="s">
        <v>269</v>
      </c>
      <c r="F3764" t="s">
        <v>2256</v>
      </c>
      <c r="G3764" s="2" t="s">
        <v>1326</v>
      </c>
      <c r="H3764" t="s">
        <v>1405</v>
      </c>
    </row>
    <row r="3765" spans="1:8" x14ac:dyDescent="0.15">
      <c r="A3765" s="232">
        <v>3779</v>
      </c>
      <c r="B3765" t="s">
        <v>10021</v>
      </c>
      <c r="C3765" t="s">
        <v>10022</v>
      </c>
      <c r="D3765" t="s">
        <v>376</v>
      </c>
      <c r="E3765" s="2" t="s">
        <v>269</v>
      </c>
      <c r="F3765" t="s">
        <v>2366</v>
      </c>
      <c r="G3765" s="2" t="s">
        <v>775</v>
      </c>
      <c r="H3765" t="s">
        <v>1405</v>
      </c>
    </row>
    <row r="3766" spans="1:8" x14ac:dyDescent="0.15">
      <c r="A3766" s="232">
        <v>3780</v>
      </c>
      <c r="B3766" t="s">
        <v>10023</v>
      </c>
      <c r="C3766" t="s">
        <v>10024</v>
      </c>
      <c r="D3766" t="s">
        <v>376</v>
      </c>
      <c r="E3766" s="2" t="s">
        <v>269</v>
      </c>
      <c r="F3766" t="s">
        <v>2003</v>
      </c>
      <c r="G3766" s="2" t="s">
        <v>1283</v>
      </c>
      <c r="H3766" t="s">
        <v>1405</v>
      </c>
    </row>
    <row r="3767" spans="1:8" x14ac:dyDescent="0.15">
      <c r="A3767" s="232">
        <v>3781</v>
      </c>
      <c r="B3767" t="s">
        <v>10025</v>
      </c>
      <c r="C3767" t="s">
        <v>10026</v>
      </c>
      <c r="D3767" t="s">
        <v>376</v>
      </c>
      <c r="E3767" s="2" t="s">
        <v>269</v>
      </c>
      <c r="F3767" t="s">
        <v>2528</v>
      </c>
      <c r="G3767" s="2" t="s">
        <v>2457</v>
      </c>
      <c r="H3767" t="s">
        <v>1405</v>
      </c>
    </row>
    <row r="3768" spans="1:8" x14ac:dyDescent="0.15">
      <c r="A3768" s="232">
        <v>3782</v>
      </c>
      <c r="B3768" t="s">
        <v>10027</v>
      </c>
      <c r="C3768" t="s">
        <v>10028</v>
      </c>
      <c r="D3768" t="s">
        <v>376</v>
      </c>
      <c r="E3768" s="2" t="s">
        <v>269</v>
      </c>
      <c r="F3768" t="s">
        <v>1948</v>
      </c>
      <c r="G3768" s="2" t="s">
        <v>850</v>
      </c>
      <c r="H3768" t="s">
        <v>1405</v>
      </c>
    </row>
    <row r="3769" spans="1:8" x14ac:dyDescent="0.15">
      <c r="A3769" s="232">
        <v>3783</v>
      </c>
      <c r="B3769" t="s">
        <v>10029</v>
      </c>
      <c r="C3769" t="s">
        <v>10030</v>
      </c>
      <c r="D3769" t="s">
        <v>376</v>
      </c>
      <c r="E3769" s="2" t="s">
        <v>269</v>
      </c>
      <c r="F3769" t="s">
        <v>1921</v>
      </c>
      <c r="G3769" s="2" t="s">
        <v>551</v>
      </c>
      <c r="H3769" t="s">
        <v>1405</v>
      </c>
    </row>
    <row r="3770" spans="1:8" x14ac:dyDescent="0.15">
      <c r="A3770" s="232">
        <v>3784</v>
      </c>
      <c r="B3770" t="s">
        <v>10031</v>
      </c>
      <c r="C3770" t="s">
        <v>10032</v>
      </c>
      <c r="D3770" t="s">
        <v>376</v>
      </c>
      <c r="E3770" s="2" t="s">
        <v>269</v>
      </c>
      <c r="F3770" t="s">
        <v>2206</v>
      </c>
      <c r="G3770" s="2" t="s">
        <v>613</v>
      </c>
      <c r="H3770" t="s">
        <v>1405</v>
      </c>
    </row>
    <row r="3771" spans="1:8" x14ac:dyDescent="0.15">
      <c r="A3771" s="232">
        <v>3785</v>
      </c>
      <c r="B3771" t="s">
        <v>10033</v>
      </c>
      <c r="C3771" t="s">
        <v>10034</v>
      </c>
      <c r="D3771" t="s">
        <v>376</v>
      </c>
      <c r="E3771" s="2" t="s">
        <v>269</v>
      </c>
      <c r="F3771" t="s">
        <v>2087</v>
      </c>
      <c r="G3771" s="2" t="s">
        <v>793</v>
      </c>
      <c r="H3771" t="s">
        <v>1405</v>
      </c>
    </row>
    <row r="3772" spans="1:8" x14ac:dyDescent="0.15">
      <c r="A3772" s="232">
        <v>3786</v>
      </c>
      <c r="B3772" t="s">
        <v>10035</v>
      </c>
      <c r="C3772" t="s">
        <v>10036</v>
      </c>
      <c r="D3772" t="s">
        <v>439</v>
      </c>
      <c r="E3772" s="2" t="s">
        <v>270</v>
      </c>
      <c r="F3772" t="s">
        <v>1910</v>
      </c>
      <c r="G3772" s="2" t="s">
        <v>843</v>
      </c>
      <c r="H3772" t="s">
        <v>1405</v>
      </c>
    </row>
    <row r="3773" spans="1:8" x14ac:dyDescent="0.15">
      <c r="A3773" s="232">
        <v>3787</v>
      </c>
      <c r="B3773" t="s">
        <v>10037</v>
      </c>
      <c r="C3773" t="s">
        <v>10038</v>
      </c>
      <c r="D3773" t="s">
        <v>439</v>
      </c>
      <c r="E3773" s="2" t="s">
        <v>270</v>
      </c>
      <c r="F3773" t="s">
        <v>2087</v>
      </c>
      <c r="G3773" s="2" t="s">
        <v>512</v>
      </c>
      <c r="H3773" t="s">
        <v>1405</v>
      </c>
    </row>
    <row r="3774" spans="1:8" x14ac:dyDescent="0.15">
      <c r="A3774" s="232">
        <v>3788</v>
      </c>
      <c r="B3774" t="s">
        <v>10039</v>
      </c>
      <c r="C3774" t="s">
        <v>10040</v>
      </c>
      <c r="D3774" t="s">
        <v>439</v>
      </c>
      <c r="E3774" s="2" t="s">
        <v>270</v>
      </c>
      <c r="F3774" t="s">
        <v>1910</v>
      </c>
      <c r="G3774" s="2" t="s">
        <v>995</v>
      </c>
      <c r="H3774" t="s">
        <v>1405</v>
      </c>
    </row>
    <row r="3775" spans="1:8" x14ac:dyDescent="0.15">
      <c r="A3775" s="232">
        <v>3789</v>
      </c>
      <c r="B3775" t="s">
        <v>10041</v>
      </c>
      <c r="C3775" t="s">
        <v>10042</v>
      </c>
      <c r="D3775" t="s">
        <v>439</v>
      </c>
      <c r="E3775" s="2" t="s">
        <v>270</v>
      </c>
      <c r="F3775" t="s">
        <v>1901</v>
      </c>
      <c r="G3775" s="2" t="s">
        <v>680</v>
      </c>
      <c r="H3775" t="s">
        <v>1405</v>
      </c>
    </row>
    <row r="3776" spans="1:8" x14ac:dyDescent="0.15">
      <c r="A3776" s="232">
        <v>3790</v>
      </c>
      <c r="B3776" t="s">
        <v>10043</v>
      </c>
      <c r="C3776" t="s">
        <v>10044</v>
      </c>
      <c r="D3776" t="s">
        <v>439</v>
      </c>
      <c r="E3776" s="2" t="s">
        <v>270</v>
      </c>
      <c r="F3776" t="s">
        <v>1910</v>
      </c>
      <c r="G3776" s="2" t="s">
        <v>1090</v>
      </c>
      <c r="H3776" t="s">
        <v>1405</v>
      </c>
    </row>
    <row r="3777" spans="1:8" x14ac:dyDescent="0.15">
      <c r="A3777" s="232">
        <v>3791</v>
      </c>
      <c r="B3777" t="s">
        <v>10045</v>
      </c>
      <c r="C3777" t="s">
        <v>10046</v>
      </c>
      <c r="D3777" t="s">
        <v>439</v>
      </c>
      <c r="E3777" s="2" t="s">
        <v>270</v>
      </c>
      <c r="F3777" t="s">
        <v>1948</v>
      </c>
      <c r="G3777" s="2" t="s">
        <v>691</v>
      </c>
      <c r="H3777" t="s">
        <v>1405</v>
      </c>
    </row>
    <row r="3778" spans="1:8" x14ac:dyDescent="0.15">
      <c r="A3778" s="232">
        <v>3792</v>
      </c>
      <c r="B3778" t="s">
        <v>10047</v>
      </c>
      <c r="C3778" t="s">
        <v>10048</v>
      </c>
      <c r="D3778" t="s">
        <v>439</v>
      </c>
      <c r="E3778" s="2" t="s">
        <v>270</v>
      </c>
      <c r="F3778" t="s">
        <v>2003</v>
      </c>
      <c r="G3778" s="2" t="s">
        <v>806</v>
      </c>
      <c r="H3778" t="s">
        <v>1405</v>
      </c>
    </row>
    <row r="3779" spans="1:8" x14ac:dyDescent="0.15">
      <c r="A3779" s="232">
        <v>3793</v>
      </c>
      <c r="B3779" t="s">
        <v>10049</v>
      </c>
      <c r="C3779" t="s">
        <v>10050</v>
      </c>
      <c r="D3779" t="s">
        <v>439</v>
      </c>
      <c r="E3779" s="2" t="s">
        <v>270</v>
      </c>
      <c r="F3779" t="s">
        <v>2528</v>
      </c>
      <c r="G3779" s="2" t="s">
        <v>6023</v>
      </c>
      <c r="H3779" t="s">
        <v>1405</v>
      </c>
    </row>
    <row r="3780" spans="1:8" x14ac:dyDescent="0.15">
      <c r="A3780" s="232">
        <v>3794</v>
      </c>
      <c r="B3780" t="s">
        <v>10051</v>
      </c>
      <c r="C3780" t="s">
        <v>10052</v>
      </c>
      <c r="D3780" t="s">
        <v>439</v>
      </c>
      <c r="E3780" s="2" t="s">
        <v>270</v>
      </c>
      <c r="F3780" t="s">
        <v>2031</v>
      </c>
      <c r="G3780" s="2" t="s">
        <v>4468</v>
      </c>
      <c r="H3780" t="s">
        <v>1405</v>
      </c>
    </row>
    <row r="3781" spans="1:8" x14ac:dyDescent="0.15">
      <c r="A3781" s="232">
        <v>3795</v>
      </c>
      <c r="B3781" t="s">
        <v>10053</v>
      </c>
      <c r="C3781" t="s">
        <v>10054</v>
      </c>
      <c r="D3781" t="s">
        <v>439</v>
      </c>
      <c r="E3781" s="2" t="s">
        <v>270</v>
      </c>
      <c r="F3781" t="s">
        <v>2133</v>
      </c>
      <c r="G3781" s="2" t="s">
        <v>3228</v>
      </c>
      <c r="H3781" t="s">
        <v>1405</v>
      </c>
    </row>
    <row r="3782" spans="1:8" x14ac:dyDescent="0.15">
      <c r="A3782" s="232">
        <v>3796</v>
      </c>
      <c r="B3782" t="s">
        <v>10055</v>
      </c>
      <c r="C3782" t="s">
        <v>10056</v>
      </c>
      <c r="D3782" t="s">
        <v>439</v>
      </c>
      <c r="E3782" s="2" t="s">
        <v>270</v>
      </c>
      <c r="F3782" t="s">
        <v>1910</v>
      </c>
      <c r="G3782" s="2" t="s">
        <v>718</v>
      </c>
      <c r="H3782" t="s">
        <v>1405</v>
      </c>
    </row>
    <row r="3783" spans="1:8" x14ac:dyDescent="0.15">
      <c r="A3783" s="232">
        <v>3797</v>
      </c>
      <c r="B3783" t="s">
        <v>10057</v>
      </c>
      <c r="C3783" t="s">
        <v>10058</v>
      </c>
      <c r="D3783" t="s">
        <v>439</v>
      </c>
      <c r="E3783" s="2" t="s">
        <v>270</v>
      </c>
      <c r="F3783" t="s">
        <v>1910</v>
      </c>
      <c r="G3783" s="2" t="s">
        <v>718</v>
      </c>
      <c r="H3783" t="s">
        <v>1405</v>
      </c>
    </row>
    <row r="3784" spans="1:8" x14ac:dyDescent="0.15">
      <c r="A3784" s="232">
        <v>3798</v>
      </c>
      <c r="B3784" t="s">
        <v>10059</v>
      </c>
      <c r="C3784" t="s">
        <v>10060</v>
      </c>
      <c r="D3784" t="s">
        <v>439</v>
      </c>
      <c r="E3784" s="2" t="s">
        <v>270</v>
      </c>
      <c r="F3784" t="s">
        <v>1910</v>
      </c>
      <c r="G3784" s="2" t="s">
        <v>726</v>
      </c>
      <c r="H3784" t="s">
        <v>1405</v>
      </c>
    </row>
    <row r="3785" spans="1:8" x14ac:dyDescent="0.15">
      <c r="A3785" s="232">
        <v>3799</v>
      </c>
      <c r="B3785" t="s">
        <v>10061</v>
      </c>
      <c r="C3785" t="s">
        <v>10062</v>
      </c>
      <c r="D3785" t="s">
        <v>439</v>
      </c>
      <c r="E3785" s="2" t="s">
        <v>270</v>
      </c>
      <c r="F3785" t="s">
        <v>1910</v>
      </c>
      <c r="G3785" s="2" t="s">
        <v>1067</v>
      </c>
      <c r="H3785" t="s">
        <v>1405</v>
      </c>
    </row>
    <row r="3786" spans="1:8" x14ac:dyDescent="0.15">
      <c r="A3786" s="232">
        <v>3800</v>
      </c>
      <c r="B3786" t="s">
        <v>10063</v>
      </c>
      <c r="C3786" t="s">
        <v>10064</v>
      </c>
      <c r="D3786" t="s">
        <v>439</v>
      </c>
      <c r="E3786" s="2" t="s">
        <v>270</v>
      </c>
      <c r="F3786" t="s">
        <v>2003</v>
      </c>
      <c r="G3786" s="2" t="s">
        <v>681</v>
      </c>
      <c r="H3786" t="s">
        <v>1405</v>
      </c>
    </row>
    <row r="3787" spans="1:8" x14ac:dyDescent="0.15">
      <c r="A3787" s="232">
        <v>3801</v>
      </c>
      <c r="B3787" t="s">
        <v>10065</v>
      </c>
      <c r="C3787" t="s">
        <v>10066</v>
      </c>
      <c r="D3787" t="s">
        <v>439</v>
      </c>
      <c r="E3787" s="2" t="s">
        <v>270</v>
      </c>
      <c r="F3787" t="s">
        <v>1910</v>
      </c>
      <c r="G3787" s="2" t="s">
        <v>2319</v>
      </c>
      <c r="H3787" t="s">
        <v>1405</v>
      </c>
    </row>
    <row r="3788" spans="1:8" x14ac:dyDescent="0.15">
      <c r="A3788" s="232">
        <v>3802</v>
      </c>
      <c r="B3788" t="s">
        <v>10067</v>
      </c>
      <c r="C3788" t="s">
        <v>10068</v>
      </c>
      <c r="D3788" t="s">
        <v>439</v>
      </c>
      <c r="E3788" s="2" t="s">
        <v>270</v>
      </c>
      <c r="F3788" t="s">
        <v>1910</v>
      </c>
      <c r="G3788" s="2" t="s">
        <v>2299</v>
      </c>
      <c r="H3788" t="s">
        <v>1405</v>
      </c>
    </row>
    <row r="3789" spans="1:8" x14ac:dyDescent="0.15">
      <c r="A3789" s="232">
        <v>3803</v>
      </c>
      <c r="B3789" t="s">
        <v>10069</v>
      </c>
      <c r="C3789" t="s">
        <v>10070</v>
      </c>
      <c r="D3789" t="s">
        <v>439</v>
      </c>
      <c r="E3789" s="2" t="s">
        <v>270</v>
      </c>
      <c r="F3789" t="s">
        <v>2003</v>
      </c>
      <c r="G3789" s="2" t="s">
        <v>587</v>
      </c>
      <c r="H3789" t="s">
        <v>1405</v>
      </c>
    </row>
    <row r="3790" spans="1:8" x14ac:dyDescent="0.15">
      <c r="A3790" s="232">
        <v>3804</v>
      </c>
      <c r="B3790" t="s">
        <v>10071</v>
      </c>
      <c r="C3790" t="s">
        <v>10072</v>
      </c>
      <c r="D3790" t="s">
        <v>439</v>
      </c>
      <c r="E3790" s="2" t="s">
        <v>270</v>
      </c>
      <c r="F3790" t="s">
        <v>1910</v>
      </c>
      <c r="G3790" s="2" t="s">
        <v>1244</v>
      </c>
      <c r="H3790" t="s">
        <v>1405</v>
      </c>
    </row>
    <row r="3791" spans="1:8" x14ac:dyDescent="0.15">
      <c r="A3791" s="232">
        <v>3805</v>
      </c>
      <c r="B3791" t="s">
        <v>10073</v>
      </c>
      <c r="C3791" t="s">
        <v>10074</v>
      </c>
      <c r="D3791" t="s">
        <v>439</v>
      </c>
      <c r="E3791" s="2" t="s">
        <v>270</v>
      </c>
      <c r="F3791" t="s">
        <v>1910</v>
      </c>
      <c r="G3791" s="2" t="s">
        <v>3235</v>
      </c>
      <c r="H3791" t="s">
        <v>1405</v>
      </c>
    </row>
    <row r="3792" spans="1:8" x14ac:dyDescent="0.15">
      <c r="A3792" s="232">
        <v>3806</v>
      </c>
      <c r="B3792" t="s">
        <v>10075</v>
      </c>
      <c r="C3792" t="s">
        <v>10076</v>
      </c>
      <c r="D3792" t="s">
        <v>439</v>
      </c>
      <c r="E3792" s="2" t="s">
        <v>270</v>
      </c>
      <c r="F3792" t="s">
        <v>1901</v>
      </c>
      <c r="G3792" s="2" t="s">
        <v>923</v>
      </c>
      <c r="H3792" t="s">
        <v>1405</v>
      </c>
    </row>
    <row r="3793" spans="1:8" x14ac:dyDescent="0.15">
      <c r="A3793" s="232">
        <v>3807</v>
      </c>
      <c r="B3793" t="s">
        <v>10077</v>
      </c>
      <c r="C3793" t="s">
        <v>10078</v>
      </c>
      <c r="D3793" t="s">
        <v>439</v>
      </c>
      <c r="E3793" s="2" t="s">
        <v>270</v>
      </c>
      <c r="F3793" t="s">
        <v>1910</v>
      </c>
      <c r="G3793" s="2" t="s">
        <v>1130</v>
      </c>
      <c r="H3793" t="s">
        <v>1405</v>
      </c>
    </row>
    <row r="3794" spans="1:8" x14ac:dyDescent="0.15">
      <c r="A3794" s="232">
        <v>3808</v>
      </c>
      <c r="B3794" t="s">
        <v>10079</v>
      </c>
      <c r="C3794" t="s">
        <v>10080</v>
      </c>
      <c r="D3794" t="s">
        <v>439</v>
      </c>
      <c r="E3794" s="2" t="s">
        <v>270</v>
      </c>
      <c r="F3794" t="s">
        <v>2137</v>
      </c>
      <c r="G3794" s="2" t="s">
        <v>785</v>
      </c>
      <c r="H3794" t="s">
        <v>1405</v>
      </c>
    </row>
    <row r="3795" spans="1:8" x14ac:dyDescent="0.15">
      <c r="A3795" s="232">
        <v>3809</v>
      </c>
      <c r="B3795" t="s">
        <v>10081</v>
      </c>
      <c r="C3795" t="s">
        <v>10082</v>
      </c>
      <c r="D3795" t="s">
        <v>439</v>
      </c>
      <c r="E3795" s="2" t="s">
        <v>270</v>
      </c>
      <c r="F3795" t="s">
        <v>1901</v>
      </c>
      <c r="G3795" s="2" t="s">
        <v>691</v>
      </c>
      <c r="H3795" t="s">
        <v>1405</v>
      </c>
    </row>
    <row r="3796" spans="1:8" x14ac:dyDescent="0.15">
      <c r="A3796" s="232">
        <v>3810</v>
      </c>
      <c r="B3796" t="s">
        <v>10083</v>
      </c>
      <c r="C3796" t="s">
        <v>10084</v>
      </c>
      <c r="D3796" t="s">
        <v>439</v>
      </c>
      <c r="E3796" s="2" t="s">
        <v>270</v>
      </c>
      <c r="F3796" t="s">
        <v>1910</v>
      </c>
      <c r="G3796" s="2" t="s">
        <v>5064</v>
      </c>
      <c r="H3796" t="s">
        <v>1407</v>
      </c>
    </row>
    <row r="3797" spans="1:8" x14ac:dyDescent="0.15">
      <c r="A3797" s="232">
        <v>3811</v>
      </c>
      <c r="B3797" t="s">
        <v>10085</v>
      </c>
      <c r="C3797" t="s">
        <v>10086</v>
      </c>
      <c r="D3797" t="s">
        <v>439</v>
      </c>
      <c r="E3797" s="2" t="s">
        <v>270</v>
      </c>
      <c r="F3797" t="s">
        <v>1910</v>
      </c>
      <c r="G3797" s="2" t="s">
        <v>1244</v>
      </c>
      <c r="H3797" t="s">
        <v>1405</v>
      </c>
    </row>
    <row r="3798" spans="1:8" x14ac:dyDescent="0.15">
      <c r="A3798" s="232">
        <v>3812</v>
      </c>
      <c r="B3798" t="s">
        <v>10087</v>
      </c>
      <c r="C3798" t="s">
        <v>10088</v>
      </c>
      <c r="D3798" t="s">
        <v>439</v>
      </c>
      <c r="E3798" s="2" t="s">
        <v>269</v>
      </c>
      <c r="F3798" t="s">
        <v>1910</v>
      </c>
      <c r="G3798" s="2" t="s">
        <v>1160</v>
      </c>
      <c r="H3798" t="s">
        <v>1405</v>
      </c>
    </row>
    <row r="3799" spans="1:8" x14ac:dyDescent="0.15">
      <c r="A3799" s="232">
        <v>3813</v>
      </c>
      <c r="B3799" t="s">
        <v>10089</v>
      </c>
      <c r="C3799" t="s">
        <v>10090</v>
      </c>
      <c r="D3799" t="s">
        <v>439</v>
      </c>
      <c r="E3799" s="2" t="s">
        <v>269</v>
      </c>
      <c r="F3799" t="s">
        <v>1901</v>
      </c>
      <c r="G3799" s="2" t="s">
        <v>5518</v>
      </c>
      <c r="H3799" t="s">
        <v>1405</v>
      </c>
    </row>
    <row r="3800" spans="1:8" x14ac:dyDescent="0.15">
      <c r="A3800" s="232">
        <v>3814</v>
      </c>
      <c r="B3800" t="s">
        <v>10091</v>
      </c>
      <c r="C3800" t="s">
        <v>10092</v>
      </c>
      <c r="D3800" t="s">
        <v>439</v>
      </c>
      <c r="E3800" s="2" t="s">
        <v>269</v>
      </c>
      <c r="F3800" t="s">
        <v>1901</v>
      </c>
      <c r="G3800" s="2" t="s">
        <v>663</v>
      </c>
      <c r="H3800" t="s">
        <v>1405</v>
      </c>
    </row>
    <row r="3801" spans="1:8" x14ac:dyDescent="0.15">
      <c r="A3801" s="232">
        <v>3815</v>
      </c>
      <c r="B3801" t="s">
        <v>10093</v>
      </c>
      <c r="C3801" t="s">
        <v>10094</v>
      </c>
      <c r="D3801" t="s">
        <v>439</v>
      </c>
      <c r="E3801" s="2" t="s">
        <v>269</v>
      </c>
      <c r="F3801" t="s">
        <v>1932</v>
      </c>
      <c r="G3801" s="2" t="s">
        <v>1092</v>
      </c>
      <c r="H3801" t="s">
        <v>1405</v>
      </c>
    </row>
    <row r="3802" spans="1:8" x14ac:dyDescent="0.15">
      <c r="A3802" s="232">
        <v>3816</v>
      </c>
      <c r="B3802" t="s">
        <v>10095</v>
      </c>
      <c r="C3802" t="s">
        <v>10096</v>
      </c>
      <c r="D3802" t="s">
        <v>439</v>
      </c>
      <c r="E3802" s="2" t="s">
        <v>269</v>
      </c>
      <c r="F3802" t="s">
        <v>1910</v>
      </c>
      <c r="G3802" s="2" t="s">
        <v>4603</v>
      </c>
      <c r="H3802" t="s">
        <v>1405</v>
      </c>
    </row>
    <row r="3803" spans="1:8" x14ac:dyDescent="0.15">
      <c r="A3803" s="232">
        <v>3817</v>
      </c>
      <c r="B3803" t="s">
        <v>10097</v>
      </c>
      <c r="C3803" t="s">
        <v>10098</v>
      </c>
      <c r="D3803" t="s">
        <v>439</v>
      </c>
      <c r="E3803" s="2" t="s">
        <v>269</v>
      </c>
      <c r="F3803" t="s">
        <v>1932</v>
      </c>
      <c r="G3803" s="2">
        <v>981017</v>
      </c>
      <c r="H3803" t="s">
        <v>1405</v>
      </c>
    </row>
    <row r="3804" spans="1:8" x14ac:dyDescent="0.15">
      <c r="A3804" s="232">
        <v>3818</v>
      </c>
      <c r="B3804" t="s">
        <v>10099</v>
      </c>
      <c r="C3804" t="s">
        <v>10100</v>
      </c>
      <c r="D3804" t="s">
        <v>439</v>
      </c>
      <c r="E3804" s="2" t="s">
        <v>269</v>
      </c>
      <c r="F3804" t="s">
        <v>1910</v>
      </c>
      <c r="G3804" s="2" t="s">
        <v>1218</v>
      </c>
      <c r="H3804" t="s">
        <v>1405</v>
      </c>
    </row>
    <row r="3805" spans="1:8" x14ac:dyDescent="0.15">
      <c r="A3805" s="232">
        <v>3819</v>
      </c>
      <c r="B3805" t="s">
        <v>10101</v>
      </c>
      <c r="C3805" t="s">
        <v>10102</v>
      </c>
      <c r="D3805" t="s">
        <v>439</v>
      </c>
      <c r="E3805" s="2" t="s">
        <v>269</v>
      </c>
      <c r="F3805" t="s">
        <v>2055</v>
      </c>
      <c r="G3805" s="2" t="s">
        <v>10103</v>
      </c>
      <c r="H3805" t="s">
        <v>1405</v>
      </c>
    </row>
    <row r="3806" spans="1:8" x14ac:dyDescent="0.15">
      <c r="A3806" s="232">
        <v>3820</v>
      </c>
      <c r="B3806" t="s">
        <v>10104</v>
      </c>
      <c r="C3806" t="s">
        <v>10105</v>
      </c>
      <c r="D3806" t="s">
        <v>439</v>
      </c>
      <c r="E3806" s="2" t="s">
        <v>269</v>
      </c>
      <c r="F3806" t="s">
        <v>1901</v>
      </c>
      <c r="G3806" s="2" t="s">
        <v>849</v>
      </c>
      <c r="H3806" t="s">
        <v>1405</v>
      </c>
    </row>
    <row r="3807" spans="1:8" x14ac:dyDescent="0.15">
      <c r="A3807" s="232">
        <v>3821</v>
      </c>
      <c r="B3807" t="s">
        <v>10106</v>
      </c>
      <c r="C3807" t="s">
        <v>10107</v>
      </c>
      <c r="D3807" t="s">
        <v>439</v>
      </c>
      <c r="E3807" s="2" t="s">
        <v>269</v>
      </c>
      <c r="F3807" t="s">
        <v>1901</v>
      </c>
      <c r="G3807" s="2" t="s">
        <v>656</v>
      </c>
      <c r="H3807" t="s">
        <v>1405</v>
      </c>
    </row>
    <row r="3808" spans="1:8" x14ac:dyDescent="0.15">
      <c r="A3808" s="232">
        <v>3822</v>
      </c>
      <c r="B3808" t="s">
        <v>10108</v>
      </c>
      <c r="C3808" t="s">
        <v>10109</v>
      </c>
      <c r="D3808" t="s">
        <v>439</v>
      </c>
      <c r="E3808" s="2" t="s">
        <v>269</v>
      </c>
      <c r="F3808" t="s">
        <v>1901</v>
      </c>
      <c r="G3808" s="2" t="s">
        <v>643</v>
      </c>
      <c r="H3808" t="s">
        <v>1405</v>
      </c>
    </row>
    <row r="3809" spans="1:8" x14ac:dyDescent="0.15">
      <c r="A3809" s="232">
        <v>3823</v>
      </c>
      <c r="B3809" t="s">
        <v>10110</v>
      </c>
      <c r="C3809" t="s">
        <v>10111</v>
      </c>
      <c r="D3809" t="s">
        <v>439</v>
      </c>
      <c r="E3809" s="2" t="s">
        <v>269</v>
      </c>
      <c r="F3809" t="s">
        <v>2007</v>
      </c>
      <c r="G3809" s="2" t="s">
        <v>2207</v>
      </c>
      <c r="H3809" t="s">
        <v>1405</v>
      </c>
    </row>
    <row r="3810" spans="1:8" x14ac:dyDescent="0.15">
      <c r="A3810" s="232">
        <v>3824</v>
      </c>
      <c r="B3810" t="s">
        <v>10112</v>
      </c>
      <c r="C3810" t="s">
        <v>10113</v>
      </c>
      <c r="D3810" t="s">
        <v>439</v>
      </c>
      <c r="E3810" s="2" t="s">
        <v>269</v>
      </c>
      <c r="F3810" t="s">
        <v>1910</v>
      </c>
      <c r="G3810" s="2" t="s">
        <v>3372</v>
      </c>
      <c r="H3810" t="s">
        <v>1405</v>
      </c>
    </row>
    <row r="3811" spans="1:8" x14ac:dyDescent="0.15">
      <c r="A3811" s="232">
        <v>3825</v>
      </c>
      <c r="B3811" t="s">
        <v>10114</v>
      </c>
      <c r="C3811" t="s">
        <v>10115</v>
      </c>
      <c r="D3811" t="s">
        <v>439</v>
      </c>
      <c r="E3811" s="2" t="s">
        <v>269</v>
      </c>
      <c r="F3811" t="s">
        <v>1980</v>
      </c>
      <c r="G3811" s="2" t="s">
        <v>1327</v>
      </c>
      <c r="H3811" t="s">
        <v>1405</v>
      </c>
    </row>
    <row r="3812" spans="1:8" x14ac:dyDescent="0.15">
      <c r="A3812" s="232">
        <v>3826</v>
      </c>
      <c r="B3812" t="s">
        <v>10116</v>
      </c>
      <c r="C3812" t="s">
        <v>10117</v>
      </c>
      <c r="D3812" t="s">
        <v>439</v>
      </c>
      <c r="E3812" s="2" t="s">
        <v>271</v>
      </c>
      <c r="F3812" t="s">
        <v>1910</v>
      </c>
      <c r="G3812" s="2" t="s">
        <v>2881</v>
      </c>
      <c r="H3812" t="s">
        <v>1405</v>
      </c>
    </row>
    <row r="3813" spans="1:8" x14ac:dyDescent="0.15">
      <c r="A3813" s="232">
        <v>3827</v>
      </c>
      <c r="B3813" t="s">
        <v>10118</v>
      </c>
      <c r="C3813" t="s">
        <v>10119</v>
      </c>
      <c r="D3813" t="s">
        <v>439</v>
      </c>
      <c r="E3813" s="2" t="s">
        <v>271</v>
      </c>
      <c r="F3813" t="s">
        <v>1910</v>
      </c>
      <c r="G3813" s="2" t="s">
        <v>10120</v>
      </c>
      <c r="H3813" t="s">
        <v>1405</v>
      </c>
    </row>
    <row r="3814" spans="1:8" x14ac:dyDescent="0.15">
      <c r="A3814" s="232">
        <v>3828</v>
      </c>
      <c r="B3814" t="s">
        <v>10121</v>
      </c>
      <c r="C3814" t="s">
        <v>10122</v>
      </c>
      <c r="D3814" t="s">
        <v>439</v>
      </c>
      <c r="E3814" s="2" t="s">
        <v>271</v>
      </c>
      <c r="F3814" t="s">
        <v>1932</v>
      </c>
      <c r="G3814" s="2" t="s">
        <v>10123</v>
      </c>
      <c r="H3814" t="s">
        <v>1405</v>
      </c>
    </row>
    <row r="3815" spans="1:8" x14ac:dyDescent="0.15">
      <c r="A3815" s="232">
        <v>3829</v>
      </c>
      <c r="B3815" t="s">
        <v>10124</v>
      </c>
      <c r="C3815" t="s">
        <v>10125</v>
      </c>
      <c r="D3815" t="s">
        <v>439</v>
      </c>
      <c r="E3815" s="2" t="s">
        <v>271</v>
      </c>
      <c r="F3815" t="s">
        <v>1932</v>
      </c>
      <c r="G3815" s="2" t="s">
        <v>6313</v>
      </c>
      <c r="H3815" t="s">
        <v>1405</v>
      </c>
    </row>
    <row r="3816" spans="1:8" x14ac:dyDescent="0.15">
      <c r="A3816" s="232">
        <v>3830</v>
      </c>
      <c r="B3816" t="s">
        <v>10126</v>
      </c>
      <c r="C3816" t="s">
        <v>10127</v>
      </c>
      <c r="D3816" t="s">
        <v>439</v>
      </c>
      <c r="E3816" s="2" t="s">
        <v>271</v>
      </c>
      <c r="F3816" t="s">
        <v>2066</v>
      </c>
      <c r="G3816" s="2" t="s">
        <v>9680</v>
      </c>
      <c r="H3816" t="s">
        <v>1405</v>
      </c>
    </row>
    <row r="3817" spans="1:8" x14ac:dyDescent="0.15">
      <c r="A3817" s="232">
        <v>3831</v>
      </c>
      <c r="B3817" t="s">
        <v>10128</v>
      </c>
      <c r="C3817" t="s">
        <v>10129</v>
      </c>
      <c r="D3817" t="s">
        <v>439</v>
      </c>
      <c r="E3817" s="2" t="s">
        <v>271</v>
      </c>
      <c r="F3817" t="s">
        <v>1910</v>
      </c>
      <c r="G3817" s="2" t="s">
        <v>1242</v>
      </c>
      <c r="H3817" t="s">
        <v>1405</v>
      </c>
    </row>
    <row r="3818" spans="1:8" x14ac:dyDescent="0.15">
      <c r="A3818" s="232">
        <v>3832</v>
      </c>
      <c r="B3818" t="s">
        <v>10130</v>
      </c>
      <c r="C3818" t="s">
        <v>10131</v>
      </c>
      <c r="D3818" t="s">
        <v>439</v>
      </c>
      <c r="E3818" s="2" t="s">
        <v>271</v>
      </c>
      <c r="F3818" t="s">
        <v>1910</v>
      </c>
      <c r="G3818" s="2" t="s">
        <v>1087</v>
      </c>
      <c r="H3818" t="s">
        <v>1405</v>
      </c>
    </row>
    <row r="3819" spans="1:8" x14ac:dyDescent="0.15">
      <c r="A3819" s="232">
        <v>3833</v>
      </c>
      <c r="B3819" t="s">
        <v>10132</v>
      </c>
      <c r="C3819" t="s">
        <v>10133</v>
      </c>
      <c r="D3819" t="s">
        <v>10134</v>
      </c>
      <c r="E3819" s="2" t="s">
        <v>66</v>
      </c>
      <c r="F3819" t="s">
        <v>1910</v>
      </c>
      <c r="G3819" s="2" t="s">
        <v>9428</v>
      </c>
      <c r="H3819" t="s">
        <v>1405</v>
      </c>
    </row>
    <row r="3820" spans="1:8" x14ac:dyDescent="0.15">
      <c r="A3820" s="232">
        <v>3834</v>
      </c>
      <c r="B3820" t="s">
        <v>10135</v>
      </c>
      <c r="C3820" t="s">
        <v>10136</v>
      </c>
      <c r="D3820" t="s">
        <v>10134</v>
      </c>
      <c r="E3820" s="2" t="s">
        <v>66</v>
      </c>
      <c r="F3820" t="s">
        <v>1910</v>
      </c>
      <c r="G3820" s="2" t="s">
        <v>10137</v>
      </c>
      <c r="H3820" t="s">
        <v>1405</v>
      </c>
    </row>
    <row r="3821" spans="1:8" x14ac:dyDescent="0.15">
      <c r="A3821" s="232">
        <v>3835</v>
      </c>
      <c r="B3821" t="s">
        <v>10138</v>
      </c>
      <c r="C3821" t="s">
        <v>10139</v>
      </c>
      <c r="D3821" t="s">
        <v>10134</v>
      </c>
      <c r="E3821" s="2" t="s">
        <v>66</v>
      </c>
      <c r="F3821" t="s">
        <v>1910</v>
      </c>
      <c r="G3821" s="2" t="s">
        <v>10140</v>
      </c>
      <c r="H3821" t="s">
        <v>1405</v>
      </c>
    </row>
    <row r="3822" spans="1:8" x14ac:dyDescent="0.15">
      <c r="A3822" s="232">
        <v>3836</v>
      </c>
      <c r="B3822" t="s">
        <v>10141</v>
      </c>
      <c r="C3822" t="s">
        <v>10142</v>
      </c>
      <c r="D3822" t="s">
        <v>10134</v>
      </c>
      <c r="E3822" s="2" t="s">
        <v>66</v>
      </c>
      <c r="F3822" t="s">
        <v>1901</v>
      </c>
      <c r="G3822" s="2" t="s">
        <v>10143</v>
      </c>
      <c r="H3822" t="s">
        <v>1405</v>
      </c>
    </row>
    <row r="3823" spans="1:8" x14ac:dyDescent="0.15">
      <c r="A3823" s="232">
        <v>3837</v>
      </c>
      <c r="B3823" t="s">
        <v>10144</v>
      </c>
      <c r="C3823" t="s">
        <v>10145</v>
      </c>
      <c r="D3823" t="s">
        <v>10134</v>
      </c>
      <c r="E3823" s="2" t="s">
        <v>66</v>
      </c>
      <c r="F3823" t="s">
        <v>1901</v>
      </c>
      <c r="G3823" s="2" t="s">
        <v>4923</v>
      </c>
      <c r="H3823" t="s">
        <v>1405</v>
      </c>
    </row>
    <row r="3824" spans="1:8" x14ac:dyDescent="0.15">
      <c r="A3824" s="232">
        <v>3838</v>
      </c>
      <c r="B3824" t="s">
        <v>10146</v>
      </c>
      <c r="C3824" t="s">
        <v>10147</v>
      </c>
      <c r="D3824" t="s">
        <v>10134</v>
      </c>
      <c r="E3824" s="2" t="s">
        <v>66</v>
      </c>
      <c r="F3824" t="s">
        <v>2003</v>
      </c>
      <c r="G3824" s="2" t="s">
        <v>3022</v>
      </c>
      <c r="H3824" t="s">
        <v>1405</v>
      </c>
    </row>
    <row r="3825" spans="1:8" x14ac:dyDescent="0.15">
      <c r="A3825" s="232">
        <v>3839</v>
      </c>
      <c r="B3825" t="s">
        <v>10148</v>
      </c>
      <c r="C3825" t="s">
        <v>10149</v>
      </c>
      <c r="D3825" t="s">
        <v>10134</v>
      </c>
      <c r="E3825" s="2" t="s">
        <v>66</v>
      </c>
      <c r="F3825" t="s">
        <v>1932</v>
      </c>
      <c r="G3825" s="2" t="s">
        <v>10120</v>
      </c>
      <c r="H3825" t="s">
        <v>1405</v>
      </c>
    </row>
    <row r="3826" spans="1:8" x14ac:dyDescent="0.15">
      <c r="A3826" s="232">
        <v>3840</v>
      </c>
      <c r="B3826" t="s">
        <v>10150</v>
      </c>
      <c r="C3826" t="s">
        <v>10151</v>
      </c>
      <c r="D3826" t="s">
        <v>10134</v>
      </c>
      <c r="E3826" s="2" t="s">
        <v>66</v>
      </c>
      <c r="F3826" t="s">
        <v>1901</v>
      </c>
      <c r="G3826" s="2" t="s">
        <v>1328</v>
      </c>
      <c r="H3826" t="s">
        <v>1405</v>
      </c>
    </row>
    <row r="3827" spans="1:8" x14ac:dyDescent="0.15">
      <c r="A3827" s="232">
        <v>3841</v>
      </c>
      <c r="B3827" t="s">
        <v>10152</v>
      </c>
      <c r="C3827" t="s">
        <v>10153</v>
      </c>
      <c r="D3827" t="s">
        <v>10134</v>
      </c>
      <c r="E3827" s="2" t="s">
        <v>70</v>
      </c>
      <c r="F3827" t="s">
        <v>2031</v>
      </c>
      <c r="G3827" s="2" t="s">
        <v>10154</v>
      </c>
      <c r="H3827" t="s">
        <v>1405</v>
      </c>
    </row>
    <row r="3828" spans="1:8" x14ac:dyDescent="0.15">
      <c r="A3828" s="232">
        <v>3842</v>
      </c>
      <c r="B3828" t="s">
        <v>10155</v>
      </c>
      <c r="C3828" t="s">
        <v>10156</v>
      </c>
      <c r="D3828" t="s">
        <v>10134</v>
      </c>
      <c r="E3828" s="2" t="s">
        <v>70</v>
      </c>
      <c r="F3828" t="s">
        <v>1901</v>
      </c>
      <c r="G3828" s="2" t="s">
        <v>10157</v>
      </c>
      <c r="H3828" t="s">
        <v>1405</v>
      </c>
    </row>
    <row r="3829" spans="1:8" x14ac:dyDescent="0.15">
      <c r="A3829" s="232">
        <v>3843</v>
      </c>
      <c r="B3829" t="s">
        <v>10158</v>
      </c>
      <c r="C3829" t="s">
        <v>10159</v>
      </c>
      <c r="D3829" t="s">
        <v>10134</v>
      </c>
      <c r="E3829" s="2" t="s">
        <v>70</v>
      </c>
      <c r="F3829" t="s">
        <v>2003</v>
      </c>
      <c r="G3829" s="2" t="s">
        <v>10160</v>
      </c>
      <c r="H3829" t="s">
        <v>1405</v>
      </c>
    </row>
    <row r="3830" spans="1:8" x14ac:dyDescent="0.15">
      <c r="A3830" s="232">
        <v>3844</v>
      </c>
      <c r="B3830" t="s">
        <v>10161</v>
      </c>
      <c r="C3830" t="s">
        <v>10162</v>
      </c>
      <c r="D3830" t="s">
        <v>10134</v>
      </c>
      <c r="E3830" s="2" t="s">
        <v>70</v>
      </c>
      <c r="F3830" t="s">
        <v>1910</v>
      </c>
      <c r="G3830" s="2" t="s">
        <v>10163</v>
      </c>
      <c r="H3830" t="s">
        <v>1405</v>
      </c>
    </row>
    <row r="3831" spans="1:8" x14ac:dyDescent="0.15">
      <c r="A3831" s="232">
        <v>3845</v>
      </c>
      <c r="B3831" t="s">
        <v>10164</v>
      </c>
      <c r="C3831" t="s">
        <v>10165</v>
      </c>
      <c r="D3831" t="s">
        <v>10134</v>
      </c>
      <c r="E3831" s="2" t="s">
        <v>70</v>
      </c>
      <c r="F3831" t="s">
        <v>1901</v>
      </c>
      <c r="G3831" s="2" t="s">
        <v>10166</v>
      </c>
      <c r="H3831" t="s">
        <v>1405</v>
      </c>
    </row>
    <row r="3832" spans="1:8" x14ac:dyDescent="0.15">
      <c r="A3832" s="232">
        <v>3846</v>
      </c>
      <c r="B3832" t="s">
        <v>10167</v>
      </c>
      <c r="C3832" t="s">
        <v>10168</v>
      </c>
      <c r="D3832" t="s">
        <v>10134</v>
      </c>
      <c r="E3832" s="2" t="s">
        <v>70</v>
      </c>
      <c r="F3832" t="s">
        <v>1948</v>
      </c>
      <c r="G3832" s="2" t="s">
        <v>10169</v>
      </c>
      <c r="H3832" t="s">
        <v>1405</v>
      </c>
    </row>
    <row r="3833" spans="1:8" x14ac:dyDescent="0.15">
      <c r="A3833" s="232">
        <v>3847</v>
      </c>
      <c r="B3833" t="s">
        <v>10170</v>
      </c>
      <c r="C3833" t="s">
        <v>10171</v>
      </c>
      <c r="D3833" t="s">
        <v>10134</v>
      </c>
      <c r="E3833" s="2" t="s">
        <v>70</v>
      </c>
      <c r="F3833" t="s">
        <v>1901</v>
      </c>
      <c r="G3833" s="2" t="s">
        <v>10172</v>
      </c>
      <c r="H3833" t="s">
        <v>1405</v>
      </c>
    </row>
    <row r="3834" spans="1:8" x14ac:dyDescent="0.15">
      <c r="A3834" s="232">
        <v>3848</v>
      </c>
      <c r="B3834" t="s">
        <v>10173</v>
      </c>
      <c r="C3834" t="s">
        <v>10174</v>
      </c>
      <c r="D3834" t="s">
        <v>10134</v>
      </c>
      <c r="E3834" s="2" t="s">
        <v>70</v>
      </c>
      <c r="F3834" t="s">
        <v>2007</v>
      </c>
      <c r="G3834" s="2" t="s">
        <v>10175</v>
      </c>
      <c r="H3834" t="s">
        <v>1405</v>
      </c>
    </row>
    <row r="3835" spans="1:8" x14ac:dyDescent="0.15">
      <c r="A3835" s="232">
        <v>3849</v>
      </c>
      <c r="B3835" t="s">
        <v>10176</v>
      </c>
      <c r="C3835" t="s">
        <v>10177</v>
      </c>
      <c r="D3835" t="s">
        <v>10134</v>
      </c>
      <c r="E3835" s="2" t="s">
        <v>70</v>
      </c>
      <c r="F3835" t="s">
        <v>1910</v>
      </c>
      <c r="G3835" s="2" t="s">
        <v>10178</v>
      </c>
      <c r="H3835" t="s">
        <v>1405</v>
      </c>
    </row>
    <row r="3836" spans="1:8" x14ac:dyDescent="0.15">
      <c r="A3836" s="232">
        <v>3850</v>
      </c>
      <c r="B3836" t="s">
        <v>10179</v>
      </c>
      <c r="C3836" t="s">
        <v>10180</v>
      </c>
      <c r="D3836" t="s">
        <v>405</v>
      </c>
      <c r="E3836" s="2" t="s">
        <v>271</v>
      </c>
      <c r="F3836" t="s">
        <v>1932</v>
      </c>
      <c r="G3836" s="2" t="s">
        <v>1329</v>
      </c>
      <c r="H3836" t="s">
        <v>1405</v>
      </c>
    </row>
    <row r="3837" spans="1:8" x14ac:dyDescent="0.15">
      <c r="A3837" s="232">
        <v>3851</v>
      </c>
      <c r="B3837" t="s">
        <v>10181</v>
      </c>
      <c r="C3837" t="s">
        <v>10182</v>
      </c>
      <c r="D3837" t="s">
        <v>405</v>
      </c>
      <c r="E3837" s="2" t="s">
        <v>271</v>
      </c>
      <c r="F3837" t="s">
        <v>1910</v>
      </c>
      <c r="G3837" s="2" t="s">
        <v>4949</v>
      </c>
      <c r="H3837" t="s">
        <v>1405</v>
      </c>
    </row>
    <row r="3838" spans="1:8" x14ac:dyDescent="0.15">
      <c r="A3838" s="232">
        <v>3852</v>
      </c>
      <c r="B3838" t="s">
        <v>10183</v>
      </c>
      <c r="C3838" t="s">
        <v>10184</v>
      </c>
      <c r="D3838" t="s">
        <v>405</v>
      </c>
      <c r="E3838" s="2" t="s">
        <v>271</v>
      </c>
      <c r="F3838" t="s">
        <v>1901</v>
      </c>
      <c r="G3838" s="2" t="s">
        <v>709</v>
      </c>
      <c r="H3838" t="s">
        <v>1405</v>
      </c>
    </row>
    <row r="3839" spans="1:8" x14ac:dyDescent="0.15">
      <c r="A3839" s="232">
        <v>3853</v>
      </c>
      <c r="B3839" t="s">
        <v>10185</v>
      </c>
      <c r="C3839" t="s">
        <v>10186</v>
      </c>
      <c r="D3839" t="s">
        <v>405</v>
      </c>
      <c r="E3839" s="2" t="s">
        <v>271</v>
      </c>
      <c r="F3839" t="s">
        <v>1901</v>
      </c>
      <c r="G3839" s="2" t="s">
        <v>1330</v>
      </c>
      <c r="H3839" t="s">
        <v>1405</v>
      </c>
    </row>
    <row r="3840" spans="1:8" x14ac:dyDescent="0.15">
      <c r="A3840" s="232">
        <v>3854</v>
      </c>
      <c r="B3840" t="s">
        <v>10187</v>
      </c>
      <c r="C3840" t="s">
        <v>10188</v>
      </c>
      <c r="D3840" t="s">
        <v>405</v>
      </c>
      <c r="E3840" s="2" t="s">
        <v>270</v>
      </c>
      <c r="F3840" t="s">
        <v>1901</v>
      </c>
      <c r="G3840" s="2" t="s">
        <v>10189</v>
      </c>
      <c r="H3840" t="s">
        <v>1405</v>
      </c>
    </row>
    <row r="3841" spans="1:8" x14ac:dyDescent="0.15">
      <c r="A3841" s="232">
        <v>3855</v>
      </c>
      <c r="B3841" t="s">
        <v>10190</v>
      </c>
      <c r="C3841" t="s">
        <v>10191</v>
      </c>
      <c r="D3841" t="s">
        <v>405</v>
      </c>
      <c r="E3841" s="2" t="s">
        <v>270</v>
      </c>
      <c r="F3841" t="s">
        <v>1901</v>
      </c>
      <c r="G3841" s="2" t="s">
        <v>1246</v>
      </c>
      <c r="H3841" t="s">
        <v>1405</v>
      </c>
    </row>
    <row r="3842" spans="1:8" x14ac:dyDescent="0.15">
      <c r="A3842" s="232">
        <v>3856</v>
      </c>
      <c r="B3842" t="s">
        <v>10192</v>
      </c>
      <c r="C3842" t="s">
        <v>10193</v>
      </c>
      <c r="D3842" t="s">
        <v>405</v>
      </c>
      <c r="E3842" s="2" t="s">
        <v>270</v>
      </c>
      <c r="F3842" t="s">
        <v>1901</v>
      </c>
      <c r="G3842" s="2" t="s">
        <v>10189</v>
      </c>
      <c r="H3842" t="s">
        <v>1405</v>
      </c>
    </row>
    <row r="3843" spans="1:8" x14ac:dyDescent="0.15">
      <c r="A3843" s="232">
        <v>3857</v>
      </c>
      <c r="B3843" t="s">
        <v>10194</v>
      </c>
      <c r="C3843" t="s">
        <v>10195</v>
      </c>
      <c r="D3843" t="s">
        <v>405</v>
      </c>
      <c r="E3843" s="2" t="s">
        <v>270</v>
      </c>
      <c r="F3843" t="s">
        <v>1901</v>
      </c>
      <c r="G3843" s="2" t="s">
        <v>4535</v>
      </c>
      <c r="H3843" t="s">
        <v>1405</v>
      </c>
    </row>
    <row r="3844" spans="1:8" x14ac:dyDescent="0.15">
      <c r="A3844" s="232">
        <v>3858</v>
      </c>
      <c r="B3844" t="s">
        <v>10196</v>
      </c>
      <c r="C3844" t="s">
        <v>10197</v>
      </c>
      <c r="D3844" t="s">
        <v>405</v>
      </c>
      <c r="E3844" s="2" t="s">
        <v>270</v>
      </c>
      <c r="F3844" t="s">
        <v>1901</v>
      </c>
      <c r="G3844" s="2" t="s">
        <v>561</v>
      </c>
      <c r="H3844" t="s">
        <v>1405</v>
      </c>
    </row>
    <row r="3845" spans="1:8" x14ac:dyDescent="0.15">
      <c r="A3845" s="232">
        <v>3859</v>
      </c>
      <c r="B3845" t="s">
        <v>10198</v>
      </c>
      <c r="C3845" t="s">
        <v>10199</v>
      </c>
      <c r="D3845" t="s">
        <v>405</v>
      </c>
      <c r="E3845" s="2" t="s">
        <v>270</v>
      </c>
      <c r="F3845" t="s">
        <v>1901</v>
      </c>
      <c r="G3845" s="2" t="s">
        <v>928</v>
      </c>
      <c r="H3845" t="s">
        <v>1405</v>
      </c>
    </row>
    <row r="3846" spans="1:8" x14ac:dyDescent="0.15">
      <c r="A3846" s="232">
        <v>3860</v>
      </c>
      <c r="B3846" t="s">
        <v>10200</v>
      </c>
      <c r="C3846" t="s">
        <v>10201</v>
      </c>
      <c r="D3846" t="s">
        <v>405</v>
      </c>
      <c r="E3846" s="2" t="s">
        <v>270</v>
      </c>
      <c r="F3846" t="s">
        <v>1901</v>
      </c>
      <c r="G3846" s="2" t="s">
        <v>1145</v>
      </c>
      <c r="H3846" t="s">
        <v>1405</v>
      </c>
    </row>
    <row r="3847" spans="1:8" x14ac:dyDescent="0.15">
      <c r="A3847" s="232">
        <v>3861</v>
      </c>
      <c r="B3847" t="s">
        <v>10202</v>
      </c>
      <c r="C3847" t="s">
        <v>10203</v>
      </c>
      <c r="D3847" t="s">
        <v>405</v>
      </c>
      <c r="E3847" s="2" t="s">
        <v>270</v>
      </c>
      <c r="F3847" t="s">
        <v>1901</v>
      </c>
      <c r="G3847" s="2" t="s">
        <v>10204</v>
      </c>
      <c r="H3847" t="s">
        <v>1405</v>
      </c>
    </row>
    <row r="3848" spans="1:8" x14ac:dyDescent="0.15">
      <c r="A3848" s="232">
        <v>3862</v>
      </c>
      <c r="B3848" t="s">
        <v>10205</v>
      </c>
      <c r="C3848" t="s">
        <v>10206</v>
      </c>
      <c r="D3848" t="s">
        <v>405</v>
      </c>
      <c r="E3848" s="2" t="s">
        <v>269</v>
      </c>
      <c r="F3848" t="s">
        <v>1901</v>
      </c>
      <c r="G3848" s="2" t="s">
        <v>852</v>
      </c>
      <c r="H3848" t="s">
        <v>1405</v>
      </c>
    </row>
    <row r="3849" spans="1:8" x14ac:dyDescent="0.15">
      <c r="A3849" s="232">
        <v>3863</v>
      </c>
      <c r="B3849" t="s">
        <v>10207</v>
      </c>
      <c r="C3849" t="s">
        <v>10208</v>
      </c>
      <c r="D3849" t="s">
        <v>405</v>
      </c>
      <c r="E3849" s="2" t="s">
        <v>269</v>
      </c>
      <c r="F3849" t="s">
        <v>1901</v>
      </c>
      <c r="G3849" s="2" t="s">
        <v>755</v>
      </c>
      <c r="H3849" t="s">
        <v>1405</v>
      </c>
    </row>
    <row r="3850" spans="1:8" x14ac:dyDescent="0.15">
      <c r="A3850" s="232">
        <v>3864</v>
      </c>
      <c r="B3850" t="s">
        <v>10209</v>
      </c>
      <c r="C3850" t="s">
        <v>10210</v>
      </c>
      <c r="D3850" t="s">
        <v>405</v>
      </c>
      <c r="E3850" s="2" t="s">
        <v>269</v>
      </c>
      <c r="F3850" t="s">
        <v>1901</v>
      </c>
      <c r="G3850" s="2" t="s">
        <v>2404</v>
      </c>
      <c r="H3850" t="s">
        <v>1405</v>
      </c>
    </row>
    <row r="3851" spans="1:8" x14ac:dyDescent="0.15">
      <c r="A3851" s="232">
        <v>3865</v>
      </c>
      <c r="B3851" t="s">
        <v>10211</v>
      </c>
      <c r="C3851" t="s">
        <v>10212</v>
      </c>
      <c r="D3851" t="s">
        <v>405</v>
      </c>
      <c r="E3851" s="2" t="s">
        <v>269</v>
      </c>
      <c r="F3851" t="s">
        <v>1901</v>
      </c>
      <c r="G3851" s="2" t="s">
        <v>1223</v>
      </c>
      <c r="H3851" t="s">
        <v>1405</v>
      </c>
    </row>
    <row r="3852" spans="1:8" x14ac:dyDescent="0.15">
      <c r="A3852" s="232">
        <v>3866</v>
      </c>
      <c r="B3852" t="s">
        <v>10213</v>
      </c>
      <c r="C3852" t="s">
        <v>10214</v>
      </c>
      <c r="D3852" t="s">
        <v>405</v>
      </c>
      <c r="E3852" s="2" t="s">
        <v>269</v>
      </c>
      <c r="F3852" t="s">
        <v>1901</v>
      </c>
      <c r="G3852" s="2" t="s">
        <v>4312</v>
      </c>
      <c r="H3852" t="s">
        <v>1405</v>
      </c>
    </row>
    <row r="3853" spans="1:8" x14ac:dyDescent="0.15">
      <c r="A3853" s="232">
        <v>3867</v>
      </c>
      <c r="B3853" t="s">
        <v>10215</v>
      </c>
      <c r="C3853" t="s">
        <v>10216</v>
      </c>
      <c r="D3853" t="s">
        <v>405</v>
      </c>
      <c r="E3853" s="2" t="s">
        <v>269</v>
      </c>
      <c r="F3853" t="s">
        <v>1901</v>
      </c>
      <c r="G3853" s="2" t="s">
        <v>2647</v>
      </c>
      <c r="H3853" t="s">
        <v>1405</v>
      </c>
    </row>
    <row r="3854" spans="1:8" x14ac:dyDescent="0.15">
      <c r="A3854" s="232">
        <v>3868</v>
      </c>
      <c r="B3854" t="s">
        <v>10217</v>
      </c>
      <c r="C3854" t="s">
        <v>10218</v>
      </c>
      <c r="D3854" t="s">
        <v>405</v>
      </c>
      <c r="E3854" s="2" t="s">
        <v>269</v>
      </c>
      <c r="F3854" t="s">
        <v>1901</v>
      </c>
      <c r="G3854" s="2" t="s">
        <v>1095</v>
      </c>
      <c r="H3854" t="s">
        <v>1405</v>
      </c>
    </row>
    <row r="3855" spans="1:8" x14ac:dyDescent="0.15">
      <c r="A3855" s="232">
        <v>3869</v>
      </c>
      <c r="B3855" t="s">
        <v>10219</v>
      </c>
      <c r="C3855" t="s">
        <v>10220</v>
      </c>
      <c r="D3855" t="s">
        <v>405</v>
      </c>
      <c r="E3855" s="2" t="s">
        <v>269</v>
      </c>
      <c r="F3855" t="s">
        <v>1901</v>
      </c>
      <c r="G3855" s="2" t="s">
        <v>1188</v>
      </c>
      <c r="H3855" t="s">
        <v>1405</v>
      </c>
    </row>
    <row r="3856" spans="1:8" x14ac:dyDescent="0.15">
      <c r="A3856" s="232">
        <v>3870</v>
      </c>
      <c r="B3856" t="s">
        <v>10221</v>
      </c>
      <c r="C3856" t="s">
        <v>10222</v>
      </c>
      <c r="D3856" t="s">
        <v>405</v>
      </c>
      <c r="E3856" s="2" t="s">
        <v>269</v>
      </c>
      <c r="F3856" t="s">
        <v>1901</v>
      </c>
      <c r="G3856" s="2" t="s">
        <v>609</v>
      </c>
      <c r="H3856" t="s">
        <v>1405</v>
      </c>
    </row>
    <row r="3857" spans="1:8" x14ac:dyDescent="0.15">
      <c r="A3857" s="232">
        <v>3871</v>
      </c>
      <c r="B3857" t="s">
        <v>10223</v>
      </c>
      <c r="C3857" t="s">
        <v>10224</v>
      </c>
      <c r="D3857" t="s">
        <v>398</v>
      </c>
      <c r="E3857" s="2" t="s">
        <v>272</v>
      </c>
      <c r="F3857" t="s">
        <v>2003</v>
      </c>
      <c r="G3857" s="2" t="s">
        <v>10225</v>
      </c>
      <c r="H3857" t="s">
        <v>1405</v>
      </c>
    </row>
    <row r="3858" spans="1:8" x14ac:dyDescent="0.15">
      <c r="A3858" s="232">
        <v>3872</v>
      </c>
      <c r="B3858" t="s">
        <v>10226</v>
      </c>
      <c r="C3858" t="s">
        <v>10227</v>
      </c>
      <c r="D3858" t="s">
        <v>398</v>
      </c>
      <c r="E3858" s="2" t="s">
        <v>1392</v>
      </c>
      <c r="F3858" t="s">
        <v>2003</v>
      </c>
      <c r="G3858" s="2" t="s">
        <v>960</v>
      </c>
      <c r="H3858" t="s">
        <v>1405</v>
      </c>
    </row>
    <row r="3859" spans="1:8" x14ac:dyDescent="0.15">
      <c r="A3859" s="232">
        <v>3873</v>
      </c>
      <c r="B3859" t="s">
        <v>10228</v>
      </c>
      <c r="C3859" t="s">
        <v>10229</v>
      </c>
      <c r="D3859" t="s">
        <v>398</v>
      </c>
      <c r="E3859" s="2" t="s">
        <v>269</v>
      </c>
      <c r="F3859" t="s">
        <v>2003</v>
      </c>
      <c r="G3859" s="2" t="s">
        <v>736</v>
      </c>
      <c r="H3859" t="s">
        <v>1405</v>
      </c>
    </row>
    <row r="3860" spans="1:8" x14ac:dyDescent="0.15">
      <c r="A3860" s="232">
        <v>3874</v>
      </c>
      <c r="B3860" t="s">
        <v>10230</v>
      </c>
      <c r="C3860" t="s">
        <v>10231</v>
      </c>
      <c r="D3860" t="s">
        <v>413</v>
      </c>
      <c r="E3860" s="2" t="s">
        <v>271</v>
      </c>
      <c r="F3860" t="s">
        <v>1901</v>
      </c>
      <c r="G3860" s="2" t="s">
        <v>520</v>
      </c>
      <c r="H3860" t="s">
        <v>1405</v>
      </c>
    </row>
    <row r="3861" spans="1:8" x14ac:dyDescent="0.15">
      <c r="A3861" s="232">
        <v>3875</v>
      </c>
      <c r="B3861" t="s">
        <v>10232</v>
      </c>
      <c r="C3861" t="s">
        <v>10233</v>
      </c>
      <c r="D3861" t="s">
        <v>413</v>
      </c>
      <c r="E3861" s="2" t="s">
        <v>271</v>
      </c>
      <c r="F3861" t="s">
        <v>1910</v>
      </c>
      <c r="G3861" s="2" t="s">
        <v>916</v>
      </c>
      <c r="H3861" t="s">
        <v>1405</v>
      </c>
    </row>
    <row r="3862" spans="1:8" x14ac:dyDescent="0.15">
      <c r="A3862" s="232">
        <v>3876</v>
      </c>
      <c r="B3862" t="s">
        <v>10234</v>
      </c>
      <c r="C3862" t="s">
        <v>10235</v>
      </c>
      <c r="D3862" t="s">
        <v>413</v>
      </c>
      <c r="E3862" s="2" t="s">
        <v>271</v>
      </c>
      <c r="F3862" t="s">
        <v>2003</v>
      </c>
      <c r="G3862" s="2" t="s">
        <v>1269</v>
      </c>
      <c r="H3862" t="s">
        <v>1405</v>
      </c>
    </row>
    <row r="3863" spans="1:8" x14ac:dyDescent="0.15">
      <c r="A3863" s="232">
        <v>3877</v>
      </c>
      <c r="B3863" t="s">
        <v>10236</v>
      </c>
      <c r="C3863" t="s">
        <v>10237</v>
      </c>
      <c r="D3863" t="s">
        <v>413</v>
      </c>
      <c r="E3863" s="2" t="s">
        <v>271</v>
      </c>
      <c r="F3863" t="s">
        <v>1901</v>
      </c>
      <c r="G3863" s="2" t="s">
        <v>677</v>
      </c>
      <c r="H3863" t="s">
        <v>1405</v>
      </c>
    </row>
    <row r="3864" spans="1:8" x14ac:dyDescent="0.15">
      <c r="A3864" s="232">
        <v>3878</v>
      </c>
      <c r="B3864" t="s">
        <v>10238</v>
      </c>
      <c r="C3864" t="s">
        <v>10239</v>
      </c>
      <c r="D3864" t="s">
        <v>413</v>
      </c>
      <c r="E3864" s="2" t="s">
        <v>270</v>
      </c>
      <c r="F3864" t="s">
        <v>1910</v>
      </c>
      <c r="G3864" s="2" t="s">
        <v>5292</v>
      </c>
      <c r="H3864" t="s">
        <v>1405</v>
      </c>
    </row>
    <row r="3865" spans="1:8" x14ac:dyDescent="0.15">
      <c r="A3865" s="232">
        <v>3879</v>
      </c>
      <c r="B3865" t="s">
        <v>10240</v>
      </c>
      <c r="C3865" t="s">
        <v>10241</v>
      </c>
      <c r="D3865" t="s">
        <v>413</v>
      </c>
      <c r="E3865" s="2" t="s">
        <v>270</v>
      </c>
      <c r="F3865" t="s">
        <v>1910</v>
      </c>
      <c r="G3865" s="2" t="s">
        <v>5260</v>
      </c>
      <c r="H3865" t="s">
        <v>1405</v>
      </c>
    </row>
    <row r="3866" spans="1:8" x14ac:dyDescent="0.15">
      <c r="A3866" s="232">
        <v>3880</v>
      </c>
      <c r="B3866" t="s">
        <v>10242</v>
      </c>
      <c r="C3866" t="s">
        <v>7013</v>
      </c>
      <c r="D3866" t="s">
        <v>413</v>
      </c>
      <c r="E3866" s="2" t="s">
        <v>271</v>
      </c>
      <c r="F3866" t="s">
        <v>2003</v>
      </c>
      <c r="G3866" s="2" t="s">
        <v>10243</v>
      </c>
      <c r="H3866" t="s">
        <v>1405</v>
      </c>
    </row>
    <row r="3867" spans="1:8" x14ac:dyDescent="0.15">
      <c r="A3867" s="232">
        <v>3881</v>
      </c>
      <c r="B3867" t="s">
        <v>10244</v>
      </c>
      <c r="C3867" t="s">
        <v>10245</v>
      </c>
      <c r="D3867" t="s">
        <v>413</v>
      </c>
      <c r="E3867" s="2" t="s">
        <v>270</v>
      </c>
      <c r="F3867" t="s">
        <v>2003</v>
      </c>
      <c r="G3867" s="2" t="s">
        <v>1068</v>
      </c>
      <c r="H3867" t="s">
        <v>1405</v>
      </c>
    </row>
    <row r="3868" spans="1:8" x14ac:dyDescent="0.15">
      <c r="A3868" s="232">
        <v>3882</v>
      </c>
      <c r="B3868" t="s">
        <v>10246</v>
      </c>
      <c r="C3868" t="s">
        <v>10247</v>
      </c>
      <c r="D3868" t="s">
        <v>413</v>
      </c>
      <c r="E3868" s="2" t="s">
        <v>270</v>
      </c>
      <c r="F3868" t="s">
        <v>1910</v>
      </c>
      <c r="G3868" s="2" t="s">
        <v>5205</v>
      </c>
      <c r="H3868" t="s">
        <v>1405</v>
      </c>
    </row>
    <row r="3869" spans="1:8" x14ac:dyDescent="0.15">
      <c r="A3869" s="232">
        <v>3883</v>
      </c>
      <c r="B3869" t="s">
        <v>10248</v>
      </c>
      <c r="C3869" t="s">
        <v>10249</v>
      </c>
      <c r="D3869" t="s">
        <v>413</v>
      </c>
      <c r="E3869" s="2" t="s">
        <v>269</v>
      </c>
      <c r="F3869" t="s">
        <v>1901</v>
      </c>
      <c r="G3869" s="2" t="s">
        <v>907</v>
      </c>
      <c r="H3869" t="s">
        <v>1405</v>
      </c>
    </row>
    <row r="3870" spans="1:8" x14ac:dyDescent="0.15">
      <c r="A3870" s="232">
        <v>3884</v>
      </c>
      <c r="B3870" t="s">
        <v>10250</v>
      </c>
      <c r="C3870" t="s">
        <v>10251</v>
      </c>
      <c r="D3870" t="s">
        <v>413</v>
      </c>
      <c r="E3870" s="2" t="s">
        <v>269</v>
      </c>
      <c r="F3870" t="s">
        <v>1910</v>
      </c>
      <c r="G3870" s="2" t="s">
        <v>1331</v>
      </c>
      <c r="H3870" t="s">
        <v>1405</v>
      </c>
    </row>
    <row r="3871" spans="1:8" x14ac:dyDescent="0.15">
      <c r="A3871" s="232">
        <v>3885</v>
      </c>
      <c r="B3871" t="s">
        <v>10252</v>
      </c>
      <c r="C3871" t="s">
        <v>10253</v>
      </c>
      <c r="D3871" t="s">
        <v>413</v>
      </c>
      <c r="E3871" s="2" t="s">
        <v>269</v>
      </c>
      <c r="F3871" t="s">
        <v>2003</v>
      </c>
      <c r="G3871" s="2" t="s">
        <v>2650</v>
      </c>
      <c r="H3871" t="s">
        <v>1405</v>
      </c>
    </row>
    <row r="3872" spans="1:8" x14ac:dyDescent="0.15">
      <c r="A3872" s="232">
        <v>3886</v>
      </c>
      <c r="B3872" t="s">
        <v>10254</v>
      </c>
      <c r="C3872" t="s">
        <v>10255</v>
      </c>
      <c r="D3872" t="s">
        <v>413</v>
      </c>
      <c r="E3872" s="2" t="s">
        <v>269</v>
      </c>
      <c r="F3872" t="s">
        <v>1932</v>
      </c>
      <c r="G3872" s="2" t="s">
        <v>852</v>
      </c>
      <c r="H3872" t="s">
        <v>1405</v>
      </c>
    </row>
    <row r="3873" spans="1:8" x14ac:dyDescent="0.15">
      <c r="A3873" s="232">
        <v>3887</v>
      </c>
      <c r="B3873" t="s">
        <v>10256</v>
      </c>
      <c r="C3873" t="s">
        <v>10257</v>
      </c>
      <c r="D3873" t="s">
        <v>413</v>
      </c>
      <c r="E3873" s="2" t="s">
        <v>269</v>
      </c>
      <c r="F3873" t="s">
        <v>1910</v>
      </c>
      <c r="G3873" s="2" t="s">
        <v>1059</v>
      </c>
      <c r="H3873" t="s">
        <v>1405</v>
      </c>
    </row>
    <row r="3874" spans="1:8" x14ac:dyDescent="0.15">
      <c r="A3874" s="232">
        <v>3888</v>
      </c>
      <c r="B3874" t="s">
        <v>10258</v>
      </c>
      <c r="C3874" t="s">
        <v>10259</v>
      </c>
      <c r="D3874" t="s">
        <v>413</v>
      </c>
      <c r="E3874" s="2" t="s">
        <v>269</v>
      </c>
      <c r="F3874" t="s">
        <v>1901</v>
      </c>
      <c r="G3874" s="2" t="s">
        <v>1332</v>
      </c>
      <c r="H3874" t="s">
        <v>1405</v>
      </c>
    </row>
    <row r="3875" spans="1:8" x14ac:dyDescent="0.15">
      <c r="A3875" s="232">
        <v>3889</v>
      </c>
      <c r="B3875" t="s">
        <v>10260</v>
      </c>
      <c r="C3875" t="s">
        <v>10261</v>
      </c>
      <c r="D3875" t="s">
        <v>413</v>
      </c>
      <c r="E3875" s="2" t="s">
        <v>269</v>
      </c>
      <c r="F3875" t="s">
        <v>1901</v>
      </c>
      <c r="G3875" s="2" t="s">
        <v>4990</v>
      </c>
      <c r="H3875" t="s">
        <v>1405</v>
      </c>
    </row>
    <row r="3876" spans="1:8" x14ac:dyDescent="0.15">
      <c r="A3876" s="232">
        <v>3890</v>
      </c>
      <c r="B3876" t="s">
        <v>10262</v>
      </c>
      <c r="C3876" t="s">
        <v>10263</v>
      </c>
      <c r="D3876" t="s">
        <v>413</v>
      </c>
      <c r="E3876" s="2" t="s">
        <v>269</v>
      </c>
      <c r="F3876" t="s">
        <v>1910</v>
      </c>
      <c r="G3876" s="2" t="s">
        <v>1196</v>
      </c>
      <c r="H3876" t="s">
        <v>1405</v>
      </c>
    </row>
    <row r="3877" spans="1:8" x14ac:dyDescent="0.15">
      <c r="A3877" s="232">
        <v>3891</v>
      </c>
      <c r="B3877" t="s">
        <v>10264</v>
      </c>
      <c r="C3877" t="s">
        <v>10265</v>
      </c>
      <c r="D3877" t="s">
        <v>413</v>
      </c>
      <c r="E3877" s="2" t="s">
        <v>269</v>
      </c>
      <c r="F3877" t="s">
        <v>2003</v>
      </c>
      <c r="G3877" s="2" t="s">
        <v>8865</v>
      </c>
      <c r="H3877" t="s">
        <v>1405</v>
      </c>
    </row>
    <row r="3878" spans="1:8" x14ac:dyDescent="0.15">
      <c r="A3878" s="232">
        <v>3892</v>
      </c>
      <c r="B3878" t="s">
        <v>10266</v>
      </c>
      <c r="C3878" t="s">
        <v>10267</v>
      </c>
      <c r="D3878" t="s">
        <v>10268</v>
      </c>
      <c r="E3878" s="2" t="s">
        <v>273</v>
      </c>
      <c r="F3878" t="s">
        <v>1910</v>
      </c>
      <c r="G3878" s="2" t="s">
        <v>10269</v>
      </c>
      <c r="H3878" t="s">
        <v>9152</v>
      </c>
    </row>
    <row r="3879" spans="1:8" x14ac:dyDescent="0.15">
      <c r="A3879" s="232">
        <v>3893</v>
      </c>
      <c r="B3879" t="s">
        <v>10270</v>
      </c>
      <c r="C3879" t="s">
        <v>10271</v>
      </c>
      <c r="D3879" t="s">
        <v>475</v>
      </c>
      <c r="E3879" s="2" t="s">
        <v>271</v>
      </c>
      <c r="F3879" t="s">
        <v>2003</v>
      </c>
      <c r="G3879" s="2" t="s">
        <v>3327</v>
      </c>
      <c r="H3879" t="s">
        <v>1405</v>
      </c>
    </row>
    <row r="3880" spans="1:8" x14ac:dyDescent="0.15">
      <c r="A3880" s="232">
        <v>3894</v>
      </c>
      <c r="B3880" t="s">
        <v>10272</v>
      </c>
      <c r="C3880" t="s">
        <v>10273</v>
      </c>
      <c r="D3880" t="s">
        <v>475</v>
      </c>
      <c r="E3880" s="2" t="s">
        <v>271</v>
      </c>
      <c r="F3880" t="s">
        <v>2055</v>
      </c>
      <c r="G3880" s="2" t="s">
        <v>3508</v>
      </c>
      <c r="H3880" t="s">
        <v>1405</v>
      </c>
    </row>
    <row r="3881" spans="1:8" x14ac:dyDescent="0.15">
      <c r="A3881" s="232">
        <v>3895</v>
      </c>
      <c r="B3881" t="s">
        <v>10274</v>
      </c>
      <c r="C3881" t="s">
        <v>10275</v>
      </c>
      <c r="D3881" t="s">
        <v>475</v>
      </c>
      <c r="E3881" s="2" t="s">
        <v>271</v>
      </c>
      <c r="F3881" t="s">
        <v>2087</v>
      </c>
      <c r="G3881" s="2" t="s">
        <v>4737</v>
      </c>
      <c r="H3881" t="s">
        <v>1405</v>
      </c>
    </row>
    <row r="3882" spans="1:8" x14ac:dyDescent="0.15">
      <c r="A3882" s="232">
        <v>3896</v>
      </c>
      <c r="B3882" t="s">
        <v>10276</v>
      </c>
      <c r="C3882" t="s">
        <v>10277</v>
      </c>
      <c r="D3882" t="s">
        <v>475</v>
      </c>
      <c r="E3882" s="2" t="s">
        <v>270</v>
      </c>
      <c r="F3882" t="s">
        <v>1910</v>
      </c>
      <c r="G3882" s="2" t="s">
        <v>3213</v>
      </c>
      <c r="H3882" t="s">
        <v>1405</v>
      </c>
    </row>
    <row r="3883" spans="1:8" x14ac:dyDescent="0.15">
      <c r="A3883" s="232">
        <v>3897</v>
      </c>
      <c r="B3883" t="s">
        <v>10278</v>
      </c>
      <c r="C3883" t="s">
        <v>10279</v>
      </c>
      <c r="D3883" t="s">
        <v>475</v>
      </c>
      <c r="E3883" s="2" t="s">
        <v>269</v>
      </c>
      <c r="F3883" t="s">
        <v>1910</v>
      </c>
      <c r="G3883" s="2" t="s">
        <v>753</v>
      </c>
      <c r="H3883" t="s">
        <v>1405</v>
      </c>
    </row>
    <row r="3884" spans="1:8" x14ac:dyDescent="0.15">
      <c r="A3884" s="232">
        <v>3898</v>
      </c>
      <c r="B3884" t="s">
        <v>10280</v>
      </c>
      <c r="C3884" t="s">
        <v>10281</v>
      </c>
      <c r="D3884" t="s">
        <v>475</v>
      </c>
      <c r="E3884" s="2" t="s">
        <v>269</v>
      </c>
      <c r="F3884" t="s">
        <v>2003</v>
      </c>
      <c r="G3884" s="2" t="s">
        <v>3813</v>
      </c>
      <c r="H3884" t="s">
        <v>1405</v>
      </c>
    </row>
    <row r="3885" spans="1:8" x14ac:dyDescent="0.15">
      <c r="A3885" s="232">
        <v>3899</v>
      </c>
      <c r="B3885" t="s">
        <v>10282</v>
      </c>
      <c r="C3885" t="s">
        <v>10283</v>
      </c>
      <c r="D3885" t="s">
        <v>475</v>
      </c>
      <c r="E3885" s="2" t="s">
        <v>269</v>
      </c>
      <c r="F3885" t="s">
        <v>2003</v>
      </c>
      <c r="G3885" s="2" t="s">
        <v>700</v>
      </c>
      <c r="H3885" t="s">
        <v>1405</v>
      </c>
    </row>
    <row r="3886" spans="1:8" x14ac:dyDescent="0.15">
      <c r="A3886" s="232">
        <v>3900</v>
      </c>
      <c r="B3886" t="s">
        <v>10284</v>
      </c>
      <c r="C3886" t="s">
        <v>10285</v>
      </c>
      <c r="D3886" t="s">
        <v>447</v>
      </c>
      <c r="E3886" s="2" t="s">
        <v>271</v>
      </c>
      <c r="F3886" t="s">
        <v>1932</v>
      </c>
      <c r="G3886" s="2" t="s">
        <v>1082</v>
      </c>
      <c r="H3886" t="s">
        <v>1405</v>
      </c>
    </row>
    <row r="3887" spans="1:8" x14ac:dyDescent="0.15">
      <c r="A3887" s="232">
        <v>3901</v>
      </c>
      <c r="B3887" t="s">
        <v>10286</v>
      </c>
      <c r="C3887" t="s">
        <v>10287</v>
      </c>
      <c r="D3887" t="s">
        <v>447</v>
      </c>
      <c r="E3887" s="2" t="s">
        <v>271</v>
      </c>
      <c r="F3887" t="s">
        <v>2273</v>
      </c>
      <c r="G3887" s="2" t="s">
        <v>1078</v>
      </c>
      <c r="H3887" t="s">
        <v>1405</v>
      </c>
    </row>
    <row r="3888" spans="1:8" x14ac:dyDescent="0.15">
      <c r="A3888" s="232">
        <v>3902</v>
      </c>
      <c r="B3888" t="s">
        <v>10288</v>
      </c>
      <c r="C3888" t="s">
        <v>10289</v>
      </c>
      <c r="D3888" t="s">
        <v>447</v>
      </c>
      <c r="E3888" s="2" t="s">
        <v>271</v>
      </c>
      <c r="F3888" t="s">
        <v>2373</v>
      </c>
      <c r="G3888" s="2" t="s">
        <v>975</v>
      </c>
      <c r="H3888" t="s">
        <v>1405</v>
      </c>
    </row>
    <row r="3889" spans="1:8" x14ac:dyDescent="0.15">
      <c r="A3889" s="232">
        <v>3903</v>
      </c>
      <c r="B3889" t="s">
        <v>10290</v>
      </c>
      <c r="C3889" t="s">
        <v>10291</v>
      </c>
      <c r="D3889" t="s">
        <v>447</v>
      </c>
      <c r="E3889" s="2" t="s">
        <v>271</v>
      </c>
      <c r="F3889" t="s">
        <v>2018</v>
      </c>
      <c r="G3889" s="2" t="s">
        <v>499</v>
      </c>
      <c r="H3889" t="s">
        <v>1405</v>
      </c>
    </row>
    <row r="3890" spans="1:8" x14ac:dyDescent="0.15">
      <c r="A3890" s="232">
        <v>3904</v>
      </c>
      <c r="B3890" t="s">
        <v>10292</v>
      </c>
      <c r="C3890" t="s">
        <v>10293</v>
      </c>
      <c r="D3890" t="s">
        <v>447</v>
      </c>
      <c r="E3890" s="2" t="s">
        <v>271</v>
      </c>
      <c r="F3890" t="s">
        <v>2273</v>
      </c>
      <c r="G3890" s="2" t="s">
        <v>769</v>
      </c>
      <c r="H3890" t="s">
        <v>1405</v>
      </c>
    </row>
    <row r="3891" spans="1:8" x14ac:dyDescent="0.15">
      <c r="A3891" s="232">
        <v>3905</v>
      </c>
      <c r="B3891" t="s">
        <v>10294</v>
      </c>
      <c r="C3891" t="s">
        <v>10295</v>
      </c>
      <c r="D3891" t="s">
        <v>447</v>
      </c>
      <c r="E3891" s="2" t="s">
        <v>271</v>
      </c>
      <c r="F3891" t="s">
        <v>2055</v>
      </c>
      <c r="G3891" s="2" t="s">
        <v>648</v>
      </c>
      <c r="H3891" t="s">
        <v>1405</v>
      </c>
    </row>
    <row r="3892" spans="1:8" x14ac:dyDescent="0.15">
      <c r="A3892" s="232">
        <v>3906</v>
      </c>
      <c r="B3892" t="s">
        <v>10296</v>
      </c>
      <c r="C3892" t="s">
        <v>10297</v>
      </c>
      <c r="D3892" t="s">
        <v>447</v>
      </c>
      <c r="E3892" s="2" t="s">
        <v>271</v>
      </c>
      <c r="F3892" t="s">
        <v>1901</v>
      </c>
      <c r="G3892" s="2" t="s">
        <v>838</v>
      </c>
      <c r="H3892" t="s">
        <v>1405</v>
      </c>
    </row>
    <row r="3893" spans="1:8" x14ac:dyDescent="0.15">
      <c r="A3893" s="232">
        <v>3907</v>
      </c>
      <c r="B3893" t="s">
        <v>10298</v>
      </c>
      <c r="C3893" t="s">
        <v>10299</v>
      </c>
      <c r="D3893" t="s">
        <v>447</v>
      </c>
      <c r="E3893" s="2" t="s">
        <v>271</v>
      </c>
      <c r="F3893" t="s">
        <v>2090</v>
      </c>
      <c r="G3893" s="2" t="s">
        <v>6617</v>
      </c>
      <c r="H3893" t="s">
        <v>1405</v>
      </c>
    </row>
    <row r="3894" spans="1:8" x14ac:dyDescent="0.15">
      <c r="A3894" s="232">
        <v>3908</v>
      </c>
      <c r="B3894" t="s">
        <v>10300</v>
      </c>
      <c r="C3894" t="s">
        <v>10301</v>
      </c>
      <c r="D3894" t="s">
        <v>447</v>
      </c>
      <c r="E3894" s="2" t="s">
        <v>270</v>
      </c>
      <c r="F3894" t="s">
        <v>1932</v>
      </c>
      <c r="G3894" s="2" t="s">
        <v>928</v>
      </c>
      <c r="H3894" t="s">
        <v>1405</v>
      </c>
    </row>
    <row r="3895" spans="1:8" x14ac:dyDescent="0.15">
      <c r="A3895" s="232">
        <v>3909</v>
      </c>
      <c r="B3895" t="s">
        <v>10302</v>
      </c>
      <c r="C3895" t="s">
        <v>10303</v>
      </c>
      <c r="D3895" t="s">
        <v>447</v>
      </c>
      <c r="E3895" s="2" t="s">
        <v>270</v>
      </c>
      <c r="F3895" t="s">
        <v>1932</v>
      </c>
      <c r="G3895" s="2" t="s">
        <v>599</v>
      </c>
      <c r="H3895" t="s">
        <v>1405</v>
      </c>
    </row>
    <row r="3896" spans="1:8" x14ac:dyDescent="0.15">
      <c r="A3896" s="232">
        <v>3910</v>
      </c>
      <c r="B3896" t="s">
        <v>10304</v>
      </c>
      <c r="C3896" t="s">
        <v>10305</v>
      </c>
      <c r="D3896" t="s">
        <v>447</v>
      </c>
      <c r="E3896" s="2" t="s">
        <v>270</v>
      </c>
      <c r="F3896" t="s">
        <v>1901</v>
      </c>
      <c r="G3896" s="2" t="s">
        <v>510</v>
      </c>
      <c r="H3896" t="s">
        <v>1405</v>
      </c>
    </row>
    <row r="3897" spans="1:8" x14ac:dyDescent="0.15">
      <c r="A3897" s="232">
        <v>3911</v>
      </c>
      <c r="B3897" t="s">
        <v>10306</v>
      </c>
      <c r="C3897" t="s">
        <v>10307</v>
      </c>
      <c r="D3897" t="s">
        <v>447</v>
      </c>
      <c r="E3897" s="2" t="s">
        <v>270</v>
      </c>
      <c r="F3897" t="s">
        <v>2087</v>
      </c>
      <c r="G3897" s="2" t="s">
        <v>2358</v>
      </c>
      <c r="H3897" t="s">
        <v>1405</v>
      </c>
    </row>
    <row r="3898" spans="1:8" x14ac:dyDescent="0.15">
      <c r="A3898" s="232">
        <v>3912</v>
      </c>
      <c r="B3898" t="s">
        <v>10308</v>
      </c>
      <c r="C3898" t="s">
        <v>10309</v>
      </c>
      <c r="D3898" t="s">
        <v>447</v>
      </c>
      <c r="E3898" s="2" t="s">
        <v>270</v>
      </c>
      <c r="F3898" t="s">
        <v>2021</v>
      </c>
      <c r="G3898" s="2" t="s">
        <v>1052</v>
      </c>
      <c r="H3898" t="s">
        <v>1405</v>
      </c>
    </row>
    <row r="3899" spans="1:8" x14ac:dyDescent="0.15">
      <c r="A3899" s="232">
        <v>3913</v>
      </c>
      <c r="B3899" t="s">
        <v>10310</v>
      </c>
      <c r="C3899" t="s">
        <v>10311</v>
      </c>
      <c r="D3899" t="s">
        <v>447</v>
      </c>
      <c r="E3899" s="2" t="s">
        <v>270</v>
      </c>
      <c r="F3899" t="s">
        <v>2256</v>
      </c>
      <c r="G3899" s="2" t="s">
        <v>1210</v>
      </c>
      <c r="H3899" t="s">
        <v>1405</v>
      </c>
    </row>
    <row r="3900" spans="1:8" x14ac:dyDescent="0.15">
      <c r="A3900" s="232">
        <v>3914</v>
      </c>
      <c r="B3900" t="s">
        <v>10312</v>
      </c>
      <c r="C3900" t="s">
        <v>10313</v>
      </c>
      <c r="D3900" t="s">
        <v>447</v>
      </c>
      <c r="E3900" s="2" t="s">
        <v>270</v>
      </c>
      <c r="F3900" t="s">
        <v>2256</v>
      </c>
      <c r="G3900" s="2" t="s">
        <v>1210</v>
      </c>
      <c r="H3900" t="s">
        <v>1405</v>
      </c>
    </row>
    <row r="3901" spans="1:8" x14ac:dyDescent="0.15">
      <c r="A3901" s="232">
        <v>3915</v>
      </c>
      <c r="B3901" t="s">
        <v>10314</v>
      </c>
      <c r="C3901" t="s">
        <v>10315</v>
      </c>
      <c r="D3901" t="s">
        <v>447</v>
      </c>
      <c r="E3901" s="2" t="s">
        <v>270</v>
      </c>
      <c r="F3901" t="s">
        <v>1901</v>
      </c>
      <c r="G3901" s="2" t="s">
        <v>7185</v>
      </c>
      <c r="H3901" t="s">
        <v>1405</v>
      </c>
    </row>
    <row r="3902" spans="1:8" x14ac:dyDescent="0.15">
      <c r="A3902" s="232">
        <v>3916</v>
      </c>
      <c r="B3902" t="s">
        <v>10316</v>
      </c>
      <c r="C3902" t="s">
        <v>10317</v>
      </c>
      <c r="D3902" t="s">
        <v>447</v>
      </c>
      <c r="E3902" s="2" t="s">
        <v>270</v>
      </c>
      <c r="F3902" t="s">
        <v>1932</v>
      </c>
      <c r="G3902" s="2" t="s">
        <v>8717</v>
      </c>
      <c r="H3902" t="s">
        <v>1405</v>
      </c>
    </row>
    <row r="3903" spans="1:8" x14ac:dyDescent="0.15">
      <c r="A3903" s="232">
        <v>3917</v>
      </c>
      <c r="B3903" t="s">
        <v>10318</v>
      </c>
      <c r="C3903" t="s">
        <v>10319</v>
      </c>
      <c r="D3903" t="s">
        <v>447</v>
      </c>
      <c r="E3903" s="2" t="s">
        <v>270</v>
      </c>
      <c r="F3903" t="s">
        <v>2010</v>
      </c>
      <c r="G3903" s="2" t="s">
        <v>846</v>
      </c>
      <c r="H3903" t="s">
        <v>1405</v>
      </c>
    </row>
    <row r="3904" spans="1:8" x14ac:dyDescent="0.15">
      <c r="A3904" s="232">
        <v>3918</v>
      </c>
      <c r="B3904" t="s">
        <v>10320</v>
      </c>
      <c r="C3904" t="s">
        <v>10321</v>
      </c>
      <c r="D3904" t="s">
        <v>447</v>
      </c>
      <c r="E3904" s="2" t="s">
        <v>270</v>
      </c>
      <c r="F3904" t="s">
        <v>2273</v>
      </c>
      <c r="G3904" s="2" t="s">
        <v>9332</v>
      </c>
      <c r="H3904" t="s">
        <v>1405</v>
      </c>
    </row>
    <row r="3905" spans="1:8" x14ac:dyDescent="0.15">
      <c r="A3905" s="232">
        <v>3919</v>
      </c>
      <c r="B3905" t="s">
        <v>10322</v>
      </c>
      <c r="C3905" t="s">
        <v>10323</v>
      </c>
      <c r="D3905" t="s">
        <v>447</v>
      </c>
      <c r="E3905" s="2" t="s">
        <v>270</v>
      </c>
      <c r="F3905" t="s">
        <v>1901</v>
      </c>
      <c r="G3905" s="2" t="s">
        <v>1265</v>
      </c>
      <c r="H3905" t="s">
        <v>1405</v>
      </c>
    </row>
    <row r="3906" spans="1:8" x14ac:dyDescent="0.15">
      <c r="A3906" s="232">
        <v>3920</v>
      </c>
      <c r="B3906" t="s">
        <v>10324</v>
      </c>
      <c r="C3906" t="s">
        <v>6746</v>
      </c>
      <c r="D3906" t="s">
        <v>447</v>
      </c>
      <c r="E3906" s="2" t="s">
        <v>269</v>
      </c>
      <c r="F3906" t="s">
        <v>1901</v>
      </c>
      <c r="G3906" s="2" t="s">
        <v>4223</v>
      </c>
      <c r="H3906" t="s">
        <v>1405</v>
      </c>
    </row>
    <row r="3907" spans="1:8" x14ac:dyDescent="0.15">
      <c r="A3907" s="232">
        <v>3921</v>
      </c>
      <c r="B3907" t="s">
        <v>10325</v>
      </c>
      <c r="C3907" t="s">
        <v>10326</v>
      </c>
      <c r="D3907" t="s">
        <v>447</v>
      </c>
      <c r="E3907" s="2" t="s">
        <v>269</v>
      </c>
      <c r="F3907" t="s">
        <v>1901</v>
      </c>
      <c r="G3907" s="2" t="s">
        <v>1333</v>
      </c>
      <c r="H3907" t="s">
        <v>1405</v>
      </c>
    </row>
    <row r="3908" spans="1:8" x14ac:dyDescent="0.15">
      <c r="A3908" s="232">
        <v>3922</v>
      </c>
      <c r="B3908" t="s">
        <v>10327</v>
      </c>
      <c r="C3908" t="s">
        <v>10328</v>
      </c>
      <c r="D3908" t="s">
        <v>447</v>
      </c>
      <c r="E3908" s="2" t="s">
        <v>269</v>
      </c>
      <c r="F3908" t="s">
        <v>2373</v>
      </c>
      <c r="G3908" s="2" t="s">
        <v>902</v>
      </c>
      <c r="H3908" t="s">
        <v>1405</v>
      </c>
    </row>
    <row r="3909" spans="1:8" x14ac:dyDescent="0.15">
      <c r="A3909" s="232">
        <v>3923</v>
      </c>
      <c r="B3909" t="s">
        <v>10329</v>
      </c>
      <c r="C3909" t="s">
        <v>10330</v>
      </c>
      <c r="D3909" t="s">
        <v>447</v>
      </c>
      <c r="E3909" s="2" t="s">
        <v>269</v>
      </c>
      <c r="F3909" t="s">
        <v>2231</v>
      </c>
      <c r="G3909" s="2" t="s">
        <v>530</v>
      </c>
      <c r="H3909" t="s">
        <v>1405</v>
      </c>
    </row>
    <row r="3910" spans="1:8" x14ac:dyDescent="0.15">
      <c r="A3910" s="232">
        <v>3924</v>
      </c>
      <c r="B3910" t="s">
        <v>10331</v>
      </c>
      <c r="C3910" t="s">
        <v>10332</v>
      </c>
      <c r="D3910" t="s">
        <v>447</v>
      </c>
      <c r="E3910" s="2" t="s">
        <v>269</v>
      </c>
      <c r="F3910" t="s">
        <v>2476</v>
      </c>
      <c r="G3910" s="2" t="s">
        <v>1305</v>
      </c>
      <c r="H3910" t="s">
        <v>1405</v>
      </c>
    </row>
    <row r="3911" spans="1:8" x14ac:dyDescent="0.15">
      <c r="A3911" s="232">
        <v>3925</v>
      </c>
      <c r="B3911" t="s">
        <v>10333</v>
      </c>
      <c r="C3911" t="s">
        <v>10334</v>
      </c>
      <c r="D3911" t="s">
        <v>447</v>
      </c>
      <c r="E3911" s="2" t="s">
        <v>269</v>
      </c>
      <c r="F3911" t="s">
        <v>2010</v>
      </c>
      <c r="G3911" s="2" t="s">
        <v>1334</v>
      </c>
      <c r="H3911" t="s">
        <v>1405</v>
      </c>
    </row>
    <row r="3912" spans="1:8" x14ac:dyDescent="0.15">
      <c r="A3912" s="232">
        <v>3926</v>
      </c>
      <c r="B3912" t="s">
        <v>10335</v>
      </c>
      <c r="C3912" t="s">
        <v>10336</v>
      </c>
      <c r="D3912" t="s">
        <v>447</v>
      </c>
      <c r="E3912" s="2" t="s">
        <v>269</v>
      </c>
      <c r="F3912" t="s">
        <v>1980</v>
      </c>
      <c r="G3912" s="2" t="s">
        <v>5300</v>
      </c>
      <c r="H3912" t="s">
        <v>1405</v>
      </c>
    </row>
    <row r="3913" spans="1:8" x14ac:dyDescent="0.15">
      <c r="A3913" s="232">
        <v>3927</v>
      </c>
      <c r="B3913" t="s">
        <v>10337</v>
      </c>
      <c r="C3913" t="s">
        <v>10338</v>
      </c>
      <c r="D3913" t="s">
        <v>447</v>
      </c>
      <c r="E3913" s="2" t="s">
        <v>269</v>
      </c>
      <c r="F3913" t="s">
        <v>2262</v>
      </c>
      <c r="G3913" s="2" t="s">
        <v>979</v>
      </c>
      <c r="H3913" t="s">
        <v>1405</v>
      </c>
    </row>
    <row r="3914" spans="1:8" x14ac:dyDescent="0.15">
      <c r="A3914" s="232">
        <v>3928</v>
      </c>
      <c r="B3914" t="s">
        <v>10339</v>
      </c>
      <c r="C3914" t="s">
        <v>10340</v>
      </c>
      <c r="D3914" t="s">
        <v>447</v>
      </c>
      <c r="E3914" s="2" t="s">
        <v>269</v>
      </c>
      <c r="F3914" t="s">
        <v>1932</v>
      </c>
      <c r="G3914" s="2" t="s">
        <v>2935</v>
      </c>
      <c r="H3914" t="s">
        <v>1405</v>
      </c>
    </row>
    <row r="3915" spans="1:8" x14ac:dyDescent="0.15">
      <c r="A3915" s="232">
        <v>3929</v>
      </c>
      <c r="B3915" t="s">
        <v>10341</v>
      </c>
      <c r="C3915" t="s">
        <v>10342</v>
      </c>
      <c r="D3915" t="s">
        <v>447</v>
      </c>
      <c r="E3915" s="2" t="s">
        <v>269</v>
      </c>
      <c r="F3915" t="s">
        <v>1980</v>
      </c>
      <c r="G3915" s="2" t="s">
        <v>4223</v>
      </c>
      <c r="H3915" t="s">
        <v>1405</v>
      </c>
    </row>
    <row r="3916" spans="1:8" x14ac:dyDescent="0.15">
      <c r="A3916" s="232">
        <v>3930</v>
      </c>
      <c r="B3916" t="s">
        <v>10343</v>
      </c>
      <c r="C3916" t="s">
        <v>10344</v>
      </c>
      <c r="D3916" t="s">
        <v>447</v>
      </c>
      <c r="E3916" s="2" t="s">
        <v>269</v>
      </c>
      <c r="F3916" t="s">
        <v>1932</v>
      </c>
      <c r="G3916" s="2" t="s">
        <v>4568</v>
      </c>
      <c r="H3916" t="s">
        <v>1405</v>
      </c>
    </row>
    <row r="3917" spans="1:8" x14ac:dyDescent="0.15">
      <c r="A3917" s="232">
        <v>3931</v>
      </c>
      <c r="B3917" t="s">
        <v>10345</v>
      </c>
      <c r="C3917" t="s">
        <v>10346</v>
      </c>
      <c r="D3917" t="s">
        <v>447</v>
      </c>
      <c r="E3917" s="2" t="s">
        <v>269</v>
      </c>
      <c r="F3917" t="s">
        <v>1932</v>
      </c>
      <c r="G3917" s="2" t="s">
        <v>955</v>
      </c>
      <c r="H3917" t="s">
        <v>1405</v>
      </c>
    </row>
    <row r="3918" spans="1:8" x14ac:dyDescent="0.15">
      <c r="A3918" s="232">
        <v>3932</v>
      </c>
      <c r="B3918" t="s">
        <v>10347</v>
      </c>
      <c r="C3918" t="s">
        <v>10348</v>
      </c>
      <c r="D3918" t="s">
        <v>447</v>
      </c>
      <c r="E3918" s="2" t="s">
        <v>269</v>
      </c>
      <c r="F3918" t="s">
        <v>1932</v>
      </c>
      <c r="G3918" s="2" t="s">
        <v>618</v>
      </c>
      <c r="H3918" t="s">
        <v>1405</v>
      </c>
    </row>
    <row r="3919" spans="1:8" x14ac:dyDescent="0.15">
      <c r="A3919" s="232">
        <v>3933</v>
      </c>
      <c r="B3919" t="s">
        <v>10349</v>
      </c>
      <c r="C3919" t="s">
        <v>10350</v>
      </c>
      <c r="D3919" t="s">
        <v>447</v>
      </c>
      <c r="E3919" s="2" t="s">
        <v>269</v>
      </c>
      <c r="F3919" t="s">
        <v>1980</v>
      </c>
      <c r="G3919" s="2" t="s">
        <v>1045</v>
      </c>
      <c r="H3919" t="s">
        <v>1405</v>
      </c>
    </row>
    <row r="3920" spans="1:8" x14ac:dyDescent="0.15">
      <c r="A3920" s="232">
        <v>3934</v>
      </c>
      <c r="B3920" t="s">
        <v>10351</v>
      </c>
      <c r="C3920" t="s">
        <v>10352</v>
      </c>
      <c r="D3920" t="s">
        <v>447</v>
      </c>
      <c r="E3920" s="2" t="s">
        <v>1392</v>
      </c>
      <c r="F3920" t="s">
        <v>1901</v>
      </c>
      <c r="G3920" s="2" t="s">
        <v>1335</v>
      </c>
      <c r="H3920" t="s">
        <v>1405</v>
      </c>
    </row>
    <row r="3921" spans="1:8" x14ac:dyDescent="0.15">
      <c r="A3921" s="232">
        <v>3935</v>
      </c>
      <c r="B3921" t="s">
        <v>10353</v>
      </c>
      <c r="C3921" t="s">
        <v>10354</v>
      </c>
      <c r="D3921" t="s">
        <v>447</v>
      </c>
      <c r="E3921" s="2" t="s">
        <v>1392</v>
      </c>
      <c r="F3921" t="s">
        <v>2212</v>
      </c>
      <c r="G3921" s="2" t="s">
        <v>728</v>
      </c>
      <c r="H3921" t="s">
        <v>1405</v>
      </c>
    </row>
    <row r="3922" spans="1:8" x14ac:dyDescent="0.15">
      <c r="A3922" s="232">
        <v>3936</v>
      </c>
      <c r="B3922" t="s">
        <v>10355</v>
      </c>
      <c r="C3922" t="s">
        <v>10356</v>
      </c>
      <c r="D3922" t="s">
        <v>447</v>
      </c>
      <c r="E3922" s="2" t="s">
        <v>1392</v>
      </c>
      <c r="F3922" t="s">
        <v>2366</v>
      </c>
      <c r="G3922" s="2" t="s">
        <v>10357</v>
      </c>
      <c r="H3922" t="s">
        <v>1405</v>
      </c>
    </row>
    <row r="3923" spans="1:8" x14ac:dyDescent="0.15">
      <c r="A3923" s="232">
        <v>3937</v>
      </c>
      <c r="B3923" t="s">
        <v>10358</v>
      </c>
      <c r="C3923" t="s">
        <v>10359</v>
      </c>
      <c r="D3923" t="s">
        <v>447</v>
      </c>
      <c r="E3923" s="2" t="s">
        <v>1392</v>
      </c>
      <c r="F3923" t="s">
        <v>2137</v>
      </c>
      <c r="G3923" s="2" t="s">
        <v>2266</v>
      </c>
      <c r="H3923" t="s">
        <v>1405</v>
      </c>
    </row>
    <row r="3924" spans="1:8" x14ac:dyDescent="0.15">
      <c r="A3924" s="232">
        <v>3938</v>
      </c>
      <c r="B3924" t="s">
        <v>10360</v>
      </c>
      <c r="C3924" t="s">
        <v>10361</v>
      </c>
      <c r="D3924" t="s">
        <v>447</v>
      </c>
      <c r="E3924" s="2" t="s">
        <v>1392</v>
      </c>
      <c r="F3924" t="s">
        <v>2366</v>
      </c>
      <c r="G3924" s="2" t="s">
        <v>10362</v>
      </c>
      <c r="H3924" t="s">
        <v>1405</v>
      </c>
    </row>
    <row r="3925" spans="1:8" x14ac:dyDescent="0.15">
      <c r="A3925" s="232">
        <v>3939</v>
      </c>
      <c r="B3925" t="s">
        <v>10363</v>
      </c>
      <c r="C3925" t="s">
        <v>10364</v>
      </c>
      <c r="D3925" t="s">
        <v>447</v>
      </c>
      <c r="E3925" s="2" t="s">
        <v>1392</v>
      </c>
      <c r="F3925" t="s">
        <v>1901</v>
      </c>
      <c r="G3925" s="2" t="s">
        <v>4445</v>
      </c>
      <c r="H3925" t="s">
        <v>1405</v>
      </c>
    </row>
    <row r="3926" spans="1:8" x14ac:dyDescent="0.15">
      <c r="A3926" s="232">
        <v>3940</v>
      </c>
      <c r="B3926" t="s">
        <v>10365</v>
      </c>
      <c r="C3926" t="s">
        <v>10366</v>
      </c>
      <c r="D3926" t="s">
        <v>447</v>
      </c>
      <c r="E3926" s="2" t="s">
        <v>1392</v>
      </c>
      <c r="F3926" t="s">
        <v>2231</v>
      </c>
      <c r="G3926" s="2" t="s">
        <v>831</v>
      </c>
      <c r="H3926" t="s">
        <v>1405</v>
      </c>
    </row>
    <row r="3927" spans="1:8" x14ac:dyDescent="0.15">
      <c r="A3927" s="232">
        <v>3941</v>
      </c>
      <c r="B3927" t="s">
        <v>10367</v>
      </c>
      <c r="C3927" t="s">
        <v>10368</v>
      </c>
      <c r="D3927" t="s">
        <v>447</v>
      </c>
      <c r="E3927" s="2" t="s">
        <v>1392</v>
      </c>
      <c r="F3927" t="s">
        <v>2373</v>
      </c>
      <c r="G3927" s="2" t="s">
        <v>1336</v>
      </c>
      <c r="H3927" t="s">
        <v>1405</v>
      </c>
    </row>
    <row r="3928" spans="1:8" x14ac:dyDescent="0.15">
      <c r="A3928" s="232">
        <v>3942</v>
      </c>
      <c r="B3928" t="s">
        <v>10369</v>
      </c>
      <c r="C3928" t="s">
        <v>10370</v>
      </c>
      <c r="D3928" t="s">
        <v>447</v>
      </c>
      <c r="E3928" s="2" t="s">
        <v>1392</v>
      </c>
      <c r="F3928" t="s">
        <v>2276</v>
      </c>
      <c r="G3928" s="2" t="s">
        <v>1337</v>
      </c>
      <c r="H3928" t="s">
        <v>1405</v>
      </c>
    </row>
    <row r="3929" spans="1:8" x14ac:dyDescent="0.15">
      <c r="A3929" s="232">
        <v>3943</v>
      </c>
      <c r="B3929" t="s">
        <v>10371</v>
      </c>
      <c r="C3929" t="s">
        <v>10372</v>
      </c>
      <c r="D3929" t="s">
        <v>447</v>
      </c>
      <c r="E3929" s="2" t="s">
        <v>1392</v>
      </c>
      <c r="F3929" t="s">
        <v>1980</v>
      </c>
      <c r="G3929" s="2" t="s">
        <v>2259</v>
      </c>
      <c r="H3929" t="s">
        <v>1405</v>
      </c>
    </row>
    <row r="3930" spans="1:8" x14ac:dyDescent="0.15">
      <c r="A3930" s="232">
        <v>3944</v>
      </c>
      <c r="B3930" t="s">
        <v>10373</v>
      </c>
      <c r="C3930" t="s">
        <v>10374</v>
      </c>
      <c r="D3930" t="s">
        <v>447</v>
      </c>
      <c r="E3930" s="2" t="s">
        <v>1392</v>
      </c>
      <c r="F3930" t="s">
        <v>1939</v>
      </c>
      <c r="G3930" s="2" t="s">
        <v>2709</v>
      </c>
      <c r="H3930" t="s">
        <v>1405</v>
      </c>
    </row>
    <row r="3931" spans="1:8" x14ac:dyDescent="0.15">
      <c r="A3931" s="232">
        <v>3945</v>
      </c>
      <c r="B3931" t="s">
        <v>10375</v>
      </c>
      <c r="C3931" t="s">
        <v>10376</v>
      </c>
      <c r="D3931" t="s">
        <v>447</v>
      </c>
      <c r="E3931" s="2" t="s">
        <v>1392</v>
      </c>
      <c r="F3931" t="s">
        <v>2967</v>
      </c>
      <c r="G3931" s="2" t="s">
        <v>1338</v>
      </c>
      <c r="H3931" t="s">
        <v>1405</v>
      </c>
    </row>
    <row r="3932" spans="1:8" x14ac:dyDescent="0.15">
      <c r="A3932" s="232">
        <v>3946</v>
      </c>
      <c r="B3932" t="s">
        <v>10377</v>
      </c>
      <c r="C3932" t="s">
        <v>10378</v>
      </c>
      <c r="D3932" t="s">
        <v>447</v>
      </c>
      <c r="E3932" s="2" t="s">
        <v>1392</v>
      </c>
      <c r="F3932" t="s">
        <v>1901</v>
      </c>
      <c r="G3932" s="2" t="s">
        <v>3427</v>
      </c>
      <c r="H3932" t="s">
        <v>1405</v>
      </c>
    </row>
    <row r="3933" spans="1:8" x14ac:dyDescent="0.15">
      <c r="A3933" s="232">
        <v>3947</v>
      </c>
      <c r="B3933" t="s">
        <v>10379</v>
      </c>
      <c r="C3933" t="s">
        <v>10380</v>
      </c>
      <c r="D3933" t="s">
        <v>447</v>
      </c>
      <c r="E3933" s="2" t="s">
        <v>270</v>
      </c>
      <c r="F3933" t="s">
        <v>1910</v>
      </c>
      <c r="G3933" s="2" t="s">
        <v>1339</v>
      </c>
      <c r="H3933" t="s">
        <v>1405</v>
      </c>
    </row>
    <row r="3934" spans="1:8" x14ac:dyDescent="0.15">
      <c r="A3934" s="232">
        <v>3948</v>
      </c>
      <c r="B3934" t="s">
        <v>10381</v>
      </c>
      <c r="C3934" t="s">
        <v>10382</v>
      </c>
      <c r="D3934" t="s">
        <v>426</v>
      </c>
      <c r="E3934" s="2" t="s">
        <v>271</v>
      </c>
      <c r="F3934" t="s">
        <v>1910</v>
      </c>
      <c r="G3934" s="2" t="s">
        <v>585</v>
      </c>
      <c r="H3934" t="s">
        <v>1405</v>
      </c>
    </row>
    <row r="3935" spans="1:8" x14ac:dyDescent="0.15">
      <c r="A3935" s="232">
        <v>3949</v>
      </c>
      <c r="B3935" t="s">
        <v>10383</v>
      </c>
      <c r="C3935" t="s">
        <v>10384</v>
      </c>
      <c r="D3935" t="s">
        <v>426</v>
      </c>
      <c r="E3935" s="2" t="s">
        <v>271</v>
      </c>
      <c r="F3935" t="s">
        <v>1948</v>
      </c>
      <c r="G3935" s="2" t="s">
        <v>582</v>
      </c>
      <c r="H3935" t="s">
        <v>1405</v>
      </c>
    </row>
    <row r="3936" spans="1:8" x14ac:dyDescent="0.15">
      <c r="A3936" s="232">
        <v>3950</v>
      </c>
      <c r="B3936" t="s">
        <v>10385</v>
      </c>
      <c r="C3936" t="s">
        <v>10386</v>
      </c>
      <c r="D3936" t="s">
        <v>426</v>
      </c>
      <c r="E3936" s="2" t="s">
        <v>271</v>
      </c>
      <c r="F3936" t="s">
        <v>2366</v>
      </c>
      <c r="G3936" s="2" t="s">
        <v>7413</v>
      </c>
      <c r="H3936" t="s">
        <v>1405</v>
      </c>
    </row>
    <row r="3937" spans="1:8" x14ac:dyDescent="0.15">
      <c r="A3937" s="232">
        <v>3951</v>
      </c>
      <c r="B3937" t="s">
        <v>10387</v>
      </c>
      <c r="C3937" t="s">
        <v>10388</v>
      </c>
      <c r="D3937" t="s">
        <v>426</v>
      </c>
      <c r="E3937" s="2" t="s">
        <v>271</v>
      </c>
      <c r="F3937" t="s">
        <v>1910</v>
      </c>
      <c r="G3937" s="2" t="s">
        <v>10389</v>
      </c>
      <c r="H3937" t="s">
        <v>1405</v>
      </c>
    </row>
    <row r="3938" spans="1:8" x14ac:dyDescent="0.15">
      <c r="A3938" s="232">
        <v>3952</v>
      </c>
      <c r="B3938" t="s">
        <v>10390</v>
      </c>
      <c r="C3938" t="s">
        <v>10391</v>
      </c>
      <c r="D3938" t="s">
        <v>426</v>
      </c>
      <c r="E3938" s="2" t="s">
        <v>271</v>
      </c>
      <c r="F3938" t="s">
        <v>1910</v>
      </c>
      <c r="G3938" s="2" t="s">
        <v>651</v>
      </c>
      <c r="H3938" t="s">
        <v>1405</v>
      </c>
    </row>
    <row r="3939" spans="1:8" x14ac:dyDescent="0.15">
      <c r="A3939" s="232">
        <v>3953</v>
      </c>
      <c r="B3939" t="s">
        <v>10392</v>
      </c>
      <c r="C3939" t="s">
        <v>10393</v>
      </c>
      <c r="D3939" t="s">
        <v>426</v>
      </c>
      <c r="E3939" s="2" t="s">
        <v>270</v>
      </c>
      <c r="F3939" t="s">
        <v>1901</v>
      </c>
      <c r="G3939" s="2" t="s">
        <v>1208</v>
      </c>
      <c r="H3939" t="s">
        <v>1405</v>
      </c>
    </row>
    <row r="3940" spans="1:8" x14ac:dyDescent="0.15">
      <c r="A3940" s="232">
        <v>3954</v>
      </c>
      <c r="B3940" t="s">
        <v>10394</v>
      </c>
      <c r="C3940" t="s">
        <v>10395</v>
      </c>
      <c r="D3940" t="s">
        <v>426</v>
      </c>
      <c r="E3940" s="2" t="s">
        <v>270</v>
      </c>
      <c r="F3940" t="s">
        <v>1901</v>
      </c>
      <c r="G3940" s="2" t="s">
        <v>716</v>
      </c>
      <c r="H3940" t="s">
        <v>1405</v>
      </c>
    </row>
    <row r="3941" spans="1:8" x14ac:dyDescent="0.15">
      <c r="A3941" s="232">
        <v>3955</v>
      </c>
      <c r="B3941" t="s">
        <v>10396</v>
      </c>
      <c r="C3941" t="s">
        <v>10397</v>
      </c>
      <c r="D3941" t="s">
        <v>426</v>
      </c>
      <c r="E3941" s="2" t="s">
        <v>269</v>
      </c>
      <c r="F3941" t="s">
        <v>1910</v>
      </c>
      <c r="G3941" s="2" t="s">
        <v>608</v>
      </c>
      <c r="H3941" t="s">
        <v>1405</v>
      </c>
    </row>
    <row r="3942" spans="1:8" x14ac:dyDescent="0.15">
      <c r="A3942" s="232">
        <v>3956</v>
      </c>
      <c r="B3942" t="s">
        <v>10398</v>
      </c>
      <c r="C3942" t="s">
        <v>10399</v>
      </c>
      <c r="D3942" t="s">
        <v>426</v>
      </c>
      <c r="E3942" s="2" t="s">
        <v>269</v>
      </c>
      <c r="F3942" t="s">
        <v>2031</v>
      </c>
      <c r="G3942" s="2" t="s">
        <v>991</v>
      </c>
      <c r="H3942" t="s">
        <v>1405</v>
      </c>
    </row>
    <row r="3943" spans="1:8" x14ac:dyDescent="0.15">
      <c r="A3943" s="232">
        <v>3957</v>
      </c>
      <c r="B3943" t="s">
        <v>10400</v>
      </c>
      <c r="C3943" t="s">
        <v>10401</v>
      </c>
      <c r="D3943" t="s">
        <v>426</v>
      </c>
      <c r="E3943" s="2" t="s">
        <v>269</v>
      </c>
      <c r="F3943" t="s">
        <v>1901</v>
      </c>
      <c r="G3943" s="2" t="s">
        <v>539</v>
      </c>
      <c r="H3943" t="s">
        <v>1405</v>
      </c>
    </row>
    <row r="3944" spans="1:8" x14ac:dyDescent="0.15">
      <c r="A3944" s="232">
        <v>3958</v>
      </c>
      <c r="B3944" t="s">
        <v>10402</v>
      </c>
      <c r="C3944" t="s">
        <v>10403</v>
      </c>
      <c r="D3944" t="s">
        <v>426</v>
      </c>
      <c r="E3944" s="2" t="s">
        <v>269</v>
      </c>
      <c r="F3944" t="s">
        <v>1901</v>
      </c>
      <c r="G3944" s="2" t="s">
        <v>737</v>
      </c>
      <c r="H3944" t="s">
        <v>1405</v>
      </c>
    </row>
    <row r="3945" spans="1:8" x14ac:dyDescent="0.15">
      <c r="A3945" s="232">
        <v>3959</v>
      </c>
      <c r="B3945" t="s">
        <v>10404</v>
      </c>
      <c r="C3945" t="s">
        <v>10405</v>
      </c>
      <c r="D3945" t="s">
        <v>426</v>
      </c>
      <c r="E3945" s="2" t="s">
        <v>269</v>
      </c>
      <c r="F3945" t="s">
        <v>1901</v>
      </c>
      <c r="G3945" s="2" t="s">
        <v>1059</v>
      </c>
      <c r="H3945" t="s">
        <v>1405</v>
      </c>
    </row>
    <row r="3946" spans="1:8" x14ac:dyDescent="0.15">
      <c r="A3946" s="232">
        <v>3960</v>
      </c>
      <c r="B3946" t="s">
        <v>10406</v>
      </c>
      <c r="C3946" t="s">
        <v>10407</v>
      </c>
      <c r="D3946" t="s">
        <v>426</v>
      </c>
      <c r="E3946" s="2" t="s">
        <v>271</v>
      </c>
      <c r="F3946" t="s">
        <v>2087</v>
      </c>
      <c r="G3946" s="2" t="s">
        <v>1033</v>
      </c>
      <c r="H3946" t="s">
        <v>1405</v>
      </c>
    </row>
    <row r="3947" spans="1:8" x14ac:dyDescent="0.15">
      <c r="A3947" s="232">
        <v>3961</v>
      </c>
      <c r="B3947" t="s">
        <v>10408</v>
      </c>
      <c r="C3947" t="s">
        <v>10409</v>
      </c>
      <c r="D3947" t="s">
        <v>426</v>
      </c>
      <c r="E3947" s="2" t="s">
        <v>271</v>
      </c>
      <c r="F3947" t="s">
        <v>2231</v>
      </c>
      <c r="G3947" s="2" t="s">
        <v>9675</v>
      </c>
      <c r="H3947" t="s">
        <v>1405</v>
      </c>
    </row>
    <row r="3948" spans="1:8" x14ac:dyDescent="0.15">
      <c r="A3948" s="232">
        <v>3962</v>
      </c>
      <c r="B3948" t="s">
        <v>10410</v>
      </c>
      <c r="C3948" t="s">
        <v>10411</v>
      </c>
      <c r="D3948" t="s">
        <v>426</v>
      </c>
      <c r="E3948" s="2" t="s">
        <v>271</v>
      </c>
      <c r="F3948" t="s">
        <v>1921</v>
      </c>
      <c r="G3948" s="2" t="s">
        <v>1164</v>
      </c>
      <c r="H3948" t="s">
        <v>1405</v>
      </c>
    </row>
    <row r="3949" spans="1:8" x14ac:dyDescent="0.15">
      <c r="A3949" s="232">
        <v>3963</v>
      </c>
      <c r="B3949" t="s">
        <v>10412</v>
      </c>
      <c r="C3949" t="s">
        <v>10413</v>
      </c>
      <c r="D3949" t="s">
        <v>426</v>
      </c>
      <c r="E3949" s="2" t="s">
        <v>271</v>
      </c>
      <c r="F3949" t="s">
        <v>2031</v>
      </c>
      <c r="G3949" s="2" t="s">
        <v>648</v>
      </c>
      <c r="H3949" t="s">
        <v>1405</v>
      </c>
    </row>
    <row r="3950" spans="1:8" x14ac:dyDescent="0.15">
      <c r="A3950" s="232">
        <v>3964</v>
      </c>
      <c r="B3950" t="s">
        <v>10414</v>
      </c>
      <c r="C3950" t="s">
        <v>10415</v>
      </c>
      <c r="D3950" t="s">
        <v>426</v>
      </c>
      <c r="E3950" s="2" t="s">
        <v>271</v>
      </c>
      <c r="F3950" t="s">
        <v>2090</v>
      </c>
      <c r="G3950" s="2" t="s">
        <v>1169</v>
      </c>
      <c r="H3950" t="s">
        <v>1405</v>
      </c>
    </row>
    <row r="3951" spans="1:8" x14ac:dyDescent="0.15">
      <c r="A3951" s="232">
        <v>3965</v>
      </c>
      <c r="B3951" t="s">
        <v>10416</v>
      </c>
      <c r="C3951" t="s">
        <v>10417</v>
      </c>
      <c r="D3951" t="s">
        <v>426</v>
      </c>
      <c r="E3951" s="2" t="s">
        <v>271</v>
      </c>
      <c r="F3951" t="s">
        <v>2206</v>
      </c>
      <c r="G3951" s="2" t="s">
        <v>6213</v>
      </c>
      <c r="H3951" t="s">
        <v>1405</v>
      </c>
    </row>
    <row r="3952" spans="1:8" x14ac:dyDescent="0.15">
      <c r="A3952" s="232">
        <v>3966</v>
      </c>
      <c r="B3952" t="s">
        <v>10418</v>
      </c>
      <c r="C3952" t="s">
        <v>10419</v>
      </c>
      <c r="D3952" t="s">
        <v>426</v>
      </c>
      <c r="E3952" s="2" t="s">
        <v>271</v>
      </c>
      <c r="F3952" t="s">
        <v>1910</v>
      </c>
      <c r="G3952" s="2" t="s">
        <v>496</v>
      </c>
      <c r="H3952" t="s">
        <v>1405</v>
      </c>
    </row>
    <row r="3953" spans="1:8" x14ac:dyDescent="0.15">
      <c r="A3953" s="232">
        <v>3967</v>
      </c>
      <c r="B3953" t="s">
        <v>10420</v>
      </c>
      <c r="C3953" t="s">
        <v>10421</v>
      </c>
      <c r="D3953" t="s">
        <v>426</v>
      </c>
      <c r="E3953" s="2" t="s">
        <v>271</v>
      </c>
      <c r="F3953" t="s">
        <v>2174</v>
      </c>
      <c r="G3953" s="2" t="s">
        <v>1240</v>
      </c>
      <c r="H3953" t="s">
        <v>1405</v>
      </c>
    </row>
    <row r="3954" spans="1:8" x14ac:dyDescent="0.15">
      <c r="A3954" s="232">
        <v>3968</v>
      </c>
      <c r="B3954" t="s">
        <v>10422</v>
      </c>
      <c r="C3954" t="s">
        <v>10423</v>
      </c>
      <c r="D3954" t="s">
        <v>426</v>
      </c>
      <c r="E3954" s="2" t="s">
        <v>270</v>
      </c>
      <c r="F3954" t="s">
        <v>1921</v>
      </c>
      <c r="G3954" s="2" t="s">
        <v>7188</v>
      </c>
      <c r="H3954" t="s">
        <v>1405</v>
      </c>
    </row>
    <row r="3955" spans="1:8" x14ac:dyDescent="0.15">
      <c r="A3955" s="232">
        <v>3969</v>
      </c>
      <c r="B3955" t="s">
        <v>10424</v>
      </c>
      <c r="C3955" t="s">
        <v>10425</v>
      </c>
      <c r="D3955" t="s">
        <v>426</v>
      </c>
      <c r="E3955" s="2" t="s">
        <v>270</v>
      </c>
      <c r="F3955" t="s">
        <v>1910</v>
      </c>
      <c r="G3955" s="2" t="s">
        <v>5574</v>
      </c>
      <c r="H3955" t="s">
        <v>1405</v>
      </c>
    </row>
    <row r="3956" spans="1:8" x14ac:dyDescent="0.15">
      <c r="A3956" s="232">
        <v>3970</v>
      </c>
      <c r="B3956" t="s">
        <v>10426</v>
      </c>
      <c r="C3956" t="s">
        <v>10427</v>
      </c>
      <c r="D3956" t="s">
        <v>426</v>
      </c>
      <c r="E3956" s="2" t="s">
        <v>270</v>
      </c>
      <c r="F3956" t="s">
        <v>2366</v>
      </c>
      <c r="G3956" s="2" t="s">
        <v>1038</v>
      </c>
      <c r="H3956" t="s">
        <v>1405</v>
      </c>
    </row>
    <row r="3957" spans="1:8" x14ac:dyDescent="0.15">
      <c r="A3957" s="232">
        <v>3971</v>
      </c>
      <c r="B3957" t="s">
        <v>10428</v>
      </c>
      <c r="C3957" t="s">
        <v>10429</v>
      </c>
      <c r="D3957" t="s">
        <v>426</v>
      </c>
      <c r="E3957" s="2" t="s">
        <v>270</v>
      </c>
      <c r="F3957" t="s">
        <v>2021</v>
      </c>
      <c r="G3957" s="2" t="s">
        <v>867</v>
      </c>
      <c r="H3957" t="s">
        <v>1405</v>
      </c>
    </row>
    <row r="3958" spans="1:8" x14ac:dyDescent="0.15">
      <c r="A3958" s="232">
        <v>3972</v>
      </c>
      <c r="B3958" t="s">
        <v>10430</v>
      </c>
      <c r="C3958" t="s">
        <v>10431</v>
      </c>
      <c r="D3958" t="s">
        <v>426</v>
      </c>
      <c r="E3958" s="2" t="s">
        <v>270</v>
      </c>
      <c r="F3958" t="s">
        <v>2087</v>
      </c>
      <c r="G3958" s="2" t="s">
        <v>1068</v>
      </c>
      <c r="H3958" t="s">
        <v>1405</v>
      </c>
    </row>
    <row r="3959" spans="1:8" x14ac:dyDescent="0.15">
      <c r="A3959" s="232">
        <v>3973</v>
      </c>
      <c r="B3959" t="s">
        <v>10432</v>
      </c>
      <c r="C3959" t="s">
        <v>10433</v>
      </c>
      <c r="D3959" t="s">
        <v>426</v>
      </c>
      <c r="E3959" s="2" t="s">
        <v>270</v>
      </c>
      <c r="F3959" t="s">
        <v>2174</v>
      </c>
      <c r="G3959" s="2" t="s">
        <v>913</v>
      </c>
      <c r="H3959" t="s">
        <v>1405</v>
      </c>
    </row>
    <row r="3960" spans="1:8" x14ac:dyDescent="0.15">
      <c r="A3960" s="232">
        <v>3974</v>
      </c>
      <c r="B3960" t="s">
        <v>10434</v>
      </c>
      <c r="C3960" t="s">
        <v>10435</v>
      </c>
      <c r="D3960" t="s">
        <v>426</v>
      </c>
      <c r="E3960" s="2" t="s">
        <v>270</v>
      </c>
      <c r="F3960" t="s">
        <v>1910</v>
      </c>
      <c r="G3960" s="2" t="s">
        <v>909</v>
      </c>
      <c r="H3960" t="s">
        <v>1405</v>
      </c>
    </row>
    <row r="3961" spans="1:8" x14ac:dyDescent="0.15">
      <c r="A3961" s="232">
        <v>3975</v>
      </c>
      <c r="B3961" t="s">
        <v>10436</v>
      </c>
      <c r="C3961" t="s">
        <v>10437</v>
      </c>
      <c r="D3961" t="s">
        <v>426</v>
      </c>
      <c r="E3961" s="2" t="s">
        <v>270</v>
      </c>
      <c r="F3961" t="s">
        <v>2010</v>
      </c>
      <c r="G3961" s="2" t="s">
        <v>1139</v>
      </c>
      <c r="H3961" t="s">
        <v>1405</v>
      </c>
    </row>
    <row r="3962" spans="1:8" x14ac:dyDescent="0.15">
      <c r="A3962" s="232">
        <v>3976</v>
      </c>
      <c r="B3962" t="s">
        <v>10438</v>
      </c>
      <c r="C3962" t="s">
        <v>10439</v>
      </c>
      <c r="D3962" t="s">
        <v>426</v>
      </c>
      <c r="E3962" s="2" t="s">
        <v>270</v>
      </c>
      <c r="F3962" t="s">
        <v>1932</v>
      </c>
      <c r="G3962" s="2" t="s">
        <v>10440</v>
      </c>
      <c r="H3962" t="s">
        <v>1405</v>
      </c>
    </row>
    <row r="3963" spans="1:8" x14ac:dyDescent="0.15">
      <c r="A3963" s="232">
        <v>3977</v>
      </c>
      <c r="B3963" t="s">
        <v>10441</v>
      </c>
      <c r="C3963" t="s">
        <v>10442</v>
      </c>
      <c r="D3963" t="s">
        <v>426</v>
      </c>
      <c r="E3963" s="2" t="s">
        <v>270</v>
      </c>
      <c r="F3963" t="s">
        <v>2003</v>
      </c>
      <c r="G3963" s="2" t="s">
        <v>7905</v>
      </c>
      <c r="H3963" t="s">
        <v>1405</v>
      </c>
    </row>
    <row r="3964" spans="1:8" x14ac:dyDescent="0.15">
      <c r="A3964" s="232">
        <v>3978</v>
      </c>
      <c r="B3964" t="s">
        <v>10443</v>
      </c>
      <c r="C3964" t="s">
        <v>10444</v>
      </c>
      <c r="D3964" t="s">
        <v>426</v>
      </c>
      <c r="E3964" s="2" t="s">
        <v>269</v>
      </c>
      <c r="F3964" t="s">
        <v>2090</v>
      </c>
      <c r="G3964" s="2" t="s">
        <v>828</v>
      </c>
      <c r="H3964" t="s">
        <v>1405</v>
      </c>
    </row>
    <row r="3965" spans="1:8" x14ac:dyDescent="0.15">
      <c r="A3965" s="232">
        <v>3979</v>
      </c>
      <c r="B3965" t="s">
        <v>10445</v>
      </c>
      <c r="C3965" t="s">
        <v>10446</v>
      </c>
      <c r="D3965" t="s">
        <v>426</v>
      </c>
      <c r="E3965" s="2" t="s">
        <v>269</v>
      </c>
      <c r="F3965" t="s">
        <v>2174</v>
      </c>
      <c r="G3965" s="2" t="s">
        <v>1084</v>
      </c>
      <c r="H3965" t="s">
        <v>1405</v>
      </c>
    </row>
    <row r="3966" spans="1:8" x14ac:dyDescent="0.15">
      <c r="A3966" s="232">
        <v>3980</v>
      </c>
      <c r="B3966" t="s">
        <v>10447</v>
      </c>
      <c r="C3966" t="s">
        <v>10448</v>
      </c>
      <c r="D3966" t="s">
        <v>426</v>
      </c>
      <c r="E3966" s="2" t="s">
        <v>269</v>
      </c>
      <c r="F3966" t="s">
        <v>2212</v>
      </c>
      <c r="G3966" s="2" t="s">
        <v>1222</v>
      </c>
      <c r="H3966" t="s">
        <v>1405</v>
      </c>
    </row>
    <row r="3967" spans="1:8" x14ac:dyDescent="0.15">
      <c r="A3967" s="232">
        <v>3981</v>
      </c>
      <c r="B3967" t="s">
        <v>10449</v>
      </c>
      <c r="C3967" t="s">
        <v>10450</v>
      </c>
      <c r="D3967" t="s">
        <v>426</v>
      </c>
      <c r="E3967" s="2" t="s">
        <v>269</v>
      </c>
      <c r="F3967" t="s">
        <v>2528</v>
      </c>
      <c r="G3967" s="2" t="s">
        <v>1054</v>
      </c>
      <c r="H3967" t="s">
        <v>1405</v>
      </c>
    </row>
    <row r="3968" spans="1:8" x14ac:dyDescent="0.15">
      <c r="A3968" s="232">
        <v>3982</v>
      </c>
      <c r="B3968" t="s">
        <v>10451</v>
      </c>
      <c r="C3968" t="s">
        <v>10452</v>
      </c>
      <c r="D3968" t="s">
        <v>426</v>
      </c>
      <c r="E3968" s="2" t="s">
        <v>269</v>
      </c>
      <c r="F3968" t="s">
        <v>2273</v>
      </c>
      <c r="G3968" s="2" t="s">
        <v>1331</v>
      </c>
      <c r="H3968" t="s">
        <v>1405</v>
      </c>
    </row>
    <row r="3969" spans="1:8" x14ac:dyDescent="0.15">
      <c r="A3969" s="232">
        <v>3983</v>
      </c>
      <c r="B3969" t="s">
        <v>10453</v>
      </c>
      <c r="C3969" t="s">
        <v>10454</v>
      </c>
      <c r="D3969" t="s">
        <v>426</v>
      </c>
      <c r="E3969" s="2" t="s">
        <v>269</v>
      </c>
      <c r="F3969" t="s">
        <v>1921</v>
      </c>
      <c r="G3969" s="2" t="s">
        <v>979</v>
      </c>
      <c r="H3969" t="s">
        <v>1405</v>
      </c>
    </row>
    <row r="3970" spans="1:8" x14ac:dyDescent="0.15">
      <c r="A3970" s="232">
        <v>3984</v>
      </c>
      <c r="B3970" t="s">
        <v>10455</v>
      </c>
      <c r="C3970" t="s">
        <v>10456</v>
      </c>
      <c r="D3970" t="s">
        <v>426</v>
      </c>
      <c r="E3970" s="2" t="s">
        <v>269</v>
      </c>
      <c r="F3970" t="s">
        <v>2366</v>
      </c>
      <c r="G3970" s="2" t="s">
        <v>906</v>
      </c>
      <c r="H3970" t="s">
        <v>1405</v>
      </c>
    </row>
    <row r="3971" spans="1:8" x14ac:dyDescent="0.15">
      <c r="A3971" s="232">
        <v>3985</v>
      </c>
      <c r="B3971" t="s">
        <v>10457</v>
      </c>
      <c r="C3971" t="s">
        <v>10458</v>
      </c>
      <c r="D3971" t="s">
        <v>426</v>
      </c>
      <c r="E3971" s="2" t="s">
        <v>269</v>
      </c>
      <c r="F3971" t="s">
        <v>27</v>
      </c>
      <c r="G3971" s="2" t="s">
        <v>1017</v>
      </c>
      <c r="H3971" t="s">
        <v>1405</v>
      </c>
    </row>
    <row r="3972" spans="1:8" x14ac:dyDescent="0.15">
      <c r="A3972" s="232">
        <v>3986</v>
      </c>
      <c r="B3972" t="s">
        <v>10459</v>
      </c>
      <c r="C3972" t="s">
        <v>10460</v>
      </c>
      <c r="D3972" t="s">
        <v>426</v>
      </c>
      <c r="E3972" s="2" t="s">
        <v>269</v>
      </c>
      <c r="F3972" t="s">
        <v>2111</v>
      </c>
      <c r="G3972" s="2" t="s">
        <v>719</v>
      </c>
      <c r="H3972" t="s">
        <v>1405</v>
      </c>
    </row>
    <row r="3973" spans="1:8" x14ac:dyDescent="0.15">
      <c r="A3973" s="232">
        <v>3987</v>
      </c>
      <c r="B3973" t="s">
        <v>10461</v>
      </c>
      <c r="C3973" t="s">
        <v>10462</v>
      </c>
      <c r="D3973" t="s">
        <v>426</v>
      </c>
      <c r="E3973" s="2" t="s">
        <v>269</v>
      </c>
      <c r="F3973" t="s">
        <v>2090</v>
      </c>
      <c r="G3973" s="2" t="s">
        <v>1072</v>
      </c>
      <c r="H3973" t="s">
        <v>1405</v>
      </c>
    </row>
    <row r="3974" spans="1:8" x14ac:dyDescent="0.15">
      <c r="A3974" s="232">
        <v>3988</v>
      </c>
      <c r="B3974" t="s">
        <v>10463</v>
      </c>
      <c r="C3974" t="s">
        <v>10464</v>
      </c>
      <c r="D3974" t="s">
        <v>426</v>
      </c>
      <c r="E3974" s="2" t="s">
        <v>269</v>
      </c>
      <c r="F3974" t="s">
        <v>1910</v>
      </c>
      <c r="G3974" s="2" t="s">
        <v>10465</v>
      </c>
      <c r="H3974" t="s">
        <v>1406</v>
      </c>
    </row>
    <row r="3975" spans="1:8" x14ac:dyDescent="0.15">
      <c r="A3975" s="232">
        <v>3989</v>
      </c>
      <c r="B3975" t="s">
        <v>10466</v>
      </c>
      <c r="C3975" t="s">
        <v>10467</v>
      </c>
      <c r="D3975" t="s">
        <v>426</v>
      </c>
      <c r="E3975" s="2" t="s">
        <v>269</v>
      </c>
      <c r="F3975" t="s">
        <v>2066</v>
      </c>
      <c r="G3975" s="2" t="s">
        <v>907</v>
      </c>
      <c r="H3975" t="s">
        <v>1405</v>
      </c>
    </row>
    <row r="3976" spans="1:8" x14ac:dyDescent="0.15">
      <c r="A3976" s="232">
        <v>3990</v>
      </c>
      <c r="B3976" t="s">
        <v>10468</v>
      </c>
      <c r="C3976" t="s">
        <v>10469</v>
      </c>
      <c r="D3976" t="s">
        <v>426</v>
      </c>
      <c r="E3976" s="2" t="s">
        <v>269</v>
      </c>
      <c r="F3976" t="s">
        <v>1901</v>
      </c>
      <c r="G3976" s="2" t="s">
        <v>4689</v>
      </c>
      <c r="H3976" t="s">
        <v>1405</v>
      </c>
    </row>
    <row r="3977" spans="1:8" x14ac:dyDescent="0.15">
      <c r="A3977" s="232">
        <v>3991</v>
      </c>
      <c r="B3977" t="s">
        <v>10470</v>
      </c>
      <c r="C3977" t="s">
        <v>10471</v>
      </c>
      <c r="D3977" t="s">
        <v>426</v>
      </c>
      <c r="E3977" s="2" t="s">
        <v>1392</v>
      </c>
      <c r="F3977" t="s">
        <v>2090</v>
      </c>
      <c r="G3977" s="2" t="s">
        <v>10472</v>
      </c>
      <c r="H3977" t="s">
        <v>1405</v>
      </c>
    </row>
    <row r="3978" spans="1:8" x14ac:dyDescent="0.15">
      <c r="A3978" s="232">
        <v>3992</v>
      </c>
      <c r="B3978" t="s">
        <v>10473</v>
      </c>
      <c r="C3978" t="s">
        <v>10474</v>
      </c>
      <c r="D3978" t="s">
        <v>426</v>
      </c>
      <c r="E3978" s="2" t="s">
        <v>1392</v>
      </c>
      <c r="F3978" t="s">
        <v>2553</v>
      </c>
      <c r="G3978" s="2" t="s">
        <v>942</v>
      </c>
      <c r="H3978" t="s">
        <v>1405</v>
      </c>
    </row>
    <row r="3979" spans="1:8" x14ac:dyDescent="0.15">
      <c r="A3979" s="232">
        <v>3993</v>
      </c>
      <c r="B3979" t="s">
        <v>10475</v>
      </c>
      <c r="C3979" t="s">
        <v>10476</v>
      </c>
      <c r="D3979" t="s">
        <v>426</v>
      </c>
      <c r="E3979" s="2" t="s">
        <v>1392</v>
      </c>
      <c r="F3979" t="s">
        <v>2273</v>
      </c>
      <c r="G3979" s="2" t="s">
        <v>10477</v>
      </c>
      <c r="H3979" t="s">
        <v>1405</v>
      </c>
    </row>
    <row r="3980" spans="1:8" x14ac:dyDescent="0.15">
      <c r="A3980" s="232">
        <v>3994</v>
      </c>
      <c r="B3980" t="s">
        <v>10478</v>
      </c>
      <c r="C3980" t="s">
        <v>10479</v>
      </c>
      <c r="D3980" t="s">
        <v>426</v>
      </c>
      <c r="E3980" s="2" t="s">
        <v>1392</v>
      </c>
      <c r="F3980" t="s">
        <v>2476</v>
      </c>
      <c r="G3980" s="2" t="s">
        <v>7236</v>
      </c>
      <c r="H3980" t="s">
        <v>1405</v>
      </c>
    </row>
    <row r="3981" spans="1:8" x14ac:dyDescent="0.15">
      <c r="A3981" s="232">
        <v>3995</v>
      </c>
      <c r="B3981" t="s">
        <v>10480</v>
      </c>
      <c r="C3981" t="s">
        <v>10481</v>
      </c>
      <c r="D3981" t="s">
        <v>426</v>
      </c>
      <c r="E3981" s="2" t="s">
        <v>1392</v>
      </c>
      <c r="F3981" t="s">
        <v>1980</v>
      </c>
      <c r="G3981" s="2" t="s">
        <v>1340</v>
      </c>
      <c r="H3981" t="s">
        <v>1405</v>
      </c>
    </row>
    <row r="3982" spans="1:8" x14ac:dyDescent="0.15">
      <c r="A3982" s="232">
        <v>3996</v>
      </c>
      <c r="B3982" t="s">
        <v>10482</v>
      </c>
      <c r="C3982" t="s">
        <v>10483</v>
      </c>
      <c r="D3982" t="s">
        <v>426</v>
      </c>
      <c r="E3982" s="2" t="s">
        <v>1392</v>
      </c>
      <c r="F3982" t="s">
        <v>2206</v>
      </c>
      <c r="G3982" s="2" t="s">
        <v>1341</v>
      </c>
      <c r="H3982" t="s">
        <v>1405</v>
      </c>
    </row>
    <row r="3983" spans="1:8" x14ac:dyDescent="0.15">
      <c r="A3983" s="232">
        <v>3997</v>
      </c>
      <c r="B3983" t="s">
        <v>10484</v>
      </c>
      <c r="C3983" t="s">
        <v>10485</v>
      </c>
      <c r="D3983" t="s">
        <v>426</v>
      </c>
      <c r="E3983" s="2" t="s">
        <v>1392</v>
      </c>
      <c r="F3983" t="s">
        <v>1980</v>
      </c>
      <c r="G3983" s="2" t="s">
        <v>1342</v>
      </c>
      <c r="H3983" t="s">
        <v>1405</v>
      </c>
    </row>
    <row r="3984" spans="1:8" x14ac:dyDescent="0.15">
      <c r="A3984" s="232">
        <v>3998</v>
      </c>
      <c r="B3984" t="s">
        <v>10486</v>
      </c>
      <c r="C3984" t="s">
        <v>10487</v>
      </c>
      <c r="D3984" t="s">
        <v>426</v>
      </c>
      <c r="E3984" s="2" t="s">
        <v>1392</v>
      </c>
      <c r="F3984" t="s">
        <v>1921</v>
      </c>
      <c r="G3984" s="2" t="s">
        <v>861</v>
      </c>
      <c r="H3984" t="s">
        <v>1405</v>
      </c>
    </row>
    <row r="3985" spans="1:8" x14ac:dyDescent="0.15">
      <c r="A3985" s="232">
        <v>3999</v>
      </c>
      <c r="B3985" t="s">
        <v>10488</v>
      </c>
      <c r="C3985" t="s">
        <v>4717</v>
      </c>
      <c r="D3985" t="s">
        <v>426</v>
      </c>
      <c r="E3985" s="2" t="s">
        <v>1392</v>
      </c>
      <c r="F3985" t="s">
        <v>2087</v>
      </c>
      <c r="G3985" s="2" t="s">
        <v>1343</v>
      </c>
      <c r="H3985" t="s">
        <v>1405</v>
      </c>
    </row>
    <row r="3986" spans="1:8" x14ac:dyDescent="0.15">
      <c r="A3986" s="232">
        <v>4000</v>
      </c>
      <c r="B3986" t="s">
        <v>10489</v>
      </c>
      <c r="C3986" t="s">
        <v>10490</v>
      </c>
      <c r="D3986" t="s">
        <v>426</v>
      </c>
      <c r="E3986" s="2" t="s">
        <v>1392</v>
      </c>
      <c r="F3986" t="s">
        <v>1901</v>
      </c>
      <c r="G3986" s="2" t="s">
        <v>10491</v>
      </c>
      <c r="H3986" t="s">
        <v>1405</v>
      </c>
    </row>
    <row r="3987" spans="1:8" x14ac:dyDescent="0.15">
      <c r="A3987" s="232">
        <v>4001</v>
      </c>
      <c r="B3987" t="s">
        <v>10492</v>
      </c>
      <c r="C3987" t="s">
        <v>10493</v>
      </c>
      <c r="D3987" t="s">
        <v>426</v>
      </c>
      <c r="E3987" s="2" t="s">
        <v>1392</v>
      </c>
      <c r="F3987" t="s">
        <v>1921</v>
      </c>
      <c r="G3987" s="2" t="s">
        <v>1186</v>
      </c>
      <c r="H3987" t="s">
        <v>1405</v>
      </c>
    </row>
    <row r="3988" spans="1:8" x14ac:dyDescent="0.15">
      <c r="A3988" s="232">
        <v>4002</v>
      </c>
      <c r="B3988" t="s">
        <v>10494</v>
      </c>
      <c r="C3988" t="s">
        <v>10495</v>
      </c>
      <c r="D3988" t="s">
        <v>426</v>
      </c>
      <c r="E3988" s="2" t="s">
        <v>1392</v>
      </c>
      <c r="F3988" t="s">
        <v>1901</v>
      </c>
      <c r="G3988" s="2" t="s">
        <v>7992</v>
      </c>
      <c r="H3988" t="s">
        <v>1405</v>
      </c>
    </row>
    <row r="3989" spans="1:8" x14ac:dyDescent="0.15">
      <c r="A3989" s="232">
        <v>4003</v>
      </c>
      <c r="B3989" t="s">
        <v>10496</v>
      </c>
      <c r="C3989" t="s">
        <v>10497</v>
      </c>
      <c r="D3989" t="s">
        <v>426</v>
      </c>
      <c r="E3989" s="2" t="s">
        <v>271</v>
      </c>
      <c r="F3989" t="s">
        <v>1910</v>
      </c>
      <c r="G3989" s="2" t="s">
        <v>634</v>
      </c>
      <c r="H3989" t="s">
        <v>1406</v>
      </c>
    </row>
    <row r="3990" spans="1:8" x14ac:dyDescent="0.15">
      <c r="A3990" s="232">
        <v>4004</v>
      </c>
      <c r="B3990" t="s">
        <v>10498</v>
      </c>
      <c r="C3990" t="s">
        <v>10499</v>
      </c>
      <c r="D3990" t="s">
        <v>426</v>
      </c>
      <c r="E3990" s="2" t="s">
        <v>1392</v>
      </c>
      <c r="F3990" t="s">
        <v>2174</v>
      </c>
      <c r="G3990" s="2" t="s">
        <v>4409</v>
      </c>
      <c r="H3990" t="s">
        <v>1405</v>
      </c>
    </row>
    <row r="3991" spans="1:8" x14ac:dyDescent="0.15">
      <c r="A3991" s="232">
        <v>4005</v>
      </c>
      <c r="B3991" t="s">
        <v>10500</v>
      </c>
      <c r="C3991" t="s">
        <v>10501</v>
      </c>
      <c r="D3991" t="s">
        <v>401</v>
      </c>
      <c r="E3991" s="2" t="s">
        <v>1392</v>
      </c>
      <c r="F3991" t="s">
        <v>1910</v>
      </c>
      <c r="G3991" s="2" t="s">
        <v>1283</v>
      </c>
      <c r="H3991" t="s">
        <v>1405</v>
      </c>
    </row>
    <row r="3992" spans="1:8" x14ac:dyDescent="0.15">
      <c r="A3992" s="232">
        <v>4006</v>
      </c>
      <c r="B3992" t="s">
        <v>10502</v>
      </c>
      <c r="C3992" t="s">
        <v>10503</v>
      </c>
      <c r="D3992" t="s">
        <v>401</v>
      </c>
      <c r="E3992" s="2" t="s">
        <v>1392</v>
      </c>
      <c r="F3992" t="s">
        <v>1932</v>
      </c>
      <c r="G3992" s="2" t="s">
        <v>1261</v>
      </c>
      <c r="H3992" t="s">
        <v>1405</v>
      </c>
    </row>
    <row r="3993" spans="1:8" x14ac:dyDescent="0.15">
      <c r="A3993" s="232">
        <v>4007</v>
      </c>
      <c r="B3993" t="s">
        <v>10504</v>
      </c>
      <c r="C3993" t="s">
        <v>10505</v>
      </c>
      <c r="D3993" t="s">
        <v>401</v>
      </c>
      <c r="E3993" s="2" t="s">
        <v>1392</v>
      </c>
      <c r="F3993" t="s">
        <v>1910</v>
      </c>
      <c r="G3993" s="2" t="s">
        <v>10362</v>
      </c>
      <c r="H3993" t="s">
        <v>1405</v>
      </c>
    </row>
    <row r="3994" spans="1:8" x14ac:dyDescent="0.15">
      <c r="A3994" s="232">
        <v>4008</v>
      </c>
      <c r="B3994" t="s">
        <v>10506</v>
      </c>
      <c r="C3994" t="s">
        <v>10507</v>
      </c>
      <c r="D3994" t="s">
        <v>401</v>
      </c>
      <c r="E3994" s="2" t="s">
        <v>1392</v>
      </c>
      <c r="F3994" t="s">
        <v>1910</v>
      </c>
      <c r="G3994" s="2" t="s">
        <v>730</v>
      </c>
      <c r="H3994" t="s">
        <v>1405</v>
      </c>
    </row>
    <row r="3995" spans="1:8" x14ac:dyDescent="0.15">
      <c r="A3995" s="232">
        <v>4009</v>
      </c>
      <c r="B3995" t="s">
        <v>10508</v>
      </c>
      <c r="C3995" t="s">
        <v>10509</v>
      </c>
      <c r="D3995" t="s">
        <v>401</v>
      </c>
      <c r="E3995" s="2" t="s">
        <v>1392</v>
      </c>
      <c r="F3995" t="s">
        <v>1910</v>
      </c>
      <c r="G3995" s="2" t="s">
        <v>1311</v>
      </c>
      <c r="H3995" t="s">
        <v>1405</v>
      </c>
    </row>
    <row r="3996" spans="1:8" x14ac:dyDescent="0.15">
      <c r="A3996" s="232">
        <v>4010</v>
      </c>
      <c r="B3996" t="s">
        <v>10510</v>
      </c>
      <c r="C3996" t="s">
        <v>10511</v>
      </c>
      <c r="D3996" t="s">
        <v>401</v>
      </c>
      <c r="E3996" s="2" t="s">
        <v>271</v>
      </c>
      <c r="F3996" t="s">
        <v>1910</v>
      </c>
      <c r="G3996" s="2" t="s">
        <v>2739</v>
      </c>
      <c r="H3996" t="s">
        <v>1405</v>
      </c>
    </row>
    <row r="3997" spans="1:8" x14ac:dyDescent="0.15">
      <c r="A3997" s="232">
        <v>4011</v>
      </c>
      <c r="B3997" t="s">
        <v>10512</v>
      </c>
      <c r="C3997" t="s">
        <v>7723</v>
      </c>
      <c r="D3997" t="s">
        <v>401</v>
      </c>
      <c r="E3997" s="2" t="s">
        <v>270</v>
      </c>
      <c r="F3997" t="s">
        <v>1964</v>
      </c>
      <c r="G3997" s="2" t="s">
        <v>804</v>
      </c>
      <c r="H3997" t="s">
        <v>1405</v>
      </c>
    </row>
    <row r="3998" spans="1:8" x14ac:dyDescent="0.15">
      <c r="A3998" s="232">
        <v>4012</v>
      </c>
      <c r="B3998" t="s">
        <v>10513</v>
      </c>
      <c r="C3998" t="s">
        <v>10514</v>
      </c>
      <c r="D3998" t="s">
        <v>401</v>
      </c>
      <c r="E3998" s="2" t="s">
        <v>270</v>
      </c>
      <c r="F3998" t="s">
        <v>1910</v>
      </c>
      <c r="G3998" s="2" t="s">
        <v>923</v>
      </c>
      <c r="H3998" t="s">
        <v>1405</v>
      </c>
    </row>
    <row r="3999" spans="1:8" x14ac:dyDescent="0.15">
      <c r="A3999" s="232">
        <v>4013</v>
      </c>
      <c r="B3999" t="s">
        <v>10515</v>
      </c>
      <c r="C3999" t="s">
        <v>10516</v>
      </c>
      <c r="D3999" t="s">
        <v>401</v>
      </c>
      <c r="E3999" s="2" t="s">
        <v>269</v>
      </c>
      <c r="F3999" t="s">
        <v>1910</v>
      </c>
      <c r="G3999" s="2" t="s">
        <v>758</v>
      </c>
      <c r="H3999" t="s">
        <v>1405</v>
      </c>
    </row>
    <row r="4000" spans="1:8" x14ac:dyDescent="0.15">
      <c r="A4000" s="232">
        <v>4014</v>
      </c>
      <c r="B4000" t="s">
        <v>10517</v>
      </c>
      <c r="C4000" t="s">
        <v>10518</v>
      </c>
      <c r="D4000" t="s">
        <v>401</v>
      </c>
      <c r="E4000" s="2" t="s">
        <v>269</v>
      </c>
      <c r="F4000" t="s">
        <v>2373</v>
      </c>
      <c r="G4000" s="2" t="s">
        <v>1333</v>
      </c>
      <c r="H4000" t="s">
        <v>1405</v>
      </c>
    </row>
    <row r="4001" spans="1:8" x14ac:dyDescent="0.15">
      <c r="A4001" s="232">
        <v>4015</v>
      </c>
      <c r="B4001" t="s">
        <v>10519</v>
      </c>
      <c r="C4001" t="s">
        <v>10520</v>
      </c>
      <c r="D4001" t="s">
        <v>401</v>
      </c>
      <c r="E4001" s="2" t="s">
        <v>269</v>
      </c>
      <c r="F4001" t="s">
        <v>1964</v>
      </c>
      <c r="G4001" s="2" t="s">
        <v>2105</v>
      </c>
      <c r="H4001" t="s">
        <v>1405</v>
      </c>
    </row>
    <row r="4002" spans="1:8" x14ac:dyDescent="0.15">
      <c r="A4002" s="232">
        <v>4016</v>
      </c>
      <c r="B4002" t="s">
        <v>10521</v>
      </c>
      <c r="C4002" t="s">
        <v>10522</v>
      </c>
      <c r="D4002" t="s">
        <v>401</v>
      </c>
      <c r="E4002" s="2" t="s">
        <v>269</v>
      </c>
      <c r="F4002" t="s">
        <v>1901</v>
      </c>
      <c r="G4002" s="2" t="s">
        <v>615</v>
      </c>
      <c r="H4002" t="s">
        <v>1405</v>
      </c>
    </row>
    <row r="4003" spans="1:8" x14ac:dyDescent="0.15">
      <c r="A4003" s="232">
        <v>4017</v>
      </c>
      <c r="B4003" t="s">
        <v>10523</v>
      </c>
      <c r="C4003" t="s">
        <v>10524</v>
      </c>
      <c r="D4003" t="s">
        <v>401</v>
      </c>
      <c r="E4003" s="2" t="s">
        <v>269</v>
      </c>
      <c r="F4003" t="s">
        <v>1910</v>
      </c>
      <c r="G4003" s="2" t="s">
        <v>7065</v>
      </c>
      <c r="H4003" t="s">
        <v>1405</v>
      </c>
    </row>
    <row r="4004" spans="1:8" x14ac:dyDescent="0.15">
      <c r="A4004" s="232">
        <v>4018</v>
      </c>
      <c r="B4004" t="s">
        <v>10525</v>
      </c>
      <c r="C4004" t="s">
        <v>10526</v>
      </c>
      <c r="D4004" t="s">
        <v>401</v>
      </c>
      <c r="E4004" s="2" t="s">
        <v>269</v>
      </c>
      <c r="F4004" t="s">
        <v>1910</v>
      </c>
      <c r="G4004" s="2" t="s">
        <v>7065</v>
      </c>
      <c r="H4004" t="s">
        <v>1405</v>
      </c>
    </row>
    <row r="4005" spans="1:8" x14ac:dyDescent="0.15">
      <c r="A4005" s="232">
        <v>4019</v>
      </c>
      <c r="B4005" t="s">
        <v>10527</v>
      </c>
      <c r="C4005" t="s">
        <v>10528</v>
      </c>
      <c r="D4005" t="s">
        <v>401</v>
      </c>
      <c r="E4005" s="2" t="s">
        <v>1392</v>
      </c>
      <c r="F4005" t="s">
        <v>1910</v>
      </c>
      <c r="G4005" s="2" t="s">
        <v>1018</v>
      </c>
      <c r="H4005" t="s">
        <v>1405</v>
      </c>
    </row>
    <row r="4006" spans="1:8" x14ac:dyDescent="0.15">
      <c r="A4006" s="232">
        <v>4020</v>
      </c>
      <c r="B4006" t="s">
        <v>10529</v>
      </c>
      <c r="C4006" t="s">
        <v>10530</v>
      </c>
      <c r="D4006" t="s">
        <v>401</v>
      </c>
      <c r="E4006" s="2" t="s">
        <v>1392</v>
      </c>
      <c r="F4006" t="s">
        <v>1910</v>
      </c>
      <c r="G4006" s="2" t="s">
        <v>707</v>
      </c>
      <c r="H4006" t="s">
        <v>1405</v>
      </c>
    </row>
    <row r="4007" spans="1:8" x14ac:dyDescent="0.15">
      <c r="A4007" s="232">
        <v>4021</v>
      </c>
      <c r="B4007" t="s">
        <v>10531</v>
      </c>
      <c r="C4007" t="s">
        <v>10532</v>
      </c>
      <c r="D4007" t="s">
        <v>401</v>
      </c>
      <c r="E4007" s="2" t="s">
        <v>1392</v>
      </c>
      <c r="F4007" t="s">
        <v>1910</v>
      </c>
      <c r="G4007" s="2" t="s">
        <v>8898</v>
      </c>
      <c r="H4007" t="s">
        <v>1405</v>
      </c>
    </row>
    <row r="4008" spans="1:8" x14ac:dyDescent="0.15">
      <c r="A4008" s="232">
        <v>4022</v>
      </c>
      <c r="B4008" t="s">
        <v>10533</v>
      </c>
      <c r="C4008" t="s">
        <v>10534</v>
      </c>
      <c r="D4008" t="s">
        <v>10535</v>
      </c>
      <c r="E4008" s="2" t="s">
        <v>269</v>
      </c>
      <c r="F4008" t="s">
        <v>1901</v>
      </c>
      <c r="G4008" s="2" t="s">
        <v>1220</v>
      </c>
      <c r="H4008" t="s">
        <v>1405</v>
      </c>
    </row>
    <row r="4009" spans="1:8" x14ac:dyDescent="0.15">
      <c r="A4009" s="232">
        <v>4023</v>
      </c>
      <c r="B4009" t="s">
        <v>10536</v>
      </c>
      <c r="C4009" t="s">
        <v>10537</v>
      </c>
      <c r="D4009" t="s">
        <v>10535</v>
      </c>
      <c r="E4009" s="2" t="s">
        <v>270</v>
      </c>
      <c r="F4009" t="s">
        <v>1901</v>
      </c>
      <c r="G4009" s="2" t="s">
        <v>715</v>
      </c>
      <c r="H4009" t="s">
        <v>1405</v>
      </c>
    </row>
    <row r="4010" spans="1:8" x14ac:dyDescent="0.15">
      <c r="A4010" s="232">
        <v>4024</v>
      </c>
      <c r="B4010" t="s">
        <v>10538</v>
      </c>
      <c r="C4010" t="s">
        <v>10539</v>
      </c>
      <c r="D4010" t="s">
        <v>10535</v>
      </c>
      <c r="E4010" s="2" t="s">
        <v>270</v>
      </c>
      <c r="F4010" t="s">
        <v>1901</v>
      </c>
      <c r="G4010" s="2" t="s">
        <v>1042</v>
      </c>
      <c r="H4010" t="s">
        <v>1405</v>
      </c>
    </row>
    <row r="4011" spans="1:8" x14ac:dyDescent="0.15">
      <c r="A4011" s="232">
        <v>4025</v>
      </c>
      <c r="B4011" t="s">
        <v>10540</v>
      </c>
      <c r="C4011" t="s">
        <v>10541</v>
      </c>
      <c r="D4011" t="s">
        <v>10535</v>
      </c>
      <c r="E4011" s="2" t="s">
        <v>270</v>
      </c>
      <c r="F4011" t="s">
        <v>1901</v>
      </c>
      <c r="G4011" s="2" t="s">
        <v>599</v>
      </c>
      <c r="H4011" t="s">
        <v>1405</v>
      </c>
    </row>
    <row r="4012" spans="1:8" x14ac:dyDescent="0.15">
      <c r="A4012" s="232">
        <v>4026</v>
      </c>
      <c r="B4012" t="s">
        <v>10542</v>
      </c>
      <c r="C4012" t="s">
        <v>10543</v>
      </c>
      <c r="D4012" t="s">
        <v>10535</v>
      </c>
      <c r="E4012" s="2" t="s">
        <v>269</v>
      </c>
      <c r="F4012" t="s">
        <v>1901</v>
      </c>
      <c r="G4012" s="2" t="s">
        <v>879</v>
      </c>
      <c r="H4012" t="s">
        <v>1405</v>
      </c>
    </row>
    <row r="4013" spans="1:8" x14ac:dyDescent="0.15">
      <c r="A4013" s="232">
        <v>4027</v>
      </c>
      <c r="B4013" t="s">
        <v>10544</v>
      </c>
      <c r="C4013" t="s">
        <v>10545</v>
      </c>
      <c r="D4013" t="s">
        <v>10535</v>
      </c>
      <c r="E4013" s="2" t="s">
        <v>270</v>
      </c>
      <c r="F4013" t="s">
        <v>1901</v>
      </c>
      <c r="G4013" s="2" t="s">
        <v>694</v>
      </c>
      <c r="H4013" t="s">
        <v>1405</v>
      </c>
    </row>
    <row r="4014" spans="1:8" x14ac:dyDescent="0.15">
      <c r="A4014" s="232">
        <v>4028</v>
      </c>
      <c r="B4014" t="s">
        <v>10546</v>
      </c>
      <c r="C4014" t="s">
        <v>10547</v>
      </c>
      <c r="D4014" t="s">
        <v>10535</v>
      </c>
      <c r="E4014" s="2" t="s">
        <v>1392</v>
      </c>
      <c r="F4014" t="s">
        <v>1901</v>
      </c>
      <c r="G4014" s="2" t="s">
        <v>903</v>
      </c>
      <c r="H4014" t="s">
        <v>1405</v>
      </c>
    </row>
    <row r="4015" spans="1:8" x14ac:dyDescent="0.15">
      <c r="A4015" s="232">
        <v>4029</v>
      </c>
      <c r="B4015" t="s">
        <v>10548</v>
      </c>
      <c r="C4015" t="s">
        <v>10549</v>
      </c>
      <c r="D4015" t="s">
        <v>10535</v>
      </c>
      <c r="E4015" s="2" t="s">
        <v>1392</v>
      </c>
      <c r="F4015" t="s">
        <v>1921</v>
      </c>
      <c r="G4015" s="2" t="s">
        <v>5003</v>
      </c>
      <c r="H4015" t="s">
        <v>1405</v>
      </c>
    </row>
    <row r="4016" spans="1:8" x14ac:dyDescent="0.15">
      <c r="A4016" s="232">
        <v>4030</v>
      </c>
      <c r="B4016" t="s">
        <v>10550</v>
      </c>
      <c r="C4016" t="s">
        <v>10551</v>
      </c>
      <c r="D4016" t="s">
        <v>10535</v>
      </c>
      <c r="E4016" s="2" t="s">
        <v>1392</v>
      </c>
      <c r="F4016" t="s">
        <v>1901</v>
      </c>
      <c r="G4016" s="2" t="s">
        <v>645</v>
      </c>
      <c r="H4016" t="s">
        <v>1405</v>
      </c>
    </row>
    <row r="4017" spans="1:8" x14ac:dyDescent="0.15">
      <c r="A4017" s="232">
        <v>4031</v>
      </c>
      <c r="B4017" t="s">
        <v>10552</v>
      </c>
      <c r="C4017" t="s">
        <v>10553</v>
      </c>
      <c r="D4017" t="s">
        <v>10535</v>
      </c>
      <c r="E4017" s="2" t="s">
        <v>1392</v>
      </c>
      <c r="F4017" t="s">
        <v>2133</v>
      </c>
      <c r="G4017" s="2" t="s">
        <v>2134</v>
      </c>
      <c r="H4017" t="s">
        <v>1405</v>
      </c>
    </row>
    <row r="4018" spans="1:8" x14ac:dyDescent="0.15">
      <c r="A4018" s="232">
        <v>4032</v>
      </c>
      <c r="B4018" t="s">
        <v>10554</v>
      </c>
      <c r="C4018" t="s">
        <v>10555</v>
      </c>
      <c r="D4018" t="s">
        <v>10535</v>
      </c>
      <c r="E4018" s="2" t="s">
        <v>1392</v>
      </c>
      <c r="F4018" t="s">
        <v>1901</v>
      </c>
      <c r="G4018" s="2" t="s">
        <v>1268</v>
      </c>
      <c r="H4018" t="s">
        <v>1405</v>
      </c>
    </row>
    <row r="4019" spans="1:8" x14ac:dyDescent="0.15">
      <c r="A4019" s="232">
        <v>4033</v>
      </c>
      <c r="B4019" t="s">
        <v>10556</v>
      </c>
      <c r="C4019" t="s">
        <v>10557</v>
      </c>
      <c r="D4019" t="s">
        <v>10535</v>
      </c>
      <c r="E4019" s="2" t="s">
        <v>1392</v>
      </c>
      <c r="F4019" t="s">
        <v>1901</v>
      </c>
      <c r="G4019" s="2" t="s">
        <v>8410</v>
      </c>
      <c r="H4019" t="s">
        <v>1405</v>
      </c>
    </row>
    <row r="4020" spans="1:8" x14ac:dyDescent="0.15">
      <c r="A4020" s="232">
        <v>4034</v>
      </c>
      <c r="B4020" t="s">
        <v>10558</v>
      </c>
      <c r="C4020" t="s">
        <v>10559</v>
      </c>
      <c r="D4020" t="s">
        <v>10535</v>
      </c>
      <c r="E4020" s="2" t="s">
        <v>1392</v>
      </c>
      <c r="F4020" t="s">
        <v>2133</v>
      </c>
      <c r="G4020" s="2" t="s">
        <v>1102</v>
      </c>
      <c r="H4020" t="s">
        <v>1405</v>
      </c>
    </row>
    <row r="4021" spans="1:8" x14ac:dyDescent="0.15">
      <c r="A4021" s="232">
        <v>4035</v>
      </c>
      <c r="B4021" t="s">
        <v>10560</v>
      </c>
      <c r="C4021" t="s">
        <v>10561</v>
      </c>
      <c r="D4021" t="s">
        <v>10535</v>
      </c>
      <c r="E4021" s="2" t="s">
        <v>1392</v>
      </c>
      <c r="F4021" t="s">
        <v>1901</v>
      </c>
      <c r="G4021" s="2" t="s">
        <v>1227</v>
      </c>
      <c r="H4021" t="s">
        <v>1405</v>
      </c>
    </row>
    <row r="4022" spans="1:8" x14ac:dyDescent="0.15">
      <c r="A4022" s="232">
        <v>4036</v>
      </c>
      <c r="B4022" t="s">
        <v>10562</v>
      </c>
      <c r="C4022" t="s">
        <v>10563</v>
      </c>
      <c r="D4022" t="s">
        <v>432</v>
      </c>
      <c r="E4022" s="2" t="s">
        <v>271</v>
      </c>
      <c r="F4022" t="s">
        <v>3267</v>
      </c>
      <c r="G4022" s="2" t="s">
        <v>7824</v>
      </c>
      <c r="H4022" t="s">
        <v>1405</v>
      </c>
    </row>
    <row r="4023" spans="1:8" x14ac:dyDescent="0.15">
      <c r="A4023" s="232">
        <v>4037</v>
      </c>
      <c r="B4023" t="s">
        <v>10564</v>
      </c>
      <c r="C4023" t="s">
        <v>10565</v>
      </c>
      <c r="D4023" t="s">
        <v>432</v>
      </c>
      <c r="E4023" s="2" t="s">
        <v>271</v>
      </c>
      <c r="F4023" t="s">
        <v>3267</v>
      </c>
      <c r="G4023" s="2" t="s">
        <v>836</v>
      </c>
      <c r="H4023" t="s">
        <v>1405</v>
      </c>
    </row>
    <row r="4024" spans="1:8" x14ac:dyDescent="0.15">
      <c r="A4024" s="232">
        <v>4038</v>
      </c>
      <c r="B4024" t="s">
        <v>10566</v>
      </c>
      <c r="C4024" t="s">
        <v>10567</v>
      </c>
      <c r="D4024" t="s">
        <v>432</v>
      </c>
      <c r="E4024" s="2" t="s">
        <v>270</v>
      </c>
      <c r="F4024" t="s">
        <v>3267</v>
      </c>
      <c r="G4024" s="2" t="s">
        <v>3242</v>
      </c>
      <c r="H4024" t="s">
        <v>1405</v>
      </c>
    </row>
    <row r="4025" spans="1:8" x14ac:dyDescent="0.15">
      <c r="A4025" s="232">
        <v>4039</v>
      </c>
      <c r="B4025" t="s">
        <v>10568</v>
      </c>
      <c r="C4025" t="s">
        <v>10569</v>
      </c>
      <c r="D4025" t="s">
        <v>432</v>
      </c>
      <c r="E4025" s="2" t="s">
        <v>270</v>
      </c>
      <c r="F4025" t="s">
        <v>3267</v>
      </c>
      <c r="G4025" s="2" t="s">
        <v>738</v>
      </c>
      <c r="H4025" t="s">
        <v>1405</v>
      </c>
    </row>
    <row r="4026" spans="1:8" x14ac:dyDescent="0.15">
      <c r="A4026" s="232">
        <v>4040</v>
      </c>
      <c r="B4026" t="s">
        <v>10570</v>
      </c>
      <c r="C4026" t="s">
        <v>10571</v>
      </c>
      <c r="D4026" t="s">
        <v>432</v>
      </c>
      <c r="E4026" s="2" t="s">
        <v>270</v>
      </c>
      <c r="F4026" t="s">
        <v>3267</v>
      </c>
      <c r="G4026" s="2" t="s">
        <v>1083</v>
      </c>
      <c r="H4026" t="s">
        <v>1405</v>
      </c>
    </row>
    <row r="4027" spans="1:8" x14ac:dyDescent="0.15">
      <c r="A4027" s="232">
        <v>4041</v>
      </c>
      <c r="B4027" t="s">
        <v>10572</v>
      </c>
      <c r="C4027" t="s">
        <v>10573</v>
      </c>
      <c r="D4027" t="s">
        <v>432</v>
      </c>
      <c r="E4027" s="2" t="s">
        <v>269</v>
      </c>
      <c r="F4027" t="s">
        <v>3267</v>
      </c>
      <c r="G4027" s="2" t="s">
        <v>5725</v>
      </c>
      <c r="H4027" t="s">
        <v>1405</v>
      </c>
    </row>
    <row r="4028" spans="1:8" x14ac:dyDescent="0.15">
      <c r="A4028" s="232">
        <v>4042</v>
      </c>
      <c r="B4028" t="s">
        <v>10574</v>
      </c>
      <c r="C4028" t="s">
        <v>10575</v>
      </c>
      <c r="D4028" t="s">
        <v>432</v>
      </c>
      <c r="E4028" s="2" t="s">
        <v>269</v>
      </c>
      <c r="F4028" t="s">
        <v>3267</v>
      </c>
      <c r="G4028" s="2" t="s">
        <v>971</v>
      </c>
      <c r="H4028" t="s">
        <v>1405</v>
      </c>
    </row>
    <row r="4029" spans="1:8" x14ac:dyDescent="0.15">
      <c r="A4029" s="232">
        <v>4043</v>
      </c>
      <c r="B4029" t="s">
        <v>10576</v>
      </c>
      <c r="C4029" t="s">
        <v>10577</v>
      </c>
      <c r="D4029" t="s">
        <v>432</v>
      </c>
      <c r="E4029" s="2" t="s">
        <v>269</v>
      </c>
      <c r="F4029" t="s">
        <v>3267</v>
      </c>
      <c r="G4029" s="2" t="s">
        <v>2570</v>
      </c>
      <c r="H4029" t="s">
        <v>1405</v>
      </c>
    </row>
    <row r="4030" spans="1:8" x14ac:dyDescent="0.15">
      <c r="A4030" s="232">
        <v>4044</v>
      </c>
      <c r="B4030" t="s">
        <v>10578</v>
      </c>
      <c r="C4030" t="s">
        <v>10579</v>
      </c>
      <c r="D4030" t="s">
        <v>432</v>
      </c>
      <c r="E4030" s="2" t="s">
        <v>269</v>
      </c>
      <c r="F4030" t="s">
        <v>3267</v>
      </c>
      <c r="G4030" s="2" t="s">
        <v>532</v>
      </c>
      <c r="H4030" t="s">
        <v>1405</v>
      </c>
    </row>
    <row r="4031" spans="1:8" x14ac:dyDescent="0.15">
      <c r="A4031" s="232">
        <v>4045</v>
      </c>
      <c r="B4031" t="s">
        <v>10580</v>
      </c>
      <c r="C4031" t="s">
        <v>10581</v>
      </c>
      <c r="D4031" t="s">
        <v>432</v>
      </c>
      <c r="E4031" s="2" t="s">
        <v>269</v>
      </c>
      <c r="F4031" t="s">
        <v>3267</v>
      </c>
      <c r="G4031" s="2" t="s">
        <v>653</v>
      </c>
      <c r="H4031" t="s">
        <v>1405</v>
      </c>
    </row>
    <row r="4032" spans="1:8" x14ac:dyDescent="0.15">
      <c r="A4032" s="232">
        <v>4046</v>
      </c>
      <c r="B4032" t="s">
        <v>10582</v>
      </c>
      <c r="C4032" t="s">
        <v>10583</v>
      </c>
      <c r="D4032" t="s">
        <v>432</v>
      </c>
      <c r="E4032" s="2" t="s">
        <v>269</v>
      </c>
      <c r="F4032" t="s">
        <v>3267</v>
      </c>
      <c r="G4032" s="2" t="s">
        <v>889</v>
      </c>
      <c r="H4032" t="s">
        <v>1405</v>
      </c>
    </row>
    <row r="4033" spans="1:8" x14ac:dyDescent="0.15">
      <c r="A4033" s="232">
        <v>4047</v>
      </c>
      <c r="B4033" t="s">
        <v>10584</v>
      </c>
      <c r="C4033" t="s">
        <v>10585</v>
      </c>
      <c r="D4033" t="s">
        <v>10586</v>
      </c>
      <c r="E4033" s="2" t="s">
        <v>70</v>
      </c>
      <c r="F4033" t="s">
        <v>3267</v>
      </c>
      <c r="G4033" s="2" t="s">
        <v>10587</v>
      </c>
      <c r="H4033" t="s">
        <v>1405</v>
      </c>
    </row>
    <row r="4034" spans="1:8" x14ac:dyDescent="0.15">
      <c r="A4034" s="232">
        <v>4048</v>
      </c>
      <c r="B4034" t="s">
        <v>10588</v>
      </c>
      <c r="C4034" t="s">
        <v>10589</v>
      </c>
      <c r="D4034" t="s">
        <v>10586</v>
      </c>
      <c r="E4034" s="2" t="s">
        <v>70</v>
      </c>
      <c r="F4034" t="s">
        <v>3267</v>
      </c>
      <c r="G4034" s="2" t="s">
        <v>10590</v>
      </c>
      <c r="H4034" t="s">
        <v>1405</v>
      </c>
    </row>
    <row r="4035" spans="1:8" x14ac:dyDescent="0.15">
      <c r="A4035" s="232">
        <v>4049</v>
      </c>
      <c r="B4035" t="s">
        <v>10591</v>
      </c>
      <c r="C4035" t="s">
        <v>10592</v>
      </c>
      <c r="D4035" t="s">
        <v>484</v>
      </c>
      <c r="E4035" s="2" t="s">
        <v>1393</v>
      </c>
      <c r="F4035" t="s">
        <v>1932</v>
      </c>
      <c r="G4035" s="2" t="s">
        <v>761</v>
      </c>
      <c r="H4035" t="s">
        <v>1405</v>
      </c>
    </row>
    <row r="4036" spans="1:8" x14ac:dyDescent="0.15">
      <c r="A4036" s="232">
        <v>4050</v>
      </c>
      <c r="B4036" t="s">
        <v>10593</v>
      </c>
      <c r="C4036" t="s">
        <v>10594</v>
      </c>
      <c r="D4036" t="s">
        <v>437</v>
      </c>
      <c r="E4036" s="2" t="s">
        <v>269</v>
      </c>
      <c r="F4036" t="s">
        <v>1932</v>
      </c>
      <c r="G4036" s="2" t="s">
        <v>2419</v>
      </c>
      <c r="H4036" t="s">
        <v>1405</v>
      </c>
    </row>
    <row r="4037" spans="1:8" x14ac:dyDescent="0.15">
      <c r="A4037" s="232">
        <v>4051</v>
      </c>
      <c r="B4037" t="s">
        <v>10595</v>
      </c>
      <c r="C4037" t="s">
        <v>10596</v>
      </c>
      <c r="D4037" t="s">
        <v>437</v>
      </c>
      <c r="E4037" s="2" t="s">
        <v>270</v>
      </c>
      <c r="F4037" t="s">
        <v>2003</v>
      </c>
      <c r="G4037" s="2" t="s">
        <v>592</v>
      </c>
      <c r="H4037" t="s">
        <v>1405</v>
      </c>
    </row>
    <row r="4038" spans="1:8" x14ac:dyDescent="0.15">
      <c r="A4038" s="232">
        <v>4052</v>
      </c>
      <c r="B4038" t="s">
        <v>10597</v>
      </c>
      <c r="C4038" t="s">
        <v>10598</v>
      </c>
      <c r="D4038" t="s">
        <v>437</v>
      </c>
      <c r="E4038" s="2" t="s">
        <v>270</v>
      </c>
      <c r="F4038" t="s">
        <v>2003</v>
      </c>
      <c r="G4038" s="2" t="s">
        <v>3075</v>
      </c>
      <c r="H4038" t="s">
        <v>1405</v>
      </c>
    </row>
    <row r="4039" spans="1:8" x14ac:dyDescent="0.15">
      <c r="A4039" s="232">
        <v>4053</v>
      </c>
      <c r="B4039" t="s">
        <v>10599</v>
      </c>
      <c r="C4039" t="s">
        <v>10600</v>
      </c>
      <c r="D4039" t="s">
        <v>437</v>
      </c>
      <c r="E4039" s="2" t="s">
        <v>269</v>
      </c>
      <c r="F4039" t="s">
        <v>2003</v>
      </c>
      <c r="G4039" s="2" t="s">
        <v>4568</v>
      </c>
      <c r="H4039" t="s">
        <v>1405</v>
      </c>
    </row>
    <row r="4040" spans="1:8" x14ac:dyDescent="0.15">
      <c r="A4040" s="232">
        <v>4054</v>
      </c>
      <c r="B4040" t="s">
        <v>10601</v>
      </c>
      <c r="C4040" t="s">
        <v>10602</v>
      </c>
      <c r="D4040" t="s">
        <v>437</v>
      </c>
      <c r="E4040" s="2" t="s">
        <v>269</v>
      </c>
      <c r="F4040" t="s">
        <v>2003</v>
      </c>
      <c r="G4040" s="2" t="s">
        <v>618</v>
      </c>
      <c r="H4040" t="s">
        <v>1405</v>
      </c>
    </row>
    <row r="4041" spans="1:8" x14ac:dyDescent="0.15">
      <c r="A4041" s="232">
        <v>4055</v>
      </c>
      <c r="B4041" t="s">
        <v>10603</v>
      </c>
      <c r="C4041" t="s">
        <v>10604</v>
      </c>
      <c r="D4041" t="s">
        <v>437</v>
      </c>
      <c r="E4041" s="2" t="s">
        <v>269</v>
      </c>
      <c r="F4041" t="s">
        <v>2003</v>
      </c>
      <c r="G4041" s="2" t="s">
        <v>1330</v>
      </c>
      <c r="H4041" t="s">
        <v>1405</v>
      </c>
    </row>
    <row r="4042" spans="1:8" x14ac:dyDescent="0.15">
      <c r="A4042" s="232">
        <v>4056</v>
      </c>
      <c r="B4042" t="s">
        <v>10605</v>
      </c>
      <c r="C4042" t="s">
        <v>10606</v>
      </c>
      <c r="D4042" t="s">
        <v>437</v>
      </c>
      <c r="E4042" s="2" t="s">
        <v>269</v>
      </c>
      <c r="F4042" t="s">
        <v>1910</v>
      </c>
      <c r="G4042" s="2" t="s">
        <v>702</v>
      </c>
      <c r="H4042" t="s">
        <v>1405</v>
      </c>
    </row>
    <row r="4043" spans="1:8" x14ac:dyDescent="0.15">
      <c r="A4043" s="232">
        <v>4057</v>
      </c>
      <c r="B4043" t="s">
        <v>10607</v>
      </c>
      <c r="C4043" t="s">
        <v>10608</v>
      </c>
      <c r="D4043" t="s">
        <v>437</v>
      </c>
      <c r="E4043" s="2" t="s">
        <v>269</v>
      </c>
      <c r="F4043" t="s">
        <v>1932</v>
      </c>
      <c r="G4043" s="2" t="s">
        <v>3287</v>
      </c>
      <c r="H4043" t="s">
        <v>1405</v>
      </c>
    </row>
    <row r="4044" spans="1:8" x14ac:dyDescent="0.15">
      <c r="A4044" s="232">
        <v>4058</v>
      </c>
      <c r="B4044" t="s">
        <v>10609</v>
      </c>
      <c r="C4044" t="s">
        <v>10610</v>
      </c>
      <c r="D4044" t="s">
        <v>437</v>
      </c>
      <c r="E4044" s="2" t="s">
        <v>270</v>
      </c>
      <c r="F4044" t="s">
        <v>1910</v>
      </c>
      <c r="G4044" s="2" t="s">
        <v>2319</v>
      </c>
      <c r="H4044" t="s">
        <v>1405</v>
      </c>
    </row>
    <row r="4045" spans="1:8" x14ac:dyDescent="0.15">
      <c r="A4045" s="232">
        <v>4059</v>
      </c>
      <c r="B4045" t="s">
        <v>10611</v>
      </c>
      <c r="C4045" t="s">
        <v>10612</v>
      </c>
      <c r="D4045" t="s">
        <v>437</v>
      </c>
      <c r="E4045" s="2" t="s">
        <v>271</v>
      </c>
      <c r="F4045" t="s">
        <v>2003</v>
      </c>
      <c r="G4045" s="2" t="s">
        <v>708</v>
      </c>
      <c r="H4045" t="s">
        <v>1405</v>
      </c>
    </row>
    <row r="4046" spans="1:8" x14ac:dyDescent="0.15">
      <c r="A4046" s="232">
        <v>4060</v>
      </c>
      <c r="B4046" t="s">
        <v>10613</v>
      </c>
      <c r="C4046" t="s">
        <v>10614</v>
      </c>
      <c r="D4046" t="s">
        <v>437</v>
      </c>
      <c r="E4046" s="2" t="s">
        <v>269</v>
      </c>
      <c r="F4046" t="s">
        <v>1932</v>
      </c>
      <c r="G4046" s="2" t="s">
        <v>3213</v>
      </c>
      <c r="H4046" t="s">
        <v>1405</v>
      </c>
    </row>
    <row r="4047" spans="1:8" x14ac:dyDescent="0.15">
      <c r="A4047" s="232">
        <v>4061</v>
      </c>
      <c r="B4047" t="s">
        <v>10615</v>
      </c>
      <c r="C4047" t="s">
        <v>10616</v>
      </c>
      <c r="D4047" t="s">
        <v>437</v>
      </c>
      <c r="E4047" s="2" t="s">
        <v>271</v>
      </c>
      <c r="F4047" t="s">
        <v>2003</v>
      </c>
      <c r="G4047" s="2" t="s">
        <v>969</v>
      </c>
      <c r="H4047" t="s">
        <v>1405</v>
      </c>
    </row>
    <row r="4048" spans="1:8" x14ac:dyDescent="0.15">
      <c r="A4048" s="232">
        <v>4062</v>
      </c>
      <c r="B4048" t="s">
        <v>10617</v>
      </c>
      <c r="C4048" t="s">
        <v>10618</v>
      </c>
      <c r="D4048" t="s">
        <v>481</v>
      </c>
      <c r="E4048" s="2" t="s">
        <v>270</v>
      </c>
      <c r="F4048" t="s">
        <v>2366</v>
      </c>
      <c r="G4048" s="2" t="s">
        <v>602</v>
      </c>
      <c r="H4048" t="s">
        <v>1405</v>
      </c>
    </row>
    <row r="4049" spans="1:8" x14ac:dyDescent="0.15">
      <c r="A4049" s="232">
        <v>4063</v>
      </c>
      <c r="B4049" t="s">
        <v>10619</v>
      </c>
      <c r="C4049" t="s">
        <v>10620</v>
      </c>
      <c r="D4049" t="s">
        <v>481</v>
      </c>
      <c r="E4049" s="2" t="s">
        <v>270</v>
      </c>
      <c r="F4049" t="s">
        <v>2206</v>
      </c>
      <c r="G4049" s="2" t="s">
        <v>1272</v>
      </c>
      <c r="H4049" t="s">
        <v>1405</v>
      </c>
    </row>
    <row r="4050" spans="1:8" x14ac:dyDescent="0.15">
      <c r="A4050" s="232">
        <v>4064</v>
      </c>
      <c r="B4050" t="s">
        <v>10621</v>
      </c>
      <c r="C4050" t="s">
        <v>10622</v>
      </c>
      <c r="D4050" t="s">
        <v>481</v>
      </c>
      <c r="E4050" s="2" t="s">
        <v>270</v>
      </c>
      <c r="F4050" t="s">
        <v>1921</v>
      </c>
      <c r="G4050" s="2" t="s">
        <v>1256</v>
      </c>
      <c r="H4050" t="s">
        <v>1405</v>
      </c>
    </row>
    <row r="4051" spans="1:8" x14ac:dyDescent="0.15">
      <c r="A4051" s="232">
        <v>4065</v>
      </c>
      <c r="B4051" t="s">
        <v>10623</v>
      </c>
      <c r="C4051" t="s">
        <v>10624</v>
      </c>
      <c r="D4051" t="s">
        <v>481</v>
      </c>
      <c r="E4051" s="2" t="s">
        <v>270</v>
      </c>
      <c r="F4051" t="s">
        <v>2087</v>
      </c>
      <c r="G4051" s="2" t="s">
        <v>1320</v>
      </c>
      <c r="H4051" t="s">
        <v>1405</v>
      </c>
    </row>
    <row r="4052" spans="1:8" x14ac:dyDescent="0.15">
      <c r="A4052" s="232">
        <v>4066</v>
      </c>
      <c r="B4052" t="s">
        <v>10625</v>
      </c>
      <c r="C4052" t="s">
        <v>10626</v>
      </c>
      <c r="D4052" t="s">
        <v>481</v>
      </c>
      <c r="E4052" s="2" t="s">
        <v>270</v>
      </c>
      <c r="F4052" t="s">
        <v>2137</v>
      </c>
      <c r="G4052" s="2" t="s">
        <v>658</v>
      </c>
      <c r="H4052" t="s">
        <v>1405</v>
      </c>
    </row>
    <row r="4053" spans="1:8" x14ac:dyDescent="0.15">
      <c r="A4053" s="232">
        <v>4067</v>
      </c>
      <c r="B4053" t="s">
        <v>10627</v>
      </c>
      <c r="C4053" t="s">
        <v>10628</v>
      </c>
      <c r="D4053" t="s">
        <v>481</v>
      </c>
      <c r="E4053" s="2" t="s">
        <v>269</v>
      </c>
      <c r="F4053" t="s">
        <v>2366</v>
      </c>
      <c r="G4053" s="2" t="s">
        <v>7640</v>
      </c>
      <c r="H4053" t="s">
        <v>1405</v>
      </c>
    </row>
    <row r="4054" spans="1:8" x14ac:dyDescent="0.15">
      <c r="A4054" s="232">
        <v>4068</v>
      </c>
      <c r="B4054" t="s">
        <v>10629</v>
      </c>
      <c r="C4054" t="s">
        <v>10630</v>
      </c>
      <c r="D4054" t="s">
        <v>481</v>
      </c>
      <c r="E4054" s="2" t="s">
        <v>269</v>
      </c>
      <c r="F4054" t="s">
        <v>2055</v>
      </c>
      <c r="G4054" s="2" t="s">
        <v>567</v>
      </c>
      <c r="H4054" t="s">
        <v>1405</v>
      </c>
    </row>
    <row r="4055" spans="1:8" x14ac:dyDescent="0.15">
      <c r="A4055" s="232">
        <v>4069</v>
      </c>
      <c r="B4055" t="s">
        <v>10631</v>
      </c>
      <c r="C4055" t="s">
        <v>10632</v>
      </c>
      <c r="D4055" t="s">
        <v>481</v>
      </c>
      <c r="E4055" s="2" t="s">
        <v>269</v>
      </c>
      <c r="F4055" t="s">
        <v>1932</v>
      </c>
      <c r="G4055" s="2" t="s">
        <v>6122</v>
      </c>
      <c r="H4055" t="s">
        <v>9152</v>
      </c>
    </row>
    <row r="4056" spans="1:8" x14ac:dyDescent="0.15">
      <c r="A4056" s="232">
        <v>4070</v>
      </c>
      <c r="B4056" t="s">
        <v>10633</v>
      </c>
      <c r="C4056" t="s">
        <v>10634</v>
      </c>
      <c r="D4056" t="s">
        <v>481</v>
      </c>
      <c r="E4056" s="2" t="s">
        <v>1392</v>
      </c>
      <c r="F4056" t="s">
        <v>2003</v>
      </c>
      <c r="G4056" s="2" t="s">
        <v>964</v>
      </c>
      <c r="H4056" t="s">
        <v>1405</v>
      </c>
    </row>
    <row r="4057" spans="1:8" x14ac:dyDescent="0.15">
      <c r="A4057" s="232">
        <v>4071</v>
      </c>
      <c r="B4057" t="s">
        <v>10635</v>
      </c>
      <c r="C4057" t="s">
        <v>10636</v>
      </c>
      <c r="D4057" t="s">
        <v>481</v>
      </c>
      <c r="E4057" s="2" t="s">
        <v>270</v>
      </c>
      <c r="F4057" t="s">
        <v>2003</v>
      </c>
      <c r="G4057" s="2" t="s">
        <v>1116</v>
      </c>
      <c r="H4057" t="s">
        <v>1405</v>
      </c>
    </row>
    <row r="4058" spans="1:8" x14ac:dyDescent="0.15">
      <c r="A4058" s="232">
        <v>4072</v>
      </c>
      <c r="B4058" t="s">
        <v>10637</v>
      </c>
      <c r="C4058" t="s">
        <v>10638</v>
      </c>
      <c r="D4058" t="s">
        <v>481</v>
      </c>
      <c r="E4058" s="2" t="s">
        <v>269</v>
      </c>
      <c r="F4058" t="s">
        <v>2133</v>
      </c>
      <c r="G4058" s="2" t="s">
        <v>7216</v>
      </c>
      <c r="H4058" t="s">
        <v>1405</v>
      </c>
    </row>
    <row r="4059" spans="1:8" x14ac:dyDescent="0.15">
      <c r="A4059" s="232">
        <v>4073</v>
      </c>
      <c r="B4059" t="s">
        <v>10639</v>
      </c>
      <c r="C4059" t="s">
        <v>10640</v>
      </c>
      <c r="D4059" t="s">
        <v>445</v>
      </c>
      <c r="E4059" s="2" t="s">
        <v>271</v>
      </c>
      <c r="F4059" t="s">
        <v>1910</v>
      </c>
      <c r="G4059" s="2" t="s">
        <v>1155</v>
      </c>
      <c r="H4059" t="s">
        <v>1405</v>
      </c>
    </row>
    <row r="4060" spans="1:8" x14ac:dyDescent="0.15">
      <c r="A4060" s="232">
        <v>4074</v>
      </c>
      <c r="B4060" t="s">
        <v>10641</v>
      </c>
      <c r="C4060" t="s">
        <v>10642</v>
      </c>
      <c r="D4060" t="s">
        <v>445</v>
      </c>
      <c r="E4060" s="2" t="s">
        <v>270</v>
      </c>
      <c r="F4060" t="s">
        <v>2003</v>
      </c>
      <c r="G4060" s="2" t="s">
        <v>7188</v>
      </c>
      <c r="H4060" t="s">
        <v>1405</v>
      </c>
    </row>
    <row r="4061" spans="1:8" x14ac:dyDescent="0.15">
      <c r="A4061" s="232">
        <v>4075</v>
      </c>
      <c r="B4061" t="s">
        <v>10643</v>
      </c>
      <c r="C4061" t="s">
        <v>10644</v>
      </c>
      <c r="D4061" t="s">
        <v>445</v>
      </c>
      <c r="E4061" s="2" t="s">
        <v>270</v>
      </c>
      <c r="F4061" t="s">
        <v>1910</v>
      </c>
      <c r="G4061" s="2" t="s">
        <v>1049</v>
      </c>
      <c r="H4061" t="s">
        <v>1405</v>
      </c>
    </row>
    <row r="4062" spans="1:8" x14ac:dyDescent="0.15">
      <c r="A4062" s="232">
        <v>4076</v>
      </c>
      <c r="B4062" t="s">
        <v>10645</v>
      </c>
      <c r="C4062" t="s">
        <v>10646</v>
      </c>
      <c r="D4062" t="s">
        <v>445</v>
      </c>
      <c r="E4062" s="2" t="s">
        <v>270</v>
      </c>
      <c r="F4062" t="s">
        <v>1901</v>
      </c>
      <c r="G4062" s="2" t="s">
        <v>10189</v>
      </c>
      <c r="H4062" t="s">
        <v>1405</v>
      </c>
    </row>
    <row r="4063" spans="1:8" x14ac:dyDescent="0.15">
      <c r="A4063" s="232">
        <v>4077</v>
      </c>
      <c r="B4063" t="s">
        <v>10647</v>
      </c>
      <c r="C4063" t="s">
        <v>10648</v>
      </c>
      <c r="D4063" t="s">
        <v>445</v>
      </c>
      <c r="E4063" s="2" t="s">
        <v>270</v>
      </c>
      <c r="F4063" t="s">
        <v>1901</v>
      </c>
      <c r="G4063" s="2" t="s">
        <v>10649</v>
      </c>
      <c r="H4063" t="s">
        <v>1405</v>
      </c>
    </row>
    <row r="4064" spans="1:8" x14ac:dyDescent="0.15">
      <c r="A4064" s="232">
        <v>4078</v>
      </c>
      <c r="B4064" t="s">
        <v>10650</v>
      </c>
      <c r="C4064" t="s">
        <v>10651</v>
      </c>
      <c r="D4064" t="s">
        <v>445</v>
      </c>
      <c r="E4064" s="2" t="s">
        <v>270</v>
      </c>
      <c r="F4064" t="s">
        <v>1932</v>
      </c>
      <c r="G4064" s="2" t="s">
        <v>913</v>
      </c>
      <c r="H4064" t="s">
        <v>1405</v>
      </c>
    </row>
    <row r="4065" spans="1:8" x14ac:dyDescent="0.15">
      <c r="A4065" s="232">
        <v>4079</v>
      </c>
      <c r="B4065" t="s">
        <v>10652</v>
      </c>
      <c r="C4065" t="s">
        <v>10653</v>
      </c>
      <c r="D4065" t="s">
        <v>445</v>
      </c>
      <c r="E4065" s="2" t="s">
        <v>269</v>
      </c>
      <c r="F4065" t="s">
        <v>1901</v>
      </c>
      <c r="G4065" s="2" t="s">
        <v>1344</v>
      </c>
      <c r="H4065" t="s">
        <v>1405</v>
      </c>
    </row>
    <row r="4066" spans="1:8" x14ac:dyDescent="0.15">
      <c r="A4066" s="232">
        <v>4080</v>
      </c>
      <c r="B4066" t="s">
        <v>10654</v>
      </c>
      <c r="C4066" t="s">
        <v>10655</v>
      </c>
      <c r="D4066" t="s">
        <v>445</v>
      </c>
      <c r="E4066" s="2" t="s">
        <v>269</v>
      </c>
      <c r="F4066" t="s">
        <v>2003</v>
      </c>
      <c r="G4066" s="2" t="s">
        <v>6995</v>
      </c>
      <c r="H4066" t="s">
        <v>1405</v>
      </c>
    </row>
    <row r="4067" spans="1:8" x14ac:dyDescent="0.15">
      <c r="A4067" s="232">
        <v>4081</v>
      </c>
      <c r="B4067" t="s">
        <v>10656</v>
      </c>
      <c r="C4067" t="s">
        <v>10657</v>
      </c>
      <c r="D4067" t="s">
        <v>445</v>
      </c>
      <c r="E4067" s="2" t="s">
        <v>269</v>
      </c>
      <c r="F4067" t="s">
        <v>2003</v>
      </c>
      <c r="G4067" s="2" t="s">
        <v>1025</v>
      </c>
      <c r="H4067" t="s">
        <v>1405</v>
      </c>
    </row>
    <row r="4068" spans="1:8" x14ac:dyDescent="0.15">
      <c r="A4068" s="232">
        <v>4082</v>
      </c>
      <c r="B4068" t="s">
        <v>10658</v>
      </c>
      <c r="C4068" t="s">
        <v>10659</v>
      </c>
      <c r="D4068" t="s">
        <v>445</v>
      </c>
      <c r="E4068" s="2" t="s">
        <v>269</v>
      </c>
      <c r="F4068" t="s">
        <v>1901</v>
      </c>
      <c r="G4068" s="2" t="s">
        <v>1345</v>
      </c>
      <c r="H4068" t="s">
        <v>1405</v>
      </c>
    </row>
    <row r="4069" spans="1:8" x14ac:dyDescent="0.15">
      <c r="A4069" s="232">
        <v>4083</v>
      </c>
      <c r="B4069" t="s">
        <v>10660</v>
      </c>
      <c r="C4069" t="s">
        <v>10661</v>
      </c>
      <c r="D4069" t="s">
        <v>445</v>
      </c>
      <c r="E4069" s="2" t="s">
        <v>269</v>
      </c>
      <c r="F4069" t="s">
        <v>1910</v>
      </c>
      <c r="G4069" s="2" t="s">
        <v>1315</v>
      </c>
      <c r="H4069" t="s">
        <v>1405</v>
      </c>
    </row>
    <row r="4070" spans="1:8" x14ac:dyDescent="0.15">
      <c r="A4070" s="232">
        <v>4084</v>
      </c>
      <c r="B4070" t="s">
        <v>10662</v>
      </c>
      <c r="C4070" t="s">
        <v>10663</v>
      </c>
      <c r="D4070" t="s">
        <v>445</v>
      </c>
      <c r="E4070" s="2" t="s">
        <v>269</v>
      </c>
      <c r="F4070" t="s">
        <v>1901</v>
      </c>
      <c r="G4070" s="2" t="s">
        <v>550</v>
      </c>
      <c r="H4070" t="s">
        <v>1405</v>
      </c>
    </row>
    <row r="4071" spans="1:8" x14ac:dyDescent="0.15">
      <c r="A4071" s="232">
        <v>4085</v>
      </c>
      <c r="B4071" t="s">
        <v>10664</v>
      </c>
      <c r="C4071" t="s">
        <v>10665</v>
      </c>
      <c r="D4071" t="s">
        <v>445</v>
      </c>
      <c r="E4071" s="2" t="s">
        <v>269</v>
      </c>
      <c r="F4071" t="s">
        <v>1901</v>
      </c>
      <c r="G4071" s="2" t="s">
        <v>825</v>
      </c>
      <c r="H4071" t="s">
        <v>1405</v>
      </c>
    </row>
    <row r="4072" spans="1:8" x14ac:dyDescent="0.15">
      <c r="A4072" s="232">
        <v>4086</v>
      </c>
      <c r="B4072" t="s">
        <v>10666</v>
      </c>
      <c r="C4072" t="s">
        <v>10667</v>
      </c>
      <c r="D4072" t="s">
        <v>445</v>
      </c>
      <c r="E4072" s="2" t="s">
        <v>269</v>
      </c>
      <c r="F4072" t="s">
        <v>1932</v>
      </c>
      <c r="G4072" s="2" t="s">
        <v>722</v>
      </c>
      <c r="H4072" t="s">
        <v>1405</v>
      </c>
    </row>
    <row r="4073" spans="1:8" x14ac:dyDescent="0.15">
      <c r="A4073" s="232">
        <v>4087</v>
      </c>
      <c r="B4073" t="s">
        <v>10668</v>
      </c>
      <c r="C4073" t="s">
        <v>10669</v>
      </c>
      <c r="D4073" t="s">
        <v>445</v>
      </c>
      <c r="E4073" s="2" t="s">
        <v>269</v>
      </c>
      <c r="F4073" t="s">
        <v>2003</v>
      </c>
      <c r="G4073" s="2" t="s">
        <v>1218</v>
      </c>
      <c r="H4073" t="s">
        <v>1405</v>
      </c>
    </row>
    <row r="4074" spans="1:8" x14ac:dyDescent="0.15">
      <c r="A4074" s="232">
        <v>4088</v>
      </c>
      <c r="B4074" t="s">
        <v>10670</v>
      </c>
      <c r="C4074" t="s">
        <v>10671</v>
      </c>
      <c r="D4074" t="s">
        <v>445</v>
      </c>
      <c r="E4074" s="2" t="s">
        <v>1392</v>
      </c>
      <c r="F4074" t="s">
        <v>2003</v>
      </c>
      <c r="G4074" s="2" t="s">
        <v>633</v>
      </c>
      <c r="H4074" t="s">
        <v>1405</v>
      </c>
    </row>
    <row r="4075" spans="1:8" x14ac:dyDescent="0.15">
      <c r="A4075" s="232">
        <v>4089</v>
      </c>
      <c r="B4075" t="s">
        <v>10672</v>
      </c>
      <c r="C4075" t="s">
        <v>10673</v>
      </c>
      <c r="D4075" t="s">
        <v>445</v>
      </c>
      <c r="E4075" s="2" t="s">
        <v>1392</v>
      </c>
      <c r="F4075" t="s">
        <v>2021</v>
      </c>
      <c r="G4075" s="2" t="s">
        <v>1342</v>
      </c>
      <c r="H4075" t="s">
        <v>1405</v>
      </c>
    </row>
    <row r="4076" spans="1:8" x14ac:dyDescent="0.15">
      <c r="A4076" s="232">
        <v>4090</v>
      </c>
      <c r="B4076" t="s">
        <v>10674</v>
      </c>
      <c r="C4076" t="s">
        <v>10675</v>
      </c>
      <c r="D4076" t="s">
        <v>445</v>
      </c>
      <c r="E4076" s="2" t="s">
        <v>1392</v>
      </c>
      <c r="F4076" t="s">
        <v>1932</v>
      </c>
      <c r="G4076" s="2" t="s">
        <v>1299</v>
      </c>
      <c r="H4076" t="s">
        <v>1405</v>
      </c>
    </row>
    <row r="4077" spans="1:8" x14ac:dyDescent="0.15">
      <c r="A4077" s="232">
        <v>4091</v>
      </c>
      <c r="B4077" t="s">
        <v>10676</v>
      </c>
      <c r="C4077" t="s">
        <v>10677</v>
      </c>
      <c r="D4077" t="s">
        <v>445</v>
      </c>
      <c r="E4077" s="2" t="s">
        <v>1392</v>
      </c>
      <c r="F4077" t="s">
        <v>2553</v>
      </c>
      <c r="G4077" s="2" t="s">
        <v>966</v>
      </c>
      <c r="H4077" t="s">
        <v>1405</v>
      </c>
    </row>
    <row r="4078" spans="1:8" x14ac:dyDescent="0.15">
      <c r="A4078" s="232">
        <v>4092</v>
      </c>
      <c r="B4078" t="s">
        <v>10678</v>
      </c>
      <c r="C4078" t="s">
        <v>10679</v>
      </c>
      <c r="D4078" t="s">
        <v>445</v>
      </c>
      <c r="E4078" s="2" t="s">
        <v>1394</v>
      </c>
      <c r="F4078" t="s">
        <v>1901</v>
      </c>
      <c r="G4078" s="2" t="s">
        <v>1199</v>
      </c>
      <c r="H4078" t="s">
        <v>1405</v>
      </c>
    </row>
    <row r="4079" spans="1:8" x14ac:dyDescent="0.15">
      <c r="A4079" s="232">
        <v>4093</v>
      </c>
      <c r="B4079" t="s">
        <v>10680</v>
      </c>
      <c r="C4079" t="s">
        <v>10681</v>
      </c>
      <c r="D4079" t="s">
        <v>445</v>
      </c>
      <c r="E4079" s="2" t="s">
        <v>1392</v>
      </c>
      <c r="F4079" t="s">
        <v>1910</v>
      </c>
      <c r="G4079" s="2" t="s">
        <v>10682</v>
      </c>
      <c r="H4079" t="s">
        <v>1405</v>
      </c>
    </row>
    <row r="4080" spans="1:8" x14ac:dyDescent="0.15">
      <c r="A4080" s="232">
        <v>4094</v>
      </c>
      <c r="B4080" t="s">
        <v>10683</v>
      </c>
      <c r="C4080" t="s">
        <v>10684</v>
      </c>
      <c r="D4080" t="s">
        <v>445</v>
      </c>
      <c r="E4080" s="2" t="s">
        <v>1392</v>
      </c>
      <c r="F4080" t="s">
        <v>2066</v>
      </c>
      <c r="G4080" s="2" t="s">
        <v>1154</v>
      </c>
      <c r="H4080" t="s">
        <v>1405</v>
      </c>
    </row>
    <row r="4081" spans="1:8" x14ac:dyDescent="0.15">
      <c r="A4081" s="232">
        <v>4095</v>
      </c>
      <c r="B4081" t="s">
        <v>10685</v>
      </c>
      <c r="C4081" t="s">
        <v>10686</v>
      </c>
      <c r="D4081" t="s">
        <v>445</v>
      </c>
      <c r="E4081" s="2" t="s">
        <v>1392</v>
      </c>
      <c r="F4081" t="s">
        <v>1901</v>
      </c>
      <c r="G4081" s="2" t="s">
        <v>6798</v>
      </c>
      <c r="H4081" t="s">
        <v>1405</v>
      </c>
    </row>
    <row r="4082" spans="1:8" x14ac:dyDescent="0.15">
      <c r="A4082" s="232">
        <v>4096</v>
      </c>
      <c r="B4082" t="s">
        <v>10687</v>
      </c>
      <c r="C4082" t="s">
        <v>10688</v>
      </c>
      <c r="D4082" t="s">
        <v>445</v>
      </c>
      <c r="E4082" s="2" t="s">
        <v>1392</v>
      </c>
      <c r="F4082" t="s">
        <v>2174</v>
      </c>
      <c r="G4082" s="2" t="s">
        <v>577</v>
      </c>
      <c r="H4082" t="s">
        <v>1405</v>
      </c>
    </row>
    <row r="4083" spans="1:8" x14ac:dyDescent="0.15">
      <c r="A4083" s="232">
        <v>4097</v>
      </c>
      <c r="B4083" t="s">
        <v>10689</v>
      </c>
      <c r="C4083" t="s">
        <v>10690</v>
      </c>
      <c r="D4083" t="s">
        <v>445</v>
      </c>
      <c r="E4083" s="2" t="s">
        <v>1392</v>
      </c>
      <c r="F4083" t="s">
        <v>1932</v>
      </c>
      <c r="G4083" s="2" t="s">
        <v>1346</v>
      </c>
      <c r="H4083" t="s">
        <v>1405</v>
      </c>
    </row>
    <row r="4084" spans="1:8" x14ac:dyDescent="0.15">
      <c r="A4084" s="232">
        <v>4098</v>
      </c>
      <c r="B4084" t="s">
        <v>10691</v>
      </c>
      <c r="C4084" t="s">
        <v>10692</v>
      </c>
      <c r="D4084" t="s">
        <v>445</v>
      </c>
      <c r="E4084" s="2" t="s">
        <v>1392</v>
      </c>
      <c r="F4084" t="s">
        <v>1939</v>
      </c>
      <c r="G4084" s="2" t="s">
        <v>1103</v>
      </c>
      <c r="H4084" t="s">
        <v>1405</v>
      </c>
    </row>
    <row r="4085" spans="1:8" x14ac:dyDescent="0.15">
      <c r="A4085" s="232">
        <v>4099</v>
      </c>
      <c r="B4085" t="s">
        <v>10693</v>
      </c>
      <c r="C4085" t="s">
        <v>10694</v>
      </c>
      <c r="D4085" t="s">
        <v>445</v>
      </c>
      <c r="E4085" s="2" t="s">
        <v>1392</v>
      </c>
      <c r="F4085" t="s">
        <v>2273</v>
      </c>
      <c r="G4085" s="2" t="s">
        <v>2682</v>
      </c>
      <c r="H4085" t="s">
        <v>1405</v>
      </c>
    </row>
    <row r="4086" spans="1:8" x14ac:dyDescent="0.15">
      <c r="A4086" s="232">
        <v>4100</v>
      </c>
      <c r="B4086" t="s">
        <v>10695</v>
      </c>
      <c r="C4086" t="s">
        <v>10696</v>
      </c>
      <c r="D4086" t="s">
        <v>445</v>
      </c>
      <c r="E4086" s="2" t="s">
        <v>269</v>
      </c>
      <c r="F4086" t="s">
        <v>1910</v>
      </c>
      <c r="G4086" s="2" t="s">
        <v>1119</v>
      </c>
      <c r="H4086" t="s">
        <v>1405</v>
      </c>
    </row>
    <row r="4087" spans="1:8" x14ac:dyDescent="0.15">
      <c r="A4087" s="232">
        <v>4101</v>
      </c>
      <c r="B4087" t="s">
        <v>10697</v>
      </c>
      <c r="C4087" t="s">
        <v>10698</v>
      </c>
      <c r="D4087" t="s">
        <v>445</v>
      </c>
      <c r="E4087" s="2" t="s">
        <v>10699</v>
      </c>
      <c r="F4087" t="s">
        <v>2003</v>
      </c>
      <c r="G4087" s="2" t="s">
        <v>10700</v>
      </c>
      <c r="H4087" t="s">
        <v>1405</v>
      </c>
    </row>
    <row r="4088" spans="1:8" x14ac:dyDescent="0.15">
      <c r="A4088" s="232">
        <v>4102</v>
      </c>
      <c r="B4088" t="s">
        <v>10701</v>
      </c>
      <c r="C4088" t="s">
        <v>10702</v>
      </c>
      <c r="D4088" t="s">
        <v>427</v>
      </c>
      <c r="E4088" s="2" t="s">
        <v>270</v>
      </c>
      <c r="F4088" t="s">
        <v>1910</v>
      </c>
      <c r="G4088" s="2" t="s">
        <v>1041</v>
      </c>
      <c r="H4088" t="s">
        <v>1405</v>
      </c>
    </row>
    <row r="4089" spans="1:8" x14ac:dyDescent="0.15">
      <c r="A4089" s="232">
        <v>4103</v>
      </c>
      <c r="B4089" t="s">
        <v>10703</v>
      </c>
      <c r="C4089" t="s">
        <v>10704</v>
      </c>
      <c r="D4089" t="s">
        <v>427</v>
      </c>
      <c r="E4089" s="2" t="s">
        <v>269</v>
      </c>
      <c r="F4089" t="s">
        <v>1910</v>
      </c>
      <c r="G4089" s="2" t="s">
        <v>643</v>
      </c>
      <c r="H4089" t="s">
        <v>1405</v>
      </c>
    </row>
    <row r="4090" spans="1:8" x14ac:dyDescent="0.15">
      <c r="A4090" s="232">
        <v>4104</v>
      </c>
      <c r="B4090" t="s">
        <v>10705</v>
      </c>
      <c r="C4090" t="s">
        <v>10706</v>
      </c>
      <c r="D4090" t="s">
        <v>427</v>
      </c>
      <c r="E4090" s="2" t="s">
        <v>270</v>
      </c>
      <c r="F4090" t="s">
        <v>1910</v>
      </c>
      <c r="G4090" s="2" t="s">
        <v>641</v>
      </c>
      <c r="H4090" t="s">
        <v>1405</v>
      </c>
    </row>
    <row r="4091" spans="1:8" x14ac:dyDescent="0.15">
      <c r="A4091" s="232">
        <v>4105</v>
      </c>
      <c r="B4091" t="s">
        <v>10707</v>
      </c>
      <c r="C4091" t="s">
        <v>10708</v>
      </c>
      <c r="D4091" t="s">
        <v>427</v>
      </c>
      <c r="E4091" s="2" t="s">
        <v>269</v>
      </c>
      <c r="F4091" t="s">
        <v>1932</v>
      </c>
      <c r="G4091" s="2" t="s">
        <v>613</v>
      </c>
      <c r="H4091" t="s">
        <v>1405</v>
      </c>
    </row>
    <row r="4092" spans="1:8" x14ac:dyDescent="0.15">
      <c r="A4092" s="232">
        <v>4106</v>
      </c>
      <c r="B4092" t="s">
        <v>10709</v>
      </c>
      <c r="C4092" t="s">
        <v>10710</v>
      </c>
      <c r="D4092" t="s">
        <v>427</v>
      </c>
      <c r="E4092" s="2" t="s">
        <v>269</v>
      </c>
      <c r="F4092" t="s">
        <v>1910</v>
      </c>
      <c r="G4092" s="2" t="s">
        <v>1015</v>
      </c>
      <c r="H4092" t="s">
        <v>1405</v>
      </c>
    </row>
    <row r="4093" spans="1:8" x14ac:dyDescent="0.15">
      <c r="A4093" s="232">
        <v>4107</v>
      </c>
      <c r="B4093" t="s">
        <v>10711</v>
      </c>
      <c r="C4093" t="s">
        <v>10712</v>
      </c>
      <c r="D4093" t="s">
        <v>427</v>
      </c>
      <c r="E4093" s="2" t="s">
        <v>269</v>
      </c>
      <c r="F4093" t="s">
        <v>2366</v>
      </c>
      <c r="G4093" s="2" t="s">
        <v>1008</v>
      </c>
      <c r="H4093" t="s">
        <v>1405</v>
      </c>
    </row>
    <row r="4094" spans="1:8" x14ac:dyDescent="0.15">
      <c r="A4094" s="232">
        <v>4108</v>
      </c>
      <c r="B4094" t="s">
        <v>10713</v>
      </c>
      <c r="C4094" t="s">
        <v>10714</v>
      </c>
      <c r="D4094" t="s">
        <v>407</v>
      </c>
      <c r="E4094" s="2" t="s">
        <v>270</v>
      </c>
      <c r="F4094" t="s">
        <v>1901</v>
      </c>
      <c r="G4094" s="2" t="s">
        <v>4188</v>
      </c>
      <c r="H4094" t="s">
        <v>1405</v>
      </c>
    </row>
    <row r="4095" spans="1:8" x14ac:dyDescent="0.15">
      <c r="A4095" s="232">
        <v>4109</v>
      </c>
      <c r="B4095" t="s">
        <v>10715</v>
      </c>
      <c r="C4095" t="s">
        <v>10716</v>
      </c>
      <c r="D4095" t="s">
        <v>407</v>
      </c>
      <c r="E4095" s="2" t="s">
        <v>269</v>
      </c>
      <c r="F4095" t="s">
        <v>1901</v>
      </c>
      <c r="G4095" s="2" t="s">
        <v>1296</v>
      </c>
      <c r="H4095" t="s">
        <v>1405</v>
      </c>
    </row>
    <row r="4096" spans="1:8" x14ac:dyDescent="0.15">
      <c r="A4096" s="232">
        <v>4110</v>
      </c>
      <c r="B4096" t="s">
        <v>10717</v>
      </c>
      <c r="C4096" t="s">
        <v>10718</v>
      </c>
      <c r="D4096" t="s">
        <v>407</v>
      </c>
      <c r="E4096" s="2" t="s">
        <v>269</v>
      </c>
      <c r="F4096" t="s">
        <v>1901</v>
      </c>
      <c r="G4096" s="2" t="s">
        <v>899</v>
      </c>
      <c r="H4096" t="s">
        <v>1405</v>
      </c>
    </row>
    <row r="4097" spans="1:8" x14ac:dyDescent="0.15">
      <c r="A4097" s="232">
        <v>4111</v>
      </c>
      <c r="B4097" t="s">
        <v>10719</v>
      </c>
      <c r="C4097" t="s">
        <v>10720</v>
      </c>
      <c r="D4097" t="s">
        <v>407</v>
      </c>
      <c r="E4097" s="2" t="s">
        <v>269</v>
      </c>
      <c r="F4097" t="s">
        <v>1901</v>
      </c>
      <c r="G4097" s="2" t="s">
        <v>563</v>
      </c>
      <c r="H4097" t="s">
        <v>1405</v>
      </c>
    </row>
    <row r="4098" spans="1:8" x14ac:dyDescent="0.15">
      <c r="A4098" s="232">
        <v>4112</v>
      </c>
      <c r="B4098" t="s">
        <v>10721</v>
      </c>
      <c r="C4098" t="s">
        <v>10722</v>
      </c>
      <c r="D4098" t="s">
        <v>407</v>
      </c>
      <c r="E4098" s="2" t="s">
        <v>269</v>
      </c>
      <c r="F4098" t="s">
        <v>1901</v>
      </c>
      <c r="G4098" s="2" t="s">
        <v>3372</v>
      </c>
      <c r="H4098" t="s">
        <v>1405</v>
      </c>
    </row>
    <row r="4099" spans="1:8" x14ac:dyDescent="0.15">
      <c r="A4099" s="232">
        <v>4113</v>
      </c>
      <c r="B4099" t="s">
        <v>10723</v>
      </c>
      <c r="C4099" t="s">
        <v>10724</v>
      </c>
      <c r="D4099" t="s">
        <v>407</v>
      </c>
      <c r="E4099" s="2" t="s">
        <v>269</v>
      </c>
      <c r="F4099" t="s">
        <v>1901</v>
      </c>
      <c r="G4099" s="2" t="s">
        <v>10725</v>
      </c>
      <c r="H4099" t="s">
        <v>1405</v>
      </c>
    </row>
    <row r="4100" spans="1:8" x14ac:dyDescent="0.15">
      <c r="A4100" s="232">
        <v>4114</v>
      </c>
      <c r="B4100" t="s">
        <v>10726</v>
      </c>
      <c r="C4100" t="s">
        <v>10727</v>
      </c>
      <c r="D4100" t="s">
        <v>407</v>
      </c>
      <c r="E4100" s="2" t="s">
        <v>269</v>
      </c>
      <c r="F4100" t="s">
        <v>1901</v>
      </c>
      <c r="G4100" s="2" t="s">
        <v>699</v>
      </c>
      <c r="H4100" t="s">
        <v>1405</v>
      </c>
    </row>
    <row r="4101" spans="1:8" x14ac:dyDescent="0.15">
      <c r="A4101" s="232">
        <v>4115</v>
      </c>
      <c r="B4101" t="s">
        <v>10728</v>
      </c>
      <c r="C4101" t="s">
        <v>10729</v>
      </c>
      <c r="D4101" t="s">
        <v>407</v>
      </c>
      <c r="E4101" s="2" t="s">
        <v>269</v>
      </c>
      <c r="F4101" t="s">
        <v>1901</v>
      </c>
      <c r="G4101" s="2" t="s">
        <v>519</v>
      </c>
      <c r="H4101" t="s">
        <v>1405</v>
      </c>
    </row>
    <row r="4102" spans="1:8" x14ac:dyDescent="0.15">
      <c r="A4102" s="232">
        <v>4116</v>
      </c>
      <c r="B4102" t="s">
        <v>10730</v>
      </c>
      <c r="C4102" t="s">
        <v>10731</v>
      </c>
      <c r="D4102" t="s">
        <v>407</v>
      </c>
      <c r="E4102" s="2" t="s">
        <v>269</v>
      </c>
      <c r="F4102" t="s">
        <v>1901</v>
      </c>
      <c r="G4102" s="2" t="s">
        <v>608</v>
      </c>
      <c r="H4102" t="s">
        <v>1405</v>
      </c>
    </row>
    <row r="4103" spans="1:8" x14ac:dyDescent="0.15">
      <c r="A4103" s="232">
        <v>4117</v>
      </c>
      <c r="B4103" t="s">
        <v>10732</v>
      </c>
      <c r="C4103" t="s">
        <v>10733</v>
      </c>
      <c r="D4103" t="s">
        <v>407</v>
      </c>
      <c r="E4103" s="2" t="s">
        <v>269</v>
      </c>
      <c r="F4103" t="s">
        <v>1901</v>
      </c>
      <c r="G4103" s="2" t="s">
        <v>973</v>
      </c>
      <c r="H4103" t="s">
        <v>1405</v>
      </c>
    </row>
    <row r="4104" spans="1:8" x14ac:dyDescent="0.15">
      <c r="A4104" s="232">
        <v>4118</v>
      </c>
      <c r="B4104" t="s">
        <v>10734</v>
      </c>
      <c r="C4104" t="s">
        <v>10735</v>
      </c>
      <c r="D4104" t="s">
        <v>407</v>
      </c>
      <c r="E4104" s="2" t="s">
        <v>269</v>
      </c>
      <c r="F4104" t="s">
        <v>1901</v>
      </c>
      <c r="G4104" s="2" t="s">
        <v>756</v>
      </c>
      <c r="H4104" t="s">
        <v>1405</v>
      </c>
    </row>
    <row r="4105" spans="1:8" x14ac:dyDescent="0.15">
      <c r="A4105" s="232">
        <v>4119</v>
      </c>
      <c r="B4105" t="s">
        <v>10736</v>
      </c>
      <c r="C4105" t="s">
        <v>10737</v>
      </c>
      <c r="D4105" t="s">
        <v>407</v>
      </c>
      <c r="E4105" s="2" t="s">
        <v>269</v>
      </c>
      <c r="F4105" t="s">
        <v>1901</v>
      </c>
      <c r="G4105" s="2" t="s">
        <v>1309</v>
      </c>
      <c r="H4105" t="s">
        <v>1405</v>
      </c>
    </row>
    <row r="4106" spans="1:8" x14ac:dyDescent="0.15">
      <c r="A4106" s="232">
        <v>4120</v>
      </c>
      <c r="B4106" t="s">
        <v>10738</v>
      </c>
      <c r="C4106" t="s">
        <v>10739</v>
      </c>
      <c r="D4106" t="s">
        <v>407</v>
      </c>
      <c r="E4106" s="2" t="s">
        <v>269</v>
      </c>
      <c r="F4106" t="s">
        <v>1901</v>
      </c>
      <c r="G4106" s="2" t="s">
        <v>4052</v>
      </c>
      <c r="H4106" t="s">
        <v>1405</v>
      </c>
    </row>
    <row r="4107" spans="1:8" x14ac:dyDescent="0.15">
      <c r="A4107" s="232">
        <v>4121</v>
      </c>
      <c r="B4107" t="s">
        <v>10740</v>
      </c>
      <c r="C4107" t="s">
        <v>10741</v>
      </c>
      <c r="D4107" t="s">
        <v>407</v>
      </c>
      <c r="E4107" s="2" t="s">
        <v>269</v>
      </c>
      <c r="F4107" t="s">
        <v>1901</v>
      </c>
      <c r="G4107" s="2" t="s">
        <v>982</v>
      </c>
      <c r="H4107" t="s">
        <v>1405</v>
      </c>
    </row>
    <row r="4108" spans="1:8" x14ac:dyDescent="0.15">
      <c r="A4108" s="232">
        <v>4122</v>
      </c>
      <c r="B4108" t="s">
        <v>10742</v>
      </c>
      <c r="C4108" t="s">
        <v>10743</v>
      </c>
      <c r="D4108" t="s">
        <v>407</v>
      </c>
      <c r="E4108" s="2" t="s">
        <v>269</v>
      </c>
      <c r="F4108" t="s">
        <v>1901</v>
      </c>
      <c r="G4108" s="2" t="s">
        <v>723</v>
      </c>
      <c r="H4108" t="s">
        <v>1405</v>
      </c>
    </row>
    <row r="4109" spans="1:8" x14ac:dyDescent="0.15">
      <c r="A4109" s="232">
        <v>4123</v>
      </c>
      <c r="B4109" t="s">
        <v>10744</v>
      </c>
      <c r="C4109" t="s">
        <v>10745</v>
      </c>
      <c r="D4109" t="s">
        <v>407</v>
      </c>
      <c r="E4109" s="2" t="s">
        <v>269</v>
      </c>
      <c r="F4109" t="s">
        <v>1901</v>
      </c>
      <c r="G4109" s="2" t="s">
        <v>733</v>
      </c>
      <c r="H4109" t="s">
        <v>1405</v>
      </c>
    </row>
    <row r="4110" spans="1:8" x14ac:dyDescent="0.15">
      <c r="A4110" s="232">
        <v>4124</v>
      </c>
      <c r="B4110" t="s">
        <v>10746</v>
      </c>
      <c r="C4110" t="s">
        <v>10747</v>
      </c>
      <c r="D4110" t="s">
        <v>407</v>
      </c>
      <c r="E4110" s="2" t="s">
        <v>269</v>
      </c>
      <c r="F4110" t="s">
        <v>1901</v>
      </c>
      <c r="G4110" s="2" t="s">
        <v>1166</v>
      </c>
      <c r="H4110" t="s">
        <v>1405</v>
      </c>
    </row>
    <row r="4111" spans="1:8" x14ac:dyDescent="0.15">
      <c r="A4111" s="232">
        <v>4125</v>
      </c>
      <c r="B4111" t="s">
        <v>10748</v>
      </c>
      <c r="C4111" t="s">
        <v>10749</v>
      </c>
      <c r="D4111" t="s">
        <v>407</v>
      </c>
      <c r="E4111" s="2" t="s">
        <v>269</v>
      </c>
      <c r="F4111" t="s">
        <v>1901</v>
      </c>
      <c r="G4111" s="2" t="s">
        <v>1093</v>
      </c>
      <c r="H4111" t="s">
        <v>1405</v>
      </c>
    </row>
    <row r="4112" spans="1:8" x14ac:dyDescent="0.15">
      <c r="A4112" s="232">
        <v>4126</v>
      </c>
      <c r="B4112" t="s">
        <v>10750</v>
      </c>
      <c r="C4112" t="s">
        <v>10751</v>
      </c>
      <c r="D4112" t="s">
        <v>407</v>
      </c>
      <c r="E4112" s="2" t="s">
        <v>269</v>
      </c>
      <c r="F4112" t="s">
        <v>1901</v>
      </c>
      <c r="G4112" s="2" t="s">
        <v>986</v>
      </c>
      <c r="H4112" t="s">
        <v>1405</v>
      </c>
    </row>
    <row r="4113" spans="1:8" x14ac:dyDescent="0.15">
      <c r="A4113" s="232">
        <v>4127</v>
      </c>
      <c r="B4113" t="s">
        <v>10752</v>
      </c>
      <c r="C4113" t="s">
        <v>10753</v>
      </c>
      <c r="D4113" t="s">
        <v>407</v>
      </c>
      <c r="E4113" s="2" t="s">
        <v>269</v>
      </c>
      <c r="F4113" t="s">
        <v>1901</v>
      </c>
      <c r="G4113" s="2" t="s">
        <v>1347</v>
      </c>
      <c r="H4113" t="s">
        <v>1405</v>
      </c>
    </row>
    <row r="4114" spans="1:8" x14ac:dyDescent="0.15">
      <c r="A4114" s="232">
        <v>4128</v>
      </c>
      <c r="B4114" t="s">
        <v>10754</v>
      </c>
      <c r="C4114" t="s">
        <v>10755</v>
      </c>
      <c r="D4114" t="s">
        <v>407</v>
      </c>
      <c r="E4114" s="2" t="s">
        <v>271</v>
      </c>
      <c r="F4114" t="s">
        <v>2010</v>
      </c>
      <c r="G4114" s="2" t="s">
        <v>1290</v>
      </c>
      <c r="H4114" t="s">
        <v>1405</v>
      </c>
    </row>
    <row r="4115" spans="1:8" x14ac:dyDescent="0.15">
      <c r="A4115" s="232">
        <v>4129</v>
      </c>
      <c r="B4115" t="s">
        <v>10756</v>
      </c>
      <c r="C4115" t="s">
        <v>10757</v>
      </c>
      <c r="D4115" t="s">
        <v>407</v>
      </c>
      <c r="E4115" s="2" t="s">
        <v>270</v>
      </c>
      <c r="F4115" t="s">
        <v>1901</v>
      </c>
      <c r="G4115" s="2" t="s">
        <v>3524</v>
      </c>
      <c r="H4115" t="s">
        <v>1405</v>
      </c>
    </row>
    <row r="4116" spans="1:8" x14ac:dyDescent="0.15">
      <c r="A4116" s="232">
        <v>4130</v>
      </c>
      <c r="B4116" t="s">
        <v>10758</v>
      </c>
      <c r="C4116" t="s">
        <v>10759</v>
      </c>
      <c r="D4116" t="s">
        <v>407</v>
      </c>
      <c r="E4116" s="2" t="s">
        <v>270</v>
      </c>
      <c r="F4116" t="s">
        <v>1901</v>
      </c>
      <c r="G4116" s="2" t="s">
        <v>2363</v>
      </c>
      <c r="H4116" t="s">
        <v>1405</v>
      </c>
    </row>
    <row r="4117" spans="1:8" x14ac:dyDescent="0.15">
      <c r="A4117" s="232">
        <v>4131</v>
      </c>
      <c r="B4117" t="s">
        <v>10760</v>
      </c>
      <c r="C4117" t="s">
        <v>10761</v>
      </c>
      <c r="D4117" t="s">
        <v>407</v>
      </c>
      <c r="E4117" s="2" t="s">
        <v>271</v>
      </c>
      <c r="F4117" t="s">
        <v>1901</v>
      </c>
      <c r="G4117" s="2" t="s">
        <v>10762</v>
      </c>
      <c r="H4117" t="s">
        <v>1405</v>
      </c>
    </row>
    <row r="4118" spans="1:8" x14ac:dyDescent="0.15">
      <c r="A4118" s="232">
        <v>4132</v>
      </c>
      <c r="B4118" t="s">
        <v>10763</v>
      </c>
      <c r="C4118" t="s">
        <v>10763</v>
      </c>
      <c r="D4118" t="s">
        <v>407</v>
      </c>
      <c r="E4118" s="2" t="s">
        <v>270</v>
      </c>
      <c r="F4118" t="s">
        <v>1901</v>
      </c>
      <c r="G4118" s="2" t="s">
        <v>10764</v>
      </c>
      <c r="H4118" t="s">
        <v>10765</v>
      </c>
    </row>
    <row r="4119" spans="1:8" x14ac:dyDescent="0.15">
      <c r="A4119" s="232">
        <v>4133</v>
      </c>
      <c r="B4119" t="s">
        <v>10766</v>
      </c>
      <c r="C4119" t="s">
        <v>10767</v>
      </c>
      <c r="D4119" t="s">
        <v>407</v>
      </c>
      <c r="E4119" s="2" t="s">
        <v>271</v>
      </c>
      <c r="F4119" t="s">
        <v>1901</v>
      </c>
      <c r="G4119" s="2" t="s">
        <v>3171</v>
      </c>
      <c r="H4119" t="s">
        <v>1405</v>
      </c>
    </row>
    <row r="4120" spans="1:8" x14ac:dyDescent="0.15">
      <c r="A4120" s="232">
        <v>4134</v>
      </c>
      <c r="B4120" t="s">
        <v>10768</v>
      </c>
      <c r="C4120" t="s">
        <v>10769</v>
      </c>
      <c r="D4120" t="s">
        <v>407</v>
      </c>
      <c r="E4120" s="2" t="s">
        <v>270</v>
      </c>
      <c r="F4120" t="s">
        <v>1901</v>
      </c>
      <c r="G4120" s="2" t="s">
        <v>639</v>
      </c>
      <c r="H4120" t="s">
        <v>1405</v>
      </c>
    </row>
    <row r="4121" spans="1:8" x14ac:dyDescent="0.15">
      <c r="A4121" s="232">
        <v>4135</v>
      </c>
      <c r="B4121" t="s">
        <v>10770</v>
      </c>
      <c r="C4121" t="s">
        <v>10771</v>
      </c>
      <c r="D4121" t="s">
        <v>407</v>
      </c>
      <c r="E4121" s="2" t="s">
        <v>271</v>
      </c>
      <c r="F4121" t="s">
        <v>1901</v>
      </c>
      <c r="G4121" s="2" t="s">
        <v>10772</v>
      </c>
      <c r="H4121" t="s">
        <v>1405</v>
      </c>
    </row>
    <row r="4122" spans="1:8" x14ac:dyDescent="0.15">
      <c r="A4122" s="232">
        <v>4136</v>
      </c>
      <c r="B4122" t="s">
        <v>10773</v>
      </c>
      <c r="C4122" t="s">
        <v>10774</v>
      </c>
      <c r="D4122" t="s">
        <v>407</v>
      </c>
      <c r="E4122" s="2" t="s">
        <v>271</v>
      </c>
      <c r="F4122" t="s">
        <v>1901</v>
      </c>
      <c r="G4122" s="2" t="s">
        <v>10775</v>
      </c>
      <c r="H4122" t="s">
        <v>1405</v>
      </c>
    </row>
    <row r="4123" spans="1:8" x14ac:dyDescent="0.15">
      <c r="A4123" s="232">
        <v>4137</v>
      </c>
      <c r="B4123" t="s">
        <v>10776</v>
      </c>
      <c r="C4123" t="s">
        <v>10777</v>
      </c>
      <c r="D4123" t="s">
        <v>407</v>
      </c>
      <c r="E4123" s="2" t="s">
        <v>270</v>
      </c>
      <c r="F4123" t="s">
        <v>1901</v>
      </c>
      <c r="G4123" s="2" t="s">
        <v>878</v>
      </c>
      <c r="H4123" t="s">
        <v>1405</v>
      </c>
    </row>
    <row r="4124" spans="1:8" x14ac:dyDescent="0.15">
      <c r="A4124" s="232">
        <v>4138</v>
      </c>
      <c r="B4124" t="s">
        <v>10778</v>
      </c>
      <c r="C4124" t="s">
        <v>10779</v>
      </c>
      <c r="D4124" t="s">
        <v>407</v>
      </c>
      <c r="E4124" s="2" t="s">
        <v>270</v>
      </c>
      <c r="F4124" t="s">
        <v>1901</v>
      </c>
      <c r="G4124" s="2" t="s">
        <v>2802</v>
      </c>
      <c r="H4124" t="s">
        <v>1405</v>
      </c>
    </row>
    <row r="4125" spans="1:8" x14ac:dyDescent="0.15">
      <c r="A4125" s="232">
        <v>4139</v>
      </c>
      <c r="B4125" t="s">
        <v>10780</v>
      </c>
      <c r="C4125" t="s">
        <v>10781</v>
      </c>
      <c r="D4125" t="s">
        <v>407</v>
      </c>
      <c r="E4125" s="2" t="s">
        <v>271</v>
      </c>
      <c r="F4125" t="s">
        <v>1901</v>
      </c>
      <c r="G4125" s="2" t="s">
        <v>2286</v>
      </c>
      <c r="H4125" t="s">
        <v>1405</v>
      </c>
    </row>
    <row r="4126" spans="1:8" x14ac:dyDescent="0.15">
      <c r="A4126" s="232">
        <v>4140</v>
      </c>
      <c r="B4126" t="s">
        <v>10782</v>
      </c>
      <c r="C4126" t="s">
        <v>10783</v>
      </c>
      <c r="D4126" t="s">
        <v>407</v>
      </c>
      <c r="E4126" s="2" t="s">
        <v>271</v>
      </c>
      <c r="F4126" t="s">
        <v>1901</v>
      </c>
      <c r="G4126" s="2" t="s">
        <v>1994</v>
      </c>
      <c r="H4126" t="s">
        <v>1405</v>
      </c>
    </row>
    <row r="4127" spans="1:8" x14ac:dyDescent="0.15">
      <c r="A4127" s="232">
        <v>4141</v>
      </c>
      <c r="B4127" t="s">
        <v>10784</v>
      </c>
      <c r="C4127" t="s">
        <v>10785</v>
      </c>
      <c r="D4127" t="s">
        <v>407</v>
      </c>
      <c r="E4127" s="2" t="s">
        <v>271</v>
      </c>
      <c r="F4127" t="s">
        <v>1901</v>
      </c>
      <c r="G4127" s="2" t="s">
        <v>1234</v>
      </c>
      <c r="H4127" t="s">
        <v>1405</v>
      </c>
    </row>
    <row r="4128" spans="1:8" x14ac:dyDescent="0.15">
      <c r="A4128" s="232">
        <v>4142</v>
      </c>
      <c r="B4128" t="s">
        <v>10786</v>
      </c>
      <c r="C4128" t="s">
        <v>10787</v>
      </c>
      <c r="D4128" t="s">
        <v>407</v>
      </c>
      <c r="E4128" s="2" t="s">
        <v>271</v>
      </c>
      <c r="F4128" t="s">
        <v>1901</v>
      </c>
      <c r="G4128" s="2" t="s">
        <v>494</v>
      </c>
      <c r="H4128" t="s">
        <v>1405</v>
      </c>
    </row>
    <row r="4129" spans="1:8" x14ac:dyDescent="0.15">
      <c r="A4129" s="232">
        <v>4143</v>
      </c>
      <c r="B4129" t="s">
        <v>10788</v>
      </c>
      <c r="C4129" t="s">
        <v>10789</v>
      </c>
      <c r="D4129" t="s">
        <v>407</v>
      </c>
      <c r="E4129" s="2" t="s">
        <v>271</v>
      </c>
      <c r="F4129" t="s">
        <v>1901</v>
      </c>
      <c r="G4129" s="2" t="s">
        <v>10790</v>
      </c>
      <c r="H4129" t="s">
        <v>1405</v>
      </c>
    </row>
    <row r="4130" spans="1:8" x14ac:dyDescent="0.15">
      <c r="A4130" s="232">
        <v>4144</v>
      </c>
      <c r="B4130" t="s">
        <v>10791</v>
      </c>
      <c r="C4130" t="s">
        <v>10792</v>
      </c>
      <c r="D4130" t="s">
        <v>407</v>
      </c>
      <c r="E4130" s="2" t="s">
        <v>270</v>
      </c>
      <c r="F4130" t="s">
        <v>1901</v>
      </c>
      <c r="G4130" s="2" t="s">
        <v>10793</v>
      </c>
      <c r="H4130" t="s">
        <v>1405</v>
      </c>
    </row>
    <row r="4131" spans="1:8" x14ac:dyDescent="0.15">
      <c r="A4131" s="232">
        <v>4145</v>
      </c>
      <c r="B4131" t="s">
        <v>10794</v>
      </c>
      <c r="C4131" t="s">
        <v>10795</v>
      </c>
      <c r="D4131" t="s">
        <v>407</v>
      </c>
      <c r="E4131" s="2" t="s">
        <v>270</v>
      </c>
      <c r="F4131" t="s">
        <v>1901</v>
      </c>
      <c r="G4131" s="2" t="s">
        <v>774</v>
      </c>
      <c r="H4131" t="s">
        <v>1405</v>
      </c>
    </row>
    <row r="4132" spans="1:8" x14ac:dyDescent="0.15">
      <c r="A4132" s="232">
        <v>4146</v>
      </c>
      <c r="B4132" t="s">
        <v>10796</v>
      </c>
      <c r="C4132" t="s">
        <v>10797</v>
      </c>
      <c r="D4132" t="s">
        <v>407</v>
      </c>
      <c r="E4132" s="2" t="s">
        <v>270</v>
      </c>
      <c r="F4132" t="s">
        <v>1901</v>
      </c>
      <c r="G4132" s="2" t="s">
        <v>3080</v>
      </c>
      <c r="H4132" t="s">
        <v>1405</v>
      </c>
    </row>
    <row r="4133" spans="1:8" x14ac:dyDescent="0.15">
      <c r="A4133" s="232">
        <v>4147</v>
      </c>
      <c r="B4133" t="s">
        <v>10798</v>
      </c>
      <c r="C4133" t="s">
        <v>10799</v>
      </c>
      <c r="D4133" t="s">
        <v>407</v>
      </c>
      <c r="E4133" s="2" t="s">
        <v>271</v>
      </c>
      <c r="F4133" t="s">
        <v>1901</v>
      </c>
      <c r="G4133" s="2" t="s">
        <v>10800</v>
      </c>
      <c r="H4133" t="s">
        <v>1405</v>
      </c>
    </row>
    <row r="4134" spans="1:8" x14ac:dyDescent="0.15">
      <c r="A4134" s="232">
        <v>4148</v>
      </c>
      <c r="B4134" t="s">
        <v>10801</v>
      </c>
      <c r="C4134" t="s">
        <v>10802</v>
      </c>
      <c r="D4134" t="s">
        <v>407</v>
      </c>
      <c r="E4134" s="2" t="s">
        <v>270</v>
      </c>
      <c r="F4134" t="s">
        <v>1901</v>
      </c>
      <c r="G4134" s="2" t="s">
        <v>3919</v>
      </c>
      <c r="H4134" t="s">
        <v>1405</v>
      </c>
    </row>
    <row r="4135" spans="1:8" x14ac:dyDescent="0.15">
      <c r="A4135" s="232">
        <v>4149</v>
      </c>
      <c r="B4135" t="s">
        <v>10803</v>
      </c>
      <c r="C4135" t="s">
        <v>10804</v>
      </c>
      <c r="D4135" t="s">
        <v>407</v>
      </c>
      <c r="E4135" s="2" t="s">
        <v>271</v>
      </c>
      <c r="F4135" t="s">
        <v>1901</v>
      </c>
      <c r="G4135" s="2" t="s">
        <v>586</v>
      </c>
      <c r="H4135" t="s">
        <v>1405</v>
      </c>
    </row>
    <row r="4136" spans="1:8" x14ac:dyDescent="0.15">
      <c r="A4136" s="232">
        <v>4150</v>
      </c>
      <c r="B4136" t="s">
        <v>10805</v>
      </c>
      <c r="C4136" t="s">
        <v>10806</v>
      </c>
      <c r="D4136" t="s">
        <v>407</v>
      </c>
      <c r="E4136" s="2" t="s">
        <v>271</v>
      </c>
      <c r="F4136" t="s">
        <v>1901</v>
      </c>
      <c r="G4136" s="2" t="s">
        <v>2759</v>
      </c>
      <c r="H4136" t="s">
        <v>1405</v>
      </c>
    </row>
    <row r="4137" spans="1:8" x14ac:dyDescent="0.15">
      <c r="A4137" s="232">
        <v>4151</v>
      </c>
      <c r="B4137" t="s">
        <v>10807</v>
      </c>
      <c r="C4137" t="s">
        <v>10808</v>
      </c>
      <c r="D4137" t="s">
        <v>407</v>
      </c>
      <c r="E4137" s="2" t="s">
        <v>271</v>
      </c>
      <c r="F4137" t="s">
        <v>1901</v>
      </c>
      <c r="G4137" s="2" t="s">
        <v>1178</v>
      </c>
      <c r="H4137" t="s">
        <v>1405</v>
      </c>
    </row>
    <row r="4138" spans="1:8" x14ac:dyDescent="0.15">
      <c r="A4138" s="232">
        <v>4152</v>
      </c>
      <c r="B4138" t="s">
        <v>10809</v>
      </c>
      <c r="C4138" t="s">
        <v>10810</v>
      </c>
      <c r="D4138" t="s">
        <v>407</v>
      </c>
      <c r="E4138" s="2" t="s">
        <v>270</v>
      </c>
      <c r="F4138" t="s">
        <v>1901</v>
      </c>
      <c r="G4138" s="2" t="s">
        <v>2920</v>
      </c>
      <c r="H4138" t="s">
        <v>1405</v>
      </c>
    </row>
    <row r="4139" spans="1:8" x14ac:dyDescent="0.15">
      <c r="A4139" s="232">
        <v>4153</v>
      </c>
      <c r="B4139" t="s">
        <v>10811</v>
      </c>
      <c r="C4139" t="s">
        <v>10812</v>
      </c>
      <c r="D4139" t="s">
        <v>407</v>
      </c>
      <c r="E4139" s="2" t="s">
        <v>270</v>
      </c>
      <c r="F4139" t="s">
        <v>1901</v>
      </c>
      <c r="G4139" s="2" t="s">
        <v>5574</v>
      </c>
      <c r="H4139" t="s">
        <v>1405</v>
      </c>
    </row>
    <row r="4140" spans="1:8" x14ac:dyDescent="0.15">
      <c r="A4140" s="232">
        <v>4154</v>
      </c>
      <c r="B4140" t="s">
        <v>10813</v>
      </c>
      <c r="C4140" t="s">
        <v>10814</v>
      </c>
      <c r="D4140" t="s">
        <v>407</v>
      </c>
      <c r="E4140" s="2" t="s">
        <v>270</v>
      </c>
      <c r="F4140" t="s">
        <v>1901</v>
      </c>
      <c r="G4140" s="2" t="s">
        <v>503</v>
      </c>
      <c r="H4140" t="s">
        <v>1405</v>
      </c>
    </row>
    <row r="4141" spans="1:8" x14ac:dyDescent="0.15">
      <c r="A4141" s="232">
        <v>4155</v>
      </c>
      <c r="B4141" t="s">
        <v>10815</v>
      </c>
      <c r="C4141" t="s">
        <v>10816</v>
      </c>
      <c r="D4141" t="s">
        <v>407</v>
      </c>
      <c r="E4141" s="2" t="s">
        <v>271</v>
      </c>
      <c r="F4141" t="s">
        <v>1901</v>
      </c>
      <c r="G4141" s="2" t="s">
        <v>1035</v>
      </c>
      <c r="H4141" t="s">
        <v>1405</v>
      </c>
    </row>
    <row r="4142" spans="1:8" x14ac:dyDescent="0.15">
      <c r="A4142" s="232">
        <v>4156</v>
      </c>
      <c r="B4142" t="s">
        <v>10817</v>
      </c>
      <c r="C4142" t="s">
        <v>10818</v>
      </c>
      <c r="D4142" t="s">
        <v>407</v>
      </c>
      <c r="E4142" s="2" t="s">
        <v>270</v>
      </c>
      <c r="F4142" t="s">
        <v>1901</v>
      </c>
      <c r="G4142" s="2" t="s">
        <v>1004</v>
      </c>
      <c r="H4142" t="s">
        <v>1405</v>
      </c>
    </row>
    <row r="4143" spans="1:8" x14ac:dyDescent="0.15">
      <c r="A4143" s="232">
        <v>4157</v>
      </c>
      <c r="B4143" t="s">
        <v>10819</v>
      </c>
      <c r="C4143" t="s">
        <v>10820</v>
      </c>
      <c r="D4143" t="s">
        <v>407</v>
      </c>
      <c r="E4143" s="2" t="s">
        <v>270</v>
      </c>
      <c r="F4143" t="s">
        <v>1901</v>
      </c>
      <c r="G4143" s="2" t="s">
        <v>3953</v>
      </c>
      <c r="H4143" t="s">
        <v>1405</v>
      </c>
    </row>
    <row r="4144" spans="1:8" x14ac:dyDescent="0.15">
      <c r="A4144" s="232">
        <v>4158</v>
      </c>
      <c r="B4144" t="s">
        <v>10821</v>
      </c>
      <c r="C4144" t="s">
        <v>10822</v>
      </c>
      <c r="D4144" t="s">
        <v>407</v>
      </c>
      <c r="E4144" s="2" t="s">
        <v>270</v>
      </c>
      <c r="F4144" t="s">
        <v>1901</v>
      </c>
      <c r="G4144" s="2" t="s">
        <v>681</v>
      </c>
      <c r="H4144" t="s">
        <v>1405</v>
      </c>
    </row>
    <row r="4145" spans="1:8" x14ac:dyDescent="0.15">
      <c r="A4145" s="232">
        <v>4159</v>
      </c>
      <c r="B4145" t="s">
        <v>10823</v>
      </c>
      <c r="C4145" t="s">
        <v>10824</v>
      </c>
      <c r="D4145" t="s">
        <v>407</v>
      </c>
      <c r="E4145" s="2" t="s">
        <v>271</v>
      </c>
      <c r="F4145" t="s">
        <v>1901</v>
      </c>
      <c r="G4145" s="2" t="s">
        <v>10825</v>
      </c>
      <c r="H4145" t="s">
        <v>1405</v>
      </c>
    </row>
    <row r="4146" spans="1:8" x14ac:dyDescent="0.15">
      <c r="A4146" s="232">
        <v>4160</v>
      </c>
      <c r="B4146" t="s">
        <v>10826</v>
      </c>
      <c r="C4146" t="s">
        <v>10827</v>
      </c>
      <c r="D4146" t="s">
        <v>407</v>
      </c>
      <c r="E4146" s="2" t="s">
        <v>270</v>
      </c>
      <c r="F4146" t="s">
        <v>1901</v>
      </c>
      <c r="G4146" s="2" t="s">
        <v>987</v>
      </c>
      <c r="H4146" t="s">
        <v>1405</v>
      </c>
    </row>
    <row r="4147" spans="1:8" x14ac:dyDescent="0.15">
      <c r="A4147" s="232">
        <v>4161</v>
      </c>
      <c r="B4147" t="s">
        <v>10828</v>
      </c>
      <c r="C4147" t="s">
        <v>10829</v>
      </c>
      <c r="D4147" t="s">
        <v>407</v>
      </c>
      <c r="E4147" s="2" t="s">
        <v>271</v>
      </c>
      <c r="F4147" t="s">
        <v>1901</v>
      </c>
      <c r="G4147" s="2" t="s">
        <v>10830</v>
      </c>
      <c r="H4147" t="s">
        <v>1405</v>
      </c>
    </row>
    <row r="4148" spans="1:8" x14ac:dyDescent="0.15">
      <c r="A4148" s="232">
        <v>4162</v>
      </c>
      <c r="B4148" t="s">
        <v>10831</v>
      </c>
      <c r="C4148" t="s">
        <v>2383</v>
      </c>
      <c r="D4148" t="s">
        <v>407</v>
      </c>
      <c r="E4148" s="2" t="s">
        <v>270</v>
      </c>
      <c r="F4148" t="s">
        <v>1901</v>
      </c>
      <c r="G4148" s="2" t="s">
        <v>3508</v>
      </c>
      <c r="H4148" t="s">
        <v>1405</v>
      </c>
    </row>
    <row r="4149" spans="1:8" x14ac:dyDescent="0.15">
      <c r="A4149" s="232">
        <v>4163</v>
      </c>
      <c r="B4149" t="s">
        <v>10832</v>
      </c>
      <c r="C4149" t="s">
        <v>10833</v>
      </c>
      <c r="D4149" t="s">
        <v>407</v>
      </c>
      <c r="E4149" s="2" t="s">
        <v>270</v>
      </c>
      <c r="F4149" t="s">
        <v>1901</v>
      </c>
      <c r="G4149" s="2" t="s">
        <v>658</v>
      </c>
      <c r="H4149" t="s">
        <v>1405</v>
      </c>
    </row>
    <row r="4150" spans="1:8" x14ac:dyDescent="0.15">
      <c r="A4150" s="232">
        <v>4164</v>
      </c>
      <c r="B4150" t="s">
        <v>10834</v>
      </c>
      <c r="C4150" t="s">
        <v>10835</v>
      </c>
      <c r="D4150" t="s">
        <v>407</v>
      </c>
      <c r="E4150" s="2" t="s">
        <v>271</v>
      </c>
      <c r="F4150" t="s">
        <v>1901</v>
      </c>
      <c r="G4150" s="2" t="s">
        <v>714</v>
      </c>
      <c r="H4150" t="s">
        <v>1405</v>
      </c>
    </row>
    <row r="4151" spans="1:8" x14ac:dyDescent="0.15">
      <c r="A4151" s="232">
        <v>4165</v>
      </c>
      <c r="B4151" t="s">
        <v>10836</v>
      </c>
      <c r="C4151" t="s">
        <v>10837</v>
      </c>
      <c r="D4151" t="s">
        <v>407</v>
      </c>
      <c r="E4151" s="2" t="s">
        <v>271</v>
      </c>
      <c r="F4151" t="s">
        <v>1901</v>
      </c>
      <c r="G4151" s="2" t="s">
        <v>10838</v>
      </c>
      <c r="H4151" t="s">
        <v>1405</v>
      </c>
    </row>
    <row r="4152" spans="1:8" x14ac:dyDescent="0.15">
      <c r="A4152" s="232">
        <v>4166</v>
      </c>
      <c r="B4152" t="s">
        <v>10839</v>
      </c>
      <c r="C4152" t="s">
        <v>10840</v>
      </c>
      <c r="D4152" t="s">
        <v>407</v>
      </c>
      <c r="E4152" s="2" t="s">
        <v>271</v>
      </c>
      <c r="F4152" t="s">
        <v>1901</v>
      </c>
      <c r="G4152" s="2" t="s">
        <v>6617</v>
      </c>
      <c r="H4152" t="s">
        <v>1405</v>
      </c>
    </row>
    <row r="4153" spans="1:8" x14ac:dyDescent="0.15">
      <c r="A4153" s="232">
        <v>4167</v>
      </c>
      <c r="B4153" t="s">
        <v>10841</v>
      </c>
      <c r="C4153" t="s">
        <v>1400</v>
      </c>
      <c r="D4153" t="s">
        <v>407</v>
      </c>
      <c r="E4153" s="2" t="s">
        <v>269</v>
      </c>
      <c r="F4153" t="s">
        <v>1901</v>
      </c>
      <c r="G4153" s="2" t="s">
        <v>882</v>
      </c>
      <c r="H4153" t="s">
        <v>1405</v>
      </c>
    </row>
    <row r="4154" spans="1:8" x14ac:dyDescent="0.15">
      <c r="A4154" s="232">
        <v>4168</v>
      </c>
      <c r="B4154" t="s">
        <v>10842</v>
      </c>
      <c r="C4154" t="s">
        <v>10843</v>
      </c>
      <c r="D4154" t="s">
        <v>407</v>
      </c>
      <c r="E4154" s="2" t="s">
        <v>269</v>
      </c>
      <c r="F4154" t="s">
        <v>1901</v>
      </c>
      <c r="G4154" s="2" t="s">
        <v>824</v>
      </c>
      <c r="H4154" t="s">
        <v>1405</v>
      </c>
    </row>
    <row r="4155" spans="1:8" x14ac:dyDescent="0.15">
      <c r="A4155" s="232">
        <v>4169</v>
      </c>
      <c r="B4155" t="s">
        <v>10844</v>
      </c>
      <c r="C4155" t="s">
        <v>10845</v>
      </c>
      <c r="D4155" t="s">
        <v>407</v>
      </c>
      <c r="E4155" s="2" t="s">
        <v>269</v>
      </c>
      <c r="F4155" t="s">
        <v>1901</v>
      </c>
      <c r="G4155" s="2" t="s">
        <v>2217</v>
      </c>
      <c r="H4155" t="s">
        <v>1405</v>
      </c>
    </row>
    <row r="4156" spans="1:8" x14ac:dyDescent="0.15">
      <c r="A4156" s="232">
        <v>4170</v>
      </c>
      <c r="B4156" t="s">
        <v>10846</v>
      </c>
      <c r="C4156" t="s">
        <v>10847</v>
      </c>
      <c r="D4156" t="s">
        <v>407</v>
      </c>
      <c r="E4156" s="2" t="s">
        <v>269</v>
      </c>
      <c r="F4156" t="s">
        <v>1901</v>
      </c>
      <c r="G4156" s="2" t="s">
        <v>2628</v>
      </c>
      <c r="H4156" t="s">
        <v>1405</v>
      </c>
    </row>
    <row r="4157" spans="1:8" x14ac:dyDescent="0.15">
      <c r="A4157" s="232">
        <v>4171</v>
      </c>
      <c r="B4157" t="s">
        <v>10848</v>
      </c>
      <c r="C4157" t="s">
        <v>10849</v>
      </c>
      <c r="D4157" t="s">
        <v>407</v>
      </c>
      <c r="E4157" s="2" t="s">
        <v>269</v>
      </c>
      <c r="F4157" t="s">
        <v>1901</v>
      </c>
      <c r="G4157" s="2" t="s">
        <v>1348</v>
      </c>
      <c r="H4157" t="s">
        <v>1405</v>
      </c>
    </row>
    <row r="4158" spans="1:8" x14ac:dyDescent="0.15">
      <c r="A4158" s="232">
        <v>4172</v>
      </c>
      <c r="B4158" t="s">
        <v>10850</v>
      </c>
      <c r="C4158" t="s">
        <v>10851</v>
      </c>
      <c r="D4158" t="s">
        <v>407</v>
      </c>
      <c r="E4158" s="2" t="s">
        <v>270</v>
      </c>
      <c r="F4158" t="s">
        <v>1901</v>
      </c>
      <c r="G4158" s="2" t="s">
        <v>579</v>
      </c>
      <c r="H4158" t="s">
        <v>1405</v>
      </c>
    </row>
    <row r="4159" spans="1:8" x14ac:dyDescent="0.15">
      <c r="A4159" s="232">
        <v>4173</v>
      </c>
      <c r="B4159" t="s">
        <v>10852</v>
      </c>
      <c r="C4159" t="s">
        <v>10853</v>
      </c>
      <c r="D4159" t="s">
        <v>407</v>
      </c>
      <c r="E4159" s="2" t="s">
        <v>271</v>
      </c>
      <c r="F4159" t="s">
        <v>1901</v>
      </c>
      <c r="G4159" s="2" t="s">
        <v>6569</v>
      </c>
      <c r="H4159" t="s">
        <v>1405</v>
      </c>
    </row>
    <row r="4160" spans="1:8" x14ac:dyDescent="0.15">
      <c r="A4160" s="232">
        <v>4174</v>
      </c>
      <c r="B4160" t="s">
        <v>10854</v>
      </c>
      <c r="C4160" t="s">
        <v>10855</v>
      </c>
      <c r="D4160" t="s">
        <v>407</v>
      </c>
      <c r="E4160" s="2" t="s">
        <v>270</v>
      </c>
      <c r="F4160" t="s">
        <v>1901</v>
      </c>
      <c r="G4160" s="2" t="s">
        <v>837</v>
      </c>
      <c r="H4160" t="s">
        <v>1405</v>
      </c>
    </row>
    <row r="4161" spans="1:8" x14ac:dyDescent="0.15">
      <c r="A4161" s="232">
        <v>4175</v>
      </c>
      <c r="B4161" t="s">
        <v>10856</v>
      </c>
      <c r="C4161" t="s">
        <v>10857</v>
      </c>
      <c r="D4161" t="s">
        <v>407</v>
      </c>
      <c r="E4161" s="2" t="s">
        <v>269</v>
      </c>
      <c r="F4161" t="s">
        <v>1901</v>
      </c>
      <c r="G4161" s="2" t="s">
        <v>702</v>
      </c>
      <c r="H4161" t="s">
        <v>1405</v>
      </c>
    </row>
    <row r="4162" spans="1:8" x14ac:dyDescent="0.15">
      <c r="A4162" s="232">
        <v>4176</v>
      </c>
      <c r="B4162" t="s">
        <v>10858</v>
      </c>
      <c r="C4162" t="s">
        <v>10859</v>
      </c>
      <c r="D4162" t="s">
        <v>407</v>
      </c>
      <c r="E4162" s="2" t="s">
        <v>271</v>
      </c>
      <c r="F4162" t="s">
        <v>1901</v>
      </c>
      <c r="G4162" s="2" t="s">
        <v>7178</v>
      </c>
      <c r="H4162" t="s">
        <v>1405</v>
      </c>
    </row>
    <row r="4163" spans="1:8" x14ac:dyDescent="0.15">
      <c r="A4163" s="232">
        <v>4177</v>
      </c>
      <c r="B4163" t="s">
        <v>10860</v>
      </c>
      <c r="C4163" t="s">
        <v>10861</v>
      </c>
      <c r="D4163" t="s">
        <v>407</v>
      </c>
      <c r="E4163" s="2" t="s">
        <v>270</v>
      </c>
      <c r="F4163" t="s">
        <v>1901</v>
      </c>
      <c r="G4163" s="2" t="s">
        <v>1289</v>
      </c>
      <c r="H4163" t="s">
        <v>1405</v>
      </c>
    </row>
    <row r="4164" spans="1:8" x14ac:dyDescent="0.15">
      <c r="A4164" s="232">
        <v>4178</v>
      </c>
      <c r="B4164" t="s">
        <v>10862</v>
      </c>
      <c r="C4164" t="s">
        <v>10863</v>
      </c>
      <c r="D4164" t="s">
        <v>407</v>
      </c>
      <c r="E4164" s="2" t="s">
        <v>270</v>
      </c>
      <c r="F4164" t="s">
        <v>1901</v>
      </c>
      <c r="G4164" s="2" t="s">
        <v>773</v>
      </c>
      <c r="H4164" t="s">
        <v>1405</v>
      </c>
    </row>
    <row r="4165" spans="1:8" x14ac:dyDescent="0.15">
      <c r="A4165" s="232">
        <v>4179</v>
      </c>
      <c r="B4165" t="s">
        <v>10864</v>
      </c>
      <c r="C4165" t="s">
        <v>10865</v>
      </c>
      <c r="D4165" t="s">
        <v>452</v>
      </c>
      <c r="E4165" s="2" t="s">
        <v>269</v>
      </c>
      <c r="F4165" t="s">
        <v>2021</v>
      </c>
      <c r="G4165" s="2" t="s">
        <v>1181</v>
      </c>
      <c r="H4165" t="s">
        <v>1405</v>
      </c>
    </row>
    <row r="4166" spans="1:8" x14ac:dyDescent="0.15">
      <c r="A4166" s="232">
        <v>4180</v>
      </c>
      <c r="B4166" t="s">
        <v>10866</v>
      </c>
      <c r="C4166" t="s">
        <v>10867</v>
      </c>
      <c r="D4166" t="s">
        <v>10868</v>
      </c>
      <c r="E4166" s="2" t="s">
        <v>70</v>
      </c>
      <c r="F4166" t="s">
        <v>1901</v>
      </c>
      <c r="G4166" s="2" t="s">
        <v>706</v>
      </c>
      <c r="H4166" t="s">
        <v>1405</v>
      </c>
    </row>
    <row r="4167" spans="1:8" x14ac:dyDescent="0.15">
      <c r="A4167" s="232">
        <v>4181</v>
      </c>
      <c r="B4167" t="s">
        <v>10869</v>
      </c>
      <c r="C4167" t="s">
        <v>10870</v>
      </c>
      <c r="D4167" t="s">
        <v>452</v>
      </c>
      <c r="E4167" s="2" t="s">
        <v>270</v>
      </c>
      <c r="F4167" t="s">
        <v>2003</v>
      </c>
      <c r="G4167" s="2" t="s">
        <v>892</v>
      </c>
      <c r="H4167" t="s">
        <v>1405</v>
      </c>
    </row>
    <row r="4168" spans="1:8" x14ac:dyDescent="0.15">
      <c r="A4168" s="232">
        <v>4182</v>
      </c>
      <c r="B4168" t="s">
        <v>10871</v>
      </c>
      <c r="C4168" t="s">
        <v>10872</v>
      </c>
      <c r="D4168" t="s">
        <v>452</v>
      </c>
      <c r="E4168" s="2" t="s">
        <v>269</v>
      </c>
      <c r="F4168" t="s">
        <v>1901</v>
      </c>
      <c r="G4168" s="2" t="s">
        <v>4990</v>
      </c>
      <c r="H4168" t="s">
        <v>1405</v>
      </c>
    </row>
    <row r="4169" spans="1:8" x14ac:dyDescent="0.15">
      <c r="A4169" s="232">
        <v>4183</v>
      </c>
      <c r="B4169" t="s">
        <v>10873</v>
      </c>
      <c r="C4169" t="s">
        <v>10874</v>
      </c>
      <c r="D4169" t="s">
        <v>452</v>
      </c>
      <c r="E4169" s="2" t="s">
        <v>270</v>
      </c>
      <c r="F4169" t="s">
        <v>1910</v>
      </c>
      <c r="G4169" s="2" t="s">
        <v>741</v>
      </c>
      <c r="H4169" t="s">
        <v>1405</v>
      </c>
    </row>
    <row r="4170" spans="1:8" x14ac:dyDescent="0.15">
      <c r="A4170" s="232">
        <v>4184</v>
      </c>
      <c r="B4170" t="s">
        <v>10875</v>
      </c>
      <c r="C4170" t="s">
        <v>10876</v>
      </c>
      <c r="D4170" t="s">
        <v>452</v>
      </c>
      <c r="E4170" s="2" t="s">
        <v>269</v>
      </c>
      <c r="F4170" t="s">
        <v>2366</v>
      </c>
      <c r="G4170" s="2" t="s">
        <v>1093</v>
      </c>
      <c r="H4170" t="s">
        <v>1405</v>
      </c>
    </row>
    <row r="4171" spans="1:8" x14ac:dyDescent="0.15">
      <c r="A4171" s="232">
        <v>4185</v>
      </c>
      <c r="B4171" t="s">
        <v>10877</v>
      </c>
      <c r="C4171" t="s">
        <v>10878</v>
      </c>
      <c r="D4171" t="s">
        <v>452</v>
      </c>
      <c r="E4171" s="2" t="s">
        <v>270</v>
      </c>
      <c r="F4171" t="s">
        <v>1932</v>
      </c>
      <c r="G4171" s="2" t="s">
        <v>1071</v>
      </c>
      <c r="H4171" t="s">
        <v>1405</v>
      </c>
    </row>
    <row r="4172" spans="1:8" x14ac:dyDescent="0.15">
      <c r="A4172" s="232">
        <v>4186</v>
      </c>
      <c r="B4172" t="s">
        <v>10879</v>
      </c>
      <c r="C4172" t="s">
        <v>10880</v>
      </c>
      <c r="D4172" t="s">
        <v>452</v>
      </c>
      <c r="E4172" s="2" t="s">
        <v>269</v>
      </c>
      <c r="F4172" t="s">
        <v>1901</v>
      </c>
      <c r="G4172" s="2" t="s">
        <v>991</v>
      </c>
      <c r="H4172" t="s">
        <v>1405</v>
      </c>
    </row>
    <row r="4173" spans="1:8" x14ac:dyDescent="0.15">
      <c r="A4173" s="232">
        <v>4187</v>
      </c>
      <c r="B4173" t="s">
        <v>10881</v>
      </c>
      <c r="C4173" t="s">
        <v>10882</v>
      </c>
      <c r="D4173" t="s">
        <v>452</v>
      </c>
      <c r="E4173" s="2" t="s">
        <v>269</v>
      </c>
      <c r="F4173" t="s">
        <v>1901</v>
      </c>
      <c r="G4173" s="2" t="s">
        <v>5413</v>
      </c>
      <c r="H4173" t="s">
        <v>1405</v>
      </c>
    </row>
    <row r="4174" spans="1:8" x14ac:dyDescent="0.15">
      <c r="A4174" s="232">
        <v>4188</v>
      </c>
      <c r="B4174" t="s">
        <v>10883</v>
      </c>
      <c r="C4174" t="s">
        <v>10884</v>
      </c>
      <c r="D4174" t="s">
        <v>435</v>
      </c>
      <c r="E4174" s="2" t="s">
        <v>270</v>
      </c>
      <c r="F4174" t="s">
        <v>2003</v>
      </c>
      <c r="G4174" s="2" t="s">
        <v>1193</v>
      </c>
      <c r="H4174" t="s">
        <v>1405</v>
      </c>
    </row>
    <row r="4175" spans="1:8" x14ac:dyDescent="0.15">
      <c r="A4175" s="232">
        <v>4189</v>
      </c>
      <c r="B4175" t="s">
        <v>10885</v>
      </c>
      <c r="C4175" t="s">
        <v>10886</v>
      </c>
      <c r="D4175" t="s">
        <v>435</v>
      </c>
      <c r="E4175" s="2" t="s">
        <v>270</v>
      </c>
      <c r="F4175" t="s">
        <v>2003</v>
      </c>
      <c r="G4175" s="2" t="s">
        <v>1171</v>
      </c>
      <c r="H4175" t="s">
        <v>1405</v>
      </c>
    </row>
    <row r="4176" spans="1:8" x14ac:dyDescent="0.15">
      <c r="A4176" s="232">
        <v>4190</v>
      </c>
      <c r="B4176" t="s">
        <v>10887</v>
      </c>
      <c r="C4176" t="s">
        <v>10888</v>
      </c>
      <c r="D4176" t="s">
        <v>435</v>
      </c>
      <c r="E4176" s="2" t="s">
        <v>270</v>
      </c>
      <c r="F4176" t="s">
        <v>2003</v>
      </c>
      <c r="G4176" s="2" t="s">
        <v>634</v>
      </c>
      <c r="H4176" t="s">
        <v>1405</v>
      </c>
    </row>
    <row r="4177" spans="1:8" x14ac:dyDescent="0.15">
      <c r="A4177" s="232">
        <v>4191</v>
      </c>
      <c r="B4177" t="s">
        <v>10889</v>
      </c>
      <c r="C4177" t="s">
        <v>10890</v>
      </c>
      <c r="D4177" t="s">
        <v>435</v>
      </c>
      <c r="E4177" s="2" t="s">
        <v>270</v>
      </c>
      <c r="F4177" t="s">
        <v>2003</v>
      </c>
      <c r="G4177" s="2" t="s">
        <v>636</v>
      </c>
      <c r="H4177" t="s">
        <v>1405</v>
      </c>
    </row>
    <row r="4178" spans="1:8" x14ac:dyDescent="0.15">
      <c r="A4178" s="232">
        <v>4192</v>
      </c>
      <c r="B4178" t="s">
        <v>10891</v>
      </c>
      <c r="C4178" t="s">
        <v>10892</v>
      </c>
      <c r="D4178" t="s">
        <v>435</v>
      </c>
      <c r="E4178" s="2" t="s">
        <v>269</v>
      </c>
      <c r="F4178" t="s">
        <v>2003</v>
      </c>
      <c r="G4178" s="2" t="s">
        <v>10204</v>
      </c>
      <c r="H4178" t="s">
        <v>1405</v>
      </c>
    </row>
    <row r="4179" spans="1:8" x14ac:dyDescent="0.15">
      <c r="A4179" s="232">
        <v>4193</v>
      </c>
      <c r="B4179" t="s">
        <v>10893</v>
      </c>
      <c r="C4179" t="s">
        <v>10894</v>
      </c>
      <c r="D4179" t="s">
        <v>435</v>
      </c>
      <c r="E4179" s="2" t="s">
        <v>269</v>
      </c>
      <c r="F4179" t="s">
        <v>2003</v>
      </c>
      <c r="G4179" s="2" t="s">
        <v>987</v>
      </c>
      <c r="H4179" t="s">
        <v>1405</v>
      </c>
    </row>
    <row r="4180" spans="1:8" x14ac:dyDescent="0.15">
      <c r="A4180" s="232">
        <v>4194</v>
      </c>
      <c r="B4180" t="s">
        <v>10895</v>
      </c>
      <c r="C4180" t="s">
        <v>10896</v>
      </c>
      <c r="D4180" t="s">
        <v>435</v>
      </c>
      <c r="E4180" s="2" t="s">
        <v>1392</v>
      </c>
      <c r="F4180" t="s">
        <v>2003</v>
      </c>
      <c r="G4180" s="2" t="s">
        <v>956</v>
      </c>
      <c r="H4180" t="s">
        <v>1405</v>
      </c>
    </row>
    <row r="4181" spans="1:8" x14ac:dyDescent="0.15">
      <c r="A4181" s="232">
        <v>4195</v>
      </c>
      <c r="B4181" t="s">
        <v>10897</v>
      </c>
      <c r="C4181" t="s">
        <v>10898</v>
      </c>
      <c r="D4181" t="s">
        <v>435</v>
      </c>
      <c r="E4181" s="2" t="s">
        <v>1392</v>
      </c>
      <c r="F4181" t="s">
        <v>2003</v>
      </c>
      <c r="G4181" s="2" t="s">
        <v>960</v>
      </c>
      <c r="H4181" t="s">
        <v>1405</v>
      </c>
    </row>
    <row r="4182" spans="1:8" x14ac:dyDescent="0.15">
      <c r="A4182" s="232">
        <v>4196</v>
      </c>
      <c r="B4182" t="s">
        <v>10899</v>
      </c>
      <c r="C4182" t="s">
        <v>10900</v>
      </c>
      <c r="D4182" t="s">
        <v>435</v>
      </c>
      <c r="E4182" s="2" t="s">
        <v>1392</v>
      </c>
      <c r="F4182" t="s">
        <v>2003</v>
      </c>
      <c r="G4182" s="2" t="s">
        <v>1125</v>
      </c>
      <c r="H4182" t="s">
        <v>1405</v>
      </c>
    </row>
    <row r="4183" spans="1:8" x14ac:dyDescent="0.15">
      <c r="A4183" s="232">
        <v>4197</v>
      </c>
      <c r="B4183" t="s">
        <v>10901</v>
      </c>
      <c r="C4183" t="s">
        <v>10902</v>
      </c>
      <c r="D4183" t="s">
        <v>435</v>
      </c>
      <c r="E4183" s="2" t="s">
        <v>1392</v>
      </c>
      <c r="F4183" t="s">
        <v>2003</v>
      </c>
      <c r="G4183" s="2" t="s">
        <v>4568</v>
      </c>
      <c r="H4183" t="s">
        <v>1405</v>
      </c>
    </row>
    <row r="4184" spans="1:8" x14ac:dyDescent="0.15">
      <c r="A4184" s="232">
        <v>4198</v>
      </c>
      <c r="B4184" t="s">
        <v>10903</v>
      </c>
      <c r="C4184" t="s">
        <v>10904</v>
      </c>
      <c r="D4184" t="s">
        <v>435</v>
      </c>
      <c r="E4184" s="2" t="s">
        <v>1392</v>
      </c>
      <c r="F4184" t="s">
        <v>2003</v>
      </c>
      <c r="G4184" s="2" t="s">
        <v>616</v>
      </c>
      <c r="H4184" t="s">
        <v>1405</v>
      </c>
    </row>
    <row r="4185" spans="1:8" x14ac:dyDescent="0.15">
      <c r="A4185" s="232">
        <v>4199</v>
      </c>
      <c r="B4185" t="s">
        <v>10905</v>
      </c>
      <c r="C4185" t="s">
        <v>10906</v>
      </c>
      <c r="D4185" t="s">
        <v>1439</v>
      </c>
      <c r="E4185" s="2" t="s">
        <v>70</v>
      </c>
      <c r="F4185" t="s">
        <v>1921</v>
      </c>
      <c r="G4185" s="2" t="s">
        <v>10907</v>
      </c>
      <c r="H4185" t="s">
        <v>1405</v>
      </c>
    </row>
    <row r="4186" spans="1:8" x14ac:dyDescent="0.15">
      <c r="A4186" s="232">
        <v>4200</v>
      </c>
      <c r="B4186" t="s">
        <v>10908</v>
      </c>
      <c r="C4186" t="s">
        <v>10909</v>
      </c>
      <c r="D4186" t="s">
        <v>1439</v>
      </c>
      <c r="E4186" s="2" t="s">
        <v>70</v>
      </c>
      <c r="F4186" t="s">
        <v>1921</v>
      </c>
      <c r="G4186" s="2" t="s">
        <v>10910</v>
      </c>
      <c r="H4186" t="s">
        <v>1405</v>
      </c>
    </row>
    <row r="4187" spans="1:8" x14ac:dyDescent="0.15">
      <c r="A4187" s="232">
        <v>4201</v>
      </c>
      <c r="B4187" t="s">
        <v>10911</v>
      </c>
      <c r="C4187" t="s">
        <v>10912</v>
      </c>
      <c r="D4187" t="s">
        <v>399</v>
      </c>
      <c r="E4187" s="2" t="s">
        <v>271</v>
      </c>
      <c r="F4187" t="s">
        <v>1921</v>
      </c>
      <c r="G4187" s="2" t="s">
        <v>9672</v>
      </c>
      <c r="H4187" t="s">
        <v>1405</v>
      </c>
    </row>
    <row r="4188" spans="1:8" x14ac:dyDescent="0.15">
      <c r="A4188" s="232">
        <v>4202</v>
      </c>
      <c r="B4188" t="s">
        <v>10913</v>
      </c>
      <c r="C4188" t="s">
        <v>10914</v>
      </c>
      <c r="D4188" t="s">
        <v>399</v>
      </c>
      <c r="E4188" s="2" t="s">
        <v>271</v>
      </c>
      <c r="F4188" t="s">
        <v>1921</v>
      </c>
      <c r="G4188" s="2" t="s">
        <v>6933</v>
      </c>
      <c r="H4188" t="s">
        <v>1405</v>
      </c>
    </row>
    <row r="4189" spans="1:8" x14ac:dyDescent="0.15">
      <c r="A4189" s="232">
        <v>4203</v>
      </c>
      <c r="B4189" t="s">
        <v>10915</v>
      </c>
      <c r="C4189" t="s">
        <v>10916</v>
      </c>
      <c r="D4189" t="s">
        <v>399</v>
      </c>
      <c r="E4189" s="2" t="s">
        <v>271</v>
      </c>
      <c r="F4189" t="s">
        <v>1921</v>
      </c>
      <c r="G4189" s="2" t="s">
        <v>520</v>
      </c>
      <c r="H4189" t="s">
        <v>1405</v>
      </c>
    </row>
    <row r="4190" spans="1:8" x14ac:dyDescent="0.15">
      <c r="A4190" s="232">
        <v>4204</v>
      </c>
      <c r="B4190" t="s">
        <v>10917</v>
      </c>
      <c r="C4190" t="s">
        <v>10918</v>
      </c>
      <c r="D4190" t="s">
        <v>399</v>
      </c>
      <c r="E4190" s="2" t="s">
        <v>271</v>
      </c>
      <c r="F4190" t="s">
        <v>1921</v>
      </c>
      <c r="G4190" s="2" t="s">
        <v>1180</v>
      </c>
      <c r="H4190" t="s">
        <v>1405</v>
      </c>
    </row>
    <row r="4191" spans="1:8" x14ac:dyDescent="0.15">
      <c r="A4191" s="232">
        <v>4205</v>
      </c>
      <c r="B4191" t="s">
        <v>10919</v>
      </c>
      <c r="C4191" t="s">
        <v>10920</v>
      </c>
      <c r="D4191" t="s">
        <v>399</v>
      </c>
      <c r="E4191" s="2" t="s">
        <v>270</v>
      </c>
      <c r="F4191" t="s">
        <v>2087</v>
      </c>
      <c r="G4191" s="2" t="s">
        <v>1144</v>
      </c>
      <c r="H4191" t="s">
        <v>1405</v>
      </c>
    </row>
    <row r="4192" spans="1:8" x14ac:dyDescent="0.15">
      <c r="A4192" s="232">
        <v>4206</v>
      </c>
      <c r="B4192" t="s">
        <v>10921</v>
      </c>
      <c r="C4192" t="s">
        <v>10922</v>
      </c>
      <c r="D4192" t="s">
        <v>399</v>
      </c>
      <c r="E4192" s="2" t="s">
        <v>270</v>
      </c>
      <c r="F4192" t="s">
        <v>1921</v>
      </c>
      <c r="G4192" s="2" t="s">
        <v>2920</v>
      </c>
      <c r="H4192" t="s">
        <v>1405</v>
      </c>
    </row>
    <row r="4193" spans="1:8" x14ac:dyDescent="0.15">
      <c r="A4193" s="232">
        <v>4207</v>
      </c>
      <c r="B4193" t="s">
        <v>10923</v>
      </c>
      <c r="C4193" t="s">
        <v>10924</v>
      </c>
      <c r="D4193" t="s">
        <v>399</v>
      </c>
      <c r="E4193" s="2" t="s">
        <v>270</v>
      </c>
      <c r="F4193" t="s">
        <v>1921</v>
      </c>
      <c r="G4193" s="2" t="s">
        <v>1163</v>
      </c>
      <c r="H4193" t="s">
        <v>1405</v>
      </c>
    </row>
    <row r="4194" spans="1:8" x14ac:dyDescent="0.15">
      <c r="A4194" s="232">
        <v>4208</v>
      </c>
      <c r="B4194" t="s">
        <v>10925</v>
      </c>
      <c r="C4194" t="s">
        <v>10926</v>
      </c>
      <c r="D4194" t="s">
        <v>399</v>
      </c>
      <c r="E4194" s="2" t="s">
        <v>270</v>
      </c>
      <c r="F4194" t="s">
        <v>1921</v>
      </c>
      <c r="G4194" s="2" t="s">
        <v>812</v>
      </c>
      <c r="H4194" t="s">
        <v>1405</v>
      </c>
    </row>
    <row r="4195" spans="1:8" x14ac:dyDescent="0.15">
      <c r="A4195" s="232">
        <v>4209</v>
      </c>
      <c r="B4195" t="s">
        <v>10927</v>
      </c>
      <c r="C4195" t="s">
        <v>10928</v>
      </c>
      <c r="D4195" t="s">
        <v>399</v>
      </c>
      <c r="E4195" s="2" t="s">
        <v>270</v>
      </c>
      <c r="F4195" t="s">
        <v>1921</v>
      </c>
      <c r="G4195" s="2" t="s">
        <v>10929</v>
      </c>
      <c r="H4195" t="s">
        <v>1405</v>
      </c>
    </row>
    <row r="4196" spans="1:8" x14ac:dyDescent="0.15">
      <c r="A4196" s="232">
        <v>4210</v>
      </c>
      <c r="B4196" t="s">
        <v>10930</v>
      </c>
      <c r="C4196" t="s">
        <v>10931</v>
      </c>
      <c r="D4196" t="s">
        <v>399</v>
      </c>
      <c r="E4196" s="2" t="s">
        <v>269</v>
      </c>
      <c r="F4196" t="s">
        <v>1921</v>
      </c>
      <c r="G4196" s="2" t="s">
        <v>1096</v>
      </c>
      <c r="H4196" t="s">
        <v>1405</v>
      </c>
    </row>
    <row r="4197" spans="1:8" x14ac:dyDescent="0.15">
      <c r="A4197" s="232">
        <v>4211</v>
      </c>
      <c r="B4197" t="s">
        <v>10932</v>
      </c>
      <c r="C4197" t="s">
        <v>10933</v>
      </c>
      <c r="D4197" t="s">
        <v>399</v>
      </c>
      <c r="E4197" s="2" t="s">
        <v>269</v>
      </c>
      <c r="F4197" t="s">
        <v>2276</v>
      </c>
      <c r="G4197" s="2" t="s">
        <v>1045</v>
      </c>
      <c r="H4197" t="s">
        <v>1405</v>
      </c>
    </row>
    <row r="4198" spans="1:8" x14ac:dyDescent="0.15">
      <c r="A4198" s="232">
        <v>4212</v>
      </c>
      <c r="B4198" t="s">
        <v>10934</v>
      </c>
      <c r="C4198" t="s">
        <v>2162</v>
      </c>
      <c r="D4198" t="s">
        <v>399</v>
      </c>
      <c r="E4198" s="2" t="s">
        <v>269</v>
      </c>
      <c r="F4198" t="s">
        <v>1921</v>
      </c>
      <c r="G4198" s="2" t="s">
        <v>760</v>
      </c>
      <c r="H4198" t="s">
        <v>1405</v>
      </c>
    </row>
    <row r="4199" spans="1:8" x14ac:dyDescent="0.15">
      <c r="A4199" s="232">
        <v>4213</v>
      </c>
      <c r="B4199" t="s">
        <v>10935</v>
      </c>
      <c r="C4199" t="s">
        <v>10936</v>
      </c>
      <c r="D4199" t="s">
        <v>399</v>
      </c>
      <c r="E4199" s="2" t="s">
        <v>269</v>
      </c>
      <c r="F4199" t="s">
        <v>1921</v>
      </c>
      <c r="G4199" s="2" t="s">
        <v>1349</v>
      </c>
      <c r="H4199" t="s">
        <v>1405</v>
      </c>
    </row>
    <row r="4200" spans="1:8" x14ac:dyDescent="0.15">
      <c r="A4200" s="232">
        <v>4214</v>
      </c>
      <c r="B4200" t="s">
        <v>10937</v>
      </c>
      <c r="C4200" t="s">
        <v>10938</v>
      </c>
      <c r="D4200" t="s">
        <v>399</v>
      </c>
      <c r="E4200" s="2" t="s">
        <v>269</v>
      </c>
      <c r="F4200" t="s">
        <v>1921</v>
      </c>
      <c r="G4200" s="2" t="s">
        <v>5300</v>
      </c>
      <c r="H4200" t="s">
        <v>1405</v>
      </c>
    </row>
    <row r="4201" spans="1:8" x14ac:dyDescent="0.15">
      <c r="A4201" s="232">
        <v>4215</v>
      </c>
      <c r="B4201" t="s">
        <v>10939</v>
      </c>
      <c r="C4201" t="s">
        <v>10940</v>
      </c>
      <c r="D4201" t="s">
        <v>399</v>
      </c>
      <c r="E4201" s="2" t="s">
        <v>269</v>
      </c>
      <c r="F4201" t="s">
        <v>1921</v>
      </c>
      <c r="G4201" s="2" t="s">
        <v>1220</v>
      </c>
      <c r="H4201" t="s">
        <v>1405</v>
      </c>
    </row>
    <row r="4202" spans="1:8" x14ac:dyDescent="0.15">
      <c r="A4202" s="232">
        <v>4216</v>
      </c>
      <c r="B4202" t="s">
        <v>10941</v>
      </c>
      <c r="C4202" t="s">
        <v>10942</v>
      </c>
      <c r="D4202" t="s">
        <v>399</v>
      </c>
      <c r="E4202" s="2">
        <v>6</v>
      </c>
      <c r="F4202" t="s">
        <v>1921</v>
      </c>
      <c r="G4202" s="2">
        <v>960221</v>
      </c>
      <c r="H4202" t="s">
        <v>1405</v>
      </c>
    </row>
    <row r="4203" spans="1:8" x14ac:dyDescent="0.15">
      <c r="A4203" s="232">
        <v>4217</v>
      </c>
      <c r="B4203" t="s">
        <v>10943</v>
      </c>
      <c r="C4203" t="s">
        <v>10944</v>
      </c>
      <c r="D4203" t="s">
        <v>399</v>
      </c>
      <c r="E4203" s="2">
        <v>6</v>
      </c>
      <c r="F4203" t="s">
        <v>1921</v>
      </c>
      <c r="G4203" s="2">
        <v>830104</v>
      </c>
      <c r="H4203" t="s">
        <v>1405</v>
      </c>
    </row>
    <row r="4204" spans="1:8" x14ac:dyDescent="0.15">
      <c r="A4204" s="232">
        <v>4218</v>
      </c>
      <c r="B4204" t="s">
        <v>10945</v>
      </c>
      <c r="C4204" t="s">
        <v>10946</v>
      </c>
      <c r="D4204" t="s">
        <v>399</v>
      </c>
      <c r="E4204" s="2">
        <v>6</v>
      </c>
      <c r="F4204" t="s">
        <v>1921</v>
      </c>
      <c r="G4204" s="2">
        <v>951127</v>
      </c>
      <c r="H4204" t="s">
        <v>1405</v>
      </c>
    </row>
    <row r="4205" spans="1:8" x14ac:dyDescent="0.15">
      <c r="A4205" s="232">
        <v>4219</v>
      </c>
      <c r="B4205" t="s">
        <v>10947</v>
      </c>
      <c r="C4205" t="s">
        <v>10948</v>
      </c>
      <c r="D4205" t="s">
        <v>399</v>
      </c>
      <c r="E4205" s="2">
        <v>6</v>
      </c>
      <c r="F4205" t="s">
        <v>1921</v>
      </c>
      <c r="G4205" s="2">
        <v>930619</v>
      </c>
      <c r="H4205" t="s">
        <v>1405</v>
      </c>
    </row>
    <row r="4206" spans="1:8" x14ac:dyDescent="0.15">
      <c r="A4206" s="232">
        <v>4220</v>
      </c>
      <c r="B4206" t="s">
        <v>10949</v>
      </c>
      <c r="C4206" t="s">
        <v>10950</v>
      </c>
      <c r="D4206" t="s">
        <v>399</v>
      </c>
      <c r="E4206" s="2">
        <v>5</v>
      </c>
      <c r="F4206" t="s">
        <v>1921</v>
      </c>
      <c r="G4206" s="2">
        <v>970807</v>
      </c>
      <c r="H4206" t="s">
        <v>1405</v>
      </c>
    </row>
    <row r="4207" spans="1:8" x14ac:dyDescent="0.15">
      <c r="A4207" s="232">
        <v>4221</v>
      </c>
      <c r="B4207" t="s">
        <v>10951</v>
      </c>
      <c r="C4207" t="s">
        <v>10952</v>
      </c>
      <c r="D4207" t="s">
        <v>399</v>
      </c>
      <c r="E4207" s="2">
        <v>5</v>
      </c>
      <c r="F4207" t="s">
        <v>1921</v>
      </c>
      <c r="G4207" s="2">
        <v>980113</v>
      </c>
      <c r="H4207" t="s">
        <v>1405</v>
      </c>
    </row>
    <row r="4208" spans="1:8" x14ac:dyDescent="0.15">
      <c r="A4208" s="232">
        <v>4222</v>
      </c>
      <c r="B4208" t="s">
        <v>10953</v>
      </c>
      <c r="C4208" t="s">
        <v>10954</v>
      </c>
      <c r="D4208" t="s">
        <v>399</v>
      </c>
      <c r="E4208" s="2">
        <v>4</v>
      </c>
      <c r="F4208" t="s">
        <v>1921</v>
      </c>
      <c r="G4208" s="2">
        <v>970224</v>
      </c>
      <c r="H4208" t="s">
        <v>1405</v>
      </c>
    </row>
    <row r="4209" spans="1:8" x14ac:dyDescent="0.15">
      <c r="A4209" s="232">
        <v>4223</v>
      </c>
      <c r="B4209" t="s">
        <v>10955</v>
      </c>
      <c r="C4209" t="s">
        <v>10956</v>
      </c>
      <c r="D4209" t="s">
        <v>399</v>
      </c>
      <c r="E4209" s="2">
        <v>4</v>
      </c>
      <c r="F4209" t="s">
        <v>1921</v>
      </c>
      <c r="G4209" s="2">
        <v>961122</v>
      </c>
      <c r="H4209" t="s">
        <v>1405</v>
      </c>
    </row>
    <row r="4210" spans="1:8" x14ac:dyDescent="0.15">
      <c r="A4210" s="232">
        <v>4224</v>
      </c>
      <c r="B4210" t="s">
        <v>10957</v>
      </c>
      <c r="C4210" t="s">
        <v>10958</v>
      </c>
      <c r="D4210" t="s">
        <v>399</v>
      </c>
      <c r="E4210" s="2">
        <v>2</v>
      </c>
      <c r="F4210" t="s">
        <v>1921</v>
      </c>
      <c r="G4210" s="2" t="s">
        <v>10959</v>
      </c>
      <c r="H4210" t="s">
        <v>1405</v>
      </c>
    </row>
    <row r="4211" spans="1:8" x14ac:dyDescent="0.15">
      <c r="A4211" s="232">
        <v>4225</v>
      </c>
      <c r="B4211" t="s">
        <v>10960</v>
      </c>
      <c r="C4211" t="s">
        <v>10961</v>
      </c>
      <c r="D4211" t="s">
        <v>399</v>
      </c>
      <c r="E4211" s="2">
        <v>3</v>
      </c>
      <c r="F4211" t="s">
        <v>1921</v>
      </c>
      <c r="G4211" s="2" t="s">
        <v>9788</v>
      </c>
      <c r="H4211" t="s">
        <v>1405</v>
      </c>
    </row>
    <row r="4212" spans="1:8" x14ac:dyDescent="0.15">
      <c r="A4212" s="232">
        <v>4226</v>
      </c>
      <c r="B4212" t="s">
        <v>10962</v>
      </c>
      <c r="C4212" t="s">
        <v>10963</v>
      </c>
      <c r="D4212" t="s">
        <v>399</v>
      </c>
      <c r="E4212" s="2">
        <v>3</v>
      </c>
      <c r="F4212" t="s">
        <v>1921</v>
      </c>
      <c r="G4212" s="2" t="s">
        <v>874</v>
      </c>
      <c r="H4212" t="s">
        <v>1405</v>
      </c>
    </row>
    <row r="4213" spans="1:8" x14ac:dyDescent="0.15">
      <c r="A4213" s="232">
        <v>4227</v>
      </c>
      <c r="B4213" t="s">
        <v>10964</v>
      </c>
      <c r="C4213" t="s">
        <v>10965</v>
      </c>
      <c r="D4213" t="s">
        <v>399</v>
      </c>
      <c r="E4213" s="2">
        <v>3</v>
      </c>
      <c r="F4213" t="s">
        <v>1921</v>
      </c>
      <c r="G4213" s="2" t="s">
        <v>557</v>
      </c>
      <c r="H4213" t="s">
        <v>1405</v>
      </c>
    </row>
    <row r="4214" spans="1:8" x14ac:dyDescent="0.15">
      <c r="A4214" s="232">
        <v>4228</v>
      </c>
      <c r="B4214" t="s">
        <v>10966</v>
      </c>
      <c r="C4214" t="s">
        <v>10967</v>
      </c>
      <c r="D4214" t="s">
        <v>399</v>
      </c>
      <c r="E4214" s="2">
        <v>3</v>
      </c>
      <c r="F4214" t="s">
        <v>1921</v>
      </c>
      <c r="G4214" s="2" t="s">
        <v>996</v>
      </c>
      <c r="H4214" t="s">
        <v>1405</v>
      </c>
    </row>
    <row r="4215" spans="1:8" x14ac:dyDescent="0.15">
      <c r="A4215" s="232">
        <v>4229</v>
      </c>
      <c r="B4215" t="s">
        <v>10968</v>
      </c>
      <c r="C4215" t="s">
        <v>10969</v>
      </c>
      <c r="D4215" t="s">
        <v>399</v>
      </c>
      <c r="E4215" s="2">
        <v>3</v>
      </c>
      <c r="F4215" t="s">
        <v>1921</v>
      </c>
      <c r="G4215" s="2" t="s">
        <v>679</v>
      </c>
      <c r="H4215" t="s">
        <v>1405</v>
      </c>
    </row>
    <row r="4216" spans="1:8" x14ac:dyDescent="0.15">
      <c r="A4216" s="232">
        <v>4230</v>
      </c>
      <c r="B4216" t="s">
        <v>10970</v>
      </c>
      <c r="C4216" t="s">
        <v>10971</v>
      </c>
      <c r="D4216" t="s">
        <v>399</v>
      </c>
      <c r="E4216" s="2">
        <v>3</v>
      </c>
      <c r="F4216" t="s">
        <v>1921</v>
      </c>
      <c r="G4216" s="2">
        <v>930209</v>
      </c>
      <c r="H4216" t="s">
        <v>1405</v>
      </c>
    </row>
    <row r="4217" spans="1:8" x14ac:dyDescent="0.15">
      <c r="A4217" s="232">
        <v>4231</v>
      </c>
      <c r="B4217" t="s">
        <v>10972</v>
      </c>
      <c r="C4217" t="s">
        <v>10973</v>
      </c>
      <c r="D4217" t="s">
        <v>399</v>
      </c>
      <c r="E4217" s="2">
        <v>3</v>
      </c>
      <c r="F4217" t="s">
        <v>1921</v>
      </c>
      <c r="G4217" s="2">
        <v>881225</v>
      </c>
      <c r="H4217" t="s">
        <v>1405</v>
      </c>
    </row>
    <row r="4218" spans="1:8" x14ac:dyDescent="0.15">
      <c r="A4218" s="232">
        <v>4232</v>
      </c>
      <c r="B4218" t="s">
        <v>10974</v>
      </c>
      <c r="C4218" t="s">
        <v>10975</v>
      </c>
      <c r="D4218" t="s">
        <v>399</v>
      </c>
      <c r="E4218" s="2">
        <v>2</v>
      </c>
      <c r="F4218" t="s">
        <v>1921</v>
      </c>
      <c r="G4218" s="2" t="s">
        <v>537</v>
      </c>
      <c r="H4218" t="s">
        <v>1405</v>
      </c>
    </row>
    <row r="4219" spans="1:8" x14ac:dyDescent="0.15">
      <c r="A4219" s="232">
        <v>4233</v>
      </c>
      <c r="B4219" t="s">
        <v>10976</v>
      </c>
      <c r="C4219" t="s">
        <v>10977</v>
      </c>
      <c r="D4219" t="s">
        <v>399</v>
      </c>
      <c r="E4219" s="2">
        <v>2</v>
      </c>
      <c r="F4219" t="s">
        <v>1921</v>
      </c>
      <c r="G4219" s="2" t="s">
        <v>2237</v>
      </c>
      <c r="H4219" t="s">
        <v>1405</v>
      </c>
    </row>
    <row r="4220" spans="1:8" x14ac:dyDescent="0.15">
      <c r="A4220" s="232">
        <v>4234</v>
      </c>
      <c r="B4220" t="s">
        <v>10978</v>
      </c>
      <c r="C4220" t="s">
        <v>10979</v>
      </c>
      <c r="D4220" t="s">
        <v>399</v>
      </c>
      <c r="E4220" s="2">
        <v>2</v>
      </c>
      <c r="F4220" t="s">
        <v>1921</v>
      </c>
      <c r="G4220" s="2" t="s">
        <v>10980</v>
      </c>
      <c r="H4220" t="s">
        <v>1405</v>
      </c>
    </row>
    <row r="4221" spans="1:8" x14ac:dyDescent="0.15">
      <c r="A4221" s="232">
        <v>4235</v>
      </c>
      <c r="B4221" t="s">
        <v>10981</v>
      </c>
      <c r="C4221" t="s">
        <v>10982</v>
      </c>
      <c r="D4221" t="s">
        <v>399</v>
      </c>
      <c r="E4221" s="2">
        <v>2</v>
      </c>
      <c r="F4221" t="s">
        <v>1921</v>
      </c>
      <c r="G4221" s="2" t="s">
        <v>2237</v>
      </c>
      <c r="H4221" t="s">
        <v>1405</v>
      </c>
    </row>
    <row r="4222" spans="1:8" x14ac:dyDescent="0.15">
      <c r="A4222" s="232">
        <v>4236</v>
      </c>
      <c r="B4222" t="s">
        <v>10983</v>
      </c>
      <c r="C4222" t="s">
        <v>10984</v>
      </c>
      <c r="D4222" t="s">
        <v>10985</v>
      </c>
      <c r="E4222" s="2" t="s">
        <v>273</v>
      </c>
      <c r="F4222" t="s">
        <v>1910</v>
      </c>
      <c r="G4222" s="2" t="s">
        <v>10986</v>
      </c>
      <c r="H4222" t="s">
        <v>1405</v>
      </c>
    </row>
    <row r="4223" spans="1:8" x14ac:dyDescent="0.15">
      <c r="A4223" s="232">
        <v>4237</v>
      </c>
      <c r="B4223" t="s">
        <v>10987</v>
      </c>
      <c r="C4223" t="s">
        <v>10988</v>
      </c>
      <c r="D4223" t="s">
        <v>10985</v>
      </c>
      <c r="E4223" s="2" t="s">
        <v>273</v>
      </c>
      <c r="F4223" t="s">
        <v>3267</v>
      </c>
      <c r="G4223" s="2" t="s">
        <v>10989</v>
      </c>
      <c r="H4223" t="s">
        <v>1405</v>
      </c>
    </row>
    <row r="4224" spans="1:8" x14ac:dyDescent="0.15">
      <c r="A4224" s="232">
        <v>4238</v>
      </c>
      <c r="B4224" t="s">
        <v>10990</v>
      </c>
      <c r="C4224" t="s">
        <v>10991</v>
      </c>
      <c r="D4224" t="s">
        <v>431</v>
      </c>
      <c r="E4224" s="2" t="s">
        <v>271</v>
      </c>
      <c r="F4224" t="s">
        <v>1932</v>
      </c>
      <c r="G4224" s="2" t="s">
        <v>10992</v>
      </c>
      <c r="H4224" t="s">
        <v>1405</v>
      </c>
    </row>
    <row r="4225" spans="1:8" x14ac:dyDescent="0.15">
      <c r="A4225" s="232">
        <v>4239</v>
      </c>
      <c r="B4225" t="s">
        <v>10993</v>
      </c>
      <c r="C4225" t="s">
        <v>10994</v>
      </c>
      <c r="D4225" t="s">
        <v>431</v>
      </c>
      <c r="E4225" s="2" t="s">
        <v>271</v>
      </c>
      <c r="F4225" t="s">
        <v>1910</v>
      </c>
      <c r="G4225" s="2" t="s">
        <v>713</v>
      </c>
      <c r="H4225" t="s">
        <v>1405</v>
      </c>
    </row>
    <row r="4226" spans="1:8" x14ac:dyDescent="0.15">
      <c r="A4226" s="232">
        <v>4240</v>
      </c>
      <c r="B4226" t="s">
        <v>10995</v>
      </c>
      <c r="C4226" t="s">
        <v>10996</v>
      </c>
      <c r="D4226" t="s">
        <v>431</v>
      </c>
      <c r="E4226" s="2" t="s">
        <v>271</v>
      </c>
      <c r="F4226" t="s">
        <v>1910</v>
      </c>
      <c r="G4226" s="2" t="s">
        <v>646</v>
      </c>
      <c r="H4226" t="s">
        <v>1405</v>
      </c>
    </row>
    <row r="4227" spans="1:8" x14ac:dyDescent="0.15">
      <c r="A4227" s="232">
        <v>4241</v>
      </c>
      <c r="B4227" t="s">
        <v>10997</v>
      </c>
      <c r="C4227" t="s">
        <v>10998</v>
      </c>
      <c r="D4227" t="s">
        <v>431</v>
      </c>
      <c r="E4227" s="2" t="s">
        <v>271</v>
      </c>
      <c r="F4227" t="s">
        <v>2055</v>
      </c>
      <c r="G4227" s="2" t="s">
        <v>6153</v>
      </c>
      <c r="H4227" t="s">
        <v>1405</v>
      </c>
    </row>
    <row r="4228" spans="1:8" x14ac:dyDescent="0.15">
      <c r="A4228" s="232">
        <v>4242</v>
      </c>
      <c r="B4228" t="s">
        <v>10999</v>
      </c>
      <c r="C4228" t="s">
        <v>11000</v>
      </c>
      <c r="D4228" t="s">
        <v>431</v>
      </c>
      <c r="E4228" s="2" t="s">
        <v>271</v>
      </c>
      <c r="F4228" t="s">
        <v>1910</v>
      </c>
      <c r="G4228" s="2" t="s">
        <v>1287</v>
      </c>
      <c r="H4228" t="s">
        <v>1405</v>
      </c>
    </row>
    <row r="4229" spans="1:8" x14ac:dyDescent="0.15">
      <c r="A4229" s="232">
        <v>4243</v>
      </c>
      <c r="B4229" t="s">
        <v>11001</v>
      </c>
      <c r="C4229" t="s">
        <v>11002</v>
      </c>
      <c r="D4229" t="s">
        <v>431</v>
      </c>
      <c r="E4229" s="2" t="s">
        <v>271</v>
      </c>
      <c r="F4229" t="s">
        <v>2003</v>
      </c>
      <c r="G4229" s="2" t="s">
        <v>841</v>
      </c>
      <c r="H4229" t="s">
        <v>1405</v>
      </c>
    </row>
    <row r="4230" spans="1:8" x14ac:dyDescent="0.15">
      <c r="A4230" s="232">
        <v>4244</v>
      </c>
      <c r="B4230" t="s">
        <v>11003</v>
      </c>
      <c r="C4230" t="s">
        <v>11004</v>
      </c>
      <c r="D4230" t="s">
        <v>431</v>
      </c>
      <c r="E4230" s="2" t="s">
        <v>270</v>
      </c>
      <c r="F4230" t="s">
        <v>1910</v>
      </c>
      <c r="G4230" s="2" t="s">
        <v>586</v>
      </c>
      <c r="H4230" t="s">
        <v>1405</v>
      </c>
    </row>
    <row r="4231" spans="1:8" x14ac:dyDescent="0.15">
      <c r="A4231" s="232">
        <v>4245</v>
      </c>
      <c r="B4231" t="s">
        <v>11005</v>
      </c>
      <c r="C4231" t="s">
        <v>11006</v>
      </c>
      <c r="D4231" t="s">
        <v>431</v>
      </c>
      <c r="E4231" s="2" t="s">
        <v>270</v>
      </c>
      <c r="F4231" t="s">
        <v>1910</v>
      </c>
      <c r="G4231" s="2" t="s">
        <v>717</v>
      </c>
      <c r="H4231" t="s">
        <v>1405</v>
      </c>
    </row>
    <row r="4232" spans="1:8" x14ac:dyDescent="0.15">
      <c r="A4232" s="232">
        <v>4246</v>
      </c>
      <c r="B4232" t="s">
        <v>11007</v>
      </c>
      <c r="C4232" t="s">
        <v>11008</v>
      </c>
      <c r="D4232" t="s">
        <v>431</v>
      </c>
      <c r="E4232" s="2" t="s">
        <v>270</v>
      </c>
      <c r="F4232" t="s">
        <v>1910</v>
      </c>
      <c r="G4232" s="2" t="s">
        <v>591</v>
      </c>
      <c r="H4232" t="s">
        <v>1405</v>
      </c>
    </row>
    <row r="4233" spans="1:8" x14ac:dyDescent="0.15">
      <c r="A4233" s="232">
        <v>4247</v>
      </c>
      <c r="B4233" t="s">
        <v>11009</v>
      </c>
      <c r="C4233" t="s">
        <v>11010</v>
      </c>
      <c r="D4233" t="s">
        <v>431</v>
      </c>
      <c r="E4233" s="2" t="s">
        <v>269</v>
      </c>
      <c r="F4233" t="s">
        <v>1910</v>
      </c>
      <c r="G4233" s="2" t="s">
        <v>643</v>
      </c>
      <c r="H4233" t="s">
        <v>1405</v>
      </c>
    </row>
    <row r="4234" spans="1:8" x14ac:dyDescent="0.15">
      <c r="A4234" s="232">
        <v>4248</v>
      </c>
      <c r="B4234" t="s">
        <v>11011</v>
      </c>
      <c r="C4234" t="s">
        <v>11012</v>
      </c>
      <c r="D4234" t="s">
        <v>431</v>
      </c>
      <c r="E4234" s="2" t="s">
        <v>269</v>
      </c>
      <c r="F4234" t="s">
        <v>2048</v>
      </c>
      <c r="G4234" s="2" t="s">
        <v>1121</v>
      </c>
      <c r="H4234" t="s">
        <v>1405</v>
      </c>
    </row>
    <row r="4235" spans="1:8" x14ac:dyDescent="0.15">
      <c r="A4235" s="232">
        <v>4249</v>
      </c>
      <c r="B4235" t="s">
        <v>11013</v>
      </c>
      <c r="C4235" t="s">
        <v>11014</v>
      </c>
      <c r="D4235" t="s">
        <v>431</v>
      </c>
      <c r="E4235" s="2" t="s">
        <v>269</v>
      </c>
      <c r="F4235" t="s">
        <v>1932</v>
      </c>
      <c r="G4235" s="2" t="s">
        <v>600</v>
      </c>
      <c r="H4235" t="s">
        <v>1405</v>
      </c>
    </row>
    <row r="4236" spans="1:8" x14ac:dyDescent="0.15">
      <c r="A4236" s="232">
        <v>4250</v>
      </c>
      <c r="B4236" t="s">
        <v>11015</v>
      </c>
      <c r="C4236" t="s">
        <v>11016</v>
      </c>
      <c r="D4236" t="s">
        <v>11017</v>
      </c>
      <c r="E4236" s="2" t="s">
        <v>70</v>
      </c>
      <c r="F4236" t="s">
        <v>2137</v>
      </c>
      <c r="G4236" s="2" t="s">
        <v>11018</v>
      </c>
      <c r="H4236" t="s">
        <v>1405</v>
      </c>
    </row>
    <row r="4237" spans="1:8" x14ac:dyDescent="0.15">
      <c r="A4237" s="232">
        <v>4251</v>
      </c>
      <c r="B4237" t="s">
        <v>11019</v>
      </c>
      <c r="C4237" t="s">
        <v>11020</v>
      </c>
      <c r="D4237" t="s">
        <v>11017</v>
      </c>
      <c r="E4237" s="2" t="s">
        <v>66</v>
      </c>
      <c r="F4237" t="s">
        <v>1910</v>
      </c>
      <c r="G4237" s="2" t="s">
        <v>7439</v>
      </c>
      <c r="H4237" t="s">
        <v>1405</v>
      </c>
    </row>
    <row r="4238" spans="1:8" x14ac:dyDescent="0.15">
      <c r="A4238" s="232">
        <v>4252</v>
      </c>
      <c r="B4238" t="s">
        <v>11021</v>
      </c>
      <c r="C4238" t="s">
        <v>11022</v>
      </c>
      <c r="D4238" t="s">
        <v>11017</v>
      </c>
      <c r="E4238" s="2" t="s">
        <v>66</v>
      </c>
      <c r="F4238" t="s">
        <v>1910</v>
      </c>
      <c r="G4238" s="2" t="s">
        <v>11023</v>
      </c>
      <c r="H4238" t="s">
        <v>1405</v>
      </c>
    </row>
    <row r="4239" spans="1:8" x14ac:dyDescent="0.15">
      <c r="A4239" s="232">
        <v>4253</v>
      </c>
      <c r="B4239" t="s">
        <v>11024</v>
      </c>
      <c r="C4239" t="s">
        <v>11025</v>
      </c>
      <c r="D4239" t="s">
        <v>11017</v>
      </c>
      <c r="E4239" s="2" t="s">
        <v>66</v>
      </c>
      <c r="F4239" t="s">
        <v>2111</v>
      </c>
      <c r="G4239" s="2" t="s">
        <v>5680</v>
      </c>
      <c r="H4239" t="s">
        <v>1405</v>
      </c>
    </row>
    <row r="4240" spans="1:8" x14ac:dyDescent="0.15">
      <c r="A4240" s="232">
        <v>4254</v>
      </c>
      <c r="B4240" t="s">
        <v>11026</v>
      </c>
      <c r="C4240" t="s">
        <v>11027</v>
      </c>
      <c r="D4240" t="s">
        <v>438</v>
      </c>
      <c r="E4240" s="2" t="s">
        <v>269</v>
      </c>
      <c r="F4240" t="s">
        <v>2174</v>
      </c>
      <c r="G4240" s="2" t="s">
        <v>2398</v>
      </c>
      <c r="H4240" t="s">
        <v>1405</v>
      </c>
    </row>
    <row r="4241" spans="1:8" x14ac:dyDescent="0.15">
      <c r="A4241" s="232">
        <v>4255</v>
      </c>
      <c r="B4241" t="s">
        <v>11028</v>
      </c>
      <c r="C4241" t="s">
        <v>11029</v>
      </c>
      <c r="D4241" t="s">
        <v>438</v>
      </c>
      <c r="E4241" s="2" t="s">
        <v>269</v>
      </c>
      <c r="F4241" t="s">
        <v>1910</v>
      </c>
      <c r="G4241" s="2" t="s">
        <v>3882</v>
      </c>
      <c r="H4241" t="s">
        <v>1405</v>
      </c>
    </row>
    <row r="4242" spans="1:8" x14ac:dyDescent="0.15">
      <c r="A4242" s="232">
        <v>4256</v>
      </c>
      <c r="B4242" t="s">
        <v>11030</v>
      </c>
      <c r="C4242" t="s">
        <v>11031</v>
      </c>
      <c r="D4242" t="s">
        <v>438</v>
      </c>
      <c r="E4242" s="2" t="s">
        <v>269</v>
      </c>
      <c r="F4242" t="s">
        <v>2003</v>
      </c>
      <c r="G4242" s="2" t="s">
        <v>550</v>
      </c>
      <c r="H4242" t="s">
        <v>1405</v>
      </c>
    </row>
    <row r="4243" spans="1:8" x14ac:dyDescent="0.15">
      <c r="A4243" s="232">
        <v>4257</v>
      </c>
      <c r="B4243" t="s">
        <v>11032</v>
      </c>
      <c r="C4243" t="s">
        <v>11033</v>
      </c>
      <c r="D4243" t="s">
        <v>11034</v>
      </c>
      <c r="E4243" s="2" t="s">
        <v>70</v>
      </c>
      <c r="F4243" t="s">
        <v>2366</v>
      </c>
      <c r="G4243" s="2" t="s">
        <v>5341</v>
      </c>
      <c r="H4243" t="s">
        <v>1405</v>
      </c>
    </row>
    <row r="4244" spans="1:8" x14ac:dyDescent="0.15">
      <c r="A4244" s="232">
        <v>4258</v>
      </c>
      <c r="B4244" t="s">
        <v>11035</v>
      </c>
      <c r="C4244" t="s">
        <v>11036</v>
      </c>
      <c r="D4244" t="s">
        <v>11034</v>
      </c>
      <c r="E4244" s="2" t="s">
        <v>70</v>
      </c>
      <c r="F4244" t="s">
        <v>2003</v>
      </c>
      <c r="G4244" s="2" t="s">
        <v>4934</v>
      </c>
      <c r="H4244" t="s">
        <v>1405</v>
      </c>
    </row>
    <row r="4245" spans="1:8" x14ac:dyDescent="0.15">
      <c r="A4245" s="232">
        <v>4259</v>
      </c>
      <c r="B4245" t="s">
        <v>11037</v>
      </c>
      <c r="C4245" t="s">
        <v>11038</v>
      </c>
      <c r="D4245" t="s">
        <v>11034</v>
      </c>
      <c r="E4245" s="2" t="s">
        <v>66</v>
      </c>
      <c r="F4245" t="s">
        <v>1910</v>
      </c>
      <c r="G4245" s="2" t="s">
        <v>6569</v>
      </c>
      <c r="H4245" t="s">
        <v>1405</v>
      </c>
    </row>
    <row r="4246" spans="1:8" x14ac:dyDescent="0.15">
      <c r="A4246" s="232">
        <v>4260</v>
      </c>
      <c r="B4246" t="s">
        <v>11039</v>
      </c>
      <c r="C4246" t="s">
        <v>11040</v>
      </c>
      <c r="D4246" t="s">
        <v>11034</v>
      </c>
      <c r="E4246" s="2" t="s">
        <v>66</v>
      </c>
      <c r="F4246" t="s">
        <v>1910</v>
      </c>
      <c r="G4246" s="2" t="s">
        <v>11041</v>
      </c>
      <c r="H4246" t="s">
        <v>1405</v>
      </c>
    </row>
    <row r="4247" spans="1:8" x14ac:dyDescent="0.15">
      <c r="A4247" s="232">
        <v>4261</v>
      </c>
      <c r="B4247" t="s">
        <v>11042</v>
      </c>
      <c r="C4247" t="s">
        <v>11043</v>
      </c>
      <c r="D4247" t="s">
        <v>11034</v>
      </c>
      <c r="E4247" s="2" t="s">
        <v>66</v>
      </c>
      <c r="F4247" t="s">
        <v>2021</v>
      </c>
      <c r="G4247" s="2" t="s">
        <v>11044</v>
      </c>
      <c r="H4247" t="s">
        <v>1405</v>
      </c>
    </row>
    <row r="4248" spans="1:8" x14ac:dyDescent="0.15">
      <c r="A4248" s="232">
        <v>4262</v>
      </c>
      <c r="B4248" t="s">
        <v>11045</v>
      </c>
      <c r="C4248" t="s">
        <v>11046</v>
      </c>
      <c r="D4248" t="s">
        <v>11034</v>
      </c>
      <c r="E4248" s="2" t="s">
        <v>66</v>
      </c>
      <c r="F4248" t="s">
        <v>1901</v>
      </c>
      <c r="G4248" s="2" t="s">
        <v>11047</v>
      </c>
      <c r="H4248" t="s">
        <v>1405</v>
      </c>
    </row>
    <row r="4249" spans="1:8" x14ac:dyDescent="0.15">
      <c r="A4249" s="232">
        <v>4263</v>
      </c>
      <c r="B4249" t="s">
        <v>11048</v>
      </c>
      <c r="C4249" t="s">
        <v>11049</v>
      </c>
      <c r="D4249" t="s">
        <v>485</v>
      </c>
      <c r="E4249" s="2" t="s">
        <v>271</v>
      </c>
      <c r="F4249" t="s">
        <v>1910</v>
      </c>
      <c r="G4249" s="2" t="s">
        <v>713</v>
      </c>
      <c r="H4249" t="s">
        <v>1405</v>
      </c>
    </row>
    <row r="4250" spans="1:8" x14ac:dyDescent="0.15">
      <c r="A4250" s="232">
        <v>4264</v>
      </c>
      <c r="B4250" t="s">
        <v>11050</v>
      </c>
      <c r="C4250" t="s">
        <v>11051</v>
      </c>
      <c r="D4250" t="s">
        <v>485</v>
      </c>
      <c r="E4250" s="2" t="s">
        <v>271</v>
      </c>
      <c r="F4250" t="s">
        <v>1910</v>
      </c>
      <c r="G4250" s="2" t="s">
        <v>650</v>
      </c>
      <c r="H4250" t="s">
        <v>1405</v>
      </c>
    </row>
    <row r="4251" spans="1:8" x14ac:dyDescent="0.15">
      <c r="A4251" s="232">
        <v>4265</v>
      </c>
      <c r="B4251" t="s">
        <v>11052</v>
      </c>
      <c r="C4251" t="s">
        <v>11053</v>
      </c>
      <c r="D4251" t="s">
        <v>485</v>
      </c>
      <c r="E4251" s="2" t="s">
        <v>271</v>
      </c>
      <c r="F4251" t="s">
        <v>2018</v>
      </c>
      <c r="G4251" s="2" t="s">
        <v>11054</v>
      </c>
      <c r="H4251" t="s">
        <v>1405</v>
      </c>
    </row>
    <row r="4252" spans="1:8" x14ac:dyDescent="0.15">
      <c r="A4252" s="232">
        <v>4266</v>
      </c>
      <c r="B4252" t="s">
        <v>11055</v>
      </c>
      <c r="C4252" t="s">
        <v>11056</v>
      </c>
      <c r="D4252" t="s">
        <v>485</v>
      </c>
      <c r="E4252" s="2" t="s">
        <v>271</v>
      </c>
      <c r="F4252" t="s">
        <v>1910</v>
      </c>
      <c r="G4252" s="2" t="s">
        <v>5050</v>
      </c>
      <c r="H4252" t="s">
        <v>1405</v>
      </c>
    </row>
    <row r="4253" spans="1:8" x14ac:dyDescent="0.15">
      <c r="A4253" s="232">
        <v>4267</v>
      </c>
      <c r="B4253" t="s">
        <v>11057</v>
      </c>
      <c r="C4253" t="s">
        <v>11058</v>
      </c>
      <c r="D4253" t="s">
        <v>485</v>
      </c>
      <c r="E4253" s="2" t="s">
        <v>271</v>
      </c>
      <c r="F4253" t="s">
        <v>1901</v>
      </c>
      <c r="G4253" s="2" t="s">
        <v>1143</v>
      </c>
      <c r="H4253" t="s">
        <v>1405</v>
      </c>
    </row>
    <row r="4254" spans="1:8" x14ac:dyDescent="0.15">
      <c r="A4254" s="232">
        <v>4268</v>
      </c>
      <c r="B4254" t="s">
        <v>11059</v>
      </c>
      <c r="C4254" t="s">
        <v>11060</v>
      </c>
      <c r="D4254" t="s">
        <v>485</v>
      </c>
      <c r="E4254" s="2" t="s">
        <v>271</v>
      </c>
      <c r="F4254" t="s">
        <v>27</v>
      </c>
      <c r="G4254" s="2" t="s">
        <v>9425</v>
      </c>
      <c r="H4254" t="s">
        <v>1405</v>
      </c>
    </row>
    <row r="4255" spans="1:8" x14ac:dyDescent="0.15">
      <c r="A4255" s="232">
        <v>4269</v>
      </c>
      <c r="B4255" t="s">
        <v>11061</v>
      </c>
      <c r="C4255" t="s">
        <v>4049</v>
      </c>
      <c r="D4255" t="s">
        <v>485</v>
      </c>
      <c r="E4255" s="2" t="s">
        <v>270</v>
      </c>
      <c r="F4255" t="s">
        <v>1910</v>
      </c>
      <c r="G4255" s="2" t="s">
        <v>785</v>
      </c>
      <c r="H4255" t="s">
        <v>1405</v>
      </c>
    </row>
    <row r="4256" spans="1:8" x14ac:dyDescent="0.15">
      <c r="A4256" s="232">
        <v>4270</v>
      </c>
      <c r="B4256" t="s">
        <v>11062</v>
      </c>
      <c r="C4256" t="s">
        <v>11063</v>
      </c>
      <c r="D4256" t="s">
        <v>485</v>
      </c>
      <c r="E4256" s="2" t="s">
        <v>270</v>
      </c>
      <c r="F4256" t="s">
        <v>1910</v>
      </c>
      <c r="G4256" s="2" t="s">
        <v>888</v>
      </c>
      <c r="H4256" t="s">
        <v>1405</v>
      </c>
    </row>
    <row r="4257" spans="1:8" x14ac:dyDescent="0.15">
      <c r="A4257" s="232">
        <v>4271</v>
      </c>
      <c r="B4257" t="s">
        <v>11064</v>
      </c>
      <c r="C4257" t="s">
        <v>11065</v>
      </c>
      <c r="D4257" t="s">
        <v>485</v>
      </c>
      <c r="E4257" s="2" t="s">
        <v>270</v>
      </c>
      <c r="F4257" t="s">
        <v>1921</v>
      </c>
      <c r="G4257" s="2" t="s">
        <v>915</v>
      </c>
      <c r="H4257" t="s">
        <v>1405</v>
      </c>
    </row>
    <row r="4258" spans="1:8" x14ac:dyDescent="0.15">
      <c r="A4258" s="232">
        <v>4272</v>
      </c>
      <c r="B4258" t="s">
        <v>11066</v>
      </c>
      <c r="C4258" t="s">
        <v>11067</v>
      </c>
      <c r="D4258" t="s">
        <v>485</v>
      </c>
      <c r="E4258" s="2" t="s">
        <v>270</v>
      </c>
      <c r="F4258" t="s">
        <v>1910</v>
      </c>
      <c r="G4258" s="2" t="s">
        <v>875</v>
      </c>
      <c r="H4258" t="s">
        <v>1405</v>
      </c>
    </row>
    <row r="4259" spans="1:8" x14ac:dyDescent="0.15">
      <c r="A4259" s="232">
        <v>4273</v>
      </c>
      <c r="B4259" t="s">
        <v>11068</v>
      </c>
      <c r="C4259" t="s">
        <v>11069</v>
      </c>
      <c r="D4259" t="s">
        <v>485</v>
      </c>
      <c r="E4259" s="2" t="s">
        <v>270</v>
      </c>
      <c r="F4259" t="s">
        <v>1917</v>
      </c>
      <c r="G4259" s="2" t="s">
        <v>1166</v>
      </c>
      <c r="H4259" t="s">
        <v>1405</v>
      </c>
    </row>
    <row r="4260" spans="1:8" x14ac:dyDescent="0.15">
      <c r="A4260" s="232">
        <v>4274</v>
      </c>
      <c r="B4260" t="s">
        <v>11070</v>
      </c>
      <c r="C4260" t="s">
        <v>11071</v>
      </c>
      <c r="D4260" t="s">
        <v>485</v>
      </c>
      <c r="E4260" s="2" t="s">
        <v>270</v>
      </c>
      <c r="F4260" t="s">
        <v>1910</v>
      </c>
      <c r="G4260" s="2" t="s">
        <v>784</v>
      </c>
      <c r="H4260" t="s">
        <v>1405</v>
      </c>
    </row>
    <row r="4261" spans="1:8" x14ac:dyDescent="0.15">
      <c r="A4261" s="232">
        <v>4275</v>
      </c>
      <c r="B4261" t="s">
        <v>11072</v>
      </c>
      <c r="C4261" t="s">
        <v>11073</v>
      </c>
      <c r="D4261" t="s">
        <v>485</v>
      </c>
      <c r="E4261" s="2" t="s">
        <v>270</v>
      </c>
      <c r="F4261" t="s">
        <v>1901</v>
      </c>
      <c r="G4261" s="2" t="s">
        <v>818</v>
      </c>
      <c r="H4261" t="s">
        <v>1405</v>
      </c>
    </row>
    <row r="4262" spans="1:8" x14ac:dyDescent="0.15">
      <c r="A4262" s="232">
        <v>4276</v>
      </c>
      <c r="B4262" t="s">
        <v>11074</v>
      </c>
      <c r="C4262" t="s">
        <v>11075</v>
      </c>
      <c r="D4262" t="s">
        <v>485</v>
      </c>
      <c r="E4262" s="2" t="s">
        <v>270</v>
      </c>
      <c r="F4262" t="s">
        <v>2206</v>
      </c>
      <c r="G4262" s="2" t="s">
        <v>1324</v>
      </c>
      <c r="H4262" t="s">
        <v>1405</v>
      </c>
    </row>
    <row r="4263" spans="1:8" x14ac:dyDescent="0.15">
      <c r="A4263" s="232">
        <v>4277</v>
      </c>
      <c r="B4263" t="s">
        <v>11076</v>
      </c>
      <c r="C4263" t="s">
        <v>11077</v>
      </c>
      <c r="D4263" t="s">
        <v>485</v>
      </c>
      <c r="E4263" s="2" t="s">
        <v>270</v>
      </c>
      <c r="F4263" t="s">
        <v>1910</v>
      </c>
      <c r="G4263" s="2" t="s">
        <v>656</v>
      </c>
      <c r="H4263" t="s">
        <v>1405</v>
      </c>
    </row>
    <row r="4264" spans="1:8" x14ac:dyDescent="0.15">
      <c r="A4264" s="232">
        <v>4278</v>
      </c>
      <c r="B4264" t="s">
        <v>11078</v>
      </c>
      <c r="C4264" t="s">
        <v>11079</v>
      </c>
      <c r="D4264" t="s">
        <v>485</v>
      </c>
      <c r="E4264" s="2" t="s">
        <v>270</v>
      </c>
      <c r="F4264" t="s">
        <v>1910</v>
      </c>
      <c r="G4264" s="2" t="s">
        <v>1350</v>
      </c>
      <c r="H4264" t="s">
        <v>1405</v>
      </c>
    </row>
    <row r="4265" spans="1:8" x14ac:dyDescent="0.15">
      <c r="A4265" s="232">
        <v>4279</v>
      </c>
      <c r="B4265" t="s">
        <v>11080</v>
      </c>
      <c r="C4265" t="s">
        <v>11081</v>
      </c>
      <c r="D4265" t="s">
        <v>485</v>
      </c>
      <c r="E4265" s="2" t="s">
        <v>270</v>
      </c>
      <c r="F4265" t="s">
        <v>2048</v>
      </c>
      <c r="G4265" s="2" t="s">
        <v>1351</v>
      </c>
      <c r="H4265" t="s">
        <v>1405</v>
      </c>
    </row>
    <row r="4266" spans="1:8" x14ac:dyDescent="0.15">
      <c r="A4266" s="232">
        <v>4280</v>
      </c>
      <c r="B4266" t="s">
        <v>11082</v>
      </c>
      <c r="C4266" t="s">
        <v>11083</v>
      </c>
      <c r="D4266" t="s">
        <v>485</v>
      </c>
      <c r="E4266" s="2" t="s">
        <v>270</v>
      </c>
      <c r="F4266" t="s">
        <v>1901</v>
      </c>
      <c r="G4266" s="2" t="s">
        <v>3075</v>
      </c>
      <c r="H4266" t="s">
        <v>1405</v>
      </c>
    </row>
    <row r="4267" spans="1:8" x14ac:dyDescent="0.15">
      <c r="A4267" s="232">
        <v>4281</v>
      </c>
      <c r="B4267" t="s">
        <v>11084</v>
      </c>
      <c r="C4267" t="s">
        <v>11085</v>
      </c>
      <c r="D4267" t="s">
        <v>485</v>
      </c>
      <c r="E4267" s="2" t="s">
        <v>269</v>
      </c>
      <c r="F4267" t="s">
        <v>1901</v>
      </c>
      <c r="G4267" s="2" t="s">
        <v>594</v>
      </c>
      <c r="H4267" t="s">
        <v>1405</v>
      </c>
    </row>
    <row r="4268" spans="1:8" x14ac:dyDescent="0.15">
      <c r="A4268" s="232">
        <v>4282</v>
      </c>
      <c r="B4268" t="s">
        <v>11086</v>
      </c>
      <c r="C4268" t="s">
        <v>11087</v>
      </c>
      <c r="D4268" t="s">
        <v>485</v>
      </c>
      <c r="E4268" s="2" t="s">
        <v>269</v>
      </c>
      <c r="F4268" t="s">
        <v>1964</v>
      </c>
      <c r="G4268" s="2" t="s">
        <v>2234</v>
      </c>
      <c r="H4268" t="s">
        <v>1405</v>
      </c>
    </row>
    <row r="4269" spans="1:8" x14ac:dyDescent="0.15">
      <c r="A4269" s="232">
        <v>4283</v>
      </c>
      <c r="B4269" t="s">
        <v>11088</v>
      </c>
      <c r="C4269" t="s">
        <v>11089</v>
      </c>
      <c r="D4269" t="s">
        <v>485</v>
      </c>
      <c r="E4269" s="2" t="s">
        <v>269</v>
      </c>
      <c r="F4269" t="s">
        <v>1910</v>
      </c>
      <c r="G4269" s="2" t="s">
        <v>4816</v>
      </c>
      <c r="H4269" t="s">
        <v>1405</v>
      </c>
    </row>
    <row r="4270" spans="1:8" x14ac:dyDescent="0.15">
      <c r="A4270" s="232">
        <v>4284</v>
      </c>
      <c r="B4270" t="s">
        <v>11090</v>
      </c>
      <c r="C4270" t="s">
        <v>11091</v>
      </c>
      <c r="D4270" t="s">
        <v>485</v>
      </c>
      <c r="E4270" s="2" t="s">
        <v>269</v>
      </c>
      <c r="F4270" t="s">
        <v>1910</v>
      </c>
      <c r="G4270" s="2" t="s">
        <v>722</v>
      </c>
      <c r="H4270" t="s">
        <v>1405</v>
      </c>
    </row>
    <row r="4271" spans="1:8" x14ac:dyDescent="0.15">
      <c r="A4271" s="232">
        <v>4285</v>
      </c>
      <c r="B4271" t="s">
        <v>11092</v>
      </c>
      <c r="C4271" t="s">
        <v>11093</v>
      </c>
      <c r="D4271" t="s">
        <v>485</v>
      </c>
      <c r="E4271" s="2" t="s">
        <v>269</v>
      </c>
      <c r="F4271" t="s">
        <v>1901</v>
      </c>
      <c r="G4271" s="2" t="s">
        <v>11094</v>
      </c>
      <c r="H4271" t="s">
        <v>1405</v>
      </c>
    </row>
    <row r="4272" spans="1:8" x14ac:dyDescent="0.15">
      <c r="A4272" s="232">
        <v>4286</v>
      </c>
      <c r="B4272" t="s">
        <v>11095</v>
      </c>
      <c r="C4272" t="s">
        <v>11096</v>
      </c>
      <c r="D4272" t="s">
        <v>485</v>
      </c>
      <c r="E4272" s="2" t="s">
        <v>269</v>
      </c>
      <c r="F4272" t="s">
        <v>1901</v>
      </c>
      <c r="G4272" s="2" t="s">
        <v>610</v>
      </c>
      <c r="H4272" t="s">
        <v>1405</v>
      </c>
    </row>
    <row r="4273" spans="1:8" x14ac:dyDescent="0.15">
      <c r="A4273" s="232">
        <v>4287</v>
      </c>
      <c r="B4273" t="s">
        <v>11097</v>
      </c>
      <c r="C4273" t="s">
        <v>11098</v>
      </c>
      <c r="D4273" t="s">
        <v>485</v>
      </c>
      <c r="E4273" s="2" t="s">
        <v>269</v>
      </c>
      <c r="F4273" t="s">
        <v>1901</v>
      </c>
      <c r="G4273" s="2" t="s">
        <v>2234</v>
      </c>
      <c r="H4273" t="s">
        <v>1405</v>
      </c>
    </row>
    <row r="4274" spans="1:8" x14ac:dyDescent="0.15">
      <c r="A4274" s="232">
        <v>4288</v>
      </c>
      <c r="B4274" t="s">
        <v>11099</v>
      </c>
      <c r="C4274" t="s">
        <v>11100</v>
      </c>
      <c r="D4274" t="s">
        <v>485</v>
      </c>
      <c r="E4274" s="2" t="s">
        <v>269</v>
      </c>
      <c r="F4274" t="s">
        <v>1910</v>
      </c>
      <c r="G4274" s="2" t="s">
        <v>819</v>
      </c>
      <c r="H4274" t="s">
        <v>1405</v>
      </c>
    </row>
    <row r="4275" spans="1:8" x14ac:dyDescent="0.15">
      <c r="A4275" s="232">
        <v>4289</v>
      </c>
      <c r="B4275" t="s">
        <v>11101</v>
      </c>
      <c r="C4275" t="s">
        <v>11102</v>
      </c>
      <c r="D4275" t="s">
        <v>485</v>
      </c>
      <c r="E4275" s="2" t="s">
        <v>269</v>
      </c>
      <c r="F4275" t="s">
        <v>1901</v>
      </c>
      <c r="G4275" s="2" t="s">
        <v>897</v>
      </c>
      <c r="H4275" t="s">
        <v>1405</v>
      </c>
    </row>
    <row r="4276" spans="1:8" x14ac:dyDescent="0.15">
      <c r="A4276" s="232">
        <v>4290</v>
      </c>
      <c r="B4276" t="s">
        <v>11103</v>
      </c>
      <c r="C4276" t="s">
        <v>11104</v>
      </c>
      <c r="D4276" t="s">
        <v>485</v>
      </c>
      <c r="E4276" s="2" t="s">
        <v>269</v>
      </c>
      <c r="F4276" t="s">
        <v>1910</v>
      </c>
      <c r="G4276" s="2" t="s">
        <v>1176</v>
      </c>
      <c r="H4276" t="s">
        <v>1405</v>
      </c>
    </row>
    <row r="4277" spans="1:8" x14ac:dyDescent="0.15">
      <c r="A4277" s="232">
        <v>4291</v>
      </c>
      <c r="B4277" t="s">
        <v>11105</v>
      </c>
      <c r="C4277" t="s">
        <v>11106</v>
      </c>
      <c r="D4277" t="s">
        <v>485</v>
      </c>
      <c r="E4277" s="2" t="s">
        <v>269</v>
      </c>
      <c r="F4277" t="s">
        <v>1901</v>
      </c>
      <c r="G4277" s="2" t="s">
        <v>723</v>
      </c>
      <c r="H4277" t="s">
        <v>1405</v>
      </c>
    </row>
    <row r="4278" spans="1:8" x14ac:dyDescent="0.15">
      <c r="A4278" s="232">
        <v>4292</v>
      </c>
      <c r="B4278" t="s">
        <v>11107</v>
      </c>
      <c r="C4278" t="s">
        <v>11108</v>
      </c>
      <c r="D4278" t="s">
        <v>485</v>
      </c>
      <c r="E4278" s="2" t="s">
        <v>269</v>
      </c>
      <c r="F4278" t="s">
        <v>1945</v>
      </c>
      <c r="G4278" s="2" t="s">
        <v>526</v>
      </c>
      <c r="H4278" t="s">
        <v>1405</v>
      </c>
    </row>
    <row r="4279" spans="1:8" x14ac:dyDescent="0.15">
      <c r="A4279" s="232">
        <v>4293</v>
      </c>
      <c r="B4279" t="s">
        <v>11109</v>
      </c>
      <c r="C4279" t="s">
        <v>11110</v>
      </c>
      <c r="D4279" t="s">
        <v>485</v>
      </c>
      <c r="E4279" s="2" t="s">
        <v>269</v>
      </c>
      <c r="F4279" t="s">
        <v>3267</v>
      </c>
      <c r="G4279" s="2" t="s">
        <v>1054</v>
      </c>
      <c r="H4279" t="s">
        <v>1405</v>
      </c>
    </row>
    <row r="4280" spans="1:8" x14ac:dyDescent="0.15">
      <c r="A4280" s="232">
        <v>4294</v>
      </c>
      <c r="B4280" t="s">
        <v>11111</v>
      </c>
      <c r="C4280" t="s">
        <v>11112</v>
      </c>
      <c r="D4280" t="s">
        <v>485</v>
      </c>
      <c r="E4280" s="2" t="s">
        <v>269</v>
      </c>
      <c r="F4280" t="s">
        <v>1910</v>
      </c>
      <c r="G4280" s="2" t="s">
        <v>2923</v>
      </c>
      <c r="H4280" t="s">
        <v>1405</v>
      </c>
    </row>
    <row r="4281" spans="1:8" x14ac:dyDescent="0.15">
      <c r="A4281" s="232">
        <v>4295</v>
      </c>
      <c r="B4281" t="s">
        <v>10502</v>
      </c>
      <c r="C4281" t="s">
        <v>10503</v>
      </c>
      <c r="D4281" t="s">
        <v>412</v>
      </c>
      <c r="E4281" s="2" t="s">
        <v>270</v>
      </c>
      <c r="F4281" t="s">
        <v>2031</v>
      </c>
      <c r="G4281" s="2" t="s">
        <v>3075</v>
      </c>
      <c r="H4281" t="s">
        <v>1405</v>
      </c>
    </row>
    <row r="4282" spans="1:8" x14ac:dyDescent="0.15">
      <c r="A4282" s="232">
        <v>4296</v>
      </c>
      <c r="B4282" t="s">
        <v>11113</v>
      </c>
      <c r="C4282" t="s">
        <v>11114</v>
      </c>
      <c r="D4282" t="s">
        <v>412</v>
      </c>
      <c r="E4282" s="2" t="s">
        <v>271</v>
      </c>
      <c r="F4282" t="s">
        <v>1901</v>
      </c>
      <c r="G4282" s="2" t="s">
        <v>9547</v>
      </c>
      <c r="H4282" t="s">
        <v>1405</v>
      </c>
    </row>
    <row r="4283" spans="1:8" x14ac:dyDescent="0.15">
      <c r="A4283" s="232">
        <v>4297</v>
      </c>
      <c r="B4283" t="s">
        <v>11115</v>
      </c>
      <c r="C4283" t="s">
        <v>11116</v>
      </c>
      <c r="D4283" t="s">
        <v>411</v>
      </c>
      <c r="E4283" s="2" t="s">
        <v>271</v>
      </c>
      <c r="F4283" t="s">
        <v>1901</v>
      </c>
      <c r="G4283" s="2" t="s">
        <v>635</v>
      </c>
      <c r="H4283" t="s">
        <v>1405</v>
      </c>
    </row>
    <row r="4284" spans="1:8" x14ac:dyDescent="0.15">
      <c r="A4284" s="232">
        <v>4298</v>
      </c>
      <c r="B4284" t="s">
        <v>11117</v>
      </c>
      <c r="C4284" t="s">
        <v>11118</v>
      </c>
      <c r="D4284" t="s">
        <v>411</v>
      </c>
      <c r="E4284" s="2" t="s">
        <v>271</v>
      </c>
      <c r="F4284" t="s">
        <v>1901</v>
      </c>
      <c r="G4284" s="2" t="s">
        <v>687</v>
      </c>
      <c r="H4284" t="s">
        <v>1405</v>
      </c>
    </row>
    <row r="4285" spans="1:8" x14ac:dyDescent="0.15">
      <c r="A4285" s="232">
        <v>4299</v>
      </c>
      <c r="B4285" t="s">
        <v>11119</v>
      </c>
      <c r="C4285" t="s">
        <v>11120</v>
      </c>
      <c r="D4285" t="s">
        <v>411</v>
      </c>
      <c r="E4285" s="2" t="s">
        <v>271</v>
      </c>
      <c r="F4285" t="s">
        <v>1901</v>
      </c>
      <c r="G4285" s="2" t="s">
        <v>3505</v>
      </c>
      <c r="H4285" t="s">
        <v>1405</v>
      </c>
    </row>
    <row r="4286" spans="1:8" x14ac:dyDescent="0.15">
      <c r="A4286" s="232">
        <v>4300</v>
      </c>
      <c r="B4286" t="s">
        <v>11121</v>
      </c>
      <c r="C4286" t="s">
        <v>11122</v>
      </c>
      <c r="D4286" t="s">
        <v>411</v>
      </c>
      <c r="E4286" s="2" t="s">
        <v>271</v>
      </c>
      <c r="F4286" t="s">
        <v>1901</v>
      </c>
      <c r="G4286" s="2" t="s">
        <v>7677</v>
      </c>
      <c r="H4286" t="s">
        <v>1405</v>
      </c>
    </row>
    <row r="4287" spans="1:8" x14ac:dyDescent="0.15">
      <c r="A4287" s="232">
        <v>4301</v>
      </c>
      <c r="B4287" t="s">
        <v>11123</v>
      </c>
      <c r="C4287" t="s">
        <v>11124</v>
      </c>
      <c r="D4287" t="s">
        <v>411</v>
      </c>
      <c r="E4287" s="2" t="s">
        <v>271</v>
      </c>
      <c r="F4287" t="s">
        <v>1932</v>
      </c>
      <c r="G4287" s="2" t="s">
        <v>3324</v>
      </c>
      <c r="H4287" t="s">
        <v>1405</v>
      </c>
    </row>
    <row r="4288" spans="1:8" x14ac:dyDescent="0.15">
      <c r="A4288" s="232">
        <v>4302</v>
      </c>
      <c r="B4288" t="s">
        <v>11125</v>
      </c>
      <c r="C4288" t="s">
        <v>11126</v>
      </c>
      <c r="D4288" t="s">
        <v>411</v>
      </c>
      <c r="E4288" s="2" t="s">
        <v>271</v>
      </c>
      <c r="F4288" t="s">
        <v>1910</v>
      </c>
      <c r="G4288" s="2" t="s">
        <v>3689</v>
      </c>
      <c r="H4288" t="s">
        <v>1405</v>
      </c>
    </row>
    <row r="4289" spans="1:8" x14ac:dyDescent="0.15">
      <c r="A4289" s="232">
        <v>4303</v>
      </c>
      <c r="B4289" t="s">
        <v>11127</v>
      </c>
      <c r="C4289" t="s">
        <v>11128</v>
      </c>
      <c r="D4289" t="s">
        <v>411</v>
      </c>
      <c r="E4289" s="2" t="s">
        <v>271</v>
      </c>
      <c r="F4289" t="s">
        <v>2206</v>
      </c>
      <c r="G4289" s="2" t="s">
        <v>5974</v>
      </c>
      <c r="H4289" t="s">
        <v>1405</v>
      </c>
    </row>
    <row r="4290" spans="1:8" x14ac:dyDescent="0.15">
      <c r="A4290" s="232">
        <v>4304</v>
      </c>
      <c r="B4290" t="s">
        <v>11129</v>
      </c>
      <c r="C4290" t="s">
        <v>11130</v>
      </c>
      <c r="D4290" t="s">
        <v>411</v>
      </c>
      <c r="E4290" s="2" t="s">
        <v>271</v>
      </c>
      <c r="F4290" t="s">
        <v>2366</v>
      </c>
      <c r="G4290" s="2" t="s">
        <v>804</v>
      </c>
      <c r="H4290" t="s">
        <v>1405</v>
      </c>
    </row>
    <row r="4291" spans="1:8" x14ac:dyDescent="0.15">
      <c r="A4291" s="232">
        <v>4305</v>
      </c>
      <c r="B4291" t="s">
        <v>11131</v>
      </c>
      <c r="C4291" t="s">
        <v>11132</v>
      </c>
      <c r="D4291" t="s">
        <v>411</v>
      </c>
      <c r="E4291" s="2" t="s">
        <v>271</v>
      </c>
      <c r="F4291" t="s">
        <v>2003</v>
      </c>
      <c r="G4291" s="2" t="s">
        <v>802</v>
      </c>
      <c r="H4291" t="s">
        <v>1405</v>
      </c>
    </row>
    <row r="4292" spans="1:8" x14ac:dyDescent="0.15">
      <c r="A4292" s="232">
        <v>4306</v>
      </c>
      <c r="B4292" t="s">
        <v>11133</v>
      </c>
      <c r="C4292" t="s">
        <v>11134</v>
      </c>
      <c r="D4292" t="s">
        <v>411</v>
      </c>
      <c r="E4292" s="2" t="s">
        <v>271</v>
      </c>
      <c r="F4292" t="s">
        <v>1901</v>
      </c>
      <c r="G4292" s="2" t="s">
        <v>1224</v>
      </c>
      <c r="H4292" t="s">
        <v>1405</v>
      </c>
    </row>
    <row r="4293" spans="1:8" x14ac:dyDescent="0.15">
      <c r="A4293" s="232">
        <v>4307</v>
      </c>
      <c r="B4293" t="s">
        <v>11135</v>
      </c>
      <c r="C4293" t="s">
        <v>11136</v>
      </c>
      <c r="D4293" t="s">
        <v>411</v>
      </c>
      <c r="E4293" s="2" t="s">
        <v>270</v>
      </c>
      <c r="F4293" t="s">
        <v>2003</v>
      </c>
      <c r="G4293" s="2" t="s">
        <v>1327</v>
      </c>
      <c r="H4293" t="s">
        <v>1405</v>
      </c>
    </row>
    <row r="4294" spans="1:8" x14ac:dyDescent="0.15">
      <c r="A4294" s="232">
        <v>4308</v>
      </c>
      <c r="B4294" t="s">
        <v>11137</v>
      </c>
      <c r="C4294" t="s">
        <v>11138</v>
      </c>
      <c r="D4294" t="s">
        <v>411</v>
      </c>
      <c r="E4294" s="2" t="s">
        <v>270</v>
      </c>
      <c r="F4294" t="s">
        <v>2206</v>
      </c>
      <c r="G4294" s="2" t="s">
        <v>2363</v>
      </c>
      <c r="H4294" t="s">
        <v>1405</v>
      </c>
    </row>
    <row r="4295" spans="1:8" x14ac:dyDescent="0.15">
      <c r="A4295" s="232">
        <v>4309</v>
      </c>
      <c r="B4295" t="s">
        <v>11139</v>
      </c>
      <c r="C4295" t="s">
        <v>11140</v>
      </c>
      <c r="D4295" t="s">
        <v>411</v>
      </c>
      <c r="E4295" s="2" t="s">
        <v>270</v>
      </c>
      <c r="F4295" t="s">
        <v>2003</v>
      </c>
      <c r="G4295" s="2" t="s">
        <v>716</v>
      </c>
      <c r="H4295" t="s">
        <v>1405</v>
      </c>
    </row>
    <row r="4296" spans="1:8" x14ac:dyDescent="0.15">
      <c r="A4296" s="232">
        <v>4310</v>
      </c>
      <c r="B4296" t="s">
        <v>11141</v>
      </c>
      <c r="C4296" t="s">
        <v>11142</v>
      </c>
      <c r="D4296" t="s">
        <v>411</v>
      </c>
      <c r="E4296" s="2" t="s">
        <v>270</v>
      </c>
      <c r="F4296" t="s">
        <v>2137</v>
      </c>
      <c r="G4296" s="2" t="s">
        <v>604</v>
      </c>
      <c r="H4296" t="s">
        <v>1405</v>
      </c>
    </row>
    <row r="4297" spans="1:8" x14ac:dyDescent="0.15">
      <c r="A4297" s="232">
        <v>4311</v>
      </c>
      <c r="B4297" t="s">
        <v>11143</v>
      </c>
      <c r="C4297" t="s">
        <v>11144</v>
      </c>
      <c r="D4297" t="s">
        <v>411</v>
      </c>
      <c r="E4297" s="2" t="s">
        <v>270</v>
      </c>
      <c r="F4297" t="s">
        <v>1901</v>
      </c>
      <c r="G4297" s="2" t="s">
        <v>1146</v>
      </c>
      <c r="H4297" t="s">
        <v>1405</v>
      </c>
    </row>
    <row r="4298" spans="1:8" x14ac:dyDescent="0.15">
      <c r="A4298" s="232">
        <v>4312</v>
      </c>
      <c r="B4298" t="s">
        <v>11145</v>
      </c>
      <c r="C4298" t="s">
        <v>11146</v>
      </c>
      <c r="D4298" t="s">
        <v>411</v>
      </c>
      <c r="E4298" s="2" t="s">
        <v>270</v>
      </c>
      <c r="F4298" t="s">
        <v>1932</v>
      </c>
      <c r="G4298" s="2" t="s">
        <v>934</v>
      </c>
      <c r="H4298" t="s">
        <v>1405</v>
      </c>
    </row>
    <row r="4299" spans="1:8" x14ac:dyDescent="0.15">
      <c r="A4299" s="232">
        <v>4313</v>
      </c>
      <c r="B4299" t="s">
        <v>5496</v>
      </c>
      <c r="C4299" t="s">
        <v>5497</v>
      </c>
      <c r="D4299" t="s">
        <v>411</v>
      </c>
      <c r="E4299" s="2" t="s">
        <v>270</v>
      </c>
      <c r="F4299" t="s">
        <v>1932</v>
      </c>
      <c r="G4299" s="2" t="s">
        <v>11147</v>
      </c>
      <c r="H4299" t="s">
        <v>1405</v>
      </c>
    </row>
    <row r="4300" spans="1:8" x14ac:dyDescent="0.15">
      <c r="A4300" s="232">
        <v>4314</v>
      </c>
      <c r="B4300" t="s">
        <v>11148</v>
      </c>
      <c r="C4300" t="s">
        <v>11149</v>
      </c>
      <c r="D4300" t="s">
        <v>411</v>
      </c>
      <c r="E4300" s="2" t="s">
        <v>270</v>
      </c>
      <c r="F4300" t="s">
        <v>1932</v>
      </c>
      <c r="G4300" s="2" t="s">
        <v>4622</v>
      </c>
      <c r="H4300" t="s">
        <v>1405</v>
      </c>
    </row>
    <row r="4301" spans="1:8" x14ac:dyDescent="0.15">
      <c r="A4301" s="232">
        <v>4315</v>
      </c>
      <c r="B4301" t="s">
        <v>11150</v>
      </c>
      <c r="C4301" t="s">
        <v>11151</v>
      </c>
      <c r="D4301" t="s">
        <v>411</v>
      </c>
      <c r="E4301" s="2" t="s">
        <v>269</v>
      </c>
      <c r="F4301" t="s">
        <v>1932</v>
      </c>
      <c r="G4301" s="2" t="s">
        <v>957</v>
      </c>
      <c r="H4301" t="s">
        <v>1405</v>
      </c>
    </row>
    <row r="4302" spans="1:8" x14ac:dyDescent="0.15">
      <c r="A4302" s="232">
        <v>4316</v>
      </c>
      <c r="B4302" t="s">
        <v>11152</v>
      </c>
      <c r="C4302" t="s">
        <v>11153</v>
      </c>
      <c r="D4302" t="s">
        <v>411</v>
      </c>
      <c r="E4302" s="2" t="s">
        <v>269</v>
      </c>
      <c r="F4302" t="s">
        <v>2003</v>
      </c>
      <c r="G4302" s="2" t="s">
        <v>1046</v>
      </c>
      <c r="H4302" t="s">
        <v>1405</v>
      </c>
    </row>
    <row r="4303" spans="1:8" x14ac:dyDescent="0.15">
      <c r="A4303" s="232">
        <v>4317</v>
      </c>
      <c r="B4303" t="s">
        <v>11154</v>
      </c>
      <c r="C4303" t="s">
        <v>11155</v>
      </c>
      <c r="D4303" t="s">
        <v>411</v>
      </c>
      <c r="E4303" s="2" t="s">
        <v>269</v>
      </c>
      <c r="F4303" t="s">
        <v>2137</v>
      </c>
      <c r="G4303" s="2" t="s">
        <v>2457</v>
      </c>
      <c r="H4303" t="s">
        <v>1405</v>
      </c>
    </row>
    <row r="4304" spans="1:8" x14ac:dyDescent="0.15">
      <c r="A4304" s="232">
        <v>4318</v>
      </c>
      <c r="B4304" t="s">
        <v>11156</v>
      </c>
      <c r="C4304" t="s">
        <v>11157</v>
      </c>
      <c r="D4304" t="s">
        <v>411</v>
      </c>
      <c r="E4304" s="2" t="s">
        <v>269</v>
      </c>
      <c r="F4304" t="s">
        <v>1910</v>
      </c>
      <c r="G4304" s="2" t="s">
        <v>956</v>
      </c>
      <c r="H4304" t="s">
        <v>1405</v>
      </c>
    </row>
    <row r="4305" spans="1:8" x14ac:dyDescent="0.15">
      <c r="A4305" s="232">
        <v>4319</v>
      </c>
      <c r="B4305" t="s">
        <v>11158</v>
      </c>
      <c r="C4305" t="s">
        <v>11159</v>
      </c>
      <c r="D4305" t="s">
        <v>411</v>
      </c>
      <c r="E4305" s="2" t="s">
        <v>269</v>
      </c>
      <c r="F4305" t="s">
        <v>1932</v>
      </c>
      <c r="G4305" s="2" t="s">
        <v>702</v>
      </c>
      <c r="H4305" t="s">
        <v>1405</v>
      </c>
    </row>
    <row r="4306" spans="1:8" x14ac:dyDescent="0.15">
      <c r="A4306" s="232">
        <v>4320</v>
      </c>
      <c r="B4306" t="s">
        <v>11160</v>
      </c>
      <c r="C4306" t="s">
        <v>11161</v>
      </c>
      <c r="D4306" t="s">
        <v>411</v>
      </c>
      <c r="E4306" s="2" t="s">
        <v>269</v>
      </c>
      <c r="F4306" t="s">
        <v>1910</v>
      </c>
      <c r="G4306" s="2" t="s">
        <v>3264</v>
      </c>
      <c r="H4306" t="s">
        <v>1405</v>
      </c>
    </row>
    <row r="4307" spans="1:8" x14ac:dyDescent="0.15">
      <c r="A4307" s="232">
        <v>4321</v>
      </c>
      <c r="B4307" t="s">
        <v>11162</v>
      </c>
      <c r="C4307" t="s">
        <v>11163</v>
      </c>
      <c r="D4307" t="s">
        <v>411</v>
      </c>
      <c r="E4307" s="2" t="s">
        <v>1392</v>
      </c>
      <c r="F4307" t="s">
        <v>1901</v>
      </c>
      <c r="G4307" s="2" t="s">
        <v>3464</v>
      </c>
      <c r="H4307" t="s">
        <v>1405</v>
      </c>
    </row>
    <row r="4308" spans="1:8" x14ac:dyDescent="0.15">
      <c r="A4308" s="232">
        <v>4322</v>
      </c>
      <c r="B4308" t="s">
        <v>11164</v>
      </c>
      <c r="C4308" t="s">
        <v>11165</v>
      </c>
      <c r="D4308" t="s">
        <v>411</v>
      </c>
      <c r="E4308" s="2" t="s">
        <v>1392</v>
      </c>
      <c r="F4308" t="s">
        <v>1901</v>
      </c>
      <c r="G4308" s="2" t="s">
        <v>940</v>
      </c>
      <c r="H4308" t="s">
        <v>1405</v>
      </c>
    </row>
    <row r="4309" spans="1:8" x14ac:dyDescent="0.15">
      <c r="A4309" s="232">
        <v>4323</v>
      </c>
      <c r="B4309" t="s">
        <v>11166</v>
      </c>
      <c r="C4309" t="s">
        <v>11167</v>
      </c>
      <c r="D4309" t="s">
        <v>411</v>
      </c>
      <c r="E4309" s="2" t="s">
        <v>1392</v>
      </c>
      <c r="F4309" t="s">
        <v>1901</v>
      </c>
      <c r="G4309" s="2" t="s">
        <v>3128</v>
      </c>
      <c r="H4309" t="s">
        <v>1405</v>
      </c>
    </row>
    <row r="4310" spans="1:8" x14ac:dyDescent="0.15">
      <c r="A4310" s="232">
        <v>4324</v>
      </c>
      <c r="B4310" t="s">
        <v>11168</v>
      </c>
      <c r="C4310" t="s">
        <v>11169</v>
      </c>
      <c r="D4310" t="s">
        <v>411</v>
      </c>
      <c r="E4310" s="2" t="s">
        <v>1392</v>
      </c>
      <c r="F4310" t="s">
        <v>1932</v>
      </c>
      <c r="G4310" s="2" t="s">
        <v>2506</v>
      </c>
      <c r="H4310" t="s">
        <v>1405</v>
      </c>
    </row>
    <row r="4311" spans="1:8" x14ac:dyDescent="0.15">
      <c r="A4311" s="232">
        <v>4325</v>
      </c>
      <c r="B4311" t="s">
        <v>11170</v>
      </c>
      <c r="C4311" t="s">
        <v>11171</v>
      </c>
      <c r="D4311" t="s">
        <v>411</v>
      </c>
      <c r="E4311" s="2" t="s">
        <v>1392</v>
      </c>
      <c r="F4311" t="s">
        <v>1901</v>
      </c>
      <c r="G4311" s="2" t="s">
        <v>4915</v>
      </c>
      <c r="H4311" t="s">
        <v>1405</v>
      </c>
    </row>
    <row r="4312" spans="1:8" x14ac:dyDescent="0.15">
      <c r="A4312" s="232">
        <v>4326</v>
      </c>
      <c r="B4312" t="s">
        <v>11172</v>
      </c>
      <c r="C4312" t="s">
        <v>11173</v>
      </c>
      <c r="D4312" t="s">
        <v>411</v>
      </c>
      <c r="E4312" s="2" t="s">
        <v>1392</v>
      </c>
      <c r="F4312" t="s">
        <v>1932</v>
      </c>
      <c r="G4312" s="2" t="s">
        <v>731</v>
      </c>
      <c r="H4312" t="s">
        <v>1405</v>
      </c>
    </row>
    <row r="4313" spans="1:8" x14ac:dyDescent="0.15">
      <c r="A4313" s="232">
        <v>4327</v>
      </c>
      <c r="B4313" t="s">
        <v>11174</v>
      </c>
      <c r="C4313" t="s">
        <v>11175</v>
      </c>
      <c r="D4313" t="s">
        <v>411</v>
      </c>
      <c r="E4313" s="2" t="s">
        <v>1392</v>
      </c>
      <c r="F4313" t="s">
        <v>2031</v>
      </c>
      <c r="G4313" s="2" t="s">
        <v>4392</v>
      </c>
      <c r="H4313" t="s">
        <v>1405</v>
      </c>
    </row>
    <row r="4314" spans="1:8" x14ac:dyDescent="0.15">
      <c r="A4314" s="232">
        <v>4328</v>
      </c>
      <c r="B4314" t="s">
        <v>11176</v>
      </c>
      <c r="C4314" t="s">
        <v>11177</v>
      </c>
      <c r="D4314" t="s">
        <v>411</v>
      </c>
      <c r="E4314" s="2" t="s">
        <v>271</v>
      </c>
      <c r="F4314" t="s">
        <v>1901</v>
      </c>
      <c r="G4314" s="2" t="s">
        <v>1113</v>
      </c>
      <c r="H4314" t="s">
        <v>1405</v>
      </c>
    </row>
    <row r="4315" spans="1:8" x14ac:dyDescent="0.15">
      <c r="A4315" s="232">
        <v>4329</v>
      </c>
      <c r="B4315" t="s">
        <v>11178</v>
      </c>
      <c r="C4315" t="s">
        <v>11179</v>
      </c>
      <c r="D4315" t="s">
        <v>411</v>
      </c>
      <c r="E4315" s="2" t="s">
        <v>271</v>
      </c>
      <c r="F4315" t="s">
        <v>2003</v>
      </c>
      <c r="G4315" s="2" t="s">
        <v>9425</v>
      </c>
      <c r="H4315" t="s">
        <v>1405</v>
      </c>
    </row>
    <row r="4316" spans="1:8" x14ac:dyDescent="0.15">
      <c r="A4316" s="232">
        <v>4330</v>
      </c>
      <c r="B4316" t="s">
        <v>11180</v>
      </c>
      <c r="C4316" t="s">
        <v>11181</v>
      </c>
      <c r="D4316" t="s">
        <v>411</v>
      </c>
      <c r="E4316" s="2" t="s">
        <v>271</v>
      </c>
      <c r="F4316" t="s">
        <v>2133</v>
      </c>
      <c r="G4316" s="2" t="s">
        <v>773</v>
      </c>
      <c r="H4316" t="s">
        <v>1405</v>
      </c>
    </row>
    <row r="4317" spans="1:8" x14ac:dyDescent="0.15">
      <c r="A4317" s="232">
        <v>4331</v>
      </c>
      <c r="B4317" t="s">
        <v>11182</v>
      </c>
      <c r="C4317" t="s">
        <v>11183</v>
      </c>
      <c r="D4317" t="s">
        <v>411</v>
      </c>
      <c r="E4317" s="2" t="s">
        <v>271</v>
      </c>
      <c r="F4317" t="s">
        <v>2021</v>
      </c>
      <c r="G4317" s="2" t="s">
        <v>2296</v>
      </c>
      <c r="H4317" t="s">
        <v>1405</v>
      </c>
    </row>
    <row r="4318" spans="1:8" x14ac:dyDescent="0.15">
      <c r="A4318" s="232">
        <v>4332</v>
      </c>
      <c r="B4318" t="s">
        <v>11184</v>
      </c>
      <c r="C4318" t="s">
        <v>11185</v>
      </c>
      <c r="D4318" t="s">
        <v>411</v>
      </c>
      <c r="E4318" s="2" t="s">
        <v>270</v>
      </c>
      <c r="F4318" t="s">
        <v>1901</v>
      </c>
      <c r="G4318" s="2" t="s">
        <v>656</v>
      </c>
      <c r="H4318" t="s">
        <v>1405</v>
      </c>
    </row>
    <row r="4319" spans="1:8" x14ac:dyDescent="0.15">
      <c r="A4319" s="232">
        <v>4333</v>
      </c>
      <c r="B4319" t="s">
        <v>11186</v>
      </c>
      <c r="C4319" t="s">
        <v>11187</v>
      </c>
      <c r="D4319" t="s">
        <v>411</v>
      </c>
      <c r="E4319" s="2" t="s">
        <v>270</v>
      </c>
      <c r="F4319" t="s">
        <v>1901</v>
      </c>
      <c r="G4319" s="2" t="s">
        <v>1130</v>
      </c>
      <c r="H4319" t="s">
        <v>1405</v>
      </c>
    </row>
    <row r="4320" spans="1:8" x14ac:dyDescent="0.15">
      <c r="A4320" s="232">
        <v>4334</v>
      </c>
      <c r="B4320" t="s">
        <v>11188</v>
      </c>
      <c r="C4320" t="s">
        <v>11189</v>
      </c>
      <c r="D4320" t="s">
        <v>411</v>
      </c>
      <c r="E4320" s="2" t="s">
        <v>270</v>
      </c>
      <c r="F4320" t="s">
        <v>1901</v>
      </c>
      <c r="G4320" s="2" t="s">
        <v>2395</v>
      </c>
      <c r="H4320" t="s">
        <v>1405</v>
      </c>
    </row>
    <row r="4321" spans="1:8" x14ac:dyDescent="0.15">
      <c r="A4321" s="232">
        <v>4335</v>
      </c>
      <c r="B4321" t="s">
        <v>11190</v>
      </c>
      <c r="C4321" t="s">
        <v>5420</v>
      </c>
      <c r="D4321" t="s">
        <v>411</v>
      </c>
      <c r="E4321" s="2" t="s">
        <v>270</v>
      </c>
      <c r="F4321" t="s">
        <v>1901</v>
      </c>
      <c r="G4321" s="2" t="s">
        <v>3882</v>
      </c>
      <c r="H4321" t="s">
        <v>1405</v>
      </c>
    </row>
    <row r="4322" spans="1:8" x14ac:dyDescent="0.15">
      <c r="A4322" s="232">
        <v>4336</v>
      </c>
      <c r="B4322" t="s">
        <v>11191</v>
      </c>
      <c r="C4322" t="s">
        <v>11192</v>
      </c>
      <c r="D4322" t="s">
        <v>411</v>
      </c>
      <c r="E4322" s="2" t="s">
        <v>270</v>
      </c>
      <c r="F4322" t="s">
        <v>1901</v>
      </c>
      <c r="G4322" s="2" t="s">
        <v>747</v>
      </c>
      <c r="H4322" t="s">
        <v>1405</v>
      </c>
    </row>
    <row r="4323" spans="1:8" x14ac:dyDescent="0.15">
      <c r="A4323" s="232">
        <v>4337</v>
      </c>
      <c r="B4323" t="s">
        <v>11193</v>
      </c>
      <c r="C4323" t="s">
        <v>11194</v>
      </c>
      <c r="D4323" t="s">
        <v>411</v>
      </c>
      <c r="E4323" s="2" t="s">
        <v>270</v>
      </c>
      <c r="F4323" t="s">
        <v>1901</v>
      </c>
      <c r="G4323" s="2" t="s">
        <v>657</v>
      </c>
      <c r="H4323" t="s">
        <v>1405</v>
      </c>
    </row>
    <row r="4324" spans="1:8" x14ac:dyDescent="0.15">
      <c r="A4324" s="232">
        <v>4338</v>
      </c>
      <c r="B4324" t="s">
        <v>11195</v>
      </c>
      <c r="C4324" t="s">
        <v>11196</v>
      </c>
      <c r="D4324" t="s">
        <v>411</v>
      </c>
      <c r="E4324" s="2" t="s">
        <v>270</v>
      </c>
      <c r="F4324" t="s">
        <v>1910</v>
      </c>
      <c r="G4324" s="2" t="s">
        <v>596</v>
      </c>
      <c r="H4324" t="s">
        <v>1405</v>
      </c>
    </row>
    <row r="4325" spans="1:8" x14ac:dyDescent="0.15">
      <c r="A4325" s="232">
        <v>4339</v>
      </c>
      <c r="B4325" t="s">
        <v>11197</v>
      </c>
      <c r="C4325" t="s">
        <v>11198</v>
      </c>
      <c r="D4325" t="s">
        <v>411</v>
      </c>
      <c r="E4325" s="2" t="s">
        <v>270</v>
      </c>
      <c r="F4325" t="s">
        <v>1932</v>
      </c>
      <c r="G4325" s="2" t="s">
        <v>1040</v>
      </c>
      <c r="H4325" t="s">
        <v>1405</v>
      </c>
    </row>
    <row r="4326" spans="1:8" x14ac:dyDescent="0.15">
      <c r="A4326" s="232">
        <v>4340</v>
      </c>
      <c r="B4326" t="s">
        <v>11199</v>
      </c>
      <c r="C4326" t="s">
        <v>11200</v>
      </c>
      <c r="D4326" t="s">
        <v>411</v>
      </c>
      <c r="E4326" s="2" t="s">
        <v>269</v>
      </c>
      <c r="F4326" t="s">
        <v>1910</v>
      </c>
      <c r="G4326" s="2" t="s">
        <v>1101</v>
      </c>
      <c r="H4326" t="s">
        <v>1405</v>
      </c>
    </row>
    <row r="4327" spans="1:8" x14ac:dyDescent="0.15">
      <c r="A4327" s="232">
        <v>4341</v>
      </c>
      <c r="B4327" t="s">
        <v>11201</v>
      </c>
      <c r="C4327" t="s">
        <v>11202</v>
      </c>
      <c r="D4327" t="s">
        <v>411</v>
      </c>
      <c r="E4327" s="2" t="s">
        <v>269</v>
      </c>
      <c r="F4327" t="s">
        <v>1901</v>
      </c>
      <c r="G4327" s="2" t="s">
        <v>566</v>
      </c>
      <c r="H4327" t="s">
        <v>1405</v>
      </c>
    </row>
    <row r="4328" spans="1:8" x14ac:dyDescent="0.15">
      <c r="A4328" s="232">
        <v>4342</v>
      </c>
      <c r="B4328" t="s">
        <v>11203</v>
      </c>
      <c r="C4328" t="s">
        <v>11204</v>
      </c>
      <c r="D4328" t="s">
        <v>411</v>
      </c>
      <c r="E4328" s="2" t="s">
        <v>269</v>
      </c>
      <c r="F4328" t="s">
        <v>2003</v>
      </c>
      <c r="G4328" s="2" t="s">
        <v>699</v>
      </c>
      <c r="H4328" t="s">
        <v>1405</v>
      </c>
    </row>
    <row r="4329" spans="1:8" x14ac:dyDescent="0.15">
      <c r="A4329" s="232">
        <v>4343</v>
      </c>
      <c r="B4329" t="s">
        <v>11205</v>
      </c>
      <c r="C4329" t="s">
        <v>11206</v>
      </c>
      <c r="D4329" t="s">
        <v>411</v>
      </c>
      <c r="E4329" s="2" t="s">
        <v>269</v>
      </c>
      <c r="F4329" t="s">
        <v>1901</v>
      </c>
      <c r="G4329" s="2" t="s">
        <v>2234</v>
      </c>
      <c r="H4329" t="s">
        <v>1405</v>
      </c>
    </row>
    <row r="4330" spans="1:8" x14ac:dyDescent="0.15">
      <c r="A4330" s="232">
        <v>4344</v>
      </c>
      <c r="B4330" t="s">
        <v>11207</v>
      </c>
      <c r="C4330" t="s">
        <v>11208</v>
      </c>
      <c r="D4330" t="s">
        <v>446</v>
      </c>
      <c r="E4330" s="2" t="s">
        <v>271</v>
      </c>
      <c r="F4330" t="s">
        <v>2206</v>
      </c>
      <c r="G4330" s="2" t="s">
        <v>4425</v>
      </c>
      <c r="H4330" t="s">
        <v>1405</v>
      </c>
    </row>
    <row r="4331" spans="1:8" x14ac:dyDescent="0.15">
      <c r="A4331" s="232">
        <v>4345</v>
      </c>
      <c r="B4331" t="s">
        <v>11209</v>
      </c>
      <c r="C4331" t="s">
        <v>11210</v>
      </c>
      <c r="D4331" t="s">
        <v>446</v>
      </c>
      <c r="E4331" s="2" t="s">
        <v>271</v>
      </c>
      <c r="F4331" t="s">
        <v>1910</v>
      </c>
      <c r="G4331" s="2" t="s">
        <v>803</v>
      </c>
      <c r="H4331" t="s">
        <v>1405</v>
      </c>
    </row>
    <row r="4332" spans="1:8" x14ac:dyDescent="0.15">
      <c r="A4332" s="232">
        <v>4346</v>
      </c>
      <c r="B4332" t="s">
        <v>11211</v>
      </c>
      <c r="C4332" t="s">
        <v>11212</v>
      </c>
      <c r="D4332" t="s">
        <v>446</v>
      </c>
      <c r="E4332" s="2" t="s">
        <v>271</v>
      </c>
      <c r="F4332" t="s">
        <v>2003</v>
      </c>
      <c r="G4332" s="2" t="s">
        <v>2777</v>
      </c>
      <c r="H4332" t="s">
        <v>1405</v>
      </c>
    </row>
    <row r="4333" spans="1:8" x14ac:dyDescent="0.15">
      <c r="A4333" s="232">
        <v>4347</v>
      </c>
      <c r="B4333" t="s">
        <v>11213</v>
      </c>
      <c r="C4333" t="s">
        <v>11214</v>
      </c>
      <c r="D4333" t="s">
        <v>446</v>
      </c>
      <c r="E4333" s="2" t="s">
        <v>271</v>
      </c>
      <c r="F4333" t="s">
        <v>2967</v>
      </c>
      <c r="G4333" s="2" t="s">
        <v>1076</v>
      </c>
      <c r="H4333" t="s">
        <v>1405</v>
      </c>
    </row>
    <row r="4334" spans="1:8" x14ac:dyDescent="0.15">
      <c r="A4334" s="232">
        <v>4348</v>
      </c>
      <c r="B4334" t="s">
        <v>11215</v>
      </c>
      <c r="C4334" t="s">
        <v>11216</v>
      </c>
      <c r="D4334" t="s">
        <v>446</v>
      </c>
      <c r="E4334" s="2" t="s">
        <v>270</v>
      </c>
      <c r="F4334" t="s">
        <v>2021</v>
      </c>
      <c r="G4334" s="2" t="s">
        <v>654</v>
      </c>
      <c r="H4334" t="s">
        <v>1405</v>
      </c>
    </row>
    <row r="4335" spans="1:8" x14ac:dyDescent="0.15">
      <c r="A4335" s="232">
        <v>4349</v>
      </c>
      <c r="B4335" t="s">
        <v>11217</v>
      </c>
      <c r="C4335" t="s">
        <v>11218</v>
      </c>
      <c r="D4335" t="s">
        <v>446</v>
      </c>
      <c r="E4335" s="2" t="s">
        <v>270</v>
      </c>
      <c r="F4335" t="s">
        <v>1910</v>
      </c>
      <c r="G4335" s="2" t="s">
        <v>3066</v>
      </c>
      <c r="H4335" t="s">
        <v>1405</v>
      </c>
    </row>
    <row r="4336" spans="1:8" x14ac:dyDescent="0.15">
      <c r="A4336" s="232">
        <v>4350</v>
      </c>
      <c r="B4336" t="s">
        <v>11219</v>
      </c>
      <c r="C4336" t="s">
        <v>11220</v>
      </c>
      <c r="D4336" t="s">
        <v>446</v>
      </c>
      <c r="E4336" s="2" t="s">
        <v>270</v>
      </c>
      <c r="F4336" t="s">
        <v>2007</v>
      </c>
      <c r="G4336" s="2" t="s">
        <v>508</v>
      </c>
      <c r="H4336" t="s">
        <v>1405</v>
      </c>
    </row>
    <row r="4337" spans="1:8" x14ac:dyDescent="0.15">
      <c r="A4337" s="232">
        <v>4351</v>
      </c>
      <c r="B4337" t="s">
        <v>11221</v>
      </c>
      <c r="C4337" t="s">
        <v>11222</v>
      </c>
      <c r="D4337" t="s">
        <v>446</v>
      </c>
      <c r="E4337" s="2" t="s">
        <v>270</v>
      </c>
      <c r="F4337" t="s">
        <v>2087</v>
      </c>
      <c r="G4337" s="2" t="s">
        <v>4480</v>
      </c>
      <c r="H4337" t="s">
        <v>1405</v>
      </c>
    </row>
    <row r="4338" spans="1:8" x14ac:dyDescent="0.15">
      <c r="A4338" s="232">
        <v>4352</v>
      </c>
      <c r="B4338" t="s">
        <v>11223</v>
      </c>
      <c r="C4338" t="s">
        <v>11224</v>
      </c>
      <c r="D4338" t="s">
        <v>446</v>
      </c>
      <c r="E4338" s="2" t="s">
        <v>269</v>
      </c>
      <c r="F4338" t="s">
        <v>1921</v>
      </c>
      <c r="G4338" s="2" t="s">
        <v>1140</v>
      </c>
      <c r="H4338" t="s">
        <v>1405</v>
      </c>
    </row>
    <row r="4339" spans="1:8" x14ac:dyDescent="0.15">
      <c r="A4339" s="232">
        <v>4353</v>
      </c>
      <c r="B4339" t="s">
        <v>11225</v>
      </c>
      <c r="C4339" t="s">
        <v>11226</v>
      </c>
      <c r="D4339" t="s">
        <v>446</v>
      </c>
      <c r="E4339" s="2" t="s">
        <v>269</v>
      </c>
      <c r="F4339" t="s">
        <v>1932</v>
      </c>
      <c r="G4339" s="2" t="s">
        <v>755</v>
      </c>
      <c r="H4339" t="s">
        <v>1405</v>
      </c>
    </row>
    <row r="4340" spans="1:8" x14ac:dyDescent="0.15">
      <c r="A4340" s="232">
        <v>4354</v>
      </c>
      <c r="B4340" t="s">
        <v>11227</v>
      </c>
      <c r="C4340" t="s">
        <v>11228</v>
      </c>
      <c r="D4340" t="s">
        <v>446</v>
      </c>
      <c r="E4340" s="2" t="s">
        <v>269</v>
      </c>
      <c r="F4340" t="s">
        <v>1932</v>
      </c>
      <c r="G4340" s="2" t="s">
        <v>795</v>
      </c>
      <c r="H4340" t="s">
        <v>1405</v>
      </c>
    </row>
    <row r="4341" spans="1:8" x14ac:dyDescent="0.15">
      <c r="A4341" s="232">
        <v>4355</v>
      </c>
      <c r="B4341" t="s">
        <v>11229</v>
      </c>
      <c r="C4341" t="s">
        <v>11230</v>
      </c>
      <c r="D4341" t="s">
        <v>446</v>
      </c>
      <c r="E4341" s="2" t="s">
        <v>269</v>
      </c>
      <c r="F4341" t="s">
        <v>2366</v>
      </c>
      <c r="G4341" s="2" t="s">
        <v>1044</v>
      </c>
      <c r="H4341" t="s">
        <v>1405</v>
      </c>
    </row>
    <row r="4342" spans="1:8" x14ac:dyDescent="0.15">
      <c r="A4342" s="232">
        <v>4357</v>
      </c>
      <c r="B4342" t="s">
        <v>11231</v>
      </c>
      <c r="C4342" t="s">
        <v>11232</v>
      </c>
      <c r="D4342" t="s">
        <v>446</v>
      </c>
      <c r="E4342" s="2" t="s">
        <v>269</v>
      </c>
      <c r="F4342" t="s">
        <v>2066</v>
      </c>
      <c r="G4342" s="2" t="s">
        <v>1292</v>
      </c>
      <c r="H4342" t="s">
        <v>1405</v>
      </c>
    </row>
    <row r="4343" spans="1:8" x14ac:dyDescent="0.15">
      <c r="A4343" s="232">
        <v>4359</v>
      </c>
      <c r="B4343" t="s">
        <v>11233</v>
      </c>
      <c r="C4343" t="s">
        <v>11234</v>
      </c>
      <c r="D4343" t="s">
        <v>446</v>
      </c>
      <c r="E4343" s="2" t="s">
        <v>269</v>
      </c>
      <c r="F4343" t="s">
        <v>1932</v>
      </c>
      <c r="G4343" s="2" t="s">
        <v>5725</v>
      </c>
      <c r="H4343" t="s">
        <v>1405</v>
      </c>
    </row>
    <row r="4344" spans="1:8" x14ac:dyDescent="0.15">
      <c r="A4344" s="232">
        <v>4360</v>
      </c>
      <c r="B4344" t="s">
        <v>11235</v>
      </c>
      <c r="C4344" t="s">
        <v>11236</v>
      </c>
      <c r="D4344" t="s">
        <v>446</v>
      </c>
      <c r="E4344" s="2" t="s">
        <v>269</v>
      </c>
      <c r="F4344" t="s">
        <v>2021</v>
      </c>
      <c r="G4344" s="2" t="s">
        <v>1352</v>
      </c>
      <c r="H4344" t="s">
        <v>1405</v>
      </c>
    </row>
    <row r="4345" spans="1:8" x14ac:dyDescent="0.15">
      <c r="A4345" s="232">
        <v>4361</v>
      </c>
      <c r="B4345" t="s">
        <v>11237</v>
      </c>
      <c r="C4345" t="s">
        <v>11238</v>
      </c>
      <c r="D4345" t="s">
        <v>446</v>
      </c>
      <c r="E4345" s="2" t="s">
        <v>269</v>
      </c>
      <c r="F4345" t="s">
        <v>2003</v>
      </c>
      <c r="G4345" s="2" t="s">
        <v>1017</v>
      </c>
      <c r="H4345" t="s">
        <v>1405</v>
      </c>
    </row>
    <row r="4346" spans="1:8" x14ac:dyDescent="0.15">
      <c r="A4346" s="232">
        <v>4362</v>
      </c>
      <c r="B4346" t="s">
        <v>11239</v>
      </c>
      <c r="C4346" t="s">
        <v>11240</v>
      </c>
      <c r="D4346" t="s">
        <v>446</v>
      </c>
      <c r="E4346" s="2" t="s">
        <v>269</v>
      </c>
      <c r="F4346" t="s">
        <v>2087</v>
      </c>
      <c r="G4346" s="2" t="s">
        <v>4214</v>
      </c>
      <c r="H4346" t="s">
        <v>1405</v>
      </c>
    </row>
    <row r="4347" spans="1:8" x14ac:dyDescent="0.15">
      <c r="A4347" s="232">
        <v>4363</v>
      </c>
      <c r="B4347" t="s">
        <v>11241</v>
      </c>
      <c r="C4347" t="s">
        <v>11242</v>
      </c>
      <c r="D4347" t="s">
        <v>446</v>
      </c>
      <c r="E4347" s="2" t="s">
        <v>269</v>
      </c>
      <c r="F4347" t="s">
        <v>2366</v>
      </c>
      <c r="G4347" s="2" t="s">
        <v>853</v>
      </c>
      <c r="H4347" t="s">
        <v>1405</v>
      </c>
    </row>
    <row r="4348" spans="1:8" x14ac:dyDescent="0.15">
      <c r="A4348" s="232">
        <v>4365</v>
      </c>
      <c r="B4348" t="s">
        <v>11243</v>
      </c>
      <c r="C4348" t="s">
        <v>11244</v>
      </c>
      <c r="D4348" t="s">
        <v>446</v>
      </c>
      <c r="E4348" s="2" t="s">
        <v>271</v>
      </c>
      <c r="F4348" t="s">
        <v>2206</v>
      </c>
      <c r="G4348" s="2" t="s">
        <v>1024</v>
      </c>
      <c r="H4348" t="s">
        <v>1405</v>
      </c>
    </row>
    <row r="4349" spans="1:8" x14ac:dyDescent="0.15">
      <c r="A4349" s="232">
        <v>4366</v>
      </c>
      <c r="B4349" t="s">
        <v>11245</v>
      </c>
      <c r="C4349" t="s">
        <v>3394</v>
      </c>
      <c r="D4349" t="s">
        <v>446</v>
      </c>
      <c r="E4349" s="2" t="s">
        <v>271</v>
      </c>
      <c r="F4349" t="s">
        <v>1932</v>
      </c>
      <c r="G4349" s="2" t="s">
        <v>743</v>
      </c>
      <c r="H4349" t="s">
        <v>1405</v>
      </c>
    </row>
    <row r="4350" spans="1:8" x14ac:dyDescent="0.15">
      <c r="A4350" s="232">
        <v>4370</v>
      </c>
      <c r="B4350" t="s">
        <v>11246</v>
      </c>
      <c r="C4350" t="s">
        <v>11247</v>
      </c>
      <c r="D4350" t="s">
        <v>446</v>
      </c>
      <c r="E4350" s="2" t="s">
        <v>270</v>
      </c>
      <c r="F4350" t="s">
        <v>1932</v>
      </c>
      <c r="G4350" s="2" t="s">
        <v>7191</v>
      </c>
      <c r="H4350" t="s">
        <v>1405</v>
      </c>
    </row>
    <row r="4351" spans="1:8" x14ac:dyDescent="0.15">
      <c r="A4351" s="232">
        <v>4371</v>
      </c>
      <c r="B4351" t="s">
        <v>11248</v>
      </c>
      <c r="C4351" t="s">
        <v>11249</v>
      </c>
      <c r="D4351" t="s">
        <v>446</v>
      </c>
      <c r="E4351" s="2" t="s">
        <v>269</v>
      </c>
      <c r="F4351" t="s">
        <v>1932</v>
      </c>
      <c r="G4351" s="2" t="s">
        <v>7640</v>
      </c>
      <c r="H4351" t="s">
        <v>1405</v>
      </c>
    </row>
    <row r="4352" spans="1:8" x14ac:dyDescent="0.15">
      <c r="A4352" s="232">
        <v>4372</v>
      </c>
      <c r="B4352" t="s">
        <v>11250</v>
      </c>
      <c r="C4352" t="s">
        <v>11251</v>
      </c>
      <c r="D4352" t="s">
        <v>446</v>
      </c>
      <c r="E4352" s="2" t="s">
        <v>269</v>
      </c>
      <c r="F4352" t="s">
        <v>2087</v>
      </c>
      <c r="G4352" s="2" t="s">
        <v>534</v>
      </c>
      <c r="H4352" t="s">
        <v>1405</v>
      </c>
    </row>
    <row r="4353" spans="1:8" x14ac:dyDescent="0.15">
      <c r="A4353" s="232">
        <v>4373</v>
      </c>
      <c r="B4353" t="s">
        <v>11252</v>
      </c>
      <c r="C4353" t="s">
        <v>11253</v>
      </c>
      <c r="D4353" t="s">
        <v>446</v>
      </c>
      <c r="E4353" s="2" t="s">
        <v>269</v>
      </c>
      <c r="F4353" t="s">
        <v>1910</v>
      </c>
      <c r="G4353" s="2" t="s">
        <v>4816</v>
      </c>
      <c r="H4353" t="s">
        <v>1405</v>
      </c>
    </row>
    <row r="4354" spans="1:8" x14ac:dyDescent="0.15">
      <c r="A4354" s="232">
        <v>4377</v>
      </c>
      <c r="B4354" t="s">
        <v>11254</v>
      </c>
      <c r="C4354" t="s">
        <v>11255</v>
      </c>
      <c r="D4354" t="s">
        <v>410</v>
      </c>
      <c r="E4354" s="2" t="s">
        <v>271</v>
      </c>
      <c r="F4354" t="s">
        <v>1948</v>
      </c>
      <c r="G4354" s="2" t="s">
        <v>1949</v>
      </c>
      <c r="H4354" t="s">
        <v>1405</v>
      </c>
    </row>
    <row r="4355" spans="1:8" x14ac:dyDescent="0.15">
      <c r="A4355" s="232">
        <v>4378</v>
      </c>
      <c r="B4355" t="s">
        <v>11256</v>
      </c>
      <c r="C4355" t="s">
        <v>11257</v>
      </c>
      <c r="D4355" t="s">
        <v>410</v>
      </c>
      <c r="E4355" s="2" t="s">
        <v>271</v>
      </c>
      <c r="F4355" t="s">
        <v>2021</v>
      </c>
      <c r="G4355" s="2" t="s">
        <v>799</v>
      </c>
      <c r="H4355" t="s">
        <v>1405</v>
      </c>
    </row>
    <row r="4356" spans="1:8" x14ac:dyDescent="0.15">
      <c r="A4356" s="232">
        <v>4379</v>
      </c>
      <c r="B4356" t="s">
        <v>11258</v>
      </c>
      <c r="C4356" t="s">
        <v>11259</v>
      </c>
      <c r="D4356" t="s">
        <v>410</v>
      </c>
      <c r="E4356" s="2" t="s">
        <v>271</v>
      </c>
      <c r="F4356" t="s">
        <v>1980</v>
      </c>
      <c r="G4356" s="2" t="s">
        <v>11260</v>
      </c>
      <c r="H4356" t="s">
        <v>1405</v>
      </c>
    </row>
    <row r="4357" spans="1:8" x14ac:dyDescent="0.15">
      <c r="A4357" s="232">
        <v>4380</v>
      </c>
      <c r="B4357" t="s">
        <v>11261</v>
      </c>
      <c r="C4357" t="s">
        <v>11262</v>
      </c>
      <c r="D4357" t="s">
        <v>410</v>
      </c>
      <c r="E4357" s="2" t="s">
        <v>271</v>
      </c>
      <c r="F4357" t="s">
        <v>2021</v>
      </c>
      <c r="G4357" s="2" t="s">
        <v>2177</v>
      </c>
      <c r="H4357" t="s">
        <v>1405</v>
      </c>
    </row>
    <row r="4358" spans="1:8" x14ac:dyDescent="0.15">
      <c r="A4358" s="232">
        <v>4381</v>
      </c>
      <c r="B4358" t="s">
        <v>11263</v>
      </c>
      <c r="C4358" t="s">
        <v>11264</v>
      </c>
      <c r="D4358" t="s">
        <v>410</v>
      </c>
      <c r="E4358" s="2" t="s">
        <v>271</v>
      </c>
      <c r="F4358" t="s">
        <v>2373</v>
      </c>
      <c r="G4358" s="2" t="s">
        <v>874</v>
      </c>
      <c r="H4358" t="s">
        <v>1405</v>
      </c>
    </row>
    <row r="4359" spans="1:8" x14ac:dyDescent="0.15">
      <c r="A4359" s="232">
        <v>4382</v>
      </c>
      <c r="B4359" t="s">
        <v>11265</v>
      </c>
      <c r="C4359" t="s">
        <v>11266</v>
      </c>
      <c r="D4359" t="s">
        <v>410</v>
      </c>
      <c r="E4359" s="2" t="s">
        <v>271</v>
      </c>
      <c r="F4359" t="s">
        <v>1932</v>
      </c>
      <c r="G4359" s="2" t="s">
        <v>2336</v>
      </c>
      <c r="H4359" t="s">
        <v>1405</v>
      </c>
    </row>
    <row r="4360" spans="1:8" x14ac:dyDescent="0.15">
      <c r="A4360" s="232">
        <v>4383</v>
      </c>
      <c r="B4360" t="s">
        <v>11267</v>
      </c>
      <c r="C4360" t="s">
        <v>11268</v>
      </c>
      <c r="D4360" t="s">
        <v>410</v>
      </c>
      <c r="E4360" s="2" t="s">
        <v>271</v>
      </c>
      <c r="F4360" t="s">
        <v>27</v>
      </c>
      <c r="G4360" s="2" t="s">
        <v>1004</v>
      </c>
      <c r="H4360" t="s">
        <v>1405</v>
      </c>
    </row>
    <row r="4361" spans="1:8" x14ac:dyDescent="0.15">
      <c r="A4361" s="232">
        <v>4384</v>
      </c>
      <c r="B4361" t="s">
        <v>11269</v>
      </c>
      <c r="C4361" t="s">
        <v>11270</v>
      </c>
      <c r="D4361" t="s">
        <v>410</v>
      </c>
      <c r="E4361" s="2" t="s">
        <v>271</v>
      </c>
      <c r="F4361" t="s">
        <v>1921</v>
      </c>
      <c r="G4361" s="2" t="s">
        <v>578</v>
      </c>
      <c r="H4361" t="s">
        <v>1405</v>
      </c>
    </row>
    <row r="4362" spans="1:8" x14ac:dyDescent="0.15">
      <c r="A4362" s="232">
        <v>4385</v>
      </c>
      <c r="B4362" t="s">
        <v>11271</v>
      </c>
      <c r="C4362" t="s">
        <v>11272</v>
      </c>
      <c r="D4362" t="s">
        <v>410</v>
      </c>
      <c r="E4362" s="2" t="s">
        <v>271</v>
      </c>
      <c r="F4362" t="s">
        <v>2003</v>
      </c>
      <c r="G4362" s="2" t="s">
        <v>1078</v>
      </c>
      <c r="H4362" t="s">
        <v>1405</v>
      </c>
    </row>
    <row r="4363" spans="1:8" x14ac:dyDescent="0.15">
      <c r="A4363" s="232">
        <v>4386</v>
      </c>
      <c r="B4363" t="s">
        <v>11273</v>
      </c>
      <c r="C4363" t="s">
        <v>11274</v>
      </c>
      <c r="D4363" t="s">
        <v>410</v>
      </c>
      <c r="E4363" s="2" t="s">
        <v>271</v>
      </c>
      <c r="F4363" t="s">
        <v>2007</v>
      </c>
      <c r="G4363" s="2" t="s">
        <v>4425</v>
      </c>
      <c r="H4363" t="s">
        <v>1405</v>
      </c>
    </row>
    <row r="4364" spans="1:8" x14ac:dyDescent="0.15">
      <c r="A4364" s="232">
        <v>4387</v>
      </c>
      <c r="B4364" t="s">
        <v>11275</v>
      </c>
      <c r="C4364" t="s">
        <v>11276</v>
      </c>
      <c r="D4364" t="s">
        <v>410</v>
      </c>
      <c r="E4364" s="2" t="s">
        <v>271</v>
      </c>
      <c r="F4364" t="s">
        <v>2111</v>
      </c>
      <c r="G4364" s="2" t="s">
        <v>635</v>
      </c>
      <c r="H4364" t="s">
        <v>1405</v>
      </c>
    </row>
    <row r="4365" spans="1:8" x14ac:dyDescent="0.15">
      <c r="A4365" s="232">
        <v>4388</v>
      </c>
      <c r="B4365" t="s">
        <v>11277</v>
      </c>
      <c r="C4365" t="s">
        <v>11278</v>
      </c>
      <c r="D4365" t="s">
        <v>410</v>
      </c>
      <c r="E4365" s="2" t="s">
        <v>271</v>
      </c>
      <c r="F4365" t="s">
        <v>2689</v>
      </c>
      <c r="G4365" s="2" t="s">
        <v>11279</v>
      </c>
      <c r="H4365" t="s">
        <v>1405</v>
      </c>
    </row>
    <row r="4366" spans="1:8" x14ac:dyDescent="0.15">
      <c r="A4366" s="232">
        <v>4389</v>
      </c>
      <c r="B4366" t="s">
        <v>11280</v>
      </c>
      <c r="C4366" t="s">
        <v>11281</v>
      </c>
      <c r="D4366" t="s">
        <v>410</v>
      </c>
      <c r="E4366" s="2" t="s">
        <v>271</v>
      </c>
      <c r="F4366" t="s">
        <v>2476</v>
      </c>
      <c r="G4366" s="2" t="s">
        <v>2286</v>
      </c>
      <c r="H4366" t="s">
        <v>1405</v>
      </c>
    </row>
    <row r="4367" spans="1:8" x14ac:dyDescent="0.15">
      <c r="A4367" s="232">
        <v>4390</v>
      </c>
      <c r="B4367" t="s">
        <v>11282</v>
      </c>
      <c r="C4367" t="s">
        <v>11283</v>
      </c>
      <c r="D4367" t="s">
        <v>410</v>
      </c>
      <c r="E4367" s="2" t="s">
        <v>270</v>
      </c>
      <c r="F4367" t="s">
        <v>2174</v>
      </c>
      <c r="G4367" s="2" t="s">
        <v>654</v>
      </c>
      <c r="H4367" t="s">
        <v>1405</v>
      </c>
    </row>
    <row r="4368" spans="1:8" x14ac:dyDescent="0.15">
      <c r="A4368" s="232">
        <v>4391</v>
      </c>
      <c r="B4368" t="s">
        <v>11284</v>
      </c>
      <c r="C4368" t="s">
        <v>11285</v>
      </c>
      <c r="D4368" t="s">
        <v>410</v>
      </c>
      <c r="E4368" s="2" t="s">
        <v>270</v>
      </c>
      <c r="F4368" t="s">
        <v>2007</v>
      </c>
      <c r="G4368" s="2" t="s">
        <v>1128</v>
      </c>
      <c r="H4368" t="s">
        <v>1405</v>
      </c>
    </row>
    <row r="4369" spans="1:8" x14ac:dyDescent="0.15">
      <c r="A4369" s="232">
        <v>4392</v>
      </c>
      <c r="B4369" t="s">
        <v>11286</v>
      </c>
      <c r="C4369" t="s">
        <v>11287</v>
      </c>
      <c r="D4369" t="s">
        <v>410</v>
      </c>
      <c r="E4369" s="2" t="s">
        <v>270</v>
      </c>
      <c r="F4369" t="s">
        <v>2273</v>
      </c>
      <c r="G4369" s="2" t="s">
        <v>1130</v>
      </c>
      <c r="H4369" t="s">
        <v>1405</v>
      </c>
    </row>
    <row r="4370" spans="1:8" x14ac:dyDescent="0.15">
      <c r="A4370" s="232">
        <v>4393</v>
      </c>
      <c r="B4370" t="s">
        <v>11288</v>
      </c>
      <c r="C4370" t="s">
        <v>11289</v>
      </c>
      <c r="D4370" t="s">
        <v>410</v>
      </c>
      <c r="E4370" s="2" t="s">
        <v>270</v>
      </c>
      <c r="F4370" t="s">
        <v>2174</v>
      </c>
      <c r="G4370" s="2" t="s">
        <v>745</v>
      </c>
      <c r="H4370" t="s">
        <v>1405</v>
      </c>
    </row>
    <row r="4371" spans="1:8" x14ac:dyDescent="0.15">
      <c r="A4371" s="232">
        <v>4394</v>
      </c>
      <c r="B4371" t="s">
        <v>11290</v>
      </c>
      <c r="C4371" t="s">
        <v>11291</v>
      </c>
      <c r="D4371" t="s">
        <v>410</v>
      </c>
      <c r="E4371" s="2" t="s">
        <v>270</v>
      </c>
      <c r="F4371" t="s">
        <v>2055</v>
      </c>
      <c r="G4371" s="2" t="s">
        <v>2395</v>
      </c>
      <c r="H4371" t="s">
        <v>1405</v>
      </c>
    </row>
    <row r="4372" spans="1:8" x14ac:dyDescent="0.15">
      <c r="A4372" s="232">
        <v>4395</v>
      </c>
      <c r="B4372" t="s">
        <v>11292</v>
      </c>
      <c r="C4372" t="s">
        <v>11293</v>
      </c>
      <c r="D4372" t="s">
        <v>410</v>
      </c>
      <c r="E4372" s="2" t="s">
        <v>270</v>
      </c>
      <c r="F4372" t="s">
        <v>1921</v>
      </c>
      <c r="G4372" s="2" t="s">
        <v>1107</v>
      </c>
      <c r="H4372" t="s">
        <v>1405</v>
      </c>
    </row>
    <row r="4373" spans="1:8" x14ac:dyDescent="0.15">
      <c r="A4373" s="232">
        <v>4396</v>
      </c>
      <c r="B4373" t="s">
        <v>11294</v>
      </c>
      <c r="C4373" t="s">
        <v>11295</v>
      </c>
      <c r="D4373" t="s">
        <v>410</v>
      </c>
      <c r="E4373" s="2" t="s">
        <v>270</v>
      </c>
      <c r="F4373" t="s">
        <v>2553</v>
      </c>
      <c r="G4373" s="2" t="s">
        <v>642</v>
      </c>
      <c r="H4373" t="s">
        <v>1405</v>
      </c>
    </row>
    <row r="4374" spans="1:8" x14ac:dyDescent="0.15">
      <c r="A4374" s="232">
        <v>4397</v>
      </c>
      <c r="B4374" t="s">
        <v>11296</v>
      </c>
      <c r="C4374" t="s">
        <v>11297</v>
      </c>
      <c r="D4374" t="s">
        <v>410</v>
      </c>
      <c r="E4374" s="2" t="s">
        <v>270</v>
      </c>
      <c r="F4374" t="s">
        <v>3639</v>
      </c>
      <c r="G4374" s="2" t="s">
        <v>927</v>
      </c>
      <c r="H4374" t="s">
        <v>1405</v>
      </c>
    </row>
    <row r="4375" spans="1:8" x14ac:dyDescent="0.15">
      <c r="A4375" s="232">
        <v>4398</v>
      </c>
      <c r="B4375" t="s">
        <v>11298</v>
      </c>
      <c r="C4375" t="s">
        <v>11299</v>
      </c>
      <c r="D4375" t="s">
        <v>410</v>
      </c>
      <c r="E4375" s="2" t="s">
        <v>270</v>
      </c>
      <c r="F4375" t="s">
        <v>2476</v>
      </c>
      <c r="G4375" s="2" t="s">
        <v>1308</v>
      </c>
      <c r="H4375" t="s">
        <v>1405</v>
      </c>
    </row>
    <row r="4376" spans="1:8" x14ac:dyDescent="0.15">
      <c r="A4376" s="232">
        <v>4399</v>
      </c>
      <c r="B4376" t="s">
        <v>11300</v>
      </c>
      <c r="C4376" t="s">
        <v>11301</v>
      </c>
      <c r="D4376" t="s">
        <v>410</v>
      </c>
      <c r="E4376" s="2" t="s">
        <v>270</v>
      </c>
      <c r="F4376" t="s">
        <v>2007</v>
      </c>
      <c r="G4376" s="2" t="s">
        <v>1137</v>
      </c>
      <c r="H4376" t="s">
        <v>1405</v>
      </c>
    </row>
    <row r="4377" spans="1:8" x14ac:dyDescent="0.15">
      <c r="A4377" s="232">
        <v>4400</v>
      </c>
      <c r="B4377" t="s">
        <v>11302</v>
      </c>
      <c r="C4377" t="s">
        <v>11303</v>
      </c>
      <c r="D4377" t="s">
        <v>410</v>
      </c>
      <c r="E4377" s="2" t="s">
        <v>270</v>
      </c>
      <c r="F4377" t="s">
        <v>2476</v>
      </c>
      <c r="G4377" s="2" t="s">
        <v>928</v>
      </c>
      <c r="H4377" t="s">
        <v>1405</v>
      </c>
    </row>
    <row r="4378" spans="1:8" x14ac:dyDescent="0.15">
      <c r="A4378" s="232">
        <v>4401</v>
      </c>
      <c r="B4378" t="s">
        <v>11304</v>
      </c>
      <c r="C4378" t="s">
        <v>11305</v>
      </c>
      <c r="D4378" t="s">
        <v>410</v>
      </c>
      <c r="E4378" s="2" t="s">
        <v>270</v>
      </c>
      <c r="F4378" t="s">
        <v>1921</v>
      </c>
      <c r="G4378" s="2" t="s">
        <v>9332</v>
      </c>
      <c r="H4378" t="s">
        <v>1405</v>
      </c>
    </row>
    <row r="4379" spans="1:8" x14ac:dyDescent="0.15">
      <c r="A4379" s="232">
        <v>4402</v>
      </c>
      <c r="B4379" t="s">
        <v>11306</v>
      </c>
      <c r="C4379" t="s">
        <v>11307</v>
      </c>
      <c r="D4379" t="s">
        <v>410</v>
      </c>
      <c r="E4379" s="2" t="s">
        <v>270</v>
      </c>
      <c r="F4379" t="s">
        <v>2373</v>
      </c>
      <c r="G4379" s="2" t="s">
        <v>905</v>
      </c>
      <c r="H4379" t="s">
        <v>1405</v>
      </c>
    </row>
    <row r="4380" spans="1:8" x14ac:dyDescent="0.15">
      <c r="A4380" s="232">
        <v>4403</v>
      </c>
      <c r="B4380" t="s">
        <v>11308</v>
      </c>
      <c r="C4380" t="s">
        <v>11309</v>
      </c>
      <c r="D4380" t="s">
        <v>410</v>
      </c>
      <c r="E4380" s="2" t="s">
        <v>270</v>
      </c>
      <c r="F4380" t="s">
        <v>1945</v>
      </c>
      <c r="G4380" s="2" t="s">
        <v>694</v>
      </c>
      <c r="H4380" t="s">
        <v>1405</v>
      </c>
    </row>
    <row r="4381" spans="1:8" x14ac:dyDescent="0.15">
      <c r="A4381" s="232">
        <v>4404</v>
      </c>
      <c r="B4381" t="s">
        <v>11310</v>
      </c>
      <c r="C4381" t="s">
        <v>11311</v>
      </c>
      <c r="D4381" t="s">
        <v>410</v>
      </c>
      <c r="E4381" s="2" t="s">
        <v>269</v>
      </c>
      <c r="F4381" t="s">
        <v>1921</v>
      </c>
      <c r="G4381" s="2" t="s">
        <v>1011</v>
      </c>
      <c r="H4381" t="s">
        <v>1405</v>
      </c>
    </row>
    <row r="4382" spans="1:8" x14ac:dyDescent="0.15">
      <c r="A4382" s="232">
        <v>4405</v>
      </c>
      <c r="B4382" t="s">
        <v>11312</v>
      </c>
      <c r="C4382" t="s">
        <v>11313</v>
      </c>
      <c r="D4382" t="s">
        <v>410</v>
      </c>
      <c r="E4382" s="2" t="s">
        <v>269</v>
      </c>
      <c r="F4382" t="s">
        <v>3639</v>
      </c>
      <c r="G4382" s="2" t="s">
        <v>1353</v>
      </c>
      <c r="H4382" t="s">
        <v>1405</v>
      </c>
    </row>
    <row r="4383" spans="1:8" x14ac:dyDescent="0.15">
      <c r="A4383" s="232">
        <v>4406</v>
      </c>
      <c r="B4383" t="s">
        <v>11314</v>
      </c>
      <c r="C4383" t="s">
        <v>11315</v>
      </c>
      <c r="D4383" t="s">
        <v>410</v>
      </c>
      <c r="E4383" s="2" t="s">
        <v>269</v>
      </c>
      <c r="F4383" t="s">
        <v>2055</v>
      </c>
      <c r="G4383" s="2" t="s">
        <v>2422</v>
      </c>
      <c r="H4383" t="s">
        <v>1405</v>
      </c>
    </row>
    <row r="4384" spans="1:8" x14ac:dyDescent="0.15">
      <c r="A4384" s="232">
        <v>4407</v>
      </c>
      <c r="B4384" t="s">
        <v>11316</v>
      </c>
      <c r="C4384" t="s">
        <v>11317</v>
      </c>
      <c r="D4384" t="s">
        <v>410</v>
      </c>
      <c r="E4384" s="2" t="s">
        <v>269</v>
      </c>
      <c r="F4384" t="s">
        <v>2366</v>
      </c>
      <c r="G4384" s="2" t="s">
        <v>612</v>
      </c>
      <c r="H4384" t="s">
        <v>1405</v>
      </c>
    </row>
    <row r="4385" spans="1:8" x14ac:dyDescent="0.15">
      <c r="A4385" s="232">
        <v>4408</v>
      </c>
      <c r="B4385" t="s">
        <v>11318</v>
      </c>
      <c r="C4385" t="s">
        <v>11319</v>
      </c>
      <c r="D4385" t="s">
        <v>410</v>
      </c>
      <c r="E4385" s="2" t="s">
        <v>269</v>
      </c>
      <c r="F4385" t="s">
        <v>1980</v>
      </c>
      <c r="G4385" s="2" t="s">
        <v>8865</v>
      </c>
      <c r="H4385" t="s">
        <v>1405</v>
      </c>
    </row>
    <row r="4386" spans="1:8" x14ac:dyDescent="0.15">
      <c r="A4386" s="232">
        <v>4409</v>
      </c>
      <c r="B4386" t="s">
        <v>11320</v>
      </c>
      <c r="C4386" t="s">
        <v>11321</v>
      </c>
      <c r="D4386" t="s">
        <v>410</v>
      </c>
      <c r="E4386" s="2" t="s">
        <v>269</v>
      </c>
      <c r="F4386" t="s">
        <v>2174</v>
      </c>
      <c r="G4386" s="2" t="s">
        <v>1354</v>
      </c>
      <c r="H4386" t="s">
        <v>1405</v>
      </c>
    </row>
    <row r="4387" spans="1:8" x14ac:dyDescent="0.15">
      <c r="A4387" s="232">
        <v>4410</v>
      </c>
      <c r="B4387" t="s">
        <v>11322</v>
      </c>
      <c r="C4387" t="s">
        <v>11323</v>
      </c>
      <c r="D4387" t="s">
        <v>410</v>
      </c>
      <c r="E4387" s="2" t="s">
        <v>269</v>
      </c>
      <c r="F4387" t="s">
        <v>2021</v>
      </c>
      <c r="G4387" s="2" t="s">
        <v>2930</v>
      </c>
      <c r="H4387" t="s">
        <v>1405</v>
      </c>
    </row>
    <row r="4388" spans="1:8" x14ac:dyDescent="0.15">
      <c r="A4388" s="232">
        <v>4411</v>
      </c>
      <c r="B4388" t="s">
        <v>11324</v>
      </c>
      <c r="C4388" t="s">
        <v>5420</v>
      </c>
      <c r="D4388" t="s">
        <v>410</v>
      </c>
      <c r="E4388" s="2" t="s">
        <v>269</v>
      </c>
      <c r="F4388" t="s">
        <v>2003</v>
      </c>
      <c r="G4388" s="2" t="s">
        <v>3287</v>
      </c>
      <c r="H4388" t="s">
        <v>1405</v>
      </c>
    </row>
    <row r="4389" spans="1:8" x14ac:dyDescent="0.15">
      <c r="A4389" s="232">
        <v>4412</v>
      </c>
      <c r="B4389" t="s">
        <v>11325</v>
      </c>
      <c r="C4389" t="s">
        <v>11326</v>
      </c>
      <c r="D4389" t="s">
        <v>410</v>
      </c>
      <c r="E4389" s="2" t="s">
        <v>269</v>
      </c>
      <c r="F4389" t="s">
        <v>1910</v>
      </c>
      <c r="G4389" s="2" t="s">
        <v>2830</v>
      </c>
      <c r="H4389" t="s">
        <v>1405</v>
      </c>
    </row>
    <row r="4390" spans="1:8" x14ac:dyDescent="0.15">
      <c r="A4390" s="232">
        <v>4413</v>
      </c>
      <c r="B4390" t="s">
        <v>11327</v>
      </c>
      <c r="C4390" t="s">
        <v>11328</v>
      </c>
      <c r="D4390" t="s">
        <v>410</v>
      </c>
      <c r="E4390" s="2" t="s">
        <v>269</v>
      </c>
      <c r="F4390" t="s">
        <v>2967</v>
      </c>
      <c r="G4390" s="2" t="s">
        <v>951</v>
      </c>
      <c r="H4390" t="s">
        <v>1405</v>
      </c>
    </row>
    <row r="4391" spans="1:8" x14ac:dyDescent="0.15">
      <c r="A4391" s="232">
        <v>4414</v>
      </c>
      <c r="B4391" t="s">
        <v>11329</v>
      </c>
      <c r="C4391" t="s">
        <v>11330</v>
      </c>
      <c r="D4391" t="s">
        <v>410</v>
      </c>
      <c r="E4391" s="2" t="s">
        <v>269</v>
      </c>
      <c r="F4391" t="s">
        <v>1917</v>
      </c>
      <c r="G4391" s="2" t="s">
        <v>2935</v>
      </c>
      <c r="H4391" t="s">
        <v>1405</v>
      </c>
    </row>
    <row r="4392" spans="1:8" x14ac:dyDescent="0.15">
      <c r="A4392" s="232">
        <v>4415</v>
      </c>
      <c r="B4392" t="s">
        <v>11331</v>
      </c>
      <c r="C4392" t="s">
        <v>11332</v>
      </c>
      <c r="D4392" t="s">
        <v>410</v>
      </c>
      <c r="E4392" s="2" t="s">
        <v>269</v>
      </c>
      <c r="F4392" t="s">
        <v>1901</v>
      </c>
      <c r="G4392" s="2" t="s">
        <v>1296</v>
      </c>
      <c r="H4392" t="s">
        <v>1405</v>
      </c>
    </row>
    <row r="4393" spans="1:8" x14ac:dyDescent="0.15">
      <c r="A4393" s="232">
        <v>4416</v>
      </c>
      <c r="B4393" t="s">
        <v>11333</v>
      </c>
      <c r="C4393" t="s">
        <v>11334</v>
      </c>
      <c r="D4393" t="s">
        <v>410</v>
      </c>
      <c r="E4393" s="2" t="s">
        <v>269</v>
      </c>
      <c r="F4393" t="s">
        <v>1932</v>
      </c>
      <c r="G4393" s="2" t="s">
        <v>1248</v>
      </c>
      <c r="H4393" t="s">
        <v>1405</v>
      </c>
    </row>
    <row r="4394" spans="1:8" x14ac:dyDescent="0.15">
      <c r="A4394" s="232">
        <v>4417</v>
      </c>
      <c r="B4394" t="s">
        <v>11335</v>
      </c>
      <c r="C4394" t="s">
        <v>11336</v>
      </c>
      <c r="D4394" t="s">
        <v>410</v>
      </c>
      <c r="E4394" s="2" t="s">
        <v>269</v>
      </c>
      <c r="F4394" t="s">
        <v>2373</v>
      </c>
      <c r="G4394" s="2" t="s">
        <v>665</v>
      </c>
      <c r="H4394" t="s">
        <v>1405</v>
      </c>
    </row>
    <row r="4395" spans="1:8" x14ac:dyDescent="0.15">
      <c r="A4395" s="232">
        <v>4418</v>
      </c>
      <c r="B4395" t="s">
        <v>11337</v>
      </c>
      <c r="C4395" t="s">
        <v>11338</v>
      </c>
      <c r="D4395" t="s">
        <v>410</v>
      </c>
      <c r="E4395" s="2" t="s">
        <v>269</v>
      </c>
      <c r="F4395" t="s">
        <v>2010</v>
      </c>
      <c r="G4395" s="2" t="s">
        <v>8865</v>
      </c>
      <c r="H4395" t="s">
        <v>1405</v>
      </c>
    </row>
    <row r="4396" spans="1:8" x14ac:dyDescent="0.15">
      <c r="A4396" s="232">
        <v>4419</v>
      </c>
      <c r="B4396" t="s">
        <v>11339</v>
      </c>
      <c r="C4396" t="s">
        <v>11340</v>
      </c>
      <c r="D4396" t="s">
        <v>410</v>
      </c>
      <c r="E4396" s="2" t="s">
        <v>269</v>
      </c>
      <c r="F4396" t="s">
        <v>1932</v>
      </c>
      <c r="G4396" s="2" t="s">
        <v>939</v>
      </c>
      <c r="H4396" t="s">
        <v>1405</v>
      </c>
    </row>
    <row r="4397" spans="1:8" x14ac:dyDescent="0.15">
      <c r="A4397" s="232">
        <v>4420</v>
      </c>
      <c r="B4397" t="s">
        <v>11341</v>
      </c>
      <c r="C4397" t="s">
        <v>3580</v>
      </c>
      <c r="D4397" t="s">
        <v>410</v>
      </c>
      <c r="E4397" s="2" t="s">
        <v>269</v>
      </c>
      <c r="F4397" t="s">
        <v>2231</v>
      </c>
      <c r="G4397" s="2" t="s">
        <v>1223</v>
      </c>
      <c r="H4397" t="s">
        <v>1405</v>
      </c>
    </row>
    <row r="4398" spans="1:8" x14ac:dyDescent="0.15">
      <c r="A4398" s="232">
        <v>4421</v>
      </c>
      <c r="B4398" t="s">
        <v>11342</v>
      </c>
      <c r="C4398" t="s">
        <v>11343</v>
      </c>
      <c r="D4398" t="s">
        <v>410</v>
      </c>
      <c r="E4398" s="2" t="s">
        <v>269</v>
      </c>
      <c r="F4398" t="s">
        <v>2476</v>
      </c>
      <c r="G4398" s="2" t="s">
        <v>5725</v>
      </c>
      <c r="H4398" t="s">
        <v>1405</v>
      </c>
    </row>
    <row r="4399" spans="1:8" x14ac:dyDescent="0.15">
      <c r="A4399" s="232">
        <v>4422</v>
      </c>
      <c r="B4399" t="s">
        <v>11344</v>
      </c>
      <c r="C4399" t="s">
        <v>11345</v>
      </c>
      <c r="D4399" t="s">
        <v>410</v>
      </c>
      <c r="E4399" s="2" t="s">
        <v>1392</v>
      </c>
      <c r="F4399" t="s">
        <v>2031</v>
      </c>
      <c r="G4399" s="2" t="s">
        <v>7992</v>
      </c>
      <c r="H4399" t="s">
        <v>1405</v>
      </c>
    </row>
    <row r="4400" spans="1:8" x14ac:dyDescent="0.15">
      <c r="A4400" s="232">
        <v>4423</v>
      </c>
      <c r="B4400" t="s">
        <v>11346</v>
      </c>
      <c r="C4400" t="s">
        <v>11347</v>
      </c>
      <c r="D4400" t="s">
        <v>410</v>
      </c>
      <c r="E4400" s="2" t="s">
        <v>1392</v>
      </c>
      <c r="F4400" t="s">
        <v>2206</v>
      </c>
      <c r="G4400" s="2" t="s">
        <v>1186</v>
      </c>
      <c r="H4400" t="s">
        <v>1405</v>
      </c>
    </row>
    <row r="4401" spans="1:8" x14ac:dyDescent="0.15">
      <c r="A4401" s="232">
        <v>4424</v>
      </c>
      <c r="B4401" t="s">
        <v>11348</v>
      </c>
      <c r="C4401" t="s">
        <v>11349</v>
      </c>
      <c r="D4401" t="s">
        <v>410</v>
      </c>
      <c r="E4401" s="2" t="s">
        <v>1392</v>
      </c>
      <c r="F4401" t="s">
        <v>1980</v>
      </c>
      <c r="G4401" s="2" t="s">
        <v>1355</v>
      </c>
      <c r="H4401" t="s">
        <v>1405</v>
      </c>
    </row>
    <row r="4402" spans="1:8" x14ac:dyDescent="0.15">
      <c r="A4402" s="232">
        <v>4425</v>
      </c>
      <c r="B4402" t="s">
        <v>11350</v>
      </c>
      <c r="C4402" t="s">
        <v>11351</v>
      </c>
      <c r="D4402" t="s">
        <v>410</v>
      </c>
      <c r="E4402" s="2" t="s">
        <v>1392</v>
      </c>
      <c r="F4402" t="s">
        <v>1932</v>
      </c>
      <c r="G4402" s="2" t="s">
        <v>2277</v>
      </c>
      <c r="H4402" t="s">
        <v>1405</v>
      </c>
    </row>
    <row r="4403" spans="1:8" x14ac:dyDescent="0.15">
      <c r="A4403" s="232">
        <v>4426</v>
      </c>
      <c r="B4403" t="s">
        <v>11352</v>
      </c>
      <c r="C4403" t="s">
        <v>11353</v>
      </c>
      <c r="D4403" t="s">
        <v>410</v>
      </c>
      <c r="E4403" s="2" t="s">
        <v>1392</v>
      </c>
      <c r="F4403" t="s">
        <v>27</v>
      </c>
      <c r="G4403" s="2" t="s">
        <v>730</v>
      </c>
      <c r="H4403" t="s">
        <v>1405</v>
      </c>
    </row>
    <row r="4404" spans="1:8" x14ac:dyDescent="0.15">
      <c r="A4404" s="232">
        <v>4427</v>
      </c>
      <c r="B4404" t="s">
        <v>11354</v>
      </c>
      <c r="C4404" t="s">
        <v>11355</v>
      </c>
      <c r="D4404" t="s">
        <v>410</v>
      </c>
      <c r="E4404" s="2" t="s">
        <v>1392</v>
      </c>
      <c r="F4404" t="s">
        <v>2031</v>
      </c>
      <c r="G4404" s="2" t="s">
        <v>1189</v>
      </c>
      <c r="H4404" t="s">
        <v>1405</v>
      </c>
    </row>
    <row r="4405" spans="1:8" x14ac:dyDescent="0.15">
      <c r="A4405" s="232">
        <v>4428</v>
      </c>
      <c r="B4405" t="s">
        <v>11356</v>
      </c>
      <c r="C4405" t="s">
        <v>11357</v>
      </c>
      <c r="D4405" t="s">
        <v>410</v>
      </c>
      <c r="E4405" s="2" t="s">
        <v>1392</v>
      </c>
      <c r="F4405" t="s">
        <v>2174</v>
      </c>
      <c r="G4405" s="2" t="s">
        <v>9354</v>
      </c>
      <c r="H4405" t="s">
        <v>1405</v>
      </c>
    </row>
    <row r="4406" spans="1:8" x14ac:dyDescent="0.15">
      <c r="A4406" s="232">
        <v>4429</v>
      </c>
      <c r="B4406" t="s">
        <v>11358</v>
      </c>
      <c r="C4406" t="s">
        <v>11359</v>
      </c>
      <c r="D4406" t="s">
        <v>410</v>
      </c>
      <c r="E4406" s="2" t="s">
        <v>1392</v>
      </c>
      <c r="F4406" t="s">
        <v>2231</v>
      </c>
      <c r="G4406" s="2" t="s">
        <v>2719</v>
      </c>
      <c r="H4406" t="s">
        <v>1405</v>
      </c>
    </row>
    <row r="4407" spans="1:8" x14ac:dyDescent="0.15">
      <c r="A4407" s="232">
        <v>4430</v>
      </c>
      <c r="B4407" t="s">
        <v>11360</v>
      </c>
      <c r="C4407" t="s">
        <v>11361</v>
      </c>
      <c r="D4407" t="s">
        <v>410</v>
      </c>
      <c r="E4407" s="2" t="s">
        <v>1392</v>
      </c>
      <c r="F4407" t="s">
        <v>2031</v>
      </c>
      <c r="G4407" s="2" t="s">
        <v>7132</v>
      </c>
      <c r="H4407" t="s">
        <v>1405</v>
      </c>
    </row>
    <row r="4408" spans="1:8" x14ac:dyDescent="0.15">
      <c r="A4408" s="232">
        <v>4431</v>
      </c>
      <c r="B4408" t="s">
        <v>11362</v>
      </c>
      <c r="C4408" t="s">
        <v>11363</v>
      </c>
      <c r="D4408" t="s">
        <v>410</v>
      </c>
      <c r="E4408" s="2" t="s">
        <v>1392</v>
      </c>
      <c r="F4408" t="s">
        <v>2021</v>
      </c>
      <c r="G4408" s="2" t="s">
        <v>904</v>
      </c>
      <c r="H4408" t="s">
        <v>1405</v>
      </c>
    </row>
    <row r="4409" spans="1:8" x14ac:dyDescent="0.15">
      <c r="A4409" s="232">
        <v>4432</v>
      </c>
      <c r="B4409" t="s">
        <v>11364</v>
      </c>
      <c r="C4409" t="s">
        <v>11365</v>
      </c>
      <c r="D4409" t="s">
        <v>410</v>
      </c>
      <c r="E4409" s="2" t="s">
        <v>1392</v>
      </c>
      <c r="F4409" t="s">
        <v>2087</v>
      </c>
      <c r="G4409" s="2" t="s">
        <v>11366</v>
      </c>
      <c r="H4409" t="s">
        <v>1405</v>
      </c>
    </row>
    <row r="4410" spans="1:8" x14ac:dyDescent="0.15">
      <c r="A4410" s="232">
        <v>4433</v>
      </c>
      <c r="B4410" t="s">
        <v>11367</v>
      </c>
      <c r="C4410" t="s">
        <v>11368</v>
      </c>
      <c r="D4410" t="s">
        <v>410</v>
      </c>
      <c r="E4410" s="2" t="s">
        <v>1392</v>
      </c>
      <c r="F4410" t="s">
        <v>2007</v>
      </c>
      <c r="G4410" s="2" t="s">
        <v>5940</v>
      </c>
      <c r="H4410" t="s">
        <v>1405</v>
      </c>
    </row>
    <row r="4411" spans="1:8" x14ac:dyDescent="0.15">
      <c r="A4411" s="232">
        <v>4434</v>
      </c>
      <c r="B4411" t="s">
        <v>11369</v>
      </c>
      <c r="C4411" t="s">
        <v>11370</v>
      </c>
      <c r="D4411" t="s">
        <v>410</v>
      </c>
      <c r="E4411" s="2" t="s">
        <v>1392</v>
      </c>
      <c r="F4411" t="s">
        <v>1948</v>
      </c>
      <c r="G4411" s="2" t="s">
        <v>1112</v>
      </c>
      <c r="H4411" t="s">
        <v>1405</v>
      </c>
    </row>
    <row r="4412" spans="1:8" x14ac:dyDescent="0.15">
      <c r="A4412" s="232">
        <v>4435</v>
      </c>
      <c r="B4412" t="s">
        <v>11371</v>
      </c>
      <c r="C4412" t="s">
        <v>11372</v>
      </c>
      <c r="D4412" t="s">
        <v>410</v>
      </c>
      <c r="E4412" s="2" t="s">
        <v>1392</v>
      </c>
      <c r="F4412" t="s">
        <v>2108</v>
      </c>
      <c r="G4412" s="2" t="s">
        <v>2247</v>
      </c>
      <c r="H4412" t="s">
        <v>1405</v>
      </c>
    </row>
    <row r="4413" spans="1:8" x14ac:dyDescent="0.15">
      <c r="A4413" s="232">
        <v>4436</v>
      </c>
      <c r="B4413" t="s">
        <v>11373</v>
      </c>
      <c r="C4413" t="s">
        <v>11374</v>
      </c>
      <c r="D4413" t="s">
        <v>410</v>
      </c>
      <c r="E4413" s="2" t="s">
        <v>1392</v>
      </c>
      <c r="F4413" t="s">
        <v>2087</v>
      </c>
      <c r="G4413" s="2" t="s">
        <v>629</v>
      </c>
      <c r="H4413" t="s">
        <v>1405</v>
      </c>
    </row>
    <row r="4414" spans="1:8" x14ac:dyDescent="0.15">
      <c r="A4414" s="232">
        <v>4437</v>
      </c>
      <c r="B4414" t="s">
        <v>11375</v>
      </c>
      <c r="C4414" t="s">
        <v>11376</v>
      </c>
      <c r="D4414" t="s">
        <v>410</v>
      </c>
      <c r="E4414" s="2" t="s">
        <v>1392</v>
      </c>
      <c r="F4414" t="s">
        <v>2206</v>
      </c>
      <c r="G4414" s="2" t="s">
        <v>9511</v>
      </c>
      <c r="H4414" t="s">
        <v>1405</v>
      </c>
    </row>
    <row r="4415" spans="1:8" x14ac:dyDescent="0.15">
      <c r="A4415" s="232">
        <v>4438</v>
      </c>
      <c r="B4415" t="s">
        <v>11377</v>
      </c>
      <c r="C4415" t="s">
        <v>11378</v>
      </c>
      <c r="D4415" t="s">
        <v>410</v>
      </c>
      <c r="E4415" s="2" t="s">
        <v>1392</v>
      </c>
      <c r="F4415" t="s">
        <v>3639</v>
      </c>
      <c r="G4415" s="2" t="s">
        <v>11366</v>
      </c>
      <c r="H4415" t="s">
        <v>1405</v>
      </c>
    </row>
    <row r="4416" spans="1:8" x14ac:dyDescent="0.15">
      <c r="A4416" s="232">
        <v>4439</v>
      </c>
      <c r="B4416" t="s">
        <v>11379</v>
      </c>
      <c r="C4416" t="s">
        <v>11380</v>
      </c>
      <c r="D4416" t="s">
        <v>410</v>
      </c>
      <c r="E4416" s="2" t="s">
        <v>1392</v>
      </c>
      <c r="F4416" t="s">
        <v>2087</v>
      </c>
      <c r="G4416" s="2" t="s">
        <v>3763</v>
      </c>
      <c r="H4416" t="s">
        <v>1405</v>
      </c>
    </row>
    <row r="4417" spans="1:8" x14ac:dyDescent="0.15">
      <c r="A4417" s="232">
        <v>4440</v>
      </c>
      <c r="B4417" t="s">
        <v>11381</v>
      </c>
      <c r="C4417" t="s">
        <v>11382</v>
      </c>
      <c r="D4417" t="s">
        <v>410</v>
      </c>
      <c r="E4417" s="2" t="s">
        <v>269</v>
      </c>
      <c r="F4417" t="s">
        <v>1910</v>
      </c>
      <c r="G4417" s="2" t="s">
        <v>9052</v>
      </c>
      <c r="H4417" t="s">
        <v>1405</v>
      </c>
    </row>
    <row r="4418" spans="1:8" x14ac:dyDescent="0.15">
      <c r="A4418" s="232">
        <v>4441</v>
      </c>
      <c r="B4418" t="s">
        <v>11383</v>
      </c>
      <c r="C4418" t="s">
        <v>11384</v>
      </c>
      <c r="D4418" t="s">
        <v>410</v>
      </c>
      <c r="E4418" s="2" t="s">
        <v>269</v>
      </c>
      <c r="F4418" t="s">
        <v>2003</v>
      </c>
      <c r="G4418" s="2" t="s">
        <v>1266</v>
      </c>
      <c r="H4418" t="s">
        <v>1405</v>
      </c>
    </row>
    <row r="4419" spans="1:8" x14ac:dyDescent="0.15">
      <c r="A4419" s="232">
        <v>4442</v>
      </c>
      <c r="B4419" t="s">
        <v>11385</v>
      </c>
      <c r="C4419" t="s">
        <v>11386</v>
      </c>
      <c r="D4419" t="s">
        <v>410</v>
      </c>
      <c r="E4419" s="2" t="s">
        <v>269</v>
      </c>
      <c r="F4419" t="s">
        <v>2070</v>
      </c>
      <c r="G4419" s="2" t="s">
        <v>753</v>
      </c>
      <c r="H4419" t="s">
        <v>1405</v>
      </c>
    </row>
    <row r="4420" spans="1:8" x14ac:dyDescent="0.15">
      <c r="A4420" s="232">
        <v>4443</v>
      </c>
      <c r="B4420" t="s">
        <v>11387</v>
      </c>
      <c r="C4420" t="s">
        <v>11388</v>
      </c>
      <c r="D4420" t="s">
        <v>410</v>
      </c>
      <c r="E4420" s="2" t="s">
        <v>269</v>
      </c>
      <c r="F4420" t="s">
        <v>1901</v>
      </c>
      <c r="G4420" s="2" t="s">
        <v>3738</v>
      </c>
      <c r="H4420" t="s">
        <v>1405</v>
      </c>
    </row>
    <row r="4421" spans="1:8" x14ac:dyDescent="0.15">
      <c r="A4421" s="232">
        <v>4444</v>
      </c>
      <c r="B4421" t="s">
        <v>11389</v>
      </c>
      <c r="C4421" t="s">
        <v>11390</v>
      </c>
      <c r="D4421" t="s">
        <v>410</v>
      </c>
      <c r="E4421" s="2" t="s">
        <v>269</v>
      </c>
      <c r="F4421" t="s">
        <v>2003</v>
      </c>
      <c r="G4421" s="2" t="s">
        <v>3813</v>
      </c>
      <c r="H4421" t="s">
        <v>1405</v>
      </c>
    </row>
    <row r="4422" spans="1:8" x14ac:dyDescent="0.15">
      <c r="A4422" s="232">
        <v>4445</v>
      </c>
      <c r="B4422" t="s">
        <v>11391</v>
      </c>
      <c r="C4422" t="s">
        <v>11392</v>
      </c>
      <c r="D4422" t="s">
        <v>410</v>
      </c>
      <c r="E4422" s="2" t="s">
        <v>269</v>
      </c>
      <c r="F4422" t="s">
        <v>1901</v>
      </c>
      <c r="G4422" s="2" t="s">
        <v>531</v>
      </c>
      <c r="H4422" t="s">
        <v>1405</v>
      </c>
    </row>
    <row r="4423" spans="1:8" x14ac:dyDescent="0.15">
      <c r="A4423" s="232">
        <v>4446</v>
      </c>
      <c r="B4423" t="s">
        <v>11393</v>
      </c>
      <c r="C4423" t="s">
        <v>11394</v>
      </c>
      <c r="D4423" t="s">
        <v>410</v>
      </c>
      <c r="E4423" s="2" t="s">
        <v>269</v>
      </c>
      <c r="F4423" t="s">
        <v>2003</v>
      </c>
      <c r="G4423" s="2" t="s">
        <v>5518</v>
      </c>
      <c r="H4423" t="s">
        <v>1405</v>
      </c>
    </row>
    <row r="4424" spans="1:8" x14ac:dyDescent="0.15">
      <c r="A4424" s="232">
        <v>4447</v>
      </c>
      <c r="B4424" t="s">
        <v>11395</v>
      </c>
      <c r="C4424" t="s">
        <v>11396</v>
      </c>
      <c r="D4424" t="s">
        <v>410</v>
      </c>
      <c r="E4424" s="2" t="s">
        <v>269</v>
      </c>
      <c r="F4424" t="s">
        <v>1910</v>
      </c>
      <c r="G4424" s="2" t="s">
        <v>2224</v>
      </c>
      <c r="H4424" t="s">
        <v>1405</v>
      </c>
    </row>
    <row r="4425" spans="1:8" x14ac:dyDescent="0.15">
      <c r="A4425" s="232">
        <v>4448</v>
      </c>
      <c r="B4425" t="s">
        <v>11397</v>
      </c>
      <c r="C4425" t="s">
        <v>11398</v>
      </c>
      <c r="D4425" t="s">
        <v>410</v>
      </c>
      <c r="E4425" s="2" t="s">
        <v>269</v>
      </c>
      <c r="F4425" t="s">
        <v>2366</v>
      </c>
      <c r="G4425" s="2" t="s">
        <v>608</v>
      </c>
      <c r="H4425" t="s">
        <v>1405</v>
      </c>
    </row>
    <row r="4426" spans="1:8" x14ac:dyDescent="0.15">
      <c r="A4426" s="232">
        <v>4449</v>
      </c>
      <c r="B4426" t="s">
        <v>11399</v>
      </c>
      <c r="C4426" t="s">
        <v>11400</v>
      </c>
      <c r="D4426" t="s">
        <v>410</v>
      </c>
      <c r="E4426" s="2" t="s">
        <v>269</v>
      </c>
      <c r="F4426" t="s">
        <v>1910</v>
      </c>
      <c r="G4426" s="2" t="s">
        <v>1091</v>
      </c>
      <c r="H4426" t="s">
        <v>1405</v>
      </c>
    </row>
    <row r="4427" spans="1:8" x14ac:dyDescent="0.15">
      <c r="A4427" s="232">
        <v>4450</v>
      </c>
      <c r="B4427" t="s">
        <v>11401</v>
      </c>
      <c r="C4427" t="s">
        <v>11402</v>
      </c>
      <c r="D4427" t="s">
        <v>410</v>
      </c>
      <c r="E4427" s="2" t="s">
        <v>269</v>
      </c>
      <c r="F4427" t="s">
        <v>1901</v>
      </c>
      <c r="G4427" s="2" t="s">
        <v>1293</v>
      </c>
      <c r="H4427" t="s">
        <v>1405</v>
      </c>
    </row>
    <row r="4428" spans="1:8" x14ac:dyDescent="0.15">
      <c r="A4428" s="232">
        <v>4451</v>
      </c>
      <c r="B4428" t="s">
        <v>11403</v>
      </c>
      <c r="C4428" t="s">
        <v>11404</v>
      </c>
      <c r="D4428" t="s">
        <v>410</v>
      </c>
      <c r="E4428" s="2" t="s">
        <v>269</v>
      </c>
      <c r="F4428" t="s">
        <v>1910</v>
      </c>
      <c r="G4428" s="2" t="s">
        <v>1088</v>
      </c>
      <c r="H4428" t="s">
        <v>1405</v>
      </c>
    </row>
    <row r="4429" spans="1:8" x14ac:dyDescent="0.15">
      <c r="A4429" s="232">
        <v>4452</v>
      </c>
      <c r="B4429" t="s">
        <v>11405</v>
      </c>
      <c r="C4429" t="s">
        <v>11406</v>
      </c>
      <c r="D4429" t="s">
        <v>410</v>
      </c>
      <c r="E4429" s="2" t="s">
        <v>269</v>
      </c>
      <c r="F4429" t="s">
        <v>1901</v>
      </c>
      <c r="G4429" s="2" t="s">
        <v>1356</v>
      </c>
      <c r="H4429" t="s">
        <v>1405</v>
      </c>
    </row>
    <row r="4430" spans="1:8" x14ac:dyDescent="0.15">
      <c r="A4430" s="232">
        <v>4453</v>
      </c>
      <c r="B4430" t="s">
        <v>11407</v>
      </c>
      <c r="C4430" t="s">
        <v>11408</v>
      </c>
      <c r="D4430" t="s">
        <v>410</v>
      </c>
      <c r="E4430" s="2" t="s">
        <v>269</v>
      </c>
      <c r="F4430" t="s">
        <v>2133</v>
      </c>
      <c r="G4430" s="2" t="s">
        <v>1175</v>
      </c>
      <c r="H4430" t="s">
        <v>1405</v>
      </c>
    </row>
    <row r="4431" spans="1:8" x14ac:dyDescent="0.15">
      <c r="A4431" s="232">
        <v>4454</v>
      </c>
      <c r="B4431" t="s">
        <v>11409</v>
      </c>
      <c r="C4431" t="s">
        <v>11410</v>
      </c>
      <c r="D4431" t="s">
        <v>410</v>
      </c>
      <c r="E4431" s="2" t="s">
        <v>269</v>
      </c>
      <c r="F4431" t="s">
        <v>1910</v>
      </c>
      <c r="G4431" s="2" t="s">
        <v>6122</v>
      </c>
      <c r="H4431" t="s">
        <v>1405</v>
      </c>
    </row>
    <row r="4432" spans="1:8" x14ac:dyDescent="0.15">
      <c r="A4432" s="232">
        <v>4455</v>
      </c>
      <c r="B4432" t="s">
        <v>11411</v>
      </c>
      <c r="C4432" t="s">
        <v>11412</v>
      </c>
      <c r="D4432" t="s">
        <v>410</v>
      </c>
      <c r="E4432" s="2" t="s">
        <v>269</v>
      </c>
      <c r="F4432" t="s">
        <v>1910</v>
      </c>
      <c r="G4432" s="2" t="s">
        <v>4796</v>
      </c>
      <c r="H4432" t="s">
        <v>1405</v>
      </c>
    </row>
    <row r="4433" spans="1:8" x14ac:dyDescent="0.15">
      <c r="A4433" s="232">
        <v>4456</v>
      </c>
      <c r="B4433" t="s">
        <v>11413</v>
      </c>
      <c r="C4433" t="s">
        <v>11414</v>
      </c>
      <c r="D4433" t="s">
        <v>410</v>
      </c>
      <c r="E4433" s="2" t="s">
        <v>269</v>
      </c>
      <c r="F4433" t="s">
        <v>1932</v>
      </c>
      <c r="G4433" s="2" t="s">
        <v>2224</v>
      </c>
      <c r="H4433" t="s">
        <v>1405</v>
      </c>
    </row>
    <row r="4434" spans="1:8" x14ac:dyDescent="0.15">
      <c r="A4434" s="232">
        <v>4457</v>
      </c>
      <c r="B4434" t="s">
        <v>11415</v>
      </c>
      <c r="C4434" t="s">
        <v>11416</v>
      </c>
      <c r="D4434" t="s">
        <v>410</v>
      </c>
      <c r="E4434" s="2" t="s">
        <v>269</v>
      </c>
      <c r="F4434" t="s">
        <v>1910</v>
      </c>
      <c r="G4434" s="2" t="s">
        <v>1266</v>
      </c>
      <c r="H4434" t="s">
        <v>1405</v>
      </c>
    </row>
    <row r="4435" spans="1:8" x14ac:dyDescent="0.15">
      <c r="A4435" s="232">
        <v>4458</v>
      </c>
      <c r="B4435" t="s">
        <v>11417</v>
      </c>
      <c r="C4435" t="s">
        <v>11418</v>
      </c>
      <c r="D4435" t="s">
        <v>410</v>
      </c>
      <c r="E4435" s="2" t="s">
        <v>271</v>
      </c>
      <c r="F4435" t="s">
        <v>2003</v>
      </c>
      <c r="G4435" s="2" t="s">
        <v>6213</v>
      </c>
      <c r="H4435" t="s">
        <v>1405</v>
      </c>
    </row>
    <row r="4436" spans="1:8" x14ac:dyDescent="0.15">
      <c r="A4436" s="232">
        <v>4459</v>
      </c>
      <c r="B4436" t="s">
        <v>11419</v>
      </c>
      <c r="C4436" t="s">
        <v>11420</v>
      </c>
      <c r="D4436" t="s">
        <v>410</v>
      </c>
      <c r="E4436" s="2" t="s">
        <v>270</v>
      </c>
      <c r="F4436" t="s">
        <v>1910</v>
      </c>
      <c r="G4436" s="2" t="s">
        <v>923</v>
      </c>
      <c r="H4436" t="s">
        <v>1405</v>
      </c>
    </row>
    <row r="4437" spans="1:8" x14ac:dyDescent="0.15">
      <c r="A4437" s="232">
        <v>4460</v>
      </c>
      <c r="B4437" t="s">
        <v>11421</v>
      </c>
      <c r="C4437" t="s">
        <v>11422</v>
      </c>
      <c r="D4437" t="s">
        <v>410</v>
      </c>
      <c r="E4437" s="2" t="s">
        <v>271</v>
      </c>
      <c r="F4437" t="s">
        <v>1901</v>
      </c>
      <c r="G4437" s="2" t="s">
        <v>1357</v>
      </c>
      <c r="H4437" t="s">
        <v>1405</v>
      </c>
    </row>
    <row r="4438" spans="1:8" x14ac:dyDescent="0.15">
      <c r="A4438" s="232">
        <v>4461</v>
      </c>
      <c r="B4438" t="s">
        <v>11423</v>
      </c>
      <c r="C4438" t="s">
        <v>11424</v>
      </c>
      <c r="D4438" t="s">
        <v>410</v>
      </c>
      <c r="E4438" s="2" t="s">
        <v>270</v>
      </c>
      <c r="F4438" t="s">
        <v>2021</v>
      </c>
      <c r="G4438" s="2" t="s">
        <v>905</v>
      </c>
      <c r="H4438" t="s">
        <v>1405</v>
      </c>
    </row>
    <row r="4439" spans="1:8" x14ac:dyDescent="0.15">
      <c r="A4439" s="232">
        <v>4462</v>
      </c>
      <c r="B4439" t="s">
        <v>11425</v>
      </c>
      <c r="C4439" t="s">
        <v>11426</v>
      </c>
      <c r="D4439" t="s">
        <v>410</v>
      </c>
      <c r="E4439" s="2" t="s">
        <v>271</v>
      </c>
      <c r="F4439" t="s">
        <v>2133</v>
      </c>
      <c r="G4439" s="2" t="s">
        <v>3502</v>
      </c>
      <c r="H4439" t="s">
        <v>1405</v>
      </c>
    </row>
    <row r="4440" spans="1:8" x14ac:dyDescent="0.15">
      <c r="A4440" s="232">
        <v>4463</v>
      </c>
      <c r="B4440" t="s">
        <v>11427</v>
      </c>
      <c r="C4440" t="s">
        <v>11428</v>
      </c>
      <c r="D4440" t="s">
        <v>410</v>
      </c>
      <c r="E4440" s="2" t="s">
        <v>270</v>
      </c>
      <c r="F4440" t="s">
        <v>2055</v>
      </c>
      <c r="G4440" s="2" t="s">
        <v>1247</v>
      </c>
      <c r="H4440" t="s">
        <v>1405</v>
      </c>
    </row>
    <row r="4441" spans="1:8" x14ac:dyDescent="0.15">
      <c r="A4441" s="232">
        <v>4464</v>
      </c>
      <c r="B4441" t="s">
        <v>11429</v>
      </c>
      <c r="C4441" t="s">
        <v>11430</v>
      </c>
      <c r="D4441" t="s">
        <v>410</v>
      </c>
      <c r="E4441" s="2" t="s">
        <v>270</v>
      </c>
      <c r="F4441" t="s">
        <v>1910</v>
      </c>
      <c r="G4441" s="2" t="s">
        <v>548</v>
      </c>
      <c r="H4441" t="s">
        <v>1405</v>
      </c>
    </row>
    <row r="4442" spans="1:8" x14ac:dyDescent="0.15">
      <c r="A4442" s="232">
        <v>4465</v>
      </c>
      <c r="B4442" t="s">
        <v>11431</v>
      </c>
      <c r="C4442" t="s">
        <v>11432</v>
      </c>
      <c r="D4442" t="s">
        <v>410</v>
      </c>
      <c r="E4442" s="2" t="s">
        <v>270</v>
      </c>
      <c r="F4442" t="s">
        <v>1910</v>
      </c>
      <c r="G4442" s="2" t="s">
        <v>548</v>
      </c>
      <c r="H4442" t="s">
        <v>1405</v>
      </c>
    </row>
    <row r="4443" spans="1:8" x14ac:dyDescent="0.15">
      <c r="A4443" s="232">
        <v>4466</v>
      </c>
      <c r="B4443" t="s">
        <v>11433</v>
      </c>
      <c r="C4443" t="s">
        <v>11434</v>
      </c>
      <c r="D4443" t="s">
        <v>410</v>
      </c>
      <c r="E4443" s="2" t="s">
        <v>271</v>
      </c>
      <c r="F4443" t="s">
        <v>2366</v>
      </c>
      <c r="G4443" s="2" t="s">
        <v>634</v>
      </c>
      <c r="H4443" t="s">
        <v>1405</v>
      </c>
    </row>
    <row r="4444" spans="1:8" x14ac:dyDescent="0.15">
      <c r="A4444" s="232">
        <v>4467</v>
      </c>
      <c r="B4444" t="s">
        <v>11435</v>
      </c>
      <c r="C4444" t="s">
        <v>11436</v>
      </c>
      <c r="D4444" t="s">
        <v>410</v>
      </c>
      <c r="E4444" s="2" t="s">
        <v>271</v>
      </c>
      <c r="F4444" t="s">
        <v>1901</v>
      </c>
      <c r="G4444" s="2" t="s">
        <v>3292</v>
      </c>
      <c r="H4444" t="s">
        <v>1405</v>
      </c>
    </row>
    <row r="4445" spans="1:8" x14ac:dyDescent="0.15">
      <c r="A4445" s="232">
        <v>4468</v>
      </c>
      <c r="B4445" t="s">
        <v>11437</v>
      </c>
      <c r="C4445" t="s">
        <v>11438</v>
      </c>
      <c r="D4445" t="s">
        <v>410</v>
      </c>
      <c r="E4445" s="2" t="s">
        <v>271</v>
      </c>
      <c r="F4445" t="s">
        <v>1910</v>
      </c>
      <c r="G4445" s="2" t="s">
        <v>678</v>
      </c>
      <c r="H4445" t="s">
        <v>1405</v>
      </c>
    </row>
    <row r="4446" spans="1:8" x14ac:dyDescent="0.15">
      <c r="A4446" s="232">
        <v>4469</v>
      </c>
      <c r="B4446" t="s">
        <v>11439</v>
      </c>
      <c r="C4446" t="s">
        <v>11440</v>
      </c>
      <c r="D4446" t="s">
        <v>410</v>
      </c>
      <c r="E4446" s="2" t="s">
        <v>270</v>
      </c>
      <c r="F4446" t="s">
        <v>1932</v>
      </c>
      <c r="G4446" s="2" t="s">
        <v>547</v>
      </c>
      <c r="H4446" t="s">
        <v>1405</v>
      </c>
    </row>
    <row r="4447" spans="1:8" x14ac:dyDescent="0.15">
      <c r="A4447" s="232">
        <v>4470</v>
      </c>
      <c r="B4447" t="s">
        <v>11441</v>
      </c>
      <c r="C4447" t="s">
        <v>11442</v>
      </c>
      <c r="D4447" t="s">
        <v>410</v>
      </c>
      <c r="E4447" s="2" t="s">
        <v>270</v>
      </c>
      <c r="F4447" t="s">
        <v>2174</v>
      </c>
      <c r="G4447" s="2" t="s">
        <v>1358</v>
      </c>
      <c r="H4447" t="s">
        <v>1405</v>
      </c>
    </row>
    <row r="4448" spans="1:8" x14ac:dyDescent="0.15">
      <c r="A4448" s="232">
        <v>4471</v>
      </c>
      <c r="B4448" t="s">
        <v>11443</v>
      </c>
      <c r="C4448" t="s">
        <v>11444</v>
      </c>
      <c r="D4448" t="s">
        <v>410</v>
      </c>
      <c r="E4448" s="2" t="s">
        <v>270</v>
      </c>
      <c r="F4448" t="s">
        <v>1910</v>
      </c>
      <c r="G4448" s="2" t="s">
        <v>2799</v>
      </c>
      <c r="H4448" t="s">
        <v>1405</v>
      </c>
    </row>
    <row r="4449" spans="1:8" x14ac:dyDescent="0.15">
      <c r="A4449" s="232">
        <v>4472</v>
      </c>
      <c r="B4449" t="s">
        <v>11445</v>
      </c>
      <c r="C4449" t="s">
        <v>11446</v>
      </c>
      <c r="D4449" t="s">
        <v>410</v>
      </c>
      <c r="E4449" s="2" t="s">
        <v>271</v>
      </c>
      <c r="F4449" t="s">
        <v>2087</v>
      </c>
      <c r="G4449" s="2" t="s">
        <v>11447</v>
      </c>
      <c r="H4449" t="s">
        <v>1405</v>
      </c>
    </row>
    <row r="4450" spans="1:8" x14ac:dyDescent="0.15">
      <c r="A4450" s="232">
        <v>4473</v>
      </c>
      <c r="B4450" t="s">
        <v>11448</v>
      </c>
      <c r="C4450" t="s">
        <v>11449</v>
      </c>
      <c r="D4450" t="s">
        <v>410</v>
      </c>
      <c r="E4450" s="2" t="s">
        <v>270</v>
      </c>
      <c r="F4450" t="s">
        <v>1910</v>
      </c>
      <c r="G4450" s="2" t="s">
        <v>1130</v>
      </c>
      <c r="H4450" t="s">
        <v>1405</v>
      </c>
    </row>
    <row r="4451" spans="1:8" x14ac:dyDescent="0.15">
      <c r="A4451" s="232">
        <v>4474</v>
      </c>
      <c r="B4451" t="s">
        <v>11450</v>
      </c>
      <c r="C4451" t="s">
        <v>11451</v>
      </c>
      <c r="D4451" t="s">
        <v>410</v>
      </c>
      <c r="E4451" s="2" t="s">
        <v>270</v>
      </c>
      <c r="F4451" t="s">
        <v>1932</v>
      </c>
      <c r="G4451" s="2" t="s">
        <v>1124</v>
      </c>
      <c r="H4451" t="s">
        <v>1405</v>
      </c>
    </row>
    <row r="4452" spans="1:8" x14ac:dyDescent="0.15">
      <c r="A4452" s="232">
        <v>4475</v>
      </c>
      <c r="B4452" t="s">
        <v>11452</v>
      </c>
      <c r="C4452" t="s">
        <v>11453</v>
      </c>
      <c r="D4452" t="s">
        <v>410</v>
      </c>
      <c r="E4452" s="2" t="s">
        <v>271</v>
      </c>
      <c r="F4452" t="s">
        <v>1910</v>
      </c>
      <c r="G4452" s="2" t="s">
        <v>1089</v>
      </c>
      <c r="H4452" t="s">
        <v>1405</v>
      </c>
    </row>
    <row r="4453" spans="1:8" x14ac:dyDescent="0.15">
      <c r="A4453" s="232">
        <v>4476</v>
      </c>
      <c r="B4453" t="s">
        <v>11454</v>
      </c>
      <c r="C4453" t="s">
        <v>11455</v>
      </c>
      <c r="D4453" t="s">
        <v>410</v>
      </c>
      <c r="E4453" s="2" t="s">
        <v>270</v>
      </c>
      <c r="F4453" t="s">
        <v>2003</v>
      </c>
      <c r="G4453" s="2" t="s">
        <v>3953</v>
      </c>
      <c r="H4453" t="s">
        <v>1405</v>
      </c>
    </row>
    <row r="4454" spans="1:8" x14ac:dyDescent="0.15">
      <c r="A4454" s="232">
        <v>4477</v>
      </c>
      <c r="B4454" t="s">
        <v>11456</v>
      </c>
      <c r="C4454" t="s">
        <v>11457</v>
      </c>
      <c r="D4454" t="s">
        <v>410</v>
      </c>
      <c r="E4454" s="2" t="s">
        <v>271</v>
      </c>
      <c r="F4454" t="s">
        <v>1910</v>
      </c>
      <c r="G4454" s="2" t="s">
        <v>769</v>
      </c>
      <c r="H4454" t="s">
        <v>1405</v>
      </c>
    </row>
    <row r="4455" spans="1:8" x14ac:dyDescent="0.15">
      <c r="A4455" s="232">
        <v>4478</v>
      </c>
      <c r="B4455" t="s">
        <v>11458</v>
      </c>
      <c r="C4455" t="s">
        <v>11459</v>
      </c>
      <c r="D4455" t="s">
        <v>410</v>
      </c>
      <c r="E4455" s="2" t="s">
        <v>271</v>
      </c>
      <c r="F4455" t="s">
        <v>2055</v>
      </c>
      <c r="G4455" s="2" t="s">
        <v>1077</v>
      </c>
      <c r="H4455" t="s">
        <v>1405</v>
      </c>
    </row>
    <row r="4456" spans="1:8" x14ac:dyDescent="0.15">
      <c r="A4456" s="232">
        <v>4479</v>
      </c>
      <c r="B4456" t="s">
        <v>11460</v>
      </c>
      <c r="C4456" t="s">
        <v>11461</v>
      </c>
      <c r="D4456" t="s">
        <v>410</v>
      </c>
      <c r="E4456" s="2" t="s">
        <v>270</v>
      </c>
      <c r="F4456" t="s">
        <v>1901</v>
      </c>
      <c r="G4456" s="2" t="s">
        <v>747</v>
      </c>
      <c r="H4456" t="s">
        <v>1405</v>
      </c>
    </row>
    <row r="4457" spans="1:8" x14ac:dyDescent="0.15">
      <c r="A4457" s="232">
        <v>4480</v>
      </c>
      <c r="B4457" t="s">
        <v>11462</v>
      </c>
      <c r="C4457" t="s">
        <v>2880</v>
      </c>
      <c r="D4457" t="s">
        <v>410</v>
      </c>
      <c r="E4457" s="2" t="s">
        <v>270</v>
      </c>
      <c r="F4457" t="s">
        <v>2003</v>
      </c>
      <c r="G4457" s="2" t="s">
        <v>1163</v>
      </c>
      <c r="H4457" t="s">
        <v>1405</v>
      </c>
    </row>
    <row r="4458" spans="1:8" x14ac:dyDescent="0.15">
      <c r="A4458" s="232">
        <v>4481</v>
      </c>
      <c r="B4458" t="s">
        <v>11463</v>
      </c>
      <c r="C4458" t="s">
        <v>11112</v>
      </c>
      <c r="D4458" t="s">
        <v>410</v>
      </c>
      <c r="E4458" s="2" t="s">
        <v>271</v>
      </c>
      <c r="F4458" t="s">
        <v>1910</v>
      </c>
      <c r="G4458" s="2" t="s">
        <v>1303</v>
      </c>
      <c r="H4458" t="s">
        <v>1405</v>
      </c>
    </row>
    <row r="4459" spans="1:8" x14ac:dyDescent="0.15">
      <c r="A4459" s="232">
        <v>4482</v>
      </c>
      <c r="B4459" t="s">
        <v>11464</v>
      </c>
      <c r="C4459" t="s">
        <v>11465</v>
      </c>
      <c r="D4459" t="s">
        <v>410</v>
      </c>
      <c r="E4459" s="2" t="s">
        <v>270</v>
      </c>
      <c r="F4459" t="s">
        <v>1932</v>
      </c>
      <c r="G4459" s="2" t="s">
        <v>503</v>
      </c>
      <c r="H4459" t="s">
        <v>1405</v>
      </c>
    </row>
    <row r="4460" spans="1:8" x14ac:dyDescent="0.15">
      <c r="A4460" s="232">
        <v>4483</v>
      </c>
      <c r="B4460" t="s">
        <v>11466</v>
      </c>
      <c r="C4460" t="s">
        <v>11467</v>
      </c>
      <c r="D4460" t="s">
        <v>410</v>
      </c>
      <c r="E4460" s="2" t="s">
        <v>270</v>
      </c>
      <c r="F4460" t="s">
        <v>1910</v>
      </c>
      <c r="G4460" s="2" t="s">
        <v>559</v>
      </c>
      <c r="H4460" t="s">
        <v>1405</v>
      </c>
    </row>
    <row r="4461" spans="1:8" x14ac:dyDescent="0.15">
      <c r="A4461" s="232">
        <v>4484</v>
      </c>
      <c r="B4461" t="s">
        <v>11468</v>
      </c>
      <c r="C4461" t="s">
        <v>11469</v>
      </c>
      <c r="D4461" t="s">
        <v>410</v>
      </c>
      <c r="E4461" s="2" t="s">
        <v>271</v>
      </c>
      <c r="F4461" t="s">
        <v>2087</v>
      </c>
      <c r="G4461" s="2" t="s">
        <v>870</v>
      </c>
      <c r="H4461" t="s">
        <v>1405</v>
      </c>
    </row>
    <row r="4462" spans="1:8" x14ac:dyDescent="0.15">
      <c r="A4462" s="232">
        <v>4485</v>
      </c>
      <c r="B4462" t="s">
        <v>11470</v>
      </c>
      <c r="C4462" t="s">
        <v>11471</v>
      </c>
      <c r="D4462" t="s">
        <v>410</v>
      </c>
      <c r="E4462" s="2" t="s">
        <v>270</v>
      </c>
      <c r="F4462" t="s">
        <v>1910</v>
      </c>
      <c r="G4462" s="2" t="s">
        <v>11472</v>
      </c>
      <c r="H4462" t="s">
        <v>1405</v>
      </c>
    </row>
    <row r="4463" spans="1:8" x14ac:dyDescent="0.15">
      <c r="A4463" s="232">
        <v>4486</v>
      </c>
      <c r="B4463" t="s">
        <v>11473</v>
      </c>
      <c r="C4463" t="s">
        <v>11474</v>
      </c>
      <c r="D4463" t="s">
        <v>410</v>
      </c>
      <c r="E4463" s="2" t="s">
        <v>269</v>
      </c>
      <c r="F4463" t="s">
        <v>2262</v>
      </c>
      <c r="G4463" s="2" t="s">
        <v>6446</v>
      </c>
      <c r="H4463" t="s">
        <v>1405</v>
      </c>
    </row>
    <row r="4464" spans="1:8" x14ac:dyDescent="0.15">
      <c r="A4464" s="232">
        <v>4487</v>
      </c>
      <c r="B4464" t="s">
        <v>11475</v>
      </c>
      <c r="C4464" t="s">
        <v>11476</v>
      </c>
      <c r="D4464" t="s">
        <v>449</v>
      </c>
      <c r="E4464" s="2" t="s">
        <v>269</v>
      </c>
      <c r="F4464" t="s">
        <v>1901</v>
      </c>
      <c r="G4464" s="2" t="s">
        <v>2907</v>
      </c>
      <c r="H4464" t="s">
        <v>1405</v>
      </c>
    </row>
    <row r="4465" spans="1:8" x14ac:dyDescent="0.15">
      <c r="A4465" s="232">
        <v>4488</v>
      </c>
      <c r="B4465" t="s">
        <v>11477</v>
      </c>
      <c r="C4465" t="s">
        <v>11478</v>
      </c>
      <c r="D4465" t="s">
        <v>449</v>
      </c>
      <c r="E4465" s="2" t="s">
        <v>270</v>
      </c>
      <c r="F4465" t="s">
        <v>1901</v>
      </c>
      <c r="G4465" s="2" t="s">
        <v>4480</v>
      </c>
      <c r="H4465" t="s">
        <v>1405</v>
      </c>
    </row>
    <row r="4466" spans="1:8" x14ac:dyDescent="0.15">
      <c r="A4466" s="232">
        <v>4489</v>
      </c>
      <c r="B4466" t="s">
        <v>11479</v>
      </c>
      <c r="C4466" t="s">
        <v>11480</v>
      </c>
      <c r="D4466" t="s">
        <v>449</v>
      </c>
      <c r="E4466" s="2" t="s">
        <v>270</v>
      </c>
      <c r="F4466" t="s">
        <v>1901</v>
      </c>
      <c r="G4466" s="2" t="s">
        <v>5569</v>
      </c>
      <c r="H4466" t="s">
        <v>1405</v>
      </c>
    </row>
    <row r="4467" spans="1:8" x14ac:dyDescent="0.15">
      <c r="A4467" s="232">
        <v>4490</v>
      </c>
      <c r="B4467" t="s">
        <v>11481</v>
      </c>
      <c r="C4467" t="s">
        <v>11482</v>
      </c>
      <c r="D4467" t="s">
        <v>449</v>
      </c>
      <c r="E4467" s="2" t="s">
        <v>270</v>
      </c>
      <c r="F4467" t="s">
        <v>1910</v>
      </c>
      <c r="G4467" s="2" t="s">
        <v>2920</v>
      </c>
      <c r="H4467" t="s">
        <v>1405</v>
      </c>
    </row>
    <row r="4468" spans="1:8" x14ac:dyDescent="0.15">
      <c r="A4468" s="232">
        <v>4491</v>
      </c>
      <c r="B4468" t="s">
        <v>11483</v>
      </c>
      <c r="C4468" t="s">
        <v>11484</v>
      </c>
      <c r="D4468" t="s">
        <v>449</v>
      </c>
      <c r="E4468" s="2" t="s">
        <v>270</v>
      </c>
      <c r="F4468" t="s">
        <v>1901</v>
      </c>
      <c r="G4468" s="2" t="s">
        <v>1068</v>
      </c>
      <c r="H4468" t="s">
        <v>1405</v>
      </c>
    </row>
    <row r="4469" spans="1:8" x14ac:dyDescent="0.15">
      <c r="A4469" s="232">
        <v>4492</v>
      </c>
      <c r="B4469" t="s">
        <v>11485</v>
      </c>
      <c r="C4469" t="s">
        <v>11486</v>
      </c>
      <c r="D4469" t="s">
        <v>449</v>
      </c>
      <c r="E4469" s="2" t="s">
        <v>271</v>
      </c>
      <c r="F4469" t="s">
        <v>1901</v>
      </c>
      <c r="G4469" s="2" t="s">
        <v>11487</v>
      </c>
      <c r="H4469" t="s">
        <v>1405</v>
      </c>
    </row>
    <row r="4470" spans="1:8" x14ac:dyDescent="0.15">
      <c r="A4470" s="232">
        <v>4493</v>
      </c>
      <c r="B4470" t="s">
        <v>11488</v>
      </c>
      <c r="C4470" t="s">
        <v>11489</v>
      </c>
      <c r="D4470" t="s">
        <v>449</v>
      </c>
      <c r="E4470" s="2" t="s">
        <v>269</v>
      </c>
      <c r="F4470" t="s">
        <v>1901</v>
      </c>
      <c r="G4470" s="2" t="s">
        <v>883</v>
      </c>
      <c r="H4470" t="s">
        <v>1405</v>
      </c>
    </row>
    <row r="4471" spans="1:8" x14ac:dyDescent="0.15">
      <c r="A4471" s="232">
        <v>4494</v>
      </c>
      <c r="B4471" t="s">
        <v>11490</v>
      </c>
      <c r="C4471" t="s">
        <v>11491</v>
      </c>
      <c r="D4471" t="s">
        <v>449</v>
      </c>
      <c r="E4471" s="2" t="s">
        <v>269</v>
      </c>
      <c r="F4471" t="s">
        <v>1901</v>
      </c>
      <c r="G4471" s="2" t="s">
        <v>591</v>
      </c>
      <c r="H4471" t="s">
        <v>1405</v>
      </c>
    </row>
    <row r="4472" spans="1:8" x14ac:dyDescent="0.15">
      <c r="A4472" s="232">
        <v>4495</v>
      </c>
      <c r="B4472" t="s">
        <v>11492</v>
      </c>
      <c r="C4472" t="s">
        <v>2878</v>
      </c>
      <c r="D4472" t="s">
        <v>449</v>
      </c>
      <c r="E4472" s="2" t="s">
        <v>269</v>
      </c>
      <c r="F4472" t="s">
        <v>1932</v>
      </c>
      <c r="G4472" s="2" t="s">
        <v>701</v>
      </c>
      <c r="H4472" t="s">
        <v>1405</v>
      </c>
    </row>
    <row r="4473" spans="1:8" x14ac:dyDescent="0.15">
      <c r="A4473" s="232">
        <v>4496</v>
      </c>
      <c r="B4473" t="s">
        <v>11493</v>
      </c>
      <c r="C4473" t="s">
        <v>11494</v>
      </c>
      <c r="D4473" t="s">
        <v>449</v>
      </c>
      <c r="E4473" s="2" t="s">
        <v>271</v>
      </c>
      <c r="F4473" t="s">
        <v>1901</v>
      </c>
      <c r="G4473" s="2" t="s">
        <v>1062</v>
      </c>
      <c r="H4473" t="s">
        <v>1405</v>
      </c>
    </row>
    <row r="4474" spans="1:8" x14ac:dyDescent="0.15">
      <c r="A4474" s="232">
        <v>4497</v>
      </c>
      <c r="B4474" t="s">
        <v>11495</v>
      </c>
      <c r="C4474" t="s">
        <v>11496</v>
      </c>
      <c r="D4474" t="s">
        <v>449</v>
      </c>
      <c r="E4474" s="2" t="s">
        <v>271</v>
      </c>
      <c r="F4474" t="s">
        <v>1901</v>
      </c>
      <c r="G4474" s="2" t="s">
        <v>3019</v>
      </c>
      <c r="H4474" t="s">
        <v>1405</v>
      </c>
    </row>
    <row r="4475" spans="1:8" x14ac:dyDescent="0.15">
      <c r="A4475" s="232">
        <v>4498</v>
      </c>
      <c r="B4475" t="s">
        <v>11497</v>
      </c>
      <c r="C4475" t="s">
        <v>11498</v>
      </c>
      <c r="D4475" t="s">
        <v>449</v>
      </c>
      <c r="E4475" s="2" t="s">
        <v>269</v>
      </c>
      <c r="F4475" t="s">
        <v>1901</v>
      </c>
      <c r="G4475" s="2" t="s">
        <v>4214</v>
      </c>
      <c r="H4475" t="s">
        <v>1405</v>
      </c>
    </row>
    <row r="4476" spans="1:8" x14ac:dyDescent="0.15">
      <c r="A4476" s="232">
        <v>4499</v>
      </c>
      <c r="B4476" t="s">
        <v>11499</v>
      </c>
      <c r="C4476" t="s">
        <v>11500</v>
      </c>
      <c r="D4476" t="s">
        <v>449</v>
      </c>
      <c r="E4476" s="2" t="s">
        <v>269</v>
      </c>
      <c r="F4476" t="s">
        <v>1901</v>
      </c>
      <c r="G4476" s="2" t="s">
        <v>774</v>
      </c>
      <c r="H4476" t="s">
        <v>1405</v>
      </c>
    </row>
    <row r="4477" spans="1:8" x14ac:dyDescent="0.15">
      <c r="A4477" s="232">
        <v>4500</v>
      </c>
      <c r="B4477" t="s">
        <v>11501</v>
      </c>
      <c r="C4477" t="s">
        <v>11502</v>
      </c>
      <c r="D4477" t="s">
        <v>449</v>
      </c>
      <c r="E4477" s="2" t="s">
        <v>270</v>
      </c>
      <c r="F4477" t="s">
        <v>2007</v>
      </c>
      <c r="G4477" s="2" t="s">
        <v>581</v>
      </c>
      <c r="H4477" t="s">
        <v>1405</v>
      </c>
    </row>
    <row r="4478" spans="1:8" x14ac:dyDescent="0.15">
      <c r="A4478" s="232">
        <v>4501</v>
      </c>
      <c r="B4478" t="s">
        <v>11503</v>
      </c>
      <c r="C4478" t="s">
        <v>11504</v>
      </c>
      <c r="D4478" t="s">
        <v>449</v>
      </c>
      <c r="E4478" s="2" t="s">
        <v>269</v>
      </c>
      <c r="F4478" t="s">
        <v>1901</v>
      </c>
      <c r="G4478" s="2" t="s">
        <v>3659</v>
      </c>
      <c r="H4478" t="s">
        <v>1405</v>
      </c>
    </row>
    <row r="4479" spans="1:8" x14ac:dyDescent="0.15">
      <c r="A4479" s="232">
        <v>4502</v>
      </c>
      <c r="B4479" t="s">
        <v>11505</v>
      </c>
      <c r="C4479" t="s">
        <v>11506</v>
      </c>
      <c r="D4479" t="s">
        <v>449</v>
      </c>
      <c r="E4479" s="2" t="s">
        <v>269</v>
      </c>
      <c r="F4479" t="s">
        <v>1901</v>
      </c>
      <c r="G4479" s="2" t="s">
        <v>902</v>
      </c>
      <c r="H4479" t="s">
        <v>1405</v>
      </c>
    </row>
    <row r="4480" spans="1:8" x14ac:dyDescent="0.15">
      <c r="A4480" s="232">
        <v>4503</v>
      </c>
      <c r="B4480" t="s">
        <v>11507</v>
      </c>
      <c r="C4480" t="s">
        <v>11508</v>
      </c>
      <c r="D4480" t="s">
        <v>449</v>
      </c>
      <c r="E4480" s="2" t="s">
        <v>269</v>
      </c>
      <c r="F4480" t="s">
        <v>1901</v>
      </c>
      <c r="G4480" s="2" t="s">
        <v>1081</v>
      </c>
      <c r="H4480" t="s">
        <v>1405</v>
      </c>
    </row>
    <row r="4481" spans="1:8" x14ac:dyDescent="0.15">
      <c r="A4481" s="232">
        <v>4504</v>
      </c>
      <c r="B4481" t="s">
        <v>11509</v>
      </c>
      <c r="C4481" t="s">
        <v>11510</v>
      </c>
      <c r="D4481" t="s">
        <v>420</v>
      </c>
      <c r="E4481" s="2" t="s">
        <v>271</v>
      </c>
      <c r="F4481" t="s">
        <v>2003</v>
      </c>
      <c r="G4481" s="2" t="s">
        <v>4468</v>
      </c>
      <c r="H4481" t="s">
        <v>1405</v>
      </c>
    </row>
    <row r="4482" spans="1:8" x14ac:dyDescent="0.15">
      <c r="A4482" s="232">
        <v>4505</v>
      </c>
      <c r="B4482" t="s">
        <v>11511</v>
      </c>
      <c r="C4482" t="s">
        <v>11512</v>
      </c>
      <c r="D4482" t="s">
        <v>420</v>
      </c>
      <c r="E4482" s="2" t="s">
        <v>271</v>
      </c>
      <c r="F4482" t="s">
        <v>2003</v>
      </c>
      <c r="G4482" s="2" t="s">
        <v>4021</v>
      </c>
      <c r="H4482" t="s">
        <v>1405</v>
      </c>
    </row>
    <row r="4483" spans="1:8" x14ac:dyDescent="0.15">
      <c r="A4483" s="232">
        <v>4506</v>
      </c>
      <c r="B4483" t="s">
        <v>11513</v>
      </c>
      <c r="C4483" t="s">
        <v>11514</v>
      </c>
      <c r="D4483" t="s">
        <v>420</v>
      </c>
      <c r="E4483" s="2" t="s">
        <v>271</v>
      </c>
      <c r="F4483" t="s">
        <v>2003</v>
      </c>
      <c r="G4483" s="2" t="s">
        <v>2149</v>
      </c>
      <c r="H4483" t="s">
        <v>1405</v>
      </c>
    </row>
    <row r="4484" spans="1:8" x14ac:dyDescent="0.15">
      <c r="A4484" s="232">
        <v>4507</v>
      </c>
      <c r="B4484" t="s">
        <v>11515</v>
      </c>
      <c r="C4484" t="s">
        <v>11516</v>
      </c>
      <c r="D4484" t="s">
        <v>420</v>
      </c>
      <c r="E4484" s="2" t="s">
        <v>271</v>
      </c>
      <c r="F4484" t="s">
        <v>2003</v>
      </c>
      <c r="G4484" s="2" t="s">
        <v>11517</v>
      </c>
      <c r="H4484" t="s">
        <v>1405</v>
      </c>
    </row>
    <row r="4485" spans="1:8" x14ac:dyDescent="0.15">
      <c r="A4485" s="232">
        <v>4508</v>
      </c>
      <c r="B4485" t="s">
        <v>11518</v>
      </c>
      <c r="C4485" t="s">
        <v>11519</v>
      </c>
      <c r="D4485" t="s">
        <v>420</v>
      </c>
      <c r="E4485" s="2" t="s">
        <v>271</v>
      </c>
      <c r="F4485" t="s">
        <v>2021</v>
      </c>
      <c r="G4485" s="2" t="s">
        <v>648</v>
      </c>
      <c r="H4485" t="s">
        <v>1405</v>
      </c>
    </row>
    <row r="4486" spans="1:8" x14ac:dyDescent="0.15">
      <c r="A4486" s="232">
        <v>4509</v>
      </c>
      <c r="B4486" t="s">
        <v>11520</v>
      </c>
      <c r="C4486" t="s">
        <v>11521</v>
      </c>
      <c r="D4486" t="s">
        <v>420</v>
      </c>
      <c r="E4486" s="2" t="s">
        <v>271</v>
      </c>
      <c r="F4486" t="s">
        <v>2003</v>
      </c>
      <c r="G4486" s="2" t="s">
        <v>11522</v>
      </c>
      <c r="H4486" t="s">
        <v>1405</v>
      </c>
    </row>
    <row r="4487" spans="1:8" x14ac:dyDescent="0.15">
      <c r="A4487" s="232">
        <v>4510</v>
      </c>
      <c r="B4487" t="s">
        <v>11523</v>
      </c>
      <c r="C4487" t="s">
        <v>11524</v>
      </c>
      <c r="D4487" t="s">
        <v>420</v>
      </c>
      <c r="E4487" s="2" t="s">
        <v>270</v>
      </c>
      <c r="F4487" t="s">
        <v>2003</v>
      </c>
      <c r="G4487" s="2" t="s">
        <v>4188</v>
      </c>
      <c r="H4487" t="s">
        <v>1405</v>
      </c>
    </row>
    <row r="4488" spans="1:8" x14ac:dyDescent="0.15">
      <c r="A4488" s="232">
        <v>4511</v>
      </c>
      <c r="B4488" t="s">
        <v>11525</v>
      </c>
      <c r="C4488" t="s">
        <v>11526</v>
      </c>
      <c r="D4488" t="s">
        <v>420</v>
      </c>
      <c r="E4488" s="2" t="s">
        <v>270</v>
      </c>
      <c r="F4488" t="s">
        <v>2003</v>
      </c>
      <c r="G4488" s="2" t="s">
        <v>2036</v>
      </c>
      <c r="H4488" t="s">
        <v>1405</v>
      </c>
    </row>
    <row r="4489" spans="1:8" x14ac:dyDescent="0.15">
      <c r="A4489" s="232">
        <v>4512</v>
      </c>
      <c r="B4489" t="s">
        <v>11527</v>
      </c>
      <c r="C4489" t="s">
        <v>11528</v>
      </c>
      <c r="D4489" t="s">
        <v>420</v>
      </c>
      <c r="E4489" s="2" t="s">
        <v>270</v>
      </c>
      <c r="F4489" t="s">
        <v>2003</v>
      </c>
      <c r="G4489" s="2" t="s">
        <v>11279</v>
      </c>
      <c r="H4489" t="s">
        <v>1405</v>
      </c>
    </row>
    <row r="4490" spans="1:8" x14ac:dyDescent="0.15">
      <c r="A4490" s="232">
        <v>4513</v>
      </c>
      <c r="B4490" t="s">
        <v>11529</v>
      </c>
      <c r="C4490" t="s">
        <v>11530</v>
      </c>
      <c r="D4490" t="s">
        <v>420</v>
      </c>
      <c r="E4490" s="2" t="s">
        <v>269</v>
      </c>
      <c r="F4490" t="s">
        <v>2003</v>
      </c>
      <c r="G4490" s="2" t="s">
        <v>3103</v>
      </c>
      <c r="H4490" t="s">
        <v>1405</v>
      </c>
    </row>
    <row r="4491" spans="1:8" x14ac:dyDescent="0.15">
      <c r="A4491" s="232">
        <v>4514</v>
      </c>
      <c r="B4491" t="s">
        <v>11531</v>
      </c>
      <c r="C4491" t="s">
        <v>11532</v>
      </c>
      <c r="D4491" t="s">
        <v>420</v>
      </c>
      <c r="E4491" s="2" t="s">
        <v>269</v>
      </c>
      <c r="F4491" t="s">
        <v>1921</v>
      </c>
      <c r="G4491" s="2" t="s">
        <v>1131</v>
      </c>
      <c r="H4491" t="s">
        <v>1405</v>
      </c>
    </row>
    <row r="4492" spans="1:8" x14ac:dyDescent="0.15">
      <c r="A4492" s="232">
        <v>4515</v>
      </c>
      <c r="B4492" t="s">
        <v>11533</v>
      </c>
      <c r="C4492" t="s">
        <v>11534</v>
      </c>
      <c r="D4492" t="s">
        <v>420</v>
      </c>
      <c r="E4492" s="2" t="s">
        <v>269</v>
      </c>
      <c r="F4492" t="s">
        <v>2256</v>
      </c>
      <c r="G4492" s="2" t="s">
        <v>662</v>
      </c>
      <c r="H4492" t="s">
        <v>1405</v>
      </c>
    </row>
    <row r="4493" spans="1:8" x14ac:dyDescent="0.15">
      <c r="A4493" s="232">
        <v>4516</v>
      </c>
      <c r="B4493" t="s">
        <v>11535</v>
      </c>
      <c r="C4493" t="s">
        <v>11536</v>
      </c>
      <c r="D4493" t="s">
        <v>420</v>
      </c>
      <c r="E4493" s="2" t="s">
        <v>269</v>
      </c>
      <c r="F4493" t="s">
        <v>2007</v>
      </c>
      <c r="G4493" s="2" t="s">
        <v>527</v>
      </c>
      <c r="H4493" t="s">
        <v>1405</v>
      </c>
    </row>
    <row r="4494" spans="1:8" x14ac:dyDescent="0.15">
      <c r="A4494" s="232">
        <v>4517</v>
      </c>
      <c r="B4494" t="s">
        <v>11537</v>
      </c>
      <c r="C4494" t="s">
        <v>11538</v>
      </c>
      <c r="D4494" t="s">
        <v>420</v>
      </c>
      <c r="E4494" s="2" t="s">
        <v>269</v>
      </c>
      <c r="F4494" t="s">
        <v>2133</v>
      </c>
      <c r="G4494" s="2" t="s">
        <v>608</v>
      </c>
      <c r="H4494" t="s">
        <v>1405</v>
      </c>
    </row>
    <row r="4495" spans="1:8" x14ac:dyDescent="0.15">
      <c r="A4495" s="232">
        <v>4518</v>
      </c>
      <c r="B4495" t="s">
        <v>11539</v>
      </c>
      <c r="C4495" t="s">
        <v>11540</v>
      </c>
      <c r="D4495" t="s">
        <v>420</v>
      </c>
      <c r="E4495" s="2" t="s">
        <v>269</v>
      </c>
      <c r="F4495" t="s">
        <v>2256</v>
      </c>
      <c r="G4495" s="2" t="s">
        <v>1282</v>
      </c>
      <c r="H4495" t="s">
        <v>1405</v>
      </c>
    </row>
    <row r="4496" spans="1:8" x14ac:dyDescent="0.15">
      <c r="A4496" s="232">
        <v>4519</v>
      </c>
      <c r="B4496" t="s">
        <v>11541</v>
      </c>
      <c r="C4496" t="s">
        <v>11542</v>
      </c>
      <c r="D4496" t="s">
        <v>420</v>
      </c>
      <c r="E4496" s="2" t="s">
        <v>269</v>
      </c>
      <c r="F4496" t="s">
        <v>2003</v>
      </c>
      <c r="G4496" s="2" t="s">
        <v>881</v>
      </c>
      <c r="H4496" t="s">
        <v>1405</v>
      </c>
    </row>
    <row r="4497" spans="1:8" x14ac:dyDescent="0.15">
      <c r="A4497" s="232">
        <v>4520</v>
      </c>
      <c r="B4497" t="s">
        <v>11543</v>
      </c>
      <c r="C4497" t="s">
        <v>11544</v>
      </c>
      <c r="D4497" t="s">
        <v>420</v>
      </c>
      <c r="E4497" s="2" t="s">
        <v>269</v>
      </c>
      <c r="F4497" t="s">
        <v>2003</v>
      </c>
      <c r="G4497" s="2" t="s">
        <v>2404</v>
      </c>
      <c r="H4497" t="s">
        <v>1405</v>
      </c>
    </row>
    <row r="4498" spans="1:8" x14ac:dyDescent="0.15">
      <c r="A4498" s="232">
        <v>4521</v>
      </c>
      <c r="B4498" t="s">
        <v>11545</v>
      </c>
      <c r="C4498" t="s">
        <v>11546</v>
      </c>
      <c r="D4498" t="s">
        <v>420</v>
      </c>
      <c r="E4498" s="2" t="s">
        <v>269</v>
      </c>
      <c r="F4498" t="s">
        <v>2003</v>
      </c>
      <c r="G4498" s="2" t="s">
        <v>5300</v>
      </c>
      <c r="H4498" t="s">
        <v>1405</v>
      </c>
    </row>
    <row r="4499" spans="1:8" x14ac:dyDescent="0.15">
      <c r="A4499" s="232">
        <v>4522</v>
      </c>
      <c r="B4499" t="s">
        <v>11547</v>
      </c>
      <c r="C4499" t="s">
        <v>11548</v>
      </c>
      <c r="D4499" t="s">
        <v>420</v>
      </c>
      <c r="E4499" s="2" t="s">
        <v>1392</v>
      </c>
      <c r="F4499" t="s">
        <v>2003</v>
      </c>
      <c r="G4499" s="2" t="s">
        <v>1260</v>
      </c>
      <c r="H4499" t="s">
        <v>1405</v>
      </c>
    </row>
    <row r="4500" spans="1:8" x14ac:dyDescent="0.15">
      <c r="A4500" s="232">
        <v>4523</v>
      </c>
      <c r="B4500" t="s">
        <v>11549</v>
      </c>
      <c r="C4500" t="s">
        <v>11550</v>
      </c>
      <c r="D4500" t="s">
        <v>420</v>
      </c>
      <c r="E4500" s="2" t="s">
        <v>1392</v>
      </c>
      <c r="F4500" t="s">
        <v>1932</v>
      </c>
      <c r="G4500" s="2" t="s">
        <v>631</v>
      </c>
      <c r="H4500" t="s">
        <v>1405</v>
      </c>
    </row>
    <row r="4501" spans="1:8" x14ac:dyDescent="0.15">
      <c r="A4501" s="232">
        <v>4524</v>
      </c>
      <c r="B4501" t="s">
        <v>11551</v>
      </c>
      <c r="C4501" t="s">
        <v>11552</v>
      </c>
      <c r="D4501" t="s">
        <v>420</v>
      </c>
      <c r="E4501" s="2" t="s">
        <v>1392</v>
      </c>
      <c r="F4501" t="s">
        <v>1910</v>
      </c>
      <c r="G4501" s="2" t="s">
        <v>11553</v>
      </c>
      <c r="H4501" t="s">
        <v>1405</v>
      </c>
    </row>
    <row r="4502" spans="1:8" x14ac:dyDescent="0.15">
      <c r="A4502" s="232">
        <v>4525</v>
      </c>
      <c r="B4502" t="s">
        <v>11554</v>
      </c>
      <c r="C4502" t="s">
        <v>5250</v>
      </c>
      <c r="D4502" t="s">
        <v>420</v>
      </c>
      <c r="E4502" s="2" t="s">
        <v>1392</v>
      </c>
      <c r="F4502" t="s">
        <v>2007</v>
      </c>
      <c r="G4502" s="2" t="s">
        <v>11555</v>
      </c>
      <c r="H4502" t="s">
        <v>1405</v>
      </c>
    </row>
    <row r="4503" spans="1:8" x14ac:dyDescent="0.15">
      <c r="A4503" s="232">
        <v>4526</v>
      </c>
      <c r="B4503" t="s">
        <v>11556</v>
      </c>
      <c r="C4503" t="s">
        <v>11557</v>
      </c>
      <c r="D4503" t="s">
        <v>420</v>
      </c>
      <c r="E4503" s="2" t="s">
        <v>1392</v>
      </c>
      <c r="F4503" t="s">
        <v>2003</v>
      </c>
      <c r="G4503" s="2" t="s">
        <v>1259</v>
      </c>
      <c r="H4503" t="s">
        <v>1405</v>
      </c>
    </row>
    <row r="4504" spans="1:8" x14ac:dyDescent="0.15">
      <c r="A4504" s="232">
        <v>4527</v>
      </c>
      <c r="B4504" t="s">
        <v>11558</v>
      </c>
      <c r="C4504" t="s">
        <v>11559</v>
      </c>
      <c r="D4504" t="s">
        <v>420</v>
      </c>
      <c r="E4504" s="2" t="s">
        <v>1392</v>
      </c>
      <c r="F4504" t="s">
        <v>2031</v>
      </c>
      <c r="G4504" s="2" t="s">
        <v>5749</v>
      </c>
      <c r="H4504" t="s">
        <v>1405</v>
      </c>
    </row>
    <row r="4505" spans="1:8" x14ac:dyDescent="0.15">
      <c r="A4505" s="232">
        <v>4528</v>
      </c>
      <c r="B4505" t="s">
        <v>11560</v>
      </c>
      <c r="C4505" t="s">
        <v>11561</v>
      </c>
      <c r="D4505" t="s">
        <v>420</v>
      </c>
      <c r="E4505" s="2" t="s">
        <v>1392</v>
      </c>
      <c r="F4505" t="s">
        <v>2090</v>
      </c>
      <c r="G4505" s="2" t="s">
        <v>2469</v>
      </c>
      <c r="H4505" t="s">
        <v>1405</v>
      </c>
    </row>
    <row r="4506" spans="1:8" x14ac:dyDescent="0.15">
      <c r="A4506" s="232">
        <v>4529</v>
      </c>
      <c r="B4506" t="s">
        <v>11562</v>
      </c>
      <c r="C4506" t="s">
        <v>11563</v>
      </c>
      <c r="D4506" t="s">
        <v>420</v>
      </c>
      <c r="E4506" s="2" t="s">
        <v>1392</v>
      </c>
      <c r="F4506" t="s">
        <v>2003</v>
      </c>
      <c r="G4506" s="2" t="s">
        <v>1149</v>
      </c>
      <c r="H4506" t="s">
        <v>1405</v>
      </c>
    </row>
    <row r="4507" spans="1:8" x14ac:dyDescent="0.15">
      <c r="A4507" s="232">
        <v>4530</v>
      </c>
      <c r="B4507" t="s">
        <v>11564</v>
      </c>
      <c r="C4507" t="s">
        <v>11565</v>
      </c>
      <c r="D4507" t="s">
        <v>420</v>
      </c>
      <c r="E4507" s="2" t="s">
        <v>1392</v>
      </c>
      <c r="F4507" t="s">
        <v>2087</v>
      </c>
      <c r="G4507" s="2" t="s">
        <v>6786</v>
      </c>
      <c r="H4507" t="s">
        <v>1405</v>
      </c>
    </row>
    <row r="4508" spans="1:8" x14ac:dyDescent="0.15">
      <c r="A4508" s="232">
        <v>4531</v>
      </c>
      <c r="B4508" t="s">
        <v>11566</v>
      </c>
      <c r="C4508" t="s">
        <v>11567</v>
      </c>
      <c r="D4508" t="s">
        <v>420</v>
      </c>
      <c r="E4508" s="2" t="s">
        <v>1392</v>
      </c>
      <c r="F4508" t="s">
        <v>2021</v>
      </c>
      <c r="G4508" s="2" t="s">
        <v>626</v>
      </c>
      <c r="H4508" t="s">
        <v>1405</v>
      </c>
    </row>
    <row r="4509" spans="1:8" x14ac:dyDescent="0.15">
      <c r="A4509" s="232">
        <v>4532</v>
      </c>
      <c r="B4509" t="s">
        <v>11568</v>
      </c>
      <c r="C4509" t="s">
        <v>11569</v>
      </c>
      <c r="D4509" t="s">
        <v>420</v>
      </c>
      <c r="E4509" s="2" t="s">
        <v>271</v>
      </c>
      <c r="F4509" t="s">
        <v>1932</v>
      </c>
      <c r="G4509" s="2" t="s">
        <v>11570</v>
      </c>
      <c r="H4509" t="s">
        <v>1405</v>
      </c>
    </row>
    <row r="4510" spans="1:8" x14ac:dyDescent="0.15">
      <c r="A4510" s="232">
        <v>4533</v>
      </c>
      <c r="B4510" t="s">
        <v>11571</v>
      </c>
      <c r="C4510" t="s">
        <v>11572</v>
      </c>
      <c r="D4510" t="s">
        <v>420</v>
      </c>
      <c r="E4510" s="2" t="s">
        <v>271</v>
      </c>
      <c r="F4510" t="s">
        <v>1921</v>
      </c>
      <c r="G4510" s="2" t="s">
        <v>872</v>
      </c>
      <c r="H4510" t="s">
        <v>1405</v>
      </c>
    </row>
    <row r="4511" spans="1:8" x14ac:dyDescent="0.15">
      <c r="A4511" s="232">
        <v>4534</v>
      </c>
      <c r="B4511" t="s">
        <v>11573</v>
      </c>
      <c r="C4511" t="s">
        <v>11574</v>
      </c>
      <c r="D4511" t="s">
        <v>420</v>
      </c>
      <c r="E4511" s="2" t="s">
        <v>270</v>
      </c>
      <c r="F4511" t="s">
        <v>2003</v>
      </c>
      <c r="G4511" s="2" t="s">
        <v>934</v>
      </c>
      <c r="H4511" t="s">
        <v>1405</v>
      </c>
    </row>
    <row r="4512" spans="1:8" x14ac:dyDescent="0.15">
      <c r="A4512" s="232">
        <v>4535</v>
      </c>
      <c r="B4512" t="s">
        <v>11575</v>
      </c>
      <c r="C4512" t="s">
        <v>11576</v>
      </c>
      <c r="D4512" t="s">
        <v>420</v>
      </c>
      <c r="E4512" s="2" t="s">
        <v>270</v>
      </c>
      <c r="F4512" t="s">
        <v>2003</v>
      </c>
      <c r="G4512" s="2" t="s">
        <v>1327</v>
      </c>
      <c r="H4512" t="s">
        <v>1405</v>
      </c>
    </row>
    <row r="4513" spans="1:8" x14ac:dyDescent="0.15">
      <c r="A4513" s="232">
        <v>4536</v>
      </c>
      <c r="B4513" t="s">
        <v>11577</v>
      </c>
      <c r="C4513" t="s">
        <v>11578</v>
      </c>
      <c r="D4513" t="s">
        <v>420</v>
      </c>
      <c r="E4513" s="2" t="s">
        <v>270</v>
      </c>
      <c r="F4513" t="s">
        <v>2003</v>
      </c>
      <c r="G4513" s="2" t="s">
        <v>1039</v>
      </c>
      <c r="H4513" t="s">
        <v>1405</v>
      </c>
    </row>
    <row r="4514" spans="1:8" x14ac:dyDescent="0.15">
      <c r="A4514" s="232">
        <v>4537</v>
      </c>
      <c r="B4514" t="s">
        <v>11579</v>
      </c>
      <c r="C4514" t="s">
        <v>11580</v>
      </c>
      <c r="D4514" t="s">
        <v>420</v>
      </c>
      <c r="E4514" s="2" t="s">
        <v>270</v>
      </c>
      <c r="F4514" t="s">
        <v>2003</v>
      </c>
      <c r="G4514" s="2" t="s">
        <v>726</v>
      </c>
      <c r="H4514" t="s">
        <v>1405</v>
      </c>
    </row>
    <row r="4515" spans="1:8" x14ac:dyDescent="0.15">
      <c r="A4515" s="232">
        <v>4538</v>
      </c>
      <c r="B4515" t="s">
        <v>11581</v>
      </c>
      <c r="C4515" t="s">
        <v>11582</v>
      </c>
      <c r="D4515" t="s">
        <v>420</v>
      </c>
      <c r="E4515" s="2" t="s">
        <v>269</v>
      </c>
      <c r="F4515" t="s">
        <v>2003</v>
      </c>
      <c r="G4515" s="2" t="s">
        <v>735</v>
      </c>
      <c r="H4515" t="s">
        <v>1405</v>
      </c>
    </row>
    <row r="4516" spans="1:8" x14ac:dyDescent="0.15">
      <c r="A4516" s="232">
        <v>4539</v>
      </c>
      <c r="B4516" t="s">
        <v>11583</v>
      </c>
      <c r="C4516" t="s">
        <v>11584</v>
      </c>
      <c r="D4516" t="s">
        <v>420</v>
      </c>
      <c r="E4516" s="2" t="s">
        <v>269</v>
      </c>
      <c r="F4516" t="s">
        <v>2003</v>
      </c>
      <c r="G4516" s="2" t="s">
        <v>737</v>
      </c>
      <c r="H4516" t="s">
        <v>1405</v>
      </c>
    </row>
    <row r="4517" spans="1:8" x14ac:dyDescent="0.15">
      <c r="A4517" s="232">
        <v>4540</v>
      </c>
      <c r="B4517" t="s">
        <v>11585</v>
      </c>
      <c r="C4517" t="s">
        <v>11586</v>
      </c>
      <c r="D4517" t="s">
        <v>420</v>
      </c>
      <c r="E4517" s="2" t="s">
        <v>269</v>
      </c>
      <c r="F4517" t="s">
        <v>2003</v>
      </c>
      <c r="G4517" s="2" t="s">
        <v>1324</v>
      </c>
      <c r="H4517" t="s">
        <v>1405</v>
      </c>
    </row>
    <row r="4518" spans="1:8" x14ac:dyDescent="0.15">
      <c r="A4518" s="232">
        <v>4541</v>
      </c>
      <c r="B4518" t="s">
        <v>11587</v>
      </c>
      <c r="C4518" t="s">
        <v>11588</v>
      </c>
      <c r="D4518" t="s">
        <v>420</v>
      </c>
      <c r="E4518" s="2" t="s">
        <v>269</v>
      </c>
      <c r="F4518" t="s">
        <v>2003</v>
      </c>
      <c r="G4518" s="2" t="s">
        <v>754</v>
      </c>
      <c r="H4518" t="s">
        <v>1405</v>
      </c>
    </row>
    <row r="4519" spans="1:8" x14ac:dyDescent="0.15">
      <c r="A4519" s="232">
        <v>4542</v>
      </c>
      <c r="B4519" t="s">
        <v>11589</v>
      </c>
      <c r="C4519" t="s">
        <v>11590</v>
      </c>
      <c r="D4519" t="s">
        <v>420</v>
      </c>
      <c r="E4519" s="2" t="s">
        <v>269</v>
      </c>
      <c r="F4519" t="s">
        <v>2021</v>
      </c>
      <c r="G4519" s="2" t="s">
        <v>2457</v>
      </c>
      <c r="H4519" t="s">
        <v>1405</v>
      </c>
    </row>
    <row r="4520" spans="1:8" x14ac:dyDescent="0.15">
      <c r="A4520" s="232">
        <v>4543</v>
      </c>
      <c r="B4520" t="s">
        <v>11591</v>
      </c>
      <c r="C4520" t="s">
        <v>11592</v>
      </c>
      <c r="D4520" t="s">
        <v>420</v>
      </c>
      <c r="E4520" s="2" t="s">
        <v>269</v>
      </c>
      <c r="F4520" t="s">
        <v>1901</v>
      </c>
      <c r="G4520" s="2" t="s">
        <v>1138</v>
      </c>
      <c r="H4520" t="s">
        <v>1405</v>
      </c>
    </row>
    <row r="4521" spans="1:8" x14ac:dyDescent="0.15">
      <c r="A4521" s="232">
        <v>4544</v>
      </c>
      <c r="B4521" t="s">
        <v>11593</v>
      </c>
      <c r="C4521" t="s">
        <v>11046</v>
      </c>
      <c r="D4521" t="s">
        <v>420</v>
      </c>
      <c r="E4521" s="2" t="s">
        <v>269</v>
      </c>
      <c r="F4521" t="s">
        <v>1921</v>
      </c>
      <c r="G4521" s="2" t="s">
        <v>539</v>
      </c>
      <c r="H4521" t="s">
        <v>1405</v>
      </c>
    </row>
    <row r="4522" spans="1:8" x14ac:dyDescent="0.15">
      <c r="A4522" s="232">
        <v>4545</v>
      </c>
      <c r="B4522" t="s">
        <v>11594</v>
      </c>
      <c r="C4522" t="s">
        <v>11595</v>
      </c>
      <c r="D4522" t="s">
        <v>420</v>
      </c>
      <c r="E4522" s="2" t="s">
        <v>269</v>
      </c>
      <c r="F4522" t="s">
        <v>2003</v>
      </c>
      <c r="G4522" s="2" t="s">
        <v>757</v>
      </c>
      <c r="H4522" t="s">
        <v>1405</v>
      </c>
    </row>
    <row r="4523" spans="1:8" x14ac:dyDescent="0.15">
      <c r="A4523" s="232">
        <v>4546</v>
      </c>
      <c r="B4523" t="s">
        <v>11596</v>
      </c>
      <c r="C4523" t="s">
        <v>11597</v>
      </c>
      <c r="D4523" t="s">
        <v>11598</v>
      </c>
      <c r="E4523" s="2" t="s">
        <v>271</v>
      </c>
      <c r="F4523" t="s">
        <v>2087</v>
      </c>
      <c r="G4523" s="2" t="s">
        <v>11522</v>
      </c>
      <c r="H4523" t="s">
        <v>1405</v>
      </c>
    </row>
    <row r="4524" spans="1:8" x14ac:dyDescent="0.15">
      <c r="A4524" s="232">
        <v>4547</v>
      </c>
      <c r="B4524" t="s">
        <v>11599</v>
      </c>
      <c r="C4524" t="s">
        <v>11600</v>
      </c>
      <c r="D4524" t="s">
        <v>473</v>
      </c>
      <c r="E4524" s="2" t="s">
        <v>273</v>
      </c>
      <c r="F4524" t="s">
        <v>2003</v>
      </c>
      <c r="G4524" s="2" t="s">
        <v>11601</v>
      </c>
      <c r="H4524" t="s">
        <v>1405</v>
      </c>
    </row>
    <row r="4525" spans="1:8" x14ac:dyDescent="0.15">
      <c r="A4525" s="232">
        <v>4548</v>
      </c>
      <c r="B4525" t="s">
        <v>11602</v>
      </c>
      <c r="C4525" t="s">
        <v>11603</v>
      </c>
      <c r="D4525" t="s">
        <v>473</v>
      </c>
      <c r="E4525" s="2" t="s">
        <v>271</v>
      </c>
      <c r="F4525" t="s">
        <v>2003</v>
      </c>
      <c r="G4525" s="2" t="s">
        <v>11044</v>
      </c>
      <c r="H4525" t="s">
        <v>1405</v>
      </c>
    </row>
    <row r="4526" spans="1:8" x14ac:dyDescent="0.15">
      <c r="A4526" s="232">
        <v>4549</v>
      </c>
      <c r="B4526" t="s">
        <v>11604</v>
      </c>
      <c r="C4526" t="s">
        <v>11605</v>
      </c>
      <c r="D4526" t="s">
        <v>424</v>
      </c>
      <c r="E4526" s="2" t="s">
        <v>271</v>
      </c>
      <c r="F4526" t="s">
        <v>1980</v>
      </c>
      <c r="G4526" s="2" t="s">
        <v>1977</v>
      </c>
      <c r="H4526" t="s">
        <v>1405</v>
      </c>
    </row>
    <row r="4527" spans="1:8" x14ac:dyDescent="0.15">
      <c r="A4527" s="232">
        <v>4550</v>
      </c>
      <c r="B4527" t="s">
        <v>11606</v>
      </c>
      <c r="C4527" t="s">
        <v>11607</v>
      </c>
      <c r="D4527" t="s">
        <v>424</v>
      </c>
      <c r="E4527" s="2" t="s">
        <v>271</v>
      </c>
      <c r="F4527" t="s">
        <v>2366</v>
      </c>
      <c r="G4527" s="2" t="s">
        <v>4132</v>
      </c>
      <c r="H4527" t="s">
        <v>1405</v>
      </c>
    </row>
    <row r="4528" spans="1:8" x14ac:dyDescent="0.15">
      <c r="A4528" s="232">
        <v>4551</v>
      </c>
      <c r="B4528" t="s">
        <v>11608</v>
      </c>
      <c r="C4528" t="s">
        <v>11609</v>
      </c>
      <c r="D4528" t="s">
        <v>424</v>
      </c>
      <c r="E4528" s="2" t="s">
        <v>271</v>
      </c>
      <c r="F4528" t="s">
        <v>2262</v>
      </c>
      <c r="G4528" s="2" t="s">
        <v>546</v>
      </c>
      <c r="H4528" t="s">
        <v>1405</v>
      </c>
    </row>
    <row r="4529" spans="1:8" x14ac:dyDescent="0.15">
      <c r="A4529" s="232">
        <v>4552</v>
      </c>
      <c r="B4529" t="s">
        <v>11610</v>
      </c>
      <c r="C4529" t="s">
        <v>11611</v>
      </c>
      <c r="D4529" t="s">
        <v>424</v>
      </c>
      <c r="E4529" s="2" t="s">
        <v>271</v>
      </c>
      <c r="F4529" t="s">
        <v>2262</v>
      </c>
      <c r="G4529" s="2" t="s">
        <v>710</v>
      </c>
      <c r="H4529" t="s">
        <v>1405</v>
      </c>
    </row>
    <row r="4530" spans="1:8" x14ac:dyDescent="0.15">
      <c r="A4530" s="232">
        <v>4553</v>
      </c>
      <c r="B4530" t="s">
        <v>7722</v>
      </c>
      <c r="C4530" t="s">
        <v>7723</v>
      </c>
      <c r="D4530" t="s">
        <v>424</v>
      </c>
      <c r="E4530" s="2" t="s">
        <v>271</v>
      </c>
      <c r="F4530" t="s">
        <v>2262</v>
      </c>
      <c r="G4530" s="2" t="s">
        <v>3502</v>
      </c>
      <c r="H4530" t="s">
        <v>1405</v>
      </c>
    </row>
    <row r="4531" spans="1:8" x14ac:dyDescent="0.15">
      <c r="A4531" s="232">
        <v>4554</v>
      </c>
      <c r="B4531" t="s">
        <v>11612</v>
      </c>
      <c r="C4531" t="s">
        <v>11613</v>
      </c>
      <c r="D4531" t="s">
        <v>424</v>
      </c>
      <c r="E4531" s="2" t="s">
        <v>271</v>
      </c>
      <c r="F4531" t="s">
        <v>1921</v>
      </c>
      <c r="G4531" s="2" t="s">
        <v>1234</v>
      </c>
      <c r="H4531" t="s">
        <v>1405</v>
      </c>
    </row>
    <row r="4532" spans="1:8" x14ac:dyDescent="0.15">
      <c r="A4532" s="232">
        <v>4555</v>
      </c>
      <c r="B4532" t="s">
        <v>11614</v>
      </c>
      <c r="C4532" t="s">
        <v>11615</v>
      </c>
      <c r="D4532" t="s">
        <v>424</v>
      </c>
      <c r="E4532" s="2" t="s">
        <v>271</v>
      </c>
      <c r="F4532" t="s">
        <v>1921</v>
      </c>
      <c r="G4532" s="2" t="s">
        <v>11616</v>
      </c>
      <c r="H4532" t="s">
        <v>1405</v>
      </c>
    </row>
    <row r="4533" spans="1:8" x14ac:dyDescent="0.15">
      <c r="A4533" s="232">
        <v>4556</v>
      </c>
      <c r="B4533" t="s">
        <v>11617</v>
      </c>
      <c r="C4533" t="s">
        <v>11618</v>
      </c>
      <c r="D4533" t="s">
        <v>424</v>
      </c>
      <c r="E4533" s="2" t="s">
        <v>271</v>
      </c>
      <c r="F4533" t="s">
        <v>1980</v>
      </c>
      <c r="G4533" s="2" t="s">
        <v>4704</v>
      </c>
      <c r="H4533" t="s">
        <v>1405</v>
      </c>
    </row>
    <row r="4534" spans="1:8" x14ac:dyDescent="0.15">
      <c r="A4534" s="232">
        <v>4557</v>
      </c>
      <c r="B4534" t="s">
        <v>11619</v>
      </c>
      <c r="C4534" t="s">
        <v>11620</v>
      </c>
      <c r="D4534" t="s">
        <v>424</v>
      </c>
      <c r="E4534" s="2" t="s">
        <v>271</v>
      </c>
      <c r="F4534" t="s">
        <v>2087</v>
      </c>
      <c r="G4534" s="2" t="s">
        <v>556</v>
      </c>
      <c r="H4534" t="s">
        <v>1405</v>
      </c>
    </row>
    <row r="4535" spans="1:8" x14ac:dyDescent="0.15">
      <c r="A4535" s="232">
        <v>4558</v>
      </c>
      <c r="B4535" t="s">
        <v>11621</v>
      </c>
      <c r="C4535" t="s">
        <v>11622</v>
      </c>
      <c r="D4535" t="s">
        <v>424</v>
      </c>
      <c r="E4535" s="2" t="s">
        <v>271</v>
      </c>
      <c r="F4535" t="s">
        <v>2206</v>
      </c>
      <c r="G4535" s="2" t="s">
        <v>1161</v>
      </c>
      <c r="H4535" t="s">
        <v>1405</v>
      </c>
    </row>
    <row r="4536" spans="1:8" x14ac:dyDescent="0.15">
      <c r="A4536" s="232">
        <v>4559</v>
      </c>
      <c r="B4536" t="s">
        <v>11623</v>
      </c>
      <c r="C4536" t="s">
        <v>11624</v>
      </c>
      <c r="D4536" t="s">
        <v>424</v>
      </c>
      <c r="E4536" s="2" t="s">
        <v>270</v>
      </c>
      <c r="F4536" t="s">
        <v>2048</v>
      </c>
      <c r="G4536" s="2" t="s">
        <v>599</v>
      </c>
      <c r="H4536" t="s">
        <v>1405</v>
      </c>
    </row>
    <row r="4537" spans="1:8" x14ac:dyDescent="0.15">
      <c r="A4537" s="232">
        <v>4560</v>
      </c>
      <c r="B4537" t="s">
        <v>11625</v>
      </c>
      <c r="C4537" t="s">
        <v>11626</v>
      </c>
      <c r="D4537" t="s">
        <v>424</v>
      </c>
      <c r="E4537" s="2" t="s">
        <v>270</v>
      </c>
      <c r="F4537" t="s">
        <v>2048</v>
      </c>
      <c r="G4537" s="2" t="s">
        <v>1124</v>
      </c>
      <c r="H4537" t="s">
        <v>1405</v>
      </c>
    </row>
    <row r="4538" spans="1:8" x14ac:dyDescent="0.15">
      <c r="A4538" s="232">
        <v>4561</v>
      </c>
      <c r="B4538" t="s">
        <v>11627</v>
      </c>
      <c r="C4538" t="s">
        <v>11628</v>
      </c>
      <c r="D4538" t="s">
        <v>424</v>
      </c>
      <c r="E4538" s="2" t="s">
        <v>270</v>
      </c>
      <c r="F4538" t="s">
        <v>2206</v>
      </c>
      <c r="G4538" s="2" t="s">
        <v>1307</v>
      </c>
      <c r="H4538" t="s">
        <v>1405</v>
      </c>
    </row>
    <row r="4539" spans="1:8" x14ac:dyDescent="0.15">
      <c r="A4539" s="232">
        <v>4562</v>
      </c>
      <c r="B4539" t="s">
        <v>11629</v>
      </c>
      <c r="C4539" t="s">
        <v>9927</v>
      </c>
      <c r="D4539" t="s">
        <v>424</v>
      </c>
      <c r="E4539" s="2" t="s">
        <v>270</v>
      </c>
      <c r="F4539" t="s">
        <v>2021</v>
      </c>
      <c r="G4539" s="2" t="s">
        <v>5205</v>
      </c>
      <c r="H4539" t="s">
        <v>1405</v>
      </c>
    </row>
    <row r="4540" spans="1:8" x14ac:dyDescent="0.15">
      <c r="A4540" s="232">
        <v>4563</v>
      </c>
      <c r="B4540" t="s">
        <v>11630</v>
      </c>
      <c r="C4540" t="s">
        <v>11631</v>
      </c>
      <c r="D4540" t="s">
        <v>424</v>
      </c>
      <c r="E4540" s="2" t="s">
        <v>270</v>
      </c>
      <c r="F4540" t="s">
        <v>1980</v>
      </c>
      <c r="G4540" s="2" t="s">
        <v>3191</v>
      </c>
      <c r="H4540" t="s">
        <v>1405</v>
      </c>
    </row>
    <row r="4541" spans="1:8" x14ac:dyDescent="0.15">
      <c r="A4541" s="232">
        <v>4564</v>
      </c>
      <c r="B4541" t="s">
        <v>11632</v>
      </c>
      <c r="C4541" t="s">
        <v>11633</v>
      </c>
      <c r="D4541" t="s">
        <v>424</v>
      </c>
      <c r="E4541" s="2" t="s">
        <v>270</v>
      </c>
      <c r="F4541" t="s">
        <v>2133</v>
      </c>
      <c r="G4541" s="2" t="s">
        <v>4188</v>
      </c>
      <c r="H4541" t="s">
        <v>1405</v>
      </c>
    </row>
    <row r="4542" spans="1:8" x14ac:dyDescent="0.15">
      <c r="A4542" s="232">
        <v>4565</v>
      </c>
      <c r="B4542" t="s">
        <v>11634</v>
      </c>
      <c r="C4542" t="s">
        <v>11635</v>
      </c>
      <c r="D4542" t="s">
        <v>424</v>
      </c>
      <c r="E4542" s="2" t="s">
        <v>270</v>
      </c>
      <c r="F4542" t="s">
        <v>2262</v>
      </c>
      <c r="G4542" s="2" t="s">
        <v>502</v>
      </c>
      <c r="H4542" t="s">
        <v>1405</v>
      </c>
    </row>
    <row r="4543" spans="1:8" x14ac:dyDescent="0.15">
      <c r="A4543" s="232">
        <v>4566</v>
      </c>
      <c r="B4543" t="s">
        <v>11636</v>
      </c>
      <c r="C4543" t="s">
        <v>11637</v>
      </c>
      <c r="D4543" t="s">
        <v>424</v>
      </c>
      <c r="E4543" s="2" t="s">
        <v>270</v>
      </c>
      <c r="F4543" t="s">
        <v>2018</v>
      </c>
      <c r="G4543" s="2" t="s">
        <v>787</v>
      </c>
      <c r="H4543" t="s">
        <v>1405</v>
      </c>
    </row>
    <row r="4544" spans="1:8" x14ac:dyDescent="0.15">
      <c r="A4544" s="232">
        <v>4567</v>
      </c>
      <c r="B4544" t="s">
        <v>11638</v>
      </c>
      <c r="C4544" t="s">
        <v>11639</v>
      </c>
      <c r="D4544" t="s">
        <v>424</v>
      </c>
      <c r="E4544" s="2" t="s">
        <v>270</v>
      </c>
      <c r="F4544" t="s">
        <v>1964</v>
      </c>
      <c r="G4544" s="2" t="s">
        <v>679</v>
      </c>
      <c r="H4544" t="s">
        <v>1405</v>
      </c>
    </row>
    <row r="4545" spans="1:8" x14ac:dyDescent="0.15">
      <c r="A4545" s="232">
        <v>4568</v>
      </c>
      <c r="B4545" t="s">
        <v>11640</v>
      </c>
      <c r="C4545" t="s">
        <v>11641</v>
      </c>
      <c r="D4545" t="s">
        <v>424</v>
      </c>
      <c r="E4545" s="2" t="s">
        <v>269</v>
      </c>
      <c r="F4545" t="s">
        <v>2366</v>
      </c>
      <c r="G4545" s="2" t="s">
        <v>1044</v>
      </c>
      <c r="H4545" t="s">
        <v>1405</v>
      </c>
    </row>
    <row r="4546" spans="1:8" x14ac:dyDescent="0.15">
      <c r="A4546" s="232">
        <v>4569</v>
      </c>
      <c r="B4546" t="s">
        <v>11642</v>
      </c>
      <c r="C4546" t="s">
        <v>11643</v>
      </c>
      <c r="D4546" t="s">
        <v>424</v>
      </c>
      <c r="E4546" s="2" t="s">
        <v>269</v>
      </c>
      <c r="F4546" t="s">
        <v>1964</v>
      </c>
      <c r="G4546" s="2" t="s">
        <v>7640</v>
      </c>
      <c r="H4546" t="s">
        <v>1405</v>
      </c>
    </row>
    <row r="4547" spans="1:8" x14ac:dyDescent="0.15">
      <c r="A4547" s="232">
        <v>4570</v>
      </c>
      <c r="B4547" t="s">
        <v>11644</v>
      </c>
      <c r="C4547" t="s">
        <v>11645</v>
      </c>
      <c r="D4547" t="s">
        <v>424</v>
      </c>
      <c r="E4547" s="2" t="s">
        <v>269</v>
      </c>
      <c r="F4547" t="s">
        <v>2262</v>
      </c>
      <c r="G4547" s="2" t="s">
        <v>538</v>
      </c>
      <c r="H4547" t="s">
        <v>1405</v>
      </c>
    </row>
    <row r="4548" spans="1:8" x14ac:dyDescent="0.15">
      <c r="A4548" s="232">
        <v>4571</v>
      </c>
      <c r="B4548" t="s">
        <v>11646</v>
      </c>
      <c r="C4548" t="s">
        <v>11647</v>
      </c>
      <c r="D4548" t="s">
        <v>424</v>
      </c>
      <c r="E4548" s="2" t="s">
        <v>269</v>
      </c>
      <c r="F4548" t="s">
        <v>1921</v>
      </c>
      <c r="G4548" s="2" t="s">
        <v>2650</v>
      </c>
      <c r="H4548" t="s">
        <v>1405</v>
      </c>
    </row>
    <row r="4549" spans="1:8" x14ac:dyDescent="0.15">
      <c r="A4549" s="232">
        <v>4572</v>
      </c>
      <c r="B4549" t="s">
        <v>11648</v>
      </c>
      <c r="C4549" t="s">
        <v>11649</v>
      </c>
      <c r="D4549" t="s">
        <v>424</v>
      </c>
      <c r="E4549" s="2" t="s">
        <v>269</v>
      </c>
      <c r="F4549" t="s">
        <v>2133</v>
      </c>
      <c r="G4549" s="2" t="s">
        <v>3659</v>
      </c>
      <c r="H4549" t="s">
        <v>1405</v>
      </c>
    </row>
    <row r="4550" spans="1:8" x14ac:dyDescent="0.15">
      <c r="A4550" s="232">
        <v>4573</v>
      </c>
      <c r="B4550" t="s">
        <v>11650</v>
      </c>
      <c r="C4550" t="s">
        <v>11651</v>
      </c>
      <c r="D4550" t="s">
        <v>424</v>
      </c>
      <c r="E4550" s="2" t="s">
        <v>270</v>
      </c>
      <c r="F4550" t="s">
        <v>2206</v>
      </c>
      <c r="G4550" s="2" t="s">
        <v>1359</v>
      </c>
      <c r="H4550" t="s">
        <v>1405</v>
      </c>
    </row>
    <row r="4551" spans="1:8" x14ac:dyDescent="0.15">
      <c r="A4551" s="232">
        <v>4574</v>
      </c>
      <c r="B4551" t="s">
        <v>11652</v>
      </c>
      <c r="C4551" t="s">
        <v>11653</v>
      </c>
      <c r="D4551" t="s">
        <v>424</v>
      </c>
      <c r="E4551" s="2" t="s">
        <v>1392</v>
      </c>
      <c r="F4551" t="s">
        <v>2262</v>
      </c>
      <c r="G4551" s="2" t="s">
        <v>11654</v>
      </c>
      <c r="H4551" t="s">
        <v>1405</v>
      </c>
    </row>
    <row r="4552" spans="1:8" x14ac:dyDescent="0.15">
      <c r="A4552" s="232">
        <v>4575</v>
      </c>
      <c r="B4552" t="s">
        <v>11655</v>
      </c>
      <c r="C4552" t="s">
        <v>11656</v>
      </c>
      <c r="D4552" t="s">
        <v>424</v>
      </c>
      <c r="E4552" s="2" t="s">
        <v>1392</v>
      </c>
      <c r="F4552" t="s">
        <v>1964</v>
      </c>
      <c r="G4552" s="2" t="s">
        <v>2266</v>
      </c>
      <c r="H4552" t="s">
        <v>1405</v>
      </c>
    </row>
    <row r="4553" spans="1:8" x14ac:dyDescent="0.15">
      <c r="A4553" s="232">
        <v>4576</v>
      </c>
      <c r="B4553" t="s">
        <v>11657</v>
      </c>
      <c r="C4553" t="s">
        <v>11658</v>
      </c>
      <c r="D4553" t="s">
        <v>424</v>
      </c>
      <c r="E4553" s="2" t="s">
        <v>1392</v>
      </c>
      <c r="F4553" t="s">
        <v>2003</v>
      </c>
      <c r="G4553" s="2" t="s">
        <v>911</v>
      </c>
      <c r="H4553" t="s">
        <v>1405</v>
      </c>
    </row>
    <row r="4554" spans="1:8" x14ac:dyDescent="0.15">
      <c r="A4554" s="232">
        <v>4577</v>
      </c>
      <c r="B4554" t="s">
        <v>11659</v>
      </c>
      <c r="C4554" t="s">
        <v>11660</v>
      </c>
      <c r="D4554" t="s">
        <v>424</v>
      </c>
      <c r="E4554" s="2" t="s">
        <v>1392</v>
      </c>
      <c r="F4554" t="s">
        <v>2262</v>
      </c>
      <c r="G4554" s="2" t="s">
        <v>1031</v>
      </c>
      <c r="H4554" t="s">
        <v>1405</v>
      </c>
    </row>
    <row r="4555" spans="1:8" x14ac:dyDescent="0.15">
      <c r="A4555" s="232">
        <v>4578</v>
      </c>
      <c r="B4555" t="s">
        <v>11661</v>
      </c>
      <c r="C4555" t="s">
        <v>11662</v>
      </c>
      <c r="D4555" t="s">
        <v>424</v>
      </c>
      <c r="E4555" s="2" t="s">
        <v>1392</v>
      </c>
      <c r="F4555" t="s">
        <v>2262</v>
      </c>
      <c r="G4555" s="2" t="s">
        <v>2704</v>
      </c>
      <c r="H4555" t="s">
        <v>1405</v>
      </c>
    </row>
    <row r="4556" spans="1:8" x14ac:dyDescent="0.15">
      <c r="A4556" s="232">
        <v>4579</v>
      </c>
      <c r="B4556" t="s">
        <v>11663</v>
      </c>
      <c r="C4556" t="s">
        <v>11664</v>
      </c>
      <c r="D4556" t="s">
        <v>424</v>
      </c>
      <c r="E4556" s="2" t="s">
        <v>271</v>
      </c>
      <c r="F4556" t="s">
        <v>27</v>
      </c>
      <c r="G4556" s="2" t="s">
        <v>1076</v>
      </c>
      <c r="H4556" t="s">
        <v>1405</v>
      </c>
    </row>
    <row r="4557" spans="1:8" x14ac:dyDescent="0.15">
      <c r="A4557" s="232">
        <v>4580</v>
      </c>
      <c r="B4557" t="s">
        <v>11665</v>
      </c>
      <c r="C4557" t="s">
        <v>11666</v>
      </c>
      <c r="D4557" t="s">
        <v>424</v>
      </c>
      <c r="E4557" s="2" t="s">
        <v>271</v>
      </c>
      <c r="F4557" t="s">
        <v>2366</v>
      </c>
      <c r="G4557" s="2" t="s">
        <v>4271</v>
      </c>
      <c r="H4557" t="s">
        <v>1405</v>
      </c>
    </row>
    <row r="4558" spans="1:8" x14ac:dyDescent="0.15">
      <c r="A4558" s="232">
        <v>4581</v>
      </c>
      <c r="B4558" t="s">
        <v>11667</v>
      </c>
      <c r="C4558" t="s">
        <v>11668</v>
      </c>
      <c r="D4558" t="s">
        <v>386</v>
      </c>
      <c r="E4558" s="2" t="s">
        <v>270</v>
      </c>
      <c r="F4558" t="s">
        <v>2087</v>
      </c>
      <c r="G4558" s="2" t="s">
        <v>1298</v>
      </c>
      <c r="H4558" t="s">
        <v>1405</v>
      </c>
    </row>
    <row r="4559" spans="1:8" x14ac:dyDescent="0.15">
      <c r="A4559" s="232">
        <v>4582</v>
      </c>
      <c r="B4559" t="s">
        <v>11669</v>
      </c>
      <c r="C4559" t="s">
        <v>11670</v>
      </c>
      <c r="D4559" t="s">
        <v>386</v>
      </c>
      <c r="E4559" s="2" t="s">
        <v>270</v>
      </c>
      <c r="F4559" t="s">
        <v>2087</v>
      </c>
      <c r="G4559" s="2" t="s">
        <v>519</v>
      </c>
      <c r="H4559" t="s">
        <v>1405</v>
      </c>
    </row>
    <row r="4560" spans="1:8" x14ac:dyDescent="0.15">
      <c r="A4560" s="232">
        <v>4583</v>
      </c>
      <c r="B4560" t="s">
        <v>11671</v>
      </c>
      <c r="C4560" t="s">
        <v>11672</v>
      </c>
      <c r="D4560" t="s">
        <v>386</v>
      </c>
      <c r="E4560" s="2" t="s">
        <v>270</v>
      </c>
      <c r="F4560" t="s">
        <v>2087</v>
      </c>
      <c r="G4560" s="2" t="s">
        <v>1025</v>
      </c>
      <c r="H4560" t="s">
        <v>1405</v>
      </c>
    </row>
    <row r="4561" spans="1:8" x14ac:dyDescent="0.15">
      <c r="A4561" s="232">
        <v>4584</v>
      </c>
      <c r="B4561" t="s">
        <v>11673</v>
      </c>
      <c r="C4561" t="s">
        <v>11674</v>
      </c>
      <c r="D4561" t="s">
        <v>386</v>
      </c>
      <c r="E4561" s="2" t="s">
        <v>270</v>
      </c>
      <c r="F4561" t="s">
        <v>2087</v>
      </c>
      <c r="G4561" s="2" t="s">
        <v>930</v>
      </c>
      <c r="H4561" t="s">
        <v>1405</v>
      </c>
    </row>
    <row r="4562" spans="1:8" x14ac:dyDescent="0.15">
      <c r="A4562" s="232">
        <v>4585</v>
      </c>
      <c r="B4562" t="s">
        <v>11675</v>
      </c>
      <c r="C4562" t="s">
        <v>11676</v>
      </c>
      <c r="D4562" t="s">
        <v>386</v>
      </c>
      <c r="E4562" s="2" t="s">
        <v>270</v>
      </c>
      <c r="F4562" t="s">
        <v>2087</v>
      </c>
      <c r="G4562" s="2" t="s">
        <v>11147</v>
      </c>
      <c r="H4562" t="s">
        <v>1405</v>
      </c>
    </row>
    <row r="4563" spans="1:8" x14ac:dyDescent="0.15">
      <c r="A4563" s="232">
        <v>4586</v>
      </c>
      <c r="B4563" t="s">
        <v>11677</v>
      </c>
      <c r="C4563" t="s">
        <v>11678</v>
      </c>
      <c r="D4563" t="s">
        <v>386</v>
      </c>
      <c r="E4563" s="2" t="s">
        <v>270</v>
      </c>
      <c r="F4563" t="s">
        <v>2087</v>
      </c>
      <c r="G4563" s="2" t="s">
        <v>1071</v>
      </c>
      <c r="H4563" t="s">
        <v>1405</v>
      </c>
    </row>
    <row r="4564" spans="1:8" x14ac:dyDescent="0.15">
      <c r="A4564" s="232">
        <v>4587</v>
      </c>
      <c r="B4564" t="s">
        <v>11679</v>
      </c>
      <c r="C4564" t="s">
        <v>11680</v>
      </c>
      <c r="D4564" t="s">
        <v>386</v>
      </c>
      <c r="E4564" s="2" t="s">
        <v>270</v>
      </c>
      <c r="F4564" t="s">
        <v>2087</v>
      </c>
      <c r="G4564" s="2" t="s">
        <v>774</v>
      </c>
      <c r="H4564" t="s">
        <v>1405</v>
      </c>
    </row>
    <row r="4565" spans="1:8" x14ac:dyDescent="0.15">
      <c r="A4565" s="232">
        <v>4588</v>
      </c>
      <c r="B4565" t="s">
        <v>11681</v>
      </c>
      <c r="C4565" t="s">
        <v>11682</v>
      </c>
      <c r="D4565" t="s">
        <v>386</v>
      </c>
      <c r="E4565" s="2" t="s">
        <v>270</v>
      </c>
      <c r="F4565" t="s">
        <v>2087</v>
      </c>
      <c r="G4565" s="2" t="s">
        <v>930</v>
      </c>
      <c r="H4565" t="s">
        <v>1405</v>
      </c>
    </row>
    <row r="4566" spans="1:8" x14ac:dyDescent="0.15">
      <c r="A4566" s="232">
        <v>4589</v>
      </c>
      <c r="B4566" t="s">
        <v>11683</v>
      </c>
      <c r="C4566" t="s">
        <v>11684</v>
      </c>
      <c r="D4566" t="s">
        <v>386</v>
      </c>
      <c r="E4566" s="2" t="s">
        <v>269</v>
      </c>
      <c r="F4566" t="s">
        <v>2087</v>
      </c>
      <c r="G4566" s="2" t="s">
        <v>1353</v>
      </c>
      <c r="H4566" t="s">
        <v>1405</v>
      </c>
    </row>
    <row r="4567" spans="1:8" x14ac:dyDescent="0.15">
      <c r="A4567" s="232">
        <v>4590</v>
      </c>
      <c r="B4567" t="s">
        <v>11685</v>
      </c>
      <c r="C4567" t="s">
        <v>11686</v>
      </c>
      <c r="D4567" t="s">
        <v>386</v>
      </c>
      <c r="E4567" s="2" t="s">
        <v>269</v>
      </c>
      <c r="F4567" t="s">
        <v>2087</v>
      </c>
      <c r="G4567" s="2" t="s">
        <v>7928</v>
      </c>
      <c r="H4567" t="s">
        <v>1405</v>
      </c>
    </row>
    <row r="4568" spans="1:8" x14ac:dyDescent="0.15">
      <c r="A4568" s="232">
        <v>4591</v>
      </c>
      <c r="B4568" t="s">
        <v>11687</v>
      </c>
      <c r="C4568" t="s">
        <v>11688</v>
      </c>
      <c r="D4568" t="s">
        <v>386</v>
      </c>
      <c r="E4568" s="2" t="s">
        <v>269</v>
      </c>
      <c r="F4568" t="s">
        <v>2087</v>
      </c>
      <c r="G4568" s="2" t="s">
        <v>761</v>
      </c>
      <c r="H4568" t="s">
        <v>1405</v>
      </c>
    </row>
    <row r="4569" spans="1:8" x14ac:dyDescent="0.15">
      <c r="A4569" s="232">
        <v>4592</v>
      </c>
      <c r="B4569" t="s">
        <v>11689</v>
      </c>
      <c r="C4569" t="s">
        <v>11690</v>
      </c>
      <c r="D4569" t="s">
        <v>386</v>
      </c>
      <c r="E4569" s="2" t="s">
        <v>271</v>
      </c>
      <c r="F4569" t="s">
        <v>2087</v>
      </c>
      <c r="G4569" s="2" t="s">
        <v>3292</v>
      </c>
      <c r="H4569" t="s">
        <v>1405</v>
      </c>
    </row>
    <row r="4570" spans="1:8" x14ac:dyDescent="0.15">
      <c r="A4570" s="232">
        <v>4593</v>
      </c>
      <c r="B4570" t="s">
        <v>11691</v>
      </c>
      <c r="C4570" t="s">
        <v>11692</v>
      </c>
      <c r="D4570" t="s">
        <v>386</v>
      </c>
      <c r="E4570" s="2" t="s">
        <v>269</v>
      </c>
      <c r="F4570" t="s">
        <v>2087</v>
      </c>
      <c r="G4570" s="2" t="s">
        <v>827</v>
      </c>
      <c r="H4570" t="s">
        <v>1405</v>
      </c>
    </row>
    <row r="4571" spans="1:8" x14ac:dyDescent="0.15">
      <c r="A4571" s="232">
        <v>4594</v>
      </c>
      <c r="B4571" t="s">
        <v>11693</v>
      </c>
      <c r="C4571" t="s">
        <v>11694</v>
      </c>
      <c r="D4571" t="s">
        <v>386</v>
      </c>
      <c r="E4571" s="2" t="s">
        <v>271</v>
      </c>
      <c r="F4571" t="s">
        <v>2087</v>
      </c>
      <c r="G4571" s="2" t="s">
        <v>1242</v>
      </c>
      <c r="H4571" t="s">
        <v>1405</v>
      </c>
    </row>
    <row r="4572" spans="1:8" x14ac:dyDescent="0.15">
      <c r="A4572" s="232">
        <v>4595</v>
      </c>
      <c r="B4572" t="s">
        <v>11695</v>
      </c>
      <c r="C4572" t="s">
        <v>11696</v>
      </c>
      <c r="D4572" t="s">
        <v>386</v>
      </c>
      <c r="E4572" s="2" t="s">
        <v>271</v>
      </c>
      <c r="F4572" t="s">
        <v>2087</v>
      </c>
      <c r="G4572" s="2" t="s">
        <v>11697</v>
      </c>
      <c r="H4572" t="s">
        <v>1405</v>
      </c>
    </row>
    <row r="4573" spans="1:8" x14ac:dyDescent="0.15">
      <c r="A4573" s="232">
        <v>4596</v>
      </c>
      <c r="B4573" t="s">
        <v>11698</v>
      </c>
      <c r="C4573" t="s">
        <v>11699</v>
      </c>
      <c r="D4573" t="s">
        <v>386</v>
      </c>
      <c r="E4573" s="2" t="s">
        <v>271</v>
      </c>
      <c r="F4573" t="s">
        <v>2087</v>
      </c>
      <c r="G4573" s="2" t="s">
        <v>1087</v>
      </c>
      <c r="H4573" t="s">
        <v>1405</v>
      </c>
    </row>
    <row r="4574" spans="1:8" x14ac:dyDescent="0.15">
      <c r="A4574" s="232">
        <v>4597</v>
      </c>
      <c r="B4574" t="s">
        <v>11700</v>
      </c>
      <c r="C4574" t="s">
        <v>11701</v>
      </c>
      <c r="D4574" t="s">
        <v>386</v>
      </c>
      <c r="E4574" s="2" t="s">
        <v>271</v>
      </c>
      <c r="F4574" t="s">
        <v>2087</v>
      </c>
      <c r="G4574" s="2" t="s">
        <v>3521</v>
      </c>
      <c r="H4574" t="s">
        <v>1405</v>
      </c>
    </row>
    <row r="4575" spans="1:8" x14ac:dyDescent="0.15">
      <c r="A4575" s="232">
        <v>4598</v>
      </c>
      <c r="B4575" t="s">
        <v>11702</v>
      </c>
      <c r="C4575" t="s">
        <v>11703</v>
      </c>
      <c r="D4575" t="s">
        <v>386</v>
      </c>
      <c r="E4575" s="2" t="s">
        <v>271</v>
      </c>
      <c r="F4575" t="s">
        <v>2087</v>
      </c>
      <c r="G4575" s="2" t="s">
        <v>837</v>
      </c>
      <c r="H4575" t="s">
        <v>1405</v>
      </c>
    </row>
    <row r="4576" spans="1:8" x14ac:dyDescent="0.15">
      <c r="A4576" s="232">
        <v>4599</v>
      </c>
      <c r="B4576" t="s">
        <v>11704</v>
      </c>
      <c r="C4576" t="s">
        <v>11705</v>
      </c>
      <c r="D4576" t="s">
        <v>386</v>
      </c>
      <c r="E4576" s="2" t="s">
        <v>269</v>
      </c>
      <c r="F4576" t="s">
        <v>2087</v>
      </c>
      <c r="G4576" s="2" t="s">
        <v>2647</v>
      </c>
      <c r="H4576" t="s">
        <v>1405</v>
      </c>
    </row>
    <row r="4577" spans="1:8" x14ac:dyDescent="0.15">
      <c r="A4577" s="232">
        <v>4600</v>
      </c>
      <c r="B4577" t="s">
        <v>11706</v>
      </c>
      <c r="C4577" t="s">
        <v>11707</v>
      </c>
      <c r="D4577" t="s">
        <v>11708</v>
      </c>
      <c r="E4577" s="2" t="s">
        <v>1392</v>
      </c>
      <c r="F4577" t="s">
        <v>1901</v>
      </c>
      <c r="G4577" s="2" t="s">
        <v>777</v>
      </c>
      <c r="H4577" t="s">
        <v>11709</v>
      </c>
    </row>
    <row r="4578" spans="1:8" x14ac:dyDescent="0.15">
      <c r="A4578" s="232">
        <v>4601</v>
      </c>
      <c r="B4578" t="s">
        <v>11710</v>
      </c>
      <c r="C4578" t="s">
        <v>11711</v>
      </c>
      <c r="D4578" t="s">
        <v>11708</v>
      </c>
      <c r="E4578" s="2" t="s">
        <v>1392</v>
      </c>
      <c r="F4578" t="s">
        <v>1901</v>
      </c>
      <c r="G4578" s="2" t="s">
        <v>605</v>
      </c>
      <c r="H4578" t="s">
        <v>11712</v>
      </c>
    </row>
    <row r="4579" spans="1:8" x14ac:dyDescent="0.15">
      <c r="A4579" s="232">
        <v>4602</v>
      </c>
      <c r="B4579" t="s">
        <v>11713</v>
      </c>
      <c r="C4579" t="s">
        <v>11714</v>
      </c>
      <c r="D4579" t="s">
        <v>486</v>
      </c>
      <c r="E4579" s="2" t="s">
        <v>270</v>
      </c>
      <c r="F4579" t="s">
        <v>1932</v>
      </c>
      <c r="G4579" s="2" t="s">
        <v>1291</v>
      </c>
      <c r="H4579" t="s">
        <v>1405</v>
      </c>
    </row>
    <row r="4580" spans="1:8" x14ac:dyDescent="0.15">
      <c r="A4580" s="232">
        <v>4603</v>
      </c>
      <c r="B4580" t="s">
        <v>11715</v>
      </c>
      <c r="C4580" t="s">
        <v>11716</v>
      </c>
      <c r="D4580" t="s">
        <v>486</v>
      </c>
      <c r="E4580" s="2" t="s">
        <v>270</v>
      </c>
      <c r="F4580" t="s">
        <v>1932</v>
      </c>
      <c r="G4580" s="2" t="s">
        <v>1301</v>
      </c>
      <c r="H4580" t="s">
        <v>1405</v>
      </c>
    </row>
    <row r="4581" spans="1:8" x14ac:dyDescent="0.15">
      <c r="A4581" s="232">
        <v>4604</v>
      </c>
      <c r="B4581" t="s">
        <v>11717</v>
      </c>
      <c r="C4581" t="s">
        <v>11718</v>
      </c>
      <c r="D4581" t="s">
        <v>486</v>
      </c>
      <c r="E4581" s="2" t="s">
        <v>270</v>
      </c>
      <c r="F4581" t="s">
        <v>1932</v>
      </c>
      <c r="G4581" s="2" t="s">
        <v>2766</v>
      </c>
      <c r="H4581" t="s">
        <v>1405</v>
      </c>
    </row>
    <row r="4582" spans="1:8" x14ac:dyDescent="0.15">
      <c r="A4582" s="232">
        <v>4605</v>
      </c>
      <c r="B4582" t="s">
        <v>11719</v>
      </c>
      <c r="C4582" t="s">
        <v>11720</v>
      </c>
      <c r="D4582" t="s">
        <v>486</v>
      </c>
      <c r="E4582" s="2" t="s">
        <v>270</v>
      </c>
      <c r="F4582" t="s">
        <v>1932</v>
      </c>
      <c r="G4582" s="2" t="s">
        <v>1360</v>
      </c>
      <c r="H4582" t="s">
        <v>1405</v>
      </c>
    </row>
    <row r="4583" spans="1:8" x14ac:dyDescent="0.15">
      <c r="A4583" s="232">
        <v>4606</v>
      </c>
      <c r="B4583" t="s">
        <v>11721</v>
      </c>
      <c r="C4583" t="s">
        <v>11722</v>
      </c>
      <c r="D4583" t="s">
        <v>486</v>
      </c>
      <c r="E4583" s="2" t="s">
        <v>269</v>
      </c>
      <c r="F4583" t="s">
        <v>1932</v>
      </c>
      <c r="G4583" s="2" t="s">
        <v>930</v>
      </c>
      <c r="H4583" t="s">
        <v>1405</v>
      </c>
    </row>
    <row r="4584" spans="1:8" x14ac:dyDescent="0.15">
      <c r="A4584" s="232">
        <v>4607</v>
      </c>
      <c r="B4584" t="s">
        <v>11723</v>
      </c>
      <c r="C4584" t="s">
        <v>11724</v>
      </c>
      <c r="D4584" t="s">
        <v>486</v>
      </c>
      <c r="E4584" s="2" t="s">
        <v>269</v>
      </c>
      <c r="F4584" t="s">
        <v>1932</v>
      </c>
      <c r="G4584" s="2" t="s">
        <v>1334</v>
      </c>
      <c r="H4584" t="s">
        <v>1405</v>
      </c>
    </row>
    <row r="4585" spans="1:8" x14ac:dyDescent="0.15">
      <c r="A4585" s="232">
        <v>4608</v>
      </c>
      <c r="B4585" t="s">
        <v>11725</v>
      </c>
      <c r="C4585" t="s">
        <v>11726</v>
      </c>
      <c r="D4585" t="s">
        <v>486</v>
      </c>
      <c r="E4585" s="2" t="s">
        <v>269</v>
      </c>
      <c r="F4585" t="s">
        <v>1932</v>
      </c>
      <c r="G4585" s="2" t="s">
        <v>1314</v>
      </c>
      <c r="H4585" t="s">
        <v>1405</v>
      </c>
    </row>
    <row r="4586" spans="1:8" x14ac:dyDescent="0.15">
      <c r="A4586" s="232">
        <v>4609</v>
      </c>
      <c r="B4586" t="s">
        <v>11727</v>
      </c>
      <c r="C4586" t="s">
        <v>11728</v>
      </c>
      <c r="D4586" t="s">
        <v>486</v>
      </c>
      <c r="E4586" s="2" t="s">
        <v>269</v>
      </c>
      <c r="F4586" t="s">
        <v>1932</v>
      </c>
      <c r="G4586" s="2" t="s">
        <v>3372</v>
      </c>
      <c r="H4586" t="s">
        <v>1405</v>
      </c>
    </row>
    <row r="4587" spans="1:8" x14ac:dyDescent="0.15">
      <c r="A4587" s="232">
        <v>4610</v>
      </c>
      <c r="B4587" t="s">
        <v>11729</v>
      </c>
      <c r="C4587" t="s">
        <v>11730</v>
      </c>
      <c r="D4587" t="s">
        <v>486</v>
      </c>
      <c r="E4587" s="2" t="s">
        <v>269</v>
      </c>
      <c r="F4587" t="s">
        <v>1932</v>
      </c>
      <c r="G4587" s="2" t="s">
        <v>2448</v>
      </c>
      <c r="H4587" t="s">
        <v>1405</v>
      </c>
    </row>
    <row r="4588" spans="1:8" x14ac:dyDescent="0.15">
      <c r="A4588" s="232">
        <v>4611</v>
      </c>
      <c r="B4588" t="s">
        <v>11731</v>
      </c>
      <c r="C4588" t="s">
        <v>11732</v>
      </c>
      <c r="D4588" t="s">
        <v>486</v>
      </c>
      <c r="E4588" s="2" t="s">
        <v>269</v>
      </c>
      <c r="F4588" t="s">
        <v>1932</v>
      </c>
      <c r="G4588" s="2" t="s">
        <v>780</v>
      </c>
      <c r="H4588" t="s">
        <v>1405</v>
      </c>
    </row>
    <row r="4589" spans="1:8" x14ac:dyDescent="0.15">
      <c r="A4589" s="232">
        <v>4612</v>
      </c>
      <c r="B4589" t="s">
        <v>11733</v>
      </c>
      <c r="C4589" t="s">
        <v>11734</v>
      </c>
      <c r="D4589" t="s">
        <v>486</v>
      </c>
      <c r="E4589" s="2" t="s">
        <v>269</v>
      </c>
      <c r="F4589" t="s">
        <v>1932</v>
      </c>
      <c r="G4589" s="2" t="s">
        <v>901</v>
      </c>
      <c r="H4589" t="s">
        <v>1405</v>
      </c>
    </row>
    <row r="4590" spans="1:8" x14ac:dyDescent="0.15">
      <c r="A4590" s="232">
        <v>4613</v>
      </c>
      <c r="B4590" t="s">
        <v>11735</v>
      </c>
      <c r="C4590" t="s">
        <v>11736</v>
      </c>
      <c r="D4590" t="s">
        <v>486</v>
      </c>
      <c r="E4590" s="2" t="s">
        <v>269</v>
      </c>
      <c r="F4590" t="s">
        <v>1932</v>
      </c>
      <c r="G4590" s="2" t="s">
        <v>5413</v>
      </c>
      <c r="H4590" t="s">
        <v>1405</v>
      </c>
    </row>
    <row r="4591" spans="1:8" x14ac:dyDescent="0.15">
      <c r="A4591" s="232">
        <v>4614</v>
      </c>
      <c r="B4591" t="s">
        <v>11737</v>
      </c>
      <c r="C4591" t="s">
        <v>11738</v>
      </c>
      <c r="D4591" t="s">
        <v>486</v>
      </c>
      <c r="E4591" s="2" t="s">
        <v>269</v>
      </c>
      <c r="F4591" t="s">
        <v>1932</v>
      </c>
      <c r="G4591" s="2" t="s">
        <v>6061</v>
      </c>
      <c r="H4591" t="s">
        <v>1405</v>
      </c>
    </row>
    <row r="4592" spans="1:8" x14ac:dyDescent="0.15">
      <c r="A4592" s="232">
        <v>4615</v>
      </c>
      <c r="B4592" t="s">
        <v>11739</v>
      </c>
      <c r="C4592" t="s">
        <v>11740</v>
      </c>
      <c r="D4592" t="s">
        <v>486</v>
      </c>
      <c r="E4592" s="2" t="s">
        <v>269</v>
      </c>
      <c r="F4592" t="s">
        <v>1932</v>
      </c>
      <c r="G4592" s="2" t="s">
        <v>1232</v>
      </c>
      <c r="H4592" t="s">
        <v>1405</v>
      </c>
    </row>
    <row r="4593" spans="1:8" x14ac:dyDescent="0.15">
      <c r="A4593" s="232">
        <v>4616</v>
      </c>
      <c r="B4593" t="s">
        <v>11741</v>
      </c>
      <c r="C4593" t="s">
        <v>11742</v>
      </c>
      <c r="D4593" t="s">
        <v>377</v>
      </c>
      <c r="E4593" s="2" t="s">
        <v>271</v>
      </c>
      <c r="F4593" t="s">
        <v>2273</v>
      </c>
      <c r="G4593" s="2" t="s">
        <v>865</v>
      </c>
      <c r="H4593" t="s">
        <v>1405</v>
      </c>
    </row>
    <row r="4594" spans="1:8" x14ac:dyDescent="0.15">
      <c r="A4594" s="232">
        <v>4617</v>
      </c>
      <c r="B4594" t="s">
        <v>11743</v>
      </c>
      <c r="C4594" t="s">
        <v>11744</v>
      </c>
      <c r="D4594" t="s">
        <v>377</v>
      </c>
      <c r="E4594" s="2" t="s">
        <v>271</v>
      </c>
      <c r="F4594" t="s">
        <v>2021</v>
      </c>
      <c r="G4594" s="2" t="s">
        <v>1003</v>
      </c>
      <c r="H4594" t="s">
        <v>1405</v>
      </c>
    </row>
    <row r="4595" spans="1:8" x14ac:dyDescent="0.15">
      <c r="A4595" s="232">
        <v>4618</v>
      </c>
      <c r="B4595" t="s">
        <v>11745</v>
      </c>
      <c r="C4595" t="s">
        <v>11746</v>
      </c>
      <c r="D4595" t="s">
        <v>377</v>
      </c>
      <c r="E4595" s="2" t="s">
        <v>271</v>
      </c>
      <c r="F4595" t="s">
        <v>2137</v>
      </c>
      <c r="G4595" s="2" t="s">
        <v>4734</v>
      </c>
      <c r="H4595" t="s">
        <v>1405</v>
      </c>
    </row>
    <row r="4596" spans="1:8" x14ac:dyDescent="0.15">
      <c r="A4596" s="232">
        <v>4619</v>
      </c>
      <c r="B4596" t="s">
        <v>11747</v>
      </c>
      <c r="C4596" t="s">
        <v>11748</v>
      </c>
      <c r="D4596" t="s">
        <v>377</v>
      </c>
      <c r="E4596" s="2" t="s">
        <v>271</v>
      </c>
      <c r="F4596" t="s">
        <v>1939</v>
      </c>
      <c r="G4596" s="2" t="s">
        <v>1289</v>
      </c>
      <c r="H4596" t="s">
        <v>1405</v>
      </c>
    </row>
    <row r="4597" spans="1:8" x14ac:dyDescent="0.15">
      <c r="A4597" s="232">
        <v>4620</v>
      </c>
      <c r="B4597" t="s">
        <v>11749</v>
      </c>
      <c r="C4597" t="s">
        <v>6329</v>
      </c>
      <c r="D4597" t="s">
        <v>377</v>
      </c>
      <c r="E4597" s="2" t="s">
        <v>271</v>
      </c>
      <c r="F4597" t="s">
        <v>2262</v>
      </c>
      <c r="G4597" s="2" t="s">
        <v>1155</v>
      </c>
      <c r="H4597" t="s">
        <v>1405</v>
      </c>
    </row>
    <row r="4598" spans="1:8" x14ac:dyDescent="0.15">
      <c r="A4598" s="232">
        <v>4621</v>
      </c>
      <c r="B4598" t="s">
        <v>11750</v>
      </c>
      <c r="C4598" t="s">
        <v>11751</v>
      </c>
      <c r="D4598" t="s">
        <v>377</v>
      </c>
      <c r="E4598" s="2" t="s">
        <v>271</v>
      </c>
      <c r="F4598" t="s">
        <v>1901</v>
      </c>
      <c r="G4598" s="2" t="s">
        <v>1123</v>
      </c>
      <c r="H4598" t="s">
        <v>1405</v>
      </c>
    </row>
    <row r="4599" spans="1:8" x14ac:dyDescent="0.15">
      <c r="A4599" s="232">
        <v>4622</v>
      </c>
      <c r="B4599" t="s">
        <v>11752</v>
      </c>
      <c r="C4599" t="s">
        <v>11753</v>
      </c>
      <c r="D4599" t="s">
        <v>377</v>
      </c>
      <c r="E4599" s="2" t="s">
        <v>271</v>
      </c>
      <c r="F4599" t="s">
        <v>1932</v>
      </c>
      <c r="G4599" s="2" t="s">
        <v>11754</v>
      </c>
      <c r="H4599" t="s">
        <v>1405</v>
      </c>
    </row>
    <row r="4600" spans="1:8" x14ac:dyDescent="0.15">
      <c r="A4600" s="232">
        <v>4623</v>
      </c>
      <c r="B4600" t="s">
        <v>11755</v>
      </c>
      <c r="C4600" t="s">
        <v>11756</v>
      </c>
      <c r="D4600" t="s">
        <v>377</v>
      </c>
      <c r="E4600" s="2" t="s">
        <v>271</v>
      </c>
      <c r="F4600" t="s">
        <v>1910</v>
      </c>
      <c r="G4600" s="2" t="s">
        <v>974</v>
      </c>
      <c r="H4600" t="s">
        <v>1405</v>
      </c>
    </row>
    <row r="4601" spans="1:8" x14ac:dyDescent="0.15">
      <c r="A4601" s="232">
        <v>4624</v>
      </c>
      <c r="B4601" t="s">
        <v>11757</v>
      </c>
      <c r="C4601" t="s">
        <v>11758</v>
      </c>
      <c r="D4601" t="s">
        <v>377</v>
      </c>
      <c r="E4601" s="2" t="s">
        <v>271</v>
      </c>
      <c r="F4601" t="s">
        <v>1939</v>
      </c>
      <c r="G4601" s="2" t="s">
        <v>650</v>
      </c>
      <c r="H4601" t="s">
        <v>1405</v>
      </c>
    </row>
    <row r="4602" spans="1:8" x14ac:dyDescent="0.15">
      <c r="A4602" s="232">
        <v>4625</v>
      </c>
      <c r="B4602" t="s">
        <v>11759</v>
      </c>
      <c r="C4602" t="s">
        <v>9978</v>
      </c>
      <c r="D4602" t="s">
        <v>377</v>
      </c>
      <c r="E4602" s="2" t="s">
        <v>271</v>
      </c>
      <c r="F4602" t="s">
        <v>3357</v>
      </c>
      <c r="G4602" s="2" t="s">
        <v>584</v>
      </c>
      <c r="H4602" t="s">
        <v>1405</v>
      </c>
    </row>
    <row r="4603" spans="1:8" x14ac:dyDescent="0.15">
      <c r="A4603" s="232">
        <v>4626</v>
      </c>
      <c r="B4603" t="s">
        <v>11760</v>
      </c>
      <c r="C4603" t="s">
        <v>11761</v>
      </c>
      <c r="D4603" t="s">
        <v>377</v>
      </c>
      <c r="E4603" s="2" t="s">
        <v>271</v>
      </c>
      <c r="F4603" t="s">
        <v>2476</v>
      </c>
      <c r="G4603" s="2" t="s">
        <v>554</v>
      </c>
      <c r="H4603" t="s">
        <v>1405</v>
      </c>
    </row>
    <row r="4604" spans="1:8" x14ac:dyDescent="0.15">
      <c r="A4604" s="232">
        <v>4627</v>
      </c>
      <c r="B4604" t="s">
        <v>11762</v>
      </c>
      <c r="C4604" t="s">
        <v>11763</v>
      </c>
      <c r="D4604" t="s">
        <v>377</v>
      </c>
      <c r="E4604" s="2" t="s">
        <v>271</v>
      </c>
      <c r="F4604" t="s">
        <v>2174</v>
      </c>
      <c r="G4604" s="2" t="s">
        <v>4689</v>
      </c>
      <c r="H4604" t="s">
        <v>1405</v>
      </c>
    </row>
    <row r="4605" spans="1:8" x14ac:dyDescent="0.15">
      <c r="A4605" s="232">
        <v>4628</v>
      </c>
      <c r="B4605" t="s">
        <v>11764</v>
      </c>
      <c r="C4605" t="s">
        <v>11765</v>
      </c>
      <c r="D4605" t="s">
        <v>377</v>
      </c>
      <c r="E4605" s="2" t="s">
        <v>270</v>
      </c>
      <c r="F4605" t="s">
        <v>2108</v>
      </c>
      <c r="G4605" s="2" t="s">
        <v>905</v>
      </c>
      <c r="H4605" t="s">
        <v>1405</v>
      </c>
    </row>
    <row r="4606" spans="1:8" x14ac:dyDescent="0.15">
      <c r="A4606" s="232">
        <v>4629</v>
      </c>
      <c r="B4606" t="s">
        <v>11766</v>
      </c>
      <c r="C4606" t="s">
        <v>11767</v>
      </c>
      <c r="D4606" t="s">
        <v>377</v>
      </c>
      <c r="E4606" s="2" t="s">
        <v>270</v>
      </c>
      <c r="F4606" t="s">
        <v>2003</v>
      </c>
      <c r="G4606" s="2" t="s">
        <v>844</v>
      </c>
      <c r="H4606" t="s">
        <v>1405</v>
      </c>
    </row>
    <row r="4607" spans="1:8" x14ac:dyDescent="0.15">
      <c r="A4607" s="232">
        <v>4631</v>
      </c>
      <c r="B4607" t="s">
        <v>11768</v>
      </c>
      <c r="C4607" t="s">
        <v>11769</v>
      </c>
      <c r="D4607" t="s">
        <v>377</v>
      </c>
      <c r="E4607" s="2" t="s">
        <v>270</v>
      </c>
      <c r="F4607" t="s">
        <v>1901</v>
      </c>
      <c r="G4607" s="2" t="s">
        <v>1281</v>
      </c>
      <c r="H4607" t="s">
        <v>1405</v>
      </c>
    </row>
    <row r="4608" spans="1:8" x14ac:dyDescent="0.15">
      <c r="A4608" s="232">
        <v>4632</v>
      </c>
      <c r="B4608" t="s">
        <v>11770</v>
      </c>
      <c r="C4608" t="s">
        <v>11771</v>
      </c>
      <c r="D4608" t="s">
        <v>377</v>
      </c>
      <c r="E4608" s="2" t="s">
        <v>270</v>
      </c>
      <c r="F4608" t="s">
        <v>2273</v>
      </c>
      <c r="G4608" s="2" t="s">
        <v>1118</v>
      </c>
      <c r="H4608" t="s">
        <v>1405</v>
      </c>
    </row>
    <row r="4609" spans="1:8" x14ac:dyDescent="0.15">
      <c r="A4609" s="232">
        <v>4633</v>
      </c>
      <c r="B4609" t="s">
        <v>11772</v>
      </c>
      <c r="C4609" t="s">
        <v>11773</v>
      </c>
      <c r="D4609" t="s">
        <v>377</v>
      </c>
      <c r="E4609" s="2" t="s">
        <v>270</v>
      </c>
      <c r="F4609" t="s">
        <v>2048</v>
      </c>
      <c r="G4609" s="2" t="s">
        <v>5205</v>
      </c>
      <c r="H4609" t="s">
        <v>1405</v>
      </c>
    </row>
    <row r="4610" spans="1:8" x14ac:dyDescent="0.15">
      <c r="A4610" s="232">
        <v>4634</v>
      </c>
      <c r="B4610" t="s">
        <v>11774</v>
      </c>
      <c r="C4610" t="s">
        <v>11775</v>
      </c>
      <c r="D4610" t="s">
        <v>377</v>
      </c>
      <c r="E4610" s="2" t="s">
        <v>270</v>
      </c>
      <c r="F4610" t="s">
        <v>2070</v>
      </c>
      <c r="G4610" s="2" t="s">
        <v>602</v>
      </c>
      <c r="H4610" t="s">
        <v>1405</v>
      </c>
    </row>
    <row r="4611" spans="1:8" x14ac:dyDescent="0.15">
      <c r="A4611" s="232">
        <v>4635</v>
      </c>
      <c r="B4611" t="s">
        <v>11776</v>
      </c>
      <c r="C4611" t="s">
        <v>11777</v>
      </c>
      <c r="D4611" t="s">
        <v>377</v>
      </c>
      <c r="E4611" s="2" t="s">
        <v>270</v>
      </c>
      <c r="F4611" t="s">
        <v>1939</v>
      </c>
      <c r="G4611" s="2" t="s">
        <v>1232</v>
      </c>
      <c r="H4611" t="s">
        <v>1405</v>
      </c>
    </row>
    <row r="4612" spans="1:8" x14ac:dyDescent="0.15">
      <c r="A4612" s="232">
        <v>4636</v>
      </c>
      <c r="B4612" t="s">
        <v>11778</v>
      </c>
      <c r="C4612" t="s">
        <v>11779</v>
      </c>
      <c r="D4612" t="s">
        <v>377</v>
      </c>
      <c r="E4612" s="2" t="s">
        <v>269</v>
      </c>
      <c r="F4612" t="s">
        <v>2031</v>
      </c>
      <c r="G4612" s="2" t="s">
        <v>907</v>
      </c>
      <c r="H4612" t="s">
        <v>1405</v>
      </c>
    </row>
    <row r="4613" spans="1:8" x14ac:dyDescent="0.15">
      <c r="A4613" s="232">
        <v>4637</v>
      </c>
      <c r="B4613" t="s">
        <v>11780</v>
      </c>
      <c r="C4613" t="s">
        <v>11781</v>
      </c>
      <c r="D4613" t="s">
        <v>377</v>
      </c>
      <c r="E4613" s="2" t="s">
        <v>269</v>
      </c>
      <c r="F4613" t="s">
        <v>2174</v>
      </c>
      <c r="G4613" s="2" t="s">
        <v>1059</v>
      </c>
      <c r="H4613" t="s">
        <v>1405</v>
      </c>
    </row>
    <row r="4614" spans="1:8" x14ac:dyDescent="0.15">
      <c r="A4614" s="232">
        <v>4638</v>
      </c>
      <c r="B4614" t="s">
        <v>11782</v>
      </c>
      <c r="C4614" t="s">
        <v>11783</v>
      </c>
      <c r="D4614" t="s">
        <v>377</v>
      </c>
      <c r="E4614" s="2" t="s">
        <v>269</v>
      </c>
      <c r="F4614" t="s">
        <v>2212</v>
      </c>
      <c r="G4614" s="2" t="s">
        <v>4996</v>
      </c>
      <c r="H4614" t="s">
        <v>1405</v>
      </c>
    </row>
    <row r="4615" spans="1:8" x14ac:dyDescent="0.15">
      <c r="A4615" s="232">
        <v>4639</v>
      </c>
      <c r="B4615" t="s">
        <v>11784</v>
      </c>
      <c r="C4615" t="s">
        <v>11785</v>
      </c>
      <c r="D4615" t="s">
        <v>377</v>
      </c>
      <c r="E4615" s="2" t="s">
        <v>269</v>
      </c>
      <c r="F4615" t="s">
        <v>1945</v>
      </c>
      <c r="G4615" s="2" t="s">
        <v>1131</v>
      </c>
      <c r="H4615" t="s">
        <v>1405</v>
      </c>
    </row>
    <row r="4616" spans="1:8" x14ac:dyDescent="0.15">
      <c r="A4616" s="232">
        <v>4640</v>
      </c>
      <c r="B4616" t="s">
        <v>11786</v>
      </c>
      <c r="C4616" t="s">
        <v>11787</v>
      </c>
      <c r="D4616" t="s">
        <v>377</v>
      </c>
      <c r="E4616" s="2" t="s">
        <v>269</v>
      </c>
      <c r="F4616" t="s">
        <v>1945</v>
      </c>
      <c r="G4616" s="2" t="s">
        <v>822</v>
      </c>
      <c r="H4616" t="s">
        <v>1405</v>
      </c>
    </row>
    <row r="4617" spans="1:8" x14ac:dyDescent="0.15">
      <c r="A4617" s="232">
        <v>4641</v>
      </c>
      <c r="B4617" t="s">
        <v>11788</v>
      </c>
      <c r="C4617" t="s">
        <v>11789</v>
      </c>
      <c r="D4617" t="s">
        <v>377</v>
      </c>
      <c r="E4617" s="2" t="s">
        <v>269</v>
      </c>
      <c r="F4617" t="s">
        <v>1945</v>
      </c>
      <c r="G4617" s="2" t="s">
        <v>1277</v>
      </c>
      <c r="H4617" t="s">
        <v>1405</v>
      </c>
    </row>
    <row r="4618" spans="1:8" x14ac:dyDescent="0.15">
      <c r="A4618" s="232">
        <v>4642</v>
      </c>
      <c r="B4618" t="s">
        <v>11790</v>
      </c>
      <c r="C4618" t="s">
        <v>11791</v>
      </c>
      <c r="D4618" t="s">
        <v>377</v>
      </c>
      <c r="E4618" s="2" t="s">
        <v>269</v>
      </c>
      <c r="F4618" t="s">
        <v>2137</v>
      </c>
      <c r="G4618" s="2" t="s">
        <v>763</v>
      </c>
      <c r="H4618" t="s">
        <v>1405</v>
      </c>
    </row>
    <row r="4619" spans="1:8" x14ac:dyDescent="0.15">
      <c r="A4619" s="232">
        <v>4643</v>
      </c>
      <c r="B4619" t="s">
        <v>11792</v>
      </c>
      <c r="C4619" t="s">
        <v>11793</v>
      </c>
      <c r="D4619" t="s">
        <v>377</v>
      </c>
      <c r="E4619" s="2" t="s">
        <v>269</v>
      </c>
      <c r="F4619" t="s">
        <v>1945</v>
      </c>
      <c r="G4619" s="2" t="s">
        <v>908</v>
      </c>
      <c r="H4619" t="s">
        <v>1405</v>
      </c>
    </row>
    <row r="4620" spans="1:8" x14ac:dyDescent="0.15">
      <c r="A4620" s="232">
        <v>4644</v>
      </c>
      <c r="B4620" t="s">
        <v>11794</v>
      </c>
      <c r="C4620" t="s">
        <v>11795</v>
      </c>
      <c r="D4620" t="s">
        <v>377</v>
      </c>
      <c r="E4620" s="2" t="s">
        <v>269</v>
      </c>
      <c r="F4620" t="s">
        <v>2476</v>
      </c>
      <c r="G4620" s="2" t="s">
        <v>5413</v>
      </c>
      <c r="H4620" t="s">
        <v>1405</v>
      </c>
    </row>
    <row r="4621" spans="1:8" x14ac:dyDescent="0.15">
      <c r="A4621" s="232">
        <v>4645</v>
      </c>
      <c r="B4621" t="s">
        <v>11796</v>
      </c>
      <c r="C4621" t="s">
        <v>11797</v>
      </c>
      <c r="D4621" t="s">
        <v>377</v>
      </c>
      <c r="E4621" s="2" t="s">
        <v>269</v>
      </c>
      <c r="F4621" t="s">
        <v>2553</v>
      </c>
      <c r="G4621" s="2" t="s">
        <v>618</v>
      </c>
      <c r="H4621" t="s">
        <v>1405</v>
      </c>
    </row>
    <row r="4622" spans="1:8" x14ac:dyDescent="0.15">
      <c r="A4622" s="232">
        <v>4646</v>
      </c>
      <c r="B4622" t="s">
        <v>11798</v>
      </c>
      <c r="C4622" t="s">
        <v>11799</v>
      </c>
      <c r="D4622" t="s">
        <v>377</v>
      </c>
      <c r="E4622" s="2" t="s">
        <v>269</v>
      </c>
      <c r="F4622" t="s">
        <v>2174</v>
      </c>
      <c r="G4622" s="2" t="s">
        <v>723</v>
      </c>
      <c r="H4622" t="s">
        <v>1405</v>
      </c>
    </row>
    <row r="4623" spans="1:8" x14ac:dyDescent="0.15">
      <c r="A4623" s="232">
        <v>4647</v>
      </c>
      <c r="B4623" t="s">
        <v>11800</v>
      </c>
      <c r="C4623" t="s">
        <v>11801</v>
      </c>
      <c r="D4623" t="s">
        <v>377</v>
      </c>
      <c r="E4623" s="2" t="s">
        <v>269</v>
      </c>
      <c r="F4623" t="s">
        <v>2021</v>
      </c>
      <c r="G4623" s="2" t="s">
        <v>1333</v>
      </c>
      <c r="H4623" t="s">
        <v>1405</v>
      </c>
    </row>
    <row r="4624" spans="1:8" x14ac:dyDescent="0.15">
      <c r="A4624" s="232">
        <v>4648</v>
      </c>
      <c r="B4624" t="s">
        <v>11802</v>
      </c>
      <c r="C4624" t="s">
        <v>11803</v>
      </c>
      <c r="D4624" t="s">
        <v>377</v>
      </c>
      <c r="E4624" s="2" t="s">
        <v>269</v>
      </c>
      <c r="F4624" t="s">
        <v>1910</v>
      </c>
      <c r="G4624" s="2" t="s">
        <v>1361</v>
      </c>
      <c r="H4624" t="s">
        <v>1406</v>
      </c>
    </row>
    <row r="4625" spans="1:8" x14ac:dyDescent="0.15">
      <c r="A4625" s="232">
        <v>4649</v>
      </c>
      <c r="B4625" t="s">
        <v>11804</v>
      </c>
      <c r="C4625" t="s">
        <v>11805</v>
      </c>
      <c r="D4625" t="s">
        <v>377</v>
      </c>
      <c r="E4625" s="2" t="s">
        <v>1392</v>
      </c>
      <c r="F4625" t="s">
        <v>1945</v>
      </c>
      <c r="G4625" s="2" t="s">
        <v>2682</v>
      </c>
      <c r="H4625" t="s">
        <v>1405</v>
      </c>
    </row>
    <row r="4626" spans="1:8" x14ac:dyDescent="0.15">
      <c r="A4626" s="232">
        <v>4650</v>
      </c>
      <c r="B4626" t="s">
        <v>11806</v>
      </c>
      <c r="C4626" t="s">
        <v>9674</v>
      </c>
      <c r="D4626" t="s">
        <v>377</v>
      </c>
      <c r="E4626" s="2" t="s">
        <v>1392</v>
      </c>
      <c r="F4626" t="s">
        <v>2018</v>
      </c>
      <c r="G4626" s="2" t="s">
        <v>11807</v>
      </c>
      <c r="H4626" t="s">
        <v>1405</v>
      </c>
    </row>
    <row r="4627" spans="1:8" x14ac:dyDescent="0.15">
      <c r="A4627" s="232">
        <v>4651</v>
      </c>
      <c r="B4627" t="s">
        <v>11808</v>
      </c>
      <c r="C4627" t="s">
        <v>11809</v>
      </c>
      <c r="D4627" t="s">
        <v>377</v>
      </c>
      <c r="E4627" s="2" t="s">
        <v>1392</v>
      </c>
      <c r="F4627" t="s">
        <v>1910</v>
      </c>
      <c r="G4627" s="2" t="s">
        <v>1336</v>
      </c>
      <c r="H4627" t="s">
        <v>1405</v>
      </c>
    </row>
    <row r="4628" spans="1:8" x14ac:dyDescent="0.15">
      <c r="A4628" s="232">
        <v>4652</v>
      </c>
      <c r="B4628" t="s">
        <v>11810</v>
      </c>
      <c r="C4628" t="s">
        <v>11811</v>
      </c>
      <c r="D4628" t="s">
        <v>377</v>
      </c>
      <c r="E4628" s="2" t="s">
        <v>1392</v>
      </c>
      <c r="F4628" t="s">
        <v>3357</v>
      </c>
      <c r="G4628" s="2" t="s">
        <v>1032</v>
      </c>
      <c r="H4628" t="s">
        <v>1405</v>
      </c>
    </row>
    <row r="4629" spans="1:8" x14ac:dyDescent="0.15">
      <c r="A4629" s="232">
        <v>4653</v>
      </c>
      <c r="B4629" t="s">
        <v>11812</v>
      </c>
      <c r="C4629" t="s">
        <v>11813</v>
      </c>
      <c r="D4629" t="s">
        <v>377</v>
      </c>
      <c r="E4629" s="2" t="s">
        <v>1392</v>
      </c>
      <c r="F4629" t="s">
        <v>1945</v>
      </c>
      <c r="G4629" s="2" t="s">
        <v>11555</v>
      </c>
      <c r="H4629" t="s">
        <v>1405</v>
      </c>
    </row>
    <row r="4630" spans="1:8" x14ac:dyDescent="0.15">
      <c r="A4630" s="232">
        <v>4654</v>
      </c>
      <c r="B4630" t="s">
        <v>11814</v>
      </c>
      <c r="C4630" t="s">
        <v>11815</v>
      </c>
      <c r="D4630" t="s">
        <v>377</v>
      </c>
      <c r="E4630" s="2" t="s">
        <v>1392</v>
      </c>
      <c r="F4630" t="s">
        <v>2174</v>
      </c>
      <c r="G4630" s="2" t="s">
        <v>1362</v>
      </c>
      <c r="H4630" t="s">
        <v>1405</v>
      </c>
    </row>
    <row r="4631" spans="1:8" x14ac:dyDescent="0.15">
      <c r="A4631" s="232">
        <v>4655</v>
      </c>
      <c r="B4631" t="s">
        <v>11816</v>
      </c>
      <c r="C4631" t="s">
        <v>11817</v>
      </c>
      <c r="D4631" t="s">
        <v>377</v>
      </c>
      <c r="E4631" s="2" t="s">
        <v>1392</v>
      </c>
      <c r="F4631" t="s">
        <v>1910</v>
      </c>
      <c r="G4631" s="2" t="s">
        <v>7321</v>
      </c>
      <c r="H4631" t="s">
        <v>1405</v>
      </c>
    </row>
    <row r="4632" spans="1:8" x14ac:dyDescent="0.15">
      <c r="A4632" s="232">
        <v>4656</v>
      </c>
      <c r="B4632" t="s">
        <v>11818</v>
      </c>
      <c r="C4632" t="s">
        <v>11819</v>
      </c>
      <c r="D4632" t="s">
        <v>377</v>
      </c>
      <c r="E4632" s="2" t="s">
        <v>1392</v>
      </c>
      <c r="F4632" t="s">
        <v>2010</v>
      </c>
      <c r="G4632" s="2" t="s">
        <v>7992</v>
      </c>
      <c r="H4632" t="s">
        <v>1405</v>
      </c>
    </row>
    <row r="4633" spans="1:8" x14ac:dyDescent="0.15">
      <c r="A4633" s="232">
        <v>4657</v>
      </c>
      <c r="B4633" t="s">
        <v>11820</v>
      </c>
      <c r="C4633" t="s">
        <v>11821</v>
      </c>
      <c r="D4633" t="s">
        <v>377</v>
      </c>
      <c r="E4633" s="2" t="s">
        <v>1392</v>
      </c>
      <c r="F4633" t="s">
        <v>1939</v>
      </c>
      <c r="G4633" s="2" t="s">
        <v>7100</v>
      </c>
      <c r="H4633" t="s">
        <v>1405</v>
      </c>
    </row>
    <row r="4634" spans="1:8" x14ac:dyDescent="0.15">
      <c r="A4634" s="232">
        <v>4658</v>
      </c>
      <c r="B4634" t="s">
        <v>11822</v>
      </c>
      <c r="C4634" t="s">
        <v>11823</v>
      </c>
      <c r="D4634" t="s">
        <v>377</v>
      </c>
      <c r="E4634" s="2" t="s">
        <v>1392</v>
      </c>
      <c r="F4634" t="s">
        <v>2021</v>
      </c>
      <c r="G4634" s="2" t="s">
        <v>623</v>
      </c>
      <c r="H4634" t="s">
        <v>1405</v>
      </c>
    </row>
    <row r="4635" spans="1:8" x14ac:dyDescent="0.15">
      <c r="A4635" s="232">
        <v>4659</v>
      </c>
      <c r="B4635" t="s">
        <v>11824</v>
      </c>
      <c r="C4635" t="s">
        <v>11825</v>
      </c>
      <c r="D4635" t="s">
        <v>377</v>
      </c>
      <c r="E4635" s="2" t="s">
        <v>1392</v>
      </c>
      <c r="F4635" t="s">
        <v>2273</v>
      </c>
      <c r="G4635" s="2" t="s">
        <v>2704</v>
      </c>
      <c r="H4635" t="s">
        <v>1405</v>
      </c>
    </row>
    <row r="4636" spans="1:8" x14ac:dyDescent="0.15">
      <c r="A4636" s="232">
        <v>4660</v>
      </c>
      <c r="B4636" t="s">
        <v>11826</v>
      </c>
      <c r="C4636" t="s">
        <v>11827</v>
      </c>
      <c r="D4636" t="s">
        <v>377</v>
      </c>
      <c r="E4636" s="2" t="s">
        <v>1392</v>
      </c>
      <c r="F4636" t="s">
        <v>2276</v>
      </c>
      <c r="G4636" s="2" t="s">
        <v>11828</v>
      </c>
      <c r="H4636" t="s">
        <v>1405</v>
      </c>
    </row>
    <row r="4637" spans="1:8" x14ac:dyDescent="0.15">
      <c r="A4637" s="232">
        <v>4661</v>
      </c>
      <c r="B4637" t="s">
        <v>11829</v>
      </c>
      <c r="C4637" t="s">
        <v>11830</v>
      </c>
      <c r="D4637" t="s">
        <v>377</v>
      </c>
      <c r="E4637" s="2" t="s">
        <v>1392</v>
      </c>
      <c r="F4637" t="s">
        <v>2090</v>
      </c>
      <c r="G4637" s="2" t="s">
        <v>1363</v>
      </c>
      <c r="H4637" t="s">
        <v>1405</v>
      </c>
    </row>
    <row r="4638" spans="1:8" x14ac:dyDescent="0.15">
      <c r="A4638" s="232">
        <v>4662</v>
      </c>
      <c r="B4638" t="s">
        <v>11831</v>
      </c>
      <c r="C4638" t="s">
        <v>11832</v>
      </c>
      <c r="D4638" t="s">
        <v>377</v>
      </c>
      <c r="E4638" s="2" t="s">
        <v>1392</v>
      </c>
      <c r="F4638" t="s">
        <v>2007</v>
      </c>
      <c r="G4638" s="2" t="s">
        <v>3620</v>
      </c>
      <c r="H4638" t="s">
        <v>1405</v>
      </c>
    </row>
    <row r="4639" spans="1:8" x14ac:dyDescent="0.15">
      <c r="A4639" s="232">
        <v>4663</v>
      </c>
      <c r="B4639" t="s">
        <v>11833</v>
      </c>
      <c r="C4639" t="s">
        <v>11834</v>
      </c>
      <c r="D4639" t="s">
        <v>377</v>
      </c>
      <c r="E4639" s="2" t="s">
        <v>270</v>
      </c>
      <c r="F4639" t="s">
        <v>1945</v>
      </c>
      <c r="G4639" s="2" t="s">
        <v>815</v>
      </c>
      <c r="H4639" t="s">
        <v>1405</v>
      </c>
    </row>
    <row r="4640" spans="1:8" x14ac:dyDescent="0.15">
      <c r="A4640" s="232">
        <v>4664</v>
      </c>
      <c r="B4640" t="s">
        <v>11835</v>
      </c>
      <c r="C4640" t="s">
        <v>11836</v>
      </c>
      <c r="D4640" t="s">
        <v>377</v>
      </c>
      <c r="E4640" s="2" t="s">
        <v>270</v>
      </c>
      <c r="F4640" t="s">
        <v>1910</v>
      </c>
      <c r="G4640" s="2" t="s">
        <v>1137</v>
      </c>
      <c r="H4640" t="s">
        <v>1405</v>
      </c>
    </row>
    <row r="4641" spans="1:8" x14ac:dyDescent="0.15">
      <c r="A4641" s="232">
        <v>4665</v>
      </c>
      <c r="B4641" t="s">
        <v>11837</v>
      </c>
      <c r="C4641" t="s">
        <v>11838</v>
      </c>
      <c r="D4641" t="s">
        <v>377</v>
      </c>
      <c r="E4641" s="2" t="s">
        <v>270</v>
      </c>
      <c r="F4641" t="s">
        <v>1945</v>
      </c>
      <c r="G4641" s="2" t="s">
        <v>1130</v>
      </c>
      <c r="H4641" t="s">
        <v>1405</v>
      </c>
    </row>
    <row r="4642" spans="1:8" x14ac:dyDescent="0.15">
      <c r="A4642" s="232">
        <v>4666</v>
      </c>
      <c r="B4642" t="s">
        <v>11839</v>
      </c>
      <c r="C4642" t="s">
        <v>11840</v>
      </c>
      <c r="D4642" t="s">
        <v>377</v>
      </c>
      <c r="E4642" s="2" t="s">
        <v>271</v>
      </c>
      <c r="F4642" t="s">
        <v>1910</v>
      </c>
      <c r="G4642" s="2" t="s">
        <v>2540</v>
      </c>
      <c r="H4642" t="s">
        <v>1405</v>
      </c>
    </row>
    <row r="4643" spans="1:8" x14ac:dyDescent="0.15">
      <c r="A4643" s="232">
        <v>4667</v>
      </c>
      <c r="B4643" t="s">
        <v>11841</v>
      </c>
      <c r="C4643" t="s">
        <v>11842</v>
      </c>
      <c r="D4643" t="s">
        <v>377</v>
      </c>
      <c r="E4643" s="2" t="s">
        <v>269</v>
      </c>
      <c r="F4643" t="s">
        <v>2010</v>
      </c>
      <c r="G4643" s="2" t="s">
        <v>1314</v>
      </c>
      <c r="H4643" t="s">
        <v>1405</v>
      </c>
    </row>
    <row r="4644" spans="1:8" x14ac:dyDescent="0.15">
      <c r="A4644" s="232">
        <v>4668</v>
      </c>
      <c r="B4644" t="s">
        <v>11843</v>
      </c>
      <c r="C4644" t="s">
        <v>11844</v>
      </c>
      <c r="D4644" t="s">
        <v>377</v>
      </c>
      <c r="E4644" s="2" t="s">
        <v>269</v>
      </c>
      <c r="F4644" t="s">
        <v>2007</v>
      </c>
      <c r="G4644" s="2" t="s">
        <v>679</v>
      </c>
      <c r="H4644" t="s">
        <v>1405</v>
      </c>
    </row>
    <row r="4645" spans="1:8" x14ac:dyDescent="0.15">
      <c r="A4645" s="232">
        <v>4669</v>
      </c>
      <c r="B4645" t="s">
        <v>11845</v>
      </c>
      <c r="C4645" t="s">
        <v>11846</v>
      </c>
      <c r="D4645" t="s">
        <v>377</v>
      </c>
      <c r="E4645" s="2" t="s">
        <v>1392</v>
      </c>
      <c r="F4645" t="s">
        <v>2003</v>
      </c>
      <c r="G4645" s="2" t="s">
        <v>1204</v>
      </c>
      <c r="H4645" t="s">
        <v>1405</v>
      </c>
    </row>
    <row r="4646" spans="1:8" x14ac:dyDescent="0.15">
      <c r="A4646" s="232">
        <v>4670</v>
      </c>
      <c r="B4646" t="s">
        <v>11847</v>
      </c>
      <c r="C4646" t="s">
        <v>1401</v>
      </c>
      <c r="D4646" t="s">
        <v>377</v>
      </c>
      <c r="E4646" s="2" t="s">
        <v>1392</v>
      </c>
      <c r="F4646" t="s">
        <v>1945</v>
      </c>
      <c r="G4646" s="2" t="s">
        <v>2266</v>
      </c>
      <c r="H4646" t="s">
        <v>1405</v>
      </c>
    </row>
    <row r="4647" spans="1:8" x14ac:dyDescent="0.15">
      <c r="A4647" s="232">
        <v>4671</v>
      </c>
      <c r="B4647" t="s">
        <v>11848</v>
      </c>
      <c r="C4647" t="s">
        <v>11849</v>
      </c>
      <c r="D4647" t="s">
        <v>419</v>
      </c>
      <c r="E4647" s="2" t="s">
        <v>269</v>
      </c>
      <c r="F4647" t="s">
        <v>1932</v>
      </c>
      <c r="G4647" s="2" t="s">
        <v>7223</v>
      </c>
      <c r="H4647" t="s">
        <v>1405</v>
      </c>
    </row>
    <row r="4648" spans="1:8" x14ac:dyDescent="0.15">
      <c r="A4648" s="232">
        <v>4672</v>
      </c>
      <c r="B4648" t="s">
        <v>11850</v>
      </c>
      <c r="C4648" t="s">
        <v>11851</v>
      </c>
      <c r="D4648" t="s">
        <v>419</v>
      </c>
      <c r="E4648" s="2" t="s">
        <v>269</v>
      </c>
      <c r="F4648" t="s">
        <v>1932</v>
      </c>
      <c r="G4648" s="2" t="s">
        <v>761</v>
      </c>
      <c r="H4648" t="s">
        <v>1405</v>
      </c>
    </row>
    <row r="4649" spans="1:8" x14ac:dyDescent="0.15">
      <c r="A4649" s="232">
        <v>4673</v>
      </c>
      <c r="B4649" t="s">
        <v>11852</v>
      </c>
      <c r="C4649" t="s">
        <v>11853</v>
      </c>
      <c r="D4649" t="s">
        <v>442</v>
      </c>
      <c r="E4649" s="2" t="s">
        <v>269</v>
      </c>
      <c r="F4649" t="s">
        <v>1932</v>
      </c>
      <c r="G4649" s="2" t="s">
        <v>539</v>
      </c>
      <c r="H4649" t="s">
        <v>1405</v>
      </c>
    </row>
    <row r="4650" spans="1:8" x14ac:dyDescent="0.15">
      <c r="A4650" s="232">
        <v>4674</v>
      </c>
      <c r="B4650" t="s">
        <v>11854</v>
      </c>
      <c r="C4650" t="s">
        <v>11855</v>
      </c>
      <c r="D4650" t="s">
        <v>442</v>
      </c>
      <c r="E4650" s="2" t="s">
        <v>271</v>
      </c>
      <c r="F4650" t="s">
        <v>1932</v>
      </c>
      <c r="G4650" s="2" t="s">
        <v>2874</v>
      </c>
      <c r="H4650" t="s">
        <v>1405</v>
      </c>
    </row>
    <row r="4651" spans="1:8" x14ac:dyDescent="0.15">
      <c r="A4651" s="232">
        <v>4675</v>
      </c>
      <c r="B4651" t="s">
        <v>11856</v>
      </c>
      <c r="C4651" t="s">
        <v>11857</v>
      </c>
      <c r="D4651" t="s">
        <v>442</v>
      </c>
      <c r="E4651" s="2" t="s">
        <v>269</v>
      </c>
      <c r="F4651" t="s">
        <v>2689</v>
      </c>
      <c r="G4651" s="2" t="s">
        <v>957</v>
      </c>
      <c r="H4651" t="s">
        <v>1405</v>
      </c>
    </row>
    <row r="4652" spans="1:8" x14ac:dyDescent="0.15">
      <c r="A4652" s="232">
        <v>4676</v>
      </c>
      <c r="B4652" t="s">
        <v>11858</v>
      </c>
      <c r="C4652" t="s">
        <v>11859</v>
      </c>
      <c r="D4652" t="s">
        <v>442</v>
      </c>
      <c r="E4652" s="2" t="s">
        <v>271</v>
      </c>
      <c r="F4652" t="s">
        <v>1932</v>
      </c>
      <c r="G4652" s="2" t="s">
        <v>885</v>
      </c>
      <c r="H4652" t="s">
        <v>1405</v>
      </c>
    </row>
    <row r="4653" spans="1:8" x14ac:dyDescent="0.15">
      <c r="A4653" s="232">
        <v>4677</v>
      </c>
      <c r="B4653" t="s">
        <v>11860</v>
      </c>
      <c r="C4653" t="s">
        <v>11861</v>
      </c>
      <c r="D4653" t="s">
        <v>442</v>
      </c>
      <c r="E4653" s="2" t="s">
        <v>270</v>
      </c>
      <c r="F4653" t="s">
        <v>1932</v>
      </c>
      <c r="G4653" s="2" t="s">
        <v>1092</v>
      </c>
      <c r="H4653" t="s">
        <v>1405</v>
      </c>
    </row>
    <row r="4654" spans="1:8" x14ac:dyDescent="0.15">
      <c r="A4654" s="232">
        <v>4678</v>
      </c>
      <c r="B4654" t="s">
        <v>11862</v>
      </c>
      <c r="C4654" t="s">
        <v>11863</v>
      </c>
      <c r="D4654" t="s">
        <v>442</v>
      </c>
      <c r="E4654" s="2" t="s">
        <v>270</v>
      </c>
      <c r="F4654" t="s">
        <v>1932</v>
      </c>
      <c r="G4654" s="2" t="s">
        <v>1027</v>
      </c>
      <c r="H4654" t="s">
        <v>1405</v>
      </c>
    </row>
    <row r="4655" spans="1:8" x14ac:dyDescent="0.15">
      <c r="A4655" s="232">
        <v>4679</v>
      </c>
      <c r="B4655" t="s">
        <v>11864</v>
      </c>
      <c r="C4655" t="s">
        <v>11865</v>
      </c>
      <c r="D4655" t="s">
        <v>442</v>
      </c>
      <c r="E4655" s="2" t="s">
        <v>271</v>
      </c>
      <c r="F4655" t="s">
        <v>1932</v>
      </c>
      <c r="G4655" s="2" t="s">
        <v>1162</v>
      </c>
      <c r="H4655" t="s">
        <v>1405</v>
      </c>
    </row>
    <row r="4656" spans="1:8" x14ac:dyDescent="0.15">
      <c r="A4656" s="232">
        <v>4680</v>
      </c>
      <c r="B4656" t="s">
        <v>11866</v>
      </c>
      <c r="C4656" t="s">
        <v>11867</v>
      </c>
      <c r="D4656" t="s">
        <v>442</v>
      </c>
      <c r="E4656" s="2" t="s">
        <v>271</v>
      </c>
      <c r="F4656" t="s">
        <v>1932</v>
      </c>
      <c r="G4656" s="2" t="s">
        <v>583</v>
      </c>
      <c r="H4656" t="s">
        <v>1405</v>
      </c>
    </row>
    <row r="4657" spans="1:8" x14ac:dyDescent="0.15">
      <c r="A4657" s="232">
        <v>4681</v>
      </c>
      <c r="B4657" t="s">
        <v>11868</v>
      </c>
      <c r="C4657" t="s">
        <v>11869</v>
      </c>
      <c r="D4657" t="s">
        <v>442</v>
      </c>
      <c r="E4657" s="2" t="s">
        <v>269</v>
      </c>
      <c r="F4657" t="s">
        <v>1932</v>
      </c>
      <c r="G4657" s="2" t="s">
        <v>789</v>
      </c>
      <c r="H4657" t="s">
        <v>1405</v>
      </c>
    </row>
    <row r="4658" spans="1:8" x14ac:dyDescent="0.15">
      <c r="A4658" s="232">
        <v>4682</v>
      </c>
      <c r="B4658" t="s">
        <v>11870</v>
      </c>
      <c r="C4658" t="s">
        <v>11871</v>
      </c>
      <c r="D4658" t="s">
        <v>442</v>
      </c>
      <c r="E4658" s="2" t="s">
        <v>269</v>
      </c>
      <c r="F4658" t="s">
        <v>1932</v>
      </c>
      <c r="G4658" s="2" t="s">
        <v>3103</v>
      </c>
      <c r="H4658" t="s">
        <v>1405</v>
      </c>
    </row>
    <row r="4659" spans="1:8" x14ac:dyDescent="0.15">
      <c r="A4659" s="232">
        <v>4683</v>
      </c>
      <c r="B4659" t="s">
        <v>11872</v>
      </c>
      <c r="C4659" t="s">
        <v>11873</v>
      </c>
      <c r="D4659" t="s">
        <v>442</v>
      </c>
      <c r="E4659" s="2" t="s">
        <v>271</v>
      </c>
      <c r="F4659" t="s">
        <v>1932</v>
      </c>
      <c r="G4659" s="2" t="s">
        <v>802</v>
      </c>
      <c r="H4659" t="s">
        <v>1405</v>
      </c>
    </row>
    <row r="4660" spans="1:8" x14ac:dyDescent="0.15">
      <c r="A4660" s="232">
        <v>4684</v>
      </c>
      <c r="B4660" t="s">
        <v>11874</v>
      </c>
      <c r="C4660" t="s">
        <v>11875</v>
      </c>
      <c r="D4660" t="s">
        <v>442</v>
      </c>
      <c r="E4660" s="2" t="s">
        <v>270</v>
      </c>
      <c r="F4660" t="s">
        <v>1932</v>
      </c>
      <c r="G4660" s="2" t="s">
        <v>1068</v>
      </c>
      <c r="H4660" t="s">
        <v>1405</v>
      </c>
    </row>
    <row r="4661" spans="1:8" x14ac:dyDescent="0.15">
      <c r="A4661" s="232">
        <v>4685</v>
      </c>
      <c r="B4661" t="s">
        <v>11876</v>
      </c>
      <c r="C4661" t="s">
        <v>11877</v>
      </c>
      <c r="D4661" t="s">
        <v>442</v>
      </c>
      <c r="E4661" s="2" t="s">
        <v>269</v>
      </c>
      <c r="F4661" t="s">
        <v>1932</v>
      </c>
      <c r="G4661" s="2" t="s">
        <v>1121</v>
      </c>
      <c r="H4661" t="s">
        <v>1405</v>
      </c>
    </row>
    <row r="4662" spans="1:8" x14ac:dyDescent="0.15">
      <c r="A4662" s="232">
        <v>4686</v>
      </c>
      <c r="B4662" t="s">
        <v>11878</v>
      </c>
      <c r="C4662" t="s">
        <v>11879</v>
      </c>
      <c r="D4662" t="s">
        <v>442</v>
      </c>
      <c r="E4662" s="2" t="s">
        <v>269</v>
      </c>
      <c r="F4662" t="s">
        <v>1932</v>
      </c>
      <c r="G4662" s="2" t="s">
        <v>4796</v>
      </c>
      <c r="H4662" t="s">
        <v>1405</v>
      </c>
    </row>
    <row r="4663" spans="1:8" x14ac:dyDescent="0.15">
      <c r="A4663" s="232">
        <v>4687</v>
      </c>
      <c r="B4663" t="s">
        <v>11880</v>
      </c>
      <c r="C4663" t="s">
        <v>11881</v>
      </c>
      <c r="D4663" t="s">
        <v>442</v>
      </c>
      <c r="E4663" s="2" t="s">
        <v>269</v>
      </c>
      <c r="F4663" t="s">
        <v>1932</v>
      </c>
      <c r="G4663" s="2" t="s">
        <v>530</v>
      </c>
      <c r="H4663" t="s">
        <v>1405</v>
      </c>
    </row>
    <row r="4664" spans="1:8" x14ac:dyDescent="0.15">
      <c r="A4664" s="232">
        <v>4688</v>
      </c>
      <c r="B4664" t="s">
        <v>11882</v>
      </c>
      <c r="C4664" t="s">
        <v>11883</v>
      </c>
      <c r="D4664" t="s">
        <v>442</v>
      </c>
      <c r="E4664" s="2" t="s">
        <v>270</v>
      </c>
      <c r="F4664" t="s">
        <v>1932</v>
      </c>
      <c r="G4664" s="2" t="s">
        <v>812</v>
      </c>
      <c r="H4664" t="s">
        <v>1405</v>
      </c>
    </row>
    <row r="4665" spans="1:8" x14ac:dyDescent="0.15">
      <c r="A4665" s="232">
        <v>4689</v>
      </c>
      <c r="B4665" t="s">
        <v>11884</v>
      </c>
      <c r="C4665" t="s">
        <v>11885</v>
      </c>
      <c r="D4665" t="s">
        <v>368</v>
      </c>
      <c r="E4665" s="2" t="s">
        <v>271</v>
      </c>
      <c r="F4665" t="s">
        <v>2066</v>
      </c>
      <c r="G4665" s="2" t="s">
        <v>11886</v>
      </c>
      <c r="H4665" t="s">
        <v>1405</v>
      </c>
    </row>
    <row r="4666" spans="1:8" x14ac:dyDescent="0.15">
      <c r="A4666" s="232">
        <v>4690</v>
      </c>
      <c r="B4666" t="s">
        <v>11887</v>
      </c>
      <c r="C4666" t="s">
        <v>11888</v>
      </c>
      <c r="D4666" t="s">
        <v>402</v>
      </c>
      <c r="E4666" s="2" t="s">
        <v>271</v>
      </c>
      <c r="F4666" t="s">
        <v>2087</v>
      </c>
      <c r="G4666" s="2" t="s">
        <v>496</v>
      </c>
      <c r="H4666" t="s">
        <v>1405</v>
      </c>
    </row>
    <row r="4667" spans="1:8" x14ac:dyDescent="0.15">
      <c r="A4667" s="232">
        <v>4691</v>
      </c>
      <c r="B4667" t="s">
        <v>11889</v>
      </c>
      <c r="C4667" t="s">
        <v>11890</v>
      </c>
      <c r="D4667" t="s">
        <v>402</v>
      </c>
      <c r="E4667" s="2" t="s">
        <v>271</v>
      </c>
      <c r="F4667" t="s">
        <v>2087</v>
      </c>
      <c r="G4667" s="2" t="s">
        <v>837</v>
      </c>
      <c r="H4667" t="s">
        <v>1405</v>
      </c>
    </row>
    <row r="4668" spans="1:8" x14ac:dyDescent="0.15">
      <c r="A4668" s="232">
        <v>4692</v>
      </c>
      <c r="B4668" t="s">
        <v>11891</v>
      </c>
      <c r="C4668" t="s">
        <v>11892</v>
      </c>
      <c r="D4668" t="s">
        <v>402</v>
      </c>
      <c r="E4668" s="2" t="s">
        <v>271</v>
      </c>
      <c r="F4668" t="s">
        <v>2206</v>
      </c>
      <c r="G4668" s="2" t="s">
        <v>2739</v>
      </c>
      <c r="H4668" t="s">
        <v>1405</v>
      </c>
    </row>
    <row r="4669" spans="1:8" x14ac:dyDescent="0.15">
      <c r="A4669" s="232">
        <v>4693</v>
      </c>
      <c r="B4669" t="s">
        <v>11893</v>
      </c>
      <c r="C4669" t="s">
        <v>11894</v>
      </c>
      <c r="D4669" t="s">
        <v>402</v>
      </c>
      <c r="E4669" s="2" t="s">
        <v>271</v>
      </c>
      <c r="F4669" t="s">
        <v>2087</v>
      </c>
      <c r="G4669" s="2" t="s">
        <v>6102</v>
      </c>
      <c r="H4669" t="s">
        <v>1405</v>
      </c>
    </row>
    <row r="4670" spans="1:8" x14ac:dyDescent="0.15">
      <c r="A4670" s="232">
        <v>4694</v>
      </c>
      <c r="B4670" t="s">
        <v>11895</v>
      </c>
      <c r="C4670" t="s">
        <v>11896</v>
      </c>
      <c r="D4670" t="s">
        <v>402</v>
      </c>
      <c r="E4670" s="2" t="s">
        <v>271</v>
      </c>
      <c r="F4670" t="s">
        <v>2087</v>
      </c>
      <c r="G4670" s="2" t="s">
        <v>1034</v>
      </c>
      <c r="H4670" t="s">
        <v>1405</v>
      </c>
    </row>
    <row r="4671" spans="1:8" x14ac:dyDescent="0.15">
      <c r="A4671" s="232">
        <v>4695</v>
      </c>
      <c r="B4671" t="s">
        <v>11897</v>
      </c>
      <c r="C4671" t="s">
        <v>11898</v>
      </c>
      <c r="D4671" t="s">
        <v>402</v>
      </c>
      <c r="E4671" s="2" t="s">
        <v>271</v>
      </c>
      <c r="F4671" t="s">
        <v>2087</v>
      </c>
      <c r="G4671" s="2" t="s">
        <v>872</v>
      </c>
      <c r="H4671" t="s">
        <v>1405</v>
      </c>
    </row>
    <row r="4672" spans="1:8" x14ac:dyDescent="0.15">
      <c r="A4672" s="232">
        <v>4696</v>
      </c>
      <c r="B4672" t="s">
        <v>11899</v>
      </c>
      <c r="C4672" t="s">
        <v>11900</v>
      </c>
      <c r="D4672" t="s">
        <v>402</v>
      </c>
      <c r="E4672" s="2" t="s">
        <v>271</v>
      </c>
      <c r="F4672" t="s">
        <v>2087</v>
      </c>
      <c r="G4672" s="2" t="s">
        <v>2296</v>
      </c>
      <c r="H4672" t="s">
        <v>1405</v>
      </c>
    </row>
    <row r="4673" spans="1:8" x14ac:dyDescent="0.15">
      <c r="A4673" s="232">
        <v>4697</v>
      </c>
      <c r="B4673" t="s">
        <v>11901</v>
      </c>
      <c r="C4673" t="s">
        <v>11902</v>
      </c>
      <c r="D4673" t="s">
        <v>402</v>
      </c>
      <c r="E4673" s="2" t="s">
        <v>271</v>
      </c>
      <c r="F4673" t="s">
        <v>2087</v>
      </c>
      <c r="G4673" s="2" t="s">
        <v>1297</v>
      </c>
      <c r="H4673" t="s">
        <v>1405</v>
      </c>
    </row>
    <row r="4674" spans="1:8" x14ac:dyDescent="0.15">
      <c r="A4674" s="232">
        <v>4698</v>
      </c>
      <c r="B4674" t="s">
        <v>11903</v>
      </c>
      <c r="C4674" t="s">
        <v>11904</v>
      </c>
      <c r="D4674" t="s">
        <v>402</v>
      </c>
      <c r="E4674" s="2" t="s">
        <v>271</v>
      </c>
      <c r="F4674" t="s">
        <v>2087</v>
      </c>
      <c r="G4674" s="2" t="s">
        <v>1224</v>
      </c>
      <c r="H4674" t="s">
        <v>1405</v>
      </c>
    </row>
    <row r="4675" spans="1:8" x14ac:dyDescent="0.15">
      <c r="A4675" s="232">
        <v>4699</v>
      </c>
      <c r="B4675" t="s">
        <v>11905</v>
      </c>
      <c r="C4675" t="s">
        <v>11906</v>
      </c>
      <c r="D4675" t="s">
        <v>402</v>
      </c>
      <c r="E4675" s="2" t="s">
        <v>270</v>
      </c>
      <c r="F4675" t="s">
        <v>2087</v>
      </c>
      <c r="G4675" s="2" t="s">
        <v>557</v>
      </c>
      <c r="H4675" t="s">
        <v>1405</v>
      </c>
    </row>
    <row r="4676" spans="1:8" x14ac:dyDescent="0.15">
      <c r="A4676" s="232">
        <v>4700</v>
      </c>
      <c r="B4676" t="s">
        <v>11907</v>
      </c>
      <c r="C4676" t="s">
        <v>11908</v>
      </c>
      <c r="D4676" t="s">
        <v>402</v>
      </c>
      <c r="E4676" s="2" t="s">
        <v>270</v>
      </c>
      <c r="F4676" t="s">
        <v>2087</v>
      </c>
      <c r="G4676" s="2" t="s">
        <v>508</v>
      </c>
      <c r="H4676" t="s">
        <v>1405</v>
      </c>
    </row>
    <row r="4677" spans="1:8" x14ac:dyDescent="0.15">
      <c r="A4677" s="232">
        <v>4701</v>
      </c>
      <c r="B4677" t="s">
        <v>11909</v>
      </c>
      <c r="C4677" t="s">
        <v>11910</v>
      </c>
      <c r="D4677" t="s">
        <v>402</v>
      </c>
      <c r="E4677" s="2" t="s">
        <v>270</v>
      </c>
      <c r="F4677" t="s">
        <v>2087</v>
      </c>
      <c r="G4677" s="2" t="s">
        <v>1107</v>
      </c>
      <c r="H4677" t="s">
        <v>1405</v>
      </c>
    </row>
    <row r="4678" spans="1:8" x14ac:dyDescent="0.15">
      <c r="A4678" s="232">
        <v>4702</v>
      </c>
      <c r="B4678" t="s">
        <v>11911</v>
      </c>
      <c r="C4678" t="s">
        <v>11912</v>
      </c>
      <c r="D4678" t="s">
        <v>402</v>
      </c>
      <c r="E4678" s="2" t="s">
        <v>270</v>
      </c>
      <c r="F4678" t="s">
        <v>2087</v>
      </c>
      <c r="G4678" s="2" t="s">
        <v>2013</v>
      </c>
      <c r="H4678" t="s">
        <v>1405</v>
      </c>
    </row>
    <row r="4679" spans="1:8" x14ac:dyDescent="0.15">
      <c r="A4679" s="232">
        <v>4703</v>
      </c>
      <c r="B4679" t="s">
        <v>11913</v>
      </c>
      <c r="C4679" t="s">
        <v>11914</v>
      </c>
      <c r="D4679" t="s">
        <v>402</v>
      </c>
      <c r="E4679" s="2" t="s">
        <v>270</v>
      </c>
      <c r="F4679" t="s">
        <v>2087</v>
      </c>
      <c r="G4679" s="2" t="s">
        <v>2073</v>
      </c>
      <c r="H4679" t="s">
        <v>1405</v>
      </c>
    </row>
    <row r="4680" spans="1:8" x14ac:dyDescent="0.15">
      <c r="A4680" s="232">
        <v>4704</v>
      </c>
      <c r="B4680" t="s">
        <v>11915</v>
      </c>
      <c r="C4680" t="s">
        <v>11916</v>
      </c>
      <c r="D4680" t="s">
        <v>402</v>
      </c>
      <c r="E4680" s="2" t="s">
        <v>270</v>
      </c>
      <c r="F4680" t="s">
        <v>1932</v>
      </c>
      <c r="G4680" s="2" t="s">
        <v>1099</v>
      </c>
      <c r="H4680" t="s">
        <v>1405</v>
      </c>
    </row>
    <row r="4681" spans="1:8" x14ac:dyDescent="0.15">
      <c r="A4681" s="232">
        <v>4705</v>
      </c>
      <c r="B4681" t="s">
        <v>11917</v>
      </c>
      <c r="C4681" t="s">
        <v>11918</v>
      </c>
      <c r="D4681" t="s">
        <v>402</v>
      </c>
      <c r="E4681" s="2" t="s">
        <v>270</v>
      </c>
      <c r="F4681" t="s">
        <v>2087</v>
      </c>
      <c r="G4681" s="2" t="s">
        <v>7695</v>
      </c>
      <c r="H4681" t="s">
        <v>1405</v>
      </c>
    </row>
    <row r="4682" spans="1:8" x14ac:dyDescent="0.15">
      <c r="A4682" s="232">
        <v>4706</v>
      </c>
      <c r="B4682" t="s">
        <v>11919</v>
      </c>
      <c r="C4682" t="s">
        <v>11920</v>
      </c>
      <c r="D4682" t="s">
        <v>402</v>
      </c>
      <c r="E4682" s="2" t="s">
        <v>270</v>
      </c>
      <c r="F4682" t="s">
        <v>2087</v>
      </c>
      <c r="G4682" s="2" t="s">
        <v>745</v>
      </c>
      <c r="H4682" t="s">
        <v>1405</v>
      </c>
    </row>
    <row r="4683" spans="1:8" x14ac:dyDescent="0.15">
      <c r="A4683" s="232">
        <v>4707</v>
      </c>
      <c r="B4683" t="s">
        <v>11921</v>
      </c>
      <c r="C4683" t="s">
        <v>11922</v>
      </c>
      <c r="D4683" t="s">
        <v>402</v>
      </c>
      <c r="E4683" s="2" t="s">
        <v>270</v>
      </c>
      <c r="F4683" t="s">
        <v>2087</v>
      </c>
      <c r="G4683" s="2" t="s">
        <v>2628</v>
      </c>
      <c r="H4683" t="s">
        <v>1405</v>
      </c>
    </row>
    <row r="4684" spans="1:8" x14ac:dyDescent="0.15">
      <c r="A4684" s="232">
        <v>4708</v>
      </c>
      <c r="B4684" t="s">
        <v>11923</v>
      </c>
      <c r="C4684" t="s">
        <v>11924</v>
      </c>
      <c r="D4684" t="s">
        <v>402</v>
      </c>
      <c r="E4684" s="2" t="s">
        <v>269</v>
      </c>
      <c r="F4684" t="s">
        <v>2087</v>
      </c>
      <c r="G4684" s="2" t="s">
        <v>664</v>
      </c>
      <c r="H4684" t="s">
        <v>1405</v>
      </c>
    </row>
    <row r="4685" spans="1:8" x14ac:dyDescent="0.15">
      <c r="A4685" s="232">
        <v>4709</v>
      </c>
      <c r="B4685" t="s">
        <v>11925</v>
      </c>
      <c r="C4685" t="s">
        <v>11926</v>
      </c>
      <c r="D4685" t="s">
        <v>402</v>
      </c>
      <c r="E4685" s="2" t="s">
        <v>269</v>
      </c>
      <c r="F4685" t="s">
        <v>2206</v>
      </c>
      <c r="G4685" s="2" t="s">
        <v>1334</v>
      </c>
      <c r="H4685" t="s">
        <v>1405</v>
      </c>
    </row>
    <row r="4686" spans="1:8" x14ac:dyDescent="0.15">
      <c r="A4686" s="232">
        <v>4710</v>
      </c>
      <c r="B4686" t="s">
        <v>11927</v>
      </c>
      <c r="C4686" t="s">
        <v>11928</v>
      </c>
      <c r="D4686" t="s">
        <v>402</v>
      </c>
      <c r="E4686" s="2" t="s">
        <v>269</v>
      </c>
      <c r="F4686" t="s">
        <v>2087</v>
      </c>
      <c r="G4686" s="2" t="s">
        <v>908</v>
      </c>
      <c r="H4686" t="s">
        <v>1405</v>
      </c>
    </row>
    <row r="4687" spans="1:8" x14ac:dyDescent="0.15">
      <c r="A4687" s="232">
        <v>4711</v>
      </c>
      <c r="B4687" t="s">
        <v>11929</v>
      </c>
      <c r="C4687" t="s">
        <v>11930</v>
      </c>
      <c r="D4687" t="s">
        <v>402</v>
      </c>
      <c r="E4687" s="2" t="s">
        <v>269</v>
      </c>
      <c r="F4687" t="s">
        <v>2087</v>
      </c>
      <c r="G4687" s="2" t="s">
        <v>737</v>
      </c>
      <c r="H4687" t="s">
        <v>1405</v>
      </c>
    </row>
    <row r="4688" spans="1:8" x14ac:dyDescent="0.15">
      <c r="A4688" s="232">
        <v>4712</v>
      </c>
      <c r="B4688" t="s">
        <v>11931</v>
      </c>
      <c r="C4688" t="s">
        <v>11932</v>
      </c>
      <c r="D4688" t="s">
        <v>402</v>
      </c>
      <c r="E4688" s="2" t="s">
        <v>269</v>
      </c>
      <c r="F4688" t="s">
        <v>2206</v>
      </c>
      <c r="G4688" s="2" t="s">
        <v>3583</v>
      </c>
      <c r="H4688" t="s">
        <v>1405</v>
      </c>
    </row>
    <row r="4689" spans="1:8" x14ac:dyDescent="0.15">
      <c r="A4689" s="232">
        <v>4713</v>
      </c>
      <c r="B4689" t="s">
        <v>11933</v>
      </c>
      <c r="C4689" t="s">
        <v>11934</v>
      </c>
      <c r="D4689" t="s">
        <v>402</v>
      </c>
      <c r="E4689" s="2" t="s">
        <v>269</v>
      </c>
      <c r="F4689" t="s">
        <v>2206</v>
      </c>
      <c r="G4689" s="2" t="s">
        <v>827</v>
      </c>
      <c r="H4689" t="s">
        <v>1405</v>
      </c>
    </row>
    <row r="4690" spans="1:8" x14ac:dyDescent="0.15">
      <c r="A4690" s="232">
        <v>4714</v>
      </c>
      <c r="B4690" t="s">
        <v>11935</v>
      </c>
      <c r="C4690" t="s">
        <v>11936</v>
      </c>
      <c r="D4690" t="s">
        <v>402</v>
      </c>
      <c r="E4690" s="2" t="s">
        <v>269</v>
      </c>
      <c r="F4690" t="s">
        <v>2087</v>
      </c>
      <c r="G4690" s="2" t="s">
        <v>622</v>
      </c>
      <c r="H4690" t="s">
        <v>1405</v>
      </c>
    </row>
    <row r="4691" spans="1:8" x14ac:dyDescent="0.15">
      <c r="A4691" s="232">
        <v>4715</v>
      </c>
      <c r="B4691" t="s">
        <v>11937</v>
      </c>
      <c r="C4691" t="s">
        <v>11938</v>
      </c>
      <c r="D4691" t="s">
        <v>402</v>
      </c>
      <c r="E4691" s="2" t="s">
        <v>269</v>
      </c>
      <c r="F4691" t="s">
        <v>2366</v>
      </c>
      <c r="G4691" s="2" t="s">
        <v>2217</v>
      </c>
      <c r="H4691" t="s">
        <v>1405</v>
      </c>
    </row>
    <row r="4692" spans="1:8" x14ac:dyDescent="0.15">
      <c r="A4692" s="232">
        <v>4716</v>
      </c>
      <c r="B4692" t="s">
        <v>11939</v>
      </c>
      <c r="C4692" t="s">
        <v>11940</v>
      </c>
      <c r="D4692" t="s">
        <v>402</v>
      </c>
      <c r="E4692" s="2" t="s">
        <v>269</v>
      </c>
      <c r="F4692" t="s">
        <v>2366</v>
      </c>
      <c r="G4692" s="2" t="s">
        <v>665</v>
      </c>
      <c r="H4692" t="s">
        <v>1405</v>
      </c>
    </row>
    <row r="4693" spans="1:8" x14ac:dyDescent="0.15">
      <c r="A4693" s="232">
        <v>4717</v>
      </c>
      <c r="B4693" t="s">
        <v>11941</v>
      </c>
      <c r="C4693" t="s">
        <v>11942</v>
      </c>
      <c r="D4693" t="s">
        <v>402</v>
      </c>
      <c r="E4693" s="2" t="s">
        <v>269</v>
      </c>
      <c r="F4693" t="s">
        <v>2087</v>
      </c>
      <c r="G4693" s="2" t="s">
        <v>533</v>
      </c>
      <c r="H4693" t="s">
        <v>1405</v>
      </c>
    </row>
    <row r="4694" spans="1:8" x14ac:dyDescent="0.15">
      <c r="A4694" s="232">
        <v>4718</v>
      </c>
      <c r="B4694" t="s">
        <v>11943</v>
      </c>
      <c r="C4694" t="s">
        <v>11944</v>
      </c>
      <c r="D4694" t="s">
        <v>402</v>
      </c>
      <c r="E4694" s="2" t="s">
        <v>269</v>
      </c>
      <c r="F4694" t="s">
        <v>2087</v>
      </c>
      <c r="G4694" s="2" t="s">
        <v>753</v>
      </c>
      <c r="H4694" t="s">
        <v>1405</v>
      </c>
    </row>
    <row r="4695" spans="1:8" x14ac:dyDescent="0.15">
      <c r="A4695" s="232">
        <v>4719</v>
      </c>
      <c r="B4695" t="s">
        <v>11945</v>
      </c>
      <c r="C4695" t="s">
        <v>11946</v>
      </c>
      <c r="D4695" t="s">
        <v>402</v>
      </c>
      <c r="E4695" s="2" t="s">
        <v>1392</v>
      </c>
      <c r="F4695" t="s">
        <v>2087</v>
      </c>
      <c r="G4695" s="2" t="s">
        <v>1018</v>
      </c>
      <c r="H4695" t="s">
        <v>1405</v>
      </c>
    </row>
    <row r="4696" spans="1:8" x14ac:dyDescent="0.15">
      <c r="A4696" s="232">
        <v>4720</v>
      </c>
      <c r="B4696" t="s">
        <v>11947</v>
      </c>
      <c r="C4696" t="s">
        <v>11948</v>
      </c>
      <c r="D4696" t="s">
        <v>402</v>
      </c>
      <c r="E4696" s="2" t="s">
        <v>1392</v>
      </c>
      <c r="F4696" t="s">
        <v>2087</v>
      </c>
      <c r="G4696" s="2" t="s">
        <v>1263</v>
      </c>
      <c r="H4696" t="s">
        <v>1405</v>
      </c>
    </row>
    <row r="4697" spans="1:8" x14ac:dyDescent="0.15">
      <c r="A4697" s="232">
        <v>4721</v>
      </c>
      <c r="B4697" t="s">
        <v>11949</v>
      </c>
      <c r="C4697" t="s">
        <v>11950</v>
      </c>
      <c r="D4697" t="s">
        <v>402</v>
      </c>
      <c r="E4697" s="2" t="s">
        <v>1392</v>
      </c>
      <c r="F4697" t="s">
        <v>2206</v>
      </c>
      <c r="G4697" s="2" t="s">
        <v>1205</v>
      </c>
      <c r="H4697" t="s">
        <v>1405</v>
      </c>
    </row>
    <row r="4698" spans="1:8" x14ac:dyDescent="0.15">
      <c r="A4698" s="232">
        <v>4722</v>
      </c>
      <c r="B4698" t="s">
        <v>11951</v>
      </c>
      <c r="C4698" t="s">
        <v>11952</v>
      </c>
      <c r="D4698" t="s">
        <v>402</v>
      </c>
      <c r="E4698" s="2" t="s">
        <v>1392</v>
      </c>
      <c r="F4698" t="s">
        <v>2206</v>
      </c>
      <c r="G4698" s="2" t="s">
        <v>11953</v>
      </c>
      <c r="H4698" t="s">
        <v>1405</v>
      </c>
    </row>
    <row r="4699" spans="1:8" x14ac:dyDescent="0.15">
      <c r="A4699" s="232">
        <v>4723</v>
      </c>
      <c r="B4699" t="s">
        <v>11954</v>
      </c>
      <c r="C4699" t="s">
        <v>11955</v>
      </c>
      <c r="D4699" t="s">
        <v>402</v>
      </c>
      <c r="E4699" s="2" t="s">
        <v>1392</v>
      </c>
      <c r="F4699" t="s">
        <v>2087</v>
      </c>
      <c r="G4699" s="2" t="s">
        <v>3824</v>
      </c>
      <c r="H4699" t="s">
        <v>1405</v>
      </c>
    </row>
    <row r="4700" spans="1:8" x14ac:dyDescent="0.15">
      <c r="A4700" s="232">
        <v>4724</v>
      </c>
      <c r="B4700" t="s">
        <v>11956</v>
      </c>
      <c r="C4700" t="s">
        <v>11957</v>
      </c>
      <c r="D4700" t="s">
        <v>402</v>
      </c>
      <c r="E4700" s="2" t="s">
        <v>1392</v>
      </c>
      <c r="F4700" t="s">
        <v>2087</v>
      </c>
      <c r="G4700" s="2" t="s">
        <v>1364</v>
      </c>
      <c r="H4700" t="s">
        <v>1405</v>
      </c>
    </row>
    <row r="4701" spans="1:8" x14ac:dyDescent="0.15">
      <c r="A4701" s="232">
        <v>4725</v>
      </c>
      <c r="B4701" t="s">
        <v>11958</v>
      </c>
      <c r="C4701" t="s">
        <v>11959</v>
      </c>
      <c r="D4701" t="s">
        <v>402</v>
      </c>
      <c r="E4701" s="2" t="s">
        <v>1392</v>
      </c>
      <c r="F4701" t="s">
        <v>2087</v>
      </c>
      <c r="G4701" s="2" t="s">
        <v>3464</v>
      </c>
      <c r="H4701" t="s">
        <v>1405</v>
      </c>
    </row>
    <row r="4702" spans="1:8" x14ac:dyDescent="0.15">
      <c r="A4702" s="232">
        <v>4726</v>
      </c>
      <c r="B4702" t="s">
        <v>11960</v>
      </c>
      <c r="C4702" t="s">
        <v>11961</v>
      </c>
      <c r="D4702" t="s">
        <v>402</v>
      </c>
      <c r="E4702" s="2" t="s">
        <v>1392</v>
      </c>
      <c r="F4702" t="s">
        <v>2206</v>
      </c>
      <c r="G4702" s="2" t="s">
        <v>4392</v>
      </c>
      <c r="H4702" t="s">
        <v>1405</v>
      </c>
    </row>
    <row r="4703" spans="1:8" x14ac:dyDescent="0.15">
      <c r="A4703" s="232">
        <v>4727</v>
      </c>
      <c r="B4703" t="s">
        <v>11962</v>
      </c>
      <c r="C4703" t="s">
        <v>11388</v>
      </c>
      <c r="D4703" t="s">
        <v>402</v>
      </c>
      <c r="E4703" s="2" t="s">
        <v>1392</v>
      </c>
      <c r="F4703" t="s">
        <v>2087</v>
      </c>
      <c r="G4703" s="2" t="s">
        <v>11963</v>
      </c>
      <c r="H4703" t="s">
        <v>1405</v>
      </c>
    </row>
    <row r="4704" spans="1:8" x14ac:dyDescent="0.15">
      <c r="A4704" s="232">
        <v>4728</v>
      </c>
      <c r="B4704" t="s">
        <v>11964</v>
      </c>
      <c r="C4704" t="s">
        <v>11965</v>
      </c>
      <c r="D4704" t="s">
        <v>402</v>
      </c>
      <c r="E4704" s="2" t="s">
        <v>1392</v>
      </c>
      <c r="F4704" t="s">
        <v>2206</v>
      </c>
      <c r="G4704" s="2" t="s">
        <v>1342</v>
      </c>
      <c r="H4704" t="s">
        <v>1405</v>
      </c>
    </row>
    <row r="4705" spans="1:8" x14ac:dyDescent="0.15">
      <c r="A4705" s="232">
        <v>4729</v>
      </c>
      <c r="B4705" t="s">
        <v>11966</v>
      </c>
      <c r="C4705" t="s">
        <v>11967</v>
      </c>
      <c r="D4705" t="s">
        <v>424</v>
      </c>
      <c r="E4705" s="2" t="s">
        <v>1392</v>
      </c>
      <c r="F4705" t="s">
        <v>2003</v>
      </c>
      <c r="G4705" s="2" t="s">
        <v>1365</v>
      </c>
      <c r="H4705" t="s">
        <v>1406</v>
      </c>
    </row>
    <row r="4706" spans="1:8" x14ac:dyDescent="0.15">
      <c r="A4706" s="232">
        <v>4730</v>
      </c>
      <c r="B4706" t="s">
        <v>11968</v>
      </c>
      <c r="C4706" t="s">
        <v>11969</v>
      </c>
      <c r="D4706" t="s">
        <v>423</v>
      </c>
      <c r="E4706" s="2" t="s">
        <v>270</v>
      </c>
      <c r="F4706" t="s">
        <v>1932</v>
      </c>
      <c r="G4706" s="2" t="s">
        <v>718</v>
      </c>
      <c r="H4706" t="s">
        <v>1405</v>
      </c>
    </row>
    <row r="4707" spans="1:8" x14ac:dyDescent="0.15">
      <c r="A4707" s="232">
        <v>4731</v>
      </c>
      <c r="B4707" t="s">
        <v>11970</v>
      </c>
      <c r="C4707" t="s">
        <v>11971</v>
      </c>
      <c r="D4707" t="s">
        <v>423</v>
      </c>
      <c r="E4707" s="2" t="s">
        <v>270</v>
      </c>
      <c r="F4707" t="s">
        <v>2007</v>
      </c>
      <c r="G4707" s="2" t="s">
        <v>1027</v>
      </c>
      <c r="H4707" t="s">
        <v>1405</v>
      </c>
    </row>
    <row r="4708" spans="1:8" x14ac:dyDescent="0.15">
      <c r="A4708" s="232">
        <v>4732</v>
      </c>
      <c r="B4708" t="s">
        <v>11972</v>
      </c>
      <c r="C4708" t="s">
        <v>11973</v>
      </c>
      <c r="D4708" t="s">
        <v>423</v>
      </c>
      <c r="E4708" s="2" t="s">
        <v>270</v>
      </c>
      <c r="F4708" t="s">
        <v>1921</v>
      </c>
      <c r="G4708" s="2" t="s">
        <v>888</v>
      </c>
      <c r="H4708" t="s">
        <v>1405</v>
      </c>
    </row>
    <row r="4709" spans="1:8" x14ac:dyDescent="0.15">
      <c r="A4709" s="232">
        <v>4733</v>
      </c>
      <c r="B4709" t="s">
        <v>11974</v>
      </c>
      <c r="C4709" t="s">
        <v>11975</v>
      </c>
      <c r="D4709" t="s">
        <v>423</v>
      </c>
      <c r="E4709" s="2" t="s">
        <v>270</v>
      </c>
      <c r="F4709" t="s">
        <v>2003</v>
      </c>
      <c r="G4709" s="2" t="s">
        <v>784</v>
      </c>
      <c r="H4709" t="s">
        <v>1405</v>
      </c>
    </row>
    <row r="4710" spans="1:8" x14ac:dyDescent="0.15">
      <c r="A4710" s="232">
        <v>4734</v>
      </c>
      <c r="B4710" t="s">
        <v>11976</v>
      </c>
      <c r="C4710" t="s">
        <v>11977</v>
      </c>
      <c r="D4710" t="s">
        <v>423</v>
      </c>
      <c r="E4710" s="2" t="s">
        <v>270</v>
      </c>
      <c r="F4710" t="s">
        <v>2087</v>
      </c>
      <c r="G4710" s="2" t="s">
        <v>2073</v>
      </c>
      <c r="H4710" t="s">
        <v>1405</v>
      </c>
    </row>
    <row r="4711" spans="1:8" x14ac:dyDescent="0.15">
      <c r="A4711" s="232">
        <v>4735</v>
      </c>
      <c r="B4711" t="s">
        <v>11978</v>
      </c>
      <c r="C4711" t="s">
        <v>7029</v>
      </c>
      <c r="D4711" t="s">
        <v>423</v>
      </c>
      <c r="E4711" s="2" t="s">
        <v>269</v>
      </c>
      <c r="F4711" t="s">
        <v>1932</v>
      </c>
      <c r="G4711" s="2" t="s">
        <v>2457</v>
      </c>
      <c r="H4711" t="s">
        <v>1405</v>
      </c>
    </row>
    <row r="4712" spans="1:8" x14ac:dyDescent="0.15">
      <c r="A4712" s="232">
        <v>4736</v>
      </c>
      <c r="B4712" t="s">
        <v>11979</v>
      </c>
      <c r="C4712" t="s">
        <v>11980</v>
      </c>
      <c r="D4712" t="s">
        <v>423</v>
      </c>
      <c r="E4712" s="2" t="s">
        <v>269</v>
      </c>
      <c r="F4712" t="s">
        <v>1932</v>
      </c>
      <c r="G4712" s="2" t="s">
        <v>1366</v>
      </c>
      <c r="H4712" t="s">
        <v>1405</v>
      </c>
    </row>
    <row r="4713" spans="1:8" x14ac:dyDescent="0.15">
      <c r="A4713" s="232">
        <v>4737</v>
      </c>
      <c r="B4713" t="s">
        <v>11981</v>
      </c>
      <c r="C4713" t="s">
        <v>11982</v>
      </c>
      <c r="D4713" t="s">
        <v>423</v>
      </c>
      <c r="E4713" s="2" t="s">
        <v>269</v>
      </c>
      <c r="F4713" t="s">
        <v>2003</v>
      </c>
      <c r="G4713" s="2" t="s">
        <v>958</v>
      </c>
      <c r="H4713" t="s">
        <v>1405</v>
      </c>
    </row>
    <row r="4714" spans="1:8" x14ac:dyDescent="0.15">
      <c r="A4714" s="232">
        <v>4738</v>
      </c>
      <c r="B4714" t="s">
        <v>11983</v>
      </c>
      <c r="C4714" t="s">
        <v>11984</v>
      </c>
      <c r="D4714" t="s">
        <v>423</v>
      </c>
      <c r="E4714" s="2" t="s">
        <v>269</v>
      </c>
      <c r="F4714" t="s">
        <v>2003</v>
      </c>
      <c r="G4714" s="2" t="s">
        <v>1282</v>
      </c>
      <c r="H4714" t="s">
        <v>1405</v>
      </c>
    </row>
    <row r="4715" spans="1:8" x14ac:dyDescent="0.15">
      <c r="A4715" s="232">
        <v>4739</v>
      </c>
      <c r="B4715" t="s">
        <v>11985</v>
      </c>
      <c r="C4715" t="s">
        <v>11986</v>
      </c>
      <c r="D4715" t="s">
        <v>423</v>
      </c>
      <c r="E4715" s="2" t="s">
        <v>269</v>
      </c>
      <c r="F4715" t="s">
        <v>1910</v>
      </c>
      <c r="G4715" s="2" t="s">
        <v>956</v>
      </c>
      <c r="H4715" t="s">
        <v>1405</v>
      </c>
    </row>
    <row r="4716" spans="1:8" x14ac:dyDescent="0.15">
      <c r="A4716" s="232">
        <v>4740</v>
      </c>
      <c r="B4716" t="s">
        <v>11987</v>
      </c>
      <c r="C4716" t="s">
        <v>11988</v>
      </c>
      <c r="D4716" t="s">
        <v>423</v>
      </c>
      <c r="E4716" s="2" t="s">
        <v>269</v>
      </c>
      <c r="F4716" t="s">
        <v>2366</v>
      </c>
      <c r="G4716" s="2" t="s">
        <v>4568</v>
      </c>
      <c r="H4716" t="s">
        <v>1405</v>
      </c>
    </row>
    <row r="4717" spans="1:8" x14ac:dyDescent="0.15">
      <c r="A4717" s="232">
        <v>4741</v>
      </c>
      <c r="B4717" t="s">
        <v>11989</v>
      </c>
      <c r="C4717" t="s">
        <v>11990</v>
      </c>
      <c r="D4717" t="s">
        <v>423</v>
      </c>
      <c r="E4717" s="2" t="s">
        <v>269</v>
      </c>
      <c r="F4717" t="s">
        <v>1901</v>
      </c>
      <c r="G4717" s="2" t="s">
        <v>619</v>
      </c>
      <c r="H4717" t="s">
        <v>1405</v>
      </c>
    </row>
    <row r="4718" spans="1:8" x14ac:dyDescent="0.15">
      <c r="A4718" s="232">
        <v>4742</v>
      </c>
      <c r="B4718" t="s">
        <v>11991</v>
      </c>
      <c r="C4718" t="s">
        <v>11992</v>
      </c>
      <c r="D4718" t="s">
        <v>397</v>
      </c>
      <c r="E4718" s="2" t="s">
        <v>272</v>
      </c>
      <c r="F4718" t="s">
        <v>1964</v>
      </c>
      <c r="G4718" s="2" t="s">
        <v>7449</v>
      </c>
      <c r="H4718" t="s">
        <v>1405</v>
      </c>
    </row>
    <row r="4719" spans="1:8" x14ac:dyDescent="0.15">
      <c r="A4719" s="232">
        <v>4743</v>
      </c>
      <c r="B4719" t="s">
        <v>11993</v>
      </c>
      <c r="C4719" t="s">
        <v>11994</v>
      </c>
      <c r="D4719" t="s">
        <v>397</v>
      </c>
      <c r="E4719" s="2" t="s">
        <v>269</v>
      </c>
      <c r="F4719" t="s">
        <v>1901</v>
      </c>
      <c r="G4719" s="2" t="s">
        <v>498</v>
      </c>
      <c r="H4719" t="s">
        <v>1405</v>
      </c>
    </row>
    <row r="4720" spans="1:8" x14ac:dyDescent="0.15">
      <c r="A4720" s="232">
        <v>4744</v>
      </c>
      <c r="B4720" t="s">
        <v>11995</v>
      </c>
      <c r="C4720" t="s">
        <v>6746</v>
      </c>
      <c r="D4720" t="s">
        <v>397</v>
      </c>
      <c r="E4720" s="2" t="s">
        <v>271</v>
      </c>
      <c r="F4720" t="s">
        <v>2133</v>
      </c>
      <c r="G4720" s="2" t="s">
        <v>11996</v>
      </c>
      <c r="H4720" t="s">
        <v>1405</v>
      </c>
    </row>
    <row r="4721" spans="1:8" x14ac:dyDescent="0.15">
      <c r="A4721" s="232">
        <v>4745</v>
      </c>
      <c r="B4721" t="s">
        <v>11997</v>
      </c>
      <c r="C4721" t="s">
        <v>11998</v>
      </c>
      <c r="D4721" t="s">
        <v>397</v>
      </c>
      <c r="E4721" s="2" t="s">
        <v>270</v>
      </c>
      <c r="F4721" t="s">
        <v>2133</v>
      </c>
      <c r="G4721" s="2" t="s">
        <v>579</v>
      </c>
      <c r="H4721" t="s">
        <v>1405</v>
      </c>
    </row>
    <row r="4722" spans="1:8" x14ac:dyDescent="0.15">
      <c r="A4722" s="232">
        <v>4746</v>
      </c>
      <c r="B4722" t="s">
        <v>11999</v>
      </c>
      <c r="C4722" t="s">
        <v>12000</v>
      </c>
      <c r="D4722" t="s">
        <v>397</v>
      </c>
      <c r="E4722" s="2" t="s">
        <v>269</v>
      </c>
      <c r="F4722" t="s">
        <v>1901</v>
      </c>
      <c r="G4722" s="2" t="s">
        <v>979</v>
      </c>
      <c r="H4722" t="s">
        <v>1405</v>
      </c>
    </row>
    <row r="4723" spans="1:8" x14ac:dyDescent="0.15">
      <c r="A4723" s="232">
        <v>4747</v>
      </c>
      <c r="B4723" t="s">
        <v>12001</v>
      </c>
      <c r="C4723" t="s">
        <v>12002</v>
      </c>
      <c r="D4723" t="s">
        <v>397</v>
      </c>
      <c r="E4723" s="2" t="s">
        <v>269</v>
      </c>
      <c r="F4723" t="s">
        <v>1901</v>
      </c>
      <c r="G4723" s="2" t="s">
        <v>638</v>
      </c>
      <c r="H4723" t="s">
        <v>1405</v>
      </c>
    </row>
    <row r="4724" spans="1:8" x14ac:dyDescent="0.15">
      <c r="A4724" s="232">
        <v>4748</v>
      </c>
      <c r="B4724" t="s">
        <v>12003</v>
      </c>
      <c r="C4724" t="s">
        <v>12004</v>
      </c>
      <c r="D4724" t="s">
        <v>397</v>
      </c>
      <c r="E4724" s="2" t="s">
        <v>270</v>
      </c>
      <c r="F4724" t="s">
        <v>1910</v>
      </c>
      <c r="G4724" s="2" t="s">
        <v>998</v>
      </c>
      <c r="H4724" t="s">
        <v>1405</v>
      </c>
    </row>
    <row r="4725" spans="1:8" x14ac:dyDescent="0.15">
      <c r="A4725" s="232">
        <v>4749</v>
      </c>
      <c r="B4725" t="s">
        <v>12005</v>
      </c>
      <c r="C4725" t="s">
        <v>12006</v>
      </c>
      <c r="D4725" t="s">
        <v>397</v>
      </c>
      <c r="E4725" s="2" t="s">
        <v>270</v>
      </c>
      <c r="F4725" t="s">
        <v>1910</v>
      </c>
      <c r="G4725" s="2" t="s">
        <v>2628</v>
      </c>
      <c r="H4725" t="s">
        <v>1405</v>
      </c>
    </row>
    <row r="4726" spans="1:8" x14ac:dyDescent="0.15">
      <c r="A4726" s="232">
        <v>4750</v>
      </c>
      <c r="B4726" t="s">
        <v>12007</v>
      </c>
      <c r="C4726" t="s">
        <v>12008</v>
      </c>
      <c r="D4726" t="s">
        <v>397</v>
      </c>
      <c r="E4726" s="2" t="s">
        <v>270</v>
      </c>
      <c r="F4726" t="s">
        <v>2133</v>
      </c>
      <c r="G4726" s="2" t="s">
        <v>3908</v>
      </c>
      <c r="H4726" t="s">
        <v>1405</v>
      </c>
    </row>
    <row r="4727" spans="1:8" x14ac:dyDescent="0.15">
      <c r="A4727" s="232">
        <v>4751</v>
      </c>
      <c r="B4727" t="s">
        <v>12009</v>
      </c>
      <c r="C4727" t="s">
        <v>12010</v>
      </c>
      <c r="D4727" t="s">
        <v>397</v>
      </c>
      <c r="E4727" s="2" t="s">
        <v>270</v>
      </c>
      <c r="F4727" t="s">
        <v>1901</v>
      </c>
      <c r="G4727" s="2" t="s">
        <v>1351</v>
      </c>
      <c r="H4727" t="s">
        <v>1405</v>
      </c>
    </row>
    <row r="4728" spans="1:8" x14ac:dyDescent="0.15">
      <c r="A4728" s="232">
        <v>4752</v>
      </c>
      <c r="B4728" t="s">
        <v>12011</v>
      </c>
      <c r="C4728" t="s">
        <v>12012</v>
      </c>
      <c r="D4728" t="s">
        <v>397</v>
      </c>
      <c r="E4728" s="2" t="s">
        <v>270</v>
      </c>
      <c r="F4728" t="s">
        <v>1910</v>
      </c>
      <c r="G4728" s="2" t="s">
        <v>12013</v>
      </c>
      <c r="H4728" t="s">
        <v>1405</v>
      </c>
    </row>
    <row r="4729" spans="1:8" x14ac:dyDescent="0.15">
      <c r="A4729" s="232">
        <v>4753</v>
      </c>
      <c r="B4729" t="s">
        <v>12014</v>
      </c>
      <c r="C4729" t="s">
        <v>12015</v>
      </c>
      <c r="D4729" t="s">
        <v>397</v>
      </c>
      <c r="E4729" s="2" t="s">
        <v>269</v>
      </c>
      <c r="F4729" t="s">
        <v>1910</v>
      </c>
      <c r="G4729" s="2" t="s">
        <v>9723</v>
      </c>
      <c r="H4729" t="s">
        <v>1405</v>
      </c>
    </row>
    <row r="4730" spans="1:8" x14ac:dyDescent="0.15">
      <c r="A4730" s="232">
        <v>4754</v>
      </c>
      <c r="B4730" t="s">
        <v>12016</v>
      </c>
      <c r="C4730" t="s">
        <v>12017</v>
      </c>
      <c r="D4730" t="s">
        <v>397</v>
      </c>
      <c r="E4730" s="2" t="s">
        <v>269</v>
      </c>
      <c r="F4730" t="s">
        <v>1901</v>
      </c>
      <c r="G4730" s="2" t="s">
        <v>759</v>
      </c>
      <c r="H4730" t="s">
        <v>1405</v>
      </c>
    </row>
    <row r="4731" spans="1:8" x14ac:dyDescent="0.15">
      <c r="A4731" s="232">
        <v>4755</v>
      </c>
      <c r="B4731" t="s">
        <v>12018</v>
      </c>
      <c r="C4731" t="s">
        <v>12019</v>
      </c>
      <c r="D4731" t="s">
        <v>397</v>
      </c>
      <c r="E4731" s="2" t="s">
        <v>269</v>
      </c>
      <c r="F4731" t="s">
        <v>1932</v>
      </c>
      <c r="G4731" s="2" t="s">
        <v>607</v>
      </c>
      <c r="H4731" t="s">
        <v>1405</v>
      </c>
    </row>
    <row r="4732" spans="1:8" x14ac:dyDescent="0.15">
      <c r="A4732" s="232">
        <v>4756</v>
      </c>
      <c r="B4732" t="s">
        <v>12020</v>
      </c>
      <c r="C4732" t="s">
        <v>12021</v>
      </c>
      <c r="D4732" t="s">
        <v>397</v>
      </c>
      <c r="E4732" s="2" t="s">
        <v>271</v>
      </c>
      <c r="F4732" t="s">
        <v>1932</v>
      </c>
      <c r="G4732" s="2" t="s">
        <v>1065</v>
      </c>
      <c r="H4732" t="s">
        <v>1405</v>
      </c>
    </row>
    <row r="4733" spans="1:8" x14ac:dyDescent="0.15">
      <c r="A4733" s="232">
        <v>4757</v>
      </c>
      <c r="B4733" t="s">
        <v>12022</v>
      </c>
      <c r="C4733" t="s">
        <v>12023</v>
      </c>
      <c r="D4733" t="s">
        <v>397</v>
      </c>
      <c r="E4733" s="2" t="s">
        <v>271</v>
      </c>
      <c r="F4733" t="s">
        <v>1901</v>
      </c>
      <c r="G4733" s="2" t="s">
        <v>1922</v>
      </c>
      <c r="H4733" t="s">
        <v>1405</v>
      </c>
    </row>
    <row r="4734" spans="1:8" x14ac:dyDescent="0.15">
      <c r="A4734" s="232">
        <v>4758</v>
      </c>
      <c r="B4734" t="s">
        <v>12024</v>
      </c>
      <c r="C4734" t="s">
        <v>12025</v>
      </c>
      <c r="D4734" t="s">
        <v>433</v>
      </c>
      <c r="E4734" s="2" t="s">
        <v>270</v>
      </c>
      <c r="F4734" t="s">
        <v>1932</v>
      </c>
      <c r="G4734" s="2" t="s">
        <v>1210</v>
      </c>
      <c r="H4734" t="s">
        <v>1405</v>
      </c>
    </row>
    <row r="4735" spans="1:8" x14ac:dyDescent="0.15">
      <c r="A4735" s="232">
        <v>4759</v>
      </c>
      <c r="B4735" t="s">
        <v>12026</v>
      </c>
      <c r="C4735" t="s">
        <v>12027</v>
      </c>
      <c r="D4735" t="s">
        <v>433</v>
      </c>
      <c r="E4735" s="2" t="s">
        <v>270</v>
      </c>
      <c r="F4735" t="s">
        <v>1932</v>
      </c>
      <c r="G4735" s="2" t="s">
        <v>1319</v>
      </c>
      <c r="H4735" t="s">
        <v>1405</v>
      </c>
    </row>
    <row r="4736" spans="1:8" x14ac:dyDescent="0.15">
      <c r="A4736" s="232">
        <v>4760</v>
      </c>
      <c r="B4736" t="s">
        <v>12028</v>
      </c>
      <c r="C4736" t="s">
        <v>12029</v>
      </c>
      <c r="D4736" t="s">
        <v>433</v>
      </c>
      <c r="E4736" s="2" t="s">
        <v>1393</v>
      </c>
      <c r="F4736" t="s">
        <v>1932</v>
      </c>
      <c r="G4736" s="2" t="s">
        <v>1225</v>
      </c>
      <c r="H4736" t="s">
        <v>1405</v>
      </c>
    </row>
    <row r="4737" spans="1:8" x14ac:dyDescent="0.15">
      <c r="A4737" s="232">
        <v>4761</v>
      </c>
      <c r="B4737" t="s">
        <v>12030</v>
      </c>
      <c r="C4737" t="s">
        <v>12031</v>
      </c>
      <c r="D4737" t="s">
        <v>433</v>
      </c>
      <c r="E4737" s="2" t="s">
        <v>1393</v>
      </c>
      <c r="F4737" t="s">
        <v>2055</v>
      </c>
      <c r="G4737" s="2" t="s">
        <v>909</v>
      </c>
      <c r="H4737" t="s">
        <v>1405</v>
      </c>
    </row>
    <row r="4738" spans="1:8" x14ac:dyDescent="0.15">
      <c r="A4738" s="232">
        <v>4762</v>
      </c>
      <c r="B4738" t="s">
        <v>12032</v>
      </c>
      <c r="C4738" t="s">
        <v>8818</v>
      </c>
      <c r="D4738" t="s">
        <v>433</v>
      </c>
      <c r="E4738" s="2" t="s">
        <v>1394</v>
      </c>
      <c r="F4738" t="s">
        <v>2087</v>
      </c>
      <c r="G4738" s="2" t="s">
        <v>4368</v>
      </c>
      <c r="H4738" t="s">
        <v>1405</v>
      </c>
    </row>
    <row r="4739" spans="1:8" x14ac:dyDescent="0.15">
      <c r="A4739" s="232">
        <v>4763</v>
      </c>
      <c r="B4739" t="s">
        <v>12033</v>
      </c>
      <c r="C4739" t="s">
        <v>12034</v>
      </c>
      <c r="D4739" t="s">
        <v>433</v>
      </c>
      <c r="E4739" s="2" t="s">
        <v>1394</v>
      </c>
      <c r="F4739" t="s">
        <v>1932</v>
      </c>
      <c r="G4739" s="2" t="s">
        <v>1283</v>
      </c>
      <c r="H4739" t="s">
        <v>1405</v>
      </c>
    </row>
    <row r="4740" spans="1:8" x14ac:dyDescent="0.15">
      <c r="A4740" s="232">
        <v>4764</v>
      </c>
      <c r="B4740" t="s">
        <v>12035</v>
      </c>
      <c r="C4740" t="s">
        <v>12036</v>
      </c>
      <c r="D4740" t="s">
        <v>433</v>
      </c>
      <c r="E4740" s="2" t="s">
        <v>1394</v>
      </c>
      <c r="F4740" t="s">
        <v>1932</v>
      </c>
      <c r="G4740" s="2" t="s">
        <v>2457</v>
      </c>
      <c r="H4740" t="s">
        <v>1405</v>
      </c>
    </row>
    <row r="4741" spans="1:8" x14ac:dyDescent="0.15">
      <c r="A4741" s="232">
        <v>4765</v>
      </c>
      <c r="B4741" t="s">
        <v>12037</v>
      </c>
      <c r="C4741" t="s">
        <v>12038</v>
      </c>
      <c r="D4741" t="s">
        <v>394</v>
      </c>
      <c r="E4741" s="2" t="s">
        <v>271</v>
      </c>
      <c r="F4741" t="s">
        <v>1901</v>
      </c>
      <c r="G4741" s="2" t="s">
        <v>983</v>
      </c>
      <c r="H4741" t="s">
        <v>1405</v>
      </c>
    </row>
    <row r="4742" spans="1:8" x14ac:dyDescent="0.15">
      <c r="A4742" s="232">
        <v>4766</v>
      </c>
      <c r="B4742" t="s">
        <v>12039</v>
      </c>
      <c r="C4742" t="s">
        <v>12040</v>
      </c>
      <c r="D4742" t="s">
        <v>394</v>
      </c>
      <c r="E4742" s="2" t="s">
        <v>271</v>
      </c>
      <c r="F4742" t="s">
        <v>1901</v>
      </c>
      <c r="G4742" s="2" t="s">
        <v>802</v>
      </c>
      <c r="H4742" t="s">
        <v>1407</v>
      </c>
    </row>
    <row r="4743" spans="1:8" x14ac:dyDescent="0.15">
      <c r="A4743" s="232">
        <v>4767</v>
      </c>
      <c r="B4743" t="s">
        <v>12041</v>
      </c>
      <c r="C4743" t="s">
        <v>12042</v>
      </c>
      <c r="D4743" t="s">
        <v>394</v>
      </c>
      <c r="E4743" s="2" t="s">
        <v>269</v>
      </c>
      <c r="F4743" t="s">
        <v>1901</v>
      </c>
      <c r="G4743" s="2" t="s">
        <v>938</v>
      </c>
      <c r="H4743" t="s">
        <v>1405</v>
      </c>
    </row>
    <row r="4744" spans="1:8" x14ac:dyDescent="0.15">
      <c r="A4744" s="232">
        <v>4768</v>
      </c>
      <c r="B4744" t="s">
        <v>12043</v>
      </c>
      <c r="C4744" t="s">
        <v>12044</v>
      </c>
      <c r="D4744" t="s">
        <v>394</v>
      </c>
      <c r="E4744" s="2" t="s">
        <v>269</v>
      </c>
      <c r="F4744" t="s">
        <v>1901</v>
      </c>
      <c r="G4744" s="2" t="s">
        <v>900</v>
      </c>
      <c r="H4744" t="s">
        <v>1405</v>
      </c>
    </row>
    <row r="4745" spans="1:8" x14ac:dyDescent="0.15">
      <c r="A4745" s="232">
        <v>4769</v>
      </c>
      <c r="B4745" t="s">
        <v>12045</v>
      </c>
      <c r="C4745" t="s">
        <v>12046</v>
      </c>
      <c r="D4745" t="s">
        <v>394</v>
      </c>
      <c r="E4745" s="2" t="s">
        <v>269</v>
      </c>
      <c r="F4745" t="s">
        <v>1901</v>
      </c>
      <c r="G4745" s="2" t="s">
        <v>2419</v>
      </c>
      <c r="H4745" t="s">
        <v>1405</v>
      </c>
    </row>
    <row r="4746" spans="1:8" x14ac:dyDescent="0.15">
      <c r="A4746" s="232">
        <v>4770</v>
      </c>
      <c r="B4746" t="s">
        <v>12047</v>
      </c>
      <c r="C4746" t="s">
        <v>12048</v>
      </c>
      <c r="D4746" t="s">
        <v>394</v>
      </c>
      <c r="E4746" s="2" t="s">
        <v>269</v>
      </c>
      <c r="F4746" t="s">
        <v>1901</v>
      </c>
      <c r="G4746" s="2" t="s">
        <v>656</v>
      </c>
      <c r="H4746" t="s">
        <v>1405</v>
      </c>
    </row>
    <row r="4747" spans="1:8" x14ac:dyDescent="0.15">
      <c r="A4747" s="232">
        <v>4771</v>
      </c>
      <c r="B4747" t="s">
        <v>12049</v>
      </c>
      <c r="C4747" t="s">
        <v>12050</v>
      </c>
      <c r="D4747" t="s">
        <v>443</v>
      </c>
      <c r="E4747" s="2" t="s">
        <v>271</v>
      </c>
      <c r="F4747" t="s">
        <v>2031</v>
      </c>
      <c r="G4747" s="2" t="s">
        <v>1290</v>
      </c>
      <c r="H4747" t="s">
        <v>1405</v>
      </c>
    </row>
    <row r="4748" spans="1:8" x14ac:dyDescent="0.15">
      <c r="A4748" s="232">
        <v>4772</v>
      </c>
      <c r="B4748" t="s">
        <v>12051</v>
      </c>
      <c r="C4748" t="s">
        <v>12052</v>
      </c>
      <c r="D4748" t="s">
        <v>443</v>
      </c>
      <c r="E4748" s="2" t="s">
        <v>271</v>
      </c>
      <c r="F4748" t="s">
        <v>2031</v>
      </c>
      <c r="G4748" s="2" t="s">
        <v>635</v>
      </c>
      <c r="H4748" t="s">
        <v>1405</v>
      </c>
    </row>
    <row r="4749" spans="1:8" x14ac:dyDescent="0.15">
      <c r="A4749" s="232">
        <v>4773</v>
      </c>
      <c r="B4749" t="s">
        <v>12053</v>
      </c>
      <c r="C4749" t="s">
        <v>12054</v>
      </c>
      <c r="D4749" t="s">
        <v>443</v>
      </c>
      <c r="E4749" s="2" t="s">
        <v>271</v>
      </c>
      <c r="F4749" t="s">
        <v>2108</v>
      </c>
      <c r="G4749" s="2" t="s">
        <v>12055</v>
      </c>
      <c r="H4749" t="s">
        <v>1405</v>
      </c>
    </row>
    <row r="4750" spans="1:8" x14ac:dyDescent="0.15">
      <c r="A4750" s="232">
        <v>4774</v>
      </c>
      <c r="B4750" t="s">
        <v>12056</v>
      </c>
      <c r="C4750" t="s">
        <v>12057</v>
      </c>
      <c r="D4750" t="s">
        <v>443</v>
      </c>
      <c r="E4750" s="2" t="s">
        <v>271</v>
      </c>
      <c r="F4750" t="s">
        <v>2031</v>
      </c>
      <c r="G4750" s="2" t="s">
        <v>840</v>
      </c>
      <c r="H4750" t="s">
        <v>1405</v>
      </c>
    </row>
    <row r="4751" spans="1:8" x14ac:dyDescent="0.15">
      <c r="A4751" s="232">
        <v>4775</v>
      </c>
      <c r="B4751" t="s">
        <v>12058</v>
      </c>
      <c r="C4751" t="s">
        <v>12059</v>
      </c>
      <c r="D4751" t="s">
        <v>443</v>
      </c>
      <c r="E4751" s="2" t="s">
        <v>271</v>
      </c>
      <c r="F4751" t="s">
        <v>2021</v>
      </c>
      <c r="G4751" s="2" t="s">
        <v>806</v>
      </c>
      <c r="H4751" t="s">
        <v>1405</v>
      </c>
    </row>
    <row r="4752" spans="1:8" x14ac:dyDescent="0.15">
      <c r="A4752" s="232">
        <v>4776</v>
      </c>
      <c r="B4752" t="s">
        <v>12060</v>
      </c>
      <c r="C4752" t="s">
        <v>12061</v>
      </c>
      <c r="D4752" t="s">
        <v>443</v>
      </c>
      <c r="E4752" s="2" t="s">
        <v>271</v>
      </c>
      <c r="F4752" t="s">
        <v>2031</v>
      </c>
      <c r="G4752" s="2" t="s">
        <v>6327</v>
      </c>
      <c r="H4752" t="s">
        <v>1405</v>
      </c>
    </row>
    <row r="4753" spans="1:8" x14ac:dyDescent="0.15">
      <c r="A4753" s="232">
        <v>4777</v>
      </c>
      <c r="B4753" t="s">
        <v>12062</v>
      </c>
      <c r="C4753" t="s">
        <v>12063</v>
      </c>
      <c r="D4753" t="s">
        <v>443</v>
      </c>
      <c r="E4753" s="2" t="s">
        <v>271</v>
      </c>
      <c r="F4753" t="s">
        <v>2276</v>
      </c>
      <c r="G4753" s="2" t="s">
        <v>1122</v>
      </c>
      <c r="H4753" t="s">
        <v>1405</v>
      </c>
    </row>
    <row r="4754" spans="1:8" x14ac:dyDescent="0.15">
      <c r="A4754" s="232">
        <v>4778</v>
      </c>
      <c r="B4754" t="s">
        <v>12064</v>
      </c>
      <c r="C4754" t="s">
        <v>12065</v>
      </c>
      <c r="D4754" t="s">
        <v>443</v>
      </c>
      <c r="E4754" s="2" t="s">
        <v>271</v>
      </c>
      <c r="F4754" t="s">
        <v>2206</v>
      </c>
      <c r="G4754" s="2" t="s">
        <v>584</v>
      </c>
      <c r="H4754" t="s">
        <v>1405</v>
      </c>
    </row>
    <row r="4755" spans="1:8" x14ac:dyDescent="0.15">
      <c r="A4755" s="232">
        <v>4779</v>
      </c>
      <c r="B4755" t="s">
        <v>12066</v>
      </c>
      <c r="C4755" t="s">
        <v>12067</v>
      </c>
      <c r="D4755" t="s">
        <v>443</v>
      </c>
      <c r="E4755" s="2" t="s">
        <v>271</v>
      </c>
      <c r="F4755" t="s">
        <v>2031</v>
      </c>
      <c r="G4755" s="2" t="s">
        <v>1231</v>
      </c>
      <c r="H4755" t="s">
        <v>1405</v>
      </c>
    </row>
    <row r="4756" spans="1:8" x14ac:dyDescent="0.15">
      <c r="A4756" s="232">
        <v>4780</v>
      </c>
      <c r="B4756" t="s">
        <v>12068</v>
      </c>
      <c r="C4756" t="s">
        <v>12069</v>
      </c>
      <c r="D4756" t="s">
        <v>443</v>
      </c>
      <c r="E4756" s="2" t="s">
        <v>271</v>
      </c>
      <c r="F4756" t="s">
        <v>2031</v>
      </c>
      <c r="G4756" s="2" t="s">
        <v>1097</v>
      </c>
      <c r="H4756" t="s">
        <v>1405</v>
      </c>
    </row>
    <row r="4757" spans="1:8" x14ac:dyDescent="0.15">
      <c r="A4757" s="232">
        <v>4781</v>
      </c>
      <c r="B4757" t="s">
        <v>12070</v>
      </c>
      <c r="C4757" t="s">
        <v>12071</v>
      </c>
      <c r="D4757" t="s">
        <v>443</v>
      </c>
      <c r="E4757" s="2" t="s">
        <v>271</v>
      </c>
      <c r="F4757" t="s">
        <v>1932</v>
      </c>
      <c r="G4757" s="2" t="s">
        <v>1367</v>
      </c>
      <c r="H4757" t="s">
        <v>1405</v>
      </c>
    </row>
    <row r="4758" spans="1:8" x14ac:dyDescent="0.15">
      <c r="A4758" s="232">
        <v>4782</v>
      </c>
      <c r="B4758" t="s">
        <v>12072</v>
      </c>
      <c r="C4758" t="s">
        <v>12073</v>
      </c>
      <c r="D4758" t="s">
        <v>443</v>
      </c>
      <c r="E4758" s="2" t="s">
        <v>270</v>
      </c>
      <c r="F4758" t="s">
        <v>2031</v>
      </c>
      <c r="G4758" s="2" t="s">
        <v>875</v>
      </c>
      <c r="H4758" t="s">
        <v>1405</v>
      </c>
    </row>
    <row r="4759" spans="1:8" x14ac:dyDescent="0.15">
      <c r="A4759" s="232">
        <v>4783</v>
      </c>
      <c r="B4759" t="s">
        <v>12074</v>
      </c>
      <c r="C4759" t="s">
        <v>12075</v>
      </c>
      <c r="D4759" t="s">
        <v>443</v>
      </c>
      <c r="E4759" s="2" t="s">
        <v>270</v>
      </c>
      <c r="F4759" t="s">
        <v>2231</v>
      </c>
      <c r="G4759" s="2" t="s">
        <v>7905</v>
      </c>
      <c r="H4759" t="s">
        <v>1405</v>
      </c>
    </row>
    <row r="4760" spans="1:8" x14ac:dyDescent="0.15">
      <c r="A4760" s="232">
        <v>4784</v>
      </c>
      <c r="B4760" t="s">
        <v>12076</v>
      </c>
      <c r="C4760" t="s">
        <v>12077</v>
      </c>
      <c r="D4760" t="s">
        <v>443</v>
      </c>
      <c r="E4760" s="2" t="s">
        <v>270</v>
      </c>
      <c r="F4760" t="s">
        <v>2090</v>
      </c>
      <c r="G4760" s="2" t="s">
        <v>750</v>
      </c>
      <c r="H4760" t="s">
        <v>1405</v>
      </c>
    </row>
    <row r="4761" spans="1:8" x14ac:dyDescent="0.15">
      <c r="A4761" s="232">
        <v>4785</v>
      </c>
      <c r="B4761" t="s">
        <v>12078</v>
      </c>
      <c r="C4761" t="s">
        <v>12079</v>
      </c>
      <c r="D4761" t="s">
        <v>443</v>
      </c>
      <c r="E4761" s="2" t="s">
        <v>270</v>
      </c>
      <c r="F4761" t="s">
        <v>2031</v>
      </c>
      <c r="G4761" s="2" t="s">
        <v>3208</v>
      </c>
      <c r="H4761" t="s">
        <v>1405</v>
      </c>
    </row>
    <row r="4762" spans="1:8" x14ac:dyDescent="0.15">
      <c r="A4762" s="232">
        <v>4786</v>
      </c>
      <c r="B4762" t="s">
        <v>12080</v>
      </c>
      <c r="C4762" t="s">
        <v>12081</v>
      </c>
      <c r="D4762" t="s">
        <v>443</v>
      </c>
      <c r="E4762" s="2" t="s">
        <v>270</v>
      </c>
      <c r="F4762" t="s">
        <v>2010</v>
      </c>
      <c r="G4762" s="2" t="s">
        <v>1139</v>
      </c>
      <c r="H4762" t="s">
        <v>1405</v>
      </c>
    </row>
    <row r="4763" spans="1:8" x14ac:dyDescent="0.15">
      <c r="A4763" s="232">
        <v>4787</v>
      </c>
      <c r="B4763" t="s">
        <v>12082</v>
      </c>
      <c r="C4763" t="s">
        <v>12083</v>
      </c>
      <c r="D4763" t="s">
        <v>443</v>
      </c>
      <c r="E4763" s="2" t="s">
        <v>270</v>
      </c>
      <c r="F4763" t="s">
        <v>2276</v>
      </c>
      <c r="G4763" s="2" t="s">
        <v>504</v>
      </c>
      <c r="H4763" t="s">
        <v>1405</v>
      </c>
    </row>
    <row r="4764" spans="1:8" x14ac:dyDescent="0.15">
      <c r="A4764" s="232">
        <v>4788</v>
      </c>
      <c r="B4764" t="s">
        <v>12084</v>
      </c>
      <c r="C4764" t="s">
        <v>12085</v>
      </c>
      <c r="D4764" t="s">
        <v>443</v>
      </c>
      <c r="E4764" s="2" t="s">
        <v>270</v>
      </c>
      <c r="F4764" t="s">
        <v>2010</v>
      </c>
      <c r="G4764" s="2" t="s">
        <v>12086</v>
      </c>
      <c r="H4764" t="s">
        <v>1405</v>
      </c>
    </row>
    <row r="4765" spans="1:8" x14ac:dyDescent="0.15">
      <c r="A4765" s="232">
        <v>4789</v>
      </c>
      <c r="B4765" t="s">
        <v>12087</v>
      </c>
      <c r="C4765" t="s">
        <v>12088</v>
      </c>
      <c r="D4765" t="s">
        <v>443</v>
      </c>
      <c r="E4765" s="2" t="s">
        <v>270</v>
      </c>
      <c r="F4765" t="s">
        <v>2055</v>
      </c>
      <c r="G4765" s="2" t="s">
        <v>593</v>
      </c>
      <c r="H4765" t="s">
        <v>1405</v>
      </c>
    </row>
    <row r="4766" spans="1:8" x14ac:dyDescent="0.15">
      <c r="A4766" s="232">
        <v>4790</v>
      </c>
      <c r="B4766" t="s">
        <v>12089</v>
      </c>
      <c r="C4766" t="s">
        <v>12090</v>
      </c>
      <c r="D4766" t="s">
        <v>443</v>
      </c>
      <c r="E4766" s="2" t="s">
        <v>270</v>
      </c>
      <c r="F4766" t="s">
        <v>2055</v>
      </c>
      <c r="G4766" s="2" t="s">
        <v>2004</v>
      </c>
      <c r="H4766" t="s">
        <v>1405</v>
      </c>
    </row>
    <row r="4767" spans="1:8" x14ac:dyDescent="0.15">
      <c r="A4767" s="232">
        <v>4791</v>
      </c>
      <c r="B4767" t="s">
        <v>12091</v>
      </c>
      <c r="C4767" t="s">
        <v>12092</v>
      </c>
      <c r="D4767" t="s">
        <v>443</v>
      </c>
      <c r="E4767" s="2" t="s">
        <v>269</v>
      </c>
      <c r="F4767" t="s">
        <v>2031</v>
      </c>
      <c r="G4767" s="2" t="s">
        <v>2124</v>
      </c>
      <c r="H4767" t="s">
        <v>1405</v>
      </c>
    </row>
    <row r="4768" spans="1:8" x14ac:dyDescent="0.15">
      <c r="A4768" s="232">
        <v>4792</v>
      </c>
      <c r="B4768" t="s">
        <v>12093</v>
      </c>
      <c r="C4768" t="s">
        <v>12094</v>
      </c>
      <c r="D4768" t="s">
        <v>443</v>
      </c>
      <c r="E4768" s="2" t="s">
        <v>269</v>
      </c>
      <c r="F4768" t="s">
        <v>2031</v>
      </c>
      <c r="G4768" s="2" t="s">
        <v>1009</v>
      </c>
      <c r="H4768" t="s">
        <v>1405</v>
      </c>
    </row>
    <row r="4769" spans="1:8" x14ac:dyDescent="0.15">
      <c r="A4769" s="232">
        <v>4793</v>
      </c>
      <c r="B4769" t="s">
        <v>12095</v>
      </c>
      <c r="C4769" t="s">
        <v>12096</v>
      </c>
      <c r="D4769" t="s">
        <v>443</v>
      </c>
      <c r="E4769" s="2" t="s">
        <v>269</v>
      </c>
      <c r="F4769" t="s">
        <v>2108</v>
      </c>
      <c r="G4769" s="2" t="s">
        <v>1008</v>
      </c>
      <c r="H4769" t="s">
        <v>1405</v>
      </c>
    </row>
    <row r="4770" spans="1:8" x14ac:dyDescent="0.15">
      <c r="A4770" s="232">
        <v>4794</v>
      </c>
      <c r="B4770" t="s">
        <v>12097</v>
      </c>
      <c r="C4770" t="s">
        <v>12098</v>
      </c>
      <c r="D4770" t="s">
        <v>443</v>
      </c>
      <c r="E4770" s="2" t="s">
        <v>269</v>
      </c>
      <c r="F4770" t="s">
        <v>2018</v>
      </c>
      <c r="G4770" s="2" t="s">
        <v>539</v>
      </c>
      <c r="H4770" t="s">
        <v>1405</v>
      </c>
    </row>
    <row r="4771" spans="1:8" x14ac:dyDescent="0.15">
      <c r="A4771" s="232">
        <v>4795</v>
      </c>
      <c r="B4771" t="s">
        <v>12099</v>
      </c>
      <c r="C4771" t="s">
        <v>12100</v>
      </c>
      <c r="D4771" t="s">
        <v>443</v>
      </c>
      <c r="E4771" s="2" t="s">
        <v>269</v>
      </c>
      <c r="F4771" t="s">
        <v>2031</v>
      </c>
      <c r="G4771" s="2" t="s">
        <v>1223</v>
      </c>
      <c r="H4771" t="s">
        <v>1405</v>
      </c>
    </row>
    <row r="4772" spans="1:8" x14ac:dyDescent="0.15">
      <c r="A4772" s="232">
        <v>4796</v>
      </c>
      <c r="B4772" t="s">
        <v>12101</v>
      </c>
      <c r="C4772" t="s">
        <v>12102</v>
      </c>
      <c r="D4772" t="s">
        <v>443</v>
      </c>
      <c r="E4772" s="2" t="s">
        <v>269</v>
      </c>
      <c r="F4772" t="s">
        <v>2031</v>
      </c>
      <c r="G4772" s="2" t="s">
        <v>1295</v>
      </c>
      <c r="H4772" t="s">
        <v>1405</v>
      </c>
    </row>
    <row r="4773" spans="1:8" x14ac:dyDescent="0.15">
      <c r="A4773" s="232">
        <v>4797</v>
      </c>
      <c r="B4773" t="s">
        <v>12103</v>
      </c>
      <c r="C4773" t="s">
        <v>12104</v>
      </c>
      <c r="D4773" t="s">
        <v>443</v>
      </c>
      <c r="E4773" s="2" t="s">
        <v>269</v>
      </c>
      <c r="F4773" t="s">
        <v>2031</v>
      </c>
      <c r="G4773" s="2" t="s">
        <v>1248</v>
      </c>
      <c r="H4773" t="s">
        <v>1405</v>
      </c>
    </row>
    <row r="4774" spans="1:8" x14ac:dyDescent="0.15">
      <c r="A4774" s="232">
        <v>4798</v>
      </c>
      <c r="B4774" t="s">
        <v>12105</v>
      </c>
      <c r="C4774" t="s">
        <v>12106</v>
      </c>
      <c r="D4774" t="s">
        <v>443</v>
      </c>
      <c r="E4774" s="2" t="s">
        <v>269</v>
      </c>
      <c r="F4774" t="s">
        <v>2273</v>
      </c>
      <c r="G4774" s="2" t="s">
        <v>793</v>
      </c>
      <c r="H4774" t="s">
        <v>1405</v>
      </c>
    </row>
    <row r="4775" spans="1:8" x14ac:dyDescent="0.15">
      <c r="A4775" s="232">
        <v>4799</v>
      </c>
      <c r="B4775" t="s">
        <v>12107</v>
      </c>
      <c r="C4775" t="s">
        <v>12108</v>
      </c>
      <c r="D4775" t="s">
        <v>443</v>
      </c>
      <c r="E4775" s="2" t="s">
        <v>269</v>
      </c>
      <c r="F4775" t="s">
        <v>2276</v>
      </c>
      <c r="G4775" s="2" t="s">
        <v>1296</v>
      </c>
      <c r="H4775" t="s">
        <v>1405</v>
      </c>
    </row>
    <row r="4776" spans="1:8" x14ac:dyDescent="0.15">
      <c r="A4776" s="232">
        <v>4800</v>
      </c>
      <c r="B4776" t="s">
        <v>12109</v>
      </c>
      <c r="C4776" t="s">
        <v>12110</v>
      </c>
      <c r="D4776" t="s">
        <v>443</v>
      </c>
      <c r="E4776" s="2">
        <v>1</v>
      </c>
      <c r="F4776" t="s">
        <v>2021</v>
      </c>
      <c r="G4776" s="2" t="s">
        <v>1368</v>
      </c>
      <c r="H4776" t="s">
        <v>1405</v>
      </c>
    </row>
    <row r="4777" spans="1:8" x14ac:dyDescent="0.15">
      <c r="A4777" s="232">
        <v>4801</v>
      </c>
      <c r="B4777" t="s">
        <v>12111</v>
      </c>
      <c r="C4777" t="s">
        <v>12112</v>
      </c>
      <c r="D4777" t="s">
        <v>443</v>
      </c>
      <c r="E4777" s="2">
        <v>1</v>
      </c>
      <c r="F4777" t="s">
        <v>1901</v>
      </c>
      <c r="G4777" s="2" t="s">
        <v>3620</v>
      </c>
      <c r="H4777" t="s">
        <v>1405</v>
      </c>
    </row>
    <row r="4778" spans="1:8" x14ac:dyDescent="0.15">
      <c r="A4778" s="232">
        <v>4802</v>
      </c>
      <c r="B4778" t="s">
        <v>12113</v>
      </c>
      <c r="C4778" t="s">
        <v>12114</v>
      </c>
      <c r="D4778" t="s">
        <v>443</v>
      </c>
      <c r="E4778" s="2">
        <v>1</v>
      </c>
      <c r="F4778" t="s">
        <v>1983</v>
      </c>
      <c r="G4778" s="2" t="s">
        <v>574</v>
      </c>
      <c r="H4778" t="s">
        <v>1405</v>
      </c>
    </row>
    <row r="4779" spans="1:8" x14ac:dyDescent="0.15">
      <c r="A4779" s="232">
        <v>4803</v>
      </c>
      <c r="B4779" t="s">
        <v>12115</v>
      </c>
      <c r="C4779" t="s">
        <v>12116</v>
      </c>
      <c r="D4779" t="s">
        <v>443</v>
      </c>
      <c r="E4779" s="2">
        <v>1</v>
      </c>
      <c r="F4779" t="s">
        <v>2055</v>
      </c>
      <c r="G4779" s="2" t="s">
        <v>670</v>
      </c>
      <c r="H4779" t="s">
        <v>1405</v>
      </c>
    </row>
    <row r="4780" spans="1:8" x14ac:dyDescent="0.15">
      <c r="A4780" s="232">
        <v>4804</v>
      </c>
      <c r="B4780" t="s">
        <v>12117</v>
      </c>
      <c r="C4780" t="s">
        <v>12118</v>
      </c>
      <c r="D4780" t="s">
        <v>443</v>
      </c>
      <c r="E4780" s="2">
        <v>1</v>
      </c>
      <c r="F4780" t="s">
        <v>2273</v>
      </c>
      <c r="G4780" s="2" t="s">
        <v>670</v>
      </c>
      <c r="H4780" t="s">
        <v>1405</v>
      </c>
    </row>
    <row r="4781" spans="1:8" x14ac:dyDescent="0.15">
      <c r="A4781" s="232">
        <v>4805</v>
      </c>
      <c r="B4781" t="s">
        <v>12119</v>
      </c>
      <c r="C4781" t="s">
        <v>12120</v>
      </c>
      <c r="D4781" t="s">
        <v>443</v>
      </c>
      <c r="E4781" s="2">
        <v>1</v>
      </c>
      <c r="F4781" t="s">
        <v>1932</v>
      </c>
      <c r="G4781" s="2" t="s">
        <v>669</v>
      </c>
      <c r="H4781" t="s">
        <v>1405</v>
      </c>
    </row>
    <row r="4782" spans="1:8" x14ac:dyDescent="0.15">
      <c r="A4782" s="232">
        <v>4806</v>
      </c>
      <c r="B4782" t="s">
        <v>12121</v>
      </c>
      <c r="C4782" t="s">
        <v>12122</v>
      </c>
      <c r="D4782" t="s">
        <v>443</v>
      </c>
      <c r="E4782" s="2" t="s">
        <v>1392</v>
      </c>
      <c r="F4782" t="s">
        <v>2276</v>
      </c>
      <c r="G4782" s="2" t="s">
        <v>5940</v>
      </c>
      <c r="H4782" t="s">
        <v>1405</v>
      </c>
    </row>
    <row r="4783" spans="1:8" x14ac:dyDescent="0.15">
      <c r="A4783" s="232">
        <v>4807</v>
      </c>
      <c r="B4783" t="s">
        <v>12123</v>
      </c>
      <c r="C4783" t="s">
        <v>12124</v>
      </c>
      <c r="D4783" t="s">
        <v>443</v>
      </c>
      <c r="E4783" s="2">
        <v>1</v>
      </c>
      <c r="F4783" t="s">
        <v>2007</v>
      </c>
      <c r="G4783" s="2" t="s">
        <v>1363</v>
      </c>
      <c r="H4783" t="s">
        <v>1405</v>
      </c>
    </row>
    <row r="4784" spans="1:8" x14ac:dyDescent="0.15">
      <c r="A4784" s="232">
        <v>4808</v>
      </c>
      <c r="B4784" t="s">
        <v>12125</v>
      </c>
      <c r="C4784" t="s">
        <v>12126</v>
      </c>
      <c r="D4784" t="s">
        <v>443</v>
      </c>
      <c r="E4784" s="2">
        <v>1</v>
      </c>
      <c r="F4784" t="s">
        <v>2007</v>
      </c>
      <c r="G4784" s="2" t="s">
        <v>1363</v>
      </c>
      <c r="H4784" t="s">
        <v>1405</v>
      </c>
    </row>
    <row r="4785" spans="1:8" x14ac:dyDescent="0.15">
      <c r="A4785" s="232">
        <v>4809</v>
      </c>
      <c r="B4785" t="s">
        <v>12127</v>
      </c>
      <c r="C4785" t="s">
        <v>12128</v>
      </c>
      <c r="D4785" t="s">
        <v>443</v>
      </c>
      <c r="E4785" s="2">
        <v>1</v>
      </c>
      <c r="F4785" t="s">
        <v>2066</v>
      </c>
      <c r="G4785" s="2" t="s">
        <v>1253</v>
      </c>
      <c r="H4785" t="s">
        <v>1405</v>
      </c>
    </row>
    <row r="4786" spans="1:8" x14ac:dyDescent="0.15">
      <c r="A4786" s="232">
        <v>4810</v>
      </c>
      <c r="B4786" t="s">
        <v>12129</v>
      </c>
      <c r="C4786" t="s">
        <v>12130</v>
      </c>
      <c r="D4786" t="s">
        <v>443</v>
      </c>
      <c r="E4786" s="2">
        <v>1</v>
      </c>
      <c r="F4786" t="s">
        <v>2087</v>
      </c>
      <c r="G4786" s="2" t="s">
        <v>676</v>
      </c>
      <c r="H4786" t="s">
        <v>1405</v>
      </c>
    </row>
    <row r="4787" spans="1:8" x14ac:dyDescent="0.15">
      <c r="A4787" s="232">
        <v>4811</v>
      </c>
      <c r="B4787" t="s">
        <v>12131</v>
      </c>
      <c r="C4787" t="s">
        <v>12132</v>
      </c>
      <c r="D4787" t="s">
        <v>392</v>
      </c>
      <c r="E4787" s="2" t="s">
        <v>271</v>
      </c>
      <c r="F4787" t="s">
        <v>1901</v>
      </c>
      <c r="G4787" s="2" t="s">
        <v>864</v>
      </c>
      <c r="H4787" t="s">
        <v>1405</v>
      </c>
    </row>
    <row r="4788" spans="1:8" x14ac:dyDescent="0.15">
      <c r="A4788" s="232">
        <v>4812</v>
      </c>
      <c r="B4788" t="s">
        <v>12133</v>
      </c>
      <c r="C4788" t="s">
        <v>12134</v>
      </c>
      <c r="D4788" t="s">
        <v>392</v>
      </c>
      <c r="E4788" s="2" t="s">
        <v>271</v>
      </c>
      <c r="F4788" t="s">
        <v>2021</v>
      </c>
      <c r="G4788" s="2" t="s">
        <v>1078</v>
      </c>
      <c r="H4788" t="s">
        <v>1405</v>
      </c>
    </row>
    <row r="4789" spans="1:8" x14ac:dyDescent="0.15">
      <c r="A4789" s="232">
        <v>4813</v>
      </c>
      <c r="B4789" t="s">
        <v>12135</v>
      </c>
      <c r="C4789" t="s">
        <v>12136</v>
      </c>
      <c r="D4789" t="s">
        <v>392</v>
      </c>
      <c r="E4789" s="2" t="s">
        <v>271</v>
      </c>
      <c r="F4789" t="s">
        <v>2021</v>
      </c>
      <c r="G4789" s="2" t="s">
        <v>1360</v>
      </c>
      <c r="H4789" t="s">
        <v>1405</v>
      </c>
    </row>
    <row r="4790" spans="1:8" x14ac:dyDescent="0.15">
      <c r="A4790" s="232">
        <v>4814</v>
      </c>
      <c r="B4790" t="s">
        <v>12137</v>
      </c>
      <c r="C4790" t="s">
        <v>12138</v>
      </c>
      <c r="D4790" t="s">
        <v>392</v>
      </c>
      <c r="E4790" s="2" t="s">
        <v>271</v>
      </c>
      <c r="F4790" t="s">
        <v>2031</v>
      </c>
      <c r="G4790" s="2" t="s">
        <v>12139</v>
      </c>
      <c r="H4790" t="s">
        <v>1405</v>
      </c>
    </row>
    <row r="4791" spans="1:8" x14ac:dyDescent="0.15">
      <c r="A4791" s="232">
        <v>4815</v>
      </c>
      <c r="B4791" t="s">
        <v>12140</v>
      </c>
      <c r="C4791" t="s">
        <v>12141</v>
      </c>
      <c r="D4791" t="s">
        <v>392</v>
      </c>
      <c r="E4791" s="2" t="s">
        <v>271</v>
      </c>
      <c r="F4791" t="s">
        <v>2276</v>
      </c>
      <c r="G4791" s="2" t="s">
        <v>3300</v>
      </c>
      <c r="H4791" t="s">
        <v>1405</v>
      </c>
    </row>
    <row r="4792" spans="1:8" x14ac:dyDescent="0.15">
      <c r="A4792" s="232">
        <v>4816</v>
      </c>
      <c r="B4792" t="s">
        <v>12142</v>
      </c>
      <c r="C4792" t="s">
        <v>12143</v>
      </c>
      <c r="D4792" t="s">
        <v>392</v>
      </c>
      <c r="E4792" s="2" t="s">
        <v>269</v>
      </c>
      <c r="F4792" t="s">
        <v>1901</v>
      </c>
      <c r="G4792" s="2" t="s">
        <v>2358</v>
      </c>
      <c r="H4792" t="s">
        <v>1405</v>
      </c>
    </row>
    <row r="4793" spans="1:8" x14ac:dyDescent="0.15">
      <c r="A4793" s="232">
        <v>4817</v>
      </c>
      <c r="B4793" t="s">
        <v>12144</v>
      </c>
      <c r="C4793" t="s">
        <v>12145</v>
      </c>
      <c r="D4793" t="s">
        <v>392</v>
      </c>
      <c r="E4793" s="2" t="s">
        <v>269</v>
      </c>
      <c r="F4793" t="s">
        <v>2003</v>
      </c>
      <c r="G4793" s="2" t="s">
        <v>5574</v>
      </c>
      <c r="H4793" t="s">
        <v>1405</v>
      </c>
    </row>
    <row r="4794" spans="1:8" x14ac:dyDescent="0.15">
      <c r="A4794" s="232">
        <v>4818</v>
      </c>
      <c r="B4794" t="s">
        <v>12146</v>
      </c>
      <c r="C4794" t="s">
        <v>12147</v>
      </c>
      <c r="D4794" t="s">
        <v>392</v>
      </c>
      <c r="E4794" s="2" t="s">
        <v>270</v>
      </c>
      <c r="F4794" t="s">
        <v>1901</v>
      </c>
      <c r="G4794" s="2" t="s">
        <v>1256</v>
      </c>
      <c r="H4794" t="s">
        <v>1405</v>
      </c>
    </row>
    <row r="4795" spans="1:8" x14ac:dyDescent="0.15">
      <c r="A4795" s="232">
        <v>4819</v>
      </c>
      <c r="B4795" t="s">
        <v>12148</v>
      </c>
      <c r="C4795" t="s">
        <v>12149</v>
      </c>
      <c r="D4795" t="s">
        <v>392</v>
      </c>
      <c r="E4795" s="2" t="s">
        <v>270</v>
      </c>
      <c r="F4795" t="s">
        <v>1901</v>
      </c>
      <c r="G4795" s="2" t="s">
        <v>658</v>
      </c>
      <c r="H4795" t="s">
        <v>1405</v>
      </c>
    </row>
    <row r="4796" spans="1:8" x14ac:dyDescent="0.15">
      <c r="A4796" s="232">
        <v>4820</v>
      </c>
      <c r="B4796" t="s">
        <v>12150</v>
      </c>
      <c r="C4796" t="s">
        <v>12151</v>
      </c>
      <c r="D4796" t="s">
        <v>392</v>
      </c>
      <c r="E4796" s="2" t="s">
        <v>269</v>
      </c>
      <c r="F4796" t="s">
        <v>2066</v>
      </c>
      <c r="G4796" s="2" t="s">
        <v>10103</v>
      </c>
      <c r="H4796" t="s">
        <v>1405</v>
      </c>
    </row>
    <row r="4797" spans="1:8" x14ac:dyDescent="0.15">
      <c r="A4797" s="232">
        <v>4821</v>
      </c>
      <c r="B4797" t="s">
        <v>12152</v>
      </c>
      <c r="C4797" t="s">
        <v>12153</v>
      </c>
      <c r="D4797" t="s">
        <v>392</v>
      </c>
      <c r="E4797" s="2" t="s">
        <v>269</v>
      </c>
      <c r="F4797" t="s">
        <v>2206</v>
      </c>
      <c r="G4797" s="2" t="s">
        <v>12154</v>
      </c>
      <c r="H4797" t="s">
        <v>1405</v>
      </c>
    </row>
    <row r="4798" spans="1:8" x14ac:dyDescent="0.15">
      <c r="A4798" s="232">
        <v>4822</v>
      </c>
      <c r="B4798" t="s">
        <v>12155</v>
      </c>
      <c r="C4798" t="s">
        <v>12156</v>
      </c>
      <c r="D4798" t="s">
        <v>392</v>
      </c>
      <c r="E4798" s="2" t="s">
        <v>269</v>
      </c>
      <c r="F4798" t="s">
        <v>1932</v>
      </c>
      <c r="G4798" s="2" t="s">
        <v>2237</v>
      </c>
      <c r="H4798" t="s">
        <v>1405</v>
      </c>
    </row>
    <row r="4799" spans="1:8" x14ac:dyDescent="0.15">
      <c r="A4799" s="232">
        <v>4823</v>
      </c>
      <c r="B4799" t="s">
        <v>12157</v>
      </c>
      <c r="C4799" t="s">
        <v>12158</v>
      </c>
      <c r="D4799" t="s">
        <v>392</v>
      </c>
      <c r="E4799" s="2" t="s">
        <v>269</v>
      </c>
      <c r="F4799" t="s">
        <v>1945</v>
      </c>
      <c r="G4799" s="2" t="s">
        <v>1067</v>
      </c>
      <c r="H4799" t="s">
        <v>1405</v>
      </c>
    </row>
    <row r="4800" spans="1:8" x14ac:dyDescent="0.15">
      <c r="A4800" s="232">
        <v>4824</v>
      </c>
      <c r="B4800" t="s">
        <v>12159</v>
      </c>
      <c r="C4800" t="s">
        <v>12160</v>
      </c>
      <c r="D4800" t="s">
        <v>430</v>
      </c>
      <c r="E4800" s="2" t="s">
        <v>271</v>
      </c>
      <c r="F4800" t="s">
        <v>1901</v>
      </c>
      <c r="G4800" s="2" t="s">
        <v>3779</v>
      </c>
      <c r="H4800" t="s">
        <v>1405</v>
      </c>
    </row>
    <row r="4801" spans="1:8" x14ac:dyDescent="0.15">
      <c r="A4801" s="232">
        <v>4825</v>
      </c>
      <c r="B4801" t="s">
        <v>12161</v>
      </c>
      <c r="C4801" t="s">
        <v>12162</v>
      </c>
      <c r="D4801" t="s">
        <v>430</v>
      </c>
      <c r="E4801" s="2" t="s">
        <v>271</v>
      </c>
      <c r="F4801" t="s">
        <v>1901</v>
      </c>
      <c r="G4801" s="2" t="s">
        <v>4760</v>
      </c>
      <c r="H4801" t="s">
        <v>1405</v>
      </c>
    </row>
    <row r="4802" spans="1:8" x14ac:dyDescent="0.15">
      <c r="A4802" s="232">
        <v>4826</v>
      </c>
      <c r="B4802" t="s">
        <v>12163</v>
      </c>
      <c r="C4802" t="s">
        <v>12164</v>
      </c>
      <c r="D4802" t="s">
        <v>430</v>
      </c>
      <c r="E4802" s="2" t="s">
        <v>271</v>
      </c>
      <c r="F4802" t="s">
        <v>2021</v>
      </c>
      <c r="G4802" s="2" t="s">
        <v>499</v>
      </c>
      <c r="H4802" t="s">
        <v>1405</v>
      </c>
    </row>
    <row r="4803" spans="1:8" x14ac:dyDescent="0.15">
      <c r="A4803" s="232">
        <v>4827</v>
      </c>
      <c r="B4803" t="s">
        <v>12165</v>
      </c>
      <c r="C4803" t="s">
        <v>12166</v>
      </c>
      <c r="D4803" t="s">
        <v>430</v>
      </c>
      <c r="E4803" s="2" t="s">
        <v>271</v>
      </c>
      <c r="F4803" t="s">
        <v>2055</v>
      </c>
      <c r="G4803" s="2" t="s">
        <v>3689</v>
      </c>
      <c r="H4803" t="s">
        <v>1405</v>
      </c>
    </row>
    <row r="4804" spans="1:8" x14ac:dyDescent="0.15">
      <c r="A4804" s="232">
        <v>4828</v>
      </c>
      <c r="B4804" t="s">
        <v>12167</v>
      </c>
      <c r="C4804" t="s">
        <v>12168</v>
      </c>
      <c r="D4804" t="s">
        <v>430</v>
      </c>
      <c r="E4804" s="2" t="s">
        <v>271</v>
      </c>
      <c r="F4804" t="s">
        <v>2003</v>
      </c>
      <c r="G4804" s="2" t="s">
        <v>648</v>
      </c>
      <c r="H4804" t="s">
        <v>1405</v>
      </c>
    </row>
    <row r="4805" spans="1:8" x14ac:dyDescent="0.15">
      <c r="A4805" s="232">
        <v>4829</v>
      </c>
      <c r="B4805" t="s">
        <v>12169</v>
      </c>
      <c r="C4805" t="s">
        <v>12170</v>
      </c>
      <c r="D4805" t="s">
        <v>430</v>
      </c>
      <c r="E4805" s="2" t="s">
        <v>270</v>
      </c>
      <c r="F4805" t="s">
        <v>2206</v>
      </c>
      <c r="G4805" s="2" t="s">
        <v>3953</v>
      </c>
      <c r="H4805" t="s">
        <v>1405</v>
      </c>
    </row>
    <row r="4806" spans="1:8" x14ac:dyDescent="0.15">
      <c r="A4806" s="232">
        <v>4830</v>
      </c>
      <c r="B4806" t="s">
        <v>12171</v>
      </c>
      <c r="C4806" t="s">
        <v>12172</v>
      </c>
      <c r="D4806" t="s">
        <v>430</v>
      </c>
      <c r="E4806" s="2" t="s">
        <v>270</v>
      </c>
      <c r="F4806" t="s">
        <v>2007</v>
      </c>
      <c r="G4806" s="2" t="s">
        <v>967</v>
      </c>
      <c r="H4806" t="s">
        <v>1405</v>
      </c>
    </row>
    <row r="4807" spans="1:8" x14ac:dyDescent="0.15">
      <c r="A4807" s="232">
        <v>4831</v>
      </c>
      <c r="B4807" t="s">
        <v>12173</v>
      </c>
      <c r="C4807" t="s">
        <v>12174</v>
      </c>
      <c r="D4807" t="s">
        <v>430</v>
      </c>
      <c r="E4807" s="2" t="s">
        <v>270</v>
      </c>
      <c r="F4807" t="s">
        <v>1901</v>
      </c>
      <c r="G4807" s="2" t="s">
        <v>594</v>
      </c>
      <c r="H4807" t="s">
        <v>1405</v>
      </c>
    </row>
    <row r="4808" spans="1:8" x14ac:dyDescent="0.15">
      <c r="A4808" s="232">
        <v>4832</v>
      </c>
      <c r="B4808" t="s">
        <v>12175</v>
      </c>
      <c r="C4808" t="s">
        <v>12176</v>
      </c>
      <c r="D4808" t="s">
        <v>430</v>
      </c>
      <c r="E4808" s="2" t="s">
        <v>271</v>
      </c>
      <c r="F4808" t="s">
        <v>1910</v>
      </c>
      <c r="G4808" s="2" t="s">
        <v>649</v>
      </c>
      <c r="H4808" t="s">
        <v>1405</v>
      </c>
    </row>
    <row r="4809" spans="1:8" x14ac:dyDescent="0.15">
      <c r="A4809" s="232">
        <v>4833</v>
      </c>
      <c r="B4809" t="s">
        <v>12177</v>
      </c>
      <c r="C4809" t="s">
        <v>12178</v>
      </c>
      <c r="D4809" t="s">
        <v>430</v>
      </c>
      <c r="E4809" s="2" t="s">
        <v>269</v>
      </c>
      <c r="F4809" t="s">
        <v>1901</v>
      </c>
      <c r="G4809" s="2" t="s">
        <v>724</v>
      </c>
      <c r="H4809" t="s">
        <v>1405</v>
      </c>
    </row>
    <row r="4810" spans="1:8" x14ac:dyDescent="0.15">
      <c r="A4810" s="232">
        <v>4834</v>
      </c>
      <c r="B4810" t="s">
        <v>12179</v>
      </c>
      <c r="C4810" t="s">
        <v>12180</v>
      </c>
      <c r="D4810" t="s">
        <v>430</v>
      </c>
      <c r="E4810" s="2" t="s">
        <v>269</v>
      </c>
      <c r="F4810" t="s">
        <v>1901</v>
      </c>
      <c r="G4810" s="2" t="s">
        <v>1045</v>
      </c>
      <c r="H4810" t="s">
        <v>1405</v>
      </c>
    </row>
    <row r="4811" spans="1:8" x14ac:dyDescent="0.15">
      <c r="A4811" s="232">
        <v>4835</v>
      </c>
      <c r="B4811" t="s">
        <v>12181</v>
      </c>
      <c r="C4811" t="s">
        <v>12182</v>
      </c>
      <c r="D4811" t="s">
        <v>430</v>
      </c>
      <c r="E4811" s="2" t="s">
        <v>269</v>
      </c>
      <c r="F4811" t="s">
        <v>2003</v>
      </c>
      <c r="G4811" s="2" t="s">
        <v>1292</v>
      </c>
      <c r="H4811" t="s">
        <v>1405</v>
      </c>
    </row>
    <row r="4812" spans="1:8" x14ac:dyDescent="0.15">
      <c r="A4812" s="232">
        <v>4836</v>
      </c>
      <c r="B4812" t="s">
        <v>12183</v>
      </c>
      <c r="C4812" t="s">
        <v>12184</v>
      </c>
      <c r="D4812" t="s">
        <v>430</v>
      </c>
      <c r="E4812" s="2" t="s">
        <v>269</v>
      </c>
      <c r="F4812" t="s">
        <v>2007</v>
      </c>
      <c r="G4812" s="2" t="s">
        <v>4796</v>
      </c>
      <c r="H4812" t="s">
        <v>1405</v>
      </c>
    </row>
    <row r="4813" spans="1:8" x14ac:dyDescent="0.15">
      <c r="A4813" s="232">
        <v>4837</v>
      </c>
      <c r="B4813" t="s">
        <v>12185</v>
      </c>
      <c r="C4813" t="s">
        <v>12186</v>
      </c>
      <c r="D4813" t="s">
        <v>430</v>
      </c>
      <c r="E4813" s="2" t="s">
        <v>269</v>
      </c>
      <c r="F4813" t="s">
        <v>1901</v>
      </c>
      <c r="G4813" s="2" t="s">
        <v>564</v>
      </c>
      <c r="H4813" t="s">
        <v>1405</v>
      </c>
    </row>
    <row r="4814" spans="1:8" x14ac:dyDescent="0.15">
      <c r="A4814" s="232">
        <v>4838</v>
      </c>
      <c r="B4814" t="s">
        <v>12187</v>
      </c>
      <c r="C4814" t="s">
        <v>12188</v>
      </c>
      <c r="D4814" t="s">
        <v>430</v>
      </c>
      <c r="E4814" s="2" t="s">
        <v>269</v>
      </c>
      <c r="F4814" t="s">
        <v>2010</v>
      </c>
      <c r="G4814" s="2" t="s">
        <v>931</v>
      </c>
      <c r="H4814" t="s">
        <v>1405</v>
      </c>
    </row>
    <row r="4815" spans="1:8" x14ac:dyDescent="0.15">
      <c r="A4815" s="232">
        <v>4839</v>
      </c>
      <c r="B4815" t="s">
        <v>12189</v>
      </c>
      <c r="C4815" t="s">
        <v>12190</v>
      </c>
      <c r="D4815" t="s">
        <v>430</v>
      </c>
      <c r="E4815" s="2" t="s">
        <v>269</v>
      </c>
      <c r="F4815" t="s">
        <v>1901</v>
      </c>
      <c r="G4815" s="2" t="s">
        <v>3264</v>
      </c>
      <c r="H4815" t="s">
        <v>1405</v>
      </c>
    </row>
    <row r="4816" spans="1:8" x14ac:dyDescent="0.15">
      <c r="A4816" s="232">
        <v>4840</v>
      </c>
      <c r="B4816" t="s">
        <v>12191</v>
      </c>
      <c r="C4816" t="s">
        <v>12192</v>
      </c>
      <c r="D4816" t="s">
        <v>430</v>
      </c>
      <c r="E4816" s="2" t="s">
        <v>269</v>
      </c>
      <c r="F4816" t="s">
        <v>2021</v>
      </c>
      <c r="G4816" s="2" t="s">
        <v>878</v>
      </c>
      <c r="H4816" t="s">
        <v>1405</v>
      </c>
    </row>
    <row r="4817" spans="1:8" x14ac:dyDescent="0.15">
      <c r="A4817" s="232">
        <v>4841</v>
      </c>
      <c r="B4817" t="s">
        <v>12193</v>
      </c>
      <c r="C4817" t="s">
        <v>12194</v>
      </c>
      <c r="D4817" t="s">
        <v>430</v>
      </c>
      <c r="E4817" s="2" t="s">
        <v>269</v>
      </c>
      <c r="F4817" t="s">
        <v>2003</v>
      </c>
      <c r="G4817" s="2" t="s">
        <v>539</v>
      </c>
      <c r="H4817" t="s">
        <v>1405</v>
      </c>
    </row>
    <row r="4818" spans="1:8" x14ac:dyDescent="0.15">
      <c r="A4818" s="232">
        <v>4842</v>
      </c>
      <c r="B4818" t="s">
        <v>12195</v>
      </c>
      <c r="C4818" t="s">
        <v>12196</v>
      </c>
      <c r="D4818" t="s">
        <v>430</v>
      </c>
      <c r="E4818" s="2" t="s">
        <v>269</v>
      </c>
      <c r="F4818" t="s">
        <v>1910</v>
      </c>
      <c r="G4818" s="2" t="s">
        <v>3106</v>
      </c>
      <c r="H4818" t="s">
        <v>1405</v>
      </c>
    </row>
    <row r="4819" spans="1:8" x14ac:dyDescent="0.15">
      <c r="A4819" s="232">
        <v>4843</v>
      </c>
      <c r="B4819" t="s">
        <v>12197</v>
      </c>
      <c r="C4819" t="s">
        <v>12198</v>
      </c>
      <c r="D4819" t="s">
        <v>430</v>
      </c>
      <c r="E4819" s="2" t="s">
        <v>271</v>
      </c>
      <c r="F4819" t="s">
        <v>3267</v>
      </c>
      <c r="G4819" s="2" t="s">
        <v>919</v>
      </c>
      <c r="H4819" t="s">
        <v>1405</v>
      </c>
    </row>
    <row r="4820" spans="1:8" x14ac:dyDescent="0.15">
      <c r="A4820" s="232">
        <v>4844</v>
      </c>
      <c r="B4820" t="s">
        <v>12199</v>
      </c>
      <c r="C4820" t="s">
        <v>12200</v>
      </c>
      <c r="D4820" t="s">
        <v>1440</v>
      </c>
      <c r="E4820" s="2" t="s">
        <v>70</v>
      </c>
      <c r="F4820" t="s">
        <v>2087</v>
      </c>
      <c r="G4820" s="2" t="s">
        <v>12201</v>
      </c>
      <c r="H4820" t="s">
        <v>1405</v>
      </c>
    </row>
    <row r="4821" spans="1:8" x14ac:dyDescent="0.15">
      <c r="A4821" s="232">
        <v>4845</v>
      </c>
      <c r="B4821" t="s">
        <v>12202</v>
      </c>
      <c r="C4821" t="s">
        <v>12203</v>
      </c>
      <c r="D4821" t="s">
        <v>1440</v>
      </c>
      <c r="E4821" s="2" t="s">
        <v>70</v>
      </c>
      <c r="F4821" t="s">
        <v>2003</v>
      </c>
      <c r="G4821" s="2" t="s">
        <v>12204</v>
      </c>
      <c r="H4821" t="s">
        <v>1405</v>
      </c>
    </row>
    <row r="4822" spans="1:8" x14ac:dyDescent="0.15">
      <c r="A4822" s="232">
        <v>4846</v>
      </c>
      <c r="B4822" t="s">
        <v>10660</v>
      </c>
      <c r="C4822" t="s">
        <v>10661</v>
      </c>
      <c r="D4822" t="s">
        <v>396</v>
      </c>
      <c r="E4822" s="2" t="s">
        <v>271</v>
      </c>
      <c r="F4822" t="s">
        <v>2366</v>
      </c>
      <c r="G4822" s="2" t="s">
        <v>3689</v>
      </c>
      <c r="H4822" t="s">
        <v>1405</v>
      </c>
    </row>
    <row r="4823" spans="1:8" x14ac:dyDescent="0.15">
      <c r="A4823" s="232">
        <v>4847</v>
      </c>
      <c r="B4823" t="s">
        <v>12205</v>
      </c>
      <c r="C4823" t="s">
        <v>12206</v>
      </c>
      <c r="D4823" t="s">
        <v>396</v>
      </c>
      <c r="E4823" s="2" t="s">
        <v>271</v>
      </c>
      <c r="F4823" t="s">
        <v>2003</v>
      </c>
      <c r="G4823" s="2" t="s">
        <v>7824</v>
      </c>
      <c r="H4823" t="s">
        <v>1405</v>
      </c>
    </row>
    <row r="4824" spans="1:8" x14ac:dyDescent="0.15">
      <c r="A4824" s="232">
        <v>4848</v>
      </c>
      <c r="B4824" t="s">
        <v>12207</v>
      </c>
      <c r="C4824" t="s">
        <v>12208</v>
      </c>
      <c r="D4824" t="s">
        <v>396</v>
      </c>
      <c r="E4824" s="2" t="s">
        <v>271</v>
      </c>
      <c r="F4824" t="s">
        <v>2003</v>
      </c>
      <c r="G4824" s="2" t="s">
        <v>10992</v>
      </c>
      <c r="H4824" t="s">
        <v>1405</v>
      </c>
    </row>
    <row r="4825" spans="1:8" x14ac:dyDescent="0.15">
      <c r="A4825" s="232">
        <v>4849</v>
      </c>
      <c r="B4825" t="s">
        <v>12209</v>
      </c>
      <c r="C4825" t="s">
        <v>12210</v>
      </c>
      <c r="D4825" t="s">
        <v>396</v>
      </c>
      <c r="E4825" s="2" t="s">
        <v>271</v>
      </c>
      <c r="F4825" t="s">
        <v>2003</v>
      </c>
      <c r="G4825" s="2" t="s">
        <v>974</v>
      </c>
      <c r="H4825" t="s">
        <v>1405</v>
      </c>
    </row>
    <row r="4826" spans="1:8" x14ac:dyDescent="0.15">
      <c r="A4826" s="232">
        <v>4850</v>
      </c>
      <c r="B4826" t="s">
        <v>12211</v>
      </c>
      <c r="C4826" t="s">
        <v>12212</v>
      </c>
      <c r="D4826" t="s">
        <v>396</v>
      </c>
      <c r="E4826" s="2" t="s">
        <v>271</v>
      </c>
      <c r="F4826" t="s">
        <v>2003</v>
      </c>
      <c r="G4826" s="2" t="s">
        <v>12213</v>
      </c>
      <c r="H4826" t="s">
        <v>1405</v>
      </c>
    </row>
    <row r="4827" spans="1:8" x14ac:dyDescent="0.15">
      <c r="A4827" s="232">
        <v>4851</v>
      </c>
      <c r="B4827" t="s">
        <v>12214</v>
      </c>
      <c r="C4827" t="s">
        <v>12215</v>
      </c>
      <c r="D4827" t="s">
        <v>396</v>
      </c>
      <c r="E4827" s="2" t="s">
        <v>271</v>
      </c>
      <c r="F4827" t="s">
        <v>2003</v>
      </c>
      <c r="G4827" s="2" t="s">
        <v>970</v>
      </c>
      <c r="H4827" t="s">
        <v>1405</v>
      </c>
    </row>
    <row r="4828" spans="1:8" x14ac:dyDescent="0.15">
      <c r="A4828" s="232">
        <v>4852</v>
      </c>
      <c r="B4828" t="s">
        <v>12216</v>
      </c>
      <c r="C4828" t="s">
        <v>12217</v>
      </c>
      <c r="D4828" t="s">
        <v>396</v>
      </c>
      <c r="E4828" s="2" t="s">
        <v>271</v>
      </c>
      <c r="F4828" t="s">
        <v>2003</v>
      </c>
      <c r="G4828" s="2" t="s">
        <v>736</v>
      </c>
      <c r="H4828" t="s">
        <v>1405</v>
      </c>
    </row>
    <row r="4829" spans="1:8" x14ac:dyDescent="0.15">
      <c r="A4829" s="232">
        <v>4853</v>
      </c>
      <c r="B4829" t="s">
        <v>12218</v>
      </c>
      <c r="C4829" t="s">
        <v>12219</v>
      </c>
      <c r="D4829" t="s">
        <v>396</v>
      </c>
      <c r="E4829" s="2" t="s">
        <v>271</v>
      </c>
      <c r="F4829" t="s">
        <v>2262</v>
      </c>
      <c r="G4829" s="2" t="s">
        <v>1977</v>
      </c>
      <c r="H4829" t="s">
        <v>1405</v>
      </c>
    </row>
    <row r="4830" spans="1:8" x14ac:dyDescent="0.15">
      <c r="A4830" s="232">
        <v>4854</v>
      </c>
      <c r="B4830" t="s">
        <v>12220</v>
      </c>
      <c r="C4830" t="s">
        <v>12221</v>
      </c>
      <c r="D4830" t="s">
        <v>396</v>
      </c>
      <c r="E4830" s="2" t="s">
        <v>271</v>
      </c>
      <c r="F4830" t="s">
        <v>2003</v>
      </c>
      <c r="G4830" s="2" t="s">
        <v>646</v>
      </c>
      <c r="H4830" t="s">
        <v>1405</v>
      </c>
    </row>
    <row r="4831" spans="1:8" x14ac:dyDescent="0.15">
      <c r="A4831" s="232">
        <v>4855</v>
      </c>
      <c r="B4831" t="s">
        <v>12222</v>
      </c>
      <c r="C4831" t="s">
        <v>12223</v>
      </c>
      <c r="D4831" t="s">
        <v>396</v>
      </c>
      <c r="E4831" s="2" t="s">
        <v>271</v>
      </c>
      <c r="F4831" t="s">
        <v>2003</v>
      </c>
      <c r="G4831" s="2" t="s">
        <v>1036</v>
      </c>
      <c r="H4831" t="s">
        <v>1405</v>
      </c>
    </row>
    <row r="4832" spans="1:8" x14ac:dyDescent="0.15">
      <c r="A4832" s="232">
        <v>4856</v>
      </c>
      <c r="B4832" t="s">
        <v>12224</v>
      </c>
      <c r="C4832" t="s">
        <v>12225</v>
      </c>
      <c r="D4832" t="s">
        <v>396</v>
      </c>
      <c r="E4832" s="2" t="s">
        <v>271</v>
      </c>
      <c r="F4832" t="s">
        <v>2003</v>
      </c>
      <c r="G4832" s="2" t="s">
        <v>1170</v>
      </c>
      <c r="H4832" t="s">
        <v>1405</v>
      </c>
    </row>
    <row r="4833" spans="1:8" x14ac:dyDescent="0.15">
      <c r="A4833" s="232">
        <v>4857</v>
      </c>
      <c r="B4833" t="s">
        <v>12226</v>
      </c>
      <c r="C4833" t="s">
        <v>12227</v>
      </c>
      <c r="D4833" t="s">
        <v>396</v>
      </c>
      <c r="E4833" s="2" t="s">
        <v>271</v>
      </c>
      <c r="F4833" t="s">
        <v>2003</v>
      </c>
      <c r="G4833" s="2" t="s">
        <v>8615</v>
      </c>
      <c r="H4833" t="s">
        <v>1405</v>
      </c>
    </row>
    <row r="4834" spans="1:8" x14ac:dyDescent="0.15">
      <c r="A4834" s="232">
        <v>4858</v>
      </c>
      <c r="B4834" t="s">
        <v>12228</v>
      </c>
      <c r="C4834" t="s">
        <v>12229</v>
      </c>
      <c r="D4834" t="s">
        <v>396</v>
      </c>
      <c r="E4834" s="2" t="s">
        <v>271</v>
      </c>
      <c r="F4834" t="s">
        <v>2003</v>
      </c>
      <c r="G4834" s="2" t="s">
        <v>555</v>
      </c>
      <c r="H4834" t="s">
        <v>1405</v>
      </c>
    </row>
    <row r="4835" spans="1:8" x14ac:dyDescent="0.15">
      <c r="A4835" s="232">
        <v>4859</v>
      </c>
      <c r="B4835" t="s">
        <v>12230</v>
      </c>
      <c r="C4835" t="s">
        <v>12231</v>
      </c>
      <c r="D4835" t="s">
        <v>396</v>
      </c>
      <c r="E4835" s="2" t="s">
        <v>270</v>
      </c>
      <c r="F4835" t="s">
        <v>2366</v>
      </c>
      <c r="G4835" s="2" t="s">
        <v>2157</v>
      </c>
      <c r="H4835" t="s">
        <v>1405</v>
      </c>
    </row>
    <row r="4836" spans="1:8" x14ac:dyDescent="0.15">
      <c r="A4836" s="232">
        <v>4860</v>
      </c>
      <c r="B4836" t="s">
        <v>12232</v>
      </c>
      <c r="C4836" t="s">
        <v>12233</v>
      </c>
      <c r="D4836" t="s">
        <v>396</v>
      </c>
      <c r="E4836" s="2" t="s">
        <v>270</v>
      </c>
      <c r="F4836" t="s">
        <v>1932</v>
      </c>
      <c r="G4836" s="2" t="s">
        <v>603</v>
      </c>
      <c r="H4836" t="s">
        <v>1405</v>
      </c>
    </row>
    <row r="4837" spans="1:8" x14ac:dyDescent="0.15">
      <c r="A4837" s="232">
        <v>4861</v>
      </c>
      <c r="B4837" t="s">
        <v>12234</v>
      </c>
      <c r="C4837" t="s">
        <v>12235</v>
      </c>
      <c r="D4837" t="s">
        <v>396</v>
      </c>
      <c r="E4837" s="2" t="s">
        <v>270</v>
      </c>
      <c r="F4837" t="s">
        <v>2256</v>
      </c>
      <c r="G4837" s="2" t="s">
        <v>5289</v>
      </c>
      <c r="H4837" t="s">
        <v>1405</v>
      </c>
    </row>
    <row r="4838" spans="1:8" x14ac:dyDescent="0.15">
      <c r="A4838" s="232">
        <v>4862</v>
      </c>
      <c r="B4838" t="s">
        <v>12236</v>
      </c>
      <c r="C4838" t="s">
        <v>12237</v>
      </c>
      <c r="D4838" t="s">
        <v>396</v>
      </c>
      <c r="E4838" s="2" t="s">
        <v>270</v>
      </c>
      <c r="F4838" t="s">
        <v>2206</v>
      </c>
      <c r="G4838" s="2" t="s">
        <v>9723</v>
      </c>
      <c r="H4838" t="s">
        <v>1405</v>
      </c>
    </row>
    <row r="4839" spans="1:8" x14ac:dyDescent="0.15">
      <c r="A4839" s="232">
        <v>4863</v>
      </c>
      <c r="B4839" t="s">
        <v>12238</v>
      </c>
      <c r="C4839" t="s">
        <v>12239</v>
      </c>
      <c r="D4839" t="s">
        <v>396</v>
      </c>
      <c r="E4839" s="2" t="s">
        <v>270</v>
      </c>
      <c r="F4839" t="s">
        <v>2003</v>
      </c>
      <c r="G4839" s="2" t="s">
        <v>1323</v>
      </c>
      <c r="H4839" t="s">
        <v>1405</v>
      </c>
    </row>
    <row r="4840" spans="1:8" x14ac:dyDescent="0.15">
      <c r="A4840" s="232">
        <v>4864</v>
      </c>
      <c r="B4840" t="s">
        <v>12240</v>
      </c>
      <c r="C4840" t="s">
        <v>12241</v>
      </c>
      <c r="D4840" t="s">
        <v>396</v>
      </c>
      <c r="E4840" s="2" t="s">
        <v>269</v>
      </c>
      <c r="F4840" t="s">
        <v>2007</v>
      </c>
      <c r="G4840" s="2" t="s">
        <v>667</v>
      </c>
      <c r="H4840" t="s">
        <v>1405</v>
      </c>
    </row>
    <row r="4841" spans="1:8" x14ac:dyDescent="0.15">
      <c r="A4841" s="232">
        <v>4865</v>
      </c>
      <c r="B4841" t="s">
        <v>12242</v>
      </c>
      <c r="C4841" t="s">
        <v>3223</v>
      </c>
      <c r="D4841" t="s">
        <v>396</v>
      </c>
      <c r="E4841" s="2" t="s">
        <v>269</v>
      </c>
      <c r="F4841" t="s">
        <v>2007</v>
      </c>
      <c r="G4841" s="2" t="s">
        <v>696</v>
      </c>
      <c r="H4841" t="s">
        <v>1405</v>
      </c>
    </row>
    <row r="4842" spans="1:8" x14ac:dyDescent="0.15">
      <c r="A4842" s="232">
        <v>4866</v>
      </c>
      <c r="B4842" t="s">
        <v>12243</v>
      </c>
      <c r="C4842" t="s">
        <v>12244</v>
      </c>
      <c r="D4842" t="s">
        <v>396</v>
      </c>
      <c r="E4842" s="2" t="s">
        <v>269</v>
      </c>
      <c r="F4842" t="s">
        <v>2003</v>
      </c>
      <c r="G4842" s="2" t="s">
        <v>935</v>
      </c>
      <c r="H4842" t="s">
        <v>1405</v>
      </c>
    </row>
    <row r="4843" spans="1:8" x14ac:dyDescent="0.15">
      <c r="A4843" s="232">
        <v>4867</v>
      </c>
      <c r="B4843" t="s">
        <v>12245</v>
      </c>
      <c r="C4843" t="s">
        <v>12246</v>
      </c>
      <c r="D4843" t="s">
        <v>396</v>
      </c>
      <c r="E4843" s="2" t="s">
        <v>269</v>
      </c>
      <c r="F4843" t="s">
        <v>2003</v>
      </c>
      <c r="G4843" s="2" t="s">
        <v>1347</v>
      </c>
      <c r="H4843" t="s">
        <v>1405</v>
      </c>
    </row>
    <row r="4844" spans="1:8" x14ac:dyDescent="0.15">
      <c r="A4844" s="232">
        <v>4868</v>
      </c>
      <c r="B4844" t="s">
        <v>12247</v>
      </c>
      <c r="C4844" t="s">
        <v>12248</v>
      </c>
      <c r="D4844" t="s">
        <v>396</v>
      </c>
      <c r="E4844" s="2" t="s">
        <v>269</v>
      </c>
      <c r="F4844" t="s">
        <v>2003</v>
      </c>
      <c r="G4844" s="2" t="s">
        <v>7065</v>
      </c>
      <c r="H4844" t="s">
        <v>1405</v>
      </c>
    </row>
    <row r="4845" spans="1:8" x14ac:dyDescent="0.15">
      <c r="A4845" s="232">
        <v>4869</v>
      </c>
      <c r="B4845" t="s">
        <v>12249</v>
      </c>
      <c r="C4845" t="s">
        <v>12250</v>
      </c>
      <c r="D4845" t="s">
        <v>396</v>
      </c>
      <c r="E4845" s="2" t="s">
        <v>269</v>
      </c>
      <c r="F4845" t="s">
        <v>1932</v>
      </c>
      <c r="G4845" s="2" t="s">
        <v>1331</v>
      </c>
      <c r="H4845" t="s">
        <v>1405</v>
      </c>
    </row>
    <row r="4846" spans="1:8" x14ac:dyDescent="0.15">
      <c r="A4846" s="232">
        <v>4870</v>
      </c>
      <c r="B4846" t="s">
        <v>12251</v>
      </c>
      <c r="C4846" t="s">
        <v>12252</v>
      </c>
      <c r="D4846" t="s">
        <v>396</v>
      </c>
      <c r="E4846" s="2" t="s">
        <v>269</v>
      </c>
      <c r="F4846" t="s">
        <v>2003</v>
      </c>
      <c r="G4846" s="2" t="s">
        <v>956</v>
      </c>
      <c r="H4846" t="s">
        <v>1405</v>
      </c>
    </row>
    <row r="4847" spans="1:8" x14ac:dyDescent="0.15">
      <c r="A4847" s="232">
        <v>4871</v>
      </c>
      <c r="B4847" t="s">
        <v>12253</v>
      </c>
      <c r="C4847" t="s">
        <v>12254</v>
      </c>
      <c r="D4847" t="s">
        <v>396</v>
      </c>
      <c r="E4847" s="2" t="s">
        <v>269</v>
      </c>
      <c r="F4847" t="s">
        <v>2003</v>
      </c>
      <c r="G4847" s="2" t="s">
        <v>1250</v>
      </c>
      <c r="H4847" t="s">
        <v>1405</v>
      </c>
    </row>
    <row r="4848" spans="1:8" x14ac:dyDescent="0.15">
      <c r="A4848" s="232">
        <v>4872</v>
      </c>
      <c r="B4848" t="s">
        <v>12255</v>
      </c>
      <c r="C4848" t="s">
        <v>12256</v>
      </c>
      <c r="D4848" t="s">
        <v>375</v>
      </c>
      <c r="E4848" s="2" t="s">
        <v>271</v>
      </c>
      <c r="F4848" t="s">
        <v>1910</v>
      </c>
      <c r="G4848" s="2" t="s">
        <v>807</v>
      </c>
      <c r="H4848" t="s">
        <v>1405</v>
      </c>
    </row>
    <row r="4849" spans="1:8" x14ac:dyDescent="0.15">
      <c r="A4849" s="232">
        <v>4873</v>
      </c>
      <c r="B4849" t="s">
        <v>12257</v>
      </c>
      <c r="C4849" t="s">
        <v>12258</v>
      </c>
      <c r="D4849" t="s">
        <v>375</v>
      </c>
      <c r="E4849" s="2" t="s">
        <v>271</v>
      </c>
      <c r="F4849" t="s">
        <v>1932</v>
      </c>
      <c r="G4849" s="2" t="s">
        <v>916</v>
      </c>
      <c r="H4849" t="s">
        <v>1405</v>
      </c>
    </row>
    <row r="4850" spans="1:8" x14ac:dyDescent="0.15">
      <c r="A4850" s="232">
        <v>4874</v>
      </c>
      <c r="B4850" t="s">
        <v>12259</v>
      </c>
      <c r="C4850" t="s">
        <v>12260</v>
      </c>
      <c r="D4850" t="s">
        <v>375</v>
      </c>
      <c r="E4850" s="2" t="s">
        <v>271</v>
      </c>
      <c r="F4850" t="s">
        <v>1901</v>
      </c>
      <c r="G4850" s="2" t="s">
        <v>6322</v>
      </c>
      <c r="H4850" t="s">
        <v>1405</v>
      </c>
    </row>
    <row r="4851" spans="1:8" x14ac:dyDescent="0.15">
      <c r="A4851" s="232">
        <v>4875</v>
      </c>
      <c r="B4851" t="s">
        <v>12261</v>
      </c>
      <c r="C4851" t="s">
        <v>12262</v>
      </c>
      <c r="D4851" t="s">
        <v>375</v>
      </c>
      <c r="E4851" s="2" t="s">
        <v>271</v>
      </c>
      <c r="F4851" t="s">
        <v>1910</v>
      </c>
      <c r="G4851" s="2" t="s">
        <v>870</v>
      </c>
      <c r="H4851" t="s">
        <v>1405</v>
      </c>
    </row>
    <row r="4852" spans="1:8" x14ac:dyDescent="0.15">
      <c r="A4852" s="232">
        <v>4876</v>
      </c>
      <c r="B4852" t="s">
        <v>12263</v>
      </c>
      <c r="C4852" t="s">
        <v>12264</v>
      </c>
      <c r="D4852" t="s">
        <v>375</v>
      </c>
      <c r="E4852" s="2" t="s">
        <v>271</v>
      </c>
      <c r="F4852" t="s">
        <v>1910</v>
      </c>
      <c r="G4852" s="2" t="s">
        <v>585</v>
      </c>
      <c r="H4852" t="s">
        <v>1405</v>
      </c>
    </row>
    <row r="4853" spans="1:8" x14ac:dyDescent="0.15">
      <c r="A4853" s="232">
        <v>4877</v>
      </c>
      <c r="B4853" t="s">
        <v>12265</v>
      </c>
      <c r="C4853" t="s">
        <v>12266</v>
      </c>
      <c r="D4853" t="s">
        <v>375</v>
      </c>
      <c r="E4853" s="2" t="s">
        <v>271</v>
      </c>
      <c r="F4853" t="s">
        <v>2003</v>
      </c>
      <c r="G4853" s="2" t="s">
        <v>498</v>
      </c>
      <c r="H4853" t="s">
        <v>1405</v>
      </c>
    </row>
    <row r="4854" spans="1:8" x14ac:dyDescent="0.15">
      <c r="A4854" s="232">
        <v>4878</v>
      </c>
      <c r="B4854" t="s">
        <v>12267</v>
      </c>
      <c r="C4854" t="s">
        <v>12268</v>
      </c>
      <c r="D4854" t="s">
        <v>375</v>
      </c>
      <c r="E4854" s="2" t="s">
        <v>270</v>
      </c>
      <c r="F4854" t="s">
        <v>1932</v>
      </c>
      <c r="G4854" s="2" t="s">
        <v>1308</v>
      </c>
      <c r="H4854" t="s">
        <v>1405</v>
      </c>
    </row>
    <row r="4855" spans="1:8" x14ac:dyDescent="0.15">
      <c r="A4855" s="232">
        <v>4879</v>
      </c>
      <c r="B4855" t="s">
        <v>12269</v>
      </c>
      <c r="C4855" t="s">
        <v>12270</v>
      </c>
      <c r="D4855" t="s">
        <v>375</v>
      </c>
      <c r="E4855" s="2" t="s">
        <v>270</v>
      </c>
      <c r="F4855" t="s">
        <v>2021</v>
      </c>
      <c r="G4855" s="2" t="s">
        <v>1369</v>
      </c>
      <c r="H4855" t="s">
        <v>1405</v>
      </c>
    </row>
    <row r="4856" spans="1:8" x14ac:dyDescent="0.15">
      <c r="A4856" s="232">
        <v>4880</v>
      </c>
      <c r="B4856" t="s">
        <v>12271</v>
      </c>
      <c r="C4856" t="s">
        <v>12272</v>
      </c>
      <c r="D4856" t="s">
        <v>375</v>
      </c>
      <c r="E4856" s="2" t="s">
        <v>270</v>
      </c>
      <c r="F4856" t="s">
        <v>1910</v>
      </c>
      <c r="G4856" s="2" t="s">
        <v>3521</v>
      </c>
      <c r="H4856" t="s">
        <v>1405</v>
      </c>
    </row>
    <row r="4857" spans="1:8" x14ac:dyDescent="0.15">
      <c r="A4857" s="232">
        <v>4881</v>
      </c>
      <c r="B4857" t="s">
        <v>12273</v>
      </c>
      <c r="C4857" t="s">
        <v>12274</v>
      </c>
      <c r="D4857" t="s">
        <v>375</v>
      </c>
      <c r="E4857" s="2" t="s">
        <v>270</v>
      </c>
      <c r="F4857" t="s">
        <v>1910</v>
      </c>
      <c r="G4857" s="2" t="s">
        <v>2192</v>
      </c>
      <c r="H4857" t="s">
        <v>1405</v>
      </c>
    </row>
    <row r="4858" spans="1:8" x14ac:dyDescent="0.15">
      <c r="A4858" s="232">
        <v>4882</v>
      </c>
      <c r="B4858" t="s">
        <v>12275</v>
      </c>
      <c r="C4858" t="s">
        <v>12276</v>
      </c>
      <c r="D4858" t="s">
        <v>375</v>
      </c>
      <c r="E4858" s="2" t="s">
        <v>270</v>
      </c>
      <c r="F4858" t="s">
        <v>1901</v>
      </c>
      <c r="G4858" s="2" t="s">
        <v>843</v>
      </c>
      <c r="H4858" t="s">
        <v>1405</v>
      </c>
    </row>
    <row r="4859" spans="1:8" x14ac:dyDescent="0.15">
      <c r="A4859" s="232">
        <v>4883</v>
      </c>
      <c r="B4859" t="s">
        <v>12277</v>
      </c>
      <c r="C4859" t="s">
        <v>12278</v>
      </c>
      <c r="D4859" t="s">
        <v>375</v>
      </c>
      <c r="E4859" s="2" t="s">
        <v>270</v>
      </c>
      <c r="F4859" t="s">
        <v>1901</v>
      </c>
      <c r="G4859" s="2" t="s">
        <v>975</v>
      </c>
      <c r="H4859" t="s">
        <v>1405</v>
      </c>
    </row>
    <row r="4860" spans="1:8" x14ac:dyDescent="0.15">
      <c r="A4860" s="232">
        <v>4884</v>
      </c>
      <c r="B4860" t="s">
        <v>12279</v>
      </c>
      <c r="C4860" t="s">
        <v>12280</v>
      </c>
      <c r="D4860" t="s">
        <v>375</v>
      </c>
      <c r="E4860" s="2" t="s">
        <v>270</v>
      </c>
      <c r="F4860" t="s">
        <v>1901</v>
      </c>
      <c r="G4860" s="2" t="s">
        <v>8717</v>
      </c>
      <c r="H4860" t="s">
        <v>1405</v>
      </c>
    </row>
    <row r="4861" spans="1:8" x14ac:dyDescent="0.15">
      <c r="A4861" s="232">
        <v>4885</v>
      </c>
      <c r="B4861" t="s">
        <v>12281</v>
      </c>
      <c r="C4861" t="s">
        <v>12282</v>
      </c>
      <c r="D4861" t="s">
        <v>375</v>
      </c>
      <c r="E4861" s="2" t="s">
        <v>270</v>
      </c>
      <c r="F4861" t="s">
        <v>2366</v>
      </c>
      <c r="G4861" s="2" t="s">
        <v>924</v>
      </c>
      <c r="H4861" t="s">
        <v>1405</v>
      </c>
    </row>
    <row r="4862" spans="1:8" x14ac:dyDescent="0.15">
      <c r="A4862" s="232">
        <v>4886</v>
      </c>
      <c r="B4862" t="s">
        <v>12283</v>
      </c>
      <c r="C4862" t="s">
        <v>12284</v>
      </c>
      <c r="D4862" t="s">
        <v>375</v>
      </c>
      <c r="E4862" s="2" t="s">
        <v>271</v>
      </c>
      <c r="F4862" t="s">
        <v>1910</v>
      </c>
      <c r="G4862" s="2" t="s">
        <v>5255</v>
      </c>
      <c r="H4862" t="s">
        <v>1405</v>
      </c>
    </row>
    <row r="4863" spans="1:8" x14ac:dyDescent="0.15">
      <c r="A4863" s="232">
        <v>4887</v>
      </c>
      <c r="B4863" t="s">
        <v>12285</v>
      </c>
      <c r="C4863" t="s">
        <v>12286</v>
      </c>
      <c r="D4863" t="s">
        <v>375</v>
      </c>
      <c r="E4863" s="2" t="s">
        <v>270</v>
      </c>
      <c r="F4863" t="s">
        <v>2031</v>
      </c>
      <c r="G4863" s="2" t="s">
        <v>934</v>
      </c>
      <c r="H4863" t="s">
        <v>1405</v>
      </c>
    </row>
    <row r="4864" spans="1:8" x14ac:dyDescent="0.15">
      <c r="A4864" s="232">
        <v>4888</v>
      </c>
      <c r="B4864" t="s">
        <v>12287</v>
      </c>
      <c r="C4864" t="s">
        <v>2772</v>
      </c>
      <c r="D4864" t="s">
        <v>375</v>
      </c>
      <c r="E4864" s="2" t="s">
        <v>271</v>
      </c>
      <c r="F4864" t="s">
        <v>1939</v>
      </c>
      <c r="G4864" s="2" t="s">
        <v>1210</v>
      </c>
      <c r="H4864" t="s">
        <v>1405</v>
      </c>
    </row>
    <row r="4865" spans="1:8" x14ac:dyDescent="0.15">
      <c r="A4865" s="232">
        <v>4889</v>
      </c>
      <c r="B4865" t="s">
        <v>12288</v>
      </c>
      <c r="C4865" t="s">
        <v>12289</v>
      </c>
      <c r="D4865" t="s">
        <v>375</v>
      </c>
      <c r="E4865" s="2" t="s">
        <v>271</v>
      </c>
      <c r="F4865" t="s">
        <v>1901</v>
      </c>
      <c r="G4865" s="2" t="s">
        <v>1301</v>
      </c>
      <c r="H4865" t="s">
        <v>1405</v>
      </c>
    </row>
    <row r="4866" spans="1:8" x14ac:dyDescent="0.15">
      <c r="A4866" s="232">
        <v>4890</v>
      </c>
      <c r="B4866" t="s">
        <v>12290</v>
      </c>
      <c r="C4866" t="s">
        <v>12291</v>
      </c>
      <c r="D4866" t="s">
        <v>375</v>
      </c>
      <c r="E4866" s="2" t="s">
        <v>271</v>
      </c>
      <c r="F4866" t="s">
        <v>2206</v>
      </c>
      <c r="G4866" s="2" t="s">
        <v>496</v>
      </c>
      <c r="H4866" t="s">
        <v>1405</v>
      </c>
    </row>
    <row r="4867" spans="1:8" x14ac:dyDescent="0.15">
      <c r="A4867" s="232">
        <v>4891</v>
      </c>
      <c r="B4867" t="s">
        <v>12292</v>
      </c>
      <c r="C4867" t="s">
        <v>12293</v>
      </c>
      <c r="D4867" t="s">
        <v>375</v>
      </c>
      <c r="E4867" s="2" t="s">
        <v>270</v>
      </c>
      <c r="F4867" t="s">
        <v>2087</v>
      </c>
      <c r="G4867" s="2" t="s">
        <v>842</v>
      </c>
      <c r="H4867" t="s">
        <v>1405</v>
      </c>
    </row>
    <row r="4868" spans="1:8" x14ac:dyDescent="0.15">
      <c r="A4868" s="232">
        <v>4892</v>
      </c>
      <c r="B4868" t="s">
        <v>12294</v>
      </c>
      <c r="C4868" t="s">
        <v>12295</v>
      </c>
      <c r="D4868" t="s">
        <v>375</v>
      </c>
      <c r="E4868" s="2" t="s">
        <v>269</v>
      </c>
      <c r="F4868" t="s">
        <v>1901</v>
      </c>
      <c r="G4868" s="2" t="s">
        <v>1013</v>
      </c>
      <c r="H4868" t="s">
        <v>1405</v>
      </c>
    </row>
    <row r="4869" spans="1:8" x14ac:dyDescent="0.15">
      <c r="A4869" s="232">
        <v>4893</v>
      </c>
      <c r="B4869" t="s">
        <v>12296</v>
      </c>
      <c r="C4869" t="s">
        <v>12297</v>
      </c>
      <c r="D4869" t="s">
        <v>375</v>
      </c>
      <c r="E4869" s="2" t="s">
        <v>269</v>
      </c>
      <c r="F4869" t="s">
        <v>1910</v>
      </c>
      <c r="G4869" s="2" t="s">
        <v>896</v>
      </c>
      <c r="H4869" t="s">
        <v>1405</v>
      </c>
    </row>
    <row r="4870" spans="1:8" x14ac:dyDescent="0.15">
      <c r="A4870" s="232">
        <v>4894</v>
      </c>
      <c r="B4870" t="s">
        <v>12298</v>
      </c>
      <c r="C4870" t="s">
        <v>12299</v>
      </c>
      <c r="D4870" t="s">
        <v>375</v>
      </c>
      <c r="E4870" s="2" t="s">
        <v>269</v>
      </c>
      <c r="F4870" t="s">
        <v>2366</v>
      </c>
      <c r="G4870" s="2" t="s">
        <v>3388</v>
      </c>
      <c r="H4870" t="s">
        <v>1405</v>
      </c>
    </row>
    <row r="4871" spans="1:8" x14ac:dyDescent="0.15">
      <c r="A4871" s="232">
        <v>4895</v>
      </c>
      <c r="B4871" t="s">
        <v>12300</v>
      </c>
      <c r="C4871" t="s">
        <v>12301</v>
      </c>
      <c r="D4871" t="s">
        <v>375</v>
      </c>
      <c r="E4871" s="2" t="s">
        <v>269</v>
      </c>
      <c r="F4871" t="s">
        <v>2003</v>
      </c>
      <c r="G4871" s="2" t="s">
        <v>8383</v>
      </c>
      <c r="H4871" t="s">
        <v>1405</v>
      </c>
    </row>
    <row r="4872" spans="1:8" x14ac:dyDescent="0.15">
      <c r="A4872" s="232">
        <v>4896</v>
      </c>
      <c r="B4872" t="s">
        <v>12302</v>
      </c>
      <c r="C4872" t="s">
        <v>12303</v>
      </c>
      <c r="D4872" t="s">
        <v>375</v>
      </c>
      <c r="E4872" s="2" t="s">
        <v>270</v>
      </c>
      <c r="F4872" t="s">
        <v>1932</v>
      </c>
      <c r="G4872" s="2" t="s">
        <v>815</v>
      </c>
      <c r="H4872" t="s">
        <v>1405</v>
      </c>
    </row>
    <row r="4873" spans="1:8" x14ac:dyDescent="0.15">
      <c r="A4873" s="232">
        <v>4897</v>
      </c>
      <c r="B4873" t="s">
        <v>12304</v>
      </c>
      <c r="C4873" t="s">
        <v>12305</v>
      </c>
      <c r="D4873" t="s">
        <v>375</v>
      </c>
      <c r="E4873" s="2" t="s">
        <v>269</v>
      </c>
      <c r="F4873" t="s">
        <v>1901</v>
      </c>
      <c r="G4873" s="2" t="s">
        <v>914</v>
      </c>
      <c r="H4873" t="s">
        <v>1405</v>
      </c>
    </row>
    <row r="4874" spans="1:8" x14ac:dyDescent="0.15">
      <c r="A4874" s="232">
        <v>4898</v>
      </c>
      <c r="B4874" t="s">
        <v>12306</v>
      </c>
      <c r="C4874" t="s">
        <v>12307</v>
      </c>
      <c r="D4874" t="s">
        <v>375</v>
      </c>
      <c r="E4874" s="2" t="s">
        <v>269</v>
      </c>
      <c r="F4874" t="s">
        <v>1939</v>
      </c>
      <c r="G4874" s="2" t="s">
        <v>1237</v>
      </c>
      <c r="H4874" t="s">
        <v>1405</v>
      </c>
    </row>
    <row r="4875" spans="1:8" x14ac:dyDescent="0.15">
      <c r="A4875" s="232">
        <v>4899</v>
      </c>
      <c r="B4875" t="s">
        <v>12308</v>
      </c>
      <c r="C4875" t="s">
        <v>12309</v>
      </c>
      <c r="D4875" t="s">
        <v>375</v>
      </c>
      <c r="E4875" s="2" t="s">
        <v>269</v>
      </c>
      <c r="F4875" t="s">
        <v>1910</v>
      </c>
      <c r="G4875" s="2" t="s">
        <v>533</v>
      </c>
      <c r="H4875" t="s">
        <v>1405</v>
      </c>
    </row>
    <row r="4876" spans="1:8" x14ac:dyDescent="0.15">
      <c r="A4876" s="232">
        <v>4900</v>
      </c>
      <c r="B4876" t="s">
        <v>12310</v>
      </c>
      <c r="C4876" t="s">
        <v>12311</v>
      </c>
      <c r="D4876" t="s">
        <v>375</v>
      </c>
      <c r="E4876" s="2" t="s">
        <v>269</v>
      </c>
      <c r="F4876" t="s">
        <v>1901</v>
      </c>
      <c r="G4876" s="2" t="s">
        <v>636</v>
      </c>
      <c r="H4876" t="s">
        <v>1405</v>
      </c>
    </row>
    <row r="4877" spans="1:8" x14ac:dyDescent="0.15">
      <c r="A4877" s="232">
        <v>4901</v>
      </c>
      <c r="B4877" t="s">
        <v>12312</v>
      </c>
      <c r="C4877" t="s">
        <v>12313</v>
      </c>
      <c r="D4877" t="s">
        <v>375</v>
      </c>
      <c r="E4877" s="2" t="s">
        <v>269</v>
      </c>
      <c r="F4877" t="s">
        <v>1901</v>
      </c>
      <c r="G4877" s="2" t="s">
        <v>697</v>
      </c>
      <c r="H4877" t="s">
        <v>1405</v>
      </c>
    </row>
    <row r="4878" spans="1:8" x14ac:dyDescent="0.15">
      <c r="A4878" s="232">
        <v>4902</v>
      </c>
      <c r="B4878" t="s">
        <v>12314</v>
      </c>
      <c r="C4878" t="s">
        <v>12315</v>
      </c>
      <c r="D4878" t="s">
        <v>375</v>
      </c>
      <c r="E4878" s="2" t="s">
        <v>269</v>
      </c>
      <c r="F4878" t="s">
        <v>1910</v>
      </c>
      <c r="G4878" s="2" t="s">
        <v>720</v>
      </c>
      <c r="H4878" t="s">
        <v>1405</v>
      </c>
    </row>
    <row r="4879" spans="1:8" x14ac:dyDescent="0.15">
      <c r="A4879" s="232">
        <v>4903</v>
      </c>
      <c r="B4879" t="s">
        <v>12316</v>
      </c>
      <c r="C4879" t="s">
        <v>12317</v>
      </c>
      <c r="D4879" t="s">
        <v>375</v>
      </c>
      <c r="E4879" s="2" t="s">
        <v>269</v>
      </c>
      <c r="F4879" t="s">
        <v>2003</v>
      </c>
      <c r="G4879" s="2" t="s">
        <v>827</v>
      </c>
      <c r="H4879" t="s">
        <v>1405</v>
      </c>
    </row>
    <row r="4880" spans="1:8" x14ac:dyDescent="0.15">
      <c r="A4880" s="232">
        <v>4904</v>
      </c>
      <c r="B4880" t="s">
        <v>12318</v>
      </c>
      <c r="C4880" t="s">
        <v>12319</v>
      </c>
      <c r="D4880" t="s">
        <v>375</v>
      </c>
      <c r="E4880" s="2" t="s">
        <v>269</v>
      </c>
      <c r="F4880" t="s">
        <v>1901</v>
      </c>
      <c r="G4880" s="2" t="s">
        <v>1016</v>
      </c>
      <c r="H4880" t="s">
        <v>1405</v>
      </c>
    </row>
    <row r="4881" spans="1:8" x14ac:dyDescent="0.15">
      <c r="A4881" s="232">
        <v>4905</v>
      </c>
      <c r="B4881" t="s">
        <v>12320</v>
      </c>
      <c r="C4881" t="s">
        <v>12321</v>
      </c>
      <c r="D4881" t="s">
        <v>385</v>
      </c>
      <c r="E4881" s="2" t="s">
        <v>271</v>
      </c>
      <c r="F4881" t="s">
        <v>1932</v>
      </c>
      <c r="G4881" s="2">
        <v>981208</v>
      </c>
      <c r="H4881" t="s">
        <v>1405</v>
      </c>
    </row>
    <row r="4882" spans="1:8" x14ac:dyDescent="0.15">
      <c r="A4882" s="232">
        <v>4906</v>
      </c>
      <c r="B4882" t="s">
        <v>12322</v>
      </c>
      <c r="C4882" t="s">
        <v>12323</v>
      </c>
      <c r="D4882" t="s">
        <v>385</v>
      </c>
      <c r="E4882" s="2" t="s">
        <v>271</v>
      </c>
      <c r="F4882" t="s">
        <v>3267</v>
      </c>
      <c r="G4882" s="2">
        <v>981116</v>
      </c>
      <c r="H4882" t="s">
        <v>1405</v>
      </c>
    </row>
    <row r="4883" spans="1:8" x14ac:dyDescent="0.15">
      <c r="A4883" s="232">
        <v>4907</v>
      </c>
      <c r="B4883" t="s">
        <v>12324</v>
      </c>
      <c r="C4883" t="s">
        <v>12325</v>
      </c>
      <c r="D4883" t="s">
        <v>385</v>
      </c>
      <c r="E4883" s="2" t="s">
        <v>271</v>
      </c>
      <c r="F4883" t="s">
        <v>1932</v>
      </c>
      <c r="G4883" s="2">
        <v>980512</v>
      </c>
      <c r="H4883" t="s">
        <v>1405</v>
      </c>
    </row>
    <row r="4884" spans="1:8" x14ac:dyDescent="0.15">
      <c r="A4884" s="232">
        <v>4908</v>
      </c>
      <c r="B4884" t="s">
        <v>12326</v>
      </c>
      <c r="C4884" t="s">
        <v>12327</v>
      </c>
      <c r="D4884" t="s">
        <v>385</v>
      </c>
      <c r="E4884" s="2" t="s">
        <v>271</v>
      </c>
      <c r="F4884" t="s">
        <v>1932</v>
      </c>
      <c r="G4884" s="2">
        <v>981212</v>
      </c>
      <c r="H4884" t="s">
        <v>1405</v>
      </c>
    </row>
    <row r="4885" spans="1:8" x14ac:dyDescent="0.15">
      <c r="A4885" s="232">
        <v>4909</v>
      </c>
      <c r="B4885" t="s">
        <v>12328</v>
      </c>
      <c r="C4885" t="s">
        <v>12329</v>
      </c>
      <c r="D4885" t="s">
        <v>385</v>
      </c>
      <c r="E4885" s="2" t="s">
        <v>271</v>
      </c>
      <c r="F4885" t="s">
        <v>1901</v>
      </c>
      <c r="G4885" s="2">
        <v>980525</v>
      </c>
      <c r="H4885" t="s">
        <v>1405</v>
      </c>
    </row>
    <row r="4886" spans="1:8" x14ac:dyDescent="0.15">
      <c r="A4886" s="232">
        <v>4910</v>
      </c>
      <c r="B4886" t="s">
        <v>12330</v>
      </c>
      <c r="C4886" t="s">
        <v>12331</v>
      </c>
      <c r="D4886" t="s">
        <v>385</v>
      </c>
      <c r="E4886" s="2" t="s">
        <v>271</v>
      </c>
      <c r="F4886" t="s">
        <v>2366</v>
      </c>
      <c r="G4886" s="2">
        <v>980601</v>
      </c>
      <c r="H4886" t="s">
        <v>1405</v>
      </c>
    </row>
    <row r="4887" spans="1:8" x14ac:dyDescent="0.15">
      <c r="A4887" s="232">
        <v>4911</v>
      </c>
      <c r="B4887" t="s">
        <v>12332</v>
      </c>
      <c r="C4887" t="s">
        <v>12333</v>
      </c>
      <c r="D4887" t="s">
        <v>385</v>
      </c>
      <c r="E4887" s="2" t="s">
        <v>271</v>
      </c>
      <c r="F4887" t="s">
        <v>2087</v>
      </c>
      <c r="G4887" s="2">
        <v>990112</v>
      </c>
      <c r="H4887" t="s">
        <v>1405</v>
      </c>
    </row>
    <row r="4888" spans="1:8" x14ac:dyDescent="0.15">
      <c r="A4888" s="232">
        <v>4912</v>
      </c>
      <c r="B4888" t="s">
        <v>12334</v>
      </c>
      <c r="C4888" t="s">
        <v>12335</v>
      </c>
      <c r="D4888" t="s">
        <v>385</v>
      </c>
      <c r="E4888" s="2" t="s">
        <v>271</v>
      </c>
      <c r="F4888" t="s">
        <v>2366</v>
      </c>
      <c r="G4888" s="2">
        <v>981205</v>
      </c>
      <c r="H4888" t="s">
        <v>1405</v>
      </c>
    </row>
    <row r="4889" spans="1:8" x14ac:dyDescent="0.15">
      <c r="A4889" s="232">
        <v>4913</v>
      </c>
      <c r="B4889" t="s">
        <v>12336</v>
      </c>
      <c r="C4889" t="s">
        <v>12337</v>
      </c>
      <c r="D4889" t="s">
        <v>385</v>
      </c>
      <c r="E4889" s="2" t="s">
        <v>271</v>
      </c>
      <c r="F4889" t="s">
        <v>1901</v>
      </c>
      <c r="G4889" s="2">
        <v>980517</v>
      </c>
      <c r="H4889" t="s">
        <v>1405</v>
      </c>
    </row>
    <row r="4890" spans="1:8" x14ac:dyDescent="0.15">
      <c r="A4890" s="232">
        <v>4914</v>
      </c>
      <c r="B4890" t="s">
        <v>3174</v>
      </c>
      <c r="C4890" t="s">
        <v>12338</v>
      </c>
      <c r="D4890" t="s">
        <v>385</v>
      </c>
      <c r="E4890" s="2" t="s">
        <v>271</v>
      </c>
      <c r="F4890" t="s">
        <v>1932</v>
      </c>
      <c r="G4890" s="2">
        <v>980602</v>
      </c>
      <c r="H4890" t="s">
        <v>1405</v>
      </c>
    </row>
    <row r="4891" spans="1:8" x14ac:dyDescent="0.15">
      <c r="A4891" s="232">
        <v>4915</v>
      </c>
      <c r="B4891" t="s">
        <v>12339</v>
      </c>
      <c r="C4891" t="s">
        <v>12340</v>
      </c>
      <c r="D4891" t="s">
        <v>385</v>
      </c>
      <c r="E4891" s="2" t="s">
        <v>271</v>
      </c>
      <c r="F4891" t="s">
        <v>1948</v>
      </c>
      <c r="G4891" s="2">
        <v>981119</v>
      </c>
      <c r="H4891" t="s">
        <v>1405</v>
      </c>
    </row>
    <row r="4892" spans="1:8" x14ac:dyDescent="0.15">
      <c r="A4892" s="232">
        <v>4916</v>
      </c>
      <c r="B4892" t="s">
        <v>12341</v>
      </c>
      <c r="C4892" t="s">
        <v>12342</v>
      </c>
      <c r="D4892" t="s">
        <v>385</v>
      </c>
      <c r="E4892" s="2" t="s">
        <v>271</v>
      </c>
      <c r="F4892" t="s">
        <v>1901</v>
      </c>
      <c r="G4892" s="2">
        <v>980629</v>
      </c>
      <c r="H4892" t="s">
        <v>1405</v>
      </c>
    </row>
    <row r="4893" spans="1:8" x14ac:dyDescent="0.15">
      <c r="A4893" s="232">
        <v>4917</v>
      </c>
      <c r="B4893" t="s">
        <v>12343</v>
      </c>
      <c r="C4893" t="s">
        <v>12344</v>
      </c>
      <c r="D4893" t="s">
        <v>385</v>
      </c>
      <c r="E4893" s="2" t="s">
        <v>271</v>
      </c>
      <c r="F4893" t="s">
        <v>1901</v>
      </c>
      <c r="G4893" s="2">
        <v>990327</v>
      </c>
      <c r="H4893" t="s">
        <v>1405</v>
      </c>
    </row>
    <row r="4894" spans="1:8" x14ac:dyDescent="0.15">
      <c r="A4894" s="232">
        <v>4918</v>
      </c>
      <c r="B4894" t="s">
        <v>12345</v>
      </c>
      <c r="C4894" t="s">
        <v>12346</v>
      </c>
      <c r="D4894" t="s">
        <v>385</v>
      </c>
      <c r="E4894" s="2" t="s">
        <v>271</v>
      </c>
      <c r="F4894" t="s">
        <v>27</v>
      </c>
      <c r="G4894" s="2">
        <v>980807</v>
      </c>
      <c r="H4894" t="s">
        <v>1405</v>
      </c>
    </row>
    <row r="4895" spans="1:8" x14ac:dyDescent="0.15">
      <c r="A4895" s="232">
        <v>4919</v>
      </c>
      <c r="B4895" t="s">
        <v>12347</v>
      </c>
      <c r="C4895" t="s">
        <v>12348</v>
      </c>
      <c r="D4895" t="s">
        <v>385</v>
      </c>
      <c r="E4895" s="2" t="s">
        <v>271</v>
      </c>
      <c r="F4895" t="s">
        <v>27</v>
      </c>
      <c r="G4895" s="2">
        <v>980914</v>
      </c>
      <c r="H4895" t="s">
        <v>1405</v>
      </c>
    </row>
    <row r="4896" spans="1:8" x14ac:dyDescent="0.15">
      <c r="A4896" s="232">
        <v>4920</v>
      </c>
      <c r="B4896" t="s">
        <v>12349</v>
      </c>
      <c r="C4896" t="s">
        <v>12350</v>
      </c>
      <c r="D4896" t="s">
        <v>385</v>
      </c>
      <c r="E4896" s="2" t="s">
        <v>271</v>
      </c>
      <c r="F4896" t="s">
        <v>2021</v>
      </c>
      <c r="G4896" s="2">
        <v>980621</v>
      </c>
      <c r="H4896" t="s">
        <v>1405</v>
      </c>
    </row>
    <row r="4897" spans="1:8" x14ac:dyDescent="0.15">
      <c r="A4897" s="232">
        <v>4921</v>
      </c>
      <c r="B4897" t="s">
        <v>12351</v>
      </c>
      <c r="C4897" t="s">
        <v>12352</v>
      </c>
      <c r="D4897" t="s">
        <v>385</v>
      </c>
      <c r="E4897" s="2" t="s">
        <v>271</v>
      </c>
      <c r="F4897" t="s">
        <v>1901</v>
      </c>
      <c r="G4897" s="2">
        <v>990221</v>
      </c>
      <c r="H4897" t="s">
        <v>1405</v>
      </c>
    </row>
    <row r="4898" spans="1:8" x14ac:dyDescent="0.15">
      <c r="A4898" s="232">
        <v>4922</v>
      </c>
      <c r="B4898" t="s">
        <v>12353</v>
      </c>
      <c r="C4898" t="s">
        <v>12354</v>
      </c>
      <c r="D4898" t="s">
        <v>385</v>
      </c>
      <c r="E4898" s="2" t="s">
        <v>271</v>
      </c>
      <c r="F4898" t="s">
        <v>2087</v>
      </c>
      <c r="G4898" s="2">
        <v>980901</v>
      </c>
      <c r="H4898" t="s">
        <v>1405</v>
      </c>
    </row>
    <row r="4899" spans="1:8" x14ac:dyDescent="0.15">
      <c r="A4899" s="232">
        <v>4923</v>
      </c>
      <c r="B4899" t="s">
        <v>12355</v>
      </c>
      <c r="C4899" t="s">
        <v>12356</v>
      </c>
      <c r="D4899" t="s">
        <v>385</v>
      </c>
      <c r="E4899" s="2" t="s">
        <v>271</v>
      </c>
      <c r="F4899" t="s">
        <v>1917</v>
      </c>
      <c r="G4899" s="2">
        <v>980513</v>
      </c>
      <c r="H4899" t="s">
        <v>1405</v>
      </c>
    </row>
    <row r="4900" spans="1:8" x14ac:dyDescent="0.15">
      <c r="A4900" s="232">
        <v>4924</v>
      </c>
      <c r="B4900" t="s">
        <v>12357</v>
      </c>
      <c r="C4900" t="s">
        <v>12358</v>
      </c>
      <c r="D4900" t="s">
        <v>385</v>
      </c>
      <c r="E4900" s="2" t="s">
        <v>271</v>
      </c>
      <c r="F4900" t="s">
        <v>1910</v>
      </c>
      <c r="G4900" s="2">
        <v>970528</v>
      </c>
      <c r="H4900" t="s">
        <v>1405</v>
      </c>
    </row>
    <row r="4901" spans="1:8" x14ac:dyDescent="0.15">
      <c r="A4901" s="232">
        <v>4925</v>
      </c>
      <c r="B4901" t="s">
        <v>12359</v>
      </c>
      <c r="C4901" t="s">
        <v>12360</v>
      </c>
      <c r="D4901" t="s">
        <v>385</v>
      </c>
      <c r="E4901" s="2" t="s">
        <v>271</v>
      </c>
      <c r="F4901" t="s">
        <v>2055</v>
      </c>
      <c r="G4901" s="2">
        <v>980501</v>
      </c>
      <c r="H4901" t="s">
        <v>1405</v>
      </c>
    </row>
    <row r="4902" spans="1:8" x14ac:dyDescent="0.15">
      <c r="A4902" s="232">
        <v>4926</v>
      </c>
      <c r="B4902" t="s">
        <v>12361</v>
      </c>
      <c r="C4902" t="s">
        <v>12362</v>
      </c>
      <c r="D4902" t="s">
        <v>385</v>
      </c>
      <c r="E4902" s="2" t="s">
        <v>271</v>
      </c>
      <c r="F4902" t="s">
        <v>1932</v>
      </c>
      <c r="G4902" s="2">
        <v>980719</v>
      </c>
      <c r="H4902" t="s">
        <v>1405</v>
      </c>
    </row>
    <row r="4903" spans="1:8" x14ac:dyDescent="0.15">
      <c r="A4903" s="232">
        <v>4927</v>
      </c>
      <c r="B4903" t="s">
        <v>12363</v>
      </c>
      <c r="C4903" t="s">
        <v>12364</v>
      </c>
      <c r="D4903" t="s">
        <v>385</v>
      </c>
      <c r="E4903" s="2" t="s">
        <v>271</v>
      </c>
      <c r="F4903" t="s">
        <v>2090</v>
      </c>
      <c r="G4903" s="2">
        <v>981201</v>
      </c>
      <c r="H4903" t="s">
        <v>1405</v>
      </c>
    </row>
    <row r="4904" spans="1:8" x14ac:dyDescent="0.15">
      <c r="A4904" s="232">
        <v>4928</v>
      </c>
      <c r="B4904" t="s">
        <v>12365</v>
      </c>
      <c r="C4904" t="s">
        <v>12366</v>
      </c>
      <c r="D4904" t="s">
        <v>385</v>
      </c>
      <c r="E4904" s="2" t="s">
        <v>271</v>
      </c>
      <c r="F4904" t="s">
        <v>1901</v>
      </c>
      <c r="G4904" s="2">
        <v>981213</v>
      </c>
      <c r="H4904" t="s">
        <v>1405</v>
      </c>
    </row>
    <row r="4905" spans="1:8" x14ac:dyDescent="0.15">
      <c r="A4905" s="232">
        <v>4929</v>
      </c>
      <c r="B4905" t="s">
        <v>12367</v>
      </c>
      <c r="C4905" t="s">
        <v>12368</v>
      </c>
      <c r="D4905" t="s">
        <v>385</v>
      </c>
      <c r="E4905" s="2" t="s">
        <v>271</v>
      </c>
      <c r="F4905" t="s">
        <v>2007</v>
      </c>
      <c r="G4905" s="2">
        <v>980916</v>
      </c>
      <c r="H4905" t="s">
        <v>1405</v>
      </c>
    </row>
    <row r="4906" spans="1:8" x14ac:dyDescent="0.15">
      <c r="A4906" s="232">
        <v>4930</v>
      </c>
      <c r="B4906" t="s">
        <v>12369</v>
      </c>
      <c r="C4906" t="s">
        <v>12370</v>
      </c>
      <c r="D4906" t="s">
        <v>385</v>
      </c>
      <c r="E4906" s="2" t="s">
        <v>271</v>
      </c>
      <c r="F4906" t="s">
        <v>1901</v>
      </c>
      <c r="G4906" s="2">
        <v>980417</v>
      </c>
      <c r="H4906" t="s">
        <v>1405</v>
      </c>
    </row>
    <row r="4907" spans="1:8" x14ac:dyDescent="0.15">
      <c r="A4907" s="232">
        <v>4931</v>
      </c>
      <c r="B4907" t="s">
        <v>12371</v>
      </c>
      <c r="C4907" t="s">
        <v>12372</v>
      </c>
      <c r="D4907" t="s">
        <v>385</v>
      </c>
      <c r="E4907" s="2" t="s">
        <v>271</v>
      </c>
      <c r="F4907" t="s">
        <v>1921</v>
      </c>
      <c r="G4907" s="2">
        <v>980717</v>
      </c>
      <c r="H4907" t="s">
        <v>1405</v>
      </c>
    </row>
    <row r="4908" spans="1:8" x14ac:dyDescent="0.15">
      <c r="A4908" s="232">
        <v>4932</v>
      </c>
      <c r="B4908" t="s">
        <v>12373</v>
      </c>
      <c r="C4908" t="s">
        <v>12374</v>
      </c>
      <c r="D4908" t="s">
        <v>385</v>
      </c>
      <c r="E4908" s="2" t="s">
        <v>271</v>
      </c>
      <c r="F4908" t="s">
        <v>2262</v>
      </c>
      <c r="G4908" s="2">
        <v>981118</v>
      </c>
      <c r="H4908" t="s">
        <v>1405</v>
      </c>
    </row>
    <row r="4909" spans="1:8" x14ac:dyDescent="0.15">
      <c r="A4909" s="232">
        <v>4933</v>
      </c>
      <c r="B4909" t="s">
        <v>12375</v>
      </c>
      <c r="C4909" t="s">
        <v>12376</v>
      </c>
      <c r="D4909" t="s">
        <v>385</v>
      </c>
      <c r="E4909" s="2" t="s">
        <v>271</v>
      </c>
      <c r="F4909" t="s">
        <v>2174</v>
      </c>
      <c r="G4909" s="2">
        <v>980424</v>
      </c>
      <c r="H4909" t="s">
        <v>1405</v>
      </c>
    </row>
    <row r="4910" spans="1:8" x14ac:dyDescent="0.15">
      <c r="A4910" s="232">
        <v>4934</v>
      </c>
      <c r="B4910" t="s">
        <v>12377</v>
      </c>
      <c r="C4910" t="s">
        <v>12378</v>
      </c>
      <c r="D4910" t="s">
        <v>385</v>
      </c>
      <c r="E4910" s="2" t="s">
        <v>271</v>
      </c>
      <c r="F4910" t="s">
        <v>2021</v>
      </c>
      <c r="G4910" s="2">
        <v>980930</v>
      </c>
      <c r="H4910" t="s">
        <v>1405</v>
      </c>
    </row>
    <row r="4911" spans="1:8" x14ac:dyDescent="0.15">
      <c r="A4911" s="232">
        <v>4935</v>
      </c>
      <c r="B4911" t="s">
        <v>12379</v>
      </c>
      <c r="C4911" t="s">
        <v>12380</v>
      </c>
      <c r="D4911" t="s">
        <v>385</v>
      </c>
      <c r="E4911" s="2" t="s">
        <v>271</v>
      </c>
      <c r="F4911" t="s">
        <v>2021</v>
      </c>
      <c r="G4911" s="2">
        <v>981211</v>
      </c>
      <c r="H4911" t="s">
        <v>1405</v>
      </c>
    </row>
    <row r="4912" spans="1:8" x14ac:dyDescent="0.15">
      <c r="A4912" s="232">
        <v>4936</v>
      </c>
      <c r="B4912" t="s">
        <v>12381</v>
      </c>
      <c r="C4912" t="s">
        <v>12382</v>
      </c>
      <c r="D4912" t="s">
        <v>385</v>
      </c>
      <c r="E4912" s="2" t="s">
        <v>271</v>
      </c>
      <c r="F4912" t="s">
        <v>1964</v>
      </c>
      <c r="G4912" s="2">
        <v>980918</v>
      </c>
      <c r="H4912" t="s">
        <v>1405</v>
      </c>
    </row>
    <row r="4913" spans="1:8" x14ac:dyDescent="0.15">
      <c r="A4913" s="232">
        <v>4937</v>
      </c>
      <c r="B4913" t="s">
        <v>12383</v>
      </c>
      <c r="C4913" t="s">
        <v>12384</v>
      </c>
      <c r="D4913" t="s">
        <v>385</v>
      </c>
      <c r="E4913" s="2" t="s">
        <v>271</v>
      </c>
      <c r="F4913" t="s">
        <v>2087</v>
      </c>
      <c r="G4913" s="2">
        <v>981123</v>
      </c>
      <c r="H4913" t="s">
        <v>1405</v>
      </c>
    </row>
    <row r="4914" spans="1:8" x14ac:dyDescent="0.15">
      <c r="A4914" s="232">
        <v>4938</v>
      </c>
      <c r="B4914" t="s">
        <v>12385</v>
      </c>
      <c r="C4914" t="s">
        <v>12386</v>
      </c>
      <c r="D4914" t="s">
        <v>385</v>
      </c>
      <c r="E4914" s="2" t="s">
        <v>271</v>
      </c>
      <c r="F4914" t="s">
        <v>1901</v>
      </c>
      <c r="G4914" s="2">
        <v>980731</v>
      </c>
      <c r="H4914" t="s">
        <v>1405</v>
      </c>
    </row>
    <row r="4915" spans="1:8" x14ac:dyDescent="0.15">
      <c r="A4915" s="232">
        <v>4939</v>
      </c>
      <c r="B4915" t="s">
        <v>12387</v>
      </c>
      <c r="C4915" t="s">
        <v>12388</v>
      </c>
      <c r="D4915" t="s">
        <v>385</v>
      </c>
      <c r="E4915" s="2" t="s">
        <v>271</v>
      </c>
      <c r="F4915" t="s">
        <v>2048</v>
      </c>
      <c r="G4915" s="2">
        <v>990120</v>
      </c>
      <c r="H4915" t="s">
        <v>1405</v>
      </c>
    </row>
    <row r="4916" spans="1:8" x14ac:dyDescent="0.15">
      <c r="A4916" s="232">
        <v>4940</v>
      </c>
      <c r="B4916" t="s">
        <v>12389</v>
      </c>
      <c r="C4916" t="s">
        <v>12390</v>
      </c>
      <c r="D4916" t="s">
        <v>385</v>
      </c>
      <c r="E4916" s="2" t="s">
        <v>271</v>
      </c>
      <c r="F4916" t="s">
        <v>2111</v>
      </c>
      <c r="G4916" s="2">
        <v>980715</v>
      </c>
      <c r="H4916" t="s">
        <v>1405</v>
      </c>
    </row>
    <row r="4917" spans="1:8" x14ac:dyDescent="0.15">
      <c r="A4917" s="232">
        <v>4941</v>
      </c>
      <c r="B4917" t="s">
        <v>12391</v>
      </c>
      <c r="C4917" t="s">
        <v>12392</v>
      </c>
      <c r="D4917" t="s">
        <v>385</v>
      </c>
      <c r="E4917" s="2" t="s">
        <v>271</v>
      </c>
      <c r="F4917" t="s">
        <v>2010</v>
      </c>
      <c r="G4917" s="2">
        <v>980506</v>
      </c>
      <c r="H4917" t="s">
        <v>1405</v>
      </c>
    </row>
    <row r="4918" spans="1:8" x14ac:dyDescent="0.15">
      <c r="A4918" s="232">
        <v>4942</v>
      </c>
      <c r="B4918" t="s">
        <v>12393</v>
      </c>
      <c r="C4918" t="s">
        <v>12394</v>
      </c>
      <c r="D4918" t="s">
        <v>385</v>
      </c>
      <c r="E4918" s="2" t="s">
        <v>271</v>
      </c>
      <c r="F4918" t="s">
        <v>2087</v>
      </c>
      <c r="G4918" s="2">
        <v>980820</v>
      </c>
      <c r="H4918" t="s">
        <v>1405</v>
      </c>
    </row>
    <row r="4919" spans="1:8" x14ac:dyDescent="0.15">
      <c r="A4919" s="232">
        <v>4943</v>
      </c>
      <c r="B4919" t="s">
        <v>12395</v>
      </c>
      <c r="C4919" t="s">
        <v>12396</v>
      </c>
      <c r="D4919" t="s">
        <v>385</v>
      </c>
      <c r="E4919" s="2" t="s">
        <v>271</v>
      </c>
      <c r="F4919" t="s">
        <v>2031</v>
      </c>
      <c r="G4919" s="2">
        <v>980901</v>
      </c>
      <c r="H4919" t="s">
        <v>1405</v>
      </c>
    </row>
    <row r="4920" spans="1:8" x14ac:dyDescent="0.15">
      <c r="A4920" s="232">
        <v>4944</v>
      </c>
      <c r="B4920" t="s">
        <v>12397</v>
      </c>
      <c r="C4920" t="s">
        <v>12398</v>
      </c>
      <c r="D4920" t="s">
        <v>385</v>
      </c>
      <c r="E4920" s="2" t="s">
        <v>271</v>
      </c>
      <c r="F4920" t="s">
        <v>1901</v>
      </c>
      <c r="G4920" s="2">
        <v>980830</v>
      </c>
      <c r="H4920" t="s">
        <v>1405</v>
      </c>
    </row>
    <row r="4921" spans="1:8" x14ac:dyDescent="0.15">
      <c r="A4921" s="232">
        <v>4945</v>
      </c>
      <c r="B4921" t="s">
        <v>12399</v>
      </c>
      <c r="C4921" t="s">
        <v>12400</v>
      </c>
      <c r="D4921" t="s">
        <v>385</v>
      </c>
      <c r="E4921" s="2" t="s">
        <v>271</v>
      </c>
      <c r="F4921" t="s">
        <v>1921</v>
      </c>
      <c r="G4921" s="2">
        <v>980728</v>
      </c>
      <c r="H4921" t="s">
        <v>1405</v>
      </c>
    </row>
    <row r="4922" spans="1:8" x14ac:dyDescent="0.15">
      <c r="A4922" s="232">
        <v>4946</v>
      </c>
      <c r="B4922" t="s">
        <v>12401</v>
      </c>
      <c r="C4922" t="s">
        <v>12402</v>
      </c>
      <c r="D4922" t="s">
        <v>385</v>
      </c>
      <c r="E4922" s="2" t="s">
        <v>271</v>
      </c>
      <c r="F4922" t="s">
        <v>1932</v>
      </c>
      <c r="G4922" s="2">
        <v>980619</v>
      </c>
      <c r="H4922" t="s">
        <v>1405</v>
      </c>
    </row>
    <row r="4923" spans="1:8" x14ac:dyDescent="0.15">
      <c r="A4923" s="232">
        <v>4947</v>
      </c>
      <c r="B4923" t="s">
        <v>12403</v>
      </c>
      <c r="C4923" t="s">
        <v>12404</v>
      </c>
      <c r="D4923" t="s">
        <v>385</v>
      </c>
      <c r="E4923" s="2" t="s">
        <v>271</v>
      </c>
      <c r="F4923" t="s">
        <v>2066</v>
      </c>
      <c r="G4923" s="2">
        <v>980526</v>
      </c>
      <c r="H4923" t="s">
        <v>1405</v>
      </c>
    </row>
    <row r="4924" spans="1:8" x14ac:dyDescent="0.15">
      <c r="A4924" s="232">
        <v>4948</v>
      </c>
      <c r="B4924" t="s">
        <v>12405</v>
      </c>
      <c r="C4924" t="s">
        <v>12406</v>
      </c>
      <c r="D4924" t="s">
        <v>385</v>
      </c>
      <c r="E4924" s="2" t="s">
        <v>271</v>
      </c>
      <c r="F4924" t="s">
        <v>2003</v>
      </c>
      <c r="G4924" s="2">
        <v>990213</v>
      </c>
      <c r="H4924" t="s">
        <v>1405</v>
      </c>
    </row>
    <row r="4925" spans="1:8" x14ac:dyDescent="0.15">
      <c r="A4925" s="232">
        <v>4949</v>
      </c>
      <c r="B4925" t="s">
        <v>12407</v>
      </c>
      <c r="C4925" t="s">
        <v>12408</v>
      </c>
      <c r="D4925" t="s">
        <v>385</v>
      </c>
      <c r="E4925" s="2" t="s">
        <v>270</v>
      </c>
      <c r="F4925" t="s">
        <v>1910</v>
      </c>
      <c r="G4925" s="2">
        <v>990609</v>
      </c>
      <c r="H4925" t="s">
        <v>1405</v>
      </c>
    </row>
    <row r="4926" spans="1:8" x14ac:dyDescent="0.15">
      <c r="A4926" s="232">
        <v>4950</v>
      </c>
      <c r="B4926" t="s">
        <v>12409</v>
      </c>
      <c r="C4926" t="s">
        <v>12410</v>
      </c>
      <c r="D4926" t="s">
        <v>385</v>
      </c>
      <c r="E4926" s="2" t="s">
        <v>270</v>
      </c>
      <c r="F4926" t="s">
        <v>1910</v>
      </c>
      <c r="G4926" s="2" t="s">
        <v>4300</v>
      </c>
      <c r="H4926" t="s">
        <v>1405</v>
      </c>
    </row>
    <row r="4927" spans="1:8" x14ac:dyDescent="0.15">
      <c r="A4927" s="232">
        <v>4951</v>
      </c>
      <c r="B4927" t="s">
        <v>12411</v>
      </c>
      <c r="C4927" t="s">
        <v>12412</v>
      </c>
      <c r="D4927" t="s">
        <v>385</v>
      </c>
      <c r="E4927" s="2" t="s">
        <v>270</v>
      </c>
      <c r="F4927" t="s">
        <v>1910</v>
      </c>
      <c r="G4927" s="2">
        <v>990723</v>
      </c>
      <c r="H4927" t="s">
        <v>1405</v>
      </c>
    </row>
    <row r="4928" spans="1:8" x14ac:dyDescent="0.15">
      <c r="A4928" s="232">
        <v>4952</v>
      </c>
      <c r="B4928" t="s">
        <v>12413</v>
      </c>
      <c r="C4928" t="s">
        <v>12414</v>
      </c>
      <c r="D4928" t="s">
        <v>385</v>
      </c>
      <c r="E4928" s="2" t="s">
        <v>270</v>
      </c>
      <c r="F4928" t="s">
        <v>2137</v>
      </c>
      <c r="G4928" s="2">
        <v>990606</v>
      </c>
      <c r="H4928" t="s">
        <v>1405</v>
      </c>
    </row>
    <row r="4929" spans="1:8" x14ac:dyDescent="0.15">
      <c r="A4929" s="232">
        <v>4953</v>
      </c>
      <c r="B4929" t="s">
        <v>12415</v>
      </c>
      <c r="C4929" t="s">
        <v>12416</v>
      </c>
      <c r="D4929" t="s">
        <v>385</v>
      </c>
      <c r="E4929" s="2" t="s">
        <v>270</v>
      </c>
      <c r="F4929" t="s">
        <v>1910</v>
      </c>
      <c r="G4929" s="2" t="s">
        <v>593</v>
      </c>
      <c r="H4929" t="s">
        <v>1405</v>
      </c>
    </row>
    <row r="4930" spans="1:8" x14ac:dyDescent="0.15">
      <c r="A4930" s="232">
        <v>4954</v>
      </c>
      <c r="B4930" t="s">
        <v>12417</v>
      </c>
      <c r="C4930" t="s">
        <v>12418</v>
      </c>
      <c r="D4930" t="s">
        <v>385</v>
      </c>
      <c r="E4930" s="2" t="s">
        <v>270</v>
      </c>
      <c r="F4930" t="s">
        <v>2003</v>
      </c>
      <c r="G4930" s="2">
        <v>990619</v>
      </c>
      <c r="H4930" t="s">
        <v>1405</v>
      </c>
    </row>
    <row r="4931" spans="1:8" x14ac:dyDescent="0.15">
      <c r="A4931" s="232">
        <v>4955</v>
      </c>
      <c r="B4931" t="s">
        <v>12419</v>
      </c>
      <c r="C4931" t="s">
        <v>12420</v>
      </c>
      <c r="D4931" t="s">
        <v>385</v>
      </c>
      <c r="E4931" s="2" t="s">
        <v>270</v>
      </c>
      <c r="F4931" t="s">
        <v>2206</v>
      </c>
      <c r="G4931" s="2">
        <v>991227</v>
      </c>
      <c r="H4931" t="s">
        <v>1405</v>
      </c>
    </row>
    <row r="4932" spans="1:8" x14ac:dyDescent="0.15">
      <c r="A4932" s="232">
        <v>4956</v>
      </c>
      <c r="B4932" t="s">
        <v>12421</v>
      </c>
      <c r="C4932" t="s">
        <v>12422</v>
      </c>
      <c r="D4932" t="s">
        <v>385</v>
      </c>
      <c r="E4932" s="2" t="s">
        <v>270</v>
      </c>
      <c r="F4932" t="s">
        <v>1901</v>
      </c>
      <c r="G4932" s="2">
        <v>990430</v>
      </c>
      <c r="H4932" t="s">
        <v>1405</v>
      </c>
    </row>
    <row r="4933" spans="1:8" x14ac:dyDescent="0.15">
      <c r="A4933" s="232">
        <v>4957</v>
      </c>
      <c r="B4933" t="s">
        <v>12423</v>
      </c>
      <c r="C4933" t="s">
        <v>12424</v>
      </c>
      <c r="D4933" t="s">
        <v>385</v>
      </c>
      <c r="E4933" s="2" t="s">
        <v>270</v>
      </c>
      <c r="F4933" t="s">
        <v>1917</v>
      </c>
      <c r="G4933" s="2">
        <v>991009</v>
      </c>
      <c r="H4933" t="s">
        <v>1405</v>
      </c>
    </row>
    <row r="4934" spans="1:8" x14ac:dyDescent="0.15">
      <c r="A4934" s="232">
        <v>4958</v>
      </c>
      <c r="B4934" t="s">
        <v>12425</v>
      </c>
      <c r="C4934" t="s">
        <v>12426</v>
      </c>
      <c r="D4934" t="s">
        <v>385</v>
      </c>
      <c r="E4934" s="2" t="s">
        <v>270</v>
      </c>
      <c r="F4934" t="s">
        <v>1917</v>
      </c>
      <c r="G4934" s="2">
        <v>991208</v>
      </c>
      <c r="H4934" t="s">
        <v>1405</v>
      </c>
    </row>
    <row r="4935" spans="1:8" x14ac:dyDescent="0.15">
      <c r="A4935" s="232">
        <v>4959</v>
      </c>
      <c r="B4935" t="s">
        <v>12427</v>
      </c>
      <c r="C4935" t="s">
        <v>12428</v>
      </c>
      <c r="D4935" t="s">
        <v>385</v>
      </c>
      <c r="E4935" s="2" t="s">
        <v>270</v>
      </c>
      <c r="F4935" t="s">
        <v>1932</v>
      </c>
      <c r="G4935" s="2">
        <v>990524</v>
      </c>
      <c r="H4935" t="s">
        <v>1405</v>
      </c>
    </row>
    <row r="4936" spans="1:8" x14ac:dyDescent="0.15">
      <c r="A4936" s="232">
        <v>4960</v>
      </c>
      <c r="B4936" t="s">
        <v>12429</v>
      </c>
      <c r="C4936" t="s">
        <v>12430</v>
      </c>
      <c r="D4936" t="s">
        <v>385</v>
      </c>
      <c r="E4936" s="2" t="s">
        <v>270</v>
      </c>
      <c r="F4936" t="s">
        <v>1910</v>
      </c>
      <c r="G4936" s="2" t="s">
        <v>775</v>
      </c>
      <c r="H4936" t="s">
        <v>1405</v>
      </c>
    </row>
    <row r="4937" spans="1:8" x14ac:dyDescent="0.15">
      <c r="A4937" s="232">
        <v>4961</v>
      </c>
      <c r="B4937" t="s">
        <v>12431</v>
      </c>
      <c r="C4937" t="s">
        <v>12432</v>
      </c>
      <c r="D4937" t="s">
        <v>385</v>
      </c>
      <c r="E4937" s="2" t="s">
        <v>270</v>
      </c>
      <c r="F4937" t="s">
        <v>2003</v>
      </c>
      <c r="G4937" s="2">
        <v>990421</v>
      </c>
      <c r="H4937" t="s">
        <v>1405</v>
      </c>
    </row>
    <row r="4938" spans="1:8" x14ac:dyDescent="0.15">
      <c r="A4938" s="232">
        <v>4962</v>
      </c>
      <c r="B4938" t="s">
        <v>12433</v>
      </c>
      <c r="C4938" t="s">
        <v>12434</v>
      </c>
      <c r="D4938" t="s">
        <v>385</v>
      </c>
      <c r="E4938" s="2" t="s">
        <v>270</v>
      </c>
      <c r="F4938" t="s">
        <v>1910</v>
      </c>
      <c r="G4938" s="2" t="s">
        <v>866</v>
      </c>
      <c r="H4938" t="s">
        <v>1405</v>
      </c>
    </row>
    <row r="4939" spans="1:8" x14ac:dyDescent="0.15">
      <c r="A4939" s="232">
        <v>4963</v>
      </c>
      <c r="B4939" t="s">
        <v>12435</v>
      </c>
      <c r="C4939" t="s">
        <v>12436</v>
      </c>
      <c r="D4939" t="s">
        <v>385</v>
      </c>
      <c r="E4939" s="2" t="s">
        <v>270</v>
      </c>
      <c r="F4939" t="s">
        <v>1901</v>
      </c>
      <c r="G4939" s="2" t="s">
        <v>2036</v>
      </c>
      <c r="H4939" t="s">
        <v>1405</v>
      </c>
    </row>
    <row r="4940" spans="1:8" x14ac:dyDescent="0.15">
      <c r="A4940" s="232">
        <v>4964</v>
      </c>
      <c r="B4940" t="s">
        <v>12437</v>
      </c>
      <c r="C4940" t="s">
        <v>12438</v>
      </c>
      <c r="D4940" t="s">
        <v>385</v>
      </c>
      <c r="E4940" s="2" t="s">
        <v>270</v>
      </c>
      <c r="F4940" t="s">
        <v>27</v>
      </c>
      <c r="G4940" s="2">
        <v>990804</v>
      </c>
      <c r="H4940" t="s">
        <v>1405</v>
      </c>
    </row>
    <row r="4941" spans="1:8" x14ac:dyDescent="0.15">
      <c r="A4941" s="232">
        <v>4965</v>
      </c>
      <c r="B4941" t="s">
        <v>12439</v>
      </c>
      <c r="C4941" t="s">
        <v>12440</v>
      </c>
      <c r="D4941" t="s">
        <v>385</v>
      </c>
      <c r="E4941" s="2" t="s">
        <v>270</v>
      </c>
      <c r="F4941" t="s">
        <v>3639</v>
      </c>
      <c r="G4941" s="2">
        <v>981213</v>
      </c>
      <c r="H4941" t="s">
        <v>1405</v>
      </c>
    </row>
    <row r="4942" spans="1:8" x14ac:dyDescent="0.15">
      <c r="A4942" s="232">
        <v>4966</v>
      </c>
      <c r="B4942" t="s">
        <v>12441</v>
      </c>
      <c r="C4942" t="s">
        <v>12442</v>
      </c>
      <c r="D4942" t="s">
        <v>385</v>
      </c>
      <c r="E4942" s="2" t="s">
        <v>270</v>
      </c>
      <c r="F4942" t="s">
        <v>1901</v>
      </c>
      <c r="G4942" s="2" t="s">
        <v>1230</v>
      </c>
      <c r="H4942" t="s">
        <v>1405</v>
      </c>
    </row>
    <row r="4943" spans="1:8" x14ac:dyDescent="0.15">
      <c r="A4943" s="232">
        <v>4967</v>
      </c>
      <c r="B4943" t="s">
        <v>12443</v>
      </c>
      <c r="C4943" t="s">
        <v>12444</v>
      </c>
      <c r="D4943" t="s">
        <v>385</v>
      </c>
      <c r="E4943" s="2" t="s">
        <v>270</v>
      </c>
      <c r="F4943" t="s">
        <v>2007</v>
      </c>
      <c r="G4943" s="2">
        <v>990112</v>
      </c>
      <c r="H4943" t="s">
        <v>1405</v>
      </c>
    </row>
    <row r="4944" spans="1:8" x14ac:dyDescent="0.15">
      <c r="A4944" s="232">
        <v>4968</v>
      </c>
      <c r="B4944" t="s">
        <v>12445</v>
      </c>
      <c r="C4944" t="s">
        <v>12446</v>
      </c>
      <c r="D4944" t="s">
        <v>385</v>
      </c>
      <c r="E4944" s="2" t="s">
        <v>270</v>
      </c>
      <c r="F4944" t="s">
        <v>2087</v>
      </c>
      <c r="G4944" s="2" t="s">
        <v>1327</v>
      </c>
      <c r="H4944" t="s">
        <v>1405</v>
      </c>
    </row>
    <row r="4945" spans="1:8" x14ac:dyDescent="0.15">
      <c r="A4945" s="232">
        <v>4969</v>
      </c>
      <c r="B4945" t="s">
        <v>12447</v>
      </c>
      <c r="C4945" t="s">
        <v>12448</v>
      </c>
      <c r="D4945" t="s">
        <v>385</v>
      </c>
      <c r="E4945" s="2" t="s">
        <v>270</v>
      </c>
      <c r="F4945" t="s">
        <v>2007</v>
      </c>
      <c r="G4945" s="2">
        <v>990615</v>
      </c>
      <c r="H4945" t="s">
        <v>1405</v>
      </c>
    </row>
    <row r="4946" spans="1:8" x14ac:dyDescent="0.15">
      <c r="A4946" s="232">
        <v>4970</v>
      </c>
      <c r="B4946" t="s">
        <v>12449</v>
      </c>
      <c r="C4946" t="s">
        <v>12450</v>
      </c>
      <c r="D4946" t="s">
        <v>385</v>
      </c>
      <c r="E4946" s="2" t="s">
        <v>270</v>
      </c>
      <c r="F4946" t="s">
        <v>27</v>
      </c>
      <c r="G4946" s="2">
        <v>990929</v>
      </c>
      <c r="H4946" t="s">
        <v>1405</v>
      </c>
    </row>
    <row r="4947" spans="1:8" x14ac:dyDescent="0.15">
      <c r="A4947" s="232">
        <v>4971</v>
      </c>
      <c r="B4947" t="s">
        <v>12451</v>
      </c>
      <c r="C4947" t="s">
        <v>12452</v>
      </c>
      <c r="D4947" t="s">
        <v>385</v>
      </c>
      <c r="E4947" s="2" t="s">
        <v>270</v>
      </c>
      <c r="F4947" t="s">
        <v>1910</v>
      </c>
      <c r="G4947" s="2">
        <v>990423</v>
      </c>
      <c r="H4947" t="s">
        <v>1405</v>
      </c>
    </row>
    <row r="4948" spans="1:8" x14ac:dyDescent="0.15">
      <c r="A4948" s="232">
        <v>4972</v>
      </c>
      <c r="B4948" t="s">
        <v>12453</v>
      </c>
      <c r="C4948" t="s">
        <v>12454</v>
      </c>
      <c r="D4948" t="s">
        <v>385</v>
      </c>
      <c r="E4948" s="2" t="s">
        <v>270</v>
      </c>
      <c r="F4948" t="s">
        <v>27</v>
      </c>
      <c r="G4948" s="2">
        <v>981225</v>
      </c>
      <c r="H4948" t="s">
        <v>1405</v>
      </c>
    </row>
    <row r="4949" spans="1:8" x14ac:dyDescent="0.15">
      <c r="A4949" s="232">
        <v>4973</v>
      </c>
      <c r="B4949" t="s">
        <v>12455</v>
      </c>
      <c r="C4949" t="s">
        <v>12456</v>
      </c>
      <c r="D4949" t="s">
        <v>385</v>
      </c>
      <c r="E4949" s="2" t="s">
        <v>270</v>
      </c>
      <c r="F4949" t="s">
        <v>1964</v>
      </c>
      <c r="G4949" s="2">
        <v>990430</v>
      </c>
      <c r="H4949" t="s">
        <v>1405</v>
      </c>
    </row>
    <row r="4950" spans="1:8" x14ac:dyDescent="0.15">
      <c r="A4950" s="232">
        <v>4974</v>
      </c>
      <c r="B4950" t="s">
        <v>12457</v>
      </c>
      <c r="C4950" t="s">
        <v>12458</v>
      </c>
      <c r="D4950" t="s">
        <v>385</v>
      </c>
      <c r="E4950" s="2" t="s">
        <v>270</v>
      </c>
      <c r="F4950" t="s">
        <v>2003</v>
      </c>
      <c r="G4950" s="2">
        <v>990717</v>
      </c>
      <c r="H4950" t="s">
        <v>1405</v>
      </c>
    </row>
    <row r="4951" spans="1:8" x14ac:dyDescent="0.15">
      <c r="A4951" s="232">
        <v>4975</v>
      </c>
      <c r="B4951" t="s">
        <v>12459</v>
      </c>
      <c r="C4951" t="s">
        <v>12460</v>
      </c>
      <c r="D4951" t="s">
        <v>385</v>
      </c>
      <c r="E4951" s="2" t="s">
        <v>270</v>
      </c>
      <c r="F4951" t="s">
        <v>1910</v>
      </c>
      <c r="G4951" s="2">
        <v>981019</v>
      </c>
      <c r="H4951" t="s">
        <v>1405</v>
      </c>
    </row>
    <row r="4952" spans="1:8" x14ac:dyDescent="0.15">
      <c r="A4952" s="232">
        <v>4976</v>
      </c>
      <c r="B4952" t="s">
        <v>12461</v>
      </c>
      <c r="C4952" t="s">
        <v>12462</v>
      </c>
      <c r="D4952" t="s">
        <v>385</v>
      </c>
      <c r="E4952" s="2" t="s">
        <v>270</v>
      </c>
      <c r="F4952" t="s">
        <v>2021</v>
      </c>
      <c r="G4952" s="2" t="s">
        <v>751</v>
      </c>
      <c r="H4952" t="s">
        <v>1405</v>
      </c>
    </row>
    <row r="4953" spans="1:8" x14ac:dyDescent="0.15">
      <c r="A4953" s="232">
        <v>4977</v>
      </c>
      <c r="B4953" t="s">
        <v>12463</v>
      </c>
      <c r="C4953" t="s">
        <v>12464</v>
      </c>
      <c r="D4953" t="s">
        <v>385</v>
      </c>
      <c r="E4953" s="2" t="s">
        <v>270</v>
      </c>
      <c r="F4953" t="s">
        <v>2003</v>
      </c>
      <c r="G4953" s="2" t="s">
        <v>602</v>
      </c>
      <c r="H4953" t="s">
        <v>1405</v>
      </c>
    </row>
    <row r="4954" spans="1:8" x14ac:dyDescent="0.15">
      <c r="A4954" s="232">
        <v>4978</v>
      </c>
      <c r="B4954" t="s">
        <v>12465</v>
      </c>
      <c r="C4954" t="s">
        <v>12466</v>
      </c>
      <c r="D4954" t="s">
        <v>385</v>
      </c>
      <c r="E4954" s="2" t="s">
        <v>270</v>
      </c>
      <c r="F4954" t="s">
        <v>1917</v>
      </c>
      <c r="G4954" s="2">
        <v>990716</v>
      </c>
      <c r="H4954" t="s">
        <v>1405</v>
      </c>
    </row>
    <row r="4955" spans="1:8" x14ac:dyDescent="0.15">
      <c r="A4955" s="232">
        <v>4979</v>
      </c>
      <c r="B4955" t="s">
        <v>12467</v>
      </c>
      <c r="C4955" t="s">
        <v>12468</v>
      </c>
      <c r="D4955" t="s">
        <v>385</v>
      </c>
      <c r="E4955" s="2" t="s">
        <v>270</v>
      </c>
      <c r="F4955" t="s">
        <v>2048</v>
      </c>
      <c r="G4955" s="2">
        <v>990413</v>
      </c>
      <c r="H4955" t="s">
        <v>1405</v>
      </c>
    </row>
    <row r="4956" spans="1:8" x14ac:dyDescent="0.15">
      <c r="A4956" s="232">
        <v>4980</v>
      </c>
      <c r="B4956" t="s">
        <v>12469</v>
      </c>
      <c r="C4956" t="s">
        <v>12470</v>
      </c>
      <c r="D4956" t="s">
        <v>385</v>
      </c>
      <c r="E4956" s="2" t="s">
        <v>270</v>
      </c>
      <c r="F4956" t="s">
        <v>2366</v>
      </c>
      <c r="G4956" s="2">
        <v>990819</v>
      </c>
      <c r="H4956" t="s">
        <v>1405</v>
      </c>
    </row>
    <row r="4957" spans="1:8" x14ac:dyDescent="0.15">
      <c r="A4957" s="232">
        <v>4981</v>
      </c>
      <c r="B4957" t="s">
        <v>12471</v>
      </c>
      <c r="C4957" t="s">
        <v>12472</v>
      </c>
      <c r="D4957" t="s">
        <v>385</v>
      </c>
      <c r="E4957" s="2" t="s">
        <v>270</v>
      </c>
      <c r="F4957" t="s">
        <v>1932</v>
      </c>
      <c r="G4957" s="2">
        <v>991230</v>
      </c>
      <c r="H4957" t="s">
        <v>1405</v>
      </c>
    </row>
    <row r="4958" spans="1:8" x14ac:dyDescent="0.15">
      <c r="A4958" s="232">
        <v>4982</v>
      </c>
      <c r="B4958" t="s">
        <v>12473</v>
      </c>
      <c r="C4958" t="s">
        <v>12474</v>
      </c>
      <c r="D4958" t="s">
        <v>385</v>
      </c>
      <c r="E4958" s="2" t="s">
        <v>270</v>
      </c>
      <c r="F4958" t="s">
        <v>2003</v>
      </c>
      <c r="G4958" s="2">
        <v>990706</v>
      </c>
      <c r="H4958" t="s">
        <v>1405</v>
      </c>
    </row>
    <row r="4959" spans="1:8" x14ac:dyDescent="0.15">
      <c r="A4959" s="232">
        <v>4983</v>
      </c>
      <c r="B4959" t="s">
        <v>12475</v>
      </c>
      <c r="C4959" t="s">
        <v>12476</v>
      </c>
      <c r="D4959" t="s">
        <v>385</v>
      </c>
      <c r="E4959" s="2" t="s">
        <v>270</v>
      </c>
      <c r="F4959" t="s">
        <v>1964</v>
      </c>
      <c r="G4959" s="2">
        <v>990605</v>
      </c>
      <c r="H4959" t="s">
        <v>1405</v>
      </c>
    </row>
    <row r="4960" spans="1:8" x14ac:dyDescent="0.15">
      <c r="A4960" s="232">
        <v>4984</v>
      </c>
      <c r="B4960" t="s">
        <v>12477</v>
      </c>
      <c r="C4960" t="s">
        <v>12478</v>
      </c>
      <c r="D4960" t="s">
        <v>385</v>
      </c>
      <c r="E4960" s="2" t="s">
        <v>270</v>
      </c>
      <c r="F4960" t="s">
        <v>1921</v>
      </c>
      <c r="G4960" s="2">
        <v>990810</v>
      </c>
      <c r="H4960" t="s">
        <v>1405</v>
      </c>
    </row>
    <row r="4961" spans="1:8" x14ac:dyDescent="0.15">
      <c r="A4961" s="232">
        <v>4985</v>
      </c>
      <c r="B4961" t="s">
        <v>12479</v>
      </c>
      <c r="C4961" t="s">
        <v>12480</v>
      </c>
      <c r="D4961" t="s">
        <v>385</v>
      </c>
      <c r="E4961" s="2" t="s">
        <v>270</v>
      </c>
      <c r="F4961" t="s">
        <v>1901</v>
      </c>
      <c r="G4961" s="2">
        <v>990402</v>
      </c>
      <c r="H4961" t="s">
        <v>1405</v>
      </c>
    </row>
    <row r="4962" spans="1:8" x14ac:dyDescent="0.15">
      <c r="A4962" s="232">
        <v>4986</v>
      </c>
      <c r="B4962" t="s">
        <v>12481</v>
      </c>
      <c r="C4962" t="s">
        <v>12482</v>
      </c>
      <c r="D4962" t="s">
        <v>385</v>
      </c>
      <c r="E4962" s="2" t="s">
        <v>270</v>
      </c>
      <c r="F4962" t="s">
        <v>2366</v>
      </c>
      <c r="G4962" s="2">
        <v>991115</v>
      </c>
      <c r="H4962" t="s">
        <v>1405</v>
      </c>
    </row>
    <row r="4963" spans="1:8" x14ac:dyDescent="0.15">
      <c r="A4963" s="232">
        <v>4987</v>
      </c>
      <c r="B4963" t="s">
        <v>12483</v>
      </c>
      <c r="C4963" t="s">
        <v>12484</v>
      </c>
      <c r="D4963" t="s">
        <v>385</v>
      </c>
      <c r="E4963" s="2" t="s">
        <v>270</v>
      </c>
      <c r="F4963" t="s">
        <v>1921</v>
      </c>
      <c r="G4963" s="2">
        <v>990717</v>
      </c>
      <c r="H4963" t="s">
        <v>1405</v>
      </c>
    </row>
    <row r="4964" spans="1:8" x14ac:dyDescent="0.15">
      <c r="A4964" s="232">
        <v>4988</v>
      </c>
      <c r="B4964" t="s">
        <v>12485</v>
      </c>
      <c r="C4964" t="s">
        <v>12486</v>
      </c>
      <c r="D4964" t="s">
        <v>385</v>
      </c>
      <c r="E4964" s="2" t="s">
        <v>270</v>
      </c>
      <c r="F4964" t="s">
        <v>2137</v>
      </c>
      <c r="G4964" s="2">
        <v>990925</v>
      </c>
      <c r="H4964" t="s">
        <v>1405</v>
      </c>
    </row>
    <row r="4965" spans="1:8" x14ac:dyDescent="0.15">
      <c r="A4965" s="232">
        <v>4989</v>
      </c>
      <c r="B4965" t="s">
        <v>12487</v>
      </c>
      <c r="C4965" t="s">
        <v>12488</v>
      </c>
      <c r="D4965" t="s">
        <v>385</v>
      </c>
      <c r="E4965" s="2" t="s">
        <v>270</v>
      </c>
      <c r="F4965" t="s">
        <v>27</v>
      </c>
      <c r="G4965" s="2" t="s">
        <v>1358</v>
      </c>
      <c r="H4965" t="s">
        <v>1405</v>
      </c>
    </row>
    <row r="4966" spans="1:8" x14ac:dyDescent="0.15">
      <c r="A4966" s="232">
        <v>4990</v>
      </c>
      <c r="B4966" t="s">
        <v>12489</v>
      </c>
      <c r="C4966" t="s">
        <v>12490</v>
      </c>
      <c r="D4966" t="s">
        <v>385</v>
      </c>
      <c r="E4966" s="2" t="s">
        <v>270</v>
      </c>
      <c r="F4966" t="s">
        <v>2137</v>
      </c>
      <c r="G4966" s="2">
        <v>990814</v>
      </c>
      <c r="H4966" t="s">
        <v>1405</v>
      </c>
    </row>
    <row r="4967" spans="1:8" x14ac:dyDescent="0.15">
      <c r="A4967" s="232">
        <v>4991</v>
      </c>
      <c r="B4967" t="s">
        <v>12491</v>
      </c>
      <c r="C4967" t="s">
        <v>12492</v>
      </c>
      <c r="D4967" t="s">
        <v>385</v>
      </c>
      <c r="E4967" s="2" t="s">
        <v>270</v>
      </c>
      <c r="F4967" t="s">
        <v>2108</v>
      </c>
      <c r="G4967" s="2">
        <v>990805</v>
      </c>
      <c r="H4967" t="s">
        <v>1405</v>
      </c>
    </row>
    <row r="4968" spans="1:8" x14ac:dyDescent="0.15">
      <c r="A4968" s="232">
        <v>4992</v>
      </c>
      <c r="B4968" t="s">
        <v>12493</v>
      </c>
      <c r="C4968" t="s">
        <v>12494</v>
      </c>
      <c r="D4968" t="s">
        <v>385</v>
      </c>
      <c r="E4968" s="2" t="s">
        <v>270</v>
      </c>
      <c r="F4968" t="s">
        <v>2055</v>
      </c>
      <c r="G4968" s="2">
        <v>990706</v>
      </c>
      <c r="H4968" t="s">
        <v>1405</v>
      </c>
    </row>
    <row r="4969" spans="1:8" x14ac:dyDescent="0.15">
      <c r="A4969" s="232">
        <v>4993</v>
      </c>
      <c r="B4969" t="s">
        <v>12495</v>
      </c>
      <c r="C4969" t="s">
        <v>12496</v>
      </c>
      <c r="D4969" t="s">
        <v>385</v>
      </c>
      <c r="E4969" s="2" t="s">
        <v>270</v>
      </c>
      <c r="F4969" t="s">
        <v>2276</v>
      </c>
      <c r="G4969" s="2">
        <v>990518</v>
      </c>
      <c r="H4969" t="s">
        <v>1405</v>
      </c>
    </row>
    <row r="4970" spans="1:8" x14ac:dyDescent="0.15">
      <c r="A4970" s="232">
        <v>4994</v>
      </c>
      <c r="B4970" t="s">
        <v>12497</v>
      </c>
      <c r="C4970" t="s">
        <v>12498</v>
      </c>
      <c r="D4970" t="s">
        <v>385</v>
      </c>
      <c r="E4970" s="2" t="s">
        <v>270</v>
      </c>
      <c r="F4970" t="s">
        <v>2070</v>
      </c>
      <c r="G4970" s="2">
        <v>991125</v>
      </c>
      <c r="H4970" t="s">
        <v>1405</v>
      </c>
    </row>
    <row r="4971" spans="1:8" x14ac:dyDescent="0.15">
      <c r="A4971" s="232">
        <v>4995</v>
      </c>
      <c r="B4971" t="s">
        <v>12499</v>
      </c>
      <c r="C4971" t="s">
        <v>12500</v>
      </c>
      <c r="D4971" t="s">
        <v>385</v>
      </c>
      <c r="E4971" s="2" t="s">
        <v>270</v>
      </c>
      <c r="F4971" t="s">
        <v>2070</v>
      </c>
      <c r="G4971" s="2">
        <v>991125</v>
      </c>
      <c r="H4971" t="s">
        <v>1405</v>
      </c>
    </row>
    <row r="4972" spans="1:8" x14ac:dyDescent="0.15">
      <c r="A4972" s="232">
        <v>4996</v>
      </c>
      <c r="B4972" t="s">
        <v>12501</v>
      </c>
      <c r="C4972" t="s">
        <v>12502</v>
      </c>
      <c r="D4972" t="s">
        <v>385</v>
      </c>
      <c r="E4972" s="2" t="s">
        <v>269</v>
      </c>
      <c r="F4972" t="s">
        <v>1910</v>
      </c>
      <c r="G4972" s="2" t="s">
        <v>665</v>
      </c>
      <c r="H4972" t="s">
        <v>1405</v>
      </c>
    </row>
    <row r="4973" spans="1:8" x14ac:dyDescent="0.15">
      <c r="A4973" s="232">
        <v>4997</v>
      </c>
      <c r="B4973" t="s">
        <v>12503</v>
      </c>
      <c r="C4973" t="s">
        <v>12504</v>
      </c>
      <c r="D4973" t="s">
        <v>385</v>
      </c>
      <c r="E4973" s="2" t="s">
        <v>269</v>
      </c>
      <c r="F4973" t="s">
        <v>1910</v>
      </c>
      <c r="G4973" s="2" t="s">
        <v>542</v>
      </c>
      <c r="H4973" t="s">
        <v>1405</v>
      </c>
    </row>
    <row r="4974" spans="1:8" x14ac:dyDescent="0.15">
      <c r="A4974" s="232">
        <v>4998</v>
      </c>
      <c r="B4974" t="s">
        <v>12505</v>
      </c>
      <c r="C4974" t="s">
        <v>12506</v>
      </c>
      <c r="D4974" t="s">
        <v>385</v>
      </c>
      <c r="E4974" s="2" t="s">
        <v>269</v>
      </c>
      <c r="F4974" t="s">
        <v>1932</v>
      </c>
      <c r="G4974" s="2" t="s">
        <v>12507</v>
      </c>
      <c r="H4974" t="s">
        <v>1405</v>
      </c>
    </row>
    <row r="4975" spans="1:8" x14ac:dyDescent="0.15">
      <c r="A4975" s="232">
        <v>4999</v>
      </c>
      <c r="B4975" t="s">
        <v>12508</v>
      </c>
      <c r="C4975" t="s">
        <v>12509</v>
      </c>
      <c r="D4975" t="s">
        <v>385</v>
      </c>
      <c r="E4975" s="2" t="s">
        <v>269</v>
      </c>
      <c r="F4975" t="s">
        <v>2021</v>
      </c>
      <c r="G4975" s="2">
        <v>990902</v>
      </c>
      <c r="H4975" t="s">
        <v>1405</v>
      </c>
    </row>
    <row r="4976" spans="1:8" x14ac:dyDescent="0.15">
      <c r="A4976" s="232">
        <v>5000</v>
      </c>
      <c r="B4976" t="s">
        <v>12510</v>
      </c>
      <c r="C4976" t="s">
        <v>12511</v>
      </c>
      <c r="D4976" t="s">
        <v>385</v>
      </c>
      <c r="E4976" s="2" t="s">
        <v>269</v>
      </c>
      <c r="F4976" t="s">
        <v>2007</v>
      </c>
      <c r="G4976" s="2" t="s">
        <v>3259</v>
      </c>
      <c r="H4976" t="s">
        <v>1405</v>
      </c>
    </row>
    <row r="4977" spans="1:8" x14ac:dyDescent="0.15">
      <c r="A4977" s="232">
        <v>5001</v>
      </c>
      <c r="B4977" t="s">
        <v>12512</v>
      </c>
      <c r="C4977" t="s">
        <v>12513</v>
      </c>
      <c r="D4977" t="s">
        <v>385</v>
      </c>
      <c r="E4977" s="2" t="s">
        <v>269</v>
      </c>
      <c r="F4977" t="s">
        <v>2366</v>
      </c>
      <c r="G4977" s="2" t="s">
        <v>754</v>
      </c>
      <c r="H4977" t="s">
        <v>1405</v>
      </c>
    </row>
    <row r="4978" spans="1:8" x14ac:dyDescent="0.15">
      <c r="A4978" s="232">
        <v>5002</v>
      </c>
      <c r="B4978" t="s">
        <v>12514</v>
      </c>
      <c r="C4978" t="s">
        <v>12515</v>
      </c>
      <c r="D4978" t="s">
        <v>385</v>
      </c>
      <c r="E4978" s="2" t="s">
        <v>269</v>
      </c>
      <c r="F4978" t="s">
        <v>2206</v>
      </c>
      <c r="G4978" s="2" t="s">
        <v>2448</v>
      </c>
      <c r="H4978" t="s">
        <v>1405</v>
      </c>
    </row>
    <row r="4979" spans="1:8" x14ac:dyDescent="0.15">
      <c r="A4979" s="232">
        <v>5003</v>
      </c>
      <c r="B4979" t="s">
        <v>12516</v>
      </c>
      <c r="C4979" t="s">
        <v>12517</v>
      </c>
      <c r="D4979" t="s">
        <v>385</v>
      </c>
      <c r="E4979" s="2" t="s">
        <v>269</v>
      </c>
      <c r="F4979" t="s">
        <v>2476</v>
      </c>
      <c r="G4979" s="2" t="s">
        <v>760</v>
      </c>
      <c r="H4979" t="s">
        <v>1405</v>
      </c>
    </row>
    <row r="4980" spans="1:8" x14ac:dyDescent="0.15">
      <c r="A4980" s="232">
        <v>5004</v>
      </c>
      <c r="B4980" t="s">
        <v>12518</v>
      </c>
      <c r="C4980" t="s">
        <v>12519</v>
      </c>
      <c r="D4980" t="s">
        <v>385</v>
      </c>
      <c r="E4980" s="2" t="s">
        <v>269</v>
      </c>
      <c r="F4980" t="s">
        <v>2528</v>
      </c>
      <c r="G4980" s="2" t="s">
        <v>6061</v>
      </c>
      <c r="H4980" t="s">
        <v>1405</v>
      </c>
    </row>
    <row r="4981" spans="1:8" x14ac:dyDescent="0.15">
      <c r="A4981" s="232">
        <v>5005</v>
      </c>
      <c r="B4981" t="s">
        <v>12520</v>
      </c>
      <c r="C4981" t="s">
        <v>12521</v>
      </c>
      <c r="D4981" t="s">
        <v>385</v>
      </c>
      <c r="E4981" s="2" t="s">
        <v>269</v>
      </c>
      <c r="F4981" t="s">
        <v>1932</v>
      </c>
      <c r="G4981" s="2" t="s">
        <v>1196</v>
      </c>
      <c r="H4981" t="s">
        <v>1405</v>
      </c>
    </row>
    <row r="4982" spans="1:8" x14ac:dyDescent="0.15">
      <c r="A4982" s="232">
        <v>5006</v>
      </c>
      <c r="B4982" t="s">
        <v>12522</v>
      </c>
      <c r="C4982" t="s">
        <v>12523</v>
      </c>
      <c r="D4982" t="s">
        <v>385</v>
      </c>
      <c r="E4982" s="2" t="s">
        <v>269</v>
      </c>
      <c r="F4982" t="s">
        <v>1910</v>
      </c>
      <c r="G4982" s="2" t="s">
        <v>1314</v>
      </c>
      <c r="H4982" t="s">
        <v>1405</v>
      </c>
    </row>
    <row r="4983" spans="1:8" x14ac:dyDescent="0.15">
      <c r="A4983" s="232">
        <v>5007</v>
      </c>
      <c r="B4983" t="s">
        <v>12524</v>
      </c>
      <c r="C4983" t="s">
        <v>12525</v>
      </c>
      <c r="D4983" t="s">
        <v>385</v>
      </c>
      <c r="E4983" s="2" t="s">
        <v>269</v>
      </c>
      <c r="F4983" t="s">
        <v>1910</v>
      </c>
      <c r="G4983" s="2" t="s">
        <v>760</v>
      </c>
      <c r="H4983" t="s">
        <v>1405</v>
      </c>
    </row>
    <row r="4984" spans="1:8" x14ac:dyDescent="0.15">
      <c r="A4984" s="232">
        <v>5008</v>
      </c>
      <c r="B4984" t="s">
        <v>12526</v>
      </c>
      <c r="C4984" t="s">
        <v>12527</v>
      </c>
      <c r="D4984" t="s">
        <v>385</v>
      </c>
      <c r="E4984" s="2" t="s">
        <v>269</v>
      </c>
      <c r="F4984" t="s">
        <v>2373</v>
      </c>
      <c r="G4984" s="2" t="s">
        <v>3103</v>
      </c>
      <c r="H4984" t="s">
        <v>1405</v>
      </c>
    </row>
    <row r="4985" spans="1:8" x14ac:dyDescent="0.15">
      <c r="A4985" s="232">
        <v>5009</v>
      </c>
      <c r="B4985" t="s">
        <v>12528</v>
      </c>
      <c r="C4985" t="s">
        <v>12529</v>
      </c>
      <c r="D4985" t="s">
        <v>385</v>
      </c>
      <c r="E4985" s="2" t="s">
        <v>269</v>
      </c>
      <c r="F4985" t="s">
        <v>2476</v>
      </c>
      <c r="G4985" s="2" t="s">
        <v>1182</v>
      </c>
      <c r="H4985" t="s">
        <v>1405</v>
      </c>
    </row>
    <row r="4986" spans="1:8" x14ac:dyDescent="0.15">
      <c r="A4986" s="232">
        <v>5010</v>
      </c>
      <c r="B4986" t="s">
        <v>12530</v>
      </c>
      <c r="C4986" t="s">
        <v>12531</v>
      </c>
      <c r="D4986" t="s">
        <v>385</v>
      </c>
      <c r="E4986" s="2" t="s">
        <v>269</v>
      </c>
      <c r="F4986" t="s">
        <v>2206</v>
      </c>
      <c r="G4986" s="2" t="s">
        <v>4837</v>
      </c>
      <c r="H4986" t="s">
        <v>1405</v>
      </c>
    </row>
    <row r="4987" spans="1:8" x14ac:dyDescent="0.15">
      <c r="A4987" s="232">
        <v>5011</v>
      </c>
      <c r="B4987" t="s">
        <v>12532</v>
      </c>
      <c r="C4987" t="s">
        <v>12533</v>
      </c>
      <c r="D4987" t="s">
        <v>385</v>
      </c>
      <c r="E4987" s="2" t="s">
        <v>269</v>
      </c>
      <c r="F4987" t="s">
        <v>2137</v>
      </c>
      <c r="G4987" s="2" t="s">
        <v>851</v>
      </c>
      <c r="H4987" t="s">
        <v>1405</v>
      </c>
    </row>
    <row r="4988" spans="1:8" x14ac:dyDescent="0.15">
      <c r="A4988" s="232">
        <v>5012</v>
      </c>
      <c r="B4988" t="s">
        <v>12534</v>
      </c>
      <c r="C4988" t="s">
        <v>12535</v>
      </c>
      <c r="D4988" t="s">
        <v>385</v>
      </c>
      <c r="E4988" s="2" t="s">
        <v>269</v>
      </c>
      <c r="F4988" t="s">
        <v>1910</v>
      </c>
      <c r="G4988" s="2" t="s">
        <v>2234</v>
      </c>
      <c r="H4988" t="s">
        <v>1405</v>
      </c>
    </row>
    <row r="4989" spans="1:8" x14ac:dyDescent="0.15">
      <c r="A4989" s="232">
        <v>5013</v>
      </c>
      <c r="B4989" t="s">
        <v>12536</v>
      </c>
      <c r="C4989" t="s">
        <v>12537</v>
      </c>
      <c r="D4989" t="s">
        <v>385</v>
      </c>
      <c r="E4989" s="2" t="s">
        <v>269</v>
      </c>
      <c r="F4989" t="s">
        <v>2010</v>
      </c>
      <c r="G4989" s="2" t="s">
        <v>1014</v>
      </c>
      <c r="H4989" t="s">
        <v>1405</v>
      </c>
    </row>
    <row r="4990" spans="1:8" x14ac:dyDescent="0.15">
      <c r="A4990" s="232">
        <v>5014</v>
      </c>
      <c r="B4990" t="s">
        <v>12538</v>
      </c>
      <c r="C4990" t="s">
        <v>12539</v>
      </c>
      <c r="D4990" t="s">
        <v>385</v>
      </c>
      <c r="E4990" s="2" t="s">
        <v>269</v>
      </c>
      <c r="F4990" t="s">
        <v>2021</v>
      </c>
      <c r="G4990" s="2" t="s">
        <v>1046</v>
      </c>
      <c r="H4990" t="s">
        <v>1405</v>
      </c>
    </row>
    <row r="4991" spans="1:8" x14ac:dyDescent="0.15">
      <c r="A4991" s="232">
        <v>5015</v>
      </c>
      <c r="B4991" t="s">
        <v>12540</v>
      </c>
      <c r="C4991" t="s">
        <v>12541</v>
      </c>
      <c r="D4991" t="s">
        <v>385</v>
      </c>
      <c r="E4991" s="2" t="s">
        <v>269</v>
      </c>
      <c r="F4991" t="s">
        <v>1939</v>
      </c>
      <c r="G4991" s="2" t="s">
        <v>4816</v>
      </c>
      <c r="H4991" t="s">
        <v>1405</v>
      </c>
    </row>
    <row r="4992" spans="1:8" x14ac:dyDescent="0.15">
      <c r="A4992" s="232">
        <v>5016</v>
      </c>
      <c r="B4992" t="s">
        <v>12542</v>
      </c>
      <c r="C4992" t="s">
        <v>12543</v>
      </c>
      <c r="D4992" t="s">
        <v>385</v>
      </c>
      <c r="E4992" s="2" t="s">
        <v>269</v>
      </c>
      <c r="F4992" t="s">
        <v>1910</v>
      </c>
      <c r="G4992" s="2" t="s">
        <v>1282</v>
      </c>
      <c r="H4992" t="s">
        <v>1405</v>
      </c>
    </row>
    <row r="4993" spans="1:8" x14ac:dyDescent="0.15">
      <c r="A4993" s="232">
        <v>5017</v>
      </c>
      <c r="B4993" t="s">
        <v>12544</v>
      </c>
      <c r="C4993" t="s">
        <v>12545</v>
      </c>
      <c r="D4993" t="s">
        <v>385</v>
      </c>
      <c r="E4993" s="2" t="s">
        <v>269</v>
      </c>
      <c r="F4993" t="s">
        <v>1910</v>
      </c>
      <c r="G4993" s="2" t="s">
        <v>1282</v>
      </c>
      <c r="H4993" t="s">
        <v>1405</v>
      </c>
    </row>
    <row r="4994" spans="1:8" x14ac:dyDescent="0.15">
      <c r="A4994" s="232">
        <v>5018</v>
      </c>
      <c r="B4994" t="s">
        <v>12546</v>
      </c>
      <c r="C4994" t="s">
        <v>12547</v>
      </c>
      <c r="D4994" t="s">
        <v>385</v>
      </c>
      <c r="E4994" s="2" t="s">
        <v>269</v>
      </c>
      <c r="F4994" t="s">
        <v>2276</v>
      </c>
      <c r="G4994" s="2" t="s">
        <v>541</v>
      </c>
      <c r="H4994" t="s">
        <v>1405</v>
      </c>
    </row>
    <row r="4995" spans="1:8" x14ac:dyDescent="0.15">
      <c r="A4995" s="232">
        <v>5019</v>
      </c>
      <c r="B4995" t="s">
        <v>12548</v>
      </c>
      <c r="C4995" t="s">
        <v>12549</v>
      </c>
      <c r="D4995" t="s">
        <v>385</v>
      </c>
      <c r="E4995" s="2" t="s">
        <v>269</v>
      </c>
      <c r="F4995" t="s">
        <v>1910</v>
      </c>
      <c r="G4995" s="2" t="s">
        <v>1072</v>
      </c>
      <c r="H4995" t="s">
        <v>1405</v>
      </c>
    </row>
    <row r="4996" spans="1:8" x14ac:dyDescent="0.15">
      <c r="A4996" s="232">
        <v>5020</v>
      </c>
      <c r="B4996" t="s">
        <v>12550</v>
      </c>
      <c r="C4996" t="s">
        <v>12551</v>
      </c>
      <c r="D4996" t="s">
        <v>385</v>
      </c>
      <c r="E4996" s="2" t="s">
        <v>269</v>
      </c>
      <c r="F4996" t="s">
        <v>1964</v>
      </c>
      <c r="G4996" s="2" t="s">
        <v>705</v>
      </c>
      <c r="H4996" t="s">
        <v>1405</v>
      </c>
    </row>
    <row r="4997" spans="1:8" x14ac:dyDescent="0.15">
      <c r="A4997" s="232">
        <v>5021</v>
      </c>
      <c r="B4997" t="s">
        <v>12552</v>
      </c>
      <c r="C4997" t="s">
        <v>12553</v>
      </c>
      <c r="D4997" t="s">
        <v>385</v>
      </c>
      <c r="E4997" s="2" t="s">
        <v>269</v>
      </c>
      <c r="F4997" t="s">
        <v>1932</v>
      </c>
      <c r="G4997" s="2" t="s">
        <v>1017</v>
      </c>
      <c r="H4997" t="s">
        <v>1405</v>
      </c>
    </row>
    <row r="4998" spans="1:8" x14ac:dyDescent="0.15">
      <c r="A4998" s="232">
        <v>5022</v>
      </c>
      <c r="B4998" t="s">
        <v>12554</v>
      </c>
      <c r="C4998" t="s">
        <v>12555</v>
      </c>
      <c r="D4998" t="s">
        <v>385</v>
      </c>
      <c r="E4998" s="2" t="s">
        <v>269</v>
      </c>
      <c r="F4998" t="s">
        <v>1910</v>
      </c>
      <c r="G4998" s="2" t="s">
        <v>757</v>
      </c>
      <c r="H4998" t="s">
        <v>1405</v>
      </c>
    </row>
    <row r="4999" spans="1:8" x14ac:dyDescent="0.15">
      <c r="A4999" s="232">
        <v>5023</v>
      </c>
      <c r="B4999" t="s">
        <v>12556</v>
      </c>
      <c r="C4999" t="s">
        <v>12557</v>
      </c>
      <c r="D4999" t="s">
        <v>385</v>
      </c>
      <c r="E4999" s="2" t="s">
        <v>269</v>
      </c>
      <c r="F4999" t="s">
        <v>2111</v>
      </c>
      <c r="G4999" s="2" t="s">
        <v>3264</v>
      </c>
      <c r="H4999" t="s">
        <v>1405</v>
      </c>
    </row>
    <row r="5000" spans="1:8" x14ac:dyDescent="0.15">
      <c r="A5000" s="232">
        <v>5024</v>
      </c>
      <c r="B5000" t="s">
        <v>12558</v>
      </c>
      <c r="C5000" t="s">
        <v>12559</v>
      </c>
      <c r="D5000" t="s">
        <v>385</v>
      </c>
      <c r="E5000" s="2" t="s">
        <v>269</v>
      </c>
      <c r="F5000" t="s">
        <v>1910</v>
      </c>
      <c r="G5000" s="2" t="s">
        <v>1174</v>
      </c>
      <c r="H5000" t="s">
        <v>1405</v>
      </c>
    </row>
    <row r="5001" spans="1:8" x14ac:dyDescent="0.15">
      <c r="A5001" s="232">
        <v>5025</v>
      </c>
      <c r="B5001" t="s">
        <v>12560</v>
      </c>
      <c r="C5001" t="s">
        <v>12561</v>
      </c>
      <c r="D5001" t="s">
        <v>385</v>
      </c>
      <c r="E5001" s="2" t="s">
        <v>269</v>
      </c>
      <c r="F5001" t="s">
        <v>2055</v>
      </c>
      <c r="G5001" s="2" t="s">
        <v>900</v>
      </c>
      <c r="H5001" t="s">
        <v>1405</v>
      </c>
    </row>
    <row r="5002" spans="1:8" x14ac:dyDescent="0.15">
      <c r="A5002" s="232">
        <v>5026</v>
      </c>
      <c r="B5002" t="s">
        <v>12562</v>
      </c>
      <c r="C5002" t="s">
        <v>12563</v>
      </c>
      <c r="D5002" t="s">
        <v>385</v>
      </c>
      <c r="E5002" s="2" t="s">
        <v>269</v>
      </c>
      <c r="F5002" t="s">
        <v>2003</v>
      </c>
      <c r="G5002" s="2" t="s">
        <v>794</v>
      </c>
      <c r="H5002" t="s">
        <v>1405</v>
      </c>
    </row>
    <row r="5003" spans="1:8" x14ac:dyDescent="0.15">
      <c r="A5003" s="232">
        <v>5027</v>
      </c>
      <c r="B5003" t="s">
        <v>12564</v>
      </c>
      <c r="C5003" t="s">
        <v>12565</v>
      </c>
      <c r="D5003" t="s">
        <v>385</v>
      </c>
      <c r="E5003" s="2" t="s">
        <v>269</v>
      </c>
      <c r="F5003" t="s">
        <v>2366</v>
      </c>
      <c r="G5003" s="2" t="s">
        <v>1059</v>
      </c>
      <c r="H5003" t="s">
        <v>1405</v>
      </c>
    </row>
    <row r="5004" spans="1:8" x14ac:dyDescent="0.15">
      <c r="A5004" s="232">
        <v>5028</v>
      </c>
      <c r="B5004" t="s">
        <v>12566</v>
      </c>
      <c r="C5004" t="s">
        <v>12567</v>
      </c>
      <c r="D5004" t="s">
        <v>385</v>
      </c>
      <c r="E5004" s="2" t="s">
        <v>269</v>
      </c>
      <c r="F5004" t="s">
        <v>3357</v>
      </c>
      <c r="G5004" s="2" t="s">
        <v>3813</v>
      </c>
      <c r="H5004" t="s">
        <v>1405</v>
      </c>
    </row>
    <row r="5005" spans="1:8" x14ac:dyDescent="0.15">
      <c r="A5005" s="232">
        <v>5029</v>
      </c>
      <c r="B5005" t="s">
        <v>12568</v>
      </c>
      <c r="C5005" t="s">
        <v>12569</v>
      </c>
      <c r="D5005" t="s">
        <v>385</v>
      </c>
      <c r="E5005" s="2" t="s">
        <v>269</v>
      </c>
      <c r="F5005" t="s">
        <v>1932</v>
      </c>
      <c r="G5005" s="2" t="s">
        <v>758</v>
      </c>
      <c r="H5005" t="s">
        <v>1405</v>
      </c>
    </row>
    <row r="5006" spans="1:8" x14ac:dyDescent="0.15">
      <c r="A5006" s="232">
        <v>5030</v>
      </c>
      <c r="B5006" t="s">
        <v>12570</v>
      </c>
      <c r="C5006" t="s">
        <v>12571</v>
      </c>
      <c r="D5006" t="s">
        <v>385</v>
      </c>
      <c r="E5006" s="2" t="s">
        <v>269</v>
      </c>
      <c r="F5006" t="s">
        <v>2276</v>
      </c>
      <c r="G5006" s="2" t="s">
        <v>2817</v>
      </c>
      <c r="H5006" t="s">
        <v>1405</v>
      </c>
    </row>
    <row r="5007" spans="1:8" x14ac:dyDescent="0.15">
      <c r="A5007" s="232">
        <v>5031</v>
      </c>
      <c r="B5007" t="s">
        <v>12572</v>
      </c>
      <c r="C5007" t="s">
        <v>12573</v>
      </c>
      <c r="D5007" t="s">
        <v>385</v>
      </c>
      <c r="E5007" s="2" t="s">
        <v>269</v>
      </c>
      <c r="F5007" t="s">
        <v>2018</v>
      </c>
      <c r="G5007" s="2" t="s">
        <v>2217</v>
      </c>
      <c r="H5007" t="s">
        <v>1405</v>
      </c>
    </row>
    <row r="5008" spans="1:8" x14ac:dyDescent="0.15">
      <c r="A5008" s="232">
        <v>5032</v>
      </c>
      <c r="B5008" t="s">
        <v>12574</v>
      </c>
      <c r="C5008" t="s">
        <v>12575</v>
      </c>
      <c r="D5008" t="s">
        <v>385</v>
      </c>
      <c r="E5008" s="2" t="s">
        <v>269</v>
      </c>
      <c r="F5008" t="s">
        <v>1901</v>
      </c>
      <c r="G5008" s="2" t="s">
        <v>1009</v>
      </c>
      <c r="H5008" t="s">
        <v>1405</v>
      </c>
    </row>
    <row r="5009" spans="1:8" x14ac:dyDescent="0.15">
      <c r="A5009" s="232">
        <v>5033</v>
      </c>
      <c r="B5009" t="s">
        <v>12576</v>
      </c>
      <c r="C5009" t="s">
        <v>12577</v>
      </c>
      <c r="D5009" t="s">
        <v>385</v>
      </c>
      <c r="E5009" s="2" t="s">
        <v>269</v>
      </c>
      <c r="F5009" t="s">
        <v>1932</v>
      </c>
      <c r="G5009" s="2" t="s">
        <v>1096</v>
      </c>
      <c r="H5009" t="s">
        <v>1405</v>
      </c>
    </row>
    <row r="5010" spans="1:8" x14ac:dyDescent="0.15">
      <c r="A5010" s="232">
        <v>5034</v>
      </c>
      <c r="B5010" t="s">
        <v>12578</v>
      </c>
      <c r="C5010" t="s">
        <v>12579</v>
      </c>
      <c r="D5010" t="s">
        <v>385</v>
      </c>
      <c r="E5010" s="2" t="s">
        <v>269</v>
      </c>
      <c r="F5010" t="s">
        <v>2066</v>
      </c>
      <c r="G5010" s="2" t="s">
        <v>720</v>
      </c>
      <c r="H5010" t="s">
        <v>1405</v>
      </c>
    </row>
    <row r="5011" spans="1:8" x14ac:dyDescent="0.15">
      <c r="A5011" s="232">
        <v>5035</v>
      </c>
      <c r="B5011" t="s">
        <v>12580</v>
      </c>
      <c r="C5011" t="s">
        <v>12581</v>
      </c>
      <c r="D5011" t="s">
        <v>385</v>
      </c>
      <c r="E5011" s="2" t="s">
        <v>269</v>
      </c>
      <c r="F5011" t="s">
        <v>2003</v>
      </c>
      <c r="G5011" s="2" t="s">
        <v>4214</v>
      </c>
      <c r="H5011" t="s">
        <v>1405</v>
      </c>
    </row>
    <row r="5012" spans="1:8" x14ac:dyDescent="0.15">
      <c r="A5012" s="232">
        <v>5036</v>
      </c>
      <c r="B5012" t="s">
        <v>12582</v>
      </c>
      <c r="C5012" t="s">
        <v>12583</v>
      </c>
      <c r="D5012" t="s">
        <v>385</v>
      </c>
      <c r="E5012" s="2" t="s">
        <v>269</v>
      </c>
      <c r="F5012" t="s">
        <v>2206</v>
      </c>
      <c r="G5012" s="2" t="s">
        <v>5113</v>
      </c>
      <c r="H5012" t="s">
        <v>1405</v>
      </c>
    </row>
    <row r="5013" spans="1:8" x14ac:dyDescent="0.15">
      <c r="A5013" s="232">
        <v>5037</v>
      </c>
      <c r="B5013" t="s">
        <v>12584</v>
      </c>
      <c r="C5013" t="s">
        <v>12585</v>
      </c>
      <c r="D5013" t="s">
        <v>385</v>
      </c>
      <c r="E5013" s="2" t="s">
        <v>269</v>
      </c>
      <c r="F5013" t="s">
        <v>1901</v>
      </c>
      <c r="G5013" s="2" t="s">
        <v>1370</v>
      </c>
      <c r="H5013" t="s">
        <v>1405</v>
      </c>
    </row>
    <row r="5014" spans="1:8" x14ac:dyDescent="0.15">
      <c r="A5014" s="232">
        <v>5038</v>
      </c>
      <c r="B5014" t="s">
        <v>12586</v>
      </c>
      <c r="C5014" t="s">
        <v>12587</v>
      </c>
      <c r="D5014" t="s">
        <v>385</v>
      </c>
      <c r="E5014" s="2" t="s">
        <v>269</v>
      </c>
      <c r="F5014" t="s">
        <v>2137</v>
      </c>
      <c r="G5014" s="2" t="s">
        <v>537</v>
      </c>
      <c r="H5014" t="s">
        <v>1405</v>
      </c>
    </row>
    <row r="5015" spans="1:8" x14ac:dyDescent="0.15">
      <c r="A5015" s="232">
        <v>5039</v>
      </c>
      <c r="B5015" t="s">
        <v>12588</v>
      </c>
      <c r="C5015" t="s">
        <v>12589</v>
      </c>
      <c r="D5015" t="s">
        <v>385</v>
      </c>
      <c r="E5015" s="2" t="s">
        <v>269</v>
      </c>
      <c r="F5015" t="s">
        <v>1901</v>
      </c>
      <c r="G5015" s="2" t="s">
        <v>695</v>
      </c>
      <c r="H5015" t="s">
        <v>1405</v>
      </c>
    </row>
    <row r="5016" spans="1:8" x14ac:dyDescent="0.15">
      <c r="A5016" s="232">
        <v>5040</v>
      </c>
      <c r="B5016" t="s">
        <v>12590</v>
      </c>
      <c r="C5016" t="s">
        <v>12591</v>
      </c>
      <c r="D5016" t="s">
        <v>385</v>
      </c>
      <c r="E5016" s="2" t="s">
        <v>269</v>
      </c>
      <c r="F5016" t="s">
        <v>1901</v>
      </c>
      <c r="G5016" s="2" t="s">
        <v>695</v>
      </c>
      <c r="H5016" t="s">
        <v>1405</v>
      </c>
    </row>
    <row r="5017" spans="1:8" x14ac:dyDescent="0.15">
      <c r="A5017" s="232">
        <v>5041</v>
      </c>
      <c r="B5017" t="s">
        <v>12592</v>
      </c>
      <c r="C5017" t="s">
        <v>12593</v>
      </c>
      <c r="D5017" t="s">
        <v>385</v>
      </c>
      <c r="E5017" s="2" t="s">
        <v>269</v>
      </c>
      <c r="F5017" t="s">
        <v>2066</v>
      </c>
      <c r="G5017" s="2" t="s">
        <v>734</v>
      </c>
      <c r="H5017" t="s">
        <v>1405</v>
      </c>
    </row>
    <row r="5018" spans="1:8" x14ac:dyDescent="0.15">
      <c r="A5018" s="232">
        <v>5042</v>
      </c>
      <c r="B5018" t="s">
        <v>12594</v>
      </c>
      <c r="C5018" t="s">
        <v>12595</v>
      </c>
      <c r="D5018" t="s">
        <v>385</v>
      </c>
      <c r="E5018" s="2" t="s">
        <v>269</v>
      </c>
      <c r="F5018" t="s">
        <v>2273</v>
      </c>
      <c r="G5018" s="2" t="s">
        <v>3103</v>
      </c>
      <c r="H5018" t="s">
        <v>1405</v>
      </c>
    </row>
    <row r="5019" spans="1:8" x14ac:dyDescent="0.15">
      <c r="A5019" s="232">
        <v>5043</v>
      </c>
      <c r="B5019" t="s">
        <v>12596</v>
      </c>
      <c r="C5019" t="s">
        <v>12597</v>
      </c>
      <c r="D5019" t="s">
        <v>385</v>
      </c>
      <c r="E5019" s="2" t="s">
        <v>269</v>
      </c>
      <c r="F5019" t="s">
        <v>2021</v>
      </c>
      <c r="G5019" s="2" t="s">
        <v>4796</v>
      </c>
      <c r="H5019" t="s">
        <v>1405</v>
      </c>
    </row>
    <row r="5020" spans="1:8" x14ac:dyDescent="0.15">
      <c r="A5020" s="232">
        <v>5044</v>
      </c>
      <c r="B5020" t="s">
        <v>12598</v>
      </c>
      <c r="C5020" t="s">
        <v>12599</v>
      </c>
      <c r="D5020" t="s">
        <v>385</v>
      </c>
      <c r="E5020" s="2" t="s">
        <v>269</v>
      </c>
      <c r="F5020" t="s">
        <v>2212</v>
      </c>
      <c r="G5020" s="2" t="s">
        <v>900</v>
      </c>
      <c r="H5020" t="s">
        <v>1405</v>
      </c>
    </row>
    <row r="5021" spans="1:8" x14ac:dyDescent="0.15">
      <c r="A5021" s="232">
        <v>5045</v>
      </c>
      <c r="B5021" t="s">
        <v>12600</v>
      </c>
      <c r="C5021" t="s">
        <v>12601</v>
      </c>
      <c r="D5021" t="s">
        <v>385</v>
      </c>
      <c r="E5021" s="2" t="s">
        <v>269</v>
      </c>
      <c r="F5021" t="s">
        <v>1945</v>
      </c>
      <c r="G5021" s="2" t="s">
        <v>1294</v>
      </c>
      <c r="H5021" t="s">
        <v>1405</v>
      </c>
    </row>
    <row r="5022" spans="1:8" x14ac:dyDescent="0.15">
      <c r="A5022" s="232">
        <v>5046</v>
      </c>
      <c r="B5022" t="s">
        <v>12602</v>
      </c>
      <c r="C5022" t="s">
        <v>12603</v>
      </c>
      <c r="D5022" t="s">
        <v>385</v>
      </c>
      <c r="E5022" s="2" t="s">
        <v>269</v>
      </c>
      <c r="F5022" t="s">
        <v>1901</v>
      </c>
      <c r="G5022" s="2" t="s">
        <v>9047</v>
      </c>
      <c r="H5022" t="s">
        <v>1405</v>
      </c>
    </row>
    <row r="5023" spans="1:8" x14ac:dyDescent="0.15">
      <c r="A5023" s="232">
        <v>5047</v>
      </c>
      <c r="B5023" t="s">
        <v>12604</v>
      </c>
      <c r="C5023" t="s">
        <v>5188</v>
      </c>
      <c r="D5023" t="s">
        <v>385</v>
      </c>
      <c r="E5023" s="2" t="s">
        <v>269</v>
      </c>
      <c r="F5023" t="s">
        <v>1932</v>
      </c>
      <c r="G5023" s="2" t="s">
        <v>5300</v>
      </c>
      <c r="H5023" t="s">
        <v>1405</v>
      </c>
    </row>
    <row r="5024" spans="1:8" x14ac:dyDescent="0.15">
      <c r="A5024" s="232">
        <v>5048</v>
      </c>
      <c r="B5024" t="s">
        <v>12605</v>
      </c>
      <c r="C5024" t="s">
        <v>12606</v>
      </c>
      <c r="D5024" t="s">
        <v>385</v>
      </c>
      <c r="E5024" s="2" t="s">
        <v>269</v>
      </c>
      <c r="F5024" t="s">
        <v>2003</v>
      </c>
      <c r="G5024" s="2" t="s">
        <v>12154</v>
      </c>
      <c r="H5024" t="s">
        <v>1405</v>
      </c>
    </row>
    <row r="5025" spans="1:8" x14ac:dyDescent="0.15">
      <c r="A5025" s="232">
        <v>5049</v>
      </c>
      <c r="B5025" t="s">
        <v>12607</v>
      </c>
      <c r="C5025" t="s">
        <v>12608</v>
      </c>
      <c r="D5025" t="s">
        <v>385</v>
      </c>
      <c r="E5025" s="2" t="s">
        <v>270</v>
      </c>
      <c r="F5025" t="s">
        <v>1910</v>
      </c>
      <c r="G5025" s="2" t="s">
        <v>12609</v>
      </c>
      <c r="H5025" t="s">
        <v>1406</v>
      </c>
    </row>
    <row r="5026" spans="1:8" x14ac:dyDescent="0.15">
      <c r="A5026" s="232">
        <v>5050</v>
      </c>
      <c r="B5026" t="s">
        <v>12610</v>
      </c>
      <c r="C5026" t="s">
        <v>12611</v>
      </c>
      <c r="D5026" t="s">
        <v>385</v>
      </c>
      <c r="E5026" s="2" t="s">
        <v>271</v>
      </c>
      <c r="F5026" t="s">
        <v>1910</v>
      </c>
      <c r="G5026" s="2" t="s">
        <v>12612</v>
      </c>
      <c r="H5026" t="s">
        <v>1406</v>
      </c>
    </row>
    <row r="5027" spans="1:8" x14ac:dyDescent="0.15">
      <c r="A5027" s="232">
        <v>5051</v>
      </c>
      <c r="B5027" t="s">
        <v>12613</v>
      </c>
      <c r="C5027" t="s">
        <v>12614</v>
      </c>
      <c r="D5027" t="s">
        <v>385</v>
      </c>
      <c r="E5027" s="2" t="s">
        <v>269</v>
      </c>
      <c r="F5027" t="s">
        <v>1921</v>
      </c>
      <c r="G5027" s="2" t="s">
        <v>1238</v>
      </c>
      <c r="H5027" t="s">
        <v>1405</v>
      </c>
    </row>
    <row r="5028" spans="1:8" x14ac:dyDescent="0.15">
      <c r="A5028" s="232">
        <v>5052</v>
      </c>
      <c r="B5028" t="s">
        <v>12615</v>
      </c>
      <c r="C5028" t="s">
        <v>12616</v>
      </c>
      <c r="D5028" t="s">
        <v>442</v>
      </c>
      <c r="E5028" s="2" t="s">
        <v>270</v>
      </c>
      <c r="F5028" t="s">
        <v>1932</v>
      </c>
      <c r="G5028" s="2" t="s">
        <v>3228</v>
      </c>
      <c r="H5028" t="s">
        <v>1405</v>
      </c>
    </row>
    <row r="5029" spans="1:8" x14ac:dyDescent="0.15">
      <c r="A5029" s="232">
        <v>5053</v>
      </c>
      <c r="B5029" t="s">
        <v>12617</v>
      </c>
      <c r="C5029" t="s">
        <v>12618</v>
      </c>
      <c r="D5029" t="s">
        <v>480</v>
      </c>
      <c r="E5029" s="2" t="s">
        <v>270</v>
      </c>
      <c r="F5029" t="s">
        <v>2206</v>
      </c>
      <c r="G5029" s="2" t="s">
        <v>988</v>
      </c>
      <c r="H5029" t="s">
        <v>1405</v>
      </c>
    </row>
    <row r="5030" spans="1:8" x14ac:dyDescent="0.15">
      <c r="A5030" s="232">
        <v>5054</v>
      </c>
      <c r="B5030" t="s">
        <v>12619</v>
      </c>
      <c r="C5030" t="s">
        <v>12620</v>
      </c>
      <c r="D5030" t="s">
        <v>480</v>
      </c>
      <c r="E5030" s="2" t="s">
        <v>271</v>
      </c>
      <c r="F5030" t="s">
        <v>2206</v>
      </c>
      <c r="G5030" s="2" t="s">
        <v>2177</v>
      </c>
      <c r="H5030" t="s">
        <v>1405</v>
      </c>
    </row>
    <row r="5031" spans="1:8" x14ac:dyDescent="0.15">
      <c r="A5031" s="232">
        <v>5055</v>
      </c>
      <c r="B5031" t="s">
        <v>12621</v>
      </c>
      <c r="C5031" t="s">
        <v>12622</v>
      </c>
      <c r="D5031" t="s">
        <v>480</v>
      </c>
      <c r="E5031" s="2" t="s">
        <v>271</v>
      </c>
      <c r="F5031" t="s">
        <v>2206</v>
      </c>
      <c r="G5031" s="2" t="s">
        <v>10830</v>
      </c>
      <c r="H5031" t="s">
        <v>1405</v>
      </c>
    </row>
    <row r="5032" spans="1:8" x14ac:dyDescent="0.15">
      <c r="A5032" s="232">
        <v>5056</v>
      </c>
      <c r="B5032" t="s">
        <v>12623</v>
      </c>
      <c r="C5032" t="s">
        <v>12624</v>
      </c>
      <c r="D5032" t="s">
        <v>480</v>
      </c>
      <c r="E5032" s="2" t="s">
        <v>269</v>
      </c>
      <c r="F5032" t="s">
        <v>2206</v>
      </c>
      <c r="G5032" s="2" t="s">
        <v>1319</v>
      </c>
      <c r="H5032" t="s">
        <v>1405</v>
      </c>
    </row>
    <row r="5033" spans="1:8" x14ac:dyDescent="0.15">
      <c r="A5033" s="232">
        <v>5057</v>
      </c>
      <c r="B5033" t="s">
        <v>12625</v>
      </c>
      <c r="C5033" t="s">
        <v>12626</v>
      </c>
      <c r="D5033" t="s">
        <v>447</v>
      </c>
      <c r="E5033" s="2" t="s">
        <v>269</v>
      </c>
      <c r="F5033" t="s">
        <v>27</v>
      </c>
      <c r="G5033" s="2" t="s">
        <v>8565</v>
      </c>
      <c r="H5033" t="s">
        <v>1405</v>
      </c>
    </row>
    <row r="5034" spans="1:8" x14ac:dyDescent="0.15">
      <c r="A5034" s="232">
        <v>5058</v>
      </c>
      <c r="B5034" t="s">
        <v>12627</v>
      </c>
      <c r="C5034" t="s">
        <v>12628</v>
      </c>
      <c r="D5034" t="s">
        <v>422</v>
      </c>
      <c r="E5034" s="2" t="s">
        <v>270</v>
      </c>
      <c r="F5034" t="s">
        <v>1921</v>
      </c>
      <c r="G5034" s="2" t="s">
        <v>4672</v>
      </c>
      <c r="H5034" t="s">
        <v>1405</v>
      </c>
    </row>
    <row r="5035" spans="1:8" x14ac:dyDescent="0.15">
      <c r="A5035" s="232">
        <v>5059</v>
      </c>
      <c r="B5035" t="s">
        <v>12629</v>
      </c>
      <c r="C5035" t="s">
        <v>12630</v>
      </c>
      <c r="D5035" t="s">
        <v>429</v>
      </c>
      <c r="E5035" s="2" t="s">
        <v>1392</v>
      </c>
      <c r="F5035" t="s">
        <v>1921</v>
      </c>
      <c r="G5035" s="2" t="s">
        <v>587</v>
      </c>
      <c r="H5035" t="s">
        <v>1405</v>
      </c>
    </row>
    <row r="5036" spans="1:8" x14ac:dyDescent="0.15">
      <c r="A5036" s="232">
        <v>5060</v>
      </c>
      <c r="B5036" t="s">
        <v>12631</v>
      </c>
      <c r="C5036" t="s">
        <v>6130</v>
      </c>
      <c r="D5036" t="s">
        <v>1439</v>
      </c>
      <c r="E5036" s="2" t="s">
        <v>66</v>
      </c>
      <c r="F5036" t="s">
        <v>1921</v>
      </c>
      <c r="G5036" s="2" t="s">
        <v>12632</v>
      </c>
      <c r="H5036" t="s">
        <v>1405</v>
      </c>
    </row>
    <row r="5037" spans="1:8" x14ac:dyDescent="0.15">
      <c r="A5037" s="232">
        <v>5061</v>
      </c>
      <c r="B5037" t="s">
        <v>12633</v>
      </c>
      <c r="C5037" t="s">
        <v>12634</v>
      </c>
      <c r="D5037" t="s">
        <v>364</v>
      </c>
      <c r="E5037" s="2" t="s">
        <v>1392</v>
      </c>
      <c r="F5037" t="s">
        <v>2003</v>
      </c>
      <c r="G5037" s="2" t="s">
        <v>1267</v>
      </c>
      <c r="H5037" t="s">
        <v>1405</v>
      </c>
    </row>
    <row r="5038" spans="1:8" x14ac:dyDescent="0.15">
      <c r="A5038" s="232">
        <v>5062</v>
      </c>
      <c r="B5038" t="s">
        <v>12635</v>
      </c>
      <c r="C5038" t="s">
        <v>12636</v>
      </c>
      <c r="D5038" t="s">
        <v>396</v>
      </c>
      <c r="E5038" s="2" t="s">
        <v>270</v>
      </c>
      <c r="F5038" t="s">
        <v>2528</v>
      </c>
      <c r="G5038" s="2" t="s">
        <v>1371</v>
      </c>
      <c r="H5038" t="s">
        <v>1405</v>
      </c>
    </row>
    <row r="5039" spans="1:8" x14ac:dyDescent="0.15">
      <c r="A5039" s="232">
        <v>5063</v>
      </c>
      <c r="B5039" t="s">
        <v>12637</v>
      </c>
      <c r="C5039" t="s">
        <v>12638</v>
      </c>
      <c r="D5039" t="s">
        <v>396</v>
      </c>
      <c r="E5039" s="2" t="s">
        <v>269</v>
      </c>
      <c r="F5039" t="s">
        <v>2003</v>
      </c>
      <c r="G5039" s="2" t="s">
        <v>1332</v>
      </c>
      <c r="H5039" t="s">
        <v>1405</v>
      </c>
    </row>
    <row r="5040" spans="1:8" x14ac:dyDescent="0.15">
      <c r="A5040" s="232">
        <v>5064</v>
      </c>
      <c r="B5040" t="s">
        <v>12639</v>
      </c>
      <c r="C5040" t="s">
        <v>12640</v>
      </c>
      <c r="D5040" t="s">
        <v>415</v>
      </c>
      <c r="E5040" s="2">
        <v>2</v>
      </c>
      <c r="F5040" t="s">
        <v>1910</v>
      </c>
      <c r="G5040" s="2">
        <v>524</v>
      </c>
      <c r="H5040" t="s">
        <v>1405</v>
      </c>
    </row>
    <row r="5041" spans="1:8" x14ac:dyDescent="0.15">
      <c r="A5041" s="232">
        <v>5065</v>
      </c>
      <c r="B5041" t="s">
        <v>12641</v>
      </c>
      <c r="C5041" t="s">
        <v>12642</v>
      </c>
      <c r="D5041" t="s">
        <v>415</v>
      </c>
      <c r="E5041" s="2">
        <v>2</v>
      </c>
      <c r="F5041" t="s">
        <v>1910</v>
      </c>
      <c r="G5041" s="2">
        <v>1218</v>
      </c>
      <c r="H5041" t="s">
        <v>1405</v>
      </c>
    </row>
    <row r="5042" spans="1:8" x14ac:dyDescent="0.15">
      <c r="A5042" s="232">
        <v>5066</v>
      </c>
      <c r="B5042" t="s">
        <v>12643</v>
      </c>
      <c r="C5042" t="s">
        <v>3930</v>
      </c>
      <c r="D5042" t="s">
        <v>415</v>
      </c>
      <c r="E5042" s="2">
        <v>2</v>
      </c>
      <c r="F5042" t="s">
        <v>1910</v>
      </c>
      <c r="G5042" s="2">
        <v>1005</v>
      </c>
      <c r="H5042" t="s">
        <v>1405</v>
      </c>
    </row>
    <row r="5043" spans="1:8" x14ac:dyDescent="0.15">
      <c r="A5043" s="232">
        <v>5067</v>
      </c>
      <c r="B5043" t="s">
        <v>12644</v>
      </c>
      <c r="C5043" t="s">
        <v>12645</v>
      </c>
      <c r="D5043" t="s">
        <v>415</v>
      </c>
      <c r="E5043" s="2">
        <v>1</v>
      </c>
      <c r="F5043" t="s">
        <v>2007</v>
      </c>
      <c r="G5043" s="2">
        <v>10917</v>
      </c>
      <c r="H5043" t="s">
        <v>1405</v>
      </c>
    </row>
    <row r="5044" spans="1:8" x14ac:dyDescent="0.15">
      <c r="A5044" s="232">
        <v>5068</v>
      </c>
      <c r="B5044" t="s">
        <v>12646</v>
      </c>
      <c r="C5044" t="s">
        <v>12647</v>
      </c>
      <c r="D5044" t="s">
        <v>415</v>
      </c>
      <c r="E5044" s="2">
        <v>1</v>
      </c>
      <c r="F5044" t="s">
        <v>2018</v>
      </c>
      <c r="G5044" s="2">
        <v>10619</v>
      </c>
      <c r="H5044" t="s">
        <v>1405</v>
      </c>
    </row>
    <row r="5045" spans="1:8" x14ac:dyDescent="0.15">
      <c r="A5045" s="232">
        <v>5069</v>
      </c>
      <c r="B5045" t="s">
        <v>12648</v>
      </c>
      <c r="C5045" t="s">
        <v>12649</v>
      </c>
      <c r="D5045" t="s">
        <v>415</v>
      </c>
      <c r="E5045" s="2">
        <v>1</v>
      </c>
      <c r="F5045" t="s">
        <v>2689</v>
      </c>
      <c r="G5045" s="2">
        <v>20324</v>
      </c>
      <c r="H5045" t="s">
        <v>1405</v>
      </c>
    </row>
    <row r="5046" spans="1:8" x14ac:dyDescent="0.15">
      <c r="A5046" s="232">
        <v>5070</v>
      </c>
      <c r="B5046" t="s">
        <v>12650</v>
      </c>
      <c r="C5046" t="s">
        <v>12651</v>
      </c>
      <c r="D5046" t="s">
        <v>415</v>
      </c>
      <c r="E5046" s="2">
        <v>1</v>
      </c>
      <c r="F5046" t="s">
        <v>2018</v>
      </c>
      <c r="G5046" s="2">
        <v>10926</v>
      </c>
      <c r="H5046" t="s">
        <v>1405</v>
      </c>
    </row>
    <row r="5047" spans="1:8" x14ac:dyDescent="0.15">
      <c r="A5047" s="232">
        <v>5071</v>
      </c>
      <c r="B5047" t="s">
        <v>12652</v>
      </c>
      <c r="C5047" t="s">
        <v>12653</v>
      </c>
      <c r="D5047" t="s">
        <v>415</v>
      </c>
      <c r="E5047" s="2">
        <v>1</v>
      </c>
      <c r="F5047" t="s">
        <v>1901</v>
      </c>
      <c r="G5047" s="2">
        <v>10827</v>
      </c>
      <c r="H5047" t="s">
        <v>1405</v>
      </c>
    </row>
    <row r="5048" spans="1:8" x14ac:dyDescent="0.15">
      <c r="A5048" s="232">
        <v>5072</v>
      </c>
      <c r="B5048" t="s">
        <v>12654</v>
      </c>
      <c r="C5048" t="s">
        <v>12655</v>
      </c>
      <c r="D5048" t="s">
        <v>415</v>
      </c>
      <c r="E5048" s="2">
        <v>1</v>
      </c>
      <c r="F5048" t="s">
        <v>2066</v>
      </c>
      <c r="G5048" s="2">
        <v>10919</v>
      </c>
      <c r="H5048" t="s">
        <v>1405</v>
      </c>
    </row>
    <row r="5049" spans="1:8" x14ac:dyDescent="0.15">
      <c r="A5049" s="232">
        <v>5073</v>
      </c>
      <c r="B5049" t="s">
        <v>12656</v>
      </c>
      <c r="C5049" t="s">
        <v>12657</v>
      </c>
      <c r="D5049" t="s">
        <v>415</v>
      </c>
      <c r="E5049" s="2">
        <v>1</v>
      </c>
      <c r="F5049" t="s">
        <v>2087</v>
      </c>
      <c r="G5049" s="2">
        <v>10530</v>
      </c>
      <c r="H5049" t="s">
        <v>1405</v>
      </c>
    </row>
    <row r="5050" spans="1:8" x14ac:dyDescent="0.15">
      <c r="A5050" s="232">
        <v>5074</v>
      </c>
      <c r="B5050" t="s">
        <v>2660</v>
      </c>
      <c r="C5050" t="s">
        <v>2661</v>
      </c>
      <c r="D5050" t="s">
        <v>415</v>
      </c>
      <c r="E5050" s="2">
        <v>1</v>
      </c>
      <c r="F5050" t="s">
        <v>2212</v>
      </c>
      <c r="G5050" s="2">
        <v>20331</v>
      </c>
      <c r="H5050" t="s">
        <v>1405</v>
      </c>
    </row>
    <row r="5051" spans="1:8" x14ac:dyDescent="0.15">
      <c r="A5051" s="232">
        <v>5075</v>
      </c>
      <c r="B5051" t="s">
        <v>12658</v>
      </c>
      <c r="C5051" t="s">
        <v>12659</v>
      </c>
      <c r="D5051" t="s">
        <v>415</v>
      </c>
      <c r="E5051" s="2">
        <v>1</v>
      </c>
      <c r="F5051" t="s">
        <v>2206</v>
      </c>
      <c r="G5051" s="2">
        <v>20320</v>
      </c>
      <c r="H5051" t="s">
        <v>1405</v>
      </c>
    </row>
    <row r="5052" spans="1:8" x14ac:dyDescent="0.15">
      <c r="A5052" s="232">
        <v>5076</v>
      </c>
      <c r="B5052" t="s">
        <v>12660</v>
      </c>
      <c r="C5052" t="s">
        <v>12661</v>
      </c>
      <c r="D5052" t="s">
        <v>415</v>
      </c>
      <c r="E5052" s="2">
        <v>1</v>
      </c>
      <c r="F5052" t="s">
        <v>2090</v>
      </c>
      <c r="G5052" s="2">
        <v>11104</v>
      </c>
      <c r="H5052" t="s">
        <v>1405</v>
      </c>
    </row>
    <row r="5053" spans="1:8" x14ac:dyDescent="0.15">
      <c r="A5053" s="232">
        <v>5077</v>
      </c>
      <c r="B5053" t="s">
        <v>12662</v>
      </c>
      <c r="C5053" t="s">
        <v>12663</v>
      </c>
      <c r="D5053" t="s">
        <v>415</v>
      </c>
      <c r="E5053" s="2">
        <v>1</v>
      </c>
      <c r="F5053" t="s">
        <v>1964</v>
      </c>
      <c r="G5053" s="2">
        <v>11205</v>
      </c>
      <c r="H5053" t="s">
        <v>1405</v>
      </c>
    </row>
    <row r="5054" spans="1:8" x14ac:dyDescent="0.15">
      <c r="A5054" s="232">
        <v>5078</v>
      </c>
      <c r="B5054" t="s">
        <v>12664</v>
      </c>
      <c r="C5054" t="s">
        <v>12665</v>
      </c>
      <c r="D5054" t="s">
        <v>415</v>
      </c>
      <c r="E5054" s="2">
        <v>1</v>
      </c>
      <c r="F5054" t="s">
        <v>2031</v>
      </c>
      <c r="G5054" s="2">
        <v>10421</v>
      </c>
      <c r="H5054" t="s">
        <v>1405</v>
      </c>
    </row>
    <row r="5055" spans="1:8" x14ac:dyDescent="0.15">
      <c r="A5055" s="232">
        <v>5079</v>
      </c>
      <c r="B5055" t="s">
        <v>12666</v>
      </c>
      <c r="C5055" t="s">
        <v>12667</v>
      </c>
      <c r="D5055" t="s">
        <v>415</v>
      </c>
      <c r="E5055" s="2">
        <v>1</v>
      </c>
      <c r="F5055" t="s">
        <v>2018</v>
      </c>
      <c r="G5055" s="2">
        <v>11109</v>
      </c>
      <c r="H5055" t="s">
        <v>1405</v>
      </c>
    </row>
    <row r="5056" spans="1:8" x14ac:dyDescent="0.15">
      <c r="A5056" s="232">
        <v>5080</v>
      </c>
      <c r="B5056" t="s">
        <v>12668</v>
      </c>
      <c r="C5056" t="s">
        <v>12669</v>
      </c>
      <c r="D5056" t="s">
        <v>415</v>
      </c>
      <c r="E5056" s="2">
        <v>1</v>
      </c>
      <c r="F5056" t="s">
        <v>2528</v>
      </c>
      <c r="G5056" s="2">
        <v>11002</v>
      </c>
      <c r="H5056" t="s">
        <v>1405</v>
      </c>
    </row>
    <row r="5057" spans="1:8" x14ac:dyDescent="0.15">
      <c r="A5057" s="232">
        <v>5081</v>
      </c>
      <c r="B5057" t="s">
        <v>12670</v>
      </c>
      <c r="C5057" t="s">
        <v>12671</v>
      </c>
      <c r="D5057" t="s">
        <v>415</v>
      </c>
      <c r="E5057" s="2">
        <v>1</v>
      </c>
      <c r="F5057" t="s">
        <v>2273</v>
      </c>
      <c r="G5057" s="2">
        <v>20302</v>
      </c>
      <c r="H5057" t="s">
        <v>1405</v>
      </c>
    </row>
    <row r="5058" spans="1:8" x14ac:dyDescent="0.15">
      <c r="A5058" s="232">
        <v>5082</v>
      </c>
      <c r="B5058" t="s">
        <v>12672</v>
      </c>
      <c r="C5058" t="s">
        <v>12673</v>
      </c>
      <c r="D5058" t="s">
        <v>415</v>
      </c>
      <c r="E5058" s="2">
        <v>1</v>
      </c>
      <c r="F5058" t="s">
        <v>2031</v>
      </c>
      <c r="G5058" s="2">
        <v>10426</v>
      </c>
      <c r="H5058" t="s">
        <v>1405</v>
      </c>
    </row>
    <row r="5059" spans="1:8" x14ac:dyDescent="0.15">
      <c r="A5059" s="232">
        <v>5083</v>
      </c>
      <c r="B5059" t="s">
        <v>12674</v>
      </c>
      <c r="C5059" t="s">
        <v>12675</v>
      </c>
      <c r="D5059" t="s">
        <v>415</v>
      </c>
      <c r="E5059" s="2">
        <v>1</v>
      </c>
      <c r="F5059" t="s">
        <v>1980</v>
      </c>
      <c r="G5059" s="2">
        <v>11029</v>
      </c>
      <c r="H5059" t="s">
        <v>1405</v>
      </c>
    </row>
    <row r="5060" spans="1:8" x14ac:dyDescent="0.15">
      <c r="A5060" s="232">
        <v>5084</v>
      </c>
      <c r="B5060" t="s">
        <v>12676</v>
      </c>
      <c r="C5060" t="s">
        <v>12677</v>
      </c>
      <c r="D5060" t="s">
        <v>415</v>
      </c>
      <c r="E5060" s="2">
        <v>1</v>
      </c>
      <c r="F5060" t="s">
        <v>2031</v>
      </c>
      <c r="G5060" s="2">
        <v>10606</v>
      </c>
      <c r="H5060" t="s">
        <v>1405</v>
      </c>
    </row>
    <row r="5061" spans="1:8" x14ac:dyDescent="0.15">
      <c r="A5061" s="232">
        <v>5085</v>
      </c>
      <c r="B5061" t="s">
        <v>12678</v>
      </c>
      <c r="C5061" t="s">
        <v>12679</v>
      </c>
      <c r="D5061" t="s">
        <v>415</v>
      </c>
      <c r="E5061" s="2">
        <v>1</v>
      </c>
      <c r="F5061" t="s">
        <v>1980</v>
      </c>
      <c r="G5061" s="2">
        <v>10415</v>
      </c>
      <c r="H5061" t="s">
        <v>1405</v>
      </c>
    </row>
    <row r="5062" spans="1:8" x14ac:dyDescent="0.15">
      <c r="A5062" s="232">
        <v>5086</v>
      </c>
      <c r="B5062" t="s">
        <v>12680</v>
      </c>
      <c r="C5062" t="s">
        <v>12681</v>
      </c>
      <c r="D5062" t="s">
        <v>415</v>
      </c>
      <c r="E5062" s="2">
        <v>1</v>
      </c>
      <c r="F5062" t="s">
        <v>2373</v>
      </c>
      <c r="G5062" s="2">
        <v>10831</v>
      </c>
      <c r="H5062" t="s">
        <v>1405</v>
      </c>
    </row>
    <row r="5063" spans="1:8" x14ac:dyDescent="0.15">
      <c r="A5063" s="232">
        <v>5087</v>
      </c>
      <c r="B5063" t="s">
        <v>12682</v>
      </c>
      <c r="C5063" t="s">
        <v>12683</v>
      </c>
      <c r="D5063" t="s">
        <v>415</v>
      </c>
      <c r="E5063" s="2">
        <v>1</v>
      </c>
      <c r="F5063" t="s">
        <v>2174</v>
      </c>
      <c r="G5063" s="2">
        <v>10402</v>
      </c>
      <c r="H5063" t="s">
        <v>1405</v>
      </c>
    </row>
    <row r="5064" spans="1:8" x14ac:dyDescent="0.15">
      <c r="A5064" s="232">
        <v>5088</v>
      </c>
      <c r="B5064" t="s">
        <v>12684</v>
      </c>
      <c r="C5064" t="s">
        <v>12685</v>
      </c>
      <c r="D5064" t="s">
        <v>415</v>
      </c>
      <c r="E5064" s="2">
        <v>1</v>
      </c>
      <c r="F5064" t="s">
        <v>1932</v>
      </c>
      <c r="G5064" s="2">
        <v>10618</v>
      </c>
      <c r="H5064" t="s">
        <v>1405</v>
      </c>
    </row>
    <row r="5065" spans="1:8" x14ac:dyDescent="0.15">
      <c r="A5065" s="232">
        <v>5089</v>
      </c>
      <c r="B5065" t="s">
        <v>12686</v>
      </c>
      <c r="C5065" t="s">
        <v>12687</v>
      </c>
      <c r="D5065" t="s">
        <v>415</v>
      </c>
      <c r="E5065" s="2">
        <v>1</v>
      </c>
      <c r="F5065" t="s">
        <v>2048</v>
      </c>
      <c r="G5065" s="2">
        <v>10601</v>
      </c>
      <c r="H5065" t="s">
        <v>1405</v>
      </c>
    </row>
    <row r="5066" spans="1:8" x14ac:dyDescent="0.15">
      <c r="A5066" s="232">
        <v>5090</v>
      </c>
      <c r="B5066" t="s">
        <v>12688</v>
      </c>
      <c r="C5066" t="s">
        <v>12689</v>
      </c>
      <c r="D5066" t="s">
        <v>415</v>
      </c>
      <c r="E5066" s="2">
        <v>1</v>
      </c>
      <c r="F5066" t="s">
        <v>2528</v>
      </c>
      <c r="G5066" s="2">
        <v>11124</v>
      </c>
      <c r="H5066" t="s">
        <v>1405</v>
      </c>
    </row>
    <row r="5067" spans="1:8" x14ac:dyDescent="0.15">
      <c r="A5067" s="232">
        <v>5091</v>
      </c>
      <c r="B5067" t="s">
        <v>12690</v>
      </c>
      <c r="C5067" t="s">
        <v>12691</v>
      </c>
      <c r="D5067" t="s">
        <v>415</v>
      </c>
      <c r="E5067" s="2">
        <v>1</v>
      </c>
      <c r="F5067" t="s">
        <v>2366</v>
      </c>
      <c r="G5067" s="2">
        <v>11224</v>
      </c>
      <c r="H5067" t="s">
        <v>1405</v>
      </c>
    </row>
    <row r="5068" spans="1:8" x14ac:dyDescent="0.15">
      <c r="A5068" s="232">
        <v>5092</v>
      </c>
      <c r="B5068" t="s">
        <v>12692</v>
      </c>
      <c r="C5068" t="s">
        <v>12693</v>
      </c>
      <c r="D5068" t="s">
        <v>415</v>
      </c>
      <c r="E5068" s="2">
        <v>1</v>
      </c>
      <c r="F5068" t="s">
        <v>1910</v>
      </c>
      <c r="G5068" s="2">
        <v>10813</v>
      </c>
      <c r="H5068" t="s">
        <v>1405</v>
      </c>
    </row>
    <row r="5069" spans="1:8" x14ac:dyDescent="0.15">
      <c r="A5069" s="232">
        <v>5093</v>
      </c>
      <c r="B5069" t="s">
        <v>12694</v>
      </c>
      <c r="C5069" t="s">
        <v>12695</v>
      </c>
      <c r="D5069" t="s">
        <v>415</v>
      </c>
      <c r="E5069" s="2">
        <v>1</v>
      </c>
      <c r="F5069" t="s">
        <v>2048</v>
      </c>
      <c r="G5069" s="2">
        <v>10620</v>
      </c>
      <c r="H5069" t="s">
        <v>1405</v>
      </c>
    </row>
    <row r="5070" spans="1:8" x14ac:dyDescent="0.15">
      <c r="A5070" s="232">
        <v>5094</v>
      </c>
      <c r="B5070" t="s">
        <v>12696</v>
      </c>
      <c r="C5070" t="s">
        <v>12697</v>
      </c>
      <c r="D5070" t="s">
        <v>415</v>
      </c>
      <c r="E5070" s="2">
        <v>1</v>
      </c>
      <c r="F5070" t="s">
        <v>27</v>
      </c>
      <c r="G5070" s="2">
        <v>11010</v>
      </c>
      <c r="H5070" t="s">
        <v>1405</v>
      </c>
    </row>
    <row r="5071" spans="1:8" x14ac:dyDescent="0.15">
      <c r="A5071" s="232">
        <v>5095</v>
      </c>
      <c r="B5071" t="s">
        <v>12698</v>
      </c>
      <c r="C5071" t="s">
        <v>12699</v>
      </c>
      <c r="D5071" t="s">
        <v>415</v>
      </c>
      <c r="E5071" s="2">
        <v>1</v>
      </c>
      <c r="F5071" t="s">
        <v>1910</v>
      </c>
      <c r="G5071" s="2">
        <v>10514</v>
      </c>
      <c r="H5071" t="s">
        <v>1405</v>
      </c>
    </row>
    <row r="5072" spans="1:8" x14ac:dyDescent="0.15">
      <c r="A5072" s="232">
        <v>5096</v>
      </c>
      <c r="B5072" t="s">
        <v>12700</v>
      </c>
      <c r="C5072" t="s">
        <v>12701</v>
      </c>
      <c r="D5072" t="s">
        <v>415</v>
      </c>
      <c r="E5072" s="2">
        <v>1</v>
      </c>
      <c r="F5072" t="s">
        <v>27</v>
      </c>
      <c r="G5072" s="2">
        <v>11101</v>
      </c>
      <c r="H5072" t="s">
        <v>1405</v>
      </c>
    </row>
    <row r="5073" spans="1:8" x14ac:dyDescent="0.15">
      <c r="A5073" s="232">
        <v>5097</v>
      </c>
      <c r="B5073" t="s">
        <v>12702</v>
      </c>
      <c r="C5073" t="s">
        <v>12703</v>
      </c>
      <c r="D5073" t="s">
        <v>415</v>
      </c>
      <c r="E5073" s="2">
        <v>1</v>
      </c>
      <c r="F5073" t="s">
        <v>2206</v>
      </c>
      <c r="G5073" s="2">
        <v>10907</v>
      </c>
      <c r="H5073" t="s">
        <v>1405</v>
      </c>
    </row>
    <row r="5074" spans="1:8" x14ac:dyDescent="0.15">
      <c r="A5074" s="232">
        <v>5098</v>
      </c>
      <c r="B5074" t="s">
        <v>12704</v>
      </c>
      <c r="C5074" t="s">
        <v>12705</v>
      </c>
      <c r="D5074" t="s">
        <v>415</v>
      </c>
      <c r="E5074" s="2">
        <v>1</v>
      </c>
      <c r="F5074" t="s">
        <v>2366</v>
      </c>
      <c r="G5074" s="2">
        <v>10423</v>
      </c>
      <c r="H5074" t="s">
        <v>1405</v>
      </c>
    </row>
    <row r="5075" spans="1:8" x14ac:dyDescent="0.15">
      <c r="A5075" s="232">
        <v>5099</v>
      </c>
      <c r="B5075" t="s">
        <v>12706</v>
      </c>
      <c r="C5075" t="s">
        <v>12707</v>
      </c>
      <c r="D5075" t="s">
        <v>415</v>
      </c>
      <c r="E5075" s="2">
        <v>1</v>
      </c>
      <c r="F5075" t="s">
        <v>1901</v>
      </c>
      <c r="G5075" s="2">
        <v>10705</v>
      </c>
      <c r="H5075" t="s">
        <v>1405</v>
      </c>
    </row>
    <row r="5076" spans="1:8" x14ac:dyDescent="0.15">
      <c r="A5076" s="232">
        <v>5100</v>
      </c>
      <c r="B5076" t="s">
        <v>12708</v>
      </c>
      <c r="C5076" t="s">
        <v>12709</v>
      </c>
      <c r="D5076" t="s">
        <v>415</v>
      </c>
      <c r="E5076" s="2">
        <v>1</v>
      </c>
      <c r="F5076" t="s">
        <v>2133</v>
      </c>
      <c r="G5076" s="2">
        <v>10905</v>
      </c>
      <c r="H5076" t="s">
        <v>1405</v>
      </c>
    </row>
    <row r="5077" spans="1:8" x14ac:dyDescent="0.15">
      <c r="A5077" s="232">
        <v>5101</v>
      </c>
      <c r="B5077" t="s">
        <v>12710</v>
      </c>
      <c r="C5077" t="s">
        <v>12711</v>
      </c>
      <c r="D5077" t="s">
        <v>415</v>
      </c>
      <c r="E5077" s="2">
        <v>1</v>
      </c>
      <c r="F5077" t="s">
        <v>2133</v>
      </c>
      <c r="G5077" s="2">
        <v>11026</v>
      </c>
      <c r="H5077" t="s">
        <v>1405</v>
      </c>
    </row>
    <row r="5078" spans="1:8" x14ac:dyDescent="0.15">
      <c r="A5078" s="232">
        <v>5102</v>
      </c>
      <c r="B5078" t="s">
        <v>12712</v>
      </c>
      <c r="C5078" t="s">
        <v>6950</v>
      </c>
      <c r="D5078" t="s">
        <v>415</v>
      </c>
      <c r="E5078" s="2">
        <v>1</v>
      </c>
      <c r="F5078" t="s">
        <v>1932</v>
      </c>
      <c r="G5078" s="2">
        <v>10608</v>
      </c>
      <c r="H5078" t="s">
        <v>1405</v>
      </c>
    </row>
    <row r="5079" spans="1:8" x14ac:dyDescent="0.15">
      <c r="A5079" s="232">
        <v>5103</v>
      </c>
      <c r="B5079" t="s">
        <v>12713</v>
      </c>
      <c r="C5079" t="s">
        <v>12714</v>
      </c>
      <c r="D5079" t="s">
        <v>415</v>
      </c>
      <c r="E5079" s="2">
        <v>1</v>
      </c>
      <c r="F5079" t="s">
        <v>2366</v>
      </c>
      <c r="G5079" s="2">
        <v>10527</v>
      </c>
      <c r="H5079" t="s">
        <v>1405</v>
      </c>
    </row>
    <row r="5080" spans="1:8" x14ac:dyDescent="0.15">
      <c r="A5080" s="232">
        <v>5104</v>
      </c>
      <c r="B5080" t="s">
        <v>12715</v>
      </c>
      <c r="C5080" t="s">
        <v>12716</v>
      </c>
      <c r="D5080" t="s">
        <v>415</v>
      </c>
      <c r="E5080" s="2">
        <v>1</v>
      </c>
      <c r="F5080" t="s">
        <v>2021</v>
      </c>
      <c r="G5080" s="2">
        <v>10930</v>
      </c>
      <c r="H5080" t="s">
        <v>1405</v>
      </c>
    </row>
    <row r="5081" spans="1:8" x14ac:dyDescent="0.15">
      <c r="A5081" s="232">
        <v>5105</v>
      </c>
      <c r="B5081" t="s">
        <v>12717</v>
      </c>
      <c r="C5081" t="s">
        <v>12718</v>
      </c>
      <c r="D5081" t="s">
        <v>415</v>
      </c>
      <c r="E5081" s="2">
        <v>1</v>
      </c>
      <c r="F5081" t="s">
        <v>1901</v>
      </c>
      <c r="G5081" s="2">
        <v>20215</v>
      </c>
      <c r="H5081" t="s">
        <v>1405</v>
      </c>
    </row>
    <row r="5082" spans="1:8" x14ac:dyDescent="0.15">
      <c r="A5082" s="232">
        <v>5106</v>
      </c>
      <c r="B5082" t="s">
        <v>12719</v>
      </c>
      <c r="C5082" t="s">
        <v>12720</v>
      </c>
      <c r="D5082" t="s">
        <v>415</v>
      </c>
      <c r="E5082" s="2">
        <v>1</v>
      </c>
      <c r="F5082" t="s">
        <v>2090</v>
      </c>
      <c r="G5082" s="2">
        <v>10819</v>
      </c>
      <c r="H5082" t="s">
        <v>1405</v>
      </c>
    </row>
    <row r="5083" spans="1:8" x14ac:dyDescent="0.15">
      <c r="A5083" s="232">
        <v>5107</v>
      </c>
      <c r="B5083" t="s">
        <v>12721</v>
      </c>
      <c r="C5083" t="s">
        <v>12722</v>
      </c>
      <c r="D5083" t="s">
        <v>415</v>
      </c>
      <c r="E5083" s="2">
        <v>1</v>
      </c>
      <c r="F5083" t="s">
        <v>2031</v>
      </c>
      <c r="G5083" s="2">
        <v>10804</v>
      </c>
      <c r="H5083" t="s">
        <v>1405</v>
      </c>
    </row>
    <row r="5084" spans="1:8" x14ac:dyDescent="0.15">
      <c r="A5084" s="232">
        <v>5108</v>
      </c>
      <c r="B5084" t="s">
        <v>12723</v>
      </c>
      <c r="C5084" t="s">
        <v>12724</v>
      </c>
      <c r="D5084" t="s">
        <v>415</v>
      </c>
      <c r="E5084" s="2">
        <v>1</v>
      </c>
      <c r="F5084" t="s">
        <v>2021</v>
      </c>
      <c r="G5084" s="2">
        <v>10525</v>
      </c>
      <c r="H5084" t="s">
        <v>1405</v>
      </c>
    </row>
    <row r="5085" spans="1:8" x14ac:dyDescent="0.15">
      <c r="A5085" s="232">
        <v>5109</v>
      </c>
      <c r="B5085" t="s">
        <v>12725</v>
      </c>
      <c r="C5085" t="s">
        <v>12726</v>
      </c>
      <c r="D5085" t="s">
        <v>415</v>
      </c>
      <c r="E5085" s="2">
        <v>1</v>
      </c>
      <c r="F5085" t="s">
        <v>2021</v>
      </c>
      <c r="G5085" s="2">
        <v>20120</v>
      </c>
      <c r="H5085" t="s">
        <v>1405</v>
      </c>
    </row>
    <row r="5086" spans="1:8" x14ac:dyDescent="0.15">
      <c r="A5086" s="232">
        <v>5110</v>
      </c>
      <c r="B5086" t="s">
        <v>12727</v>
      </c>
      <c r="C5086" t="s">
        <v>12728</v>
      </c>
      <c r="D5086" t="s">
        <v>415</v>
      </c>
      <c r="E5086" s="2">
        <v>1</v>
      </c>
      <c r="F5086" t="s">
        <v>1932</v>
      </c>
      <c r="G5086" s="2">
        <v>10905</v>
      </c>
      <c r="H5086" t="s">
        <v>1405</v>
      </c>
    </row>
    <row r="5087" spans="1:8" x14ac:dyDescent="0.15">
      <c r="A5087" s="232">
        <v>5111</v>
      </c>
      <c r="B5087" t="s">
        <v>12729</v>
      </c>
      <c r="C5087" t="s">
        <v>12730</v>
      </c>
      <c r="D5087" t="s">
        <v>415</v>
      </c>
      <c r="E5087" s="2">
        <v>1</v>
      </c>
      <c r="F5087" t="s">
        <v>1945</v>
      </c>
      <c r="G5087" s="2">
        <v>11012</v>
      </c>
      <c r="H5087" t="s">
        <v>1405</v>
      </c>
    </row>
    <row r="5088" spans="1:8" x14ac:dyDescent="0.15">
      <c r="A5088" s="232">
        <v>5112</v>
      </c>
      <c r="B5088" t="s">
        <v>12731</v>
      </c>
      <c r="C5088" t="s">
        <v>12732</v>
      </c>
      <c r="D5088" t="s">
        <v>415</v>
      </c>
      <c r="E5088" s="2">
        <v>1</v>
      </c>
      <c r="F5088" t="s">
        <v>1910</v>
      </c>
      <c r="G5088" s="2">
        <v>10401</v>
      </c>
      <c r="H5088" t="s">
        <v>1405</v>
      </c>
    </row>
    <row r="5089" spans="1:8" x14ac:dyDescent="0.15">
      <c r="A5089" s="232">
        <v>5113</v>
      </c>
      <c r="B5089" t="s">
        <v>12733</v>
      </c>
      <c r="C5089" t="s">
        <v>12734</v>
      </c>
      <c r="D5089" t="s">
        <v>415</v>
      </c>
      <c r="E5089" s="2">
        <v>1</v>
      </c>
      <c r="F5089" t="s">
        <v>1921</v>
      </c>
      <c r="G5089" s="2">
        <v>10407</v>
      </c>
      <c r="H5089" t="s">
        <v>1405</v>
      </c>
    </row>
    <row r="5090" spans="1:8" x14ac:dyDescent="0.15">
      <c r="A5090" s="232">
        <v>5114</v>
      </c>
      <c r="B5090" t="s">
        <v>12735</v>
      </c>
      <c r="C5090" t="s">
        <v>6223</v>
      </c>
      <c r="D5090" t="s">
        <v>415</v>
      </c>
      <c r="E5090" s="2">
        <v>1</v>
      </c>
      <c r="F5090" t="s">
        <v>2055</v>
      </c>
      <c r="G5090" s="2">
        <v>11111</v>
      </c>
      <c r="H5090" t="s">
        <v>1405</v>
      </c>
    </row>
    <row r="5091" spans="1:8" x14ac:dyDescent="0.15">
      <c r="A5091" s="232">
        <v>5115</v>
      </c>
      <c r="B5091" t="s">
        <v>12736</v>
      </c>
      <c r="C5091" t="s">
        <v>12737</v>
      </c>
      <c r="D5091" t="s">
        <v>415</v>
      </c>
      <c r="E5091" s="2">
        <v>1</v>
      </c>
      <c r="F5091" t="s">
        <v>1917</v>
      </c>
      <c r="G5091" s="2">
        <v>10604</v>
      </c>
      <c r="H5091" t="s">
        <v>1405</v>
      </c>
    </row>
    <row r="5092" spans="1:8" x14ac:dyDescent="0.15">
      <c r="A5092" s="232">
        <v>5116</v>
      </c>
      <c r="B5092" t="s">
        <v>12738</v>
      </c>
      <c r="C5092" t="s">
        <v>12739</v>
      </c>
      <c r="D5092" t="s">
        <v>415</v>
      </c>
      <c r="E5092" s="2">
        <v>1</v>
      </c>
      <c r="F5092" t="s">
        <v>3357</v>
      </c>
      <c r="G5092" s="2">
        <v>10529</v>
      </c>
      <c r="H5092" t="s">
        <v>1405</v>
      </c>
    </row>
    <row r="5093" spans="1:8" x14ac:dyDescent="0.15">
      <c r="A5093" s="232">
        <v>5117</v>
      </c>
      <c r="B5093" t="s">
        <v>12740</v>
      </c>
      <c r="C5093" t="s">
        <v>12741</v>
      </c>
      <c r="D5093" t="s">
        <v>415</v>
      </c>
      <c r="E5093" s="2">
        <v>1</v>
      </c>
      <c r="F5093" t="s">
        <v>2111</v>
      </c>
      <c r="G5093" s="2">
        <v>10710</v>
      </c>
      <c r="H5093" t="s">
        <v>1405</v>
      </c>
    </row>
    <row r="5094" spans="1:8" x14ac:dyDescent="0.15">
      <c r="A5094" s="232">
        <v>5118</v>
      </c>
      <c r="B5094" t="s">
        <v>12742</v>
      </c>
      <c r="C5094" t="s">
        <v>12743</v>
      </c>
      <c r="D5094" t="s">
        <v>415</v>
      </c>
      <c r="E5094" s="2">
        <v>1</v>
      </c>
      <c r="F5094" t="s">
        <v>1910</v>
      </c>
      <c r="G5094" s="2">
        <v>10510</v>
      </c>
      <c r="H5094" t="s">
        <v>1405</v>
      </c>
    </row>
    <row r="5095" spans="1:8" x14ac:dyDescent="0.15">
      <c r="A5095" s="232">
        <v>5119</v>
      </c>
      <c r="B5095" t="s">
        <v>12744</v>
      </c>
      <c r="C5095" t="s">
        <v>12745</v>
      </c>
      <c r="D5095" t="s">
        <v>415</v>
      </c>
      <c r="E5095" s="2">
        <v>1</v>
      </c>
      <c r="F5095" t="s">
        <v>1932</v>
      </c>
      <c r="G5095" s="2">
        <v>11004</v>
      </c>
      <c r="H5095" t="s">
        <v>1405</v>
      </c>
    </row>
    <row r="5096" spans="1:8" x14ac:dyDescent="0.15">
      <c r="A5096" s="232">
        <v>5120</v>
      </c>
      <c r="B5096" t="s">
        <v>12746</v>
      </c>
      <c r="C5096" t="s">
        <v>12747</v>
      </c>
      <c r="D5096" t="s">
        <v>415</v>
      </c>
      <c r="E5096" s="2">
        <v>1</v>
      </c>
      <c r="F5096" t="s">
        <v>1901</v>
      </c>
      <c r="G5096" s="2">
        <v>10630</v>
      </c>
      <c r="H5096" t="s">
        <v>1405</v>
      </c>
    </row>
    <row r="5097" spans="1:8" x14ac:dyDescent="0.15">
      <c r="A5097" s="232">
        <v>5121</v>
      </c>
      <c r="B5097" t="s">
        <v>12748</v>
      </c>
      <c r="C5097" t="s">
        <v>12749</v>
      </c>
      <c r="D5097" t="s">
        <v>415</v>
      </c>
      <c r="E5097" s="2">
        <v>1</v>
      </c>
      <c r="F5097" t="s">
        <v>1945</v>
      </c>
      <c r="G5097" s="2">
        <v>10926</v>
      </c>
      <c r="H5097" t="s">
        <v>1405</v>
      </c>
    </row>
    <row r="5098" spans="1:8" x14ac:dyDescent="0.15">
      <c r="A5098" s="232">
        <v>5122</v>
      </c>
      <c r="B5098" t="s">
        <v>12750</v>
      </c>
      <c r="C5098" t="s">
        <v>12751</v>
      </c>
      <c r="D5098" t="s">
        <v>415</v>
      </c>
      <c r="E5098" s="2">
        <v>1</v>
      </c>
      <c r="F5098" t="s">
        <v>1945</v>
      </c>
      <c r="G5098" s="2">
        <v>20205</v>
      </c>
      <c r="H5098" t="s">
        <v>1405</v>
      </c>
    </row>
    <row r="5099" spans="1:8" x14ac:dyDescent="0.15">
      <c r="A5099" s="232">
        <v>5123</v>
      </c>
      <c r="B5099" t="s">
        <v>12752</v>
      </c>
      <c r="C5099" t="s">
        <v>12753</v>
      </c>
      <c r="D5099" t="s">
        <v>415</v>
      </c>
      <c r="E5099" s="2">
        <v>1</v>
      </c>
      <c r="F5099" t="s">
        <v>1910</v>
      </c>
      <c r="G5099" s="2">
        <v>10918</v>
      </c>
      <c r="H5099" t="s">
        <v>1405</v>
      </c>
    </row>
    <row r="5100" spans="1:8" x14ac:dyDescent="0.15">
      <c r="A5100" s="232">
        <v>5124</v>
      </c>
      <c r="B5100" t="s">
        <v>12754</v>
      </c>
      <c r="C5100" t="s">
        <v>12755</v>
      </c>
      <c r="D5100" t="s">
        <v>415</v>
      </c>
      <c r="E5100" s="2">
        <v>1</v>
      </c>
      <c r="F5100" t="s">
        <v>1932</v>
      </c>
      <c r="G5100" s="2">
        <v>11017</v>
      </c>
      <c r="H5100" t="s">
        <v>1405</v>
      </c>
    </row>
    <row r="5101" spans="1:8" x14ac:dyDescent="0.15">
      <c r="A5101" s="232">
        <v>5125</v>
      </c>
      <c r="B5101" t="s">
        <v>12756</v>
      </c>
      <c r="C5101" t="s">
        <v>12757</v>
      </c>
      <c r="D5101" t="s">
        <v>415</v>
      </c>
      <c r="E5101" s="2">
        <v>1</v>
      </c>
      <c r="F5101" t="s">
        <v>2553</v>
      </c>
      <c r="G5101" s="2">
        <v>10902</v>
      </c>
      <c r="H5101" t="s">
        <v>1405</v>
      </c>
    </row>
    <row r="5102" spans="1:8" x14ac:dyDescent="0.15">
      <c r="A5102" s="232">
        <v>5126</v>
      </c>
      <c r="B5102" t="s">
        <v>12758</v>
      </c>
      <c r="C5102" t="s">
        <v>12759</v>
      </c>
      <c r="D5102" t="s">
        <v>415</v>
      </c>
      <c r="E5102" s="2">
        <v>1</v>
      </c>
      <c r="F5102" t="s">
        <v>2476</v>
      </c>
      <c r="G5102" s="2">
        <v>10608</v>
      </c>
      <c r="H5102" t="s">
        <v>1405</v>
      </c>
    </row>
    <row r="5103" spans="1:8" x14ac:dyDescent="0.15">
      <c r="A5103" s="232">
        <v>5127</v>
      </c>
      <c r="B5103" t="s">
        <v>12760</v>
      </c>
      <c r="C5103" t="s">
        <v>12761</v>
      </c>
      <c r="D5103" t="s">
        <v>415</v>
      </c>
      <c r="E5103" s="2">
        <v>1</v>
      </c>
      <c r="F5103" t="s">
        <v>27</v>
      </c>
      <c r="G5103" s="2">
        <v>10504</v>
      </c>
      <c r="H5103" t="s">
        <v>1405</v>
      </c>
    </row>
    <row r="5104" spans="1:8" x14ac:dyDescent="0.15">
      <c r="A5104" s="232">
        <v>5128</v>
      </c>
      <c r="B5104" t="s">
        <v>12762</v>
      </c>
      <c r="C5104" t="s">
        <v>12763</v>
      </c>
      <c r="D5104" t="s">
        <v>415</v>
      </c>
      <c r="E5104" s="2">
        <v>1</v>
      </c>
      <c r="F5104" t="s">
        <v>1932</v>
      </c>
      <c r="G5104" s="2">
        <v>10402</v>
      </c>
      <c r="H5104" t="s">
        <v>1405</v>
      </c>
    </row>
    <row r="5105" spans="1:8" x14ac:dyDescent="0.15">
      <c r="A5105" s="232">
        <v>5129</v>
      </c>
      <c r="B5105" t="s">
        <v>12764</v>
      </c>
      <c r="C5105" t="s">
        <v>12765</v>
      </c>
      <c r="D5105" t="s">
        <v>415</v>
      </c>
      <c r="E5105" s="2">
        <v>1</v>
      </c>
      <c r="F5105" t="s">
        <v>1910</v>
      </c>
      <c r="G5105" s="2">
        <v>11122</v>
      </c>
      <c r="H5105" t="s">
        <v>1405</v>
      </c>
    </row>
    <row r="5106" spans="1:8" x14ac:dyDescent="0.15">
      <c r="A5106" s="232">
        <v>5130</v>
      </c>
      <c r="B5106" t="s">
        <v>12766</v>
      </c>
      <c r="C5106" t="s">
        <v>12767</v>
      </c>
      <c r="D5106" t="s">
        <v>415</v>
      </c>
      <c r="E5106" s="2">
        <v>1</v>
      </c>
      <c r="F5106" t="s">
        <v>1932</v>
      </c>
      <c r="G5106" s="2">
        <v>11204</v>
      </c>
      <c r="H5106" t="s">
        <v>1405</v>
      </c>
    </row>
    <row r="5107" spans="1:8" x14ac:dyDescent="0.15">
      <c r="A5107" s="232">
        <v>5131</v>
      </c>
      <c r="B5107" t="s">
        <v>12768</v>
      </c>
      <c r="C5107" t="s">
        <v>12769</v>
      </c>
      <c r="D5107" t="s">
        <v>415</v>
      </c>
      <c r="E5107" s="2">
        <v>1</v>
      </c>
      <c r="F5107" t="s">
        <v>1910</v>
      </c>
      <c r="G5107" s="2">
        <v>10605</v>
      </c>
      <c r="H5107" t="s">
        <v>1405</v>
      </c>
    </row>
    <row r="5108" spans="1:8" x14ac:dyDescent="0.15">
      <c r="A5108" s="232">
        <v>5132</v>
      </c>
      <c r="B5108" t="s">
        <v>12770</v>
      </c>
      <c r="C5108" t="s">
        <v>12771</v>
      </c>
      <c r="D5108" t="s">
        <v>415</v>
      </c>
      <c r="E5108" s="2">
        <v>1</v>
      </c>
      <c r="F5108" t="s">
        <v>1910</v>
      </c>
      <c r="G5108" s="2">
        <v>10513</v>
      </c>
      <c r="H5108" t="s">
        <v>1405</v>
      </c>
    </row>
    <row r="5109" spans="1:8" x14ac:dyDescent="0.15">
      <c r="A5109" s="232">
        <v>5133</v>
      </c>
      <c r="B5109" t="s">
        <v>12772</v>
      </c>
      <c r="C5109" t="s">
        <v>12773</v>
      </c>
      <c r="D5109" t="s">
        <v>415</v>
      </c>
      <c r="E5109" s="2">
        <v>1</v>
      </c>
      <c r="F5109" t="s">
        <v>27</v>
      </c>
      <c r="G5109" s="2">
        <v>10720</v>
      </c>
      <c r="H5109" t="s">
        <v>1405</v>
      </c>
    </row>
    <row r="5110" spans="1:8" x14ac:dyDescent="0.15">
      <c r="A5110" s="232">
        <v>5134</v>
      </c>
      <c r="B5110" t="s">
        <v>12774</v>
      </c>
      <c r="C5110" t="s">
        <v>12775</v>
      </c>
      <c r="D5110" t="s">
        <v>415</v>
      </c>
      <c r="E5110" s="2">
        <v>1</v>
      </c>
      <c r="F5110" t="s">
        <v>3357</v>
      </c>
      <c r="G5110" s="2">
        <v>11203</v>
      </c>
      <c r="H5110" t="s">
        <v>1405</v>
      </c>
    </row>
    <row r="5111" spans="1:8" x14ac:dyDescent="0.15">
      <c r="A5111" s="232">
        <v>5135</v>
      </c>
      <c r="B5111" t="s">
        <v>12776</v>
      </c>
      <c r="C5111" t="s">
        <v>12777</v>
      </c>
      <c r="D5111" t="s">
        <v>415</v>
      </c>
      <c r="E5111" s="2">
        <v>1</v>
      </c>
      <c r="F5111" t="s">
        <v>1945</v>
      </c>
      <c r="G5111" s="2">
        <v>10928</v>
      </c>
      <c r="H5111" t="s">
        <v>1405</v>
      </c>
    </row>
    <row r="5112" spans="1:8" x14ac:dyDescent="0.15">
      <c r="A5112" s="232">
        <v>5136</v>
      </c>
      <c r="B5112" t="s">
        <v>12778</v>
      </c>
      <c r="C5112" t="s">
        <v>12779</v>
      </c>
      <c r="D5112" t="s">
        <v>415</v>
      </c>
      <c r="E5112" s="2">
        <v>1</v>
      </c>
      <c r="F5112" t="s">
        <v>2003</v>
      </c>
      <c r="G5112" s="2">
        <v>11017</v>
      </c>
      <c r="H5112" t="s">
        <v>1405</v>
      </c>
    </row>
    <row r="5113" spans="1:8" x14ac:dyDescent="0.15">
      <c r="A5113" s="232">
        <v>5137</v>
      </c>
      <c r="B5113" t="s">
        <v>12780</v>
      </c>
      <c r="C5113" t="s">
        <v>12781</v>
      </c>
      <c r="D5113" t="s">
        <v>415</v>
      </c>
      <c r="E5113" s="2">
        <v>1</v>
      </c>
      <c r="F5113" t="s">
        <v>2206</v>
      </c>
      <c r="G5113" s="2">
        <v>10419</v>
      </c>
      <c r="H5113" t="s">
        <v>1405</v>
      </c>
    </row>
    <row r="5114" spans="1:8" x14ac:dyDescent="0.15">
      <c r="A5114" s="232">
        <v>5138</v>
      </c>
      <c r="B5114" t="s">
        <v>12782</v>
      </c>
      <c r="C5114" t="s">
        <v>12783</v>
      </c>
      <c r="D5114" t="s">
        <v>415</v>
      </c>
      <c r="E5114" s="2">
        <v>1</v>
      </c>
      <c r="F5114" t="s">
        <v>1945</v>
      </c>
      <c r="G5114" s="2">
        <v>10801</v>
      </c>
      <c r="H5114" t="s">
        <v>1405</v>
      </c>
    </row>
    <row r="5115" spans="1:8" x14ac:dyDescent="0.15">
      <c r="A5115" s="232">
        <v>5139</v>
      </c>
      <c r="B5115" t="s">
        <v>12784</v>
      </c>
      <c r="C5115" t="s">
        <v>12785</v>
      </c>
      <c r="D5115" t="s">
        <v>415</v>
      </c>
      <c r="E5115" s="2">
        <v>1</v>
      </c>
      <c r="F5115" t="s">
        <v>2528</v>
      </c>
      <c r="G5115" s="2">
        <v>10918</v>
      </c>
      <c r="H5115" t="s">
        <v>1405</v>
      </c>
    </row>
    <row r="5116" spans="1:8" x14ac:dyDescent="0.15">
      <c r="A5116" s="232">
        <v>5140</v>
      </c>
      <c r="B5116" t="s">
        <v>12786</v>
      </c>
      <c r="C5116" t="s">
        <v>12787</v>
      </c>
      <c r="D5116" t="s">
        <v>378</v>
      </c>
      <c r="E5116" s="2">
        <v>1</v>
      </c>
      <c r="F5116" t="s">
        <v>2174</v>
      </c>
      <c r="G5116" s="2">
        <v>10526</v>
      </c>
      <c r="H5116" t="s">
        <v>1405</v>
      </c>
    </row>
    <row r="5117" spans="1:8" x14ac:dyDescent="0.15">
      <c r="A5117" s="232">
        <v>5141</v>
      </c>
      <c r="B5117" t="s">
        <v>12788</v>
      </c>
      <c r="C5117" t="s">
        <v>12789</v>
      </c>
      <c r="D5117" t="s">
        <v>378</v>
      </c>
      <c r="E5117" s="2">
        <v>1</v>
      </c>
      <c r="F5117" t="s">
        <v>2003</v>
      </c>
      <c r="G5117" s="2">
        <v>10427</v>
      </c>
      <c r="H5117" t="s">
        <v>1405</v>
      </c>
    </row>
    <row r="5118" spans="1:8" x14ac:dyDescent="0.15">
      <c r="A5118" s="232">
        <v>5142</v>
      </c>
      <c r="B5118" t="s">
        <v>12790</v>
      </c>
      <c r="C5118" t="s">
        <v>12791</v>
      </c>
      <c r="D5118" t="s">
        <v>388</v>
      </c>
      <c r="E5118" s="2">
        <v>1</v>
      </c>
      <c r="F5118" t="s">
        <v>2021</v>
      </c>
      <c r="G5118" s="2">
        <v>10926</v>
      </c>
      <c r="H5118" t="s">
        <v>1405</v>
      </c>
    </row>
    <row r="5119" spans="1:8" x14ac:dyDescent="0.15">
      <c r="A5119" s="232">
        <v>5143</v>
      </c>
      <c r="B5119" t="s">
        <v>12792</v>
      </c>
      <c r="C5119" t="s">
        <v>12793</v>
      </c>
      <c r="D5119" t="s">
        <v>388</v>
      </c>
      <c r="E5119" s="2">
        <v>1</v>
      </c>
      <c r="F5119" t="s">
        <v>2007</v>
      </c>
      <c r="G5119" s="2">
        <v>10831</v>
      </c>
      <c r="H5119" t="s">
        <v>1405</v>
      </c>
    </row>
    <row r="5120" spans="1:8" x14ac:dyDescent="0.15">
      <c r="A5120" s="232">
        <v>5144</v>
      </c>
      <c r="B5120" t="s">
        <v>12794</v>
      </c>
      <c r="C5120" t="s">
        <v>12795</v>
      </c>
      <c r="D5120" t="s">
        <v>388</v>
      </c>
      <c r="E5120" s="2">
        <v>1</v>
      </c>
      <c r="F5120" t="s">
        <v>1932</v>
      </c>
      <c r="G5120" s="2">
        <v>10417</v>
      </c>
      <c r="H5120" t="s">
        <v>1405</v>
      </c>
    </row>
    <row r="5121" spans="1:8" x14ac:dyDescent="0.15">
      <c r="A5121" s="232">
        <v>5145</v>
      </c>
      <c r="B5121" t="s">
        <v>12796</v>
      </c>
      <c r="C5121" t="s">
        <v>12797</v>
      </c>
      <c r="D5121" t="s">
        <v>388</v>
      </c>
      <c r="E5121" s="2">
        <v>1</v>
      </c>
      <c r="F5121" t="s">
        <v>2476</v>
      </c>
      <c r="G5121" s="2">
        <v>11209</v>
      </c>
      <c r="H5121" t="s">
        <v>1405</v>
      </c>
    </row>
    <row r="5122" spans="1:8" x14ac:dyDescent="0.15">
      <c r="A5122" s="232">
        <v>5146</v>
      </c>
      <c r="B5122" t="s">
        <v>12798</v>
      </c>
      <c r="C5122" t="s">
        <v>12799</v>
      </c>
      <c r="D5122" t="s">
        <v>388</v>
      </c>
      <c r="E5122" s="2">
        <v>1</v>
      </c>
      <c r="F5122" t="s">
        <v>1932</v>
      </c>
      <c r="G5122" s="2">
        <v>11225</v>
      </c>
      <c r="H5122" t="s">
        <v>1405</v>
      </c>
    </row>
    <row r="5123" spans="1:8" x14ac:dyDescent="0.15">
      <c r="A5123" s="232">
        <v>5147</v>
      </c>
      <c r="B5123" t="s">
        <v>12800</v>
      </c>
      <c r="C5123" t="s">
        <v>12801</v>
      </c>
      <c r="D5123" t="s">
        <v>388</v>
      </c>
      <c r="E5123" s="2">
        <v>1</v>
      </c>
      <c r="F5123" t="s">
        <v>2087</v>
      </c>
      <c r="G5123" s="2">
        <v>10421</v>
      </c>
      <c r="H5123" t="s">
        <v>1405</v>
      </c>
    </row>
    <row r="5124" spans="1:8" x14ac:dyDescent="0.15">
      <c r="A5124" s="232">
        <v>5148</v>
      </c>
      <c r="B5124" t="s">
        <v>12802</v>
      </c>
      <c r="C5124" t="s">
        <v>12803</v>
      </c>
      <c r="D5124" t="s">
        <v>388</v>
      </c>
      <c r="E5124" s="2">
        <v>1</v>
      </c>
      <c r="F5124" t="s">
        <v>2373</v>
      </c>
      <c r="G5124" s="2">
        <v>10420</v>
      </c>
      <c r="H5124" t="s">
        <v>1405</v>
      </c>
    </row>
    <row r="5125" spans="1:8" x14ac:dyDescent="0.15">
      <c r="A5125" s="232">
        <v>5149</v>
      </c>
      <c r="B5125" t="s">
        <v>12804</v>
      </c>
      <c r="C5125" t="s">
        <v>12805</v>
      </c>
      <c r="D5125" t="s">
        <v>388</v>
      </c>
      <c r="E5125" s="2">
        <v>1</v>
      </c>
      <c r="F5125" t="s">
        <v>2108</v>
      </c>
      <c r="G5125" s="2">
        <v>10807</v>
      </c>
      <c r="H5125" t="s">
        <v>1405</v>
      </c>
    </row>
    <row r="5126" spans="1:8" x14ac:dyDescent="0.15">
      <c r="A5126" s="232">
        <v>5150</v>
      </c>
      <c r="B5126" t="s">
        <v>12806</v>
      </c>
      <c r="C5126" t="s">
        <v>12807</v>
      </c>
      <c r="D5126" t="s">
        <v>388</v>
      </c>
      <c r="E5126" s="2">
        <v>1</v>
      </c>
      <c r="F5126" t="s">
        <v>1921</v>
      </c>
      <c r="G5126" s="2">
        <v>10721</v>
      </c>
      <c r="H5126" t="s">
        <v>1405</v>
      </c>
    </row>
    <row r="5127" spans="1:8" x14ac:dyDescent="0.15">
      <c r="A5127" s="232">
        <v>5151</v>
      </c>
      <c r="B5127" t="s">
        <v>12808</v>
      </c>
      <c r="C5127" t="s">
        <v>12809</v>
      </c>
      <c r="D5127" t="s">
        <v>388</v>
      </c>
      <c r="E5127" s="2">
        <v>1</v>
      </c>
      <c r="F5127" t="s">
        <v>1983</v>
      </c>
      <c r="G5127" s="2">
        <v>20205</v>
      </c>
      <c r="H5127" t="s">
        <v>1405</v>
      </c>
    </row>
    <row r="5128" spans="1:8" x14ac:dyDescent="0.15">
      <c r="A5128" s="232">
        <v>5152</v>
      </c>
      <c r="B5128" t="s">
        <v>12810</v>
      </c>
      <c r="C5128" t="s">
        <v>12811</v>
      </c>
      <c r="D5128" t="s">
        <v>388</v>
      </c>
      <c r="E5128" s="2">
        <v>1</v>
      </c>
      <c r="F5128" t="s">
        <v>2373</v>
      </c>
      <c r="G5128" s="2">
        <v>20201</v>
      </c>
      <c r="H5128" t="s">
        <v>1405</v>
      </c>
    </row>
    <row r="5129" spans="1:8" x14ac:dyDescent="0.15">
      <c r="A5129" s="232">
        <v>5153</v>
      </c>
      <c r="B5129" t="s">
        <v>12812</v>
      </c>
      <c r="C5129" t="s">
        <v>12813</v>
      </c>
      <c r="D5129" t="s">
        <v>388</v>
      </c>
      <c r="E5129" s="2">
        <v>1</v>
      </c>
      <c r="F5129" t="s">
        <v>2021</v>
      </c>
      <c r="G5129" s="2">
        <v>10815</v>
      </c>
      <c r="H5129" t="s">
        <v>1405</v>
      </c>
    </row>
    <row r="5130" spans="1:8" x14ac:dyDescent="0.15">
      <c r="A5130" s="232">
        <v>5154</v>
      </c>
      <c r="B5130" t="s">
        <v>12814</v>
      </c>
      <c r="C5130" t="s">
        <v>12815</v>
      </c>
      <c r="D5130" t="s">
        <v>388</v>
      </c>
      <c r="E5130" s="2">
        <v>1</v>
      </c>
      <c r="F5130" t="s">
        <v>1910</v>
      </c>
      <c r="G5130" s="2">
        <v>11205</v>
      </c>
      <c r="H5130" t="s">
        <v>1405</v>
      </c>
    </row>
    <row r="5131" spans="1:8" x14ac:dyDescent="0.15">
      <c r="A5131" s="232">
        <v>5155</v>
      </c>
      <c r="B5131" t="s">
        <v>12816</v>
      </c>
      <c r="C5131" t="s">
        <v>8355</v>
      </c>
      <c r="D5131" t="s">
        <v>388</v>
      </c>
      <c r="E5131" s="2">
        <v>1</v>
      </c>
      <c r="F5131" t="s">
        <v>1921</v>
      </c>
      <c r="G5131" s="2">
        <v>20308</v>
      </c>
      <c r="H5131" t="s">
        <v>1405</v>
      </c>
    </row>
    <row r="5132" spans="1:8" x14ac:dyDescent="0.15">
      <c r="A5132" s="232">
        <v>5156</v>
      </c>
      <c r="B5132" t="s">
        <v>12817</v>
      </c>
      <c r="C5132" t="s">
        <v>12818</v>
      </c>
      <c r="D5132" t="s">
        <v>400</v>
      </c>
      <c r="E5132" s="2">
        <v>1</v>
      </c>
      <c r="F5132" t="s">
        <v>2133</v>
      </c>
      <c r="G5132" s="2">
        <v>20211</v>
      </c>
      <c r="H5132" t="s">
        <v>1405</v>
      </c>
    </row>
    <row r="5133" spans="1:8" x14ac:dyDescent="0.15">
      <c r="A5133" s="232">
        <v>5157</v>
      </c>
      <c r="B5133" t="s">
        <v>12819</v>
      </c>
      <c r="C5133" t="s">
        <v>12820</v>
      </c>
      <c r="D5133" t="s">
        <v>400</v>
      </c>
      <c r="E5133" s="2">
        <v>1</v>
      </c>
      <c r="F5133" t="s">
        <v>1901</v>
      </c>
      <c r="G5133" s="2">
        <v>11226</v>
      </c>
      <c r="H5133" t="s">
        <v>1405</v>
      </c>
    </row>
    <row r="5134" spans="1:8" x14ac:dyDescent="0.15">
      <c r="A5134" s="232">
        <v>5158</v>
      </c>
      <c r="B5134" t="s">
        <v>12821</v>
      </c>
      <c r="C5134" t="s">
        <v>12822</v>
      </c>
      <c r="D5134" t="s">
        <v>6197</v>
      </c>
      <c r="E5134" s="2" t="s">
        <v>66</v>
      </c>
      <c r="F5134" t="s">
        <v>1910</v>
      </c>
      <c r="G5134" s="2">
        <v>971215</v>
      </c>
      <c r="H5134" t="s">
        <v>1405</v>
      </c>
    </row>
    <row r="5135" spans="1:8" x14ac:dyDescent="0.15">
      <c r="A5135" s="232">
        <v>5159</v>
      </c>
      <c r="B5135" t="s">
        <v>12823</v>
      </c>
      <c r="C5135" t="s">
        <v>12824</v>
      </c>
      <c r="D5135" t="s">
        <v>6197</v>
      </c>
      <c r="E5135" s="2" t="s">
        <v>70</v>
      </c>
      <c r="F5135" t="s">
        <v>1980</v>
      </c>
      <c r="G5135" s="2">
        <v>961121</v>
      </c>
      <c r="H5135" t="s">
        <v>1405</v>
      </c>
    </row>
    <row r="5136" spans="1:8" x14ac:dyDescent="0.15">
      <c r="A5136" s="232">
        <v>5160</v>
      </c>
      <c r="B5136" t="s">
        <v>12825</v>
      </c>
      <c r="C5136" t="s">
        <v>12826</v>
      </c>
      <c r="D5136" t="s">
        <v>415</v>
      </c>
      <c r="E5136" s="2">
        <v>1</v>
      </c>
      <c r="F5136" t="s">
        <v>1901</v>
      </c>
      <c r="G5136" s="2">
        <v>10419</v>
      </c>
      <c r="H5136" t="s">
        <v>1405</v>
      </c>
    </row>
    <row r="5137" spans="1:8" x14ac:dyDescent="0.15">
      <c r="A5137" s="232">
        <v>5161</v>
      </c>
      <c r="B5137" t="s">
        <v>12827</v>
      </c>
      <c r="C5137" t="s">
        <v>12828</v>
      </c>
      <c r="D5137" t="s">
        <v>432</v>
      </c>
      <c r="E5137" s="2">
        <v>1</v>
      </c>
      <c r="F5137" t="s">
        <v>2031</v>
      </c>
      <c r="G5137" s="2">
        <v>10525</v>
      </c>
      <c r="H5137" t="s">
        <v>1405</v>
      </c>
    </row>
    <row r="5138" spans="1:8" x14ac:dyDescent="0.15">
      <c r="A5138" s="232">
        <v>5162</v>
      </c>
      <c r="B5138" t="s">
        <v>12829</v>
      </c>
      <c r="C5138" t="s">
        <v>12830</v>
      </c>
      <c r="D5138" t="s">
        <v>432</v>
      </c>
      <c r="E5138" s="2">
        <v>1</v>
      </c>
      <c r="F5138" t="s">
        <v>3267</v>
      </c>
      <c r="G5138" s="2">
        <v>11105</v>
      </c>
      <c r="H5138" t="s">
        <v>1405</v>
      </c>
    </row>
    <row r="5139" spans="1:8" x14ac:dyDescent="0.15">
      <c r="A5139" s="232">
        <v>5163</v>
      </c>
      <c r="B5139" t="s">
        <v>12831</v>
      </c>
      <c r="C5139" t="s">
        <v>12832</v>
      </c>
      <c r="D5139" t="s">
        <v>379</v>
      </c>
      <c r="E5139" s="2">
        <v>1</v>
      </c>
      <c r="F5139" t="s">
        <v>2031</v>
      </c>
      <c r="G5139" s="2">
        <v>10911</v>
      </c>
      <c r="H5139" t="s">
        <v>1405</v>
      </c>
    </row>
    <row r="5140" spans="1:8" x14ac:dyDescent="0.15">
      <c r="A5140" s="232">
        <v>5164</v>
      </c>
      <c r="B5140" t="s">
        <v>12833</v>
      </c>
      <c r="C5140" t="s">
        <v>12834</v>
      </c>
      <c r="D5140" t="s">
        <v>379</v>
      </c>
      <c r="E5140" s="2">
        <v>1</v>
      </c>
      <c r="F5140" t="s">
        <v>2174</v>
      </c>
      <c r="G5140" s="2">
        <v>10519</v>
      </c>
      <c r="H5140" t="s">
        <v>1405</v>
      </c>
    </row>
    <row r="5141" spans="1:8" x14ac:dyDescent="0.15">
      <c r="A5141" s="232">
        <v>5165</v>
      </c>
      <c r="B5141" t="s">
        <v>12835</v>
      </c>
      <c r="C5141" t="s">
        <v>12836</v>
      </c>
      <c r="D5141" t="s">
        <v>379</v>
      </c>
      <c r="E5141" s="2">
        <v>1</v>
      </c>
      <c r="F5141" t="s">
        <v>2476</v>
      </c>
      <c r="G5141" s="2">
        <v>11230</v>
      </c>
      <c r="H5141" t="s">
        <v>1405</v>
      </c>
    </row>
    <row r="5142" spans="1:8" x14ac:dyDescent="0.15">
      <c r="A5142" s="232">
        <v>5166</v>
      </c>
      <c r="B5142" t="s">
        <v>12837</v>
      </c>
      <c r="C5142" t="s">
        <v>12838</v>
      </c>
      <c r="D5142" t="s">
        <v>379</v>
      </c>
      <c r="E5142" s="2">
        <v>1</v>
      </c>
      <c r="F5142" t="s">
        <v>2111</v>
      </c>
      <c r="G5142" s="2">
        <v>10910</v>
      </c>
      <c r="H5142" t="s">
        <v>1405</v>
      </c>
    </row>
    <row r="5143" spans="1:8" x14ac:dyDescent="0.15">
      <c r="A5143" s="232">
        <v>5167</v>
      </c>
      <c r="B5143" t="s">
        <v>12839</v>
      </c>
      <c r="C5143" t="s">
        <v>12840</v>
      </c>
      <c r="D5143" t="s">
        <v>368</v>
      </c>
      <c r="E5143" s="2">
        <v>1</v>
      </c>
      <c r="F5143" t="s">
        <v>1921</v>
      </c>
      <c r="G5143" s="2">
        <v>10515</v>
      </c>
      <c r="H5143" t="s">
        <v>1405</v>
      </c>
    </row>
    <row r="5144" spans="1:8" x14ac:dyDescent="0.15">
      <c r="A5144" s="232">
        <v>5168</v>
      </c>
      <c r="B5144" t="s">
        <v>12841</v>
      </c>
      <c r="C5144" t="s">
        <v>12842</v>
      </c>
      <c r="D5144" t="s">
        <v>368</v>
      </c>
      <c r="E5144" s="2">
        <v>1</v>
      </c>
      <c r="F5144" t="s">
        <v>1964</v>
      </c>
      <c r="G5144" s="2">
        <v>10521</v>
      </c>
      <c r="H5144" t="s">
        <v>1405</v>
      </c>
    </row>
    <row r="5145" spans="1:8" x14ac:dyDescent="0.15">
      <c r="A5145" s="232">
        <v>5169</v>
      </c>
      <c r="B5145" t="s">
        <v>12843</v>
      </c>
      <c r="C5145" t="s">
        <v>12844</v>
      </c>
      <c r="D5145" t="s">
        <v>368</v>
      </c>
      <c r="E5145" s="2">
        <v>1</v>
      </c>
      <c r="F5145" t="s">
        <v>1910</v>
      </c>
      <c r="G5145" s="2">
        <v>10727</v>
      </c>
      <c r="H5145" t="s">
        <v>1405</v>
      </c>
    </row>
    <row r="5146" spans="1:8" x14ac:dyDescent="0.15">
      <c r="A5146" s="232">
        <v>5170</v>
      </c>
      <c r="B5146" t="s">
        <v>12845</v>
      </c>
      <c r="C5146" t="s">
        <v>12846</v>
      </c>
      <c r="D5146" t="s">
        <v>368</v>
      </c>
      <c r="E5146" s="2">
        <v>1</v>
      </c>
      <c r="F5146" t="s">
        <v>2528</v>
      </c>
      <c r="G5146" s="2">
        <v>10303</v>
      </c>
      <c r="H5146" t="s">
        <v>1405</v>
      </c>
    </row>
    <row r="5147" spans="1:8" x14ac:dyDescent="0.15">
      <c r="A5147" s="232">
        <v>5171</v>
      </c>
      <c r="B5147" t="s">
        <v>12847</v>
      </c>
      <c r="C5147" t="s">
        <v>12848</v>
      </c>
      <c r="D5147" t="s">
        <v>368</v>
      </c>
      <c r="E5147" s="2">
        <v>1</v>
      </c>
      <c r="F5147" t="s">
        <v>2256</v>
      </c>
      <c r="G5147" s="2">
        <v>10515</v>
      </c>
      <c r="H5147" t="s">
        <v>1405</v>
      </c>
    </row>
    <row r="5148" spans="1:8" x14ac:dyDescent="0.15">
      <c r="A5148" s="232">
        <v>5172</v>
      </c>
      <c r="B5148" t="s">
        <v>12849</v>
      </c>
      <c r="C5148" t="s">
        <v>12850</v>
      </c>
      <c r="D5148" t="s">
        <v>368</v>
      </c>
      <c r="E5148" s="2">
        <v>1</v>
      </c>
      <c r="F5148" t="s">
        <v>2206</v>
      </c>
      <c r="G5148" s="2">
        <v>11013</v>
      </c>
      <c r="H5148" t="s">
        <v>1405</v>
      </c>
    </row>
    <row r="5149" spans="1:8" x14ac:dyDescent="0.15">
      <c r="A5149" s="232">
        <v>5173</v>
      </c>
      <c r="B5149" t="s">
        <v>12851</v>
      </c>
      <c r="C5149" t="s">
        <v>12852</v>
      </c>
      <c r="D5149" t="s">
        <v>5652</v>
      </c>
      <c r="E5149" s="2" t="s">
        <v>66</v>
      </c>
      <c r="F5149" t="s">
        <v>2137</v>
      </c>
      <c r="G5149" s="2">
        <v>970127</v>
      </c>
      <c r="H5149" t="s">
        <v>1405</v>
      </c>
    </row>
    <row r="5150" spans="1:8" x14ac:dyDescent="0.15">
      <c r="A5150" s="232">
        <v>5174</v>
      </c>
      <c r="B5150" t="s">
        <v>12853</v>
      </c>
      <c r="C5150" t="s">
        <v>12854</v>
      </c>
      <c r="D5150" t="s">
        <v>295</v>
      </c>
      <c r="E5150" s="2">
        <v>1</v>
      </c>
      <c r="F5150" t="s">
        <v>2133</v>
      </c>
      <c r="G5150" s="2">
        <v>10723</v>
      </c>
      <c r="H5150" t="s">
        <v>1405</v>
      </c>
    </row>
    <row r="5151" spans="1:8" x14ac:dyDescent="0.15">
      <c r="A5151" s="232">
        <v>5175</v>
      </c>
      <c r="B5151" t="s">
        <v>12855</v>
      </c>
      <c r="C5151" t="s">
        <v>12856</v>
      </c>
      <c r="D5151" t="s">
        <v>295</v>
      </c>
      <c r="E5151" s="2">
        <v>1</v>
      </c>
      <c r="F5151" t="s">
        <v>2087</v>
      </c>
      <c r="G5151" s="2">
        <v>10521</v>
      </c>
      <c r="H5151" t="s">
        <v>1405</v>
      </c>
    </row>
    <row r="5152" spans="1:8" x14ac:dyDescent="0.15">
      <c r="A5152" s="232">
        <v>5176</v>
      </c>
      <c r="B5152" t="s">
        <v>12857</v>
      </c>
      <c r="C5152" t="s">
        <v>12858</v>
      </c>
      <c r="D5152" t="s">
        <v>295</v>
      </c>
      <c r="E5152" s="2">
        <v>1</v>
      </c>
      <c r="F5152" t="s">
        <v>2206</v>
      </c>
      <c r="G5152" s="2">
        <v>10824</v>
      </c>
      <c r="H5152" t="s">
        <v>1405</v>
      </c>
    </row>
    <row r="5153" spans="1:8" x14ac:dyDescent="0.15">
      <c r="A5153" s="232">
        <v>5177</v>
      </c>
      <c r="B5153" t="s">
        <v>12859</v>
      </c>
      <c r="C5153" t="s">
        <v>12860</v>
      </c>
      <c r="D5153" t="s">
        <v>295</v>
      </c>
      <c r="E5153" s="2">
        <v>1</v>
      </c>
      <c r="F5153" t="s">
        <v>2206</v>
      </c>
      <c r="G5153" s="2">
        <v>10412</v>
      </c>
      <c r="H5153" t="s">
        <v>1405</v>
      </c>
    </row>
    <row r="5154" spans="1:8" x14ac:dyDescent="0.15">
      <c r="A5154" s="232">
        <v>5178</v>
      </c>
      <c r="B5154" t="s">
        <v>12861</v>
      </c>
      <c r="C5154" t="s">
        <v>12862</v>
      </c>
      <c r="D5154" t="s">
        <v>295</v>
      </c>
      <c r="E5154" s="2">
        <v>1</v>
      </c>
      <c r="F5154" t="s">
        <v>2206</v>
      </c>
      <c r="G5154" s="2">
        <v>10625</v>
      </c>
      <c r="H5154" t="s">
        <v>1405</v>
      </c>
    </row>
    <row r="5155" spans="1:8" x14ac:dyDescent="0.15">
      <c r="A5155" s="232">
        <v>5179</v>
      </c>
      <c r="B5155" t="s">
        <v>12863</v>
      </c>
      <c r="C5155" t="s">
        <v>12864</v>
      </c>
      <c r="D5155" t="s">
        <v>295</v>
      </c>
      <c r="E5155" s="2">
        <v>1</v>
      </c>
      <c r="F5155" t="s">
        <v>2003</v>
      </c>
      <c r="G5155" s="2">
        <v>11016</v>
      </c>
      <c r="H5155" t="s">
        <v>1405</v>
      </c>
    </row>
    <row r="5156" spans="1:8" x14ac:dyDescent="0.15">
      <c r="A5156" s="232">
        <v>5180</v>
      </c>
      <c r="B5156" t="s">
        <v>12865</v>
      </c>
      <c r="C5156" t="s">
        <v>12866</v>
      </c>
      <c r="D5156" t="s">
        <v>295</v>
      </c>
      <c r="E5156" s="2">
        <v>1</v>
      </c>
      <c r="F5156" t="s">
        <v>2276</v>
      </c>
      <c r="G5156" s="2">
        <v>10623</v>
      </c>
      <c r="H5156" t="s">
        <v>1405</v>
      </c>
    </row>
    <row r="5157" spans="1:8" x14ac:dyDescent="0.15">
      <c r="A5157" s="232">
        <v>5181</v>
      </c>
      <c r="B5157" t="s">
        <v>12867</v>
      </c>
      <c r="C5157" t="s">
        <v>12868</v>
      </c>
      <c r="D5157" t="s">
        <v>295</v>
      </c>
      <c r="E5157" s="2">
        <v>1</v>
      </c>
      <c r="F5157" t="s">
        <v>1932</v>
      </c>
      <c r="G5157" s="2">
        <v>20105</v>
      </c>
      <c r="H5157" t="s">
        <v>1405</v>
      </c>
    </row>
    <row r="5158" spans="1:8" x14ac:dyDescent="0.15">
      <c r="A5158" s="232">
        <v>5182</v>
      </c>
      <c r="B5158" t="s">
        <v>12869</v>
      </c>
      <c r="C5158" t="s">
        <v>12870</v>
      </c>
      <c r="D5158" t="s">
        <v>295</v>
      </c>
      <c r="E5158" s="2">
        <v>1</v>
      </c>
      <c r="F5158" t="s">
        <v>2206</v>
      </c>
      <c r="G5158" s="2">
        <v>10315</v>
      </c>
      <c r="H5158" t="s">
        <v>1405</v>
      </c>
    </row>
    <row r="5159" spans="1:8" x14ac:dyDescent="0.15">
      <c r="A5159" s="232">
        <v>5183</v>
      </c>
      <c r="B5159" t="s">
        <v>12871</v>
      </c>
      <c r="C5159" t="s">
        <v>12872</v>
      </c>
      <c r="D5159" t="s">
        <v>295</v>
      </c>
      <c r="E5159" s="2">
        <v>1</v>
      </c>
      <c r="F5159" t="s">
        <v>1964</v>
      </c>
      <c r="G5159" s="2">
        <v>10512</v>
      </c>
      <c r="H5159" t="s">
        <v>1405</v>
      </c>
    </row>
    <row r="5160" spans="1:8" x14ac:dyDescent="0.15">
      <c r="A5160" s="232">
        <v>5184</v>
      </c>
      <c r="B5160" t="s">
        <v>12873</v>
      </c>
      <c r="C5160" t="s">
        <v>12874</v>
      </c>
      <c r="D5160" t="s">
        <v>295</v>
      </c>
      <c r="E5160" s="2">
        <v>1</v>
      </c>
      <c r="F5160" t="s">
        <v>2087</v>
      </c>
      <c r="G5160" s="2">
        <v>10416</v>
      </c>
      <c r="H5160" t="s">
        <v>1405</v>
      </c>
    </row>
    <row r="5161" spans="1:8" x14ac:dyDescent="0.15">
      <c r="A5161" s="232">
        <v>5185</v>
      </c>
      <c r="B5161" t="s">
        <v>12875</v>
      </c>
      <c r="C5161" t="s">
        <v>12876</v>
      </c>
      <c r="D5161" t="s">
        <v>295</v>
      </c>
      <c r="E5161" s="2">
        <v>1</v>
      </c>
      <c r="F5161" t="s">
        <v>1932</v>
      </c>
      <c r="G5161" s="2">
        <v>10512</v>
      </c>
      <c r="H5161" t="s">
        <v>1405</v>
      </c>
    </row>
    <row r="5162" spans="1:8" x14ac:dyDescent="0.15">
      <c r="A5162" s="232">
        <v>5186</v>
      </c>
      <c r="B5162" t="s">
        <v>12877</v>
      </c>
      <c r="C5162" t="s">
        <v>12878</v>
      </c>
      <c r="D5162" t="s">
        <v>295</v>
      </c>
      <c r="E5162" s="2">
        <v>1</v>
      </c>
      <c r="F5162" t="s">
        <v>2373</v>
      </c>
      <c r="G5162" s="2">
        <v>10420</v>
      </c>
      <c r="H5162" t="s">
        <v>1405</v>
      </c>
    </row>
    <row r="5163" spans="1:8" x14ac:dyDescent="0.15">
      <c r="A5163" s="232">
        <v>5187</v>
      </c>
      <c r="B5163" t="s">
        <v>12879</v>
      </c>
      <c r="C5163" t="s">
        <v>12880</v>
      </c>
      <c r="D5163" t="s">
        <v>295</v>
      </c>
      <c r="E5163" s="2">
        <v>1</v>
      </c>
      <c r="F5163" t="s">
        <v>1932</v>
      </c>
      <c r="G5163" s="2">
        <v>20307</v>
      </c>
      <c r="H5163" t="s">
        <v>1405</v>
      </c>
    </row>
    <row r="5164" spans="1:8" x14ac:dyDescent="0.15">
      <c r="A5164" s="232">
        <v>5188</v>
      </c>
      <c r="B5164" t="s">
        <v>12881</v>
      </c>
      <c r="C5164" t="s">
        <v>12882</v>
      </c>
      <c r="D5164" t="s">
        <v>8419</v>
      </c>
      <c r="E5164" s="2">
        <v>1</v>
      </c>
      <c r="F5164" t="s">
        <v>2108</v>
      </c>
      <c r="G5164" s="2">
        <v>10827</v>
      </c>
      <c r="H5164" t="s">
        <v>1405</v>
      </c>
    </row>
    <row r="5165" spans="1:8" x14ac:dyDescent="0.15">
      <c r="A5165" s="232">
        <v>5189</v>
      </c>
      <c r="B5165" t="s">
        <v>12883</v>
      </c>
      <c r="C5165" t="s">
        <v>12884</v>
      </c>
      <c r="D5165" t="s">
        <v>8419</v>
      </c>
      <c r="E5165" s="2">
        <v>1</v>
      </c>
      <c r="F5165" t="s">
        <v>2276</v>
      </c>
      <c r="G5165" s="2">
        <v>10420</v>
      </c>
      <c r="H5165" t="s">
        <v>1405</v>
      </c>
    </row>
    <row r="5166" spans="1:8" x14ac:dyDescent="0.15">
      <c r="A5166" s="232">
        <v>5190</v>
      </c>
      <c r="B5166" t="s">
        <v>12885</v>
      </c>
      <c r="C5166" t="s">
        <v>12886</v>
      </c>
      <c r="D5166" t="s">
        <v>8419</v>
      </c>
      <c r="E5166" s="2">
        <v>1</v>
      </c>
      <c r="F5166" t="s">
        <v>2174</v>
      </c>
      <c r="G5166" s="2">
        <v>10511</v>
      </c>
      <c r="H5166" t="s">
        <v>1405</v>
      </c>
    </row>
    <row r="5167" spans="1:8" x14ac:dyDescent="0.15">
      <c r="A5167" s="232">
        <v>5191</v>
      </c>
      <c r="B5167" t="s">
        <v>12887</v>
      </c>
      <c r="C5167" t="s">
        <v>12888</v>
      </c>
      <c r="D5167" t="s">
        <v>8419</v>
      </c>
      <c r="E5167" s="2">
        <v>1</v>
      </c>
      <c r="F5167" t="s">
        <v>1932</v>
      </c>
      <c r="G5167" s="2">
        <v>10621</v>
      </c>
      <c r="H5167" t="s">
        <v>1405</v>
      </c>
    </row>
    <row r="5168" spans="1:8" x14ac:dyDescent="0.15">
      <c r="A5168" s="232">
        <v>5192</v>
      </c>
      <c r="B5168" t="s">
        <v>12889</v>
      </c>
      <c r="C5168" t="s">
        <v>12890</v>
      </c>
      <c r="D5168" t="s">
        <v>8419</v>
      </c>
      <c r="E5168" s="2">
        <v>1</v>
      </c>
      <c r="F5168" t="s">
        <v>2273</v>
      </c>
      <c r="G5168" s="2">
        <v>10824</v>
      </c>
      <c r="H5168" t="s">
        <v>1405</v>
      </c>
    </row>
    <row r="5169" spans="1:8" x14ac:dyDescent="0.15">
      <c r="A5169" s="232">
        <v>5193</v>
      </c>
      <c r="B5169" t="s">
        <v>12891</v>
      </c>
      <c r="C5169" t="s">
        <v>12892</v>
      </c>
      <c r="D5169" t="s">
        <v>8419</v>
      </c>
      <c r="E5169" s="2">
        <v>1</v>
      </c>
      <c r="F5169" t="s">
        <v>2003</v>
      </c>
      <c r="G5169" s="2">
        <v>10621</v>
      </c>
      <c r="H5169" t="s">
        <v>1405</v>
      </c>
    </row>
    <row r="5170" spans="1:8" x14ac:dyDescent="0.15">
      <c r="A5170" s="232">
        <v>5194</v>
      </c>
      <c r="B5170" t="s">
        <v>12893</v>
      </c>
      <c r="C5170" t="s">
        <v>12894</v>
      </c>
      <c r="D5170" t="s">
        <v>8419</v>
      </c>
      <c r="E5170" s="2">
        <v>1</v>
      </c>
      <c r="F5170" t="s">
        <v>2273</v>
      </c>
      <c r="G5170" s="2">
        <v>11107</v>
      </c>
      <c r="H5170" t="s">
        <v>1405</v>
      </c>
    </row>
    <row r="5171" spans="1:8" x14ac:dyDescent="0.15">
      <c r="A5171" s="232">
        <v>5195</v>
      </c>
      <c r="B5171" t="s">
        <v>12895</v>
      </c>
      <c r="C5171" t="s">
        <v>12896</v>
      </c>
      <c r="D5171" t="s">
        <v>380</v>
      </c>
      <c r="E5171" s="2">
        <v>1</v>
      </c>
      <c r="F5171" t="s">
        <v>2055</v>
      </c>
      <c r="G5171" s="2">
        <v>10531</v>
      </c>
      <c r="H5171" t="s">
        <v>1405</v>
      </c>
    </row>
    <row r="5172" spans="1:8" x14ac:dyDescent="0.15">
      <c r="A5172" s="232">
        <v>5196</v>
      </c>
      <c r="B5172" t="s">
        <v>12897</v>
      </c>
      <c r="C5172" t="s">
        <v>12898</v>
      </c>
      <c r="D5172" t="s">
        <v>380</v>
      </c>
      <c r="E5172" s="2">
        <v>1</v>
      </c>
      <c r="F5172" t="s">
        <v>1901</v>
      </c>
      <c r="G5172" s="2">
        <v>10823</v>
      </c>
      <c r="H5172" t="s">
        <v>1405</v>
      </c>
    </row>
    <row r="5173" spans="1:8" x14ac:dyDescent="0.15">
      <c r="A5173" s="232">
        <v>5197</v>
      </c>
      <c r="B5173" t="s">
        <v>12899</v>
      </c>
      <c r="C5173" t="s">
        <v>12900</v>
      </c>
      <c r="D5173" t="s">
        <v>380</v>
      </c>
      <c r="E5173" s="2">
        <v>1</v>
      </c>
      <c r="F5173" t="s">
        <v>1980</v>
      </c>
      <c r="G5173" s="2">
        <v>11228</v>
      </c>
      <c r="H5173" t="s">
        <v>1405</v>
      </c>
    </row>
    <row r="5174" spans="1:8" x14ac:dyDescent="0.15">
      <c r="A5174" s="232">
        <v>5198</v>
      </c>
      <c r="B5174" t="s">
        <v>12901</v>
      </c>
      <c r="C5174" t="s">
        <v>12902</v>
      </c>
      <c r="D5174" t="s">
        <v>446</v>
      </c>
      <c r="E5174" s="2">
        <v>1</v>
      </c>
      <c r="F5174" t="s">
        <v>2087</v>
      </c>
      <c r="G5174" s="2">
        <v>10428</v>
      </c>
      <c r="H5174" t="s">
        <v>1405</v>
      </c>
    </row>
    <row r="5175" spans="1:8" x14ac:dyDescent="0.15">
      <c r="A5175" s="232">
        <v>5199</v>
      </c>
      <c r="B5175" t="s">
        <v>12903</v>
      </c>
      <c r="C5175" t="s">
        <v>12904</v>
      </c>
      <c r="D5175" t="s">
        <v>446</v>
      </c>
      <c r="E5175" s="2">
        <v>1</v>
      </c>
      <c r="F5175" t="s">
        <v>2366</v>
      </c>
      <c r="G5175" s="2">
        <v>11127</v>
      </c>
      <c r="H5175" t="s">
        <v>1405</v>
      </c>
    </row>
    <row r="5176" spans="1:8" x14ac:dyDescent="0.15">
      <c r="A5176" s="232">
        <v>5200</v>
      </c>
      <c r="B5176" t="s">
        <v>12905</v>
      </c>
      <c r="C5176" t="s">
        <v>12906</v>
      </c>
      <c r="D5176" t="s">
        <v>446</v>
      </c>
      <c r="E5176" s="2">
        <v>1</v>
      </c>
      <c r="F5176" t="s">
        <v>1980</v>
      </c>
      <c r="G5176" s="2">
        <v>11005</v>
      </c>
      <c r="H5176" t="s">
        <v>1405</v>
      </c>
    </row>
    <row r="5177" spans="1:8" x14ac:dyDescent="0.15">
      <c r="A5177" s="232">
        <v>5201</v>
      </c>
      <c r="B5177" t="s">
        <v>12907</v>
      </c>
      <c r="C5177" t="s">
        <v>12908</v>
      </c>
      <c r="D5177" t="s">
        <v>446</v>
      </c>
      <c r="E5177" s="2">
        <v>1</v>
      </c>
      <c r="F5177" t="s">
        <v>1901</v>
      </c>
      <c r="G5177" s="2">
        <v>10705</v>
      </c>
      <c r="H5177" t="s">
        <v>1405</v>
      </c>
    </row>
    <row r="5178" spans="1:8" x14ac:dyDescent="0.15">
      <c r="A5178" s="232">
        <v>5202</v>
      </c>
      <c r="B5178" t="s">
        <v>12909</v>
      </c>
      <c r="C5178" t="s">
        <v>12910</v>
      </c>
      <c r="D5178" t="s">
        <v>446</v>
      </c>
      <c r="E5178" s="2">
        <v>1</v>
      </c>
      <c r="F5178" t="s">
        <v>1901</v>
      </c>
      <c r="G5178" s="2">
        <v>10512</v>
      </c>
      <c r="H5178" t="s">
        <v>1405</v>
      </c>
    </row>
    <row r="5179" spans="1:8" x14ac:dyDescent="0.15">
      <c r="A5179" s="232">
        <v>5203</v>
      </c>
      <c r="B5179" t="s">
        <v>12911</v>
      </c>
      <c r="C5179" t="s">
        <v>12912</v>
      </c>
      <c r="D5179" t="s">
        <v>446</v>
      </c>
      <c r="E5179" s="2">
        <v>1</v>
      </c>
      <c r="F5179" t="s">
        <v>2003</v>
      </c>
      <c r="G5179" s="2">
        <v>11117</v>
      </c>
      <c r="H5179" t="s">
        <v>1405</v>
      </c>
    </row>
    <row r="5180" spans="1:8" x14ac:dyDescent="0.15">
      <c r="A5180" s="232">
        <v>5204</v>
      </c>
      <c r="B5180" t="s">
        <v>12913</v>
      </c>
      <c r="C5180" t="s">
        <v>12914</v>
      </c>
      <c r="D5180" t="s">
        <v>446</v>
      </c>
      <c r="E5180" s="2">
        <v>1</v>
      </c>
      <c r="F5180" t="s">
        <v>1932</v>
      </c>
      <c r="G5180" s="2">
        <v>10921</v>
      </c>
      <c r="H5180" t="s">
        <v>1405</v>
      </c>
    </row>
    <row r="5181" spans="1:8" x14ac:dyDescent="0.15">
      <c r="A5181" s="232">
        <v>5205</v>
      </c>
      <c r="B5181" t="s">
        <v>12915</v>
      </c>
      <c r="C5181" t="s">
        <v>12916</v>
      </c>
      <c r="D5181" t="s">
        <v>446</v>
      </c>
      <c r="E5181" s="2">
        <v>1</v>
      </c>
      <c r="F5181" t="s">
        <v>1910</v>
      </c>
      <c r="G5181" s="2">
        <v>20104</v>
      </c>
      <c r="H5181" t="s">
        <v>1405</v>
      </c>
    </row>
    <row r="5182" spans="1:8" x14ac:dyDescent="0.15">
      <c r="A5182" s="232">
        <v>5206</v>
      </c>
      <c r="B5182" t="s">
        <v>12917</v>
      </c>
      <c r="C5182" t="s">
        <v>12918</v>
      </c>
      <c r="D5182" t="s">
        <v>446</v>
      </c>
      <c r="E5182" s="2">
        <v>1</v>
      </c>
      <c r="F5182" t="s">
        <v>2007</v>
      </c>
      <c r="G5182" s="2">
        <v>20130</v>
      </c>
      <c r="H5182" t="s">
        <v>1405</v>
      </c>
    </row>
    <row r="5183" spans="1:8" x14ac:dyDescent="0.15">
      <c r="A5183" s="232">
        <v>5207</v>
      </c>
      <c r="B5183" t="s">
        <v>12919</v>
      </c>
      <c r="C5183" t="s">
        <v>12920</v>
      </c>
      <c r="D5183" t="s">
        <v>446</v>
      </c>
      <c r="E5183" s="2">
        <v>1</v>
      </c>
      <c r="F5183" t="s">
        <v>1901</v>
      </c>
      <c r="G5183" s="2">
        <v>11231</v>
      </c>
      <c r="H5183" t="s">
        <v>1405</v>
      </c>
    </row>
    <row r="5184" spans="1:8" x14ac:dyDescent="0.15">
      <c r="A5184" s="232">
        <v>5208</v>
      </c>
      <c r="B5184" t="s">
        <v>12921</v>
      </c>
      <c r="C5184" t="s">
        <v>12922</v>
      </c>
      <c r="D5184" t="s">
        <v>453</v>
      </c>
      <c r="E5184" s="2">
        <v>4</v>
      </c>
      <c r="F5184" t="s">
        <v>2007</v>
      </c>
      <c r="G5184" s="2">
        <v>980802</v>
      </c>
      <c r="H5184" t="s">
        <v>1405</v>
      </c>
    </row>
    <row r="5185" spans="1:8" x14ac:dyDescent="0.15">
      <c r="A5185" s="232">
        <v>5209</v>
      </c>
      <c r="B5185" t="s">
        <v>12923</v>
      </c>
      <c r="C5185" t="s">
        <v>12924</v>
      </c>
      <c r="D5185" t="s">
        <v>453</v>
      </c>
      <c r="E5185" s="2">
        <v>4</v>
      </c>
      <c r="F5185" t="s">
        <v>1901</v>
      </c>
      <c r="G5185" s="2">
        <v>981015</v>
      </c>
      <c r="H5185" t="s">
        <v>1405</v>
      </c>
    </row>
    <row r="5186" spans="1:8" x14ac:dyDescent="0.15">
      <c r="A5186" s="232">
        <v>5210</v>
      </c>
      <c r="B5186" t="s">
        <v>12925</v>
      </c>
      <c r="C5186" t="s">
        <v>12926</v>
      </c>
      <c r="D5186" t="s">
        <v>453</v>
      </c>
      <c r="E5186" s="2">
        <v>4</v>
      </c>
      <c r="F5186" t="s">
        <v>1901</v>
      </c>
      <c r="G5186" s="2">
        <v>980717</v>
      </c>
      <c r="H5186" t="s">
        <v>1405</v>
      </c>
    </row>
    <row r="5187" spans="1:8" x14ac:dyDescent="0.15">
      <c r="A5187" s="232">
        <v>5211</v>
      </c>
      <c r="B5187" t="s">
        <v>3806</v>
      </c>
      <c r="C5187" t="s">
        <v>12927</v>
      </c>
      <c r="D5187" t="s">
        <v>453</v>
      </c>
      <c r="E5187" s="2">
        <v>4</v>
      </c>
      <c r="F5187" t="s">
        <v>2003</v>
      </c>
      <c r="G5187" s="2">
        <v>980819</v>
      </c>
      <c r="H5187" t="s">
        <v>1405</v>
      </c>
    </row>
    <row r="5188" spans="1:8" x14ac:dyDescent="0.15">
      <c r="A5188" s="232">
        <v>5212</v>
      </c>
      <c r="B5188" t="s">
        <v>12928</v>
      </c>
      <c r="C5188" t="s">
        <v>12929</v>
      </c>
      <c r="D5188" t="s">
        <v>453</v>
      </c>
      <c r="E5188" s="2">
        <v>4</v>
      </c>
      <c r="F5188" t="s">
        <v>2003</v>
      </c>
      <c r="G5188" s="2">
        <v>981215</v>
      </c>
      <c r="H5188" t="s">
        <v>1405</v>
      </c>
    </row>
    <row r="5189" spans="1:8" x14ac:dyDescent="0.15">
      <c r="A5189" s="232">
        <v>5213</v>
      </c>
      <c r="B5189" t="s">
        <v>12930</v>
      </c>
      <c r="C5189" t="s">
        <v>12931</v>
      </c>
      <c r="D5189" t="s">
        <v>453</v>
      </c>
      <c r="E5189" s="2">
        <v>4</v>
      </c>
      <c r="F5189" t="s">
        <v>2003</v>
      </c>
      <c r="G5189" s="2">
        <v>990301</v>
      </c>
      <c r="H5189" t="s">
        <v>1405</v>
      </c>
    </row>
    <row r="5190" spans="1:8" x14ac:dyDescent="0.15">
      <c r="A5190" s="232">
        <v>5214</v>
      </c>
      <c r="B5190" t="s">
        <v>12932</v>
      </c>
      <c r="C5190" t="s">
        <v>12933</v>
      </c>
      <c r="D5190" t="s">
        <v>453</v>
      </c>
      <c r="E5190" s="2">
        <v>3</v>
      </c>
      <c r="F5190" t="s">
        <v>2206</v>
      </c>
      <c r="G5190" s="2">
        <v>990606</v>
      </c>
      <c r="H5190" t="s">
        <v>1405</v>
      </c>
    </row>
    <row r="5191" spans="1:8" x14ac:dyDescent="0.15">
      <c r="A5191" s="232">
        <v>5215</v>
      </c>
      <c r="B5191" t="s">
        <v>12934</v>
      </c>
      <c r="C5191" t="s">
        <v>12935</v>
      </c>
      <c r="D5191" t="s">
        <v>453</v>
      </c>
      <c r="E5191" s="2">
        <v>3</v>
      </c>
      <c r="F5191" t="s">
        <v>2206</v>
      </c>
      <c r="G5191" s="2">
        <v>990605</v>
      </c>
      <c r="H5191" t="s">
        <v>1405</v>
      </c>
    </row>
    <row r="5192" spans="1:8" x14ac:dyDescent="0.15">
      <c r="A5192" s="232">
        <v>5216</v>
      </c>
      <c r="B5192" t="s">
        <v>12936</v>
      </c>
      <c r="C5192" t="s">
        <v>12937</v>
      </c>
      <c r="D5192" t="s">
        <v>453</v>
      </c>
      <c r="E5192" s="2">
        <v>3</v>
      </c>
      <c r="F5192" t="s">
        <v>2206</v>
      </c>
      <c r="G5192" s="2">
        <v>991123</v>
      </c>
      <c r="H5192" t="s">
        <v>1405</v>
      </c>
    </row>
    <row r="5193" spans="1:8" x14ac:dyDescent="0.15">
      <c r="A5193" s="232">
        <v>5217</v>
      </c>
      <c r="B5193" t="s">
        <v>12938</v>
      </c>
      <c r="C5193" t="s">
        <v>12939</v>
      </c>
      <c r="D5193" t="s">
        <v>453</v>
      </c>
      <c r="E5193" s="2">
        <v>3</v>
      </c>
      <c r="F5193" t="s">
        <v>2206</v>
      </c>
      <c r="G5193" s="2">
        <v>990921</v>
      </c>
      <c r="H5193" t="s">
        <v>1405</v>
      </c>
    </row>
    <row r="5194" spans="1:8" x14ac:dyDescent="0.15">
      <c r="A5194" s="232">
        <v>5218</v>
      </c>
      <c r="B5194" t="s">
        <v>12940</v>
      </c>
      <c r="C5194" t="s">
        <v>12941</v>
      </c>
      <c r="D5194" t="s">
        <v>453</v>
      </c>
      <c r="E5194" s="2">
        <v>3</v>
      </c>
      <c r="F5194" t="s">
        <v>2206</v>
      </c>
      <c r="G5194" s="2">
        <v>980923</v>
      </c>
      <c r="H5194" t="s">
        <v>1405</v>
      </c>
    </row>
    <row r="5195" spans="1:8" x14ac:dyDescent="0.15">
      <c r="A5195" s="232">
        <v>5219</v>
      </c>
      <c r="B5195" t="s">
        <v>12942</v>
      </c>
      <c r="C5195" t="s">
        <v>12943</v>
      </c>
      <c r="D5195" t="s">
        <v>453</v>
      </c>
      <c r="E5195" s="2">
        <v>3</v>
      </c>
      <c r="F5195" t="s">
        <v>2206</v>
      </c>
      <c r="G5195" s="2">
        <v>990520</v>
      </c>
      <c r="H5195" t="s">
        <v>1405</v>
      </c>
    </row>
    <row r="5196" spans="1:8" x14ac:dyDescent="0.15">
      <c r="A5196" s="232">
        <v>5220</v>
      </c>
      <c r="B5196" t="s">
        <v>12944</v>
      </c>
      <c r="C5196" t="s">
        <v>12945</v>
      </c>
      <c r="D5196" t="s">
        <v>453</v>
      </c>
      <c r="E5196" s="2">
        <v>3</v>
      </c>
      <c r="F5196" t="s">
        <v>2206</v>
      </c>
      <c r="G5196" s="2">
        <v>990615</v>
      </c>
      <c r="H5196" t="s">
        <v>1405</v>
      </c>
    </row>
    <row r="5197" spans="1:8" x14ac:dyDescent="0.15">
      <c r="A5197" s="232">
        <v>5221</v>
      </c>
      <c r="B5197" t="s">
        <v>12946</v>
      </c>
      <c r="C5197" t="s">
        <v>12947</v>
      </c>
      <c r="D5197" t="s">
        <v>453</v>
      </c>
      <c r="E5197" s="2">
        <v>2</v>
      </c>
      <c r="F5197" t="s">
        <v>2206</v>
      </c>
      <c r="G5197" s="2">
        <v>990722</v>
      </c>
      <c r="H5197" t="s">
        <v>1405</v>
      </c>
    </row>
    <row r="5198" spans="1:8" x14ac:dyDescent="0.15">
      <c r="A5198" s="232">
        <v>5222</v>
      </c>
      <c r="B5198" t="s">
        <v>12948</v>
      </c>
      <c r="C5198" t="s">
        <v>12949</v>
      </c>
      <c r="D5198" t="s">
        <v>453</v>
      </c>
      <c r="E5198" s="2">
        <v>2</v>
      </c>
      <c r="F5198" t="s">
        <v>2206</v>
      </c>
      <c r="G5198" s="2">
        <v>10223</v>
      </c>
      <c r="H5198" t="s">
        <v>1405</v>
      </c>
    </row>
    <row r="5199" spans="1:8" x14ac:dyDescent="0.15">
      <c r="A5199" s="232">
        <v>5223</v>
      </c>
      <c r="B5199" t="s">
        <v>12950</v>
      </c>
      <c r="C5199" t="s">
        <v>12951</v>
      </c>
      <c r="D5199" t="s">
        <v>453</v>
      </c>
      <c r="E5199" s="2">
        <v>2</v>
      </c>
      <c r="F5199" t="s">
        <v>2206</v>
      </c>
      <c r="G5199" s="2">
        <v>1106</v>
      </c>
      <c r="H5199" t="s">
        <v>1405</v>
      </c>
    </row>
    <row r="5200" spans="1:8" x14ac:dyDescent="0.15">
      <c r="A5200" s="232">
        <v>5224</v>
      </c>
      <c r="B5200" t="s">
        <v>12952</v>
      </c>
      <c r="C5200" t="s">
        <v>12953</v>
      </c>
      <c r="D5200" t="s">
        <v>453</v>
      </c>
      <c r="E5200" s="2">
        <v>2</v>
      </c>
      <c r="F5200" t="s">
        <v>2206</v>
      </c>
      <c r="G5200" s="2">
        <v>1112</v>
      </c>
      <c r="H5200" t="s">
        <v>1405</v>
      </c>
    </row>
    <row r="5201" spans="1:8" x14ac:dyDescent="0.15">
      <c r="A5201" s="232">
        <v>5225</v>
      </c>
      <c r="B5201" t="s">
        <v>12954</v>
      </c>
      <c r="C5201" t="s">
        <v>12955</v>
      </c>
      <c r="D5201" t="s">
        <v>453</v>
      </c>
      <c r="E5201" s="2">
        <v>2</v>
      </c>
      <c r="F5201" t="s">
        <v>2206</v>
      </c>
      <c r="G5201" s="2">
        <v>416</v>
      </c>
      <c r="H5201" t="s">
        <v>1405</v>
      </c>
    </row>
    <row r="5202" spans="1:8" x14ac:dyDescent="0.15">
      <c r="A5202" s="232">
        <v>5226</v>
      </c>
      <c r="B5202" t="s">
        <v>12956</v>
      </c>
      <c r="C5202" t="s">
        <v>12957</v>
      </c>
      <c r="D5202" t="s">
        <v>453</v>
      </c>
      <c r="E5202" s="2">
        <v>2</v>
      </c>
      <c r="F5202" t="s">
        <v>2206</v>
      </c>
      <c r="G5202" s="2">
        <v>602</v>
      </c>
      <c r="H5202" t="s">
        <v>1405</v>
      </c>
    </row>
    <row r="5203" spans="1:8" x14ac:dyDescent="0.15">
      <c r="A5203" s="232">
        <v>5227</v>
      </c>
      <c r="B5203" t="s">
        <v>12958</v>
      </c>
      <c r="C5203" t="s">
        <v>12959</v>
      </c>
      <c r="D5203" t="s">
        <v>453</v>
      </c>
      <c r="E5203" s="2">
        <v>2</v>
      </c>
      <c r="F5203" t="s">
        <v>2206</v>
      </c>
      <c r="G5203" s="2">
        <v>926</v>
      </c>
      <c r="H5203" t="s">
        <v>1405</v>
      </c>
    </row>
    <row r="5204" spans="1:8" x14ac:dyDescent="0.15">
      <c r="A5204" s="232">
        <v>5228</v>
      </c>
      <c r="B5204" t="s">
        <v>12960</v>
      </c>
      <c r="C5204" t="s">
        <v>12961</v>
      </c>
      <c r="D5204" t="s">
        <v>453</v>
      </c>
      <c r="E5204" s="2">
        <v>2</v>
      </c>
      <c r="F5204" t="s">
        <v>2206</v>
      </c>
      <c r="G5204" s="2">
        <v>423</v>
      </c>
      <c r="H5204" t="s">
        <v>1405</v>
      </c>
    </row>
    <row r="5205" spans="1:8" x14ac:dyDescent="0.15">
      <c r="A5205" s="232">
        <v>5229</v>
      </c>
      <c r="B5205" t="s">
        <v>12962</v>
      </c>
      <c r="C5205" t="s">
        <v>12963</v>
      </c>
      <c r="D5205" t="s">
        <v>453</v>
      </c>
      <c r="E5205" s="2">
        <v>1</v>
      </c>
      <c r="F5205" t="s">
        <v>2206</v>
      </c>
      <c r="G5205" s="2">
        <v>10728</v>
      </c>
      <c r="H5205" t="s">
        <v>1405</v>
      </c>
    </row>
    <row r="5206" spans="1:8" x14ac:dyDescent="0.15">
      <c r="A5206" s="232">
        <v>5230</v>
      </c>
      <c r="B5206" t="s">
        <v>12964</v>
      </c>
      <c r="C5206" t="s">
        <v>12965</v>
      </c>
      <c r="D5206" t="s">
        <v>453</v>
      </c>
      <c r="E5206" s="2">
        <v>1</v>
      </c>
      <c r="F5206" t="s">
        <v>2206</v>
      </c>
      <c r="G5206" s="2">
        <v>10806</v>
      </c>
      <c r="H5206" t="s">
        <v>1405</v>
      </c>
    </row>
    <row r="5207" spans="1:8" x14ac:dyDescent="0.15">
      <c r="A5207" s="232">
        <v>5231</v>
      </c>
      <c r="B5207" t="s">
        <v>6078</v>
      </c>
      <c r="C5207" t="s">
        <v>6079</v>
      </c>
      <c r="D5207" t="s">
        <v>453</v>
      </c>
      <c r="E5207" s="2">
        <v>1</v>
      </c>
      <c r="F5207" t="s">
        <v>2206</v>
      </c>
      <c r="G5207" s="2">
        <v>10517</v>
      </c>
      <c r="H5207" t="s">
        <v>1405</v>
      </c>
    </row>
    <row r="5208" spans="1:8" x14ac:dyDescent="0.15">
      <c r="A5208" s="232">
        <v>5232</v>
      </c>
      <c r="B5208" t="s">
        <v>12966</v>
      </c>
      <c r="C5208" t="s">
        <v>12967</v>
      </c>
      <c r="D5208" t="s">
        <v>439</v>
      </c>
      <c r="E5208" s="2">
        <v>4</v>
      </c>
      <c r="F5208" t="s">
        <v>1910</v>
      </c>
      <c r="G5208" s="2">
        <v>971112</v>
      </c>
      <c r="H5208" t="s">
        <v>1405</v>
      </c>
    </row>
    <row r="5209" spans="1:8" x14ac:dyDescent="0.15">
      <c r="A5209" s="232">
        <v>5233</v>
      </c>
      <c r="B5209" t="s">
        <v>12968</v>
      </c>
      <c r="C5209" t="s">
        <v>12969</v>
      </c>
      <c r="D5209" t="s">
        <v>439</v>
      </c>
      <c r="E5209" s="2">
        <v>4</v>
      </c>
      <c r="F5209" t="s">
        <v>2003</v>
      </c>
      <c r="G5209" s="2">
        <v>970408</v>
      </c>
      <c r="H5209" t="s">
        <v>1405</v>
      </c>
    </row>
    <row r="5210" spans="1:8" x14ac:dyDescent="0.15">
      <c r="A5210" s="232">
        <v>5234</v>
      </c>
      <c r="B5210" t="s">
        <v>12970</v>
      </c>
      <c r="C5210" t="s">
        <v>12971</v>
      </c>
      <c r="D5210" t="s">
        <v>10134</v>
      </c>
      <c r="E5210" s="2" t="s">
        <v>66</v>
      </c>
      <c r="F5210" t="s">
        <v>2070</v>
      </c>
      <c r="G5210" s="2">
        <v>980214</v>
      </c>
      <c r="H5210" t="s">
        <v>1405</v>
      </c>
    </row>
    <row r="5211" spans="1:8" x14ac:dyDescent="0.15">
      <c r="A5211" s="232">
        <v>5235</v>
      </c>
      <c r="B5211" t="s">
        <v>12972</v>
      </c>
      <c r="C5211" t="s">
        <v>12973</v>
      </c>
      <c r="D5211" t="s">
        <v>10134</v>
      </c>
      <c r="E5211" s="2" t="s">
        <v>66</v>
      </c>
      <c r="F5211" t="s">
        <v>2528</v>
      </c>
      <c r="G5211" s="2">
        <v>971124</v>
      </c>
      <c r="H5211" t="s">
        <v>1405</v>
      </c>
    </row>
    <row r="5212" spans="1:8" x14ac:dyDescent="0.15">
      <c r="A5212" s="232">
        <v>5236</v>
      </c>
      <c r="B5212" t="s">
        <v>12974</v>
      </c>
      <c r="C5212" t="s">
        <v>12975</v>
      </c>
      <c r="D5212" t="s">
        <v>10134</v>
      </c>
      <c r="E5212" s="2" t="s">
        <v>70</v>
      </c>
      <c r="F5212" t="s">
        <v>1901</v>
      </c>
      <c r="G5212" s="2">
        <v>960607</v>
      </c>
      <c r="H5212" t="s">
        <v>1405</v>
      </c>
    </row>
    <row r="5213" spans="1:8" x14ac:dyDescent="0.15">
      <c r="A5213" s="232">
        <v>5237</v>
      </c>
      <c r="B5213" t="s">
        <v>12976</v>
      </c>
      <c r="C5213" t="s">
        <v>2913</v>
      </c>
      <c r="D5213" t="s">
        <v>10134</v>
      </c>
      <c r="E5213" s="2" t="s">
        <v>70</v>
      </c>
      <c r="F5213" t="s">
        <v>1901</v>
      </c>
      <c r="G5213" s="2">
        <v>960509</v>
      </c>
      <c r="H5213" t="s">
        <v>1405</v>
      </c>
    </row>
    <row r="5214" spans="1:8" x14ac:dyDescent="0.15">
      <c r="A5214" s="232">
        <v>5238</v>
      </c>
      <c r="B5214" t="s">
        <v>12977</v>
      </c>
      <c r="C5214" t="s">
        <v>12978</v>
      </c>
      <c r="D5214" t="s">
        <v>10134</v>
      </c>
      <c r="E5214" s="2" t="s">
        <v>76</v>
      </c>
      <c r="F5214" t="s">
        <v>2021</v>
      </c>
      <c r="G5214" s="2">
        <v>950916</v>
      </c>
      <c r="H5214" t="s">
        <v>1405</v>
      </c>
    </row>
    <row r="5215" spans="1:8" x14ac:dyDescent="0.15">
      <c r="A5215" s="232">
        <v>5239</v>
      </c>
      <c r="B5215" t="s">
        <v>12979</v>
      </c>
      <c r="C5215" t="s">
        <v>12980</v>
      </c>
      <c r="D5215" t="s">
        <v>383</v>
      </c>
      <c r="E5215" s="2">
        <v>1</v>
      </c>
      <c r="F5215" t="s">
        <v>1910</v>
      </c>
      <c r="G5215" s="2">
        <v>10424</v>
      </c>
      <c r="H5215" t="s">
        <v>1405</v>
      </c>
    </row>
    <row r="5216" spans="1:8" x14ac:dyDescent="0.15">
      <c r="A5216" s="232">
        <v>5240</v>
      </c>
      <c r="B5216" t="s">
        <v>12981</v>
      </c>
      <c r="C5216" t="s">
        <v>12982</v>
      </c>
      <c r="D5216" t="s">
        <v>383</v>
      </c>
      <c r="E5216" s="2">
        <v>1</v>
      </c>
      <c r="F5216" t="s">
        <v>2212</v>
      </c>
      <c r="G5216" s="2">
        <v>11115</v>
      </c>
      <c r="H5216" t="s">
        <v>1405</v>
      </c>
    </row>
    <row r="5217" spans="1:8" x14ac:dyDescent="0.15">
      <c r="A5217" s="232">
        <v>5241</v>
      </c>
      <c r="B5217" t="s">
        <v>12983</v>
      </c>
      <c r="C5217" t="s">
        <v>12984</v>
      </c>
      <c r="D5217" t="s">
        <v>383</v>
      </c>
      <c r="E5217" s="2">
        <v>1</v>
      </c>
      <c r="F5217" t="s">
        <v>1901</v>
      </c>
      <c r="G5217" s="2">
        <v>10624</v>
      </c>
      <c r="H5217" t="s">
        <v>1405</v>
      </c>
    </row>
    <row r="5218" spans="1:8" x14ac:dyDescent="0.15">
      <c r="A5218" s="232">
        <v>5242</v>
      </c>
      <c r="B5218" t="s">
        <v>12985</v>
      </c>
      <c r="C5218" t="s">
        <v>12986</v>
      </c>
      <c r="D5218" t="s">
        <v>383</v>
      </c>
      <c r="E5218" s="2">
        <v>1</v>
      </c>
      <c r="F5218" t="s">
        <v>1945</v>
      </c>
      <c r="G5218" s="2">
        <v>11105</v>
      </c>
      <c r="H5218" t="s">
        <v>1405</v>
      </c>
    </row>
    <row r="5219" spans="1:8" x14ac:dyDescent="0.15">
      <c r="A5219" s="232">
        <v>5243</v>
      </c>
      <c r="B5219" t="s">
        <v>12987</v>
      </c>
      <c r="C5219" t="s">
        <v>12988</v>
      </c>
      <c r="D5219" t="s">
        <v>383</v>
      </c>
      <c r="E5219" s="2">
        <v>1</v>
      </c>
      <c r="F5219" t="s">
        <v>1910</v>
      </c>
      <c r="G5219" s="2">
        <v>10921</v>
      </c>
      <c r="H5219" t="s">
        <v>1405</v>
      </c>
    </row>
    <row r="5220" spans="1:8" x14ac:dyDescent="0.15">
      <c r="A5220" s="232">
        <v>5244</v>
      </c>
      <c r="B5220" t="s">
        <v>12989</v>
      </c>
      <c r="C5220" t="s">
        <v>12990</v>
      </c>
      <c r="D5220" t="s">
        <v>383</v>
      </c>
      <c r="E5220" s="2">
        <v>1</v>
      </c>
      <c r="F5220" t="s">
        <v>27</v>
      </c>
      <c r="G5220" s="2">
        <v>11122</v>
      </c>
      <c r="H5220" t="s">
        <v>1405</v>
      </c>
    </row>
    <row r="5221" spans="1:8" x14ac:dyDescent="0.15">
      <c r="A5221" s="232">
        <v>5245</v>
      </c>
      <c r="B5221" t="s">
        <v>12991</v>
      </c>
      <c r="C5221" t="s">
        <v>12992</v>
      </c>
      <c r="D5221" t="s">
        <v>383</v>
      </c>
      <c r="E5221" s="2">
        <v>1</v>
      </c>
      <c r="F5221" t="s">
        <v>1910</v>
      </c>
      <c r="G5221" s="2">
        <v>20108</v>
      </c>
      <c r="H5221" t="s">
        <v>1405</v>
      </c>
    </row>
    <row r="5222" spans="1:8" x14ac:dyDescent="0.15">
      <c r="A5222" s="232">
        <v>5246</v>
      </c>
      <c r="B5222" t="s">
        <v>12993</v>
      </c>
      <c r="C5222" t="s">
        <v>12994</v>
      </c>
      <c r="D5222" t="s">
        <v>383</v>
      </c>
      <c r="E5222" s="2">
        <v>1</v>
      </c>
      <c r="F5222" t="s">
        <v>2031</v>
      </c>
      <c r="G5222" s="2">
        <v>10928</v>
      </c>
      <c r="H5222" t="s">
        <v>1405</v>
      </c>
    </row>
    <row r="5223" spans="1:8" x14ac:dyDescent="0.15">
      <c r="A5223" s="232">
        <v>5247</v>
      </c>
      <c r="B5223" t="s">
        <v>12995</v>
      </c>
      <c r="C5223" t="s">
        <v>12996</v>
      </c>
      <c r="D5223" t="s">
        <v>383</v>
      </c>
      <c r="E5223" s="2">
        <v>1</v>
      </c>
      <c r="F5223" t="s">
        <v>1910</v>
      </c>
      <c r="G5223" s="2">
        <v>11224</v>
      </c>
      <c r="H5223" t="s">
        <v>1405</v>
      </c>
    </row>
    <row r="5224" spans="1:8" x14ac:dyDescent="0.15">
      <c r="A5224" s="232">
        <v>5248</v>
      </c>
      <c r="B5224" t="s">
        <v>12997</v>
      </c>
      <c r="C5224" t="s">
        <v>12998</v>
      </c>
      <c r="D5224" t="s">
        <v>383</v>
      </c>
      <c r="E5224" s="2">
        <v>1</v>
      </c>
      <c r="F5224" t="s">
        <v>1910</v>
      </c>
      <c r="G5224" s="2">
        <v>10704</v>
      </c>
      <c r="H5224" t="s">
        <v>1405</v>
      </c>
    </row>
    <row r="5225" spans="1:8" x14ac:dyDescent="0.15">
      <c r="A5225" s="232">
        <v>5249</v>
      </c>
      <c r="B5225" t="s">
        <v>12999</v>
      </c>
      <c r="C5225" t="s">
        <v>13000</v>
      </c>
      <c r="D5225" t="s">
        <v>383</v>
      </c>
      <c r="E5225" s="2">
        <v>1</v>
      </c>
      <c r="F5225" t="s">
        <v>2137</v>
      </c>
      <c r="G5225" s="2">
        <v>10614</v>
      </c>
      <c r="H5225" t="s">
        <v>1405</v>
      </c>
    </row>
    <row r="5226" spans="1:8" x14ac:dyDescent="0.15">
      <c r="A5226" s="232">
        <v>5250</v>
      </c>
      <c r="B5226" t="s">
        <v>13001</v>
      </c>
      <c r="C5226" t="s">
        <v>13002</v>
      </c>
      <c r="D5226" t="s">
        <v>411</v>
      </c>
      <c r="E5226" s="2">
        <v>1</v>
      </c>
      <c r="F5226" t="s">
        <v>1910</v>
      </c>
      <c r="G5226" s="2">
        <v>10928</v>
      </c>
      <c r="H5226" t="s">
        <v>1405</v>
      </c>
    </row>
    <row r="5227" spans="1:8" x14ac:dyDescent="0.15">
      <c r="A5227" s="232">
        <v>5251</v>
      </c>
      <c r="B5227" t="s">
        <v>13003</v>
      </c>
      <c r="C5227" t="s">
        <v>13004</v>
      </c>
      <c r="D5227" t="s">
        <v>397</v>
      </c>
      <c r="E5227" s="2">
        <v>2</v>
      </c>
      <c r="F5227" t="s">
        <v>2256</v>
      </c>
      <c r="G5227" s="2">
        <v>1206</v>
      </c>
      <c r="H5227" t="s">
        <v>1405</v>
      </c>
    </row>
    <row r="5228" spans="1:8" x14ac:dyDescent="0.15">
      <c r="A5228" s="232">
        <v>5252</v>
      </c>
      <c r="B5228" t="s">
        <v>13005</v>
      </c>
      <c r="C5228" t="s">
        <v>13006</v>
      </c>
      <c r="D5228" t="s">
        <v>397</v>
      </c>
      <c r="E5228" s="2">
        <v>1</v>
      </c>
      <c r="F5228" t="s">
        <v>2055</v>
      </c>
      <c r="G5228" s="2">
        <v>10801</v>
      </c>
      <c r="H5228" t="s">
        <v>1405</v>
      </c>
    </row>
    <row r="5229" spans="1:8" x14ac:dyDescent="0.15">
      <c r="A5229" s="232">
        <v>5253</v>
      </c>
      <c r="B5229" t="s">
        <v>13007</v>
      </c>
      <c r="C5229" t="s">
        <v>13008</v>
      </c>
      <c r="D5229" t="s">
        <v>421</v>
      </c>
      <c r="E5229" s="2">
        <v>1</v>
      </c>
      <c r="F5229" t="s">
        <v>2087</v>
      </c>
      <c r="G5229" s="2">
        <v>10914</v>
      </c>
      <c r="H5229" t="s">
        <v>1405</v>
      </c>
    </row>
    <row r="5230" spans="1:8" x14ac:dyDescent="0.15">
      <c r="A5230" s="232">
        <v>5254</v>
      </c>
      <c r="B5230" t="s">
        <v>13009</v>
      </c>
      <c r="C5230" t="s">
        <v>13010</v>
      </c>
      <c r="D5230" t="s">
        <v>421</v>
      </c>
      <c r="E5230" s="2">
        <v>1</v>
      </c>
      <c r="F5230" t="s">
        <v>2003</v>
      </c>
      <c r="G5230" s="2">
        <v>10730</v>
      </c>
      <c r="H5230" t="s">
        <v>1405</v>
      </c>
    </row>
    <row r="5231" spans="1:8" x14ac:dyDescent="0.15">
      <c r="A5231" s="232">
        <v>5255</v>
      </c>
      <c r="B5231" t="s">
        <v>13011</v>
      </c>
      <c r="C5231" t="s">
        <v>13012</v>
      </c>
      <c r="D5231" t="s">
        <v>421</v>
      </c>
      <c r="E5231" s="2">
        <v>1</v>
      </c>
      <c r="F5231" t="s">
        <v>1921</v>
      </c>
      <c r="G5231" s="2">
        <v>10409</v>
      </c>
      <c r="H5231" t="s">
        <v>1405</v>
      </c>
    </row>
    <row r="5232" spans="1:8" x14ac:dyDescent="0.15">
      <c r="A5232" s="232">
        <v>5256</v>
      </c>
      <c r="B5232" t="s">
        <v>13013</v>
      </c>
      <c r="C5232" t="s">
        <v>13014</v>
      </c>
      <c r="D5232" t="s">
        <v>421</v>
      </c>
      <c r="E5232" s="2">
        <v>1</v>
      </c>
      <c r="F5232" t="s">
        <v>1932</v>
      </c>
      <c r="G5232" s="2">
        <v>10923</v>
      </c>
      <c r="H5232" t="s">
        <v>1405</v>
      </c>
    </row>
    <row r="5233" spans="1:8" x14ac:dyDescent="0.15">
      <c r="A5233" s="232">
        <v>5257</v>
      </c>
      <c r="B5233" t="s">
        <v>13015</v>
      </c>
      <c r="C5233" t="s">
        <v>13016</v>
      </c>
      <c r="D5233" t="s">
        <v>421</v>
      </c>
      <c r="E5233" s="2">
        <v>1</v>
      </c>
      <c r="F5233" t="s">
        <v>1901</v>
      </c>
      <c r="G5233" s="2">
        <v>11118</v>
      </c>
      <c r="H5233" t="s">
        <v>1405</v>
      </c>
    </row>
    <row r="5234" spans="1:8" x14ac:dyDescent="0.15">
      <c r="A5234" s="232">
        <v>5258</v>
      </c>
      <c r="B5234" t="s">
        <v>13017</v>
      </c>
      <c r="C5234" t="s">
        <v>13018</v>
      </c>
      <c r="D5234" t="s">
        <v>421</v>
      </c>
      <c r="E5234" s="2">
        <v>1</v>
      </c>
      <c r="F5234" t="s">
        <v>2262</v>
      </c>
      <c r="G5234" s="2">
        <v>10830</v>
      </c>
      <c r="H5234" t="s">
        <v>1405</v>
      </c>
    </row>
    <row r="5235" spans="1:8" x14ac:dyDescent="0.15">
      <c r="A5235" s="232">
        <v>5259</v>
      </c>
      <c r="B5235" t="s">
        <v>13019</v>
      </c>
      <c r="C5235" t="s">
        <v>13020</v>
      </c>
      <c r="D5235" t="s">
        <v>421</v>
      </c>
      <c r="E5235" s="2">
        <v>1</v>
      </c>
      <c r="F5235" t="s">
        <v>1932</v>
      </c>
      <c r="G5235" s="2">
        <v>11012</v>
      </c>
      <c r="H5235" t="s">
        <v>1405</v>
      </c>
    </row>
    <row r="5236" spans="1:8" x14ac:dyDescent="0.15">
      <c r="A5236" s="232">
        <v>5260</v>
      </c>
      <c r="B5236" t="s">
        <v>13021</v>
      </c>
      <c r="C5236" t="s">
        <v>13022</v>
      </c>
      <c r="D5236" t="s">
        <v>421</v>
      </c>
      <c r="E5236" s="2">
        <v>1</v>
      </c>
      <c r="F5236" t="s">
        <v>2003</v>
      </c>
      <c r="G5236" s="2">
        <v>10601</v>
      </c>
      <c r="H5236" t="s">
        <v>1405</v>
      </c>
    </row>
    <row r="5237" spans="1:8" x14ac:dyDescent="0.15">
      <c r="A5237" s="232">
        <v>5261</v>
      </c>
      <c r="B5237" t="s">
        <v>13023</v>
      </c>
      <c r="C5237" t="s">
        <v>13024</v>
      </c>
      <c r="D5237" t="s">
        <v>421</v>
      </c>
      <c r="E5237" s="2">
        <v>1</v>
      </c>
      <c r="F5237" t="s">
        <v>2003</v>
      </c>
      <c r="G5237" s="2">
        <v>10714</v>
      </c>
      <c r="H5237" t="s">
        <v>1405</v>
      </c>
    </row>
    <row r="5238" spans="1:8" x14ac:dyDescent="0.15">
      <c r="A5238" s="232">
        <v>5262</v>
      </c>
      <c r="B5238" t="s">
        <v>13025</v>
      </c>
      <c r="C5238" t="s">
        <v>13026</v>
      </c>
      <c r="D5238" t="s">
        <v>421</v>
      </c>
      <c r="E5238" s="2">
        <v>1</v>
      </c>
      <c r="F5238" t="s">
        <v>2262</v>
      </c>
      <c r="G5238" s="2">
        <v>10726</v>
      </c>
      <c r="H5238" t="s">
        <v>1405</v>
      </c>
    </row>
    <row r="5239" spans="1:8" x14ac:dyDescent="0.15">
      <c r="A5239" s="232">
        <v>5263</v>
      </c>
      <c r="B5239" t="s">
        <v>13027</v>
      </c>
      <c r="C5239" t="s">
        <v>13028</v>
      </c>
      <c r="D5239" t="s">
        <v>421</v>
      </c>
      <c r="E5239" s="2">
        <v>1</v>
      </c>
      <c r="F5239" t="s">
        <v>2021</v>
      </c>
      <c r="G5239" s="2">
        <v>10508</v>
      </c>
      <c r="H5239" t="s">
        <v>1405</v>
      </c>
    </row>
    <row r="5240" spans="1:8" x14ac:dyDescent="0.15">
      <c r="A5240" s="232">
        <v>5264</v>
      </c>
      <c r="B5240" t="s">
        <v>13029</v>
      </c>
      <c r="C5240" t="s">
        <v>13030</v>
      </c>
      <c r="D5240" t="s">
        <v>421</v>
      </c>
      <c r="E5240" s="2">
        <v>1</v>
      </c>
      <c r="F5240" t="s">
        <v>2003</v>
      </c>
      <c r="G5240" s="2">
        <v>10713</v>
      </c>
      <c r="H5240" t="s">
        <v>1405</v>
      </c>
    </row>
    <row r="5241" spans="1:8" x14ac:dyDescent="0.15">
      <c r="A5241" s="232">
        <v>5265</v>
      </c>
      <c r="B5241" t="s">
        <v>13031</v>
      </c>
      <c r="C5241" t="s">
        <v>13032</v>
      </c>
      <c r="D5241" t="s">
        <v>421</v>
      </c>
      <c r="E5241" s="2">
        <v>1</v>
      </c>
      <c r="F5241" t="s">
        <v>2055</v>
      </c>
      <c r="G5241" s="2">
        <v>10425</v>
      </c>
      <c r="H5241" t="s">
        <v>1405</v>
      </c>
    </row>
    <row r="5242" spans="1:8" x14ac:dyDescent="0.15">
      <c r="A5242" s="232">
        <v>5266</v>
      </c>
      <c r="B5242" t="s">
        <v>13033</v>
      </c>
      <c r="C5242" t="s">
        <v>13034</v>
      </c>
      <c r="D5242" t="s">
        <v>421</v>
      </c>
      <c r="E5242" s="2">
        <v>1</v>
      </c>
      <c r="F5242" t="s">
        <v>2055</v>
      </c>
      <c r="G5242" s="2">
        <v>10403</v>
      </c>
      <c r="H5242" t="s">
        <v>1405</v>
      </c>
    </row>
    <row r="5243" spans="1:8" x14ac:dyDescent="0.15">
      <c r="A5243" s="232">
        <v>5267</v>
      </c>
      <c r="B5243" t="s">
        <v>13035</v>
      </c>
      <c r="C5243" t="s">
        <v>13036</v>
      </c>
      <c r="D5243" t="s">
        <v>421</v>
      </c>
      <c r="E5243" s="2">
        <v>1</v>
      </c>
      <c r="F5243" t="s">
        <v>27</v>
      </c>
      <c r="G5243" s="2">
        <v>11006</v>
      </c>
      <c r="H5243" t="s">
        <v>1405</v>
      </c>
    </row>
    <row r="5244" spans="1:8" x14ac:dyDescent="0.15">
      <c r="A5244" s="232">
        <v>5268</v>
      </c>
      <c r="B5244" t="s">
        <v>13037</v>
      </c>
      <c r="C5244" t="s">
        <v>13038</v>
      </c>
      <c r="D5244" t="s">
        <v>421</v>
      </c>
      <c r="E5244" s="2">
        <v>1</v>
      </c>
      <c r="F5244" t="s">
        <v>2003</v>
      </c>
      <c r="G5244" s="2">
        <v>20102</v>
      </c>
      <c r="H5244" t="s">
        <v>1405</v>
      </c>
    </row>
    <row r="5245" spans="1:8" x14ac:dyDescent="0.15">
      <c r="A5245" s="232">
        <v>5269</v>
      </c>
      <c r="B5245" t="s">
        <v>13039</v>
      </c>
      <c r="C5245" t="s">
        <v>13040</v>
      </c>
      <c r="D5245" t="s">
        <v>421</v>
      </c>
      <c r="E5245" s="2">
        <v>1</v>
      </c>
      <c r="F5245" t="s">
        <v>2003</v>
      </c>
      <c r="G5245" s="2">
        <v>11108</v>
      </c>
      <c r="H5245" t="s">
        <v>1405</v>
      </c>
    </row>
    <row r="5246" spans="1:8" x14ac:dyDescent="0.15">
      <c r="A5246" s="232">
        <v>5270</v>
      </c>
      <c r="B5246" t="s">
        <v>13041</v>
      </c>
      <c r="C5246" t="s">
        <v>13042</v>
      </c>
      <c r="D5246" t="s">
        <v>421</v>
      </c>
      <c r="E5246" s="2">
        <v>1</v>
      </c>
      <c r="F5246" t="s">
        <v>1932</v>
      </c>
      <c r="G5246" s="2">
        <v>10718</v>
      </c>
      <c r="H5246" t="s">
        <v>1405</v>
      </c>
    </row>
    <row r="5247" spans="1:8" x14ac:dyDescent="0.15">
      <c r="A5247" s="232">
        <v>5271</v>
      </c>
      <c r="B5247" t="s">
        <v>13043</v>
      </c>
      <c r="C5247" t="s">
        <v>13044</v>
      </c>
      <c r="D5247" t="s">
        <v>421</v>
      </c>
      <c r="E5247" s="2">
        <v>1</v>
      </c>
      <c r="F5247" t="s">
        <v>2137</v>
      </c>
      <c r="G5247" s="2">
        <v>10803</v>
      </c>
      <c r="H5247" t="s">
        <v>1405</v>
      </c>
    </row>
    <row r="5248" spans="1:8" x14ac:dyDescent="0.15">
      <c r="A5248" s="232">
        <v>5272</v>
      </c>
      <c r="B5248" t="s">
        <v>13045</v>
      </c>
      <c r="C5248" t="s">
        <v>13046</v>
      </c>
      <c r="D5248" t="s">
        <v>421</v>
      </c>
      <c r="E5248" s="2">
        <v>1</v>
      </c>
      <c r="F5248" t="s">
        <v>2021</v>
      </c>
      <c r="G5248" s="2">
        <v>20224</v>
      </c>
      <c r="H5248" t="s">
        <v>1405</v>
      </c>
    </row>
    <row r="5249" spans="1:8" x14ac:dyDescent="0.15">
      <c r="A5249" s="232">
        <v>5273</v>
      </c>
      <c r="B5249" t="s">
        <v>13047</v>
      </c>
      <c r="C5249" t="s">
        <v>13048</v>
      </c>
      <c r="D5249" t="s">
        <v>421</v>
      </c>
      <c r="E5249" s="2">
        <v>1</v>
      </c>
      <c r="F5249" t="s">
        <v>1910</v>
      </c>
      <c r="G5249" s="2">
        <v>10714</v>
      </c>
      <c r="H5249" t="s">
        <v>1405</v>
      </c>
    </row>
    <row r="5250" spans="1:8" x14ac:dyDescent="0.15">
      <c r="A5250" s="232">
        <v>5274</v>
      </c>
      <c r="B5250" t="s">
        <v>13049</v>
      </c>
      <c r="C5250" t="s">
        <v>13050</v>
      </c>
      <c r="D5250" t="s">
        <v>421</v>
      </c>
      <c r="E5250" s="2">
        <v>1</v>
      </c>
      <c r="F5250" t="s">
        <v>1964</v>
      </c>
      <c r="G5250" s="2">
        <v>11109</v>
      </c>
      <c r="H5250" t="s">
        <v>1405</v>
      </c>
    </row>
    <row r="5251" spans="1:8" x14ac:dyDescent="0.15">
      <c r="A5251" s="232">
        <v>5275</v>
      </c>
      <c r="B5251" t="s">
        <v>13051</v>
      </c>
      <c r="C5251" t="s">
        <v>13052</v>
      </c>
      <c r="D5251" t="s">
        <v>421</v>
      </c>
      <c r="E5251" s="2">
        <v>1</v>
      </c>
      <c r="F5251" t="s">
        <v>1932</v>
      </c>
      <c r="G5251" s="2">
        <v>11201</v>
      </c>
      <c r="H5251" t="s">
        <v>1405</v>
      </c>
    </row>
    <row r="5252" spans="1:8" x14ac:dyDescent="0.15">
      <c r="A5252" s="232">
        <v>5276</v>
      </c>
      <c r="B5252" t="s">
        <v>13053</v>
      </c>
      <c r="C5252" t="s">
        <v>13054</v>
      </c>
      <c r="D5252" t="s">
        <v>421</v>
      </c>
      <c r="E5252" s="2">
        <v>1</v>
      </c>
      <c r="F5252" t="s">
        <v>1932</v>
      </c>
      <c r="G5252" s="2">
        <v>10521</v>
      </c>
      <c r="H5252" t="s">
        <v>1405</v>
      </c>
    </row>
    <row r="5253" spans="1:8" x14ac:dyDescent="0.15">
      <c r="A5253" s="232">
        <v>5277</v>
      </c>
      <c r="B5253" t="s">
        <v>13055</v>
      </c>
      <c r="C5253" t="s">
        <v>13056</v>
      </c>
      <c r="D5253" t="s">
        <v>421</v>
      </c>
      <c r="E5253" s="2">
        <v>1</v>
      </c>
      <c r="F5253" t="s">
        <v>1948</v>
      </c>
      <c r="G5253" s="2">
        <v>10404</v>
      </c>
      <c r="H5253" t="s">
        <v>1405</v>
      </c>
    </row>
    <row r="5254" spans="1:8" x14ac:dyDescent="0.15">
      <c r="A5254" s="232">
        <v>5278</v>
      </c>
      <c r="B5254" t="s">
        <v>13057</v>
      </c>
      <c r="C5254" t="s">
        <v>13058</v>
      </c>
      <c r="D5254" t="s">
        <v>421</v>
      </c>
      <c r="E5254" s="2">
        <v>1</v>
      </c>
      <c r="F5254" t="s">
        <v>1932</v>
      </c>
      <c r="G5254" s="2">
        <v>11019</v>
      </c>
      <c r="H5254" t="s">
        <v>1405</v>
      </c>
    </row>
    <row r="5255" spans="1:8" x14ac:dyDescent="0.15">
      <c r="A5255" s="232">
        <v>5279</v>
      </c>
      <c r="B5255" t="s">
        <v>13059</v>
      </c>
      <c r="C5255" t="s">
        <v>13060</v>
      </c>
      <c r="D5255" t="s">
        <v>421</v>
      </c>
      <c r="E5255" s="2">
        <v>1</v>
      </c>
      <c r="F5255" t="s">
        <v>2021</v>
      </c>
      <c r="G5255" s="2">
        <v>20306</v>
      </c>
      <c r="H5255" t="s">
        <v>1405</v>
      </c>
    </row>
    <row r="5256" spans="1:8" x14ac:dyDescent="0.15">
      <c r="A5256" s="232">
        <v>5280</v>
      </c>
      <c r="B5256" t="s">
        <v>13061</v>
      </c>
      <c r="C5256" t="s">
        <v>13062</v>
      </c>
      <c r="D5256" t="s">
        <v>421</v>
      </c>
      <c r="E5256" s="2">
        <v>1</v>
      </c>
      <c r="F5256" t="s">
        <v>2055</v>
      </c>
      <c r="G5256" s="2">
        <v>11209</v>
      </c>
      <c r="H5256" t="s">
        <v>1405</v>
      </c>
    </row>
    <row r="5257" spans="1:8" x14ac:dyDescent="0.15">
      <c r="A5257" s="232">
        <v>5281</v>
      </c>
      <c r="B5257" t="s">
        <v>13063</v>
      </c>
      <c r="C5257" t="s">
        <v>13064</v>
      </c>
      <c r="D5257" t="s">
        <v>421</v>
      </c>
      <c r="E5257" s="2">
        <v>1</v>
      </c>
      <c r="F5257" t="s">
        <v>1921</v>
      </c>
      <c r="G5257" s="2">
        <v>10404</v>
      </c>
      <c r="H5257" t="s">
        <v>1405</v>
      </c>
    </row>
    <row r="5258" spans="1:8" x14ac:dyDescent="0.15">
      <c r="A5258" s="232">
        <v>5282</v>
      </c>
      <c r="B5258" t="s">
        <v>13065</v>
      </c>
      <c r="C5258" t="s">
        <v>13066</v>
      </c>
      <c r="D5258" t="s">
        <v>421</v>
      </c>
      <c r="E5258" s="2">
        <v>1</v>
      </c>
      <c r="F5258" t="s">
        <v>2206</v>
      </c>
      <c r="G5258" s="2">
        <v>10515</v>
      </c>
      <c r="H5258" t="s">
        <v>1405</v>
      </c>
    </row>
    <row r="5259" spans="1:8" x14ac:dyDescent="0.15">
      <c r="A5259" s="232">
        <v>5283</v>
      </c>
      <c r="B5259" t="s">
        <v>13067</v>
      </c>
      <c r="C5259" t="s">
        <v>13068</v>
      </c>
      <c r="D5259" t="s">
        <v>421</v>
      </c>
      <c r="E5259" s="2">
        <v>1</v>
      </c>
      <c r="F5259" t="s">
        <v>1917</v>
      </c>
      <c r="G5259" s="2">
        <v>10924</v>
      </c>
      <c r="H5259" t="s">
        <v>1405</v>
      </c>
    </row>
    <row r="5260" spans="1:8" x14ac:dyDescent="0.15">
      <c r="A5260" s="232">
        <v>5284</v>
      </c>
      <c r="B5260" t="s">
        <v>13069</v>
      </c>
      <c r="C5260" t="s">
        <v>13070</v>
      </c>
      <c r="D5260" t="s">
        <v>421</v>
      </c>
      <c r="E5260" s="2">
        <v>1</v>
      </c>
      <c r="F5260" t="s">
        <v>1910</v>
      </c>
      <c r="G5260" s="2">
        <v>10709</v>
      </c>
      <c r="H5260" t="s">
        <v>1405</v>
      </c>
    </row>
    <row r="5261" spans="1:8" x14ac:dyDescent="0.15">
      <c r="A5261" s="232">
        <v>5285</v>
      </c>
      <c r="B5261" t="s">
        <v>13071</v>
      </c>
      <c r="C5261" t="s">
        <v>13072</v>
      </c>
      <c r="D5261" t="s">
        <v>421</v>
      </c>
      <c r="E5261" s="2">
        <v>1</v>
      </c>
      <c r="F5261" t="s">
        <v>1910</v>
      </c>
      <c r="G5261" s="2">
        <v>20201</v>
      </c>
      <c r="H5261" t="s">
        <v>1405</v>
      </c>
    </row>
    <row r="5262" spans="1:8" x14ac:dyDescent="0.15">
      <c r="A5262" s="232">
        <v>5286</v>
      </c>
      <c r="B5262" t="s">
        <v>13073</v>
      </c>
      <c r="C5262" t="s">
        <v>13074</v>
      </c>
      <c r="D5262" t="s">
        <v>421</v>
      </c>
      <c r="E5262" s="2">
        <v>1</v>
      </c>
      <c r="F5262" t="s">
        <v>2021</v>
      </c>
      <c r="G5262" s="2">
        <v>10820</v>
      </c>
      <c r="H5262" t="s">
        <v>1405</v>
      </c>
    </row>
    <row r="5263" spans="1:8" x14ac:dyDescent="0.15">
      <c r="A5263" s="232">
        <v>5287</v>
      </c>
      <c r="B5263" t="s">
        <v>13075</v>
      </c>
      <c r="C5263" t="s">
        <v>13076</v>
      </c>
      <c r="D5263" t="s">
        <v>421</v>
      </c>
      <c r="E5263" s="2">
        <v>1</v>
      </c>
      <c r="F5263" t="s">
        <v>1921</v>
      </c>
      <c r="G5263" s="2">
        <v>10710</v>
      </c>
      <c r="H5263" t="s">
        <v>1405</v>
      </c>
    </row>
    <row r="5264" spans="1:8" x14ac:dyDescent="0.15">
      <c r="A5264" s="232">
        <v>5288</v>
      </c>
      <c r="B5264" t="s">
        <v>13077</v>
      </c>
      <c r="C5264" t="s">
        <v>13078</v>
      </c>
      <c r="D5264" t="s">
        <v>421</v>
      </c>
      <c r="E5264" s="2">
        <v>1</v>
      </c>
      <c r="F5264" t="s">
        <v>1901</v>
      </c>
      <c r="G5264" s="2">
        <v>10703</v>
      </c>
      <c r="H5264" t="s">
        <v>1405</v>
      </c>
    </row>
    <row r="5265" spans="1:8" x14ac:dyDescent="0.15">
      <c r="A5265" s="232">
        <v>5289</v>
      </c>
      <c r="B5265" t="s">
        <v>13079</v>
      </c>
      <c r="C5265" t="s">
        <v>13080</v>
      </c>
      <c r="D5265" t="s">
        <v>421</v>
      </c>
      <c r="E5265" s="2">
        <v>1</v>
      </c>
      <c r="F5265" t="s">
        <v>2003</v>
      </c>
      <c r="G5265" s="2">
        <v>20317</v>
      </c>
      <c r="H5265" t="s">
        <v>1405</v>
      </c>
    </row>
    <row r="5266" spans="1:8" x14ac:dyDescent="0.15">
      <c r="A5266" s="232">
        <v>5290</v>
      </c>
      <c r="B5266" t="s">
        <v>13081</v>
      </c>
      <c r="C5266" t="s">
        <v>13082</v>
      </c>
      <c r="D5266" t="s">
        <v>421</v>
      </c>
      <c r="E5266" s="2">
        <v>1</v>
      </c>
      <c r="F5266" t="s">
        <v>2206</v>
      </c>
      <c r="G5266" s="2">
        <v>10928</v>
      </c>
      <c r="H5266" t="s">
        <v>1405</v>
      </c>
    </row>
    <row r="5267" spans="1:8" x14ac:dyDescent="0.15">
      <c r="A5267" s="232">
        <v>5291</v>
      </c>
      <c r="B5267" t="s">
        <v>13083</v>
      </c>
      <c r="C5267" t="s">
        <v>13084</v>
      </c>
      <c r="D5267" t="s">
        <v>421</v>
      </c>
      <c r="E5267" s="2">
        <v>1</v>
      </c>
      <c r="F5267" t="s">
        <v>2031</v>
      </c>
      <c r="G5267" s="2">
        <v>11124</v>
      </c>
      <c r="H5267" t="s">
        <v>1405</v>
      </c>
    </row>
    <row r="5268" spans="1:8" x14ac:dyDescent="0.15">
      <c r="A5268" s="232">
        <v>5292</v>
      </c>
      <c r="B5268" t="s">
        <v>13085</v>
      </c>
      <c r="C5268" t="s">
        <v>13086</v>
      </c>
      <c r="D5268" t="s">
        <v>421</v>
      </c>
      <c r="E5268" s="2">
        <v>1</v>
      </c>
      <c r="F5268" t="s">
        <v>2031</v>
      </c>
      <c r="G5268" s="2">
        <v>10829</v>
      </c>
      <c r="H5268" t="s">
        <v>1405</v>
      </c>
    </row>
    <row r="5269" spans="1:8" x14ac:dyDescent="0.15">
      <c r="A5269" s="232">
        <v>5293</v>
      </c>
      <c r="B5269" t="s">
        <v>13087</v>
      </c>
      <c r="C5269" t="s">
        <v>13088</v>
      </c>
      <c r="D5269" t="s">
        <v>421</v>
      </c>
      <c r="E5269" s="2">
        <v>1</v>
      </c>
      <c r="F5269" t="s">
        <v>2003</v>
      </c>
      <c r="G5269" s="2">
        <v>11214</v>
      </c>
      <c r="H5269" t="s">
        <v>1405</v>
      </c>
    </row>
    <row r="5270" spans="1:8" x14ac:dyDescent="0.15">
      <c r="A5270" s="232">
        <v>5294</v>
      </c>
      <c r="B5270" t="s">
        <v>13089</v>
      </c>
      <c r="C5270" t="s">
        <v>13090</v>
      </c>
      <c r="D5270" t="s">
        <v>421</v>
      </c>
      <c r="E5270" s="2">
        <v>1</v>
      </c>
      <c r="F5270" t="s">
        <v>1910</v>
      </c>
      <c r="G5270" s="2">
        <v>10612</v>
      </c>
      <c r="H5270" t="s">
        <v>1405</v>
      </c>
    </row>
    <row r="5271" spans="1:8" x14ac:dyDescent="0.15">
      <c r="A5271" s="232">
        <v>5295</v>
      </c>
      <c r="B5271" t="s">
        <v>13091</v>
      </c>
      <c r="C5271" t="s">
        <v>13092</v>
      </c>
      <c r="D5271" t="s">
        <v>421</v>
      </c>
      <c r="E5271" s="2">
        <v>1</v>
      </c>
      <c r="F5271" t="s">
        <v>2003</v>
      </c>
      <c r="G5271" s="2">
        <v>20125</v>
      </c>
      <c r="H5271" t="s">
        <v>1405</v>
      </c>
    </row>
    <row r="5272" spans="1:8" x14ac:dyDescent="0.15">
      <c r="A5272" s="232">
        <v>5296</v>
      </c>
      <c r="B5272" t="s">
        <v>13093</v>
      </c>
      <c r="C5272" t="s">
        <v>13094</v>
      </c>
      <c r="D5272" t="s">
        <v>421</v>
      </c>
      <c r="E5272" s="2">
        <v>1</v>
      </c>
      <c r="F5272" t="s">
        <v>1932</v>
      </c>
      <c r="G5272" s="2">
        <v>10923</v>
      </c>
      <c r="H5272" t="s">
        <v>1405</v>
      </c>
    </row>
    <row r="5273" spans="1:8" x14ac:dyDescent="0.15">
      <c r="A5273" s="232">
        <v>5297</v>
      </c>
      <c r="B5273" t="s">
        <v>13095</v>
      </c>
      <c r="C5273" t="s">
        <v>13096</v>
      </c>
      <c r="D5273" t="s">
        <v>421</v>
      </c>
      <c r="E5273" s="2">
        <v>1</v>
      </c>
      <c r="F5273" t="s">
        <v>2003</v>
      </c>
      <c r="G5273" s="2">
        <v>10626</v>
      </c>
      <c r="H5273" t="s">
        <v>1405</v>
      </c>
    </row>
    <row r="5274" spans="1:8" x14ac:dyDescent="0.15">
      <c r="A5274" s="232">
        <v>5298</v>
      </c>
      <c r="B5274" t="s">
        <v>13097</v>
      </c>
      <c r="C5274" t="s">
        <v>13098</v>
      </c>
      <c r="D5274" t="s">
        <v>421</v>
      </c>
      <c r="E5274" s="2">
        <v>1</v>
      </c>
      <c r="F5274" t="s">
        <v>2031</v>
      </c>
      <c r="G5274" s="2">
        <v>10927</v>
      </c>
      <c r="H5274" t="s">
        <v>1405</v>
      </c>
    </row>
    <row r="5275" spans="1:8" x14ac:dyDescent="0.15">
      <c r="A5275" s="232">
        <v>5299</v>
      </c>
      <c r="B5275" t="s">
        <v>13099</v>
      </c>
      <c r="C5275" t="s">
        <v>13100</v>
      </c>
      <c r="D5275" t="s">
        <v>421</v>
      </c>
      <c r="E5275" s="2">
        <v>1</v>
      </c>
      <c r="F5275" t="s">
        <v>1932</v>
      </c>
      <c r="G5275" s="2">
        <v>10422</v>
      </c>
      <c r="H5275" t="s">
        <v>1405</v>
      </c>
    </row>
    <row r="5276" spans="1:8" x14ac:dyDescent="0.15">
      <c r="A5276" s="232">
        <v>5300</v>
      </c>
      <c r="B5276" t="s">
        <v>13101</v>
      </c>
      <c r="C5276" t="s">
        <v>13102</v>
      </c>
      <c r="D5276" t="s">
        <v>421</v>
      </c>
      <c r="E5276" s="2">
        <v>1</v>
      </c>
      <c r="F5276" t="s">
        <v>1910</v>
      </c>
      <c r="G5276" s="2">
        <v>10820</v>
      </c>
      <c r="H5276" t="s">
        <v>1405</v>
      </c>
    </row>
    <row r="5277" spans="1:8" x14ac:dyDescent="0.15">
      <c r="A5277" s="232">
        <v>5301</v>
      </c>
      <c r="B5277" t="s">
        <v>13103</v>
      </c>
      <c r="C5277" t="s">
        <v>13104</v>
      </c>
      <c r="D5277" t="s">
        <v>421</v>
      </c>
      <c r="E5277" s="2">
        <v>1</v>
      </c>
      <c r="F5277" t="s">
        <v>1932</v>
      </c>
      <c r="G5277" s="2">
        <v>10901</v>
      </c>
      <c r="H5277" t="s">
        <v>1405</v>
      </c>
    </row>
    <row r="5278" spans="1:8" x14ac:dyDescent="0.15">
      <c r="A5278" s="232">
        <v>5302</v>
      </c>
      <c r="B5278" t="s">
        <v>13105</v>
      </c>
      <c r="C5278" t="s">
        <v>13106</v>
      </c>
      <c r="D5278" t="s">
        <v>421</v>
      </c>
      <c r="E5278" s="2">
        <v>1</v>
      </c>
      <c r="F5278" t="s">
        <v>3639</v>
      </c>
      <c r="G5278" s="2">
        <v>10628</v>
      </c>
      <c r="H5278" t="s">
        <v>1405</v>
      </c>
    </row>
    <row r="5279" spans="1:8" x14ac:dyDescent="0.15">
      <c r="A5279" s="232">
        <v>5303</v>
      </c>
      <c r="B5279" t="s">
        <v>13107</v>
      </c>
      <c r="C5279" t="s">
        <v>13108</v>
      </c>
      <c r="D5279" t="s">
        <v>421</v>
      </c>
      <c r="E5279" s="2">
        <v>1</v>
      </c>
      <c r="F5279" t="s">
        <v>2021</v>
      </c>
      <c r="G5279" s="2">
        <v>10509</v>
      </c>
      <c r="H5279" t="s">
        <v>1405</v>
      </c>
    </row>
    <row r="5280" spans="1:8" x14ac:dyDescent="0.15">
      <c r="A5280" s="232">
        <v>5304</v>
      </c>
      <c r="B5280" t="s">
        <v>13109</v>
      </c>
      <c r="C5280" t="s">
        <v>13110</v>
      </c>
      <c r="D5280" t="s">
        <v>421</v>
      </c>
      <c r="E5280" s="2">
        <v>1</v>
      </c>
      <c r="F5280" t="s">
        <v>2206</v>
      </c>
      <c r="G5280" s="2">
        <v>10617</v>
      </c>
      <c r="H5280" t="s">
        <v>1405</v>
      </c>
    </row>
    <row r="5281" spans="1:8" x14ac:dyDescent="0.15">
      <c r="A5281" s="232">
        <v>5305</v>
      </c>
      <c r="B5281" t="s">
        <v>13111</v>
      </c>
      <c r="C5281" t="s">
        <v>13112</v>
      </c>
      <c r="D5281" t="s">
        <v>417</v>
      </c>
      <c r="E5281" s="2">
        <v>1</v>
      </c>
      <c r="F5281" t="s">
        <v>1901</v>
      </c>
      <c r="G5281" s="2">
        <v>10606</v>
      </c>
      <c r="H5281" t="s">
        <v>1405</v>
      </c>
    </row>
    <row r="5282" spans="1:8" x14ac:dyDescent="0.15">
      <c r="A5282" s="232">
        <v>5306</v>
      </c>
      <c r="B5282" t="s">
        <v>13113</v>
      </c>
      <c r="C5282" t="s">
        <v>13114</v>
      </c>
      <c r="D5282" t="s">
        <v>426</v>
      </c>
      <c r="E5282" s="2">
        <v>1</v>
      </c>
      <c r="F5282" t="s">
        <v>2137</v>
      </c>
      <c r="G5282" s="2">
        <v>10407</v>
      </c>
      <c r="H5282" t="s">
        <v>1405</v>
      </c>
    </row>
    <row r="5283" spans="1:8" x14ac:dyDescent="0.15">
      <c r="A5283" s="232">
        <v>5307</v>
      </c>
      <c r="B5283" t="s">
        <v>13115</v>
      </c>
      <c r="C5283" t="s">
        <v>13116</v>
      </c>
      <c r="D5283" t="s">
        <v>14285</v>
      </c>
      <c r="E5283" s="2">
        <v>1</v>
      </c>
      <c r="F5283" t="s">
        <v>1932</v>
      </c>
      <c r="G5283" s="2">
        <v>11113</v>
      </c>
      <c r="H5283" t="s">
        <v>1405</v>
      </c>
    </row>
    <row r="5284" spans="1:8" x14ac:dyDescent="0.15">
      <c r="A5284" s="232">
        <v>5308</v>
      </c>
      <c r="B5284" t="s">
        <v>13117</v>
      </c>
      <c r="C5284" t="s">
        <v>13118</v>
      </c>
      <c r="D5284" t="s">
        <v>14285</v>
      </c>
      <c r="E5284" s="2">
        <v>1</v>
      </c>
      <c r="F5284" t="s">
        <v>1932</v>
      </c>
      <c r="G5284" s="2">
        <v>10529</v>
      </c>
      <c r="H5284" t="s">
        <v>1405</v>
      </c>
    </row>
    <row r="5285" spans="1:8" x14ac:dyDescent="0.15">
      <c r="A5285" s="232">
        <v>5309</v>
      </c>
      <c r="B5285" t="s">
        <v>13119</v>
      </c>
      <c r="C5285" t="s">
        <v>13120</v>
      </c>
      <c r="D5285" t="s">
        <v>14285</v>
      </c>
      <c r="E5285" s="2">
        <v>1</v>
      </c>
      <c r="F5285" t="s">
        <v>1917</v>
      </c>
      <c r="G5285" s="2">
        <v>10906</v>
      </c>
      <c r="H5285" t="s">
        <v>1405</v>
      </c>
    </row>
    <row r="5286" spans="1:8" x14ac:dyDescent="0.15">
      <c r="A5286" s="232">
        <v>5310</v>
      </c>
      <c r="B5286" t="s">
        <v>13121</v>
      </c>
      <c r="C5286" t="s">
        <v>13122</v>
      </c>
      <c r="D5286" t="s">
        <v>14285</v>
      </c>
      <c r="E5286" s="2">
        <v>1</v>
      </c>
      <c r="F5286" t="s">
        <v>2010</v>
      </c>
      <c r="G5286" s="2">
        <v>11225</v>
      </c>
      <c r="H5286" t="s">
        <v>1405</v>
      </c>
    </row>
    <row r="5287" spans="1:8" x14ac:dyDescent="0.15">
      <c r="A5287" s="232">
        <v>5311</v>
      </c>
      <c r="B5287" t="s">
        <v>13123</v>
      </c>
      <c r="C5287" t="s">
        <v>13124</v>
      </c>
      <c r="D5287" t="s">
        <v>14285</v>
      </c>
      <c r="E5287" s="2">
        <v>1</v>
      </c>
      <c r="F5287" t="s">
        <v>1917</v>
      </c>
      <c r="G5287" s="2">
        <v>10506</v>
      </c>
      <c r="H5287" t="s">
        <v>1405</v>
      </c>
    </row>
    <row r="5288" spans="1:8" x14ac:dyDescent="0.15">
      <c r="A5288" s="232">
        <v>5312</v>
      </c>
      <c r="B5288" t="s">
        <v>13125</v>
      </c>
      <c r="C5288" t="s">
        <v>13126</v>
      </c>
      <c r="D5288" t="s">
        <v>14285</v>
      </c>
      <c r="E5288" s="2">
        <v>1</v>
      </c>
      <c r="F5288" t="s">
        <v>1921</v>
      </c>
      <c r="G5288" s="2">
        <v>11206</v>
      </c>
      <c r="H5288" t="s">
        <v>1408</v>
      </c>
    </row>
    <row r="5289" spans="1:8" x14ac:dyDescent="0.15">
      <c r="A5289" s="232">
        <v>5313</v>
      </c>
      <c r="B5289" t="s">
        <v>13127</v>
      </c>
      <c r="C5289" t="s">
        <v>13128</v>
      </c>
      <c r="D5289" t="s">
        <v>14285</v>
      </c>
      <c r="E5289" s="2">
        <v>1</v>
      </c>
      <c r="F5289" t="s">
        <v>2048</v>
      </c>
      <c r="G5289" s="2">
        <v>20216</v>
      </c>
      <c r="H5289" t="s">
        <v>1408</v>
      </c>
    </row>
    <row r="5290" spans="1:8" x14ac:dyDescent="0.15">
      <c r="A5290" s="232">
        <v>5314</v>
      </c>
      <c r="B5290" t="s">
        <v>13129</v>
      </c>
      <c r="C5290" t="s">
        <v>13130</v>
      </c>
      <c r="D5290" t="s">
        <v>14285</v>
      </c>
      <c r="E5290" s="2">
        <v>1</v>
      </c>
      <c r="F5290" t="s">
        <v>2206</v>
      </c>
      <c r="G5290" s="2">
        <v>20214</v>
      </c>
      <c r="H5290" t="s">
        <v>1408</v>
      </c>
    </row>
    <row r="5291" spans="1:8" x14ac:dyDescent="0.15">
      <c r="A5291" s="232">
        <v>5315</v>
      </c>
      <c r="B5291" t="s">
        <v>13131</v>
      </c>
      <c r="C5291" t="s">
        <v>13132</v>
      </c>
      <c r="D5291" t="s">
        <v>14285</v>
      </c>
      <c r="E5291" s="2">
        <v>1</v>
      </c>
      <c r="F5291" t="s">
        <v>1910</v>
      </c>
      <c r="G5291" s="2">
        <v>11228</v>
      </c>
      <c r="H5291" t="s">
        <v>1408</v>
      </c>
    </row>
    <row r="5292" spans="1:8" x14ac:dyDescent="0.15">
      <c r="A5292" s="232">
        <v>5316</v>
      </c>
      <c r="B5292" t="s">
        <v>13133</v>
      </c>
      <c r="C5292" t="s">
        <v>13134</v>
      </c>
      <c r="D5292" t="s">
        <v>14285</v>
      </c>
      <c r="E5292" s="2">
        <v>1</v>
      </c>
      <c r="F5292" t="s">
        <v>2355</v>
      </c>
      <c r="G5292" s="2">
        <v>11108</v>
      </c>
      <c r="H5292" t="s">
        <v>1408</v>
      </c>
    </row>
    <row r="5293" spans="1:8" x14ac:dyDescent="0.15">
      <c r="A5293" s="232">
        <v>5317</v>
      </c>
      <c r="B5293" t="s">
        <v>13135</v>
      </c>
      <c r="C5293" t="s">
        <v>13136</v>
      </c>
      <c r="D5293" t="s">
        <v>14285</v>
      </c>
      <c r="E5293" s="2">
        <v>1</v>
      </c>
      <c r="F5293" t="s">
        <v>27</v>
      </c>
      <c r="G5293" s="2">
        <v>20320</v>
      </c>
      <c r="H5293" t="s">
        <v>1408</v>
      </c>
    </row>
    <row r="5294" spans="1:8" x14ac:dyDescent="0.15">
      <c r="A5294" s="232">
        <v>5318</v>
      </c>
      <c r="B5294" t="s">
        <v>13137</v>
      </c>
      <c r="C5294" t="s">
        <v>13138</v>
      </c>
      <c r="D5294" t="s">
        <v>14285</v>
      </c>
      <c r="E5294" s="2">
        <v>1</v>
      </c>
      <c r="F5294" t="s">
        <v>1917</v>
      </c>
      <c r="G5294" s="2">
        <v>10625</v>
      </c>
      <c r="H5294" t="s">
        <v>1408</v>
      </c>
    </row>
    <row r="5295" spans="1:8" x14ac:dyDescent="0.15">
      <c r="A5295" s="232">
        <v>5319</v>
      </c>
      <c r="B5295" t="s">
        <v>13139</v>
      </c>
      <c r="C5295" t="s">
        <v>13140</v>
      </c>
      <c r="D5295" t="s">
        <v>14285</v>
      </c>
      <c r="E5295" s="2">
        <v>1</v>
      </c>
      <c r="F5295" t="s">
        <v>2528</v>
      </c>
      <c r="G5295" s="2">
        <v>10604</v>
      </c>
      <c r="H5295" t="s">
        <v>1408</v>
      </c>
    </row>
    <row r="5296" spans="1:8" x14ac:dyDescent="0.15">
      <c r="A5296" s="232">
        <v>5320</v>
      </c>
      <c r="B5296" t="s">
        <v>13141</v>
      </c>
      <c r="C5296" t="s">
        <v>13142</v>
      </c>
      <c r="D5296" t="s">
        <v>14285</v>
      </c>
      <c r="E5296" s="2">
        <v>1</v>
      </c>
      <c r="F5296" t="s">
        <v>2108</v>
      </c>
      <c r="G5296" s="2">
        <v>10425</v>
      </c>
      <c r="H5296" t="s">
        <v>1408</v>
      </c>
    </row>
    <row r="5297" spans="1:8" x14ac:dyDescent="0.15">
      <c r="A5297" s="232">
        <v>5321</v>
      </c>
      <c r="B5297" t="s">
        <v>13143</v>
      </c>
      <c r="C5297" t="s">
        <v>13144</v>
      </c>
      <c r="D5297" t="s">
        <v>14285</v>
      </c>
      <c r="E5297" s="2">
        <v>1</v>
      </c>
      <c r="F5297" t="s">
        <v>2108</v>
      </c>
      <c r="G5297" s="2">
        <v>10418</v>
      </c>
      <c r="H5297" t="s">
        <v>1408</v>
      </c>
    </row>
    <row r="5298" spans="1:8" x14ac:dyDescent="0.15">
      <c r="A5298" s="232">
        <v>5322</v>
      </c>
      <c r="B5298" t="s">
        <v>13145</v>
      </c>
      <c r="C5298" t="s">
        <v>13146</v>
      </c>
      <c r="D5298" t="s">
        <v>14285</v>
      </c>
      <c r="E5298" s="2">
        <v>1</v>
      </c>
      <c r="F5298" t="s">
        <v>2021</v>
      </c>
      <c r="G5298" s="2">
        <v>10502</v>
      </c>
      <c r="H5298" t="s">
        <v>1408</v>
      </c>
    </row>
    <row r="5299" spans="1:8" x14ac:dyDescent="0.15">
      <c r="A5299" s="232">
        <v>5323</v>
      </c>
      <c r="B5299" t="s">
        <v>13147</v>
      </c>
      <c r="C5299" t="s">
        <v>13148</v>
      </c>
      <c r="D5299" t="s">
        <v>14285</v>
      </c>
      <c r="E5299" s="2">
        <v>1</v>
      </c>
      <c r="F5299" t="s">
        <v>2276</v>
      </c>
      <c r="G5299" s="2">
        <v>10719</v>
      </c>
      <c r="H5299" t="s">
        <v>1408</v>
      </c>
    </row>
    <row r="5300" spans="1:8" x14ac:dyDescent="0.15">
      <c r="A5300" s="232">
        <v>5324</v>
      </c>
      <c r="B5300" t="s">
        <v>13149</v>
      </c>
      <c r="C5300" t="s">
        <v>13150</v>
      </c>
      <c r="D5300" t="s">
        <v>14285</v>
      </c>
      <c r="E5300" s="2">
        <v>1</v>
      </c>
      <c r="F5300" t="s">
        <v>1932</v>
      </c>
      <c r="G5300" s="2">
        <v>10802</v>
      </c>
      <c r="H5300" t="s">
        <v>1408</v>
      </c>
    </row>
    <row r="5301" spans="1:8" x14ac:dyDescent="0.15">
      <c r="A5301" s="232">
        <v>5325</v>
      </c>
      <c r="B5301" t="s">
        <v>13151</v>
      </c>
      <c r="C5301" t="s">
        <v>13152</v>
      </c>
      <c r="D5301" t="s">
        <v>14285</v>
      </c>
      <c r="E5301" s="2">
        <v>1</v>
      </c>
      <c r="F5301" t="s">
        <v>2366</v>
      </c>
      <c r="G5301" s="2">
        <v>11006</v>
      </c>
      <c r="H5301" t="s">
        <v>1408</v>
      </c>
    </row>
    <row r="5302" spans="1:8" x14ac:dyDescent="0.15">
      <c r="A5302" s="232">
        <v>5326</v>
      </c>
      <c r="B5302" t="s">
        <v>13153</v>
      </c>
      <c r="C5302" t="s">
        <v>13154</v>
      </c>
      <c r="D5302" t="s">
        <v>14285</v>
      </c>
      <c r="E5302" s="2">
        <v>1</v>
      </c>
      <c r="F5302" t="s">
        <v>2137</v>
      </c>
      <c r="G5302" s="2">
        <v>10425</v>
      </c>
      <c r="H5302" t="s">
        <v>1408</v>
      </c>
    </row>
    <row r="5303" spans="1:8" x14ac:dyDescent="0.15">
      <c r="A5303" s="232">
        <v>5327</v>
      </c>
      <c r="B5303" t="s">
        <v>13155</v>
      </c>
      <c r="C5303" t="s">
        <v>13156</v>
      </c>
      <c r="D5303" t="s">
        <v>14285</v>
      </c>
      <c r="E5303" s="2">
        <v>1</v>
      </c>
      <c r="F5303" t="s">
        <v>2003</v>
      </c>
      <c r="G5303" s="2">
        <v>10529</v>
      </c>
      <c r="H5303" t="s">
        <v>1408</v>
      </c>
    </row>
    <row r="5304" spans="1:8" x14ac:dyDescent="0.15">
      <c r="A5304" s="232">
        <v>5328</v>
      </c>
      <c r="B5304" t="s">
        <v>13157</v>
      </c>
      <c r="C5304" t="s">
        <v>13158</v>
      </c>
      <c r="D5304" t="s">
        <v>14285</v>
      </c>
      <c r="E5304" s="2">
        <v>1</v>
      </c>
      <c r="F5304" t="s">
        <v>2018</v>
      </c>
      <c r="G5304" s="2">
        <v>10929</v>
      </c>
      <c r="H5304" t="s">
        <v>1408</v>
      </c>
    </row>
    <row r="5305" spans="1:8" x14ac:dyDescent="0.15">
      <c r="A5305" s="232">
        <v>5329</v>
      </c>
      <c r="B5305" t="s">
        <v>13159</v>
      </c>
      <c r="C5305" t="s">
        <v>13160</v>
      </c>
      <c r="D5305" t="s">
        <v>14285</v>
      </c>
      <c r="E5305" s="2">
        <v>1</v>
      </c>
      <c r="F5305" t="s">
        <v>2528</v>
      </c>
      <c r="G5305" s="2">
        <v>11227</v>
      </c>
      <c r="H5305" t="s">
        <v>1408</v>
      </c>
    </row>
    <row r="5306" spans="1:8" x14ac:dyDescent="0.15">
      <c r="A5306" s="232">
        <v>5330</v>
      </c>
      <c r="B5306" t="s">
        <v>13161</v>
      </c>
      <c r="C5306" t="s">
        <v>13162</v>
      </c>
      <c r="D5306" t="s">
        <v>14285</v>
      </c>
      <c r="E5306" s="2">
        <v>1</v>
      </c>
      <c r="F5306" t="s">
        <v>2212</v>
      </c>
      <c r="G5306" s="2">
        <v>10424</v>
      </c>
      <c r="H5306" t="s">
        <v>1408</v>
      </c>
    </row>
    <row r="5307" spans="1:8" x14ac:dyDescent="0.15">
      <c r="A5307" s="232">
        <v>5331</v>
      </c>
      <c r="B5307" t="s">
        <v>13163</v>
      </c>
      <c r="C5307" t="s">
        <v>13164</v>
      </c>
      <c r="D5307" t="s">
        <v>14285</v>
      </c>
      <c r="E5307" s="2">
        <v>1</v>
      </c>
      <c r="F5307" t="s">
        <v>1901</v>
      </c>
      <c r="G5307" s="2">
        <v>20114</v>
      </c>
      <c r="H5307" t="s">
        <v>1408</v>
      </c>
    </row>
    <row r="5308" spans="1:8" x14ac:dyDescent="0.15">
      <c r="A5308" s="232">
        <v>5332</v>
      </c>
      <c r="B5308" t="s">
        <v>13165</v>
      </c>
      <c r="C5308" t="s">
        <v>13166</v>
      </c>
      <c r="D5308" t="s">
        <v>14285</v>
      </c>
      <c r="E5308" s="2">
        <v>1</v>
      </c>
      <c r="F5308" t="s">
        <v>2003</v>
      </c>
      <c r="G5308" s="2">
        <v>10409</v>
      </c>
      <c r="H5308" t="s">
        <v>1408</v>
      </c>
    </row>
    <row r="5309" spans="1:8" x14ac:dyDescent="0.15">
      <c r="A5309" s="232">
        <v>5333</v>
      </c>
      <c r="B5309" t="s">
        <v>13167</v>
      </c>
      <c r="C5309" t="s">
        <v>13168</v>
      </c>
      <c r="D5309" t="s">
        <v>14285</v>
      </c>
      <c r="E5309" s="2">
        <v>1</v>
      </c>
      <c r="F5309" t="s">
        <v>2090</v>
      </c>
      <c r="G5309" s="2">
        <v>11021</v>
      </c>
      <c r="H5309" t="s">
        <v>1408</v>
      </c>
    </row>
    <row r="5310" spans="1:8" x14ac:dyDescent="0.15">
      <c r="A5310" s="232">
        <v>5334</v>
      </c>
      <c r="B5310" t="s">
        <v>13169</v>
      </c>
      <c r="C5310" t="s">
        <v>13170</v>
      </c>
      <c r="D5310" t="s">
        <v>14285</v>
      </c>
      <c r="E5310" s="2">
        <v>1</v>
      </c>
      <c r="F5310" t="s">
        <v>2476</v>
      </c>
      <c r="G5310" s="2">
        <v>11007</v>
      </c>
      <c r="H5310" t="s">
        <v>1408</v>
      </c>
    </row>
    <row r="5311" spans="1:8" x14ac:dyDescent="0.15">
      <c r="A5311" s="232">
        <v>5335</v>
      </c>
      <c r="B5311" t="s">
        <v>13171</v>
      </c>
      <c r="C5311" t="s">
        <v>13172</v>
      </c>
      <c r="D5311" t="s">
        <v>14285</v>
      </c>
      <c r="E5311" s="2">
        <v>1</v>
      </c>
      <c r="F5311" t="s">
        <v>1932</v>
      </c>
      <c r="G5311" s="2">
        <v>10915</v>
      </c>
      <c r="H5311" t="s">
        <v>1408</v>
      </c>
    </row>
    <row r="5312" spans="1:8" x14ac:dyDescent="0.15">
      <c r="A5312" s="232">
        <v>5336</v>
      </c>
      <c r="B5312" t="s">
        <v>13173</v>
      </c>
      <c r="C5312" t="s">
        <v>13174</v>
      </c>
      <c r="D5312" t="s">
        <v>14285</v>
      </c>
      <c r="E5312" s="2">
        <v>1</v>
      </c>
      <c r="F5312" t="s">
        <v>1901</v>
      </c>
      <c r="G5312" s="2">
        <v>11112</v>
      </c>
      <c r="H5312" t="s">
        <v>1408</v>
      </c>
    </row>
    <row r="5313" spans="1:8" x14ac:dyDescent="0.15">
      <c r="A5313" s="232">
        <v>5337</v>
      </c>
      <c r="B5313" t="s">
        <v>13175</v>
      </c>
      <c r="C5313" t="s">
        <v>13176</v>
      </c>
      <c r="D5313" t="s">
        <v>14285</v>
      </c>
      <c r="E5313" s="2">
        <v>1</v>
      </c>
      <c r="F5313" t="s">
        <v>2206</v>
      </c>
      <c r="G5313" s="2">
        <v>20126</v>
      </c>
      <c r="H5313" t="s">
        <v>1408</v>
      </c>
    </row>
    <row r="5314" spans="1:8" x14ac:dyDescent="0.15">
      <c r="A5314" s="232">
        <v>5338</v>
      </c>
      <c r="B5314" t="s">
        <v>13177</v>
      </c>
      <c r="C5314" t="s">
        <v>13178</v>
      </c>
      <c r="D5314" t="s">
        <v>14285</v>
      </c>
      <c r="E5314" s="2">
        <v>1</v>
      </c>
      <c r="F5314" t="s">
        <v>2090</v>
      </c>
      <c r="G5314" s="2">
        <v>11004</v>
      </c>
      <c r="H5314" t="s">
        <v>1408</v>
      </c>
    </row>
    <row r="5315" spans="1:8" x14ac:dyDescent="0.15">
      <c r="A5315" s="232">
        <v>5339</v>
      </c>
      <c r="B5315" t="s">
        <v>13179</v>
      </c>
      <c r="C5315" t="s">
        <v>13180</v>
      </c>
      <c r="D5315" t="s">
        <v>14285</v>
      </c>
      <c r="E5315" s="2">
        <v>1</v>
      </c>
      <c r="F5315" t="s">
        <v>2276</v>
      </c>
      <c r="G5315" s="2">
        <v>20207</v>
      </c>
      <c r="H5315" t="s">
        <v>1408</v>
      </c>
    </row>
    <row r="5316" spans="1:8" x14ac:dyDescent="0.15">
      <c r="A5316" s="232">
        <v>5340</v>
      </c>
      <c r="B5316" t="s">
        <v>13181</v>
      </c>
      <c r="C5316" t="s">
        <v>13182</v>
      </c>
      <c r="D5316" t="s">
        <v>14285</v>
      </c>
      <c r="E5316" s="2">
        <v>1</v>
      </c>
      <c r="F5316" t="s">
        <v>3357</v>
      </c>
      <c r="G5316" s="2">
        <v>10711</v>
      </c>
      <c r="H5316" t="s">
        <v>1408</v>
      </c>
    </row>
    <row r="5317" spans="1:8" x14ac:dyDescent="0.15">
      <c r="A5317" s="232">
        <v>5341</v>
      </c>
      <c r="B5317" t="s">
        <v>13183</v>
      </c>
      <c r="C5317" t="s">
        <v>13184</v>
      </c>
      <c r="D5317" t="s">
        <v>14285</v>
      </c>
      <c r="E5317" s="2">
        <v>1</v>
      </c>
      <c r="F5317" t="s">
        <v>3267</v>
      </c>
      <c r="G5317" s="2">
        <v>20118</v>
      </c>
      <c r="H5317" t="s">
        <v>1408</v>
      </c>
    </row>
    <row r="5318" spans="1:8" x14ac:dyDescent="0.15">
      <c r="A5318" s="232">
        <v>5342</v>
      </c>
      <c r="B5318" t="s">
        <v>13185</v>
      </c>
      <c r="C5318" t="s">
        <v>13186</v>
      </c>
      <c r="D5318" t="s">
        <v>14285</v>
      </c>
      <c r="E5318" s="2">
        <v>1</v>
      </c>
      <c r="F5318" t="s">
        <v>1901</v>
      </c>
      <c r="G5318" s="2">
        <v>10831</v>
      </c>
      <c r="H5318" t="s">
        <v>1408</v>
      </c>
    </row>
    <row r="5319" spans="1:8" x14ac:dyDescent="0.15">
      <c r="A5319" s="232">
        <v>5343</v>
      </c>
      <c r="B5319" t="s">
        <v>13187</v>
      </c>
      <c r="C5319" t="s">
        <v>13188</v>
      </c>
      <c r="D5319" t="s">
        <v>14285</v>
      </c>
      <c r="E5319" s="2">
        <v>1</v>
      </c>
      <c r="F5319" t="s">
        <v>2055</v>
      </c>
      <c r="G5319" s="2">
        <v>10917</v>
      </c>
      <c r="H5319" t="s">
        <v>1408</v>
      </c>
    </row>
    <row r="5320" spans="1:8" x14ac:dyDescent="0.15">
      <c r="A5320" s="232">
        <v>5344</v>
      </c>
      <c r="B5320" t="s">
        <v>13189</v>
      </c>
      <c r="C5320" t="s">
        <v>13190</v>
      </c>
      <c r="D5320" t="s">
        <v>409</v>
      </c>
      <c r="E5320" s="2">
        <v>1</v>
      </c>
      <c r="F5320" t="s">
        <v>1901</v>
      </c>
      <c r="G5320" s="2">
        <v>11117</v>
      </c>
      <c r="H5320" t="s">
        <v>1405</v>
      </c>
    </row>
    <row r="5321" spans="1:8" x14ac:dyDescent="0.15">
      <c r="A5321" s="232">
        <v>5345</v>
      </c>
      <c r="B5321" t="s">
        <v>13191</v>
      </c>
      <c r="C5321" t="s">
        <v>13192</v>
      </c>
      <c r="D5321" t="s">
        <v>409</v>
      </c>
      <c r="E5321" s="2">
        <v>1</v>
      </c>
      <c r="F5321" t="s">
        <v>1901</v>
      </c>
      <c r="G5321" s="2">
        <v>10425</v>
      </c>
      <c r="H5321" t="s">
        <v>1405</v>
      </c>
    </row>
    <row r="5322" spans="1:8" x14ac:dyDescent="0.15">
      <c r="A5322" s="232">
        <v>5346</v>
      </c>
      <c r="B5322" t="s">
        <v>13193</v>
      </c>
      <c r="C5322" t="s">
        <v>13194</v>
      </c>
      <c r="D5322" t="s">
        <v>13195</v>
      </c>
      <c r="E5322" s="2" t="s">
        <v>66</v>
      </c>
      <c r="F5322" t="s">
        <v>1910</v>
      </c>
      <c r="G5322" s="2">
        <v>970725</v>
      </c>
      <c r="H5322" t="s">
        <v>1405</v>
      </c>
    </row>
    <row r="5323" spans="1:8" x14ac:dyDescent="0.15">
      <c r="A5323" s="232">
        <v>5347</v>
      </c>
      <c r="B5323" t="s">
        <v>13196</v>
      </c>
      <c r="C5323" t="s">
        <v>2597</v>
      </c>
      <c r="D5323" t="s">
        <v>441</v>
      </c>
      <c r="E5323" s="2">
        <v>4</v>
      </c>
      <c r="F5323" t="s">
        <v>1932</v>
      </c>
      <c r="G5323" s="2">
        <v>980812</v>
      </c>
      <c r="H5323" t="s">
        <v>1405</v>
      </c>
    </row>
    <row r="5324" spans="1:8" x14ac:dyDescent="0.15">
      <c r="A5324" s="232">
        <v>5348</v>
      </c>
      <c r="B5324" t="s">
        <v>13197</v>
      </c>
      <c r="C5324" t="s">
        <v>13198</v>
      </c>
      <c r="D5324" t="s">
        <v>441</v>
      </c>
      <c r="E5324" s="2">
        <v>4</v>
      </c>
      <c r="F5324" t="s">
        <v>1932</v>
      </c>
      <c r="G5324" s="2">
        <v>970502</v>
      </c>
      <c r="H5324" t="s">
        <v>1405</v>
      </c>
    </row>
    <row r="5325" spans="1:8" x14ac:dyDescent="0.15">
      <c r="A5325" s="232">
        <v>5349</v>
      </c>
      <c r="B5325" t="s">
        <v>13199</v>
      </c>
      <c r="C5325" t="s">
        <v>13200</v>
      </c>
      <c r="D5325" t="s">
        <v>441</v>
      </c>
      <c r="E5325" s="2">
        <v>3</v>
      </c>
      <c r="F5325" t="s">
        <v>1910</v>
      </c>
      <c r="G5325" s="2">
        <v>980719</v>
      </c>
      <c r="H5325" t="s">
        <v>1405</v>
      </c>
    </row>
    <row r="5326" spans="1:8" x14ac:dyDescent="0.15">
      <c r="A5326" s="232">
        <v>5350</v>
      </c>
      <c r="B5326" t="s">
        <v>13201</v>
      </c>
      <c r="C5326" t="s">
        <v>13202</v>
      </c>
      <c r="D5326" t="s">
        <v>441</v>
      </c>
      <c r="E5326" s="2">
        <v>3</v>
      </c>
      <c r="F5326" t="s">
        <v>1910</v>
      </c>
      <c r="G5326" s="2">
        <v>118</v>
      </c>
      <c r="H5326" t="s">
        <v>1405</v>
      </c>
    </row>
    <row r="5327" spans="1:8" x14ac:dyDescent="0.15">
      <c r="A5327" s="232">
        <v>5351</v>
      </c>
      <c r="B5327" t="s">
        <v>13203</v>
      </c>
      <c r="C5327" t="s">
        <v>13204</v>
      </c>
      <c r="D5327" t="s">
        <v>441</v>
      </c>
      <c r="E5327" s="2">
        <v>3</v>
      </c>
      <c r="F5327" t="s">
        <v>2003</v>
      </c>
      <c r="G5327" s="2">
        <v>990804</v>
      </c>
      <c r="H5327" t="s">
        <v>1405</v>
      </c>
    </row>
    <row r="5328" spans="1:8" x14ac:dyDescent="0.15">
      <c r="A5328" s="232">
        <v>5352</v>
      </c>
      <c r="B5328" t="s">
        <v>9736</v>
      </c>
      <c r="C5328" t="s">
        <v>9737</v>
      </c>
      <c r="D5328" t="s">
        <v>441</v>
      </c>
      <c r="E5328" s="2">
        <v>2</v>
      </c>
      <c r="F5328" t="s">
        <v>2206</v>
      </c>
      <c r="G5328" s="2">
        <v>505</v>
      </c>
      <c r="H5328" t="s">
        <v>1405</v>
      </c>
    </row>
    <row r="5329" spans="1:8" x14ac:dyDescent="0.15">
      <c r="A5329" s="232">
        <v>5353</v>
      </c>
      <c r="B5329" t="s">
        <v>13205</v>
      </c>
      <c r="C5329" t="s">
        <v>13206</v>
      </c>
      <c r="D5329" t="s">
        <v>441</v>
      </c>
      <c r="E5329" s="2">
        <v>2</v>
      </c>
      <c r="F5329" t="s">
        <v>1932</v>
      </c>
      <c r="G5329" s="2">
        <v>10302</v>
      </c>
      <c r="H5329" t="s">
        <v>1405</v>
      </c>
    </row>
    <row r="5330" spans="1:8" x14ac:dyDescent="0.15">
      <c r="A5330" s="232">
        <v>5354</v>
      </c>
      <c r="B5330" t="s">
        <v>13207</v>
      </c>
      <c r="C5330" t="s">
        <v>13208</v>
      </c>
      <c r="D5330" t="s">
        <v>441</v>
      </c>
      <c r="E5330" s="2">
        <v>2</v>
      </c>
      <c r="F5330" t="s">
        <v>1901</v>
      </c>
      <c r="G5330" s="2">
        <v>1129</v>
      </c>
      <c r="H5330" t="s">
        <v>1405</v>
      </c>
    </row>
    <row r="5331" spans="1:8" x14ac:dyDescent="0.15">
      <c r="A5331" s="232">
        <v>5355</v>
      </c>
      <c r="B5331" t="s">
        <v>13209</v>
      </c>
      <c r="C5331" t="s">
        <v>13210</v>
      </c>
      <c r="D5331" t="s">
        <v>441</v>
      </c>
      <c r="E5331" s="2">
        <v>2</v>
      </c>
      <c r="F5331" t="s">
        <v>3267</v>
      </c>
      <c r="G5331" s="2">
        <v>1105</v>
      </c>
      <c r="H5331" t="s">
        <v>1405</v>
      </c>
    </row>
    <row r="5332" spans="1:8" x14ac:dyDescent="0.15">
      <c r="A5332" s="232">
        <v>5356</v>
      </c>
      <c r="B5332" t="s">
        <v>13211</v>
      </c>
      <c r="C5332" t="s">
        <v>13212</v>
      </c>
      <c r="D5332" t="s">
        <v>441</v>
      </c>
      <c r="E5332" s="2">
        <v>2</v>
      </c>
      <c r="F5332" t="s">
        <v>2003</v>
      </c>
      <c r="G5332" s="2">
        <v>1216</v>
      </c>
      <c r="H5332" t="s">
        <v>1405</v>
      </c>
    </row>
    <row r="5333" spans="1:8" x14ac:dyDescent="0.15">
      <c r="A5333" s="232">
        <v>5357</v>
      </c>
      <c r="B5333" t="s">
        <v>13213</v>
      </c>
      <c r="C5333" t="s">
        <v>13214</v>
      </c>
      <c r="D5333" t="s">
        <v>441</v>
      </c>
      <c r="E5333" s="2">
        <v>2</v>
      </c>
      <c r="F5333" t="s">
        <v>2003</v>
      </c>
      <c r="G5333" s="2">
        <v>1012</v>
      </c>
      <c r="H5333" t="s">
        <v>1405</v>
      </c>
    </row>
    <row r="5334" spans="1:8" x14ac:dyDescent="0.15">
      <c r="A5334" s="232">
        <v>5358</v>
      </c>
      <c r="B5334" t="s">
        <v>13215</v>
      </c>
      <c r="C5334" t="s">
        <v>1401</v>
      </c>
      <c r="D5334" t="s">
        <v>441</v>
      </c>
      <c r="E5334" s="2">
        <v>2</v>
      </c>
      <c r="F5334" t="s">
        <v>1910</v>
      </c>
      <c r="G5334" s="2">
        <v>990403</v>
      </c>
      <c r="H5334" t="s">
        <v>1405</v>
      </c>
    </row>
    <row r="5335" spans="1:8" x14ac:dyDescent="0.15">
      <c r="A5335" s="232">
        <v>5359</v>
      </c>
      <c r="B5335" t="s">
        <v>13216</v>
      </c>
      <c r="C5335" t="s">
        <v>13217</v>
      </c>
      <c r="D5335" t="s">
        <v>441</v>
      </c>
      <c r="E5335" s="2">
        <v>2</v>
      </c>
      <c r="F5335" t="s">
        <v>2003</v>
      </c>
      <c r="G5335" s="2">
        <v>1203</v>
      </c>
      <c r="H5335" t="s">
        <v>1405</v>
      </c>
    </row>
    <row r="5336" spans="1:8" x14ac:dyDescent="0.15">
      <c r="A5336" s="232">
        <v>5360</v>
      </c>
      <c r="B5336" t="s">
        <v>13218</v>
      </c>
      <c r="C5336" t="s">
        <v>2226</v>
      </c>
      <c r="D5336" t="s">
        <v>441</v>
      </c>
      <c r="E5336" s="2">
        <v>2</v>
      </c>
      <c r="F5336" t="s">
        <v>2003</v>
      </c>
      <c r="G5336" s="2">
        <v>516</v>
      </c>
      <c r="H5336" t="s">
        <v>1405</v>
      </c>
    </row>
    <row r="5337" spans="1:8" x14ac:dyDescent="0.15">
      <c r="A5337" s="232">
        <v>5361</v>
      </c>
      <c r="B5337" t="s">
        <v>13219</v>
      </c>
      <c r="C5337" t="s">
        <v>13220</v>
      </c>
      <c r="D5337" t="s">
        <v>441</v>
      </c>
      <c r="E5337" s="2">
        <v>2</v>
      </c>
      <c r="F5337" t="s">
        <v>1932</v>
      </c>
      <c r="G5337" s="2">
        <v>1214</v>
      </c>
      <c r="H5337" t="s">
        <v>1405</v>
      </c>
    </row>
    <row r="5338" spans="1:8" x14ac:dyDescent="0.15">
      <c r="A5338" s="232">
        <v>5362</v>
      </c>
      <c r="B5338" t="s">
        <v>13221</v>
      </c>
      <c r="C5338" t="s">
        <v>13222</v>
      </c>
      <c r="D5338" t="s">
        <v>441</v>
      </c>
      <c r="E5338" s="2">
        <v>2</v>
      </c>
      <c r="F5338" t="s">
        <v>1910</v>
      </c>
      <c r="G5338" s="2">
        <v>1115</v>
      </c>
      <c r="H5338" t="s">
        <v>1405</v>
      </c>
    </row>
    <row r="5339" spans="1:8" x14ac:dyDescent="0.15">
      <c r="A5339" s="232">
        <v>5363</v>
      </c>
      <c r="B5339" t="s">
        <v>13223</v>
      </c>
      <c r="C5339" t="s">
        <v>13224</v>
      </c>
      <c r="D5339" t="s">
        <v>1436</v>
      </c>
      <c r="E5339" s="2" t="s">
        <v>66</v>
      </c>
      <c r="F5339" t="s">
        <v>2031</v>
      </c>
      <c r="G5339" s="2">
        <v>960905</v>
      </c>
      <c r="H5339" t="s">
        <v>1405</v>
      </c>
    </row>
    <row r="5340" spans="1:8" x14ac:dyDescent="0.15">
      <c r="A5340" s="232">
        <v>5364</v>
      </c>
      <c r="B5340" t="s">
        <v>13225</v>
      </c>
      <c r="C5340" t="s">
        <v>13226</v>
      </c>
      <c r="D5340" t="s">
        <v>412</v>
      </c>
      <c r="E5340" s="2">
        <v>2</v>
      </c>
      <c r="F5340" t="s">
        <v>2031</v>
      </c>
      <c r="G5340" s="2">
        <v>990721</v>
      </c>
      <c r="H5340" t="s">
        <v>1405</v>
      </c>
    </row>
    <row r="5341" spans="1:8" x14ac:dyDescent="0.15">
      <c r="A5341" s="232">
        <v>5365</v>
      </c>
      <c r="B5341" t="s">
        <v>13227</v>
      </c>
      <c r="C5341" t="s">
        <v>13228</v>
      </c>
      <c r="D5341" t="s">
        <v>412</v>
      </c>
      <c r="E5341" s="2">
        <v>2</v>
      </c>
      <c r="F5341" t="s">
        <v>1901</v>
      </c>
      <c r="G5341" s="2">
        <v>990808</v>
      </c>
      <c r="H5341" t="s">
        <v>1405</v>
      </c>
    </row>
    <row r="5342" spans="1:8" x14ac:dyDescent="0.15">
      <c r="A5342" s="232">
        <v>5369</v>
      </c>
      <c r="B5342" t="s">
        <v>13229</v>
      </c>
      <c r="C5342" t="s">
        <v>13230</v>
      </c>
      <c r="D5342" t="s">
        <v>438</v>
      </c>
      <c r="E5342" s="2">
        <v>1</v>
      </c>
      <c r="F5342" t="s">
        <v>1948</v>
      </c>
      <c r="G5342" s="2">
        <v>10726</v>
      </c>
      <c r="H5342" t="s">
        <v>1405</v>
      </c>
    </row>
    <row r="5343" spans="1:8" x14ac:dyDescent="0.15">
      <c r="A5343" s="232">
        <v>5370</v>
      </c>
      <c r="B5343" t="s">
        <v>13231</v>
      </c>
      <c r="C5343" t="s">
        <v>13232</v>
      </c>
      <c r="D5343" t="s">
        <v>1434</v>
      </c>
      <c r="E5343" s="2" t="s">
        <v>66</v>
      </c>
      <c r="F5343" t="s">
        <v>1910</v>
      </c>
      <c r="G5343" s="2">
        <v>960805</v>
      </c>
      <c r="H5343" t="s">
        <v>1405</v>
      </c>
    </row>
    <row r="5344" spans="1:8" x14ac:dyDescent="0.15">
      <c r="A5344" s="232">
        <v>5371</v>
      </c>
      <c r="B5344" t="s">
        <v>13233</v>
      </c>
      <c r="C5344" t="s">
        <v>13234</v>
      </c>
      <c r="D5344" t="s">
        <v>404</v>
      </c>
      <c r="E5344" s="2">
        <v>1</v>
      </c>
      <c r="F5344" t="s">
        <v>1948</v>
      </c>
      <c r="G5344" s="2">
        <v>11120</v>
      </c>
      <c r="H5344" t="s">
        <v>1405</v>
      </c>
    </row>
    <row r="5345" spans="1:8" x14ac:dyDescent="0.15">
      <c r="A5345" s="232">
        <v>5372</v>
      </c>
      <c r="B5345" t="s">
        <v>13235</v>
      </c>
      <c r="C5345" t="s">
        <v>13236</v>
      </c>
      <c r="D5345" t="s">
        <v>404</v>
      </c>
      <c r="E5345" s="2">
        <v>1</v>
      </c>
      <c r="F5345" t="s">
        <v>2010</v>
      </c>
      <c r="G5345" s="2">
        <v>10526</v>
      </c>
      <c r="H5345" t="s">
        <v>1405</v>
      </c>
    </row>
    <row r="5346" spans="1:8" x14ac:dyDescent="0.15">
      <c r="A5346" s="232">
        <v>5373</v>
      </c>
      <c r="B5346" t="s">
        <v>13237</v>
      </c>
      <c r="C5346" t="s">
        <v>13238</v>
      </c>
      <c r="D5346" t="s">
        <v>404</v>
      </c>
      <c r="E5346" s="2">
        <v>1</v>
      </c>
      <c r="F5346" t="s">
        <v>2087</v>
      </c>
      <c r="G5346" s="2">
        <v>20323</v>
      </c>
      <c r="H5346" t="s">
        <v>1405</v>
      </c>
    </row>
    <row r="5347" spans="1:8" x14ac:dyDescent="0.15">
      <c r="A5347" s="232">
        <v>5374</v>
      </c>
      <c r="B5347" t="s">
        <v>13239</v>
      </c>
      <c r="C5347" t="s">
        <v>13240</v>
      </c>
      <c r="D5347" t="s">
        <v>404</v>
      </c>
      <c r="E5347" s="2">
        <v>1</v>
      </c>
      <c r="F5347" t="s">
        <v>2031</v>
      </c>
      <c r="G5347" s="2">
        <v>501</v>
      </c>
      <c r="H5347" t="s">
        <v>1405</v>
      </c>
    </row>
    <row r="5348" spans="1:8" x14ac:dyDescent="0.15">
      <c r="A5348" s="232">
        <v>5375</v>
      </c>
      <c r="B5348" t="s">
        <v>13241</v>
      </c>
      <c r="C5348" t="s">
        <v>13242</v>
      </c>
      <c r="D5348" t="s">
        <v>404</v>
      </c>
      <c r="E5348" s="2">
        <v>1</v>
      </c>
      <c r="F5348" t="s">
        <v>2355</v>
      </c>
      <c r="G5348" s="2">
        <v>10622</v>
      </c>
      <c r="H5348" t="s">
        <v>1405</v>
      </c>
    </row>
    <row r="5349" spans="1:8" x14ac:dyDescent="0.15">
      <c r="A5349" s="232">
        <v>5376</v>
      </c>
      <c r="B5349" t="s">
        <v>13243</v>
      </c>
      <c r="C5349" t="s">
        <v>13244</v>
      </c>
      <c r="D5349" t="s">
        <v>404</v>
      </c>
      <c r="E5349" s="2">
        <v>1</v>
      </c>
      <c r="F5349" t="s">
        <v>2090</v>
      </c>
      <c r="G5349" s="2">
        <v>10925</v>
      </c>
      <c r="H5349" t="s">
        <v>1405</v>
      </c>
    </row>
    <row r="5350" spans="1:8" x14ac:dyDescent="0.15">
      <c r="A5350" s="232">
        <v>5377</v>
      </c>
      <c r="B5350" t="s">
        <v>13245</v>
      </c>
      <c r="C5350" t="s">
        <v>13246</v>
      </c>
      <c r="D5350" t="s">
        <v>404</v>
      </c>
      <c r="E5350" s="2">
        <v>1</v>
      </c>
      <c r="F5350" t="s">
        <v>1910</v>
      </c>
      <c r="G5350" s="2">
        <v>711</v>
      </c>
      <c r="H5350" t="s">
        <v>1405</v>
      </c>
    </row>
    <row r="5351" spans="1:8" x14ac:dyDescent="0.15">
      <c r="A5351" s="232">
        <v>5378</v>
      </c>
      <c r="B5351" t="s">
        <v>13247</v>
      </c>
      <c r="C5351" t="s">
        <v>13248</v>
      </c>
      <c r="D5351" t="s">
        <v>404</v>
      </c>
      <c r="E5351" s="2">
        <v>1</v>
      </c>
      <c r="F5351" t="s">
        <v>1910</v>
      </c>
      <c r="G5351" s="2">
        <v>11123</v>
      </c>
      <c r="H5351" t="s">
        <v>1405</v>
      </c>
    </row>
    <row r="5352" spans="1:8" x14ac:dyDescent="0.15">
      <c r="A5352" s="232">
        <v>5379</v>
      </c>
      <c r="B5352" t="s">
        <v>13249</v>
      </c>
      <c r="C5352" t="s">
        <v>13250</v>
      </c>
      <c r="D5352" t="s">
        <v>404</v>
      </c>
      <c r="E5352" s="2">
        <v>1</v>
      </c>
      <c r="F5352" t="s">
        <v>1901</v>
      </c>
      <c r="G5352" s="2">
        <v>10522</v>
      </c>
      <c r="H5352" t="s">
        <v>1405</v>
      </c>
    </row>
    <row r="5353" spans="1:8" x14ac:dyDescent="0.15">
      <c r="A5353" s="232">
        <v>5380</v>
      </c>
      <c r="B5353" t="s">
        <v>13251</v>
      </c>
      <c r="C5353" t="s">
        <v>13252</v>
      </c>
      <c r="D5353" t="s">
        <v>404</v>
      </c>
      <c r="E5353" s="2">
        <v>1</v>
      </c>
      <c r="F5353" t="s">
        <v>1910</v>
      </c>
      <c r="G5353" s="2">
        <v>20302</v>
      </c>
      <c r="H5353" t="s">
        <v>1405</v>
      </c>
    </row>
    <row r="5354" spans="1:8" x14ac:dyDescent="0.15">
      <c r="A5354" s="232">
        <v>5381</v>
      </c>
      <c r="B5354" t="s">
        <v>13253</v>
      </c>
      <c r="C5354" t="s">
        <v>13254</v>
      </c>
      <c r="D5354" t="s">
        <v>389</v>
      </c>
      <c r="E5354" s="2">
        <v>1</v>
      </c>
      <c r="F5354" t="s">
        <v>1910</v>
      </c>
      <c r="G5354" s="2">
        <v>10925</v>
      </c>
      <c r="H5354" t="s">
        <v>1405</v>
      </c>
    </row>
    <row r="5355" spans="1:8" x14ac:dyDescent="0.15">
      <c r="A5355" s="232">
        <v>5382</v>
      </c>
      <c r="B5355" t="s">
        <v>13255</v>
      </c>
      <c r="C5355" t="s">
        <v>13256</v>
      </c>
      <c r="D5355" t="s">
        <v>389</v>
      </c>
      <c r="E5355" s="2">
        <v>1</v>
      </c>
      <c r="F5355" t="s">
        <v>1910</v>
      </c>
      <c r="G5355" s="2">
        <v>10524</v>
      </c>
      <c r="H5355" t="s">
        <v>1405</v>
      </c>
    </row>
    <row r="5356" spans="1:8" x14ac:dyDescent="0.15">
      <c r="A5356" s="232">
        <v>5383</v>
      </c>
      <c r="B5356" t="s">
        <v>13257</v>
      </c>
      <c r="C5356" t="s">
        <v>13258</v>
      </c>
      <c r="D5356" t="s">
        <v>452</v>
      </c>
      <c r="E5356" s="2">
        <v>4</v>
      </c>
      <c r="F5356" t="s">
        <v>1901</v>
      </c>
      <c r="G5356" s="2">
        <v>981023</v>
      </c>
      <c r="H5356" t="s">
        <v>1405</v>
      </c>
    </row>
    <row r="5357" spans="1:8" x14ac:dyDescent="0.15">
      <c r="A5357" s="232">
        <v>5384</v>
      </c>
      <c r="B5357" t="s">
        <v>13259</v>
      </c>
      <c r="C5357" t="s">
        <v>13260</v>
      </c>
      <c r="D5357" t="s">
        <v>452</v>
      </c>
      <c r="E5357" s="2">
        <v>1</v>
      </c>
      <c r="F5357" t="s">
        <v>1910</v>
      </c>
      <c r="G5357" s="2">
        <v>11229</v>
      </c>
      <c r="H5357" t="s">
        <v>1405</v>
      </c>
    </row>
    <row r="5358" spans="1:8" x14ac:dyDescent="0.15">
      <c r="A5358" s="232">
        <v>5385</v>
      </c>
      <c r="B5358" t="s">
        <v>13261</v>
      </c>
      <c r="C5358" t="s">
        <v>13262</v>
      </c>
      <c r="D5358" t="s">
        <v>393</v>
      </c>
      <c r="E5358" s="2">
        <v>3</v>
      </c>
      <c r="F5358" t="s">
        <v>2003</v>
      </c>
      <c r="G5358" s="2">
        <v>990724</v>
      </c>
      <c r="H5358" t="s">
        <v>1405</v>
      </c>
    </row>
    <row r="5359" spans="1:8" x14ac:dyDescent="0.15">
      <c r="A5359" s="232">
        <v>5386</v>
      </c>
      <c r="B5359" t="s">
        <v>10713</v>
      </c>
      <c r="C5359" t="s">
        <v>10714</v>
      </c>
      <c r="D5359" t="s">
        <v>393</v>
      </c>
      <c r="E5359" s="2">
        <v>1</v>
      </c>
      <c r="F5359" t="s">
        <v>2003</v>
      </c>
      <c r="G5359" s="2">
        <v>10706</v>
      </c>
      <c r="H5359" t="s">
        <v>1405</v>
      </c>
    </row>
    <row r="5360" spans="1:8" x14ac:dyDescent="0.15">
      <c r="A5360" s="232">
        <v>5387</v>
      </c>
      <c r="B5360" t="s">
        <v>13263</v>
      </c>
      <c r="C5360" t="s">
        <v>13264</v>
      </c>
      <c r="D5360" t="s">
        <v>393</v>
      </c>
      <c r="E5360" s="2">
        <v>1</v>
      </c>
      <c r="F5360" t="s">
        <v>2021</v>
      </c>
      <c r="G5360" s="2">
        <v>20328</v>
      </c>
      <c r="H5360" t="s">
        <v>1405</v>
      </c>
    </row>
    <row r="5361" spans="1:8" x14ac:dyDescent="0.15">
      <c r="A5361" s="232">
        <v>5388</v>
      </c>
      <c r="B5361" t="s">
        <v>13265</v>
      </c>
      <c r="C5361" t="s">
        <v>13266</v>
      </c>
      <c r="D5361" t="s">
        <v>393</v>
      </c>
      <c r="E5361" s="2">
        <v>1</v>
      </c>
      <c r="F5361" t="s">
        <v>1980</v>
      </c>
      <c r="G5361" s="2">
        <v>10515</v>
      </c>
      <c r="H5361" t="s">
        <v>1405</v>
      </c>
    </row>
    <row r="5362" spans="1:8" x14ac:dyDescent="0.15">
      <c r="A5362" s="232">
        <v>5389</v>
      </c>
      <c r="B5362" t="s">
        <v>13267</v>
      </c>
      <c r="C5362" t="s">
        <v>13268</v>
      </c>
      <c r="D5362" t="s">
        <v>393</v>
      </c>
      <c r="E5362" s="2">
        <v>1</v>
      </c>
      <c r="F5362" t="s">
        <v>2003</v>
      </c>
      <c r="G5362" s="2">
        <v>11219</v>
      </c>
      <c r="H5362" t="s">
        <v>1405</v>
      </c>
    </row>
    <row r="5363" spans="1:8" x14ac:dyDescent="0.15">
      <c r="A5363" s="232">
        <v>5390</v>
      </c>
      <c r="B5363" t="s">
        <v>13269</v>
      </c>
      <c r="C5363" t="s">
        <v>13270</v>
      </c>
      <c r="D5363" t="s">
        <v>393</v>
      </c>
      <c r="E5363" s="2">
        <v>1</v>
      </c>
      <c r="F5363" t="s">
        <v>1901</v>
      </c>
      <c r="G5363" s="2">
        <v>10511</v>
      </c>
      <c r="H5363" t="s">
        <v>1405</v>
      </c>
    </row>
    <row r="5364" spans="1:8" x14ac:dyDescent="0.15">
      <c r="A5364" s="232">
        <v>5391</v>
      </c>
      <c r="B5364" t="s">
        <v>13271</v>
      </c>
      <c r="C5364" t="s">
        <v>13272</v>
      </c>
      <c r="D5364" t="s">
        <v>425</v>
      </c>
      <c r="E5364" s="2">
        <v>4</v>
      </c>
      <c r="F5364" t="s">
        <v>1932</v>
      </c>
      <c r="G5364" s="2">
        <v>970908</v>
      </c>
      <c r="H5364" t="s">
        <v>1405</v>
      </c>
    </row>
    <row r="5365" spans="1:8" x14ac:dyDescent="0.15">
      <c r="A5365" s="232">
        <v>5392</v>
      </c>
      <c r="B5365" t="s">
        <v>13273</v>
      </c>
      <c r="C5365" t="s">
        <v>13274</v>
      </c>
      <c r="D5365" t="s">
        <v>425</v>
      </c>
      <c r="E5365" s="2">
        <v>3</v>
      </c>
      <c r="F5365" t="s">
        <v>1932</v>
      </c>
      <c r="G5365" s="2">
        <v>990524</v>
      </c>
      <c r="H5365" t="s">
        <v>1405</v>
      </c>
    </row>
    <row r="5366" spans="1:8" x14ac:dyDescent="0.15">
      <c r="A5366" s="232">
        <v>5393</v>
      </c>
      <c r="B5366" t="s">
        <v>13275</v>
      </c>
      <c r="C5366" t="s">
        <v>13276</v>
      </c>
      <c r="D5366" t="s">
        <v>425</v>
      </c>
      <c r="E5366" s="2">
        <v>2</v>
      </c>
      <c r="F5366" t="s">
        <v>1932</v>
      </c>
      <c r="G5366" s="2">
        <v>428</v>
      </c>
      <c r="H5366" t="s">
        <v>1405</v>
      </c>
    </row>
    <row r="5367" spans="1:8" x14ac:dyDescent="0.15">
      <c r="A5367" s="232">
        <v>5394</v>
      </c>
      <c r="B5367" t="s">
        <v>13277</v>
      </c>
      <c r="C5367" t="s">
        <v>13278</v>
      </c>
      <c r="D5367" t="s">
        <v>425</v>
      </c>
      <c r="E5367" s="2">
        <v>2</v>
      </c>
      <c r="F5367" t="s">
        <v>1932</v>
      </c>
      <c r="G5367" s="2">
        <v>721</v>
      </c>
      <c r="H5367" t="s">
        <v>1405</v>
      </c>
    </row>
    <row r="5368" spans="1:8" x14ac:dyDescent="0.15">
      <c r="A5368" s="232">
        <v>5395</v>
      </c>
      <c r="B5368" t="s">
        <v>13279</v>
      </c>
      <c r="C5368" t="s">
        <v>13280</v>
      </c>
      <c r="D5368" t="s">
        <v>425</v>
      </c>
      <c r="E5368" s="2">
        <v>2</v>
      </c>
      <c r="F5368" t="s">
        <v>1932</v>
      </c>
      <c r="G5368" s="2">
        <v>814</v>
      </c>
      <c r="H5368" t="s">
        <v>1405</v>
      </c>
    </row>
    <row r="5369" spans="1:8" x14ac:dyDescent="0.15">
      <c r="A5369" s="232">
        <v>5396</v>
      </c>
      <c r="B5369" t="s">
        <v>13281</v>
      </c>
      <c r="C5369" t="s">
        <v>13282</v>
      </c>
      <c r="D5369" t="s">
        <v>425</v>
      </c>
      <c r="E5369" s="2">
        <v>2</v>
      </c>
      <c r="F5369" t="s">
        <v>1932</v>
      </c>
      <c r="G5369" s="2">
        <v>1026</v>
      </c>
      <c r="H5369" t="s">
        <v>1405</v>
      </c>
    </row>
    <row r="5370" spans="1:8" x14ac:dyDescent="0.15">
      <c r="A5370" s="232">
        <v>5397</v>
      </c>
      <c r="B5370" t="s">
        <v>13283</v>
      </c>
      <c r="C5370" t="s">
        <v>12573</v>
      </c>
      <c r="D5370" t="s">
        <v>425</v>
      </c>
      <c r="E5370" s="2">
        <v>2</v>
      </c>
      <c r="F5370" t="s">
        <v>1932</v>
      </c>
      <c r="G5370" s="2">
        <v>927</v>
      </c>
      <c r="H5370" t="s">
        <v>1405</v>
      </c>
    </row>
    <row r="5371" spans="1:8" x14ac:dyDescent="0.15">
      <c r="A5371" s="232">
        <v>5398</v>
      </c>
      <c r="B5371" t="s">
        <v>13284</v>
      </c>
      <c r="C5371" t="s">
        <v>10618</v>
      </c>
      <c r="D5371" t="s">
        <v>425</v>
      </c>
      <c r="E5371" s="2">
        <v>2</v>
      </c>
      <c r="F5371" t="s">
        <v>2206</v>
      </c>
      <c r="G5371" s="2">
        <v>405</v>
      </c>
      <c r="H5371" t="s">
        <v>1405</v>
      </c>
    </row>
    <row r="5372" spans="1:8" x14ac:dyDescent="0.15">
      <c r="A5372" s="232">
        <v>5399</v>
      </c>
      <c r="B5372" t="s">
        <v>13285</v>
      </c>
      <c r="C5372" t="s">
        <v>13286</v>
      </c>
      <c r="D5372" t="s">
        <v>425</v>
      </c>
      <c r="E5372" s="2">
        <v>3</v>
      </c>
      <c r="F5372" t="s">
        <v>1932</v>
      </c>
      <c r="G5372" s="2">
        <v>980629</v>
      </c>
      <c r="H5372" t="s">
        <v>1405</v>
      </c>
    </row>
    <row r="5373" spans="1:8" x14ac:dyDescent="0.15">
      <c r="A5373" s="232">
        <v>5400</v>
      </c>
      <c r="B5373" t="s">
        <v>13287</v>
      </c>
      <c r="C5373" t="s">
        <v>13288</v>
      </c>
      <c r="D5373" t="s">
        <v>425</v>
      </c>
      <c r="E5373" s="2">
        <v>3</v>
      </c>
      <c r="F5373" t="s">
        <v>1932</v>
      </c>
      <c r="G5373" s="2">
        <v>990507</v>
      </c>
      <c r="H5373" t="s">
        <v>1405</v>
      </c>
    </row>
    <row r="5374" spans="1:8" x14ac:dyDescent="0.15">
      <c r="A5374" s="232">
        <v>5401</v>
      </c>
      <c r="B5374" t="s">
        <v>13289</v>
      </c>
      <c r="C5374" t="s">
        <v>13290</v>
      </c>
      <c r="D5374" t="s">
        <v>13291</v>
      </c>
      <c r="E5374" s="2">
        <v>3</v>
      </c>
      <c r="F5374" t="s">
        <v>1901</v>
      </c>
      <c r="G5374" s="2">
        <v>990605</v>
      </c>
      <c r="H5374" t="s">
        <v>1405</v>
      </c>
    </row>
    <row r="5375" spans="1:8" x14ac:dyDescent="0.15">
      <c r="A5375" s="232">
        <v>5402</v>
      </c>
      <c r="B5375" t="s">
        <v>13292</v>
      </c>
      <c r="C5375" t="s">
        <v>13293</v>
      </c>
      <c r="D5375" t="s">
        <v>13291</v>
      </c>
      <c r="E5375" s="2">
        <v>3</v>
      </c>
      <c r="F5375" t="s">
        <v>1932</v>
      </c>
      <c r="G5375" s="2">
        <v>990601</v>
      </c>
      <c r="H5375" t="s">
        <v>1405</v>
      </c>
    </row>
    <row r="5376" spans="1:8" x14ac:dyDescent="0.15">
      <c r="A5376" s="232">
        <v>5403</v>
      </c>
      <c r="B5376" t="s">
        <v>13294</v>
      </c>
      <c r="C5376" t="s">
        <v>13295</v>
      </c>
      <c r="D5376" t="s">
        <v>13291</v>
      </c>
      <c r="E5376" s="2">
        <v>3</v>
      </c>
      <c r="F5376" t="s">
        <v>1901</v>
      </c>
      <c r="G5376" s="2">
        <v>990725</v>
      </c>
      <c r="H5376" t="s">
        <v>1405</v>
      </c>
    </row>
    <row r="5377" spans="1:8" x14ac:dyDescent="0.15">
      <c r="A5377" s="232">
        <v>5404</v>
      </c>
      <c r="B5377" t="s">
        <v>13296</v>
      </c>
      <c r="C5377" t="s">
        <v>13297</v>
      </c>
      <c r="D5377" t="s">
        <v>13291</v>
      </c>
      <c r="E5377" s="2">
        <v>4</v>
      </c>
      <c r="F5377" t="s">
        <v>1901</v>
      </c>
      <c r="G5377" s="2">
        <v>990117</v>
      </c>
      <c r="H5377" t="s">
        <v>1405</v>
      </c>
    </row>
    <row r="5378" spans="1:8" x14ac:dyDescent="0.15">
      <c r="A5378" s="232">
        <v>5405</v>
      </c>
      <c r="B5378" t="s">
        <v>13298</v>
      </c>
      <c r="C5378" t="s">
        <v>13299</v>
      </c>
      <c r="D5378" t="s">
        <v>13291</v>
      </c>
      <c r="E5378" s="2">
        <v>4</v>
      </c>
      <c r="F5378" t="s">
        <v>1964</v>
      </c>
      <c r="G5378" s="2">
        <v>980413</v>
      </c>
      <c r="H5378" t="s">
        <v>1405</v>
      </c>
    </row>
    <row r="5379" spans="1:8" x14ac:dyDescent="0.15">
      <c r="A5379" s="232">
        <v>5406</v>
      </c>
      <c r="B5379" t="s">
        <v>13300</v>
      </c>
      <c r="C5379" t="s">
        <v>13301</v>
      </c>
      <c r="D5379" t="s">
        <v>13291</v>
      </c>
      <c r="E5379" s="2">
        <v>2</v>
      </c>
      <c r="F5379" t="s">
        <v>1901</v>
      </c>
      <c r="G5379" s="2">
        <v>425</v>
      </c>
      <c r="H5379" t="s">
        <v>1405</v>
      </c>
    </row>
    <row r="5380" spans="1:8" x14ac:dyDescent="0.15">
      <c r="A5380" s="232">
        <v>5407</v>
      </c>
      <c r="B5380" t="s">
        <v>13302</v>
      </c>
      <c r="C5380" t="s">
        <v>13303</v>
      </c>
      <c r="D5380" t="s">
        <v>399</v>
      </c>
      <c r="E5380" s="2">
        <v>1</v>
      </c>
      <c r="F5380" t="s">
        <v>1921</v>
      </c>
      <c r="G5380" s="2">
        <v>823</v>
      </c>
      <c r="H5380" t="s">
        <v>1405</v>
      </c>
    </row>
    <row r="5381" spans="1:8" x14ac:dyDescent="0.15">
      <c r="A5381" s="232">
        <v>5408</v>
      </c>
      <c r="B5381" t="s">
        <v>13304</v>
      </c>
      <c r="C5381" t="s">
        <v>13305</v>
      </c>
      <c r="D5381" t="s">
        <v>399</v>
      </c>
      <c r="E5381" s="2">
        <v>1</v>
      </c>
      <c r="F5381" t="s">
        <v>2206</v>
      </c>
      <c r="G5381" s="2">
        <v>10402</v>
      </c>
      <c r="H5381" t="s">
        <v>1405</v>
      </c>
    </row>
    <row r="5382" spans="1:8" x14ac:dyDescent="0.15">
      <c r="A5382" s="232">
        <v>5409</v>
      </c>
      <c r="B5382" t="s">
        <v>13306</v>
      </c>
      <c r="C5382" t="s">
        <v>13307</v>
      </c>
      <c r="D5382" t="s">
        <v>399</v>
      </c>
      <c r="E5382" s="2">
        <v>2</v>
      </c>
      <c r="F5382" t="s">
        <v>1921</v>
      </c>
      <c r="G5382" s="2">
        <v>990228</v>
      </c>
      <c r="H5382" t="s">
        <v>1405</v>
      </c>
    </row>
    <row r="5383" spans="1:8" x14ac:dyDescent="0.15">
      <c r="A5383" s="232">
        <v>5410</v>
      </c>
      <c r="B5383" t="s">
        <v>13308</v>
      </c>
      <c r="C5383" t="s">
        <v>13309</v>
      </c>
      <c r="D5383" t="s">
        <v>396</v>
      </c>
      <c r="E5383" s="2">
        <v>4</v>
      </c>
      <c r="F5383" t="s">
        <v>2003</v>
      </c>
      <c r="G5383" s="2">
        <v>980511</v>
      </c>
      <c r="H5383" t="s">
        <v>1405</v>
      </c>
    </row>
    <row r="5384" spans="1:8" x14ac:dyDescent="0.15">
      <c r="A5384" s="232">
        <v>5411</v>
      </c>
      <c r="B5384" t="s">
        <v>13310</v>
      </c>
      <c r="C5384" t="s">
        <v>13311</v>
      </c>
      <c r="D5384" t="s">
        <v>396</v>
      </c>
      <c r="E5384" s="2">
        <v>4</v>
      </c>
      <c r="F5384" t="s">
        <v>2003</v>
      </c>
      <c r="G5384" s="2">
        <v>990311</v>
      </c>
      <c r="H5384" t="s">
        <v>1405</v>
      </c>
    </row>
    <row r="5385" spans="1:8" x14ac:dyDescent="0.15">
      <c r="A5385" s="232">
        <v>5412</v>
      </c>
      <c r="B5385" t="s">
        <v>13312</v>
      </c>
      <c r="C5385" t="s">
        <v>13313</v>
      </c>
      <c r="D5385" t="s">
        <v>396</v>
      </c>
      <c r="E5385" s="2">
        <v>1</v>
      </c>
      <c r="F5385" t="s">
        <v>2206</v>
      </c>
      <c r="G5385" s="2">
        <v>11120</v>
      </c>
      <c r="H5385" t="s">
        <v>1405</v>
      </c>
    </row>
    <row r="5386" spans="1:8" x14ac:dyDescent="0.15">
      <c r="A5386" s="232">
        <v>5413</v>
      </c>
      <c r="B5386" t="s">
        <v>13314</v>
      </c>
      <c r="C5386" t="s">
        <v>13315</v>
      </c>
      <c r="D5386" t="s">
        <v>396</v>
      </c>
      <c r="E5386" s="2">
        <v>1</v>
      </c>
      <c r="F5386" t="s">
        <v>2003</v>
      </c>
      <c r="G5386" s="2">
        <v>20202</v>
      </c>
      <c r="H5386" t="s">
        <v>1405</v>
      </c>
    </row>
    <row r="5387" spans="1:8" x14ac:dyDescent="0.15">
      <c r="A5387" s="232">
        <v>5414</v>
      </c>
      <c r="B5387" t="s">
        <v>13316</v>
      </c>
      <c r="C5387" t="s">
        <v>13317</v>
      </c>
      <c r="D5387" t="s">
        <v>396</v>
      </c>
      <c r="E5387" s="2">
        <v>1</v>
      </c>
      <c r="F5387" t="s">
        <v>2003</v>
      </c>
      <c r="G5387" s="2">
        <v>20227</v>
      </c>
      <c r="H5387" t="s">
        <v>1405</v>
      </c>
    </row>
    <row r="5388" spans="1:8" x14ac:dyDescent="0.15">
      <c r="A5388" s="232">
        <v>5415</v>
      </c>
      <c r="B5388" t="s">
        <v>13318</v>
      </c>
      <c r="C5388" t="s">
        <v>13319</v>
      </c>
      <c r="D5388" t="s">
        <v>396</v>
      </c>
      <c r="E5388" s="2">
        <v>1</v>
      </c>
      <c r="F5388" t="s">
        <v>2137</v>
      </c>
      <c r="G5388" s="2">
        <v>11115</v>
      </c>
      <c r="H5388" t="s">
        <v>1405</v>
      </c>
    </row>
    <row r="5389" spans="1:8" x14ac:dyDescent="0.15">
      <c r="A5389" s="232">
        <v>5416</v>
      </c>
      <c r="B5389" t="s">
        <v>13320</v>
      </c>
      <c r="C5389" t="s">
        <v>13321</v>
      </c>
      <c r="D5389" t="s">
        <v>396</v>
      </c>
      <c r="E5389" s="2">
        <v>1</v>
      </c>
      <c r="F5389" t="s">
        <v>2003</v>
      </c>
      <c r="G5389" s="2">
        <v>412</v>
      </c>
      <c r="H5389" t="s">
        <v>1405</v>
      </c>
    </row>
    <row r="5390" spans="1:8" x14ac:dyDescent="0.15">
      <c r="A5390" s="232">
        <v>5417</v>
      </c>
      <c r="B5390" t="s">
        <v>13322</v>
      </c>
      <c r="C5390" t="s">
        <v>13323</v>
      </c>
      <c r="D5390" t="s">
        <v>378</v>
      </c>
      <c r="E5390" s="2">
        <v>1</v>
      </c>
      <c r="F5390" t="s">
        <v>1932</v>
      </c>
      <c r="G5390" s="2">
        <v>10612</v>
      </c>
      <c r="H5390" t="s">
        <v>1405</v>
      </c>
    </row>
    <row r="5391" spans="1:8" x14ac:dyDescent="0.15">
      <c r="A5391" s="232">
        <v>5418</v>
      </c>
      <c r="B5391" t="s">
        <v>13324</v>
      </c>
      <c r="C5391" t="s">
        <v>13325</v>
      </c>
      <c r="D5391" t="s">
        <v>378</v>
      </c>
      <c r="E5391" s="2">
        <v>1</v>
      </c>
      <c r="F5391" t="s">
        <v>2055</v>
      </c>
      <c r="G5391" s="2">
        <v>10220</v>
      </c>
      <c r="H5391" t="s">
        <v>1405</v>
      </c>
    </row>
    <row r="5392" spans="1:8" x14ac:dyDescent="0.15">
      <c r="A5392" s="232">
        <v>5419</v>
      </c>
      <c r="B5392" t="s">
        <v>13326</v>
      </c>
      <c r="C5392" t="s">
        <v>13327</v>
      </c>
      <c r="D5392" t="s">
        <v>378</v>
      </c>
      <c r="E5392" s="2">
        <v>1</v>
      </c>
      <c r="F5392" t="s">
        <v>2262</v>
      </c>
      <c r="G5392" s="2">
        <v>10418</v>
      </c>
      <c r="H5392" t="s">
        <v>1405</v>
      </c>
    </row>
    <row r="5393" spans="1:8" x14ac:dyDescent="0.15">
      <c r="A5393" s="232">
        <v>5420</v>
      </c>
      <c r="B5393" t="s">
        <v>13328</v>
      </c>
      <c r="C5393" t="s">
        <v>13329</v>
      </c>
      <c r="D5393" t="s">
        <v>378</v>
      </c>
      <c r="E5393" s="2">
        <v>1</v>
      </c>
      <c r="F5393" t="s">
        <v>2021</v>
      </c>
      <c r="G5393" s="2">
        <v>10515</v>
      </c>
      <c r="H5393" t="s">
        <v>1405</v>
      </c>
    </row>
    <row r="5394" spans="1:8" x14ac:dyDescent="0.15">
      <c r="A5394" s="232">
        <v>5421</v>
      </c>
      <c r="B5394" t="s">
        <v>13330</v>
      </c>
      <c r="C5394" t="s">
        <v>13331</v>
      </c>
      <c r="D5394" t="s">
        <v>378</v>
      </c>
      <c r="E5394" s="2">
        <v>1</v>
      </c>
      <c r="F5394" t="s">
        <v>2206</v>
      </c>
      <c r="G5394" s="2">
        <v>10424</v>
      </c>
      <c r="H5394" t="s">
        <v>1405</v>
      </c>
    </row>
    <row r="5395" spans="1:8" x14ac:dyDescent="0.15">
      <c r="A5395" s="232">
        <v>5422</v>
      </c>
      <c r="B5395" t="s">
        <v>13332</v>
      </c>
      <c r="C5395" t="s">
        <v>13333</v>
      </c>
      <c r="D5395" t="s">
        <v>378</v>
      </c>
      <c r="E5395" s="2">
        <v>1</v>
      </c>
      <c r="F5395" t="s">
        <v>2366</v>
      </c>
      <c r="G5395" s="2">
        <v>10830</v>
      </c>
      <c r="H5395" t="s">
        <v>1405</v>
      </c>
    </row>
    <row r="5396" spans="1:8" x14ac:dyDescent="0.15">
      <c r="A5396" s="232">
        <v>5424</v>
      </c>
      <c r="B5396" t="s">
        <v>13334</v>
      </c>
      <c r="C5396" t="s">
        <v>13335</v>
      </c>
      <c r="D5396" t="s">
        <v>378</v>
      </c>
      <c r="E5396" s="2">
        <v>1</v>
      </c>
      <c r="F5396" t="s">
        <v>1939</v>
      </c>
      <c r="G5396" s="2">
        <v>10422</v>
      </c>
      <c r="H5396" t="s">
        <v>1405</v>
      </c>
    </row>
    <row r="5397" spans="1:8" x14ac:dyDescent="0.15">
      <c r="A5397" s="232">
        <v>5425</v>
      </c>
      <c r="B5397" t="s">
        <v>13336</v>
      </c>
      <c r="C5397" t="s">
        <v>13337</v>
      </c>
      <c r="D5397" t="s">
        <v>378</v>
      </c>
      <c r="E5397" s="2">
        <v>1</v>
      </c>
      <c r="F5397" t="s">
        <v>1901</v>
      </c>
      <c r="G5397" s="2">
        <v>10510</v>
      </c>
      <c r="H5397" t="s">
        <v>1405</v>
      </c>
    </row>
    <row r="5398" spans="1:8" x14ac:dyDescent="0.15">
      <c r="A5398" s="232">
        <v>5427</v>
      </c>
      <c r="B5398" t="s">
        <v>13338</v>
      </c>
      <c r="C5398" t="s">
        <v>13339</v>
      </c>
      <c r="D5398" t="s">
        <v>378</v>
      </c>
      <c r="E5398" s="2">
        <v>1</v>
      </c>
      <c r="F5398" t="s">
        <v>1932</v>
      </c>
      <c r="G5398" s="2">
        <v>11027</v>
      </c>
      <c r="H5398" t="s">
        <v>1405</v>
      </c>
    </row>
    <row r="5399" spans="1:8" x14ac:dyDescent="0.15">
      <c r="A5399" s="232">
        <v>5428</v>
      </c>
      <c r="B5399" t="s">
        <v>13340</v>
      </c>
      <c r="C5399" t="s">
        <v>13341</v>
      </c>
      <c r="D5399" t="s">
        <v>378</v>
      </c>
      <c r="E5399" s="2">
        <v>1</v>
      </c>
      <c r="F5399" t="s">
        <v>1901</v>
      </c>
      <c r="G5399" s="2">
        <v>20309</v>
      </c>
      <c r="H5399" t="s">
        <v>1405</v>
      </c>
    </row>
    <row r="5400" spans="1:8" x14ac:dyDescent="0.15">
      <c r="A5400" s="232">
        <v>5429</v>
      </c>
      <c r="B5400" t="s">
        <v>13342</v>
      </c>
      <c r="C5400" t="s">
        <v>13343</v>
      </c>
      <c r="D5400" t="s">
        <v>378</v>
      </c>
      <c r="E5400" s="2">
        <v>1</v>
      </c>
      <c r="F5400" t="s">
        <v>2206</v>
      </c>
      <c r="G5400" s="2">
        <v>10613</v>
      </c>
      <c r="H5400" t="s">
        <v>1405</v>
      </c>
    </row>
    <row r="5401" spans="1:8" x14ac:dyDescent="0.15">
      <c r="A5401" s="232">
        <v>5430</v>
      </c>
      <c r="B5401" t="s">
        <v>13344</v>
      </c>
      <c r="C5401" t="s">
        <v>13345</v>
      </c>
      <c r="D5401" t="s">
        <v>378</v>
      </c>
      <c r="E5401" s="2">
        <v>1</v>
      </c>
      <c r="F5401" t="s">
        <v>2174</v>
      </c>
      <c r="G5401" s="2">
        <v>10520</v>
      </c>
      <c r="H5401" t="s">
        <v>1405</v>
      </c>
    </row>
    <row r="5402" spans="1:8" x14ac:dyDescent="0.15">
      <c r="A5402" s="232">
        <v>5431</v>
      </c>
      <c r="B5402" t="s">
        <v>13346</v>
      </c>
      <c r="C5402" t="s">
        <v>13347</v>
      </c>
      <c r="D5402" t="s">
        <v>378</v>
      </c>
      <c r="E5402" s="2">
        <v>1</v>
      </c>
      <c r="F5402" t="s">
        <v>2553</v>
      </c>
      <c r="G5402" s="2">
        <v>10518</v>
      </c>
      <c r="H5402" t="s">
        <v>1405</v>
      </c>
    </row>
    <row r="5403" spans="1:8" x14ac:dyDescent="0.15">
      <c r="A5403" s="232">
        <v>5432</v>
      </c>
      <c r="B5403" t="s">
        <v>13348</v>
      </c>
      <c r="C5403" t="s">
        <v>13349</v>
      </c>
      <c r="D5403" t="s">
        <v>378</v>
      </c>
      <c r="E5403" s="2">
        <v>1</v>
      </c>
      <c r="F5403" t="s">
        <v>2003</v>
      </c>
      <c r="G5403" s="2">
        <v>10404</v>
      </c>
      <c r="H5403" t="s">
        <v>1405</v>
      </c>
    </row>
    <row r="5404" spans="1:8" x14ac:dyDescent="0.15">
      <c r="A5404" s="232">
        <v>5433</v>
      </c>
      <c r="B5404" t="s">
        <v>13350</v>
      </c>
      <c r="C5404" t="s">
        <v>13351</v>
      </c>
      <c r="D5404" t="s">
        <v>378</v>
      </c>
      <c r="E5404" s="2">
        <v>1</v>
      </c>
      <c r="F5404" t="s">
        <v>1980</v>
      </c>
      <c r="G5404" s="2">
        <v>10422</v>
      </c>
      <c r="H5404" t="s">
        <v>1405</v>
      </c>
    </row>
    <row r="5405" spans="1:8" x14ac:dyDescent="0.15">
      <c r="A5405" s="232">
        <v>5434</v>
      </c>
      <c r="B5405" t="s">
        <v>13352</v>
      </c>
      <c r="C5405" t="s">
        <v>13353</v>
      </c>
      <c r="D5405" t="s">
        <v>378</v>
      </c>
      <c r="E5405" s="2">
        <v>1</v>
      </c>
      <c r="F5405" t="s">
        <v>2003</v>
      </c>
      <c r="G5405" s="2">
        <v>10904</v>
      </c>
      <c r="H5405" t="s">
        <v>1405</v>
      </c>
    </row>
    <row r="5406" spans="1:8" x14ac:dyDescent="0.15">
      <c r="A5406" s="232">
        <v>5435</v>
      </c>
      <c r="B5406" t="s">
        <v>13354</v>
      </c>
      <c r="C5406" t="s">
        <v>13355</v>
      </c>
      <c r="D5406" t="s">
        <v>378</v>
      </c>
      <c r="E5406" s="2">
        <v>1</v>
      </c>
      <c r="F5406" t="s">
        <v>2206</v>
      </c>
      <c r="G5406" s="2">
        <v>11211</v>
      </c>
      <c r="H5406" t="s">
        <v>1405</v>
      </c>
    </row>
    <row r="5407" spans="1:8" x14ac:dyDescent="0.15">
      <c r="A5407" s="232">
        <v>5436</v>
      </c>
      <c r="B5407" t="s">
        <v>13356</v>
      </c>
      <c r="C5407" t="s">
        <v>13357</v>
      </c>
      <c r="D5407" t="s">
        <v>378</v>
      </c>
      <c r="E5407" s="2">
        <v>1</v>
      </c>
      <c r="F5407" t="s">
        <v>1901</v>
      </c>
      <c r="G5407" s="2">
        <v>10901</v>
      </c>
      <c r="H5407" t="s">
        <v>1405</v>
      </c>
    </row>
    <row r="5408" spans="1:8" x14ac:dyDescent="0.15">
      <c r="A5408" s="232">
        <v>5437</v>
      </c>
      <c r="B5408" t="s">
        <v>13358</v>
      </c>
      <c r="C5408" t="s">
        <v>13359</v>
      </c>
      <c r="D5408" t="s">
        <v>378</v>
      </c>
      <c r="E5408" s="2">
        <v>1</v>
      </c>
      <c r="F5408" t="s">
        <v>2003</v>
      </c>
      <c r="G5408" s="2">
        <v>11117</v>
      </c>
      <c r="H5408" t="s">
        <v>1405</v>
      </c>
    </row>
    <row r="5409" spans="1:8" x14ac:dyDescent="0.15">
      <c r="A5409" s="232">
        <v>5438</v>
      </c>
      <c r="B5409" t="s">
        <v>13360</v>
      </c>
      <c r="C5409" t="s">
        <v>13361</v>
      </c>
      <c r="D5409" t="s">
        <v>378</v>
      </c>
      <c r="E5409" s="2">
        <v>1</v>
      </c>
      <c r="F5409" t="s">
        <v>2366</v>
      </c>
      <c r="G5409" s="2">
        <v>10517</v>
      </c>
      <c r="H5409" t="s">
        <v>1405</v>
      </c>
    </row>
    <row r="5410" spans="1:8" x14ac:dyDescent="0.15">
      <c r="A5410" s="232">
        <v>5439</v>
      </c>
      <c r="B5410" t="s">
        <v>13362</v>
      </c>
      <c r="C5410" t="s">
        <v>13363</v>
      </c>
      <c r="D5410" t="s">
        <v>378</v>
      </c>
      <c r="E5410" s="2">
        <v>1</v>
      </c>
      <c r="F5410" t="s">
        <v>1910</v>
      </c>
      <c r="G5410" s="2">
        <v>10501</v>
      </c>
      <c r="H5410" t="s">
        <v>1405</v>
      </c>
    </row>
    <row r="5411" spans="1:8" x14ac:dyDescent="0.15">
      <c r="A5411" s="232">
        <v>5440</v>
      </c>
      <c r="B5411" t="s">
        <v>13364</v>
      </c>
      <c r="C5411" t="s">
        <v>13365</v>
      </c>
      <c r="D5411" t="s">
        <v>378</v>
      </c>
      <c r="E5411" s="2">
        <v>1</v>
      </c>
      <c r="F5411" t="s">
        <v>2031</v>
      </c>
      <c r="G5411" s="2">
        <v>11219</v>
      </c>
      <c r="H5411" t="s">
        <v>1405</v>
      </c>
    </row>
    <row r="5412" spans="1:8" x14ac:dyDescent="0.15">
      <c r="A5412" s="232">
        <v>5441</v>
      </c>
      <c r="B5412" t="s">
        <v>13366</v>
      </c>
      <c r="C5412" t="s">
        <v>13367</v>
      </c>
      <c r="D5412" t="s">
        <v>378</v>
      </c>
      <c r="E5412" s="2">
        <v>1</v>
      </c>
      <c r="F5412" t="s">
        <v>1901</v>
      </c>
      <c r="G5412" s="2">
        <v>10409</v>
      </c>
      <c r="H5412" t="s">
        <v>1405</v>
      </c>
    </row>
    <row r="5413" spans="1:8" x14ac:dyDescent="0.15">
      <c r="A5413" s="232">
        <v>5442</v>
      </c>
      <c r="B5413" t="s">
        <v>13368</v>
      </c>
      <c r="C5413" t="s">
        <v>13369</v>
      </c>
      <c r="D5413" t="s">
        <v>378</v>
      </c>
      <c r="E5413" s="2">
        <v>1</v>
      </c>
      <c r="F5413" t="s">
        <v>1901</v>
      </c>
      <c r="G5413" s="2">
        <v>10605</v>
      </c>
      <c r="H5413" t="s">
        <v>1405</v>
      </c>
    </row>
    <row r="5414" spans="1:8" x14ac:dyDescent="0.15">
      <c r="A5414" s="232">
        <v>5443</v>
      </c>
      <c r="B5414" t="s">
        <v>13370</v>
      </c>
      <c r="C5414" t="s">
        <v>13371</v>
      </c>
      <c r="D5414" t="s">
        <v>378</v>
      </c>
      <c r="E5414" s="2">
        <v>1</v>
      </c>
      <c r="F5414" t="s">
        <v>2087</v>
      </c>
      <c r="G5414" s="2">
        <v>11124</v>
      </c>
      <c r="H5414" t="s">
        <v>1405</v>
      </c>
    </row>
    <row r="5415" spans="1:8" x14ac:dyDescent="0.15">
      <c r="A5415" s="232">
        <v>5444</v>
      </c>
      <c r="B5415" t="s">
        <v>13372</v>
      </c>
      <c r="C5415" t="s">
        <v>13373</v>
      </c>
      <c r="D5415" t="s">
        <v>378</v>
      </c>
      <c r="E5415" s="2">
        <v>1</v>
      </c>
      <c r="F5415" t="s">
        <v>1921</v>
      </c>
      <c r="G5415" s="2">
        <v>20221</v>
      </c>
      <c r="H5415" t="s">
        <v>1405</v>
      </c>
    </row>
    <row r="5416" spans="1:8" x14ac:dyDescent="0.15">
      <c r="A5416" s="232">
        <v>5445</v>
      </c>
      <c r="B5416" t="s">
        <v>13374</v>
      </c>
      <c r="C5416" t="s">
        <v>13375</v>
      </c>
      <c r="D5416" t="s">
        <v>378</v>
      </c>
      <c r="E5416" s="2">
        <v>1</v>
      </c>
      <c r="F5416" t="s">
        <v>1917</v>
      </c>
      <c r="G5416" s="2">
        <v>10429</v>
      </c>
      <c r="H5416" t="s">
        <v>1405</v>
      </c>
    </row>
    <row r="5417" spans="1:8" x14ac:dyDescent="0.15">
      <c r="A5417" s="232">
        <v>5446</v>
      </c>
      <c r="B5417" t="s">
        <v>13376</v>
      </c>
      <c r="C5417" t="s">
        <v>2402</v>
      </c>
      <c r="D5417" t="s">
        <v>378</v>
      </c>
      <c r="E5417" s="2">
        <v>1</v>
      </c>
      <c r="F5417" t="s">
        <v>1910</v>
      </c>
      <c r="G5417" s="2">
        <v>11103</v>
      </c>
      <c r="H5417" t="s">
        <v>1405</v>
      </c>
    </row>
    <row r="5418" spans="1:8" x14ac:dyDescent="0.15">
      <c r="A5418" s="232">
        <v>5447</v>
      </c>
      <c r="B5418" t="s">
        <v>13377</v>
      </c>
      <c r="C5418" t="s">
        <v>13378</v>
      </c>
      <c r="D5418" t="s">
        <v>378</v>
      </c>
      <c r="E5418" s="2">
        <v>1</v>
      </c>
      <c r="F5418" t="s">
        <v>27</v>
      </c>
      <c r="G5418" s="2">
        <v>11019</v>
      </c>
      <c r="H5418" t="s">
        <v>1405</v>
      </c>
    </row>
    <row r="5419" spans="1:8" x14ac:dyDescent="0.15">
      <c r="A5419" s="232">
        <v>5448</v>
      </c>
      <c r="B5419" t="s">
        <v>13379</v>
      </c>
      <c r="C5419" t="s">
        <v>8482</v>
      </c>
      <c r="D5419" t="s">
        <v>378</v>
      </c>
      <c r="E5419" s="2">
        <v>1</v>
      </c>
      <c r="F5419" t="s">
        <v>2366</v>
      </c>
      <c r="G5419" s="2">
        <v>20128</v>
      </c>
      <c r="H5419" t="s">
        <v>1405</v>
      </c>
    </row>
    <row r="5420" spans="1:8" x14ac:dyDescent="0.15">
      <c r="A5420" s="232">
        <v>5449</v>
      </c>
      <c r="B5420" t="s">
        <v>13380</v>
      </c>
      <c r="C5420" t="s">
        <v>13381</v>
      </c>
      <c r="D5420" t="s">
        <v>378</v>
      </c>
      <c r="E5420" s="2">
        <v>1</v>
      </c>
      <c r="F5420" t="s">
        <v>1948</v>
      </c>
      <c r="G5420" s="2">
        <v>11105</v>
      </c>
      <c r="H5420" t="s">
        <v>1405</v>
      </c>
    </row>
    <row r="5421" spans="1:8" x14ac:dyDescent="0.15">
      <c r="A5421" s="232">
        <v>5450</v>
      </c>
      <c r="B5421" t="s">
        <v>13382</v>
      </c>
      <c r="C5421" t="s">
        <v>13383</v>
      </c>
      <c r="D5421" t="s">
        <v>378</v>
      </c>
      <c r="E5421" s="2">
        <v>1</v>
      </c>
      <c r="F5421" t="s">
        <v>1939</v>
      </c>
      <c r="G5421" s="2">
        <v>11021</v>
      </c>
      <c r="H5421" t="s">
        <v>1405</v>
      </c>
    </row>
    <row r="5422" spans="1:8" x14ac:dyDescent="0.15">
      <c r="A5422" s="232">
        <v>5451</v>
      </c>
      <c r="B5422" t="s">
        <v>13384</v>
      </c>
      <c r="C5422" t="s">
        <v>13385</v>
      </c>
      <c r="D5422" t="s">
        <v>378</v>
      </c>
      <c r="E5422" s="2">
        <v>1</v>
      </c>
      <c r="F5422" t="s">
        <v>2273</v>
      </c>
      <c r="G5422" s="2">
        <v>11201</v>
      </c>
      <c r="H5422" t="s">
        <v>1405</v>
      </c>
    </row>
    <row r="5423" spans="1:8" x14ac:dyDescent="0.15">
      <c r="A5423" s="232">
        <v>5452</v>
      </c>
      <c r="B5423" t="s">
        <v>13386</v>
      </c>
      <c r="C5423" t="s">
        <v>13387</v>
      </c>
      <c r="D5423" t="s">
        <v>378</v>
      </c>
      <c r="E5423" s="2">
        <v>1</v>
      </c>
      <c r="F5423" t="s">
        <v>2021</v>
      </c>
      <c r="G5423" s="2">
        <v>10619</v>
      </c>
      <c r="H5423" t="s">
        <v>1405</v>
      </c>
    </row>
    <row r="5424" spans="1:8" x14ac:dyDescent="0.15">
      <c r="A5424" s="232">
        <v>5453</v>
      </c>
      <c r="B5424" t="s">
        <v>13388</v>
      </c>
      <c r="C5424" t="s">
        <v>13389</v>
      </c>
      <c r="D5424" t="s">
        <v>378</v>
      </c>
      <c r="E5424" s="2">
        <v>1</v>
      </c>
      <c r="F5424" t="s">
        <v>2018</v>
      </c>
      <c r="G5424" s="2">
        <v>11123</v>
      </c>
      <c r="H5424" t="s">
        <v>1405</v>
      </c>
    </row>
    <row r="5425" spans="1:8" x14ac:dyDescent="0.15">
      <c r="A5425" s="232">
        <v>5454</v>
      </c>
      <c r="B5425" t="s">
        <v>13390</v>
      </c>
      <c r="C5425" t="s">
        <v>13391</v>
      </c>
      <c r="D5425" t="s">
        <v>378</v>
      </c>
      <c r="E5425" s="2">
        <v>1</v>
      </c>
      <c r="F5425" t="s">
        <v>2031</v>
      </c>
      <c r="G5425" s="2">
        <v>20201</v>
      </c>
      <c r="H5425" t="s">
        <v>1405</v>
      </c>
    </row>
    <row r="5426" spans="1:8" x14ac:dyDescent="0.15">
      <c r="A5426" s="232">
        <v>5455</v>
      </c>
      <c r="B5426" t="s">
        <v>13392</v>
      </c>
      <c r="C5426" t="s">
        <v>13393</v>
      </c>
      <c r="D5426" t="s">
        <v>378</v>
      </c>
      <c r="E5426" s="2">
        <v>1</v>
      </c>
      <c r="F5426" t="s">
        <v>1945</v>
      </c>
      <c r="G5426" s="2">
        <v>10422</v>
      </c>
      <c r="H5426" t="s">
        <v>9152</v>
      </c>
    </row>
    <row r="5427" spans="1:8" x14ac:dyDescent="0.15">
      <c r="A5427" s="232">
        <v>5456</v>
      </c>
      <c r="B5427" t="s">
        <v>13394</v>
      </c>
      <c r="C5427" t="s">
        <v>13395</v>
      </c>
      <c r="D5427" t="s">
        <v>378</v>
      </c>
      <c r="E5427" s="2">
        <v>1</v>
      </c>
      <c r="F5427" t="s">
        <v>2007</v>
      </c>
      <c r="G5427" s="2">
        <v>11110</v>
      </c>
      <c r="H5427" t="s">
        <v>1405</v>
      </c>
    </row>
    <row r="5428" spans="1:8" x14ac:dyDescent="0.15">
      <c r="A5428" s="232">
        <v>5457</v>
      </c>
      <c r="B5428" t="s">
        <v>13396</v>
      </c>
      <c r="C5428" t="s">
        <v>13397</v>
      </c>
      <c r="D5428" t="s">
        <v>378</v>
      </c>
      <c r="E5428" s="2">
        <v>1</v>
      </c>
      <c r="F5428" t="s">
        <v>2111</v>
      </c>
      <c r="G5428" s="2">
        <v>20124</v>
      </c>
      <c r="H5428" t="s">
        <v>1405</v>
      </c>
    </row>
    <row r="5429" spans="1:8" x14ac:dyDescent="0.15">
      <c r="A5429" s="232">
        <v>5458</v>
      </c>
      <c r="B5429" t="s">
        <v>13398</v>
      </c>
      <c r="C5429" t="s">
        <v>13399</v>
      </c>
      <c r="D5429" t="s">
        <v>378</v>
      </c>
      <c r="E5429" s="2">
        <v>1</v>
      </c>
      <c r="F5429" t="s">
        <v>1901</v>
      </c>
      <c r="G5429" s="2">
        <v>10615</v>
      </c>
      <c r="H5429" t="s">
        <v>1405</v>
      </c>
    </row>
    <row r="5430" spans="1:8" x14ac:dyDescent="0.15">
      <c r="A5430" s="232">
        <v>5459</v>
      </c>
      <c r="B5430" t="s">
        <v>13400</v>
      </c>
      <c r="C5430" t="s">
        <v>13401</v>
      </c>
      <c r="D5430" t="s">
        <v>378</v>
      </c>
      <c r="E5430" s="2">
        <v>1</v>
      </c>
      <c r="F5430" t="s">
        <v>2174</v>
      </c>
      <c r="G5430" s="2">
        <v>10511</v>
      </c>
      <c r="H5430" t="s">
        <v>1405</v>
      </c>
    </row>
    <row r="5431" spans="1:8" x14ac:dyDescent="0.15">
      <c r="A5431" s="232">
        <v>5460</v>
      </c>
      <c r="B5431" t="s">
        <v>13402</v>
      </c>
      <c r="C5431" t="s">
        <v>13403</v>
      </c>
      <c r="D5431" t="s">
        <v>378</v>
      </c>
      <c r="E5431" s="2">
        <v>1</v>
      </c>
      <c r="F5431" t="s">
        <v>1917</v>
      </c>
      <c r="G5431" s="2">
        <v>10507</v>
      </c>
      <c r="H5431" t="s">
        <v>1405</v>
      </c>
    </row>
    <row r="5432" spans="1:8" x14ac:dyDescent="0.15">
      <c r="A5432" s="232">
        <v>5461</v>
      </c>
      <c r="B5432" t="s">
        <v>13404</v>
      </c>
      <c r="C5432" t="s">
        <v>13405</v>
      </c>
      <c r="D5432" t="s">
        <v>378</v>
      </c>
      <c r="E5432" s="2">
        <v>1</v>
      </c>
      <c r="F5432" t="s">
        <v>2273</v>
      </c>
      <c r="G5432" s="2">
        <v>11002</v>
      </c>
      <c r="H5432" t="s">
        <v>1405</v>
      </c>
    </row>
    <row r="5433" spans="1:8" x14ac:dyDescent="0.15">
      <c r="A5433" s="232">
        <v>5462</v>
      </c>
      <c r="B5433" t="s">
        <v>13406</v>
      </c>
      <c r="C5433" t="s">
        <v>13407</v>
      </c>
      <c r="D5433" t="s">
        <v>378</v>
      </c>
      <c r="E5433" s="2">
        <v>1</v>
      </c>
      <c r="F5433" t="s">
        <v>1901</v>
      </c>
      <c r="G5433" s="2">
        <v>10717</v>
      </c>
      <c r="H5433" t="s">
        <v>1405</v>
      </c>
    </row>
    <row r="5434" spans="1:8" x14ac:dyDescent="0.15">
      <c r="A5434" s="232">
        <v>5463</v>
      </c>
      <c r="B5434" t="s">
        <v>13408</v>
      </c>
      <c r="C5434" t="s">
        <v>13409</v>
      </c>
      <c r="D5434" t="s">
        <v>378</v>
      </c>
      <c r="E5434" s="2">
        <v>1</v>
      </c>
      <c r="F5434" t="s">
        <v>2206</v>
      </c>
      <c r="G5434" s="2">
        <v>11112</v>
      </c>
      <c r="H5434" t="s">
        <v>1405</v>
      </c>
    </row>
    <row r="5435" spans="1:8" x14ac:dyDescent="0.15">
      <c r="A5435" s="232">
        <v>5464</v>
      </c>
      <c r="B5435" t="s">
        <v>13410</v>
      </c>
      <c r="C5435" t="s">
        <v>13411</v>
      </c>
      <c r="D5435" t="s">
        <v>378</v>
      </c>
      <c r="E5435" s="2">
        <v>1</v>
      </c>
      <c r="F5435" t="s">
        <v>1932</v>
      </c>
      <c r="G5435" s="2">
        <v>10712</v>
      </c>
      <c r="H5435" t="s">
        <v>1405</v>
      </c>
    </row>
    <row r="5436" spans="1:8" x14ac:dyDescent="0.15">
      <c r="A5436" s="232">
        <v>5465</v>
      </c>
      <c r="B5436" t="s">
        <v>13412</v>
      </c>
      <c r="C5436" t="s">
        <v>13413</v>
      </c>
      <c r="D5436" t="s">
        <v>378</v>
      </c>
      <c r="E5436" s="2">
        <v>1</v>
      </c>
      <c r="F5436" t="s">
        <v>1980</v>
      </c>
      <c r="G5436" s="2">
        <v>11115</v>
      </c>
      <c r="H5436" t="s">
        <v>1405</v>
      </c>
    </row>
    <row r="5437" spans="1:8" x14ac:dyDescent="0.15">
      <c r="A5437" s="232">
        <v>5466</v>
      </c>
      <c r="B5437" t="s">
        <v>13414</v>
      </c>
      <c r="C5437" t="s">
        <v>13415</v>
      </c>
      <c r="D5437" t="s">
        <v>378</v>
      </c>
      <c r="E5437" s="2">
        <v>1</v>
      </c>
      <c r="F5437" t="s">
        <v>1945</v>
      </c>
      <c r="G5437" s="2">
        <v>10628</v>
      </c>
      <c r="H5437" t="s">
        <v>1405</v>
      </c>
    </row>
    <row r="5438" spans="1:8" x14ac:dyDescent="0.15">
      <c r="A5438" s="232">
        <v>5467</v>
      </c>
      <c r="B5438" t="s">
        <v>13416</v>
      </c>
      <c r="C5438" t="s">
        <v>13417</v>
      </c>
      <c r="D5438" t="s">
        <v>378</v>
      </c>
      <c r="E5438" s="2">
        <v>1</v>
      </c>
      <c r="F5438" t="s">
        <v>1980</v>
      </c>
      <c r="G5438" s="2">
        <v>20313</v>
      </c>
      <c r="H5438" t="s">
        <v>1405</v>
      </c>
    </row>
    <row r="5439" spans="1:8" x14ac:dyDescent="0.15">
      <c r="A5439" s="232">
        <v>5468</v>
      </c>
      <c r="B5439" t="s">
        <v>13418</v>
      </c>
      <c r="C5439" t="s">
        <v>13419</v>
      </c>
      <c r="D5439" t="s">
        <v>378</v>
      </c>
      <c r="E5439" s="2">
        <v>1</v>
      </c>
      <c r="F5439" t="s">
        <v>1948</v>
      </c>
      <c r="G5439" s="2">
        <v>10821</v>
      </c>
      <c r="H5439" t="s">
        <v>1405</v>
      </c>
    </row>
    <row r="5440" spans="1:8" x14ac:dyDescent="0.15">
      <c r="A5440" s="232">
        <v>5469</v>
      </c>
      <c r="B5440" t="s">
        <v>13420</v>
      </c>
      <c r="C5440" t="s">
        <v>13421</v>
      </c>
      <c r="D5440" t="s">
        <v>378</v>
      </c>
      <c r="E5440" s="2">
        <v>1</v>
      </c>
      <c r="F5440" t="s">
        <v>1932</v>
      </c>
      <c r="G5440" s="2">
        <v>10708</v>
      </c>
      <c r="H5440" t="s">
        <v>1405</v>
      </c>
    </row>
    <row r="5441" spans="1:8" x14ac:dyDescent="0.15">
      <c r="A5441" s="232">
        <v>5470</v>
      </c>
      <c r="B5441" t="s">
        <v>13422</v>
      </c>
      <c r="C5441" t="s">
        <v>13423</v>
      </c>
      <c r="D5441" t="s">
        <v>378</v>
      </c>
      <c r="E5441" s="2">
        <v>1</v>
      </c>
      <c r="F5441" t="s">
        <v>1939</v>
      </c>
      <c r="G5441" s="2">
        <v>11218</v>
      </c>
      <c r="H5441" t="s">
        <v>1405</v>
      </c>
    </row>
    <row r="5442" spans="1:8" x14ac:dyDescent="0.15">
      <c r="A5442" s="232">
        <v>5471</v>
      </c>
      <c r="B5442" t="s">
        <v>13424</v>
      </c>
      <c r="C5442" t="s">
        <v>13425</v>
      </c>
      <c r="D5442" t="s">
        <v>378</v>
      </c>
      <c r="E5442" s="2">
        <v>1</v>
      </c>
      <c r="F5442" t="s">
        <v>1910</v>
      </c>
      <c r="G5442" s="2">
        <v>11107</v>
      </c>
      <c r="H5442" t="s">
        <v>1405</v>
      </c>
    </row>
    <row r="5443" spans="1:8" x14ac:dyDescent="0.15">
      <c r="A5443" s="232">
        <v>5472</v>
      </c>
      <c r="B5443" t="s">
        <v>13426</v>
      </c>
      <c r="C5443" t="s">
        <v>13427</v>
      </c>
      <c r="D5443" t="s">
        <v>378</v>
      </c>
      <c r="E5443" s="2">
        <v>1</v>
      </c>
      <c r="F5443" t="s">
        <v>1901</v>
      </c>
      <c r="G5443" s="2">
        <v>427</v>
      </c>
      <c r="H5443" t="s">
        <v>1405</v>
      </c>
    </row>
    <row r="5444" spans="1:8" x14ac:dyDescent="0.15">
      <c r="A5444" s="232">
        <v>5473</v>
      </c>
      <c r="B5444" t="s">
        <v>13428</v>
      </c>
      <c r="C5444" t="s">
        <v>13429</v>
      </c>
      <c r="D5444" t="s">
        <v>1437</v>
      </c>
      <c r="E5444" s="2" t="s">
        <v>66</v>
      </c>
      <c r="F5444" t="s">
        <v>1910</v>
      </c>
      <c r="G5444" s="2">
        <v>721209</v>
      </c>
      <c r="H5444" t="s">
        <v>1405</v>
      </c>
    </row>
    <row r="5445" spans="1:8" x14ac:dyDescent="0.15">
      <c r="A5445" s="232">
        <v>5474</v>
      </c>
      <c r="B5445" t="s">
        <v>13430</v>
      </c>
      <c r="C5445" t="s">
        <v>4162</v>
      </c>
      <c r="D5445" t="s">
        <v>450</v>
      </c>
      <c r="E5445" s="2">
        <v>1</v>
      </c>
      <c r="F5445" t="s">
        <v>3267</v>
      </c>
      <c r="G5445" s="2">
        <v>10619</v>
      </c>
      <c r="H5445" t="s">
        <v>1405</v>
      </c>
    </row>
    <row r="5446" spans="1:8" x14ac:dyDescent="0.15">
      <c r="A5446" s="232">
        <v>5475</v>
      </c>
      <c r="B5446" t="s">
        <v>13431</v>
      </c>
      <c r="C5446" t="s">
        <v>13432</v>
      </c>
      <c r="D5446" t="s">
        <v>477</v>
      </c>
      <c r="E5446" s="2">
        <v>4</v>
      </c>
      <c r="F5446" t="s">
        <v>1910</v>
      </c>
      <c r="G5446" s="2">
        <v>631109</v>
      </c>
      <c r="H5446" t="s">
        <v>1405</v>
      </c>
    </row>
    <row r="5447" spans="1:8" x14ac:dyDescent="0.15">
      <c r="A5447" s="232">
        <v>5476</v>
      </c>
      <c r="B5447" t="s">
        <v>13433</v>
      </c>
      <c r="C5447" t="s">
        <v>13434</v>
      </c>
      <c r="D5447" t="s">
        <v>406</v>
      </c>
      <c r="E5447" s="2">
        <v>1</v>
      </c>
      <c r="F5447" t="s">
        <v>2003</v>
      </c>
      <c r="G5447" s="2">
        <v>10410</v>
      </c>
      <c r="H5447" t="s">
        <v>1405</v>
      </c>
    </row>
    <row r="5448" spans="1:8" x14ac:dyDescent="0.15">
      <c r="A5448" s="232">
        <v>5477</v>
      </c>
      <c r="B5448" t="s">
        <v>13435</v>
      </c>
      <c r="C5448" t="s">
        <v>13436</v>
      </c>
      <c r="D5448" t="s">
        <v>406</v>
      </c>
      <c r="E5448" s="2">
        <v>1</v>
      </c>
      <c r="F5448" t="s">
        <v>1901</v>
      </c>
      <c r="G5448" s="2">
        <v>20328</v>
      </c>
      <c r="H5448" t="s">
        <v>1405</v>
      </c>
    </row>
    <row r="5449" spans="1:8" x14ac:dyDescent="0.15">
      <c r="A5449" s="232">
        <v>5478</v>
      </c>
      <c r="B5449" t="s">
        <v>13437</v>
      </c>
      <c r="C5449" t="s">
        <v>13438</v>
      </c>
      <c r="D5449" t="s">
        <v>404</v>
      </c>
      <c r="E5449" s="2">
        <v>2</v>
      </c>
      <c r="F5449" t="s">
        <v>1910</v>
      </c>
      <c r="G5449" s="2">
        <v>1022</v>
      </c>
      <c r="H5449" t="s">
        <v>1405</v>
      </c>
    </row>
    <row r="5450" spans="1:8" x14ac:dyDescent="0.15">
      <c r="A5450" s="232">
        <v>5479</v>
      </c>
      <c r="B5450" t="s">
        <v>13439</v>
      </c>
      <c r="C5450" t="s">
        <v>6450</v>
      </c>
      <c r="D5450" t="s">
        <v>366</v>
      </c>
      <c r="E5450" s="2">
        <v>1</v>
      </c>
      <c r="F5450" t="s">
        <v>3267</v>
      </c>
      <c r="G5450" s="2">
        <v>10823</v>
      </c>
      <c r="H5450" t="s">
        <v>1405</v>
      </c>
    </row>
    <row r="5451" spans="1:8" x14ac:dyDescent="0.15">
      <c r="A5451" s="232">
        <v>5480</v>
      </c>
      <c r="B5451" t="s">
        <v>13440</v>
      </c>
      <c r="C5451" t="s">
        <v>13441</v>
      </c>
      <c r="D5451" t="s">
        <v>366</v>
      </c>
      <c r="E5451" s="2">
        <v>1</v>
      </c>
      <c r="F5451" t="s">
        <v>3267</v>
      </c>
      <c r="G5451" s="2">
        <v>10618</v>
      </c>
      <c r="H5451" t="s">
        <v>1405</v>
      </c>
    </row>
    <row r="5452" spans="1:8" x14ac:dyDescent="0.15">
      <c r="A5452" s="232">
        <v>5481</v>
      </c>
      <c r="B5452" t="s">
        <v>13442</v>
      </c>
      <c r="C5452" t="s">
        <v>13443</v>
      </c>
      <c r="D5452" t="s">
        <v>366</v>
      </c>
      <c r="E5452" s="2">
        <v>1</v>
      </c>
      <c r="F5452" t="s">
        <v>3267</v>
      </c>
      <c r="G5452" s="2">
        <v>11007</v>
      </c>
      <c r="H5452" t="s">
        <v>1405</v>
      </c>
    </row>
    <row r="5453" spans="1:8" x14ac:dyDescent="0.15">
      <c r="A5453" s="232">
        <v>5482</v>
      </c>
      <c r="B5453" t="s">
        <v>13444</v>
      </c>
      <c r="C5453" t="s">
        <v>13445</v>
      </c>
      <c r="D5453" t="s">
        <v>366</v>
      </c>
      <c r="E5453" s="2">
        <v>1</v>
      </c>
      <c r="F5453" t="s">
        <v>3267</v>
      </c>
      <c r="G5453" s="2">
        <v>20227</v>
      </c>
      <c r="H5453" t="s">
        <v>1405</v>
      </c>
    </row>
    <row r="5454" spans="1:8" x14ac:dyDescent="0.15">
      <c r="A5454" s="232">
        <v>5483</v>
      </c>
      <c r="B5454" t="s">
        <v>13446</v>
      </c>
      <c r="C5454" t="s">
        <v>13447</v>
      </c>
      <c r="D5454" t="s">
        <v>366</v>
      </c>
      <c r="E5454" s="2">
        <v>1</v>
      </c>
      <c r="F5454" t="s">
        <v>3267</v>
      </c>
      <c r="G5454" s="2">
        <v>10820</v>
      </c>
      <c r="H5454" t="s">
        <v>1405</v>
      </c>
    </row>
    <row r="5455" spans="1:8" x14ac:dyDescent="0.15">
      <c r="A5455" s="232">
        <v>5484</v>
      </c>
      <c r="B5455" t="s">
        <v>13448</v>
      </c>
      <c r="C5455" t="s">
        <v>13449</v>
      </c>
      <c r="D5455" t="s">
        <v>366</v>
      </c>
      <c r="E5455" s="2">
        <v>1</v>
      </c>
      <c r="F5455" t="s">
        <v>2003</v>
      </c>
      <c r="G5455" s="2">
        <v>10501</v>
      </c>
      <c r="H5455" t="s">
        <v>1405</v>
      </c>
    </row>
    <row r="5456" spans="1:8" x14ac:dyDescent="0.15">
      <c r="A5456" s="232">
        <v>5485</v>
      </c>
      <c r="B5456" t="s">
        <v>13450</v>
      </c>
      <c r="C5456" t="s">
        <v>13451</v>
      </c>
      <c r="D5456" t="s">
        <v>366</v>
      </c>
      <c r="E5456" s="2">
        <v>1</v>
      </c>
      <c r="F5456" t="s">
        <v>2133</v>
      </c>
      <c r="G5456" s="2">
        <v>10911</v>
      </c>
      <c r="H5456" t="s">
        <v>1405</v>
      </c>
    </row>
    <row r="5457" spans="1:8" x14ac:dyDescent="0.15">
      <c r="A5457" s="232">
        <v>5486</v>
      </c>
      <c r="B5457" t="s">
        <v>13452</v>
      </c>
      <c r="C5457" t="s">
        <v>13453</v>
      </c>
      <c r="D5457" t="s">
        <v>366</v>
      </c>
      <c r="E5457" s="2">
        <v>2</v>
      </c>
      <c r="F5457" t="s">
        <v>3267</v>
      </c>
      <c r="G5457" s="2">
        <v>620</v>
      </c>
      <c r="H5457" t="s">
        <v>1405</v>
      </c>
    </row>
    <row r="5458" spans="1:8" x14ac:dyDescent="0.15">
      <c r="A5458" s="232">
        <v>5487</v>
      </c>
      <c r="B5458" t="s">
        <v>13454</v>
      </c>
      <c r="C5458" t="s">
        <v>13455</v>
      </c>
      <c r="D5458" t="s">
        <v>451</v>
      </c>
      <c r="E5458" s="2">
        <v>2</v>
      </c>
      <c r="F5458" t="s">
        <v>1910</v>
      </c>
      <c r="G5458" s="2">
        <v>817</v>
      </c>
      <c r="H5458" t="s">
        <v>1405</v>
      </c>
    </row>
    <row r="5459" spans="1:8" x14ac:dyDescent="0.15">
      <c r="A5459" s="232">
        <v>5488</v>
      </c>
      <c r="B5459" t="s">
        <v>13456</v>
      </c>
      <c r="C5459" t="s">
        <v>13457</v>
      </c>
      <c r="D5459" t="s">
        <v>451</v>
      </c>
      <c r="E5459" s="2">
        <v>2</v>
      </c>
      <c r="F5459" t="s">
        <v>1910</v>
      </c>
      <c r="G5459" s="2">
        <v>608</v>
      </c>
      <c r="H5459" t="s">
        <v>1405</v>
      </c>
    </row>
    <row r="5460" spans="1:8" x14ac:dyDescent="0.15">
      <c r="A5460" s="232">
        <v>5489</v>
      </c>
      <c r="B5460" t="s">
        <v>13458</v>
      </c>
      <c r="C5460" t="s">
        <v>13459</v>
      </c>
      <c r="D5460" t="s">
        <v>439</v>
      </c>
      <c r="E5460" s="2">
        <v>1</v>
      </c>
      <c r="F5460" t="s">
        <v>2021</v>
      </c>
      <c r="G5460" s="2">
        <v>514</v>
      </c>
      <c r="H5460" t="s">
        <v>1405</v>
      </c>
    </row>
    <row r="5461" spans="1:8" x14ac:dyDescent="0.15">
      <c r="A5461" s="232">
        <v>5490</v>
      </c>
      <c r="B5461" t="s">
        <v>13460</v>
      </c>
      <c r="C5461" t="s">
        <v>13461</v>
      </c>
      <c r="D5461" t="s">
        <v>439</v>
      </c>
      <c r="E5461" s="2">
        <v>1</v>
      </c>
      <c r="F5461" t="s">
        <v>1901</v>
      </c>
      <c r="G5461" s="2">
        <v>702</v>
      </c>
      <c r="H5461" t="s">
        <v>1405</v>
      </c>
    </row>
    <row r="5462" spans="1:8" x14ac:dyDescent="0.15">
      <c r="A5462" s="232">
        <v>5491</v>
      </c>
      <c r="B5462" t="s">
        <v>13462</v>
      </c>
      <c r="C5462" t="s">
        <v>13463</v>
      </c>
      <c r="D5462" t="s">
        <v>439</v>
      </c>
      <c r="E5462" s="2">
        <v>1</v>
      </c>
      <c r="F5462" t="s">
        <v>1901</v>
      </c>
      <c r="G5462" s="2">
        <v>11030</v>
      </c>
      <c r="H5462" t="s">
        <v>1405</v>
      </c>
    </row>
    <row r="5463" spans="1:8" x14ac:dyDescent="0.15">
      <c r="A5463" s="232">
        <v>5492</v>
      </c>
      <c r="B5463" t="s">
        <v>13464</v>
      </c>
      <c r="C5463" t="s">
        <v>13465</v>
      </c>
      <c r="D5463" t="s">
        <v>439</v>
      </c>
      <c r="E5463" s="2">
        <v>1</v>
      </c>
      <c r="F5463" t="s">
        <v>2256</v>
      </c>
      <c r="G5463" s="2">
        <v>10114</v>
      </c>
      <c r="H5463" t="s">
        <v>1405</v>
      </c>
    </row>
    <row r="5464" spans="1:8" x14ac:dyDescent="0.15">
      <c r="A5464" s="232">
        <v>5493</v>
      </c>
      <c r="B5464" t="s">
        <v>13466</v>
      </c>
      <c r="C5464" t="s">
        <v>13467</v>
      </c>
      <c r="D5464" t="s">
        <v>439</v>
      </c>
      <c r="E5464" s="2">
        <v>1</v>
      </c>
      <c r="F5464" t="s">
        <v>1910</v>
      </c>
      <c r="G5464" s="2">
        <v>530</v>
      </c>
      <c r="H5464" t="s">
        <v>1405</v>
      </c>
    </row>
    <row r="5465" spans="1:8" x14ac:dyDescent="0.15">
      <c r="A5465" s="232">
        <v>5494</v>
      </c>
      <c r="B5465" t="s">
        <v>13468</v>
      </c>
      <c r="C5465" t="s">
        <v>13469</v>
      </c>
      <c r="D5465" t="s">
        <v>439</v>
      </c>
      <c r="E5465" s="2">
        <v>1</v>
      </c>
      <c r="F5465" t="s">
        <v>1901</v>
      </c>
      <c r="G5465" s="2">
        <v>20309</v>
      </c>
      <c r="H5465" t="s">
        <v>1405</v>
      </c>
    </row>
    <row r="5466" spans="1:8" x14ac:dyDescent="0.15">
      <c r="A5466" s="232">
        <v>5495</v>
      </c>
      <c r="B5466" t="s">
        <v>13470</v>
      </c>
      <c r="C5466" t="s">
        <v>13471</v>
      </c>
      <c r="D5466" t="s">
        <v>389</v>
      </c>
      <c r="E5466" s="2">
        <v>1</v>
      </c>
      <c r="F5466" t="s">
        <v>2021</v>
      </c>
      <c r="G5466" s="2">
        <v>526</v>
      </c>
      <c r="H5466" t="s">
        <v>1405</v>
      </c>
    </row>
    <row r="5467" spans="1:8" x14ac:dyDescent="0.15">
      <c r="A5467" s="232">
        <v>5496</v>
      </c>
      <c r="B5467" t="s">
        <v>13472</v>
      </c>
      <c r="C5467" t="s">
        <v>2539</v>
      </c>
      <c r="D5467" t="s">
        <v>389</v>
      </c>
      <c r="E5467" s="2">
        <v>1</v>
      </c>
      <c r="F5467" t="s">
        <v>1901</v>
      </c>
      <c r="G5467" s="2">
        <v>10716</v>
      </c>
      <c r="H5467" t="s">
        <v>1405</v>
      </c>
    </row>
    <row r="5468" spans="1:8" x14ac:dyDescent="0.15">
      <c r="A5468" s="232">
        <v>5497</v>
      </c>
      <c r="B5468" t="s">
        <v>13473</v>
      </c>
      <c r="C5468" t="s">
        <v>13474</v>
      </c>
      <c r="D5468" t="s">
        <v>421</v>
      </c>
      <c r="E5468" s="2">
        <v>3</v>
      </c>
      <c r="F5468" t="s">
        <v>2003</v>
      </c>
      <c r="G5468" s="2">
        <v>900831</v>
      </c>
      <c r="H5468" t="s">
        <v>1405</v>
      </c>
    </row>
    <row r="5469" spans="1:8" x14ac:dyDescent="0.15">
      <c r="A5469" s="232">
        <v>5498</v>
      </c>
      <c r="B5469" t="s">
        <v>13475</v>
      </c>
      <c r="C5469" t="s">
        <v>13476</v>
      </c>
      <c r="D5469" t="s">
        <v>439</v>
      </c>
      <c r="E5469" s="2">
        <v>1</v>
      </c>
      <c r="F5469" t="s">
        <v>27</v>
      </c>
      <c r="G5469" s="2">
        <v>1031</v>
      </c>
      <c r="H5469" t="s">
        <v>1405</v>
      </c>
    </row>
    <row r="5470" spans="1:8" x14ac:dyDescent="0.15">
      <c r="A5470" s="232">
        <v>5499</v>
      </c>
      <c r="B5470" t="s">
        <v>13477</v>
      </c>
      <c r="C5470" t="s">
        <v>13478</v>
      </c>
      <c r="D5470" t="s">
        <v>365</v>
      </c>
      <c r="E5470" s="2" t="s">
        <v>1392</v>
      </c>
      <c r="F5470" t="s">
        <v>1964</v>
      </c>
      <c r="G5470" s="2" t="s">
        <v>1346</v>
      </c>
      <c r="H5470" t="s">
        <v>1405</v>
      </c>
    </row>
    <row r="5471" spans="1:8" x14ac:dyDescent="0.15">
      <c r="A5471" s="232">
        <v>5500</v>
      </c>
      <c r="B5471" t="s">
        <v>13479</v>
      </c>
      <c r="C5471" t="s">
        <v>13480</v>
      </c>
      <c r="D5471" t="s">
        <v>365</v>
      </c>
      <c r="E5471" s="2" t="s">
        <v>1392</v>
      </c>
      <c r="F5471" t="s">
        <v>1948</v>
      </c>
      <c r="G5471" s="2" t="s">
        <v>1192</v>
      </c>
      <c r="H5471" t="s">
        <v>1405</v>
      </c>
    </row>
    <row r="5472" spans="1:8" x14ac:dyDescent="0.15">
      <c r="A5472" s="232">
        <v>5501</v>
      </c>
      <c r="B5472" t="s">
        <v>13481</v>
      </c>
      <c r="C5472" t="s">
        <v>13482</v>
      </c>
      <c r="D5472" t="s">
        <v>365</v>
      </c>
      <c r="E5472" s="2" t="s">
        <v>1392</v>
      </c>
      <c r="F5472" t="s">
        <v>2048</v>
      </c>
      <c r="G5472" s="2" t="s">
        <v>1189</v>
      </c>
      <c r="H5472" t="s">
        <v>1405</v>
      </c>
    </row>
    <row r="5473" spans="1:8" x14ac:dyDescent="0.15">
      <c r="A5473" s="232">
        <v>5502</v>
      </c>
      <c r="B5473" t="s">
        <v>13483</v>
      </c>
      <c r="C5473" t="s">
        <v>13484</v>
      </c>
      <c r="D5473" t="s">
        <v>365</v>
      </c>
      <c r="E5473" s="2" t="s">
        <v>1392</v>
      </c>
      <c r="F5473" t="s">
        <v>2137</v>
      </c>
      <c r="G5473" s="2" t="s">
        <v>903</v>
      </c>
      <c r="H5473" t="s">
        <v>1405</v>
      </c>
    </row>
    <row r="5474" spans="1:8" x14ac:dyDescent="0.15">
      <c r="A5474" s="232">
        <v>5503</v>
      </c>
      <c r="B5474" t="s">
        <v>13485</v>
      </c>
      <c r="C5474" t="s">
        <v>6671</v>
      </c>
      <c r="D5474" t="s">
        <v>365</v>
      </c>
      <c r="E5474" s="2" t="s">
        <v>1392</v>
      </c>
      <c r="F5474" t="s">
        <v>1921</v>
      </c>
      <c r="G5474" s="2" t="s">
        <v>2522</v>
      </c>
      <c r="H5474" t="s">
        <v>1405</v>
      </c>
    </row>
    <row r="5475" spans="1:8" x14ac:dyDescent="0.15">
      <c r="A5475" s="232">
        <v>5504</v>
      </c>
      <c r="B5475" t="s">
        <v>13486</v>
      </c>
      <c r="C5475" t="s">
        <v>13487</v>
      </c>
      <c r="D5475" t="s">
        <v>365</v>
      </c>
      <c r="E5475" s="2" t="s">
        <v>1392</v>
      </c>
      <c r="F5475" t="s">
        <v>27</v>
      </c>
      <c r="G5475" s="2" t="s">
        <v>1364</v>
      </c>
      <c r="H5475" t="s">
        <v>1405</v>
      </c>
    </row>
    <row r="5476" spans="1:8" x14ac:dyDescent="0.15">
      <c r="A5476" s="232">
        <v>5505</v>
      </c>
      <c r="B5476" t="s">
        <v>13488</v>
      </c>
      <c r="C5476" t="s">
        <v>13489</v>
      </c>
      <c r="D5476" t="s">
        <v>365</v>
      </c>
      <c r="E5476" s="2" t="s">
        <v>1392</v>
      </c>
      <c r="F5476" t="s">
        <v>27</v>
      </c>
      <c r="G5476" s="2" t="s">
        <v>13490</v>
      </c>
      <c r="H5476" t="s">
        <v>1405</v>
      </c>
    </row>
    <row r="5477" spans="1:8" x14ac:dyDescent="0.15">
      <c r="A5477" s="232">
        <v>5506</v>
      </c>
      <c r="B5477" t="s">
        <v>13491</v>
      </c>
      <c r="C5477" t="s">
        <v>13492</v>
      </c>
      <c r="D5477" t="s">
        <v>365</v>
      </c>
      <c r="E5477" s="2" t="s">
        <v>1392</v>
      </c>
      <c r="F5477" t="s">
        <v>2003</v>
      </c>
      <c r="G5477" s="2" t="s">
        <v>1190</v>
      </c>
      <c r="H5477" t="s">
        <v>1405</v>
      </c>
    </row>
    <row r="5478" spans="1:8" x14ac:dyDescent="0.15">
      <c r="A5478" s="232">
        <v>5507</v>
      </c>
      <c r="B5478" t="s">
        <v>13493</v>
      </c>
      <c r="C5478" t="s">
        <v>13494</v>
      </c>
      <c r="D5478" t="s">
        <v>365</v>
      </c>
      <c r="E5478" s="2" t="s">
        <v>1392</v>
      </c>
      <c r="F5478" t="s">
        <v>2206</v>
      </c>
      <c r="G5478" s="2" t="s">
        <v>13495</v>
      </c>
      <c r="H5478" t="s">
        <v>1405</v>
      </c>
    </row>
    <row r="5479" spans="1:8" x14ac:dyDescent="0.15">
      <c r="A5479" s="232">
        <v>5508</v>
      </c>
      <c r="B5479" t="s">
        <v>13496</v>
      </c>
      <c r="C5479" t="s">
        <v>13497</v>
      </c>
      <c r="D5479" t="s">
        <v>365</v>
      </c>
      <c r="E5479" s="2" t="s">
        <v>1392</v>
      </c>
      <c r="F5479" t="s">
        <v>27</v>
      </c>
      <c r="G5479" s="2" t="s">
        <v>1032</v>
      </c>
      <c r="H5479" t="s">
        <v>1405</v>
      </c>
    </row>
    <row r="5480" spans="1:8" x14ac:dyDescent="0.15">
      <c r="A5480" s="232">
        <v>5509</v>
      </c>
      <c r="B5480" t="s">
        <v>13498</v>
      </c>
      <c r="C5480" t="s">
        <v>13499</v>
      </c>
      <c r="D5480" t="s">
        <v>365</v>
      </c>
      <c r="E5480" s="2" t="s">
        <v>1392</v>
      </c>
      <c r="F5480" t="s">
        <v>2048</v>
      </c>
      <c r="G5480" s="2" t="s">
        <v>645</v>
      </c>
      <c r="H5480" t="s">
        <v>1405</v>
      </c>
    </row>
    <row r="5481" spans="1:8" x14ac:dyDescent="0.15">
      <c r="A5481" s="232">
        <v>5510</v>
      </c>
      <c r="B5481" t="s">
        <v>13500</v>
      </c>
      <c r="C5481" t="s">
        <v>13501</v>
      </c>
      <c r="D5481" t="s">
        <v>365</v>
      </c>
      <c r="E5481" s="2" t="s">
        <v>1392</v>
      </c>
      <c r="F5481" t="s">
        <v>2137</v>
      </c>
      <c r="G5481" s="2" t="s">
        <v>739</v>
      </c>
      <c r="H5481" t="s">
        <v>1405</v>
      </c>
    </row>
    <row r="5482" spans="1:8" x14ac:dyDescent="0.15">
      <c r="A5482" s="232">
        <v>5511</v>
      </c>
      <c r="B5482" t="s">
        <v>13502</v>
      </c>
      <c r="C5482" t="s">
        <v>13503</v>
      </c>
      <c r="D5482" t="s">
        <v>365</v>
      </c>
      <c r="E5482" s="2" t="s">
        <v>1392</v>
      </c>
      <c r="F5482" t="s">
        <v>2273</v>
      </c>
      <c r="G5482" s="2" t="s">
        <v>6491</v>
      </c>
      <c r="H5482" t="s">
        <v>1405</v>
      </c>
    </row>
    <row r="5483" spans="1:8" x14ac:dyDescent="0.15">
      <c r="A5483" s="232">
        <v>5512</v>
      </c>
      <c r="B5483" t="s">
        <v>13504</v>
      </c>
      <c r="C5483" t="s">
        <v>13505</v>
      </c>
      <c r="D5483" t="s">
        <v>365</v>
      </c>
      <c r="E5483" s="2" t="s">
        <v>1392</v>
      </c>
      <c r="F5483" t="s">
        <v>2262</v>
      </c>
      <c r="G5483" s="2" t="s">
        <v>1259</v>
      </c>
      <c r="H5483" t="s">
        <v>1405</v>
      </c>
    </row>
    <row r="5484" spans="1:8" x14ac:dyDescent="0.15">
      <c r="A5484" s="232">
        <v>5513</v>
      </c>
      <c r="B5484" t="s">
        <v>13506</v>
      </c>
      <c r="C5484" t="s">
        <v>13507</v>
      </c>
      <c r="D5484" t="s">
        <v>365</v>
      </c>
      <c r="E5484" s="2" t="s">
        <v>1392</v>
      </c>
      <c r="F5484" t="s">
        <v>2010</v>
      </c>
      <c r="G5484" s="2" t="s">
        <v>1191</v>
      </c>
      <c r="H5484" t="s">
        <v>1405</v>
      </c>
    </row>
    <row r="5485" spans="1:8" x14ac:dyDescent="0.15">
      <c r="A5485" s="232">
        <v>5514</v>
      </c>
      <c r="B5485" t="s">
        <v>13508</v>
      </c>
      <c r="C5485" t="s">
        <v>13509</v>
      </c>
      <c r="D5485" t="s">
        <v>365</v>
      </c>
      <c r="E5485" s="2" t="s">
        <v>1392</v>
      </c>
      <c r="F5485" t="s">
        <v>1932</v>
      </c>
      <c r="G5485" s="2" t="s">
        <v>9354</v>
      </c>
      <c r="H5485" t="s">
        <v>1405</v>
      </c>
    </row>
    <row r="5486" spans="1:8" x14ac:dyDescent="0.15">
      <c r="A5486" s="232">
        <v>5515</v>
      </c>
      <c r="B5486" t="s">
        <v>13510</v>
      </c>
      <c r="C5486" t="s">
        <v>13511</v>
      </c>
      <c r="D5486" t="s">
        <v>365</v>
      </c>
      <c r="E5486" s="2" t="s">
        <v>1392</v>
      </c>
      <c r="F5486" t="s">
        <v>2055</v>
      </c>
      <c r="G5486" s="2" t="s">
        <v>1276</v>
      </c>
      <c r="H5486" t="s">
        <v>1405</v>
      </c>
    </row>
    <row r="5487" spans="1:8" x14ac:dyDescent="0.15">
      <c r="A5487" s="232">
        <v>5516</v>
      </c>
      <c r="B5487" t="s">
        <v>13512</v>
      </c>
      <c r="C5487" t="s">
        <v>13513</v>
      </c>
      <c r="D5487" t="s">
        <v>365</v>
      </c>
      <c r="E5487" s="2" t="s">
        <v>1392</v>
      </c>
      <c r="F5487" t="s">
        <v>1948</v>
      </c>
      <c r="G5487" s="2" t="s">
        <v>4402</v>
      </c>
      <c r="H5487" t="s">
        <v>1405</v>
      </c>
    </row>
    <row r="5488" spans="1:8" x14ac:dyDescent="0.15">
      <c r="A5488" s="232">
        <v>5517</v>
      </c>
      <c r="B5488" t="s">
        <v>13514</v>
      </c>
      <c r="C5488" t="s">
        <v>13515</v>
      </c>
      <c r="D5488" t="s">
        <v>365</v>
      </c>
      <c r="E5488" s="2" t="s">
        <v>1392</v>
      </c>
      <c r="F5488" t="s">
        <v>2087</v>
      </c>
      <c r="G5488" s="2" t="s">
        <v>884</v>
      </c>
      <c r="H5488" t="s">
        <v>1405</v>
      </c>
    </row>
    <row r="5489" spans="1:8" x14ac:dyDescent="0.15">
      <c r="A5489" s="232">
        <v>5518</v>
      </c>
      <c r="B5489" t="s">
        <v>13516</v>
      </c>
      <c r="C5489" t="s">
        <v>13517</v>
      </c>
      <c r="D5489" t="s">
        <v>365</v>
      </c>
      <c r="E5489" s="2" t="s">
        <v>1392</v>
      </c>
      <c r="F5489" t="s">
        <v>2133</v>
      </c>
      <c r="G5489" s="2" t="s">
        <v>13518</v>
      </c>
      <c r="H5489" t="s">
        <v>1405</v>
      </c>
    </row>
    <row r="5490" spans="1:8" x14ac:dyDescent="0.15">
      <c r="A5490" s="232">
        <v>5519</v>
      </c>
      <c r="B5490" t="s">
        <v>13519</v>
      </c>
      <c r="C5490" t="s">
        <v>13520</v>
      </c>
      <c r="D5490" t="s">
        <v>365</v>
      </c>
      <c r="E5490" s="2" t="s">
        <v>1392</v>
      </c>
      <c r="F5490" t="s">
        <v>2018</v>
      </c>
      <c r="G5490" s="2" t="s">
        <v>4904</v>
      </c>
      <c r="H5490" t="s">
        <v>1405</v>
      </c>
    </row>
    <row r="5491" spans="1:8" x14ac:dyDescent="0.15">
      <c r="A5491" s="232">
        <v>5520</v>
      </c>
      <c r="B5491" t="s">
        <v>13521</v>
      </c>
      <c r="C5491" t="s">
        <v>13522</v>
      </c>
      <c r="D5491" t="s">
        <v>365</v>
      </c>
      <c r="E5491" s="2" t="s">
        <v>1392</v>
      </c>
      <c r="F5491" t="s">
        <v>1964</v>
      </c>
      <c r="G5491" s="2" t="s">
        <v>2690</v>
      </c>
      <c r="H5491" t="s">
        <v>1405</v>
      </c>
    </row>
    <row r="5492" spans="1:8" x14ac:dyDescent="0.15">
      <c r="A5492" s="232">
        <v>5521</v>
      </c>
      <c r="B5492" t="s">
        <v>13523</v>
      </c>
      <c r="C5492" t="s">
        <v>13524</v>
      </c>
      <c r="D5492" t="s">
        <v>365</v>
      </c>
      <c r="E5492" s="2" t="s">
        <v>1392</v>
      </c>
      <c r="F5492" t="s">
        <v>1964</v>
      </c>
      <c r="G5492" s="2" t="s">
        <v>1252</v>
      </c>
      <c r="H5492" t="s">
        <v>1405</v>
      </c>
    </row>
    <row r="5493" spans="1:8" x14ac:dyDescent="0.15">
      <c r="A5493" s="232">
        <v>5522</v>
      </c>
      <c r="B5493" t="s">
        <v>13525</v>
      </c>
      <c r="C5493" t="s">
        <v>13526</v>
      </c>
      <c r="D5493" t="s">
        <v>365</v>
      </c>
      <c r="E5493" s="2" t="s">
        <v>1392</v>
      </c>
      <c r="F5493" t="s">
        <v>2021</v>
      </c>
      <c r="G5493" s="2" t="s">
        <v>13527</v>
      </c>
      <c r="H5493" t="s">
        <v>1405</v>
      </c>
    </row>
    <row r="5494" spans="1:8" x14ac:dyDescent="0.15">
      <c r="A5494" s="232">
        <v>5523</v>
      </c>
      <c r="B5494" t="s">
        <v>13528</v>
      </c>
      <c r="C5494" t="s">
        <v>13529</v>
      </c>
      <c r="D5494" t="s">
        <v>365</v>
      </c>
      <c r="E5494" s="2" t="s">
        <v>1392</v>
      </c>
      <c r="F5494" t="s">
        <v>1932</v>
      </c>
      <c r="G5494" s="2" t="s">
        <v>624</v>
      </c>
      <c r="H5494" t="s">
        <v>1405</v>
      </c>
    </row>
    <row r="5495" spans="1:8" x14ac:dyDescent="0.15">
      <c r="A5495" s="232">
        <v>5524</v>
      </c>
      <c r="B5495" t="s">
        <v>3078</v>
      </c>
      <c r="C5495" t="s">
        <v>13530</v>
      </c>
      <c r="D5495" t="s">
        <v>365</v>
      </c>
      <c r="E5495" s="2" t="s">
        <v>1392</v>
      </c>
      <c r="F5495" t="s">
        <v>2048</v>
      </c>
      <c r="G5495" s="2" t="s">
        <v>544</v>
      </c>
      <c r="H5495" t="s">
        <v>1405</v>
      </c>
    </row>
    <row r="5496" spans="1:8" x14ac:dyDescent="0.15">
      <c r="A5496" s="232">
        <v>5525</v>
      </c>
      <c r="B5496" t="s">
        <v>13531</v>
      </c>
      <c r="C5496" t="s">
        <v>13532</v>
      </c>
      <c r="D5496" t="s">
        <v>365</v>
      </c>
      <c r="E5496" s="2" t="s">
        <v>1392</v>
      </c>
      <c r="F5496" t="s">
        <v>2070</v>
      </c>
      <c r="G5496" s="2" t="s">
        <v>1372</v>
      </c>
      <c r="H5496" t="s">
        <v>1405</v>
      </c>
    </row>
    <row r="5497" spans="1:8" x14ac:dyDescent="0.15">
      <c r="A5497" s="232">
        <v>5526</v>
      </c>
      <c r="B5497" t="s">
        <v>13533</v>
      </c>
      <c r="C5497" t="s">
        <v>13534</v>
      </c>
      <c r="D5497" t="s">
        <v>365</v>
      </c>
      <c r="E5497" s="2" t="s">
        <v>1392</v>
      </c>
      <c r="F5497" t="s">
        <v>1932</v>
      </c>
      <c r="G5497" s="2" t="s">
        <v>1373</v>
      </c>
      <c r="H5497" t="s">
        <v>1405</v>
      </c>
    </row>
    <row r="5498" spans="1:8" x14ac:dyDescent="0.15">
      <c r="A5498" s="232">
        <v>5527</v>
      </c>
      <c r="B5498" t="s">
        <v>13535</v>
      </c>
      <c r="C5498" t="s">
        <v>13536</v>
      </c>
      <c r="D5498" t="s">
        <v>365</v>
      </c>
      <c r="E5498" s="2" t="s">
        <v>1392</v>
      </c>
      <c r="F5498" t="s">
        <v>2137</v>
      </c>
      <c r="G5498" s="2" t="s">
        <v>624</v>
      </c>
      <c r="H5498" t="s">
        <v>1405</v>
      </c>
    </row>
    <row r="5499" spans="1:8" x14ac:dyDescent="0.15">
      <c r="A5499" s="232">
        <v>5528</v>
      </c>
      <c r="B5499" t="s">
        <v>13537</v>
      </c>
      <c r="C5499" t="s">
        <v>13538</v>
      </c>
      <c r="D5499" t="s">
        <v>365</v>
      </c>
      <c r="E5499" s="2" t="s">
        <v>1392</v>
      </c>
      <c r="F5499" t="s">
        <v>1901</v>
      </c>
      <c r="G5499" s="2" t="s">
        <v>1374</v>
      </c>
      <c r="H5499" t="s">
        <v>1405</v>
      </c>
    </row>
    <row r="5500" spans="1:8" x14ac:dyDescent="0.15">
      <c r="A5500" s="232">
        <v>5529</v>
      </c>
      <c r="B5500" t="s">
        <v>13539</v>
      </c>
      <c r="C5500" t="s">
        <v>13540</v>
      </c>
      <c r="D5500" t="s">
        <v>365</v>
      </c>
      <c r="E5500" s="2" t="s">
        <v>1392</v>
      </c>
      <c r="F5500" t="s">
        <v>1901</v>
      </c>
      <c r="G5500" s="2" t="s">
        <v>914</v>
      </c>
      <c r="H5500" t="s">
        <v>1405</v>
      </c>
    </row>
    <row r="5501" spans="1:8" x14ac:dyDescent="0.15">
      <c r="A5501" s="232">
        <v>5530</v>
      </c>
      <c r="B5501" t="s">
        <v>13541</v>
      </c>
      <c r="C5501" t="s">
        <v>13542</v>
      </c>
      <c r="D5501" t="s">
        <v>365</v>
      </c>
      <c r="E5501" s="2" t="s">
        <v>1392</v>
      </c>
      <c r="F5501" t="s">
        <v>2366</v>
      </c>
      <c r="G5501" s="2" t="s">
        <v>1189</v>
      </c>
      <c r="H5501" t="s">
        <v>1405</v>
      </c>
    </row>
    <row r="5502" spans="1:8" x14ac:dyDescent="0.15">
      <c r="A5502" s="232">
        <v>5531</v>
      </c>
      <c r="B5502" t="s">
        <v>13543</v>
      </c>
      <c r="C5502" t="s">
        <v>13544</v>
      </c>
      <c r="D5502" t="s">
        <v>365</v>
      </c>
      <c r="E5502" s="2" t="s">
        <v>1392</v>
      </c>
      <c r="F5502" t="s">
        <v>2021</v>
      </c>
      <c r="G5502" s="2" t="s">
        <v>8410</v>
      </c>
      <c r="H5502" t="s">
        <v>1405</v>
      </c>
    </row>
    <row r="5503" spans="1:8" x14ac:dyDescent="0.15">
      <c r="A5503" s="232">
        <v>5532</v>
      </c>
      <c r="B5503" t="s">
        <v>13545</v>
      </c>
      <c r="C5503" t="s">
        <v>13546</v>
      </c>
      <c r="D5503" t="s">
        <v>365</v>
      </c>
      <c r="E5503" s="2" t="s">
        <v>1392</v>
      </c>
      <c r="F5503" t="s">
        <v>1948</v>
      </c>
      <c r="G5503" s="2" t="s">
        <v>1274</v>
      </c>
      <c r="H5503" t="s">
        <v>1405</v>
      </c>
    </row>
    <row r="5504" spans="1:8" x14ac:dyDescent="0.15">
      <c r="A5504" s="232">
        <v>5533</v>
      </c>
      <c r="B5504" t="s">
        <v>13547</v>
      </c>
      <c r="C5504" t="s">
        <v>13548</v>
      </c>
      <c r="D5504" t="s">
        <v>396</v>
      </c>
      <c r="E5504" s="2" t="s">
        <v>1392</v>
      </c>
      <c r="F5504" t="s">
        <v>2003</v>
      </c>
      <c r="G5504" s="2" t="s">
        <v>11366</v>
      </c>
      <c r="H5504" t="s">
        <v>1405</v>
      </c>
    </row>
    <row r="5505" spans="1:8" x14ac:dyDescent="0.15">
      <c r="A5505" s="232">
        <v>5534</v>
      </c>
      <c r="B5505" t="s">
        <v>13549</v>
      </c>
      <c r="C5505" t="s">
        <v>13550</v>
      </c>
      <c r="D5505" t="s">
        <v>1440</v>
      </c>
      <c r="E5505" s="2" t="s">
        <v>70</v>
      </c>
      <c r="F5505" t="s">
        <v>2003</v>
      </c>
      <c r="G5505" s="2" t="s">
        <v>13551</v>
      </c>
      <c r="H5505" t="s">
        <v>1405</v>
      </c>
    </row>
    <row r="5506" spans="1:8" x14ac:dyDescent="0.15">
      <c r="A5506" s="232">
        <v>5535</v>
      </c>
      <c r="B5506" t="s">
        <v>13552</v>
      </c>
      <c r="C5506" t="s">
        <v>13553</v>
      </c>
      <c r="D5506" t="s">
        <v>448</v>
      </c>
      <c r="E5506" s="2" t="s">
        <v>1392</v>
      </c>
      <c r="F5506" t="s">
        <v>1932</v>
      </c>
      <c r="G5506" s="2" t="s">
        <v>2704</v>
      </c>
      <c r="H5506" t="s">
        <v>1405</v>
      </c>
    </row>
    <row r="5507" spans="1:8" x14ac:dyDescent="0.15">
      <c r="A5507" s="232">
        <v>5536</v>
      </c>
      <c r="B5507" t="s">
        <v>13554</v>
      </c>
      <c r="C5507" t="s">
        <v>13555</v>
      </c>
      <c r="D5507" t="s">
        <v>448</v>
      </c>
      <c r="E5507" s="2" t="s">
        <v>1392</v>
      </c>
      <c r="F5507" t="s">
        <v>1901</v>
      </c>
      <c r="G5507" s="2" t="s">
        <v>6819</v>
      </c>
      <c r="H5507" t="s">
        <v>1405</v>
      </c>
    </row>
    <row r="5508" spans="1:8" x14ac:dyDescent="0.15">
      <c r="A5508" s="232">
        <v>5537</v>
      </c>
      <c r="B5508" t="s">
        <v>13556</v>
      </c>
      <c r="C5508" t="s">
        <v>13557</v>
      </c>
      <c r="D5508" t="s">
        <v>448</v>
      </c>
      <c r="E5508" s="2" t="s">
        <v>1392</v>
      </c>
      <c r="F5508" t="s">
        <v>1901</v>
      </c>
      <c r="G5508" s="2" t="s">
        <v>1192</v>
      </c>
      <c r="H5508" t="s">
        <v>1405</v>
      </c>
    </row>
    <row r="5509" spans="1:8" x14ac:dyDescent="0.15">
      <c r="A5509" s="232">
        <v>5538</v>
      </c>
      <c r="B5509" t="s">
        <v>13558</v>
      </c>
      <c r="C5509" t="s">
        <v>13559</v>
      </c>
      <c r="D5509" t="s">
        <v>448</v>
      </c>
      <c r="E5509" s="2" t="s">
        <v>1392</v>
      </c>
      <c r="F5509" t="s">
        <v>1932</v>
      </c>
      <c r="G5509" s="2" t="s">
        <v>1261</v>
      </c>
      <c r="H5509" t="s">
        <v>1405</v>
      </c>
    </row>
    <row r="5510" spans="1:8" x14ac:dyDescent="0.15">
      <c r="A5510" s="232">
        <v>5539</v>
      </c>
      <c r="B5510" t="s">
        <v>13560</v>
      </c>
      <c r="C5510" t="s">
        <v>13561</v>
      </c>
      <c r="D5510" t="s">
        <v>448</v>
      </c>
      <c r="E5510" s="2" t="s">
        <v>1392</v>
      </c>
      <c r="F5510" t="s">
        <v>1910</v>
      </c>
      <c r="G5510" s="2" t="s">
        <v>13562</v>
      </c>
      <c r="H5510" t="s">
        <v>1405</v>
      </c>
    </row>
    <row r="5511" spans="1:8" x14ac:dyDescent="0.15">
      <c r="A5511" s="232">
        <v>5540</v>
      </c>
      <c r="B5511" t="s">
        <v>13563</v>
      </c>
      <c r="C5511" t="s">
        <v>13564</v>
      </c>
      <c r="D5511" t="s">
        <v>448</v>
      </c>
      <c r="E5511" s="2" t="s">
        <v>1392</v>
      </c>
      <c r="F5511" t="s">
        <v>1910</v>
      </c>
      <c r="G5511" s="2" t="s">
        <v>759</v>
      </c>
      <c r="H5511" t="s">
        <v>1405</v>
      </c>
    </row>
    <row r="5512" spans="1:8" x14ac:dyDescent="0.15">
      <c r="A5512" s="232">
        <v>5541</v>
      </c>
      <c r="B5512" t="s">
        <v>13565</v>
      </c>
      <c r="C5512" t="s">
        <v>13566</v>
      </c>
      <c r="D5512" t="s">
        <v>448</v>
      </c>
      <c r="E5512" s="2" t="s">
        <v>1392</v>
      </c>
      <c r="F5512" t="s">
        <v>2003</v>
      </c>
      <c r="G5512" s="2" t="s">
        <v>11807</v>
      </c>
      <c r="H5512" t="s">
        <v>1405</v>
      </c>
    </row>
    <row r="5513" spans="1:8" x14ac:dyDescent="0.15">
      <c r="A5513" s="232">
        <v>5542</v>
      </c>
      <c r="B5513" t="s">
        <v>13567</v>
      </c>
      <c r="C5513" t="s">
        <v>13568</v>
      </c>
      <c r="D5513" t="s">
        <v>448</v>
      </c>
      <c r="E5513" s="2" t="s">
        <v>1392</v>
      </c>
      <c r="F5513" t="s">
        <v>1932</v>
      </c>
      <c r="G5513" s="2" t="s">
        <v>3264</v>
      </c>
      <c r="H5513" t="s">
        <v>1405</v>
      </c>
    </row>
    <row r="5514" spans="1:8" x14ac:dyDescent="0.15">
      <c r="A5514" s="232">
        <v>5543</v>
      </c>
      <c r="B5514" t="s">
        <v>13569</v>
      </c>
      <c r="C5514" t="s">
        <v>13570</v>
      </c>
      <c r="D5514" t="s">
        <v>448</v>
      </c>
      <c r="E5514" s="2" t="s">
        <v>1392</v>
      </c>
      <c r="F5514" t="s">
        <v>2003</v>
      </c>
      <c r="G5514" s="2" t="s">
        <v>4344</v>
      </c>
      <c r="H5514" t="s">
        <v>1405</v>
      </c>
    </row>
    <row r="5515" spans="1:8" x14ac:dyDescent="0.15">
      <c r="A5515" s="232">
        <v>5544</v>
      </c>
      <c r="B5515" t="s">
        <v>13571</v>
      </c>
      <c r="C5515" t="s">
        <v>13572</v>
      </c>
      <c r="D5515" t="s">
        <v>383</v>
      </c>
      <c r="E5515" s="2" t="s">
        <v>1392</v>
      </c>
      <c r="F5515" t="s">
        <v>2528</v>
      </c>
      <c r="G5515" s="2" t="s">
        <v>1375</v>
      </c>
      <c r="H5515" t="s">
        <v>1405</v>
      </c>
    </row>
    <row r="5516" spans="1:8" x14ac:dyDescent="0.15">
      <c r="A5516" s="232">
        <v>5545</v>
      </c>
      <c r="B5516" t="s">
        <v>13573</v>
      </c>
      <c r="C5516" t="s">
        <v>13574</v>
      </c>
      <c r="D5516" t="s">
        <v>367</v>
      </c>
      <c r="E5516" s="2" t="s">
        <v>269</v>
      </c>
      <c r="F5516" t="s">
        <v>1939</v>
      </c>
      <c r="G5516" s="2" t="s">
        <v>4047</v>
      </c>
      <c r="H5516" t="s">
        <v>1405</v>
      </c>
    </row>
    <row r="5517" spans="1:8" x14ac:dyDescent="0.15">
      <c r="A5517" s="232">
        <v>5546</v>
      </c>
      <c r="B5517" t="s">
        <v>13575</v>
      </c>
      <c r="C5517" t="s">
        <v>13576</v>
      </c>
      <c r="D5517" t="s">
        <v>367</v>
      </c>
      <c r="E5517" s="2" t="s">
        <v>269</v>
      </c>
      <c r="F5517" t="s">
        <v>2021</v>
      </c>
      <c r="G5517" s="2" t="s">
        <v>980</v>
      </c>
      <c r="H5517" t="s">
        <v>1405</v>
      </c>
    </row>
    <row r="5518" spans="1:8" x14ac:dyDescent="0.15">
      <c r="A5518" s="232">
        <v>5547</v>
      </c>
      <c r="B5518" t="s">
        <v>13577</v>
      </c>
      <c r="C5518" t="s">
        <v>13578</v>
      </c>
      <c r="D5518" t="s">
        <v>367</v>
      </c>
      <c r="E5518" s="2" t="s">
        <v>269</v>
      </c>
      <c r="F5518" t="s">
        <v>2366</v>
      </c>
      <c r="G5518" s="2" t="s">
        <v>692</v>
      </c>
      <c r="H5518" t="s">
        <v>1405</v>
      </c>
    </row>
    <row r="5519" spans="1:8" x14ac:dyDescent="0.15">
      <c r="A5519" s="232">
        <v>5548</v>
      </c>
      <c r="B5519" t="s">
        <v>13579</v>
      </c>
      <c r="C5519" t="s">
        <v>13580</v>
      </c>
      <c r="D5519" t="s">
        <v>367</v>
      </c>
      <c r="E5519" s="2" t="s">
        <v>271</v>
      </c>
      <c r="F5519" t="s">
        <v>2206</v>
      </c>
      <c r="G5519" s="2" t="s">
        <v>1061</v>
      </c>
      <c r="H5519" t="s">
        <v>1405</v>
      </c>
    </row>
    <row r="5520" spans="1:8" x14ac:dyDescent="0.15">
      <c r="A5520" s="232">
        <v>5549</v>
      </c>
      <c r="B5520" t="s">
        <v>13581</v>
      </c>
      <c r="C5520" t="s">
        <v>13582</v>
      </c>
      <c r="D5520" t="s">
        <v>367</v>
      </c>
      <c r="E5520" s="2" t="s">
        <v>1392</v>
      </c>
      <c r="F5520" t="s">
        <v>2137</v>
      </c>
      <c r="G5520" s="2" t="s">
        <v>13583</v>
      </c>
      <c r="H5520" t="s">
        <v>1405</v>
      </c>
    </row>
    <row r="5521" spans="1:8" x14ac:dyDescent="0.15">
      <c r="A5521" s="232">
        <v>5550</v>
      </c>
      <c r="B5521" t="s">
        <v>13584</v>
      </c>
      <c r="C5521" t="s">
        <v>13585</v>
      </c>
      <c r="D5521" t="s">
        <v>367</v>
      </c>
      <c r="E5521" s="2" t="s">
        <v>1392</v>
      </c>
      <c r="F5521" t="s">
        <v>27</v>
      </c>
      <c r="G5521" s="2" t="s">
        <v>572</v>
      </c>
      <c r="H5521" t="s">
        <v>1405</v>
      </c>
    </row>
    <row r="5522" spans="1:8" x14ac:dyDescent="0.15">
      <c r="A5522" s="232">
        <v>5551</v>
      </c>
      <c r="B5522" t="s">
        <v>13586</v>
      </c>
      <c r="C5522" t="s">
        <v>13587</v>
      </c>
      <c r="D5522" t="s">
        <v>367</v>
      </c>
      <c r="E5522" s="2" t="s">
        <v>1392</v>
      </c>
      <c r="F5522" t="s">
        <v>2276</v>
      </c>
      <c r="G5522" s="2" t="s">
        <v>1355</v>
      </c>
      <c r="H5522" t="s">
        <v>1405</v>
      </c>
    </row>
    <row r="5523" spans="1:8" x14ac:dyDescent="0.15">
      <c r="A5523" s="232">
        <v>5552</v>
      </c>
      <c r="B5523" t="s">
        <v>13588</v>
      </c>
      <c r="C5523" t="s">
        <v>13589</v>
      </c>
      <c r="D5523" t="s">
        <v>367</v>
      </c>
      <c r="E5523" s="2" t="s">
        <v>1392</v>
      </c>
      <c r="F5523" t="s">
        <v>2137</v>
      </c>
      <c r="G5523" s="2" t="s">
        <v>903</v>
      </c>
      <c r="H5523" t="s">
        <v>1405</v>
      </c>
    </row>
    <row r="5524" spans="1:8" x14ac:dyDescent="0.15">
      <c r="A5524" s="232">
        <v>5553</v>
      </c>
      <c r="B5524" t="s">
        <v>13590</v>
      </c>
      <c r="C5524" t="s">
        <v>13591</v>
      </c>
      <c r="D5524" t="s">
        <v>367</v>
      </c>
      <c r="E5524" s="2" t="s">
        <v>1392</v>
      </c>
      <c r="F5524" t="s">
        <v>1910</v>
      </c>
      <c r="G5524" s="2" t="s">
        <v>1376</v>
      </c>
      <c r="H5524" t="s">
        <v>1405</v>
      </c>
    </row>
    <row r="5525" spans="1:8" x14ac:dyDescent="0.15">
      <c r="A5525" s="232">
        <v>5554</v>
      </c>
      <c r="B5525" t="s">
        <v>13592</v>
      </c>
      <c r="C5525" t="s">
        <v>13593</v>
      </c>
      <c r="D5525" t="s">
        <v>367</v>
      </c>
      <c r="E5525" s="2" t="s">
        <v>1392</v>
      </c>
      <c r="F5525" t="s">
        <v>1932</v>
      </c>
      <c r="G5525" s="2" t="s">
        <v>13594</v>
      </c>
      <c r="H5525" t="s">
        <v>1405</v>
      </c>
    </row>
    <row r="5526" spans="1:8" x14ac:dyDescent="0.15">
      <c r="A5526" s="232">
        <v>5555</v>
      </c>
      <c r="B5526" t="s">
        <v>13595</v>
      </c>
      <c r="C5526" t="s">
        <v>13596</v>
      </c>
      <c r="D5526" t="s">
        <v>367</v>
      </c>
      <c r="E5526" s="2" t="s">
        <v>1392</v>
      </c>
      <c r="F5526" t="s">
        <v>2206</v>
      </c>
      <c r="G5526" s="2" t="s">
        <v>13597</v>
      </c>
      <c r="H5526" t="s">
        <v>1405</v>
      </c>
    </row>
    <row r="5527" spans="1:8" x14ac:dyDescent="0.15">
      <c r="A5527" s="232">
        <v>5556</v>
      </c>
      <c r="B5527" t="s">
        <v>13598</v>
      </c>
      <c r="C5527" t="s">
        <v>13599</v>
      </c>
      <c r="D5527" t="s">
        <v>367</v>
      </c>
      <c r="E5527" s="2" t="s">
        <v>1392</v>
      </c>
      <c r="F5527" t="s">
        <v>1945</v>
      </c>
      <c r="G5527" s="2" t="s">
        <v>850</v>
      </c>
      <c r="H5527" t="s">
        <v>1405</v>
      </c>
    </row>
    <row r="5528" spans="1:8" x14ac:dyDescent="0.15">
      <c r="A5528" s="232">
        <v>5557</v>
      </c>
      <c r="B5528" t="s">
        <v>13600</v>
      </c>
      <c r="C5528" t="s">
        <v>13601</v>
      </c>
      <c r="D5528" t="s">
        <v>367</v>
      </c>
      <c r="E5528" s="2" t="s">
        <v>1392</v>
      </c>
      <c r="F5528" t="s">
        <v>2528</v>
      </c>
      <c r="G5528" s="2" t="s">
        <v>2506</v>
      </c>
      <c r="H5528" t="s">
        <v>1405</v>
      </c>
    </row>
    <row r="5529" spans="1:8" x14ac:dyDescent="0.15">
      <c r="A5529" s="232">
        <v>5558</v>
      </c>
      <c r="B5529" t="s">
        <v>13602</v>
      </c>
      <c r="C5529" t="s">
        <v>13603</v>
      </c>
      <c r="D5529" t="s">
        <v>367</v>
      </c>
      <c r="E5529" s="2" t="s">
        <v>1392</v>
      </c>
      <c r="F5529" t="s">
        <v>2137</v>
      </c>
      <c r="G5529" s="2" t="s">
        <v>963</v>
      </c>
      <c r="H5529" t="s">
        <v>1405</v>
      </c>
    </row>
    <row r="5530" spans="1:8" x14ac:dyDescent="0.15">
      <c r="A5530" s="232">
        <v>5559</v>
      </c>
      <c r="B5530" t="s">
        <v>13604</v>
      </c>
      <c r="C5530" t="s">
        <v>13605</v>
      </c>
      <c r="D5530" t="s">
        <v>367</v>
      </c>
      <c r="E5530" s="2" t="s">
        <v>1392</v>
      </c>
      <c r="F5530" t="s">
        <v>2231</v>
      </c>
      <c r="G5530" s="2" t="s">
        <v>627</v>
      </c>
      <c r="H5530" t="s">
        <v>1405</v>
      </c>
    </row>
    <row r="5531" spans="1:8" x14ac:dyDescent="0.15">
      <c r="A5531" s="232">
        <v>5560</v>
      </c>
      <c r="B5531" t="s">
        <v>13606</v>
      </c>
      <c r="C5531" t="s">
        <v>13607</v>
      </c>
      <c r="D5531" t="s">
        <v>367</v>
      </c>
      <c r="E5531" s="2" t="s">
        <v>1392</v>
      </c>
      <c r="F5531" t="s">
        <v>2206</v>
      </c>
      <c r="G5531" s="2" t="s">
        <v>707</v>
      </c>
      <c r="H5531" t="s">
        <v>1405</v>
      </c>
    </row>
    <row r="5532" spans="1:8" x14ac:dyDescent="0.15">
      <c r="A5532" s="232">
        <v>5561</v>
      </c>
      <c r="B5532" t="s">
        <v>13608</v>
      </c>
      <c r="C5532" t="s">
        <v>13609</v>
      </c>
      <c r="D5532" t="s">
        <v>367</v>
      </c>
      <c r="E5532" s="2" t="s">
        <v>1392</v>
      </c>
      <c r="F5532" t="s">
        <v>2276</v>
      </c>
      <c r="G5532" s="2" t="s">
        <v>8405</v>
      </c>
      <c r="H5532" t="s">
        <v>1405</v>
      </c>
    </row>
    <row r="5533" spans="1:8" x14ac:dyDescent="0.15">
      <c r="A5533" s="232">
        <v>5562</v>
      </c>
      <c r="B5533" t="s">
        <v>13610</v>
      </c>
      <c r="C5533" t="s">
        <v>13611</v>
      </c>
      <c r="D5533" t="s">
        <v>367</v>
      </c>
      <c r="E5533" s="2" t="s">
        <v>1392</v>
      </c>
      <c r="F5533" t="s">
        <v>2553</v>
      </c>
      <c r="G5533" s="2" t="s">
        <v>1268</v>
      </c>
      <c r="H5533" t="s">
        <v>1405</v>
      </c>
    </row>
    <row r="5534" spans="1:8" x14ac:dyDescent="0.15">
      <c r="A5534" s="232">
        <v>5563</v>
      </c>
      <c r="B5534" t="s">
        <v>13612</v>
      </c>
      <c r="C5534" t="s">
        <v>13613</v>
      </c>
      <c r="D5534" t="s">
        <v>367</v>
      </c>
      <c r="E5534" s="2" t="s">
        <v>1392</v>
      </c>
      <c r="F5534" t="s">
        <v>2108</v>
      </c>
      <c r="G5534" s="2" t="s">
        <v>1153</v>
      </c>
      <c r="H5534" t="s">
        <v>1405</v>
      </c>
    </row>
    <row r="5535" spans="1:8" x14ac:dyDescent="0.15">
      <c r="A5535" s="232">
        <v>5564</v>
      </c>
      <c r="B5535" t="s">
        <v>13614</v>
      </c>
      <c r="C5535" t="s">
        <v>13615</v>
      </c>
      <c r="D5535" t="s">
        <v>367</v>
      </c>
      <c r="E5535" s="2" t="s">
        <v>1392</v>
      </c>
      <c r="F5535" t="s">
        <v>2003</v>
      </c>
      <c r="G5535" s="2" t="s">
        <v>7097</v>
      </c>
      <c r="H5535" t="s">
        <v>1405</v>
      </c>
    </row>
    <row r="5536" spans="1:8" x14ac:dyDescent="0.15">
      <c r="A5536" s="232">
        <v>5565</v>
      </c>
      <c r="B5536" t="s">
        <v>13616</v>
      </c>
      <c r="C5536" t="s">
        <v>13617</v>
      </c>
      <c r="D5536" t="s">
        <v>367</v>
      </c>
      <c r="E5536" s="2" t="s">
        <v>1392</v>
      </c>
      <c r="F5536" t="s">
        <v>2206</v>
      </c>
      <c r="G5536" s="2" t="s">
        <v>1377</v>
      </c>
      <c r="H5536" t="s">
        <v>1405</v>
      </c>
    </row>
    <row r="5537" spans="1:8" x14ac:dyDescent="0.15">
      <c r="A5537" s="232">
        <v>5566</v>
      </c>
      <c r="B5537" t="s">
        <v>13618</v>
      </c>
      <c r="C5537" t="s">
        <v>13619</v>
      </c>
      <c r="D5537" t="s">
        <v>367</v>
      </c>
      <c r="E5537" s="2" t="s">
        <v>1392</v>
      </c>
      <c r="F5537" t="s">
        <v>2021</v>
      </c>
      <c r="G5537" s="2" t="s">
        <v>1378</v>
      </c>
      <c r="H5537" t="s">
        <v>1405</v>
      </c>
    </row>
    <row r="5538" spans="1:8" x14ac:dyDescent="0.15">
      <c r="A5538" s="232">
        <v>5567</v>
      </c>
      <c r="B5538" t="s">
        <v>13620</v>
      </c>
      <c r="C5538" t="s">
        <v>13621</v>
      </c>
      <c r="D5538" t="s">
        <v>378</v>
      </c>
      <c r="E5538" s="2" t="s">
        <v>1392</v>
      </c>
      <c r="F5538" t="s">
        <v>2055</v>
      </c>
      <c r="G5538" s="2" t="s">
        <v>1268</v>
      </c>
      <c r="H5538" t="s">
        <v>1405</v>
      </c>
    </row>
    <row r="5539" spans="1:8" x14ac:dyDescent="0.15">
      <c r="A5539" s="232">
        <v>5568</v>
      </c>
      <c r="B5539" t="s">
        <v>13622</v>
      </c>
      <c r="C5539" t="s">
        <v>13623</v>
      </c>
      <c r="D5539" t="s">
        <v>378</v>
      </c>
      <c r="E5539" s="2" t="s">
        <v>1392</v>
      </c>
      <c r="F5539" t="s">
        <v>1939</v>
      </c>
      <c r="G5539" s="2" t="s">
        <v>1379</v>
      </c>
      <c r="H5539" t="s">
        <v>1405</v>
      </c>
    </row>
    <row r="5540" spans="1:8" x14ac:dyDescent="0.15">
      <c r="A5540" s="232">
        <v>5569</v>
      </c>
      <c r="B5540" t="s">
        <v>13624</v>
      </c>
      <c r="C5540" t="s">
        <v>13625</v>
      </c>
      <c r="D5540" t="s">
        <v>378</v>
      </c>
      <c r="E5540" s="2" t="s">
        <v>1392</v>
      </c>
      <c r="F5540" t="s">
        <v>2007</v>
      </c>
      <c r="G5540" s="2" t="s">
        <v>1185</v>
      </c>
      <c r="H5540" t="s">
        <v>1405</v>
      </c>
    </row>
    <row r="5541" spans="1:8" x14ac:dyDescent="0.15">
      <c r="A5541" s="232">
        <v>5570</v>
      </c>
      <c r="B5541" t="s">
        <v>13626</v>
      </c>
      <c r="C5541" t="s">
        <v>13627</v>
      </c>
      <c r="D5541" t="s">
        <v>378</v>
      </c>
      <c r="E5541" s="2" t="s">
        <v>1392</v>
      </c>
      <c r="F5541" t="s">
        <v>2108</v>
      </c>
      <c r="G5541" s="2" t="s">
        <v>1380</v>
      </c>
      <c r="H5541" t="s">
        <v>1405</v>
      </c>
    </row>
    <row r="5542" spans="1:8" x14ac:dyDescent="0.15">
      <c r="A5542" s="232">
        <v>5571</v>
      </c>
      <c r="B5542" t="s">
        <v>13628</v>
      </c>
      <c r="C5542" t="s">
        <v>13629</v>
      </c>
      <c r="D5542" t="s">
        <v>378</v>
      </c>
      <c r="E5542" s="2" t="s">
        <v>1392</v>
      </c>
      <c r="F5542" t="s">
        <v>1917</v>
      </c>
      <c r="G5542" s="2" t="s">
        <v>13630</v>
      </c>
      <c r="H5542" t="s">
        <v>1405</v>
      </c>
    </row>
    <row r="5543" spans="1:8" x14ac:dyDescent="0.15">
      <c r="A5543" s="232">
        <v>5572</v>
      </c>
      <c r="B5543" t="s">
        <v>13631</v>
      </c>
      <c r="C5543" t="s">
        <v>13632</v>
      </c>
      <c r="D5543" t="s">
        <v>378</v>
      </c>
      <c r="E5543" s="2" t="s">
        <v>1392</v>
      </c>
      <c r="F5543" t="s">
        <v>2055</v>
      </c>
      <c r="G5543" s="2" t="s">
        <v>1020</v>
      </c>
      <c r="H5543" t="s">
        <v>1405</v>
      </c>
    </row>
    <row r="5544" spans="1:8" x14ac:dyDescent="0.15">
      <c r="A5544" s="232">
        <v>5573</v>
      </c>
      <c r="B5544" t="s">
        <v>13633</v>
      </c>
      <c r="C5544" t="s">
        <v>5594</v>
      </c>
      <c r="D5544" t="s">
        <v>376</v>
      </c>
      <c r="E5544" s="2" t="s">
        <v>1392</v>
      </c>
      <c r="F5544" t="s">
        <v>2276</v>
      </c>
      <c r="G5544" s="2" t="s">
        <v>1252</v>
      </c>
      <c r="H5544" t="s">
        <v>1405</v>
      </c>
    </row>
    <row r="5545" spans="1:8" x14ac:dyDescent="0.15">
      <c r="A5545" s="232">
        <v>5574</v>
      </c>
      <c r="B5545" t="s">
        <v>13634</v>
      </c>
      <c r="C5545" t="s">
        <v>13635</v>
      </c>
      <c r="D5545" t="s">
        <v>376</v>
      </c>
      <c r="E5545" s="2" t="s">
        <v>1392</v>
      </c>
      <c r="F5545" t="s">
        <v>2003</v>
      </c>
      <c r="G5545" s="2" t="s">
        <v>1381</v>
      </c>
      <c r="H5545" t="s">
        <v>1405</v>
      </c>
    </row>
    <row r="5546" spans="1:8" x14ac:dyDescent="0.15">
      <c r="A5546" s="232">
        <v>5575</v>
      </c>
      <c r="B5546" t="s">
        <v>13636</v>
      </c>
      <c r="C5546" t="s">
        <v>13637</v>
      </c>
      <c r="D5546" t="s">
        <v>376</v>
      </c>
      <c r="E5546" s="2" t="s">
        <v>1392</v>
      </c>
      <c r="F5546" t="s">
        <v>27</v>
      </c>
      <c r="G5546" s="2" t="s">
        <v>1018</v>
      </c>
      <c r="H5546" t="s">
        <v>1405</v>
      </c>
    </row>
    <row r="5547" spans="1:8" x14ac:dyDescent="0.15">
      <c r="A5547" s="232">
        <v>5576</v>
      </c>
      <c r="B5547" t="s">
        <v>13638</v>
      </c>
      <c r="C5547" t="s">
        <v>13639</v>
      </c>
      <c r="D5547" t="s">
        <v>376</v>
      </c>
      <c r="E5547" s="2" t="s">
        <v>1392</v>
      </c>
      <c r="F5547" t="s">
        <v>2366</v>
      </c>
      <c r="G5547" s="2" t="s">
        <v>828</v>
      </c>
      <c r="H5547" t="s">
        <v>1405</v>
      </c>
    </row>
    <row r="5548" spans="1:8" x14ac:dyDescent="0.15">
      <c r="A5548" s="232">
        <v>5577</v>
      </c>
      <c r="B5548" t="s">
        <v>13640</v>
      </c>
      <c r="C5548" t="s">
        <v>13641</v>
      </c>
      <c r="D5548" t="s">
        <v>376</v>
      </c>
      <c r="E5548" s="2" t="s">
        <v>1392</v>
      </c>
      <c r="F5548" t="s">
        <v>2256</v>
      </c>
      <c r="G5548" s="2" t="s">
        <v>7519</v>
      </c>
      <c r="H5548" t="s">
        <v>1405</v>
      </c>
    </row>
    <row r="5549" spans="1:8" x14ac:dyDescent="0.15">
      <c r="A5549" s="232">
        <v>5578</v>
      </c>
      <c r="B5549" t="s">
        <v>13642</v>
      </c>
      <c r="C5549" t="s">
        <v>13643</v>
      </c>
      <c r="D5549" t="s">
        <v>364</v>
      </c>
      <c r="E5549" s="2" t="s">
        <v>270</v>
      </c>
      <c r="F5549" t="s">
        <v>2111</v>
      </c>
      <c r="G5549" s="2" t="s">
        <v>1324</v>
      </c>
      <c r="H5549" t="s">
        <v>1405</v>
      </c>
    </row>
    <row r="5550" spans="1:8" x14ac:dyDescent="0.15">
      <c r="A5550" s="232">
        <v>5579</v>
      </c>
      <c r="B5550" t="s">
        <v>13644</v>
      </c>
      <c r="C5550" t="s">
        <v>13645</v>
      </c>
      <c r="D5550" t="s">
        <v>364</v>
      </c>
      <c r="E5550" s="2" t="s">
        <v>270</v>
      </c>
      <c r="F5550" t="s">
        <v>1932</v>
      </c>
      <c r="G5550" s="2" t="s">
        <v>1068</v>
      </c>
      <c r="H5550" t="s">
        <v>1405</v>
      </c>
    </row>
    <row r="5551" spans="1:8" x14ac:dyDescent="0.15">
      <c r="A5551" s="232">
        <v>5580</v>
      </c>
      <c r="B5551" t="s">
        <v>13646</v>
      </c>
      <c r="C5551" t="s">
        <v>13647</v>
      </c>
      <c r="D5551" t="s">
        <v>364</v>
      </c>
      <c r="E5551" s="2" t="s">
        <v>1392</v>
      </c>
      <c r="F5551" t="s">
        <v>2003</v>
      </c>
      <c r="G5551" s="2" t="s">
        <v>9511</v>
      </c>
      <c r="H5551" t="s">
        <v>1405</v>
      </c>
    </row>
    <row r="5552" spans="1:8" x14ac:dyDescent="0.15">
      <c r="A5552" s="232">
        <v>5581</v>
      </c>
      <c r="B5552" t="s">
        <v>13648</v>
      </c>
      <c r="C5552" t="s">
        <v>13649</v>
      </c>
      <c r="D5552" t="s">
        <v>369</v>
      </c>
      <c r="E5552" s="2" t="s">
        <v>1392</v>
      </c>
      <c r="F5552" t="s">
        <v>1910</v>
      </c>
      <c r="G5552" s="2" t="s">
        <v>13650</v>
      </c>
      <c r="H5552" t="s">
        <v>1405</v>
      </c>
    </row>
    <row r="5553" spans="1:8" x14ac:dyDescent="0.15">
      <c r="A5553" s="232">
        <v>5582</v>
      </c>
      <c r="B5553" t="s">
        <v>13651</v>
      </c>
      <c r="C5553" t="s">
        <v>13652</v>
      </c>
      <c r="D5553" t="s">
        <v>369</v>
      </c>
      <c r="E5553" s="2" t="s">
        <v>1392</v>
      </c>
      <c r="F5553" t="s">
        <v>1901</v>
      </c>
      <c r="G5553" s="2" t="s">
        <v>7522</v>
      </c>
      <c r="H5553" t="s">
        <v>1405</v>
      </c>
    </row>
    <row r="5554" spans="1:8" x14ac:dyDescent="0.15">
      <c r="A5554" s="232">
        <v>5583</v>
      </c>
      <c r="B5554" t="s">
        <v>13653</v>
      </c>
      <c r="C5554" t="s">
        <v>13654</v>
      </c>
      <c r="D5554" t="s">
        <v>369</v>
      </c>
      <c r="E5554" s="2" t="s">
        <v>1392</v>
      </c>
      <c r="F5554" t="s">
        <v>1910</v>
      </c>
      <c r="G5554" s="2" t="s">
        <v>1382</v>
      </c>
      <c r="H5554" t="s">
        <v>1405</v>
      </c>
    </row>
    <row r="5555" spans="1:8" x14ac:dyDescent="0.15">
      <c r="A5555" s="232">
        <v>5584</v>
      </c>
      <c r="B5555" t="s">
        <v>13655</v>
      </c>
      <c r="C5555" t="s">
        <v>13656</v>
      </c>
      <c r="D5555" t="s">
        <v>369</v>
      </c>
      <c r="E5555" s="2" t="s">
        <v>1392</v>
      </c>
      <c r="F5555" t="s">
        <v>2262</v>
      </c>
      <c r="G5555" s="2">
        <v>990527</v>
      </c>
      <c r="H5555" t="s">
        <v>1405</v>
      </c>
    </row>
    <row r="5556" spans="1:8" x14ac:dyDescent="0.15">
      <c r="A5556" s="232">
        <v>5585</v>
      </c>
      <c r="B5556" t="s">
        <v>13657</v>
      </c>
      <c r="C5556" t="s">
        <v>13658</v>
      </c>
      <c r="D5556" t="s">
        <v>369</v>
      </c>
      <c r="E5556" s="2" t="s">
        <v>1392</v>
      </c>
      <c r="F5556" t="s">
        <v>1901</v>
      </c>
      <c r="G5556" s="2" t="s">
        <v>3427</v>
      </c>
      <c r="H5556" t="s">
        <v>1405</v>
      </c>
    </row>
    <row r="5557" spans="1:8" x14ac:dyDescent="0.15">
      <c r="A5557" s="232">
        <v>5586</v>
      </c>
      <c r="B5557" t="s">
        <v>13659</v>
      </c>
      <c r="C5557" t="s">
        <v>13660</v>
      </c>
      <c r="D5557" t="s">
        <v>369</v>
      </c>
      <c r="E5557" s="2" t="s">
        <v>1392</v>
      </c>
      <c r="F5557" t="s">
        <v>1901</v>
      </c>
      <c r="G5557" s="2" t="s">
        <v>941</v>
      </c>
      <c r="H5557" t="s">
        <v>1405</v>
      </c>
    </row>
    <row r="5558" spans="1:8" x14ac:dyDescent="0.15">
      <c r="A5558" s="232">
        <v>5587</v>
      </c>
      <c r="B5558" t="s">
        <v>13661</v>
      </c>
      <c r="C5558" t="s">
        <v>13662</v>
      </c>
      <c r="D5558" t="s">
        <v>369</v>
      </c>
      <c r="E5558" s="2" t="s">
        <v>1392</v>
      </c>
      <c r="F5558" t="s">
        <v>1901</v>
      </c>
      <c r="G5558" s="2" t="s">
        <v>571</v>
      </c>
      <c r="H5558" t="s">
        <v>1405</v>
      </c>
    </row>
    <row r="5559" spans="1:8" x14ac:dyDescent="0.15">
      <c r="A5559" s="232">
        <v>5588</v>
      </c>
      <c r="B5559" t="s">
        <v>13663</v>
      </c>
      <c r="C5559" t="s">
        <v>13664</v>
      </c>
      <c r="D5559" t="s">
        <v>369</v>
      </c>
      <c r="E5559" s="2" t="s">
        <v>1392</v>
      </c>
      <c r="F5559" t="s">
        <v>2373</v>
      </c>
      <c r="G5559" s="2" t="s">
        <v>9159</v>
      </c>
      <c r="H5559" t="s">
        <v>1405</v>
      </c>
    </row>
    <row r="5560" spans="1:8" x14ac:dyDescent="0.15">
      <c r="A5560" s="232">
        <v>5589</v>
      </c>
      <c r="B5560" t="s">
        <v>13665</v>
      </c>
      <c r="C5560" t="s">
        <v>13666</v>
      </c>
      <c r="D5560" t="s">
        <v>369</v>
      </c>
      <c r="E5560" s="2" t="s">
        <v>1392</v>
      </c>
      <c r="F5560" t="s">
        <v>1901</v>
      </c>
      <c r="G5560" s="2" t="s">
        <v>1259</v>
      </c>
      <c r="H5560" t="s">
        <v>1405</v>
      </c>
    </row>
    <row r="5561" spans="1:8" x14ac:dyDescent="0.15">
      <c r="A5561" s="232">
        <v>5590</v>
      </c>
      <c r="B5561" t="s">
        <v>13667</v>
      </c>
      <c r="C5561" t="s">
        <v>13668</v>
      </c>
      <c r="D5561" t="s">
        <v>369</v>
      </c>
      <c r="E5561" s="2" t="s">
        <v>1392</v>
      </c>
      <c r="F5561" t="s">
        <v>1901</v>
      </c>
      <c r="G5561" s="2" t="s">
        <v>661</v>
      </c>
      <c r="H5561" t="s">
        <v>1405</v>
      </c>
    </row>
    <row r="5562" spans="1:8" x14ac:dyDescent="0.15">
      <c r="A5562" s="232">
        <v>5591</v>
      </c>
      <c r="B5562" t="s">
        <v>13669</v>
      </c>
      <c r="C5562" t="s">
        <v>13670</v>
      </c>
      <c r="D5562" t="s">
        <v>369</v>
      </c>
      <c r="E5562" s="2" t="s">
        <v>1392</v>
      </c>
      <c r="F5562" t="s">
        <v>1901</v>
      </c>
      <c r="G5562" s="2" t="s">
        <v>544</v>
      </c>
      <c r="H5562" t="s">
        <v>1405</v>
      </c>
    </row>
    <row r="5563" spans="1:8" x14ac:dyDescent="0.15">
      <c r="A5563" s="232">
        <v>5592</v>
      </c>
      <c r="B5563" t="s">
        <v>13671</v>
      </c>
      <c r="C5563" t="s">
        <v>13672</v>
      </c>
      <c r="D5563" t="s">
        <v>369</v>
      </c>
      <c r="E5563" s="2" t="s">
        <v>1392</v>
      </c>
      <c r="F5563" t="s">
        <v>1910</v>
      </c>
      <c r="G5563" s="2" t="s">
        <v>1379</v>
      </c>
      <c r="H5563" t="s">
        <v>1405</v>
      </c>
    </row>
    <row r="5564" spans="1:8" x14ac:dyDescent="0.15">
      <c r="A5564" s="232">
        <v>5593</v>
      </c>
      <c r="B5564" t="s">
        <v>13673</v>
      </c>
      <c r="C5564" t="s">
        <v>13674</v>
      </c>
      <c r="D5564" t="s">
        <v>14285</v>
      </c>
      <c r="E5564" s="2" t="s">
        <v>1392</v>
      </c>
      <c r="F5564" t="s">
        <v>2273</v>
      </c>
      <c r="G5564" s="2" t="s">
        <v>1342</v>
      </c>
      <c r="H5564" t="s">
        <v>1405</v>
      </c>
    </row>
    <row r="5565" spans="1:8" x14ac:dyDescent="0.15">
      <c r="A5565" s="232">
        <v>5594</v>
      </c>
      <c r="B5565" t="s">
        <v>13675</v>
      </c>
      <c r="C5565" t="s">
        <v>13676</v>
      </c>
      <c r="D5565" t="s">
        <v>373</v>
      </c>
      <c r="E5565" s="2" t="s">
        <v>1392</v>
      </c>
      <c r="F5565" t="s">
        <v>2355</v>
      </c>
      <c r="G5565" s="2" t="s">
        <v>2498</v>
      </c>
      <c r="H5565" t="s">
        <v>1405</v>
      </c>
    </row>
    <row r="5566" spans="1:8" x14ac:dyDescent="0.15">
      <c r="A5566" s="232">
        <v>5595</v>
      </c>
      <c r="B5566" t="s">
        <v>13677</v>
      </c>
      <c r="C5566" t="s">
        <v>13678</v>
      </c>
      <c r="D5566" t="s">
        <v>373</v>
      </c>
      <c r="E5566" s="2" t="s">
        <v>1392</v>
      </c>
      <c r="F5566" t="s">
        <v>1932</v>
      </c>
      <c r="G5566" s="2" t="s">
        <v>1378</v>
      </c>
      <c r="H5566" t="s">
        <v>1405</v>
      </c>
    </row>
    <row r="5567" spans="1:8" x14ac:dyDescent="0.15">
      <c r="A5567" s="232">
        <v>5596</v>
      </c>
      <c r="B5567" t="s">
        <v>13679</v>
      </c>
      <c r="C5567" t="s">
        <v>13680</v>
      </c>
      <c r="D5567" t="s">
        <v>373</v>
      </c>
      <c r="E5567" s="2" t="s">
        <v>1392</v>
      </c>
      <c r="F5567" t="s">
        <v>2206</v>
      </c>
      <c r="G5567" s="2" t="s">
        <v>519</v>
      </c>
      <c r="H5567" t="s">
        <v>1405</v>
      </c>
    </row>
    <row r="5568" spans="1:8" x14ac:dyDescent="0.15">
      <c r="A5568" s="232">
        <v>5597</v>
      </c>
      <c r="B5568" t="s">
        <v>13681</v>
      </c>
      <c r="C5568" t="s">
        <v>13682</v>
      </c>
      <c r="D5568" t="s">
        <v>373</v>
      </c>
      <c r="E5568" s="2" t="s">
        <v>1392</v>
      </c>
      <c r="F5568" t="s">
        <v>2111</v>
      </c>
      <c r="G5568" s="2" t="s">
        <v>9511</v>
      </c>
      <c r="H5568" t="s">
        <v>1405</v>
      </c>
    </row>
    <row r="5569" spans="1:8" x14ac:dyDescent="0.15">
      <c r="A5569" s="232">
        <v>5598</v>
      </c>
      <c r="B5569" t="s">
        <v>13683</v>
      </c>
      <c r="C5569" t="s">
        <v>13684</v>
      </c>
      <c r="D5569" t="s">
        <v>373</v>
      </c>
      <c r="E5569" s="2" t="s">
        <v>1392</v>
      </c>
      <c r="F5569" t="s">
        <v>1910</v>
      </c>
      <c r="G5569" s="2" t="s">
        <v>571</v>
      </c>
      <c r="H5569" t="s">
        <v>1405</v>
      </c>
    </row>
    <row r="5570" spans="1:8" x14ac:dyDescent="0.15">
      <c r="A5570" s="232">
        <v>5599</v>
      </c>
      <c r="B5570" t="s">
        <v>13685</v>
      </c>
      <c r="C5570" t="s">
        <v>13686</v>
      </c>
      <c r="D5570" t="s">
        <v>373</v>
      </c>
      <c r="E5570" s="2" t="s">
        <v>1392</v>
      </c>
      <c r="F5570" t="s">
        <v>2087</v>
      </c>
      <c r="G5570" s="2" t="s">
        <v>8250</v>
      </c>
      <c r="H5570" t="s">
        <v>1405</v>
      </c>
    </row>
    <row r="5571" spans="1:8" x14ac:dyDescent="0.15">
      <c r="A5571" s="232">
        <v>5600</v>
      </c>
      <c r="B5571" t="s">
        <v>6078</v>
      </c>
      <c r="C5571" t="s">
        <v>6079</v>
      </c>
      <c r="D5571" t="s">
        <v>373</v>
      </c>
      <c r="E5571" s="2" t="s">
        <v>1392</v>
      </c>
      <c r="F5571" t="s">
        <v>2021</v>
      </c>
      <c r="G5571" s="2" t="s">
        <v>8405</v>
      </c>
      <c r="H5571" t="s">
        <v>1405</v>
      </c>
    </row>
    <row r="5572" spans="1:8" x14ac:dyDescent="0.15">
      <c r="A5572" s="232">
        <v>5601</v>
      </c>
      <c r="B5572" t="s">
        <v>13687</v>
      </c>
      <c r="C5572" t="s">
        <v>13688</v>
      </c>
      <c r="D5572" t="s">
        <v>373</v>
      </c>
      <c r="E5572" s="2" t="s">
        <v>1392</v>
      </c>
      <c r="F5572" t="s">
        <v>1945</v>
      </c>
      <c r="G5572" s="2" t="s">
        <v>851</v>
      </c>
      <c r="H5572" t="s">
        <v>1405</v>
      </c>
    </row>
    <row r="5573" spans="1:8" x14ac:dyDescent="0.15">
      <c r="A5573" s="232">
        <v>5602</v>
      </c>
      <c r="B5573" t="s">
        <v>13689</v>
      </c>
      <c r="C5573" t="s">
        <v>13690</v>
      </c>
      <c r="D5573" t="s">
        <v>373</v>
      </c>
      <c r="E5573" s="2" t="s">
        <v>1392</v>
      </c>
      <c r="F5573" t="s">
        <v>1917</v>
      </c>
      <c r="G5573" s="2" t="s">
        <v>1334</v>
      </c>
      <c r="H5573" t="s">
        <v>1405</v>
      </c>
    </row>
    <row r="5574" spans="1:8" x14ac:dyDescent="0.15">
      <c r="A5574" s="232">
        <v>5603</v>
      </c>
      <c r="B5574" t="s">
        <v>7478</v>
      </c>
      <c r="C5574" t="s">
        <v>7479</v>
      </c>
      <c r="D5574" t="s">
        <v>373</v>
      </c>
      <c r="E5574" s="2" t="s">
        <v>1392</v>
      </c>
      <c r="F5574" t="s">
        <v>2366</v>
      </c>
      <c r="G5574" s="2" t="s">
        <v>3121</v>
      </c>
      <c r="H5574" t="s">
        <v>1405</v>
      </c>
    </row>
    <row r="5575" spans="1:8" x14ac:dyDescent="0.15">
      <c r="A5575" s="232">
        <v>5604</v>
      </c>
      <c r="B5575" t="s">
        <v>13691</v>
      </c>
      <c r="C5575" t="s">
        <v>13692</v>
      </c>
      <c r="D5575" t="s">
        <v>1432</v>
      </c>
      <c r="E5575" s="2" t="s">
        <v>66</v>
      </c>
      <c r="F5575" t="s">
        <v>2087</v>
      </c>
      <c r="G5575" s="2" t="s">
        <v>13693</v>
      </c>
      <c r="H5575" t="s">
        <v>1405</v>
      </c>
    </row>
    <row r="5576" spans="1:8" x14ac:dyDescent="0.15">
      <c r="A5576" s="232">
        <v>5605</v>
      </c>
      <c r="B5576" t="s">
        <v>13694</v>
      </c>
      <c r="C5576" t="s">
        <v>13695</v>
      </c>
      <c r="D5576" t="s">
        <v>373</v>
      </c>
      <c r="E5576" s="2" t="s">
        <v>1392</v>
      </c>
      <c r="F5576" t="s">
        <v>2066</v>
      </c>
      <c r="G5576" s="2" t="s">
        <v>730</v>
      </c>
      <c r="H5576" t="s">
        <v>1405</v>
      </c>
    </row>
    <row r="5577" spans="1:8" x14ac:dyDescent="0.15">
      <c r="A5577" s="232">
        <v>5606</v>
      </c>
      <c r="B5577" t="s">
        <v>13696</v>
      </c>
      <c r="C5577" t="s">
        <v>13697</v>
      </c>
      <c r="D5577" t="s">
        <v>373</v>
      </c>
      <c r="E5577" s="2" t="s">
        <v>1392</v>
      </c>
      <c r="F5577" t="s">
        <v>1932</v>
      </c>
      <c r="G5577" s="2" t="s">
        <v>1253</v>
      </c>
      <c r="H5577" t="s">
        <v>1405</v>
      </c>
    </row>
    <row r="5578" spans="1:8" x14ac:dyDescent="0.15">
      <c r="A5578" s="232">
        <v>5607</v>
      </c>
      <c r="B5578" t="s">
        <v>13698</v>
      </c>
      <c r="C5578" t="s">
        <v>13699</v>
      </c>
      <c r="D5578" t="s">
        <v>373</v>
      </c>
      <c r="E5578" s="2" t="s">
        <v>1392</v>
      </c>
      <c r="F5578" t="s">
        <v>1945</v>
      </c>
      <c r="G5578" s="2" t="s">
        <v>2259</v>
      </c>
      <c r="H5578" t="s">
        <v>1405</v>
      </c>
    </row>
    <row r="5579" spans="1:8" x14ac:dyDescent="0.15">
      <c r="A5579" s="232">
        <v>5608</v>
      </c>
      <c r="B5579" t="s">
        <v>13700</v>
      </c>
      <c r="C5579" t="s">
        <v>2043</v>
      </c>
      <c r="D5579" t="s">
        <v>373</v>
      </c>
      <c r="E5579" s="2" t="s">
        <v>1392</v>
      </c>
      <c r="F5579" t="s">
        <v>2206</v>
      </c>
      <c r="G5579" s="2" t="s">
        <v>545</v>
      </c>
      <c r="H5579" t="s">
        <v>1405</v>
      </c>
    </row>
    <row r="5580" spans="1:8" x14ac:dyDescent="0.15">
      <c r="A5580" s="232">
        <v>5609</v>
      </c>
      <c r="B5580" t="s">
        <v>13701</v>
      </c>
      <c r="C5580" t="s">
        <v>13702</v>
      </c>
      <c r="D5580" t="s">
        <v>373</v>
      </c>
      <c r="E5580" s="2" t="s">
        <v>1392</v>
      </c>
      <c r="F5580" t="s">
        <v>1901</v>
      </c>
      <c r="G5580" s="2" t="s">
        <v>4816</v>
      </c>
      <c r="H5580" t="s">
        <v>1405</v>
      </c>
    </row>
    <row r="5581" spans="1:8" x14ac:dyDescent="0.15">
      <c r="A5581" s="232">
        <v>5610</v>
      </c>
      <c r="B5581" t="s">
        <v>13703</v>
      </c>
      <c r="C5581" t="s">
        <v>13704</v>
      </c>
      <c r="D5581" t="s">
        <v>373</v>
      </c>
      <c r="E5581" s="2" t="s">
        <v>1392</v>
      </c>
      <c r="F5581" t="s">
        <v>2087</v>
      </c>
      <c r="G5581" s="2" t="s">
        <v>1341</v>
      </c>
      <c r="H5581" t="s">
        <v>1405</v>
      </c>
    </row>
    <row r="5582" spans="1:8" x14ac:dyDescent="0.15">
      <c r="A5582" s="232">
        <v>5611</v>
      </c>
      <c r="B5582" t="s">
        <v>13705</v>
      </c>
      <c r="C5582" t="s">
        <v>13706</v>
      </c>
      <c r="D5582" t="s">
        <v>373</v>
      </c>
      <c r="E5582" s="2" t="s">
        <v>1392</v>
      </c>
      <c r="F5582" t="s">
        <v>2031</v>
      </c>
      <c r="G5582" s="2" t="s">
        <v>614</v>
      </c>
      <c r="H5582" t="s">
        <v>1405</v>
      </c>
    </row>
    <row r="5583" spans="1:8" x14ac:dyDescent="0.15">
      <c r="A5583" s="232">
        <v>5612</v>
      </c>
      <c r="B5583" t="s">
        <v>13707</v>
      </c>
      <c r="C5583" t="s">
        <v>13708</v>
      </c>
      <c r="D5583" t="s">
        <v>373</v>
      </c>
      <c r="E5583" s="2" t="s">
        <v>1392</v>
      </c>
      <c r="F5583" t="s">
        <v>1932</v>
      </c>
      <c r="G5583" s="2" t="s">
        <v>1014</v>
      </c>
      <c r="H5583" t="s">
        <v>1405</v>
      </c>
    </row>
    <row r="5584" spans="1:8" x14ac:dyDescent="0.15">
      <c r="A5584" s="232">
        <v>5613</v>
      </c>
      <c r="B5584" t="s">
        <v>13709</v>
      </c>
      <c r="C5584" t="s">
        <v>13710</v>
      </c>
      <c r="D5584" t="s">
        <v>373</v>
      </c>
      <c r="E5584" s="2" t="s">
        <v>1392</v>
      </c>
      <c r="F5584" t="s">
        <v>2206</v>
      </c>
      <c r="G5584" s="2" t="s">
        <v>9974</v>
      </c>
      <c r="H5584" t="s">
        <v>1405</v>
      </c>
    </row>
    <row r="5585" spans="1:8" x14ac:dyDescent="0.15">
      <c r="A5585" s="232">
        <v>5614</v>
      </c>
      <c r="B5585" t="s">
        <v>13711</v>
      </c>
      <c r="C5585" t="s">
        <v>13712</v>
      </c>
      <c r="D5585" t="s">
        <v>373</v>
      </c>
      <c r="E5585" s="2" t="s">
        <v>1392</v>
      </c>
      <c r="F5585" t="s">
        <v>1932</v>
      </c>
      <c r="G5585" s="2" t="s">
        <v>4436</v>
      </c>
      <c r="H5585" t="s">
        <v>1405</v>
      </c>
    </row>
    <row r="5586" spans="1:8" x14ac:dyDescent="0.15">
      <c r="A5586" s="232">
        <v>5615</v>
      </c>
      <c r="B5586" t="s">
        <v>13713</v>
      </c>
      <c r="C5586" t="s">
        <v>13714</v>
      </c>
      <c r="D5586" t="s">
        <v>373</v>
      </c>
      <c r="E5586" s="2" t="s">
        <v>1392</v>
      </c>
      <c r="F5586" t="s">
        <v>2087</v>
      </c>
      <c r="G5586" s="2" t="s">
        <v>2469</v>
      </c>
      <c r="H5586" t="s">
        <v>1405</v>
      </c>
    </row>
    <row r="5587" spans="1:8" x14ac:dyDescent="0.15">
      <c r="A5587" s="232">
        <v>5616</v>
      </c>
      <c r="B5587" t="s">
        <v>13715</v>
      </c>
      <c r="C5587" t="s">
        <v>13716</v>
      </c>
      <c r="D5587" t="s">
        <v>373</v>
      </c>
      <c r="E5587" s="2" t="s">
        <v>1392</v>
      </c>
      <c r="F5587" t="s">
        <v>2212</v>
      </c>
      <c r="G5587" s="2" t="s">
        <v>1175</v>
      </c>
      <c r="H5587" t="s">
        <v>1405</v>
      </c>
    </row>
    <row r="5588" spans="1:8" x14ac:dyDescent="0.15">
      <c r="A5588" s="232">
        <v>5617</v>
      </c>
      <c r="B5588" t="s">
        <v>13717</v>
      </c>
      <c r="C5588" t="s">
        <v>13718</v>
      </c>
      <c r="D5588" t="s">
        <v>373</v>
      </c>
      <c r="E5588" s="2" t="s">
        <v>1392</v>
      </c>
      <c r="F5588" t="s">
        <v>2007</v>
      </c>
      <c r="G5588" s="2" t="s">
        <v>1132</v>
      </c>
      <c r="H5588" t="s">
        <v>1405</v>
      </c>
    </row>
    <row r="5589" spans="1:8" x14ac:dyDescent="0.15">
      <c r="A5589" s="232">
        <v>5618</v>
      </c>
      <c r="B5589" t="s">
        <v>13719</v>
      </c>
      <c r="C5589" t="s">
        <v>13720</v>
      </c>
      <c r="D5589" t="s">
        <v>373</v>
      </c>
      <c r="E5589" s="2" t="s">
        <v>1392</v>
      </c>
      <c r="F5589" t="s">
        <v>2137</v>
      </c>
      <c r="G5589" s="2" t="s">
        <v>1334</v>
      </c>
      <c r="H5589" t="s">
        <v>1405</v>
      </c>
    </row>
    <row r="5590" spans="1:8" x14ac:dyDescent="0.15">
      <c r="A5590" s="232">
        <v>5619</v>
      </c>
      <c r="B5590" t="s">
        <v>13721</v>
      </c>
      <c r="C5590" t="s">
        <v>13722</v>
      </c>
      <c r="D5590" t="s">
        <v>373</v>
      </c>
      <c r="E5590" s="2" t="s">
        <v>1392</v>
      </c>
      <c r="F5590" t="s">
        <v>1980</v>
      </c>
      <c r="G5590" s="2" t="s">
        <v>1021</v>
      </c>
      <c r="H5590" t="s">
        <v>1405</v>
      </c>
    </row>
    <row r="5591" spans="1:8" x14ac:dyDescent="0.15">
      <c r="A5591" s="232">
        <v>5620</v>
      </c>
      <c r="B5591" t="s">
        <v>13723</v>
      </c>
      <c r="C5591" t="s">
        <v>13724</v>
      </c>
      <c r="D5591" t="s">
        <v>373</v>
      </c>
      <c r="E5591" s="2" t="s">
        <v>1392</v>
      </c>
      <c r="F5591" t="s">
        <v>1939</v>
      </c>
      <c r="G5591" s="2" t="s">
        <v>966</v>
      </c>
      <c r="H5591" t="s">
        <v>1405</v>
      </c>
    </row>
    <row r="5592" spans="1:8" x14ac:dyDescent="0.15">
      <c r="A5592" s="232">
        <v>5621</v>
      </c>
      <c r="B5592" t="s">
        <v>13725</v>
      </c>
      <c r="C5592" t="s">
        <v>13726</v>
      </c>
      <c r="D5592" t="s">
        <v>373</v>
      </c>
      <c r="E5592" s="2" t="s">
        <v>1392</v>
      </c>
      <c r="F5592" t="s">
        <v>2528</v>
      </c>
      <c r="G5592" s="2" t="s">
        <v>13630</v>
      </c>
      <c r="H5592" t="s">
        <v>1405</v>
      </c>
    </row>
    <row r="5593" spans="1:8" x14ac:dyDescent="0.15">
      <c r="A5593" s="232">
        <v>5622</v>
      </c>
      <c r="B5593" t="s">
        <v>13727</v>
      </c>
      <c r="C5593" t="s">
        <v>13728</v>
      </c>
      <c r="D5593" t="s">
        <v>373</v>
      </c>
      <c r="E5593" s="2" t="s">
        <v>1392</v>
      </c>
      <c r="F5593" t="s">
        <v>1945</v>
      </c>
      <c r="G5593" s="2" t="s">
        <v>730</v>
      </c>
      <c r="H5593" t="s">
        <v>1405</v>
      </c>
    </row>
    <row r="5594" spans="1:8" x14ac:dyDescent="0.15">
      <c r="A5594" s="232">
        <v>5623</v>
      </c>
      <c r="B5594" t="s">
        <v>13729</v>
      </c>
      <c r="C5594" t="s">
        <v>13730</v>
      </c>
      <c r="D5594" t="s">
        <v>373</v>
      </c>
      <c r="E5594" s="2" t="s">
        <v>1392</v>
      </c>
      <c r="F5594" t="s">
        <v>2031</v>
      </c>
      <c r="G5594" s="2" t="s">
        <v>6893</v>
      </c>
      <c r="H5594" t="s">
        <v>1405</v>
      </c>
    </row>
    <row r="5595" spans="1:8" x14ac:dyDescent="0.15">
      <c r="A5595" s="232">
        <v>5624</v>
      </c>
      <c r="B5595" t="s">
        <v>13731</v>
      </c>
      <c r="C5595" t="s">
        <v>13732</v>
      </c>
      <c r="D5595" t="s">
        <v>373</v>
      </c>
      <c r="E5595" s="2" t="s">
        <v>1392</v>
      </c>
      <c r="F5595" t="s">
        <v>1939</v>
      </c>
      <c r="G5595" s="2" t="s">
        <v>13733</v>
      </c>
      <c r="H5595" t="s">
        <v>1405</v>
      </c>
    </row>
    <row r="5596" spans="1:8" x14ac:dyDescent="0.15">
      <c r="A5596" s="232">
        <v>5625</v>
      </c>
      <c r="B5596" t="s">
        <v>13734</v>
      </c>
      <c r="C5596" t="s">
        <v>13735</v>
      </c>
      <c r="D5596" t="s">
        <v>373</v>
      </c>
      <c r="E5596" s="2" t="s">
        <v>1392</v>
      </c>
      <c r="F5596" t="s">
        <v>1932</v>
      </c>
      <c r="G5596" s="2" t="s">
        <v>3121</v>
      </c>
      <c r="H5596" t="s">
        <v>1405</v>
      </c>
    </row>
    <row r="5597" spans="1:8" x14ac:dyDescent="0.15">
      <c r="A5597" s="232">
        <v>5626</v>
      </c>
      <c r="B5597" t="s">
        <v>13736</v>
      </c>
      <c r="C5597" t="s">
        <v>13737</v>
      </c>
      <c r="D5597" t="s">
        <v>1432</v>
      </c>
      <c r="E5597" s="2" t="s">
        <v>66</v>
      </c>
      <c r="F5597" t="s">
        <v>2087</v>
      </c>
      <c r="G5597" s="2" t="s">
        <v>13738</v>
      </c>
      <c r="H5597" t="s">
        <v>1405</v>
      </c>
    </row>
    <row r="5598" spans="1:8" x14ac:dyDescent="0.15">
      <c r="A5598" s="232">
        <v>5627</v>
      </c>
      <c r="B5598" t="s">
        <v>13739</v>
      </c>
      <c r="C5598" t="s">
        <v>13740</v>
      </c>
      <c r="D5598" t="s">
        <v>373</v>
      </c>
      <c r="E5598" s="2" t="s">
        <v>1392</v>
      </c>
      <c r="F5598" t="s">
        <v>2003</v>
      </c>
      <c r="G5598" s="2" t="s">
        <v>850</v>
      </c>
      <c r="H5598" t="s">
        <v>1405</v>
      </c>
    </row>
    <row r="5599" spans="1:8" x14ac:dyDescent="0.15">
      <c r="A5599" s="232">
        <v>5628</v>
      </c>
      <c r="B5599" t="s">
        <v>13741</v>
      </c>
      <c r="C5599" t="s">
        <v>13742</v>
      </c>
      <c r="D5599" t="s">
        <v>373</v>
      </c>
      <c r="E5599" s="2" t="s">
        <v>1392</v>
      </c>
      <c r="F5599" t="s">
        <v>2206</v>
      </c>
      <c r="G5599" s="2" t="s">
        <v>1112</v>
      </c>
      <c r="H5599" t="s">
        <v>1405</v>
      </c>
    </row>
    <row r="5600" spans="1:8" x14ac:dyDescent="0.15">
      <c r="A5600" s="232">
        <v>5629</v>
      </c>
      <c r="B5600" t="s">
        <v>13743</v>
      </c>
      <c r="C5600" t="s">
        <v>13744</v>
      </c>
      <c r="D5600" t="s">
        <v>373</v>
      </c>
      <c r="E5600" s="2" t="s">
        <v>1392</v>
      </c>
      <c r="F5600" t="s">
        <v>27</v>
      </c>
      <c r="G5600" s="2" t="s">
        <v>834</v>
      </c>
      <c r="H5600" t="s">
        <v>1405</v>
      </c>
    </row>
    <row r="5601" spans="1:8" x14ac:dyDescent="0.15">
      <c r="A5601" s="232">
        <v>5630</v>
      </c>
      <c r="B5601" t="s">
        <v>13745</v>
      </c>
      <c r="C5601" t="s">
        <v>13746</v>
      </c>
      <c r="D5601" t="s">
        <v>1432</v>
      </c>
      <c r="E5601" s="2" t="s">
        <v>66</v>
      </c>
      <c r="F5601" t="s">
        <v>2066</v>
      </c>
      <c r="G5601" s="2" t="s">
        <v>487</v>
      </c>
      <c r="H5601" t="s">
        <v>1405</v>
      </c>
    </row>
    <row r="5602" spans="1:8" x14ac:dyDescent="0.15">
      <c r="A5602" s="232">
        <v>5631</v>
      </c>
      <c r="B5602" t="s">
        <v>13747</v>
      </c>
      <c r="C5602" t="s">
        <v>13748</v>
      </c>
      <c r="D5602" t="s">
        <v>449</v>
      </c>
      <c r="E5602" s="2" t="s">
        <v>1392</v>
      </c>
      <c r="F5602" t="s">
        <v>1932</v>
      </c>
      <c r="G5602" s="2" t="s">
        <v>2482</v>
      </c>
      <c r="H5602" t="s">
        <v>1405</v>
      </c>
    </row>
    <row r="5603" spans="1:8" x14ac:dyDescent="0.15">
      <c r="A5603" s="232">
        <v>5632</v>
      </c>
      <c r="B5603" t="s">
        <v>13749</v>
      </c>
      <c r="C5603" t="s">
        <v>13750</v>
      </c>
      <c r="D5603" t="s">
        <v>423</v>
      </c>
      <c r="E5603" s="2" t="s">
        <v>1392</v>
      </c>
      <c r="F5603" t="s">
        <v>2003</v>
      </c>
      <c r="G5603" s="2" t="s">
        <v>2650</v>
      </c>
      <c r="H5603" t="s">
        <v>1405</v>
      </c>
    </row>
    <row r="5604" spans="1:8" x14ac:dyDescent="0.15">
      <c r="A5604" s="232">
        <v>5633</v>
      </c>
      <c r="B5604" t="s">
        <v>13751</v>
      </c>
      <c r="C5604" t="s">
        <v>13752</v>
      </c>
      <c r="D5604" t="s">
        <v>423</v>
      </c>
      <c r="E5604" s="2" t="s">
        <v>1392</v>
      </c>
      <c r="F5604" t="s">
        <v>1921</v>
      </c>
      <c r="G5604" s="2" t="s">
        <v>5028</v>
      </c>
      <c r="H5604" t="s">
        <v>1405</v>
      </c>
    </row>
    <row r="5605" spans="1:8" x14ac:dyDescent="0.15">
      <c r="A5605" s="232">
        <v>5634</v>
      </c>
      <c r="B5605" t="s">
        <v>13753</v>
      </c>
      <c r="C5605" t="s">
        <v>13754</v>
      </c>
      <c r="D5605" t="s">
        <v>423</v>
      </c>
      <c r="E5605" s="2" t="s">
        <v>1392</v>
      </c>
      <c r="F5605" t="s">
        <v>2003</v>
      </c>
      <c r="G5605" s="2" t="s">
        <v>908</v>
      </c>
      <c r="H5605" t="s">
        <v>1405</v>
      </c>
    </row>
    <row r="5606" spans="1:8" x14ac:dyDescent="0.15">
      <c r="A5606" s="232">
        <v>5635</v>
      </c>
      <c r="B5606" t="s">
        <v>13755</v>
      </c>
      <c r="C5606" t="s">
        <v>5329</v>
      </c>
      <c r="D5606" t="s">
        <v>423</v>
      </c>
      <c r="E5606" s="2" t="s">
        <v>1392</v>
      </c>
      <c r="F5606" t="s">
        <v>2003</v>
      </c>
      <c r="G5606" s="2" t="s">
        <v>965</v>
      </c>
      <c r="H5606" t="s">
        <v>1405</v>
      </c>
    </row>
    <row r="5607" spans="1:8" x14ac:dyDescent="0.15">
      <c r="A5607" s="232">
        <v>5636</v>
      </c>
      <c r="B5607" t="s">
        <v>13756</v>
      </c>
      <c r="C5607" t="s">
        <v>13757</v>
      </c>
      <c r="D5607" t="s">
        <v>442</v>
      </c>
      <c r="E5607" s="2" t="s">
        <v>1392</v>
      </c>
      <c r="F5607" t="s">
        <v>1932</v>
      </c>
      <c r="G5607" s="2" t="s">
        <v>854</v>
      </c>
      <c r="H5607" t="s">
        <v>1405</v>
      </c>
    </row>
    <row r="5608" spans="1:8" x14ac:dyDescent="0.15">
      <c r="A5608" s="232">
        <v>5637</v>
      </c>
      <c r="B5608" t="s">
        <v>13758</v>
      </c>
      <c r="C5608" t="s">
        <v>13759</v>
      </c>
      <c r="D5608" t="s">
        <v>395</v>
      </c>
      <c r="E5608" s="2" t="s">
        <v>1392</v>
      </c>
      <c r="F5608" t="s">
        <v>1910</v>
      </c>
      <c r="G5608" s="2" t="s">
        <v>674</v>
      </c>
      <c r="H5608" t="s">
        <v>1405</v>
      </c>
    </row>
    <row r="5609" spans="1:8" x14ac:dyDescent="0.15">
      <c r="A5609" s="232">
        <v>5638</v>
      </c>
      <c r="B5609" t="s">
        <v>13760</v>
      </c>
      <c r="C5609" t="s">
        <v>13761</v>
      </c>
      <c r="D5609" t="s">
        <v>444</v>
      </c>
      <c r="E5609" s="2" t="s">
        <v>1392</v>
      </c>
      <c r="F5609" t="s">
        <v>2206</v>
      </c>
      <c r="G5609" s="2" t="s">
        <v>765</v>
      </c>
      <c r="H5609" t="s">
        <v>1405</v>
      </c>
    </row>
    <row r="5610" spans="1:8" x14ac:dyDescent="0.15">
      <c r="A5610" s="232">
        <v>5639</v>
      </c>
      <c r="B5610" t="s">
        <v>13762</v>
      </c>
      <c r="C5610" t="s">
        <v>13763</v>
      </c>
      <c r="D5610" t="s">
        <v>444</v>
      </c>
      <c r="E5610" s="2" t="s">
        <v>1392</v>
      </c>
      <c r="F5610" t="s">
        <v>2206</v>
      </c>
      <c r="G5610" s="2" t="s">
        <v>1383</v>
      </c>
      <c r="H5610" t="s">
        <v>1405</v>
      </c>
    </row>
    <row r="5611" spans="1:8" x14ac:dyDescent="0.15">
      <c r="A5611" s="232">
        <v>5640</v>
      </c>
      <c r="B5611" t="s">
        <v>13764</v>
      </c>
      <c r="C5611" t="s">
        <v>13765</v>
      </c>
      <c r="D5611" t="s">
        <v>444</v>
      </c>
      <c r="E5611" s="2" t="s">
        <v>1392</v>
      </c>
      <c r="F5611" t="s">
        <v>2366</v>
      </c>
      <c r="G5611" s="2" t="s">
        <v>10357</v>
      </c>
      <c r="H5611" t="s">
        <v>1405</v>
      </c>
    </row>
    <row r="5612" spans="1:8" x14ac:dyDescent="0.15">
      <c r="A5612" s="232">
        <v>5641</v>
      </c>
      <c r="B5612" t="s">
        <v>13766</v>
      </c>
      <c r="C5612" t="s">
        <v>13767</v>
      </c>
      <c r="D5612" t="s">
        <v>444</v>
      </c>
      <c r="E5612" s="2" t="s">
        <v>1392</v>
      </c>
      <c r="F5612" t="s">
        <v>2206</v>
      </c>
      <c r="G5612" s="2" t="s">
        <v>1363</v>
      </c>
      <c r="H5612" t="s">
        <v>1405</v>
      </c>
    </row>
    <row r="5613" spans="1:8" x14ac:dyDescent="0.15">
      <c r="A5613" s="232">
        <v>5642</v>
      </c>
      <c r="B5613" t="s">
        <v>13768</v>
      </c>
      <c r="C5613" t="s">
        <v>3622</v>
      </c>
      <c r="D5613" t="s">
        <v>371</v>
      </c>
      <c r="E5613" s="2" t="s">
        <v>269</v>
      </c>
      <c r="F5613" t="s">
        <v>2031</v>
      </c>
      <c r="G5613" s="2" t="s">
        <v>868</v>
      </c>
      <c r="H5613" t="s">
        <v>1405</v>
      </c>
    </row>
    <row r="5614" spans="1:8" x14ac:dyDescent="0.15">
      <c r="A5614" s="232">
        <v>5643</v>
      </c>
      <c r="B5614" t="s">
        <v>13769</v>
      </c>
      <c r="C5614" t="s">
        <v>13770</v>
      </c>
      <c r="D5614" t="s">
        <v>390</v>
      </c>
      <c r="E5614" s="2" t="s">
        <v>1392</v>
      </c>
      <c r="F5614" t="s">
        <v>1921</v>
      </c>
      <c r="G5614" s="2" t="s">
        <v>1384</v>
      </c>
      <c r="H5614" t="s">
        <v>1405</v>
      </c>
    </row>
    <row r="5615" spans="1:8" x14ac:dyDescent="0.15">
      <c r="A5615" s="232">
        <v>5644</v>
      </c>
      <c r="B5615" t="s">
        <v>13771</v>
      </c>
      <c r="C5615" t="s">
        <v>13772</v>
      </c>
      <c r="D5615" t="s">
        <v>390</v>
      </c>
      <c r="E5615" s="2" t="s">
        <v>1392</v>
      </c>
      <c r="F5615" t="s">
        <v>1921</v>
      </c>
      <c r="G5615" s="2" t="s">
        <v>739</v>
      </c>
      <c r="H5615" t="s">
        <v>1405</v>
      </c>
    </row>
    <row r="5616" spans="1:8" x14ac:dyDescent="0.15">
      <c r="A5616" s="232">
        <v>5645</v>
      </c>
      <c r="B5616" t="s">
        <v>13773</v>
      </c>
      <c r="C5616" t="s">
        <v>13774</v>
      </c>
      <c r="D5616" t="s">
        <v>390</v>
      </c>
      <c r="E5616" s="2" t="s">
        <v>1392</v>
      </c>
      <c r="F5616" t="s">
        <v>1921</v>
      </c>
      <c r="G5616" s="2" t="s">
        <v>1325</v>
      </c>
      <c r="H5616" t="s">
        <v>1405</v>
      </c>
    </row>
    <row r="5617" spans="1:8" x14ac:dyDescent="0.15">
      <c r="A5617" s="232">
        <v>5646</v>
      </c>
      <c r="B5617" t="s">
        <v>13775</v>
      </c>
      <c r="C5617" t="s">
        <v>13776</v>
      </c>
      <c r="D5617" t="s">
        <v>390</v>
      </c>
      <c r="E5617" s="2" t="s">
        <v>1392</v>
      </c>
      <c r="F5617" t="s">
        <v>1921</v>
      </c>
      <c r="G5617" s="2" t="s">
        <v>629</v>
      </c>
      <c r="H5617" t="s">
        <v>1405</v>
      </c>
    </row>
    <row r="5618" spans="1:8" x14ac:dyDescent="0.15">
      <c r="A5618" s="232">
        <v>5647</v>
      </c>
      <c r="B5618" t="s">
        <v>13777</v>
      </c>
      <c r="C5618" t="s">
        <v>8516</v>
      </c>
      <c r="D5618" t="s">
        <v>390</v>
      </c>
      <c r="E5618" s="2" t="s">
        <v>1392</v>
      </c>
      <c r="F5618" t="s">
        <v>1921</v>
      </c>
      <c r="G5618" s="2" t="s">
        <v>732</v>
      </c>
      <c r="H5618" t="s">
        <v>1405</v>
      </c>
    </row>
    <row r="5619" spans="1:8" x14ac:dyDescent="0.15">
      <c r="A5619" s="232">
        <v>5648</v>
      </c>
      <c r="B5619" t="s">
        <v>13778</v>
      </c>
      <c r="C5619" t="s">
        <v>13779</v>
      </c>
      <c r="D5619" t="s">
        <v>390</v>
      </c>
      <c r="E5619" s="2" t="s">
        <v>1392</v>
      </c>
      <c r="F5619" t="s">
        <v>1921</v>
      </c>
      <c r="G5619" s="2" t="s">
        <v>2522</v>
      </c>
      <c r="H5619" t="s">
        <v>1405</v>
      </c>
    </row>
    <row r="5620" spans="1:8" x14ac:dyDescent="0.15">
      <c r="A5620" s="232">
        <v>5649</v>
      </c>
      <c r="B5620" t="s">
        <v>13780</v>
      </c>
      <c r="C5620" t="s">
        <v>13781</v>
      </c>
      <c r="D5620" t="s">
        <v>390</v>
      </c>
      <c r="E5620" s="2" t="s">
        <v>1392</v>
      </c>
      <c r="F5620" t="s">
        <v>1921</v>
      </c>
      <c r="G5620" s="2" t="s">
        <v>725</v>
      </c>
      <c r="H5620" t="s">
        <v>1405</v>
      </c>
    </row>
    <row r="5621" spans="1:8" x14ac:dyDescent="0.15">
      <c r="A5621" s="232">
        <v>5650</v>
      </c>
      <c r="B5621" t="s">
        <v>13782</v>
      </c>
      <c r="C5621" t="s">
        <v>13783</v>
      </c>
      <c r="D5621" t="s">
        <v>403</v>
      </c>
      <c r="E5621" s="2" t="s">
        <v>271</v>
      </c>
      <c r="F5621" t="s">
        <v>1901</v>
      </c>
      <c r="G5621" s="2" t="s">
        <v>7413</v>
      </c>
      <c r="H5621" t="s">
        <v>1405</v>
      </c>
    </row>
    <row r="5622" spans="1:8" x14ac:dyDescent="0.15">
      <c r="A5622" s="232">
        <v>5651</v>
      </c>
      <c r="B5622" t="s">
        <v>13784</v>
      </c>
      <c r="C5622" t="s">
        <v>13785</v>
      </c>
      <c r="D5622" t="s">
        <v>403</v>
      </c>
      <c r="E5622" s="2" t="s">
        <v>270</v>
      </c>
      <c r="F5622" t="s">
        <v>1910</v>
      </c>
      <c r="G5622" s="2" t="s">
        <v>2056</v>
      </c>
      <c r="H5622" t="s">
        <v>1405</v>
      </c>
    </row>
    <row r="5623" spans="1:8" x14ac:dyDescent="0.15">
      <c r="A5623" s="232">
        <v>5652</v>
      </c>
      <c r="B5623" t="s">
        <v>13786</v>
      </c>
      <c r="C5623" t="s">
        <v>13787</v>
      </c>
      <c r="D5623" t="s">
        <v>403</v>
      </c>
      <c r="E5623" s="2" t="s">
        <v>1392</v>
      </c>
      <c r="F5623" t="s">
        <v>1932</v>
      </c>
      <c r="G5623" s="2" t="s">
        <v>968</v>
      </c>
      <c r="H5623" t="s">
        <v>1405</v>
      </c>
    </row>
    <row r="5624" spans="1:8" x14ac:dyDescent="0.15">
      <c r="A5624" s="232">
        <v>5653</v>
      </c>
      <c r="B5624" t="s">
        <v>13788</v>
      </c>
      <c r="C5624" t="s">
        <v>13789</v>
      </c>
      <c r="D5624" t="s">
        <v>403</v>
      </c>
      <c r="E5624" s="2" t="s">
        <v>1392</v>
      </c>
      <c r="F5624" t="s">
        <v>1910</v>
      </c>
      <c r="G5624" s="2" t="s">
        <v>9974</v>
      </c>
      <c r="H5624" t="s">
        <v>1405</v>
      </c>
    </row>
    <row r="5625" spans="1:8" x14ac:dyDescent="0.15">
      <c r="A5625" s="232">
        <v>5654</v>
      </c>
      <c r="B5625" t="s">
        <v>13790</v>
      </c>
      <c r="C5625" t="s">
        <v>13791</v>
      </c>
      <c r="D5625" t="s">
        <v>403</v>
      </c>
      <c r="E5625" s="2" t="s">
        <v>1392</v>
      </c>
      <c r="F5625" t="s">
        <v>2206</v>
      </c>
      <c r="G5625" s="2" t="s">
        <v>7640</v>
      </c>
      <c r="H5625" t="s">
        <v>1405</v>
      </c>
    </row>
    <row r="5626" spans="1:8" x14ac:dyDescent="0.15">
      <c r="A5626" s="232">
        <v>5655</v>
      </c>
      <c r="B5626" t="s">
        <v>13792</v>
      </c>
      <c r="C5626" t="s">
        <v>13793</v>
      </c>
      <c r="D5626" t="s">
        <v>1438</v>
      </c>
      <c r="E5626" s="2" t="s">
        <v>66</v>
      </c>
      <c r="F5626" t="s">
        <v>2003</v>
      </c>
      <c r="G5626" s="2" t="s">
        <v>13794</v>
      </c>
      <c r="H5626" t="s">
        <v>1405</v>
      </c>
    </row>
    <row r="5627" spans="1:8" x14ac:dyDescent="0.15">
      <c r="A5627" s="232">
        <v>5656</v>
      </c>
      <c r="B5627" t="s">
        <v>13795</v>
      </c>
      <c r="C5627" t="s">
        <v>13796</v>
      </c>
      <c r="D5627" t="s">
        <v>403</v>
      </c>
      <c r="E5627" s="2" t="s">
        <v>270</v>
      </c>
      <c r="F5627" t="s">
        <v>1932</v>
      </c>
      <c r="G5627" s="2" t="s">
        <v>596</v>
      </c>
      <c r="H5627" t="s">
        <v>1405</v>
      </c>
    </row>
    <row r="5628" spans="1:8" x14ac:dyDescent="0.15">
      <c r="A5628" s="232">
        <v>5657</v>
      </c>
      <c r="B5628" t="s">
        <v>13797</v>
      </c>
      <c r="C5628" t="s">
        <v>13798</v>
      </c>
      <c r="D5628" t="s">
        <v>403</v>
      </c>
      <c r="E5628" s="2" t="s">
        <v>1392</v>
      </c>
      <c r="F5628" t="s">
        <v>1910</v>
      </c>
      <c r="G5628" s="2" t="s">
        <v>4392</v>
      </c>
      <c r="H5628" t="s">
        <v>1405</v>
      </c>
    </row>
    <row r="5629" spans="1:8" x14ac:dyDescent="0.15">
      <c r="A5629" s="232">
        <v>5658</v>
      </c>
      <c r="B5629" t="s">
        <v>13799</v>
      </c>
      <c r="C5629" t="s">
        <v>9674</v>
      </c>
      <c r="D5629" t="s">
        <v>403</v>
      </c>
      <c r="E5629" s="2" t="s">
        <v>1392</v>
      </c>
      <c r="F5629" t="s">
        <v>1910</v>
      </c>
      <c r="G5629" s="2" t="s">
        <v>1385</v>
      </c>
      <c r="H5629" t="s">
        <v>1405</v>
      </c>
    </row>
    <row r="5630" spans="1:8" x14ac:dyDescent="0.15">
      <c r="A5630" s="232">
        <v>5659</v>
      </c>
      <c r="B5630" t="s">
        <v>13800</v>
      </c>
      <c r="C5630" t="s">
        <v>13801</v>
      </c>
      <c r="D5630" t="s">
        <v>403</v>
      </c>
      <c r="E5630" s="2" t="s">
        <v>271</v>
      </c>
      <c r="F5630" t="s">
        <v>2206</v>
      </c>
      <c r="G5630" s="2" t="s">
        <v>636</v>
      </c>
      <c r="H5630" t="s">
        <v>1405</v>
      </c>
    </row>
    <row r="5631" spans="1:8" x14ac:dyDescent="0.15">
      <c r="A5631" s="232">
        <v>5660</v>
      </c>
      <c r="B5631" t="s">
        <v>13802</v>
      </c>
      <c r="C5631" t="s">
        <v>13803</v>
      </c>
      <c r="D5631" t="s">
        <v>403</v>
      </c>
      <c r="E5631" s="2" t="s">
        <v>1392</v>
      </c>
      <c r="F5631" t="s">
        <v>2366</v>
      </c>
      <c r="G5631" s="2" t="s">
        <v>951</v>
      </c>
      <c r="H5631" t="s">
        <v>1405</v>
      </c>
    </row>
    <row r="5632" spans="1:8" x14ac:dyDescent="0.15">
      <c r="A5632" s="232">
        <v>5661</v>
      </c>
      <c r="B5632" t="s">
        <v>13804</v>
      </c>
      <c r="C5632" t="s">
        <v>13805</v>
      </c>
      <c r="D5632" t="s">
        <v>403</v>
      </c>
      <c r="E5632" s="2" t="s">
        <v>1392</v>
      </c>
      <c r="F5632" t="s">
        <v>1910</v>
      </c>
      <c r="G5632" s="2" t="s">
        <v>1346</v>
      </c>
      <c r="H5632" t="s">
        <v>1405</v>
      </c>
    </row>
    <row r="5633" spans="1:8" x14ac:dyDescent="0.15">
      <c r="A5633" s="232">
        <v>5662</v>
      </c>
      <c r="B5633" t="s">
        <v>13806</v>
      </c>
      <c r="C5633" t="s">
        <v>13807</v>
      </c>
      <c r="D5633" t="s">
        <v>476</v>
      </c>
      <c r="E5633" s="2" t="s">
        <v>1392</v>
      </c>
      <c r="F5633" t="s">
        <v>1921</v>
      </c>
      <c r="G5633" s="2" t="s">
        <v>863</v>
      </c>
      <c r="H5633" t="s">
        <v>1405</v>
      </c>
    </row>
    <row r="5634" spans="1:8" x14ac:dyDescent="0.15">
      <c r="A5634" s="232">
        <v>5663</v>
      </c>
      <c r="B5634" t="s">
        <v>13808</v>
      </c>
      <c r="C5634" t="s">
        <v>13809</v>
      </c>
      <c r="D5634" t="s">
        <v>13810</v>
      </c>
      <c r="E5634" s="2" t="s">
        <v>1392</v>
      </c>
      <c r="F5634" t="s">
        <v>1910</v>
      </c>
      <c r="G5634" s="2" t="s">
        <v>7123</v>
      </c>
      <c r="H5634" t="s">
        <v>1405</v>
      </c>
    </row>
    <row r="5635" spans="1:8" x14ac:dyDescent="0.15">
      <c r="A5635" s="232">
        <v>5664</v>
      </c>
      <c r="B5635" t="s">
        <v>13811</v>
      </c>
      <c r="C5635" t="s">
        <v>13812</v>
      </c>
      <c r="D5635" t="s">
        <v>13810</v>
      </c>
      <c r="E5635" s="2" t="s">
        <v>1392</v>
      </c>
      <c r="F5635" t="s">
        <v>1910</v>
      </c>
      <c r="G5635" s="2" t="s">
        <v>1259</v>
      </c>
      <c r="H5635" t="s">
        <v>1405</v>
      </c>
    </row>
    <row r="5636" spans="1:8" x14ac:dyDescent="0.15">
      <c r="A5636" s="232">
        <v>5665</v>
      </c>
      <c r="B5636" t="s">
        <v>13813</v>
      </c>
      <c r="C5636" t="s">
        <v>13814</v>
      </c>
      <c r="D5636" t="s">
        <v>13810</v>
      </c>
      <c r="E5636" s="2" t="s">
        <v>1392</v>
      </c>
      <c r="F5636" t="s">
        <v>1910</v>
      </c>
      <c r="G5636" s="2" t="s">
        <v>7519</v>
      </c>
      <c r="H5636" t="s">
        <v>1405</v>
      </c>
    </row>
    <row r="5637" spans="1:8" x14ac:dyDescent="0.15">
      <c r="A5637" s="232">
        <v>5666</v>
      </c>
      <c r="B5637" t="s">
        <v>13815</v>
      </c>
      <c r="C5637" t="s">
        <v>13816</v>
      </c>
      <c r="D5637" t="s">
        <v>412</v>
      </c>
      <c r="E5637" s="2" t="s">
        <v>1392</v>
      </c>
      <c r="F5637" t="s">
        <v>1901</v>
      </c>
      <c r="G5637" s="2" t="s">
        <v>1268</v>
      </c>
      <c r="H5637" t="s">
        <v>1405</v>
      </c>
    </row>
    <row r="5638" spans="1:8" x14ac:dyDescent="0.15">
      <c r="A5638" s="232">
        <v>5667</v>
      </c>
      <c r="B5638" t="s">
        <v>13817</v>
      </c>
      <c r="C5638" t="s">
        <v>13818</v>
      </c>
      <c r="D5638" t="s">
        <v>412</v>
      </c>
      <c r="E5638" s="2" t="s">
        <v>1392</v>
      </c>
      <c r="F5638" t="s">
        <v>2031</v>
      </c>
      <c r="G5638" s="2" t="s">
        <v>3427</v>
      </c>
      <c r="H5638" t="s">
        <v>1405</v>
      </c>
    </row>
    <row r="5639" spans="1:8" x14ac:dyDescent="0.15">
      <c r="A5639" s="232">
        <v>5668</v>
      </c>
      <c r="B5639" t="s">
        <v>13819</v>
      </c>
      <c r="C5639" t="s">
        <v>13820</v>
      </c>
      <c r="D5639" t="s">
        <v>412</v>
      </c>
      <c r="E5639" s="2" t="s">
        <v>1392</v>
      </c>
      <c r="F5639" t="s">
        <v>1901</v>
      </c>
      <c r="G5639" s="2" t="s">
        <v>531</v>
      </c>
      <c r="H5639" t="s">
        <v>1405</v>
      </c>
    </row>
    <row r="5640" spans="1:8" x14ac:dyDescent="0.15">
      <c r="A5640" s="232">
        <v>5669</v>
      </c>
      <c r="B5640" t="s">
        <v>13821</v>
      </c>
      <c r="C5640" t="s">
        <v>13822</v>
      </c>
      <c r="D5640" t="s">
        <v>412</v>
      </c>
      <c r="E5640" s="2" t="s">
        <v>1392</v>
      </c>
      <c r="F5640" t="s">
        <v>1910</v>
      </c>
      <c r="G5640" s="2" t="s">
        <v>2240</v>
      </c>
      <c r="H5640" t="s">
        <v>1405</v>
      </c>
    </row>
    <row r="5641" spans="1:8" x14ac:dyDescent="0.15">
      <c r="A5641" s="232">
        <v>5670</v>
      </c>
      <c r="B5641" t="s">
        <v>13823</v>
      </c>
      <c r="C5641" t="s">
        <v>13824</v>
      </c>
      <c r="D5641" t="s">
        <v>412</v>
      </c>
      <c r="E5641" s="2" t="s">
        <v>1392</v>
      </c>
      <c r="F5641" t="s">
        <v>2021</v>
      </c>
      <c r="G5641" s="2" t="s">
        <v>7762</v>
      </c>
      <c r="H5641" t="s">
        <v>1405</v>
      </c>
    </row>
    <row r="5642" spans="1:8" x14ac:dyDescent="0.15">
      <c r="A5642" s="232">
        <v>5671</v>
      </c>
      <c r="B5642" t="s">
        <v>13825</v>
      </c>
      <c r="C5642" t="s">
        <v>13826</v>
      </c>
      <c r="D5642" t="s">
        <v>1436</v>
      </c>
      <c r="E5642" s="2" t="s">
        <v>66</v>
      </c>
      <c r="F5642" t="s">
        <v>2366</v>
      </c>
      <c r="G5642" s="2" t="s">
        <v>13827</v>
      </c>
      <c r="H5642" t="s">
        <v>1405</v>
      </c>
    </row>
    <row r="5643" spans="1:8" x14ac:dyDescent="0.15">
      <c r="A5643" s="232">
        <v>5672</v>
      </c>
      <c r="B5643" t="s">
        <v>13828</v>
      </c>
      <c r="C5643" t="s">
        <v>13829</v>
      </c>
      <c r="D5643" t="s">
        <v>434</v>
      </c>
      <c r="E5643" s="2" t="s">
        <v>1392</v>
      </c>
      <c r="F5643" t="s">
        <v>1901</v>
      </c>
      <c r="G5643" s="2" t="s">
        <v>1245</v>
      </c>
      <c r="H5643" t="s">
        <v>1405</v>
      </c>
    </row>
    <row r="5644" spans="1:8" x14ac:dyDescent="0.15">
      <c r="A5644" s="232">
        <v>5673</v>
      </c>
      <c r="B5644" t="s">
        <v>13830</v>
      </c>
      <c r="C5644" t="s">
        <v>13831</v>
      </c>
      <c r="D5644" t="s">
        <v>434</v>
      </c>
      <c r="E5644" s="2" t="s">
        <v>1392</v>
      </c>
      <c r="F5644" t="s">
        <v>1901</v>
      </c>
      <c r="G5644" s="2" t="s">
        <v>1214</v>
      </c>
      <c r="H5644" t="s">
        <v>1405</v>
      </c>
    </row>
    <row r="5645" spans="1:8" x14ac:dyDescent="0.15">
      <c r="A5645" s="232">
        <v>5674</v>
      </c>
      <c r="B5645" t="s">
        <v>13832</v>
      </c>
      <c r="C5645" t="s">
        <v>13833</v>
      </c>
      <c r="D5645" t="s">
        <v>434</v>
      </c>
      <c r="E5645" s="2" t="s">
        <v>1392</v>
      </c>
      <c r="F5645" t="s">
        <v>1910</v>
      </c>
      <c r="G5645" s="2" t="s">
        <v>8117</v>
      </c>
      <c r="H5645" t="s">
        <v>1405</v>
      </c>
    </row>
    <row r="5646" spans="1:8" x14ac:dyDescent="0.15">
      <c r="A5646" s="232">
        <v>5675</v>
      </c>
      <c r="B5646" t="s">
        <v>13834</v>
      </c>
      <c r="C5646" t="s">
        <v>13835</v>
      </c>
      <c r="D5646" t="s">
        <v>434</v>
      </c>
      <c r="E5646" s="2" t="s">
        <v>1392</v>
      </c>
      <c r="F5646" t="s">
        <v>1910</v>
      </c>
      <c r="G5646" s="2" t="s">
        <v>13733</v>
      </c>
      <c r="H5646" t="s">
        <v>1405</v>
      </c>
    </row>
    <row r="5647" spans="1:8" x14ac:dyDescent="0.15">
      <c r="A5647" s="232">
        <v>5676</v>
      </c>
      <c r="B5647" t="s">
        <v>13836</v>
      </c>
      <c r="C5647" t="s">
        <v>13837</v>
      </c>
      <c r="D5647" t="s">
        <v>369</v>
      </c>
      <c r="E5647" s="2" t="s">
        <v>1392</v>
      </c>
      <c r="F5647" t="s">
        <v>2003</v>
      </c>
      <c r="G5647" s="2" t="s">
        <v>5518</v>
      </c>
      <c r="H5647" t="s">
        <v>1405</v>
      </c>
    </row>
    <row r="5648" spans="1:8" x14ac:dyDescent="0.15">
      <c r="A5648" s="232">
        <v>5677</v>
      </c>
      <c r="B5648" t="s">
        <v>13838</v>
      </c>
      <c r="C5648" t="s">
        <v>13839</v>
      </c>
      <c r="D5648" t="s">
        <v>439</v>
      </c>
      <c r="E5648" s="2" t="s">
        <v>1392</v>
      </c>
      <c r="F5648" t="s">
        <v>1910</v>
      </c>
      <c r="G5648" s="2" t="s">
        <v>825</v>
      </c>
      <c r="H5648" t="s">
        <v>1405</v>
      </c>
    </row>
    <row r="5649" spans="1:8" x14ac:dyDescent="0.15">
      <c r="A5649" s="232">
        <v>5678</v>
      </c>
      <c r="B5649" t="s">
        <v>13840</v>
      </c>
      <c r="C5649" t="s">
        <v>13841</v>
      </c>
      <c r="D5649" t="s">
        <v>368</v>
      </c>
      <c r="E5649" s="2" t="s">
        <v>1392</v>
      </c>
      <c r="F5649" t="s">
        <v>1910</v>
      </c>
      <c r="G5649" s="2" t="s">
        <v>4807</v>
      </c>
      <c r="H5649" t="s">
        <v>1405</v>
      </c>
    </row>
    <row r="5650" spans="1:8" x14ac:dyDescent="0.15">
      <c r="A5650" s="232">
        <v>5679</v>
      </c>
      <c r="B5650" t="s">
        <v>13842</v>
      </c>
      <c r="C5650" t="s">
        <v>13843</v>
      </c>
      <c r="D5650" t="s">
        <v>368</v>
      </c>
      <c r="E5650" s="2" t="s">
        <v>1392</v>
      </c>
      <c r="F5650" t="s">
        <v>2055</v>
      </c>
      <c r="G5650" s="2" t="s">
        <v>1154</v>
      </c>
      <c r="H5650" t="s">
        <v>1405</v>
      </c>
    </row>
    <row r="5651" spans="1:8" x14ac:dyDescent="0.15">
      <c r="A5651" s="232">
        <v>5680</v>
      </c>
      <c r="B5651" t="s">
        <v>13844</v>
      </c>
      <c r="C5651" t="s">
        <v>13845</v>
      </c>
      <c r="D5651" t="s">
        <v>385</v>
      </c>
      <c r="E5651" s="2" t="s">
        <v>1392</v>
      </c>
      <c r="F5651" t="s">
        <v>1910</v>
      </c>
      <c r="G5651" s="2" t="s">
        <v>6791</v>
      </c>
      <c r="H5651" t="s">
        <v>1405</v>
      </c>
    </row>
    <row r="5652" spans="1:8" x14ac:dyDescent="0.15">
      <c r="A5652" s="232">
        <v>5681</v>
      </c>
      <c r="B5652" t="s">
        <v>13846</v>
      </c>
      <c r="C5652" t="s">
        <v>13847</v>
      </c>
      <c r="D5652" t="s">
        <v>385</v>
      </c>
      <c r="E5652" s="2" t="s">
        <v>1392</v>
      </c>
      <c r="F5652" t="s">
        <v>1910</v>
      </c>
      <c r="G5652" s="2" t="s">
        <v>3457</v>
      </c>
      <c r="H5652" t="s">
        <v>1405</v>
      </c>
    </row>
    <row r="5653" spans="1:8" x14ac:dyDescent="0.15">
      <c r="A5653" s="232">
        <v>5682</v>
      </c>
      <c r="B5653" t="s">
        <v>13848</v>
      </c>
      <c r="C5653" t="s">
        <v>13849</v>
      </c>
      <c r="D5653" t="s">
        <v>385</v>
      </c>
      <c r="E5653" s="2" t="s">
        <v>1392</v>
      </c>
      <c r="F5653" t="s">
        <v>1910</v>
      </c>
      <c r="G5653" s="2" t="s">
        <v>1212</v>
      </c>
      <c r="H5653" t="s">
        <v>1405</v>
      </c>
    </row>
    <row r="5654" spans="1:8" x14ac:dyDescent="0.15">
      <c r="A5654" s="232">
        <v>5683</v>
      </c>
      <c r="B5654" t="s">
        <v>13850</v>
      </c>
      <c r="C5654" t="s">
        <v>13851</v>
      </c>
      <c r="D5654" t="s">
        <v>385</v>
      </c>
      <c r="E5654" s="2" t="s">
        <v>1392</v>
      </c>
      <c r="F5654" t="s">
        <v>1910</v>
      </c>
      <c r="G5654" s="2" t="s">
        <v>673</v>
      </c>
      <c r="H5654" t="s">
        <v>1405</v>
      </c>
    </row>
    <row r="5655" spans="1:8" x14ac:dyDescent="0.15">
      <c r="A5655" s="232">
        <v>5684</v>
      </c>
      <c r="B5655" t="s">
        <v>13852</v>
      </c>
      <c r="C5655" t="s">
        <v>13853</v>
      </c>
      <c r="D5655" t="s">
        <v>385</v>
      </c>
      <c r="E5655" s="2" t="s">
        <v>1392</v>
      </c>
      <c r="F5655" t="s">
        <v>1901</v>
      </c>
      <c r="G5655" s="2" t="s">
        <v>3617</v>
      </c>
      <c r="H5655" t="s">
        <v>1405</v>
      </c>
    </row>
    <row r="5656" spans="1:8" x14ac:dyDescent="0.15">
      <c r="A5656" s="232">
        <v>5685</v>
      </c>
      <c r="B5656" t="s">
        <v>13854</v>
      </c>
      <c r="C5656" t="s">
        <v>13855</v>
      </c>
      <c r="D5656" t="s">
        <v>385</v>
      </c>
      <c r="E5656" s="2" t="s">
        <v>1392</v>
      </c>
      <c r="F5656" t="s">
        <v>1901</v>
      </c>
      <c r="G5656" s="2" t="s">
        <v>859</v>
      </c>
      <c r="H5656" t="s">
        <v>1405</v>
      </c>
    </row>
    <row r="5657" spans="1:8" x14ac:dyDescent="0.15">
      <c r="A5657" s="232">
        <v>5686</v>
      </c>
      <c r="B5657" t="s">
        <v>13856</v>
      </c>
      <c r="C5657" t="s">
        <v>13857</v>
      </c>
      <c r="D5657" t="s">
        <v>385</v>
      </c>
      <c r="E5657" s="2" t="s">
        <v>1392</v>
      </c>
      <c r="F5657" t="s">
        <v>1932</v>
      </c>
      <c r="G5657" s="2" t="s">
        <v>1207</v>
      </c>
      <c r="H5657" t="s">
        <v>1405</v>
      </c>
    </row>
    <row r="5658" spans="1:8" x14ac:dyDescent="0.15">
      <c r="A5658" s="232">
        <v>5687</v>
      </c>
      <c r="B5658" t="s">
        <v>13858</v>
      </c>
      <c r="C5658" t="s">
        <v>13859</v>
      </c>
      <c r="D5658" t="s">
        <v>385</v>
      </c>
      <c r="E5658" s="2" t="s">
        <v>1392</v>
      </c>
      <c r="F5658" t="s">
        <v>2366</v>
      </c>
      <c r="G5658" s="2" t="s">
        <v>13490</v>
      </c>
      <c r="H5658" t="s">
        <v>1405</v>
      </c>
    </row>
    <row r="5659" spans="1:8" x14ac:dyDescent="0.15">
      <c r="A5659" s="232">
        <v>5688</v>
      </c>
      <c r="B5659" t="s">
        <v>13860</v>
      </c>
      <c r="C5659" t="s">
        <v>13861</v>
      </c>
      <c r="D5659" t="s">
        <v>385</v>
      </c>
      <c r="E5659" s="2" t="s">
        <v>1392</v>
      </c>
      <c r="F5659" t="s">
        <v>2689</v>
      </c>
      <c r="G5659" s="2" t="s">
        <v>5749</v>
      </c>
      <c r="H5659" t="s">
        <v>1405</v>
      </c>
    </row>
    <row r="5660" spans="1:8" x14ac:dyDescent="0.15">
      <c r="A5660" s="232">
        <v>5689</v>
      </c>
      <c r="B5660" t="s">
        <v>13862</v>
      </c>
      <c r="C5660" t="s">
        <v>13863</v>
      </c>
      <c r="D5660" t="s">
        <v>385</v>
      </c>
      <c r="E5660" s="2" t="s">
        <v>1392</v>
      </c>
      <c r="F5660" t="s">
        <v>2003</v>
      </c>
      <c r="G5660" s="2" t="s">
        <v>940</v>
      </c>
      <c r="H5660" t="s">
        <v>1405</v>
      </c>
    </row>
    <row r="5661" spans="1:8" x14ac:dyDescent="0.15">
      <c r="A5661" s="232">
        <v>5690</v>
      </c>
      <c r="B5661" t="s">
        <v>13864</v>
      </c>
      <c r="C5661" t="s">
        <v>13865</v>
      </c>
      <c r="D5661" t="s">
        <v>385</v>
      </c>
      <c r="E5661" s="2" t="s">
        <v>1392</v>
      </c>
      <c r="F5661" t="s">
        <v>1932</v>
      </c>
      <c r="G5661" s="2" t="s">
        <v>729</v>
      </c>
      <c r="H5661" t="s">
        <v>1405</v>
      </c>
    </row>
    <row r="5662" spans="1:8" x14ac:dyDescent="0.15">
      <c r="A5662" s="232">
        <v>5691</v>
      </c>
      <c r="B5662" t="s">
        <v>13866</v>
      </c>
      <c r="C5662" t="s">
        <v>13867</v>
      </c>
      <c r="D5662" t="s">
        <v>385</v>
      </c>
      <c r="E5662" s="2" t="s">
        <v>1392</v>
      </c>
      <c r="F5662" t="s">
        <v>1932</v>
      </c>
      <c r="G5662" s="2" t="s">
        <v>7236</v>
      </c>
      <c r="H5662" t="s">
        <v>1405</v>
      </c>
    </row>
    <row r="5663" spans="1:8" x14ac:dyDescent="0.15">
      <c r="A5663" s="232">
        <v>5692</v>
      </c>
      <c r="B5663" t="s">
        <v>13868</v>
      </c>
      <c r="C5663" t="s">
        <v>13869</v>
      </c>
      <c r="D5663" t="s">
        <v>385</v>
      </c>
      <c r="E5663" s="2" t="s">
        <v>1392</v>
      </c>
      <c r="F5663" t="s">
        <v>2021</v>
      </c>
      <c r="G5663" s="2" t="s">
        <v>670</v>
      </c>
      <c r="H5663" t="s">
        <v>1405</v>
      </c>
    </row>
    <row r="5664" spans="1:8" x14ac:dyDescent="0.15">
      <c r="A5664" s="232">
        <v>5693</v>
      </c>
      <c r="B5664" t="s">
        <v>13870</v>
      </c>
      <c r="C5664" t="s">
        <v>13871</v>
      </c>
      <c r="D5664" t="s">
        <v>385</v>
      </c>
      <c r="E5664" s="2" t="s">
        <v>1392</v>
      </c>
      <c r="F5664" t="s">
        <v>1910</v>
      </c>
      <c r="G5664" s="2" t="s">
        <v>1203</v>
      </c>
      <c r="H5664" t="s">
        <v>1405</v>
      </c>
    </row>
    <row r="5665" spans="1:8" x14ac:dyDescent="0.15">
      <c r="A5665" s="232">
        <v>5694</v>
      </c>
      <c r="B5665" t="s">
        <v>13872</v>
      </c>
      <c r="C5665" t="s">
        <v>13873</v>
      </c>
      <c r="D5665" t="s">
        <v>416</v>
      </c>
      <c r="E5665" s="2" t="s">
        <v>1392</v>
      </c>
      <c r="F5665" t="s">
        <v>2003</v>
      </c>
      <c r="G5665" s="2" t="s">
        <v>1199</v>
      </c>
      <c r="H5665" t="s">
        <v>1405</v>
      </c>
    </row>
    <row r="5666" spans="1:8" x14ac:dyDescent="0.15">
      <c r="A5666" s="232">
        <v>5695</v>
      </c>
      <c r="B5666" t="s">
        <v>13874</v>
      </c>
      <c r="C5666" t="s">
        <v>13875</v>
      </c>
      <c r="D5666" t="s">
        <v>416</v>
      </c>
      <c r="E5666" s="2" t="s">
        <v>1392</v>
      </c>
      <c r="F5666" t="s">
        <v>1910</v>
      </c>
      <c r="G5666" s="2" t="s">
        <v>629</v>
      </c>
      <c r="H5666" t="s">
        <v>1405</v>
      </c>
    </row>
    <row r="5667" spans="1:8" x14ac:dyDescent="0.15">
      <c r="A5667" s="232">
        <v>5696</v>
      </c>
      <c r="B5667" t="s">
        <v>13876</v>
      </c>
      <c r="C5667" t="s">
        <v>13877</v>
      </c>
      <c r="D5667" t="s">
        <v>416</v>
      </c>
      <c r="E5667" s="2" t="s">
        <v>1392</v>
      </c>
      <c r="F5667" t="s">
        <v>1901</v>
      </c>
      <c r="G5667" s="2" t="s">
        <v>13878</v>
      </c>
      <c r="H5667" t="s">
        <v>1405</v>
      </c>
    </row>
    <row r="5668" spans="1:8" x14ac:dyDescent="0.15">
      <c r="A5668" s="232">
        <v>5697</v>
      </c>
      <c r="B5668" t="s">
        <v>13879</v>
      </c>
      <c r="C5668" t="s">
        <v>13880</v>
      </c>
      <c r="D5668" t="s">
        <v>416</v>
      </c>
      <c r="E5668" s="2" t="s">
        <v>1392</v>
      </c>
      <c r="F5668" t="s">
        <v>2355</v>
      </c>
      <c r="G5668" s="2" t="s">
        <v>2690</v>
      </c>
      <c r="H5668" t="s">
        <v>1405</v>
      </c>
    </row>
    <row r="5669" spans="1:8" x14ac:dyDescent="0.15">
      <c r="A5669" s="232">
        <v>5698</v>
      </c>
      <c r="B5669" t="s">
        <v>13881</v>
      </c>
      <c r="C5669" t="s">
        <v>13882</v>
      </c>
      <c r="D5669" t="s">
        <v>416</v>
      </c>
      <c r="E5669" s="2" t="s">
        <v>1392</v>
      </c>
      <c r="F5669" t="s">
        <v>2003</v>
      </c>
      <c r="G5669" s="2" t="s">
        <v>10472</v>
      </c>
      <c r="H5669" t="s">
        <v>1405</v>
      </c>
    </row>
    <row r="5670" spans="1:8" x14ac:dyDescent="0.15">
      <c r="A5670" s="232">
        <v>5699</v>
      </c>
      <c r="B5670" t="s">
        <v>13883</v>
      </c>
      <c r="C5670" t="s">
        <v>13884</v>
      </c>
      <c r="D5670" t="s">
        <v>416</v>
      </c>
      <c r="E5670" s="2" t="s">
        <v>1392</v>
      </c>
      <c r="F5670" t="s">
        <v>2137</v>
      </c>
      <c r="G5670" s="2" t="s">
        <v>627</v>
      </c>
      <c r="H5670" t="s">
        <v>1405</v>
      </c>
    </row>
    <row r="5671" spans="1:8" x14ac:dyDescent="0.15">
      <c r="A5671" s="232">
        <v>5700</v>
      </c>
      <c r="B5671" t="s">
        <v>13885</v>
      </c>
      <c r="C5671" t="s">
        <v>6079</v>
      </c>
      <c r="D5671" t="s">
        <v>416</v>
      </c>
      <c r="E5671" s="2" t="s">
        <v>1392</v>
      </c>
      <c r="F5671" t="s">
        <v>1910</v>
      </c>
      <c r="G5671" s="2" t="s">
        <v>5838</v>
      </c>
      <c r="H5671" t="s">
        <v>1405</v>
      </c>
    </row>
    <row r="5672" spans="1:8" x14ac:dyDescent="0.15">
      <c r="A5672" s="232">
        <v>5701</v>
      </c>
      <c r="B5672" t="s">
        <v>13886</v>
      </c>
      <c r="C5672" t="s">
        <v>13887</v>
      </c>
      <c r="D5672" t="s">
        <v>416</v>
      </c>
      <c r="E5672" s="2" t="s">
        <v>1392</v>
      </c>
      <c r="F5672" t="s">
        <v>1932</v>
      </c>
      <c r="G5672" s="2" t="s">
        <v>11953</v>
      </c>
      <c r="H5672" t="s">
        <v>1405</v>
      </c>
    </row>
    <row r="5673" spans="1:8" x14ac:dyDescent="0.15">
      <c r="A5673" s="232">
        <v>5702</v>
      </c>
      <c r="B5673" t="s">
        <v>13888</v>
      </c>
      <c r="C5673" t="s">
        <v>13889</v>
      </c>
      <c r="D5673" t="s">
        <v>416</v>
      </c>
      <c r="E5673" s="2" t="s">
        <v>1392</v>
      </c>
      <c r="F5673" t="s">
        <v>1910</v>
      </c>
      <c r="G5673" s="2" t="s">
        <v>6798</v>
      </c>
      <c r="H5673" t="s">
        <v>1405</v>
      </c>
    </row>
    <row r="5674" spans="1:8" x14ac:dyDescent="0.15">
      <c r="A5674" s="232">
        <v>5703</v>
      </c>
      <c r="B5674" t="s">
        <v>13890</v>
      </c>
      <c r="C5674" t="s">
        <v>13891</v>
      </c>
      <c r="D5674" t="s">
        <v>383</v>
      </c>
      <c r="E5674" s="2" t="s">
        <v>1392</v>
      </c>
      <c r="F5674" t="s">
        <v>2528</v>
      </c>
      <c r="G5674" s="2" t="s">
        <v>4236</v>
      </c>
      <c r="H5674" t="s">
        <v>1405</v>
      </c>
    </row>
    <row r="5675" spans="1:8" x14ac:dyDescent="0.15">
      <c r="A5675" s="232">
        <v>5704</v>
      </c>
      <c r="B5675" t="s">
        <v>13892</v>
      </c>
      <c r="C5675" t="s">
        <v>13893</v>
      </c>
      <c r="D5675" t="s">
        <v>426</v>
      </c>
      <c r="E5675" s="2" t="s">
        <v>270</v>
      </c>
      <c r="F5675" t="s">
        <v>1932</v>
      </c>
      <c r="G5675" s="2" t="s">
        <v>1310</v>
      </c>
      <c r="H5675" t="s">
        <v>1405</v>
      </c>
    </row>
    <row r="5676" spans="1:8" x14ac:dyDescent="0.15">
      <c r="A5676" s="232">
        <v>5705</v>
      </c>
      <c r="B5676" t="s">
        <v>13894</v>
      </c>
      <c r="C5676" t="s">
        <v>13895</v>
      </c>
      <c r="D5676" t="s">
        <v>426</v>
      </c>
      <c r="E5676" s="2" t="s">
        <v>269</v>
      </c>
      <c r="F5676" t="s">
        <v>2003</v>
      </c>
      <c r="G5676" s="2" t="s">
        <v>519</v>
      </c>
      <c r="H5676" t="s">
        <v>1405</v>
      </c>
    </row>
    <row r="5677" spans="1:8" x14ac:dyDescent="0.15">
      <c r="A5677" s="232">
        <v>5706</v>
      </c>
      <c r="B5677" t="s">
        <v>13896</v>
      </c>
      <c r="C5677" t="s">
        <v>13897</v>
      </c>
      <c r="D5677" t="s">
        <v>475</v>
      </c>
      <c r="E5677" s="2" t="s">
        <v>1392</v>
      </c>
      <c r="F5677" t="s">
        <v>3267</v>
      </c>
      <c r="G5677" s="2" t="s">
        <v>13898</v>
      </c>
      <c r="H5677" t="s">
        <v>1405</v>
      </c>
    </row>
    <row r="5678" spans="1:8" x14ac:dyDescent="0.15">
      <c r="A5678" s="232">
        <v>5707</v>
      </c>
      <c r="B5678" t="s">
        <v>13899</v>
      </c>
      <c r="C5678" t="s">
        <v>13900</v>
      </c>
      <c r="D5678" t="s">
        <v>364</v>
      </c>
      <c r="E5678" s="2" t="s">
        <v>1392</v>
      </c>
      <c r="F5678" t="s">
        <v>2366</v>
      </c>
      <c r="G5678" s="2" t="s">
        <v>8117</v>
      </c>
      <c r="H5678" t="s">
        <v>1405</v>
      </c>
    </row>
    <row r="5679" spans="1:8" x14ac:dyDescent="0.15">
      <c r="A5679" s="232">
        <v>5708</v>
      </c>
      <c r="B5679" t="s">
        <v>13901</v>
      </c>
      <c r="C5679" t="s">
        <v>13902</v>
      </c>
      <c r="D5679" t="s">
        <v>364</v>
      </c>
      <c r="E5679" s="2" t="s">
        <v>1392</v>
      </c>
      <c r="F5679" t="s">
        <v>2018</v>
      </c>
      <c r="G5679" s="2" t="s">
        <v>4392</v>
      </c>
      <c r="H5679" t="s">
        <v>1405</v>
      </c>
    </row>
    <row r="5680" spans="1:8" x14ac:dyDescent="0.15">
      <c r="A5680" s="232">
        <v>5709</v>
      </c>
      <c r="B5680" t="s">
        <v>13903</v>
      </c>
      <c r="C5680" t="s">
        <v>13904</v>
      </c>
      <c r="D5680" t="s">
        <v>364</v>
      </c>
      <c r="E5680" s="2" t="s">
        <v>1392</v>
      </c>
      <c r="F5680" t="s">
        <v>1932</v>
      </c>
      <c r="G5680" s="2" t="s">
        <v>3434</v>
      </c>
      <c r="H5680" t="s">
        <v>1405</v>
      </c>
    </row>
    <row r="5681" spans="1:8" x14ac:dyDescent="0.15">
      <c r="A5681" s="232">
        <v>5710</v>
      </c>
      <c r="B5681" t="s">
        <v>13905</v>
      </c>
      <c r="C5681" t="s">
        <v>13906</v>
      </c>
      <c r="D5681" t="s">
        <v>374</v>
      </c>
      <c r="E5681" s="2" t="s">
        <v>1392</v>
      </c>
      <c r="F5681" t="s">
        <v>2476</v>
      </c>
      <c r="G5681" s="2" t="s">
        <v>1261</v>
      </c>
      <c r="H5681" t="s">
        <v>1405</v>
      </c>
    </row>
    <row r="5682" spans="1:8" x14ac:dyDescent="0.15">
      <c r="A5682" s="232">
        <v>5711</v>
      </c>
      <c r="B5682" t="s">
        <v>13907</v>
      </c>
      <c r="C5682" t="s">
        <v>13908</v>
      </c>
      <c r="D5682" t="s">
        <v>374</v>
      </c>
      <c r="E5682" s="2" t="s">
        <v>1392</v>
      </c>
      <c r="F5682" t="s">
        <v>1921</v>
      </c>
      <c r="G5682" s="2" t="s">
        <v>966</v>
      </c>
      <c r="H5682" t="s">
        <v>1405</v>
      </c>
    </row>
    <row r="5683" spans="1:8" x14ac:dyDescent="0.15">
      <c r="A5683" s="232">
        <v>5712</v>
      </c>
      <c r="B5683" t="s">
        <v>13909</v>
      </c>
      <c r="C5683" t="s">
        <v>13910</v>
      </c>
      <c r="D5683" t="s">
        <v>374</v>
      </c>
      <c r="E5683" s="2" t="s">
        <v>1392</v>
      </c>
      <c r="F5683" t="s">
        <v>2206</v>
      </c>
      <c r="G5683" s="2" t="s">
        <v>8410</v>
      </c>
      <c r="H5683" t="s">
        <v>1405</v>
      </c>
    </row>
    <row r="5684" spans="1:8" x14ac:dyDescent="0.15">
      <c r="A5684" s="232">
        <v>5713</v>
      </c>
      <c r="B5684" t="s">
        <v>13911</v>
      </c>
      <c r="C5684" t="s">
        <v>13912</v>
      </c>
      <c r="D5684" t="s">
        <v>374</v>
      </c>
      <c r="E5684" s="2" t="s">
        <v>1392</v>
      </c>
      <c r="F5684" t="s">
        <v>2133</v>
      </c>
      <c r="G5684" s="2" t="s">
        <v>4445</v>
      </c>
      <c r="H5684" t="s">
        <v>1405</v>
      </c>
    </row>
    <row r="5685" spans="1:8" x14ac:dyDescent="0.15">
      <c r="A5685" s="232">
        <v>5714</v>
      </c>
      <c r="B5685" t="s">
        <v>13913</v>
      </c>
      <c r="C5685" t="s">
        <v>13914</v>
      </c>
      <c r="D5685" t="s">
        <v>374</v>
      </c>
      <c r="E5685" s="2" t="s">
        <v>1392</v>
      </c>
      <c r="F5685" t="s">
        <v>2366</v>
      </c>
      <c r="G5685" s="2" t="s">
        <v>631</v>
      </c>
      <c r="H5685" t="s">
        <v>1405</v>
      </c>
    </row>
    <row r="5686" spans="1:8" x14ac:dyDescent="0.15">
      <c r="A5686" s="232">
        <v>5715</v>
      </c>
      <c r="B5686" t="s">
        <v>13915</v>
      </c>
      <c r="C5686" t="s">
        <v>13916</v>
      </c>
      <c r="D5686" t="s">
        <v>374</v>
      </c>
      <c r="E5686" s="2" t="s">
        <v>1392</v>
      </c>
      <c r="F5686" t="s">
        <v>2055</v>
      </c>
      <c r="G5686" s="2" t="s">
        <v>674</v>
      </c>
      <c r="H5686" t="s">
        <v>1405</v>
      </c>
    </row>
    <row r="5687" spans="1:8" x14ac:dyDescent="0.15">
      <c r="A5687" s="232">
        <v>5716</v>
      </c>
      <c r="B5687" t="s">
        <v>13917</v>
      </c>
      <c r="C5687" t="s">
        <v>13918</v>
      </c>
      <c r="D5687" t="s">
        <v>374</v>
      </c>
      <c r="E5687" s="2" t="s">
        <v>1392</v>
      </c>
      <c r="F5687" t="s">
        <v>1910</v>
      </c>
      <c r="G5687" s="2" t="s">
        <v>5838</v>
      </c>
      <c r="H5687" t="s">
        <v>1405</v>
      </c>
    </row>
    <row r="5688" spans="1:8" x14ac:dyDescent="0.15">
      <c r="A5688" s="232">
        <v>5717</v>
      </c>
      <c r="B5688" t="s">
        <v>13919</v>
      </c>
      <c r="C5688" t="s">
        <v>13920</v>
      </c>
      <c r="D5688" t="s">
        <v>374</v>
      </c>
      <c r="E5688" s="2" t="s">
        <v>1392</v>
      </c>
      <c r="F5688" t="s">
        <v>2366</v>
      </c>
      <c r="G5688" s="2" t="s">
        <v>7254</v>
      </c>
      <c r="H5688" t="s">
        <v>1405</v>
      </c>
    </row>
    <row r="5689" spans="1:8" x14ac:dyDescent="0.15">
      <c r="A5689" s="232">
        <v>5718</v>
      </c>
      <c r="B5689" t="s">
        <v>13921</v>
      </c>
      <c r="C5689" t="s">
        <v>2539</v>
      </c>
      <c r="D5689" t="s">
        <v>374</v>
      </c>
      <c r="E5689" s="2" t="s">
        <v>1392</v>
      </c>
      <c r="F5689" t="s">
        <v>2003</v>
      </c>
      <c r="G5689" s="2" t="s">
        <v>10477</v>
      </c>
      <c r="H5689" t="s">
        <v>1405</v>
      </c>
    </row>
    <row r="5690" spans="1:8" x14ac:dyDescent="0.15">
      <c r="A5690" s="232">
        <v>5719</v>
      </c>
      <c r="B5690" t="s">
        <v>13922</v>
      </c>
      <c r="C5690" t="s">
        <v>13923</v>
      </c>
      <c r="D5690" t="s">
        <v>374</v>
      </c>
      <c r="E5690" s="2" t="s">
        <v>1392</v>
      </c>
      <c r="F5690" t="s">
        <v>1921</v>
      </c>
      <c r="G5690" s="2" t="s">
        <v>631</v>
      </c>
      <c r="H5690" t="s">
        <v>1405</v>
      </c>
    </row>
    <row r="5691" spans="1:8" x14ac:dyDescent="0.15">
      <c r="A5691" s="232">
        <v>5720</v>
      </c>
      <c r="B5691" t="s">
        <v>13924</v>
      </c>
      <c r="C5691" t="s">
        <v>13925</v>
      </c>
      <c r="D5691" t="s">
        <v>374</v>
      </c>
      <c r="E5691" s="2" t="s">
        <v>1392</v>
      </c>
      <c r="F5691" t="s">
        <v>1932</v>
      </c>
      <c r="G5691" s="2" t="s">
        <v>2469</v>
      </c>
      <c r="H5691" t="s">
        <v>1405</v>
      </c>
    </row>
    <row r="5692" spans="1:8" x14ac:dyDescent="0.15">
      <c r="A5692" s="232">
        <v>5721</v>
      </c>
      <c r="B5692" t="s">
        <v>13926</v>
      </c>
      <c r="C5692" t="s">
        <v>13927</v>
      </c>
      <c r="D5692" t="s">
        <v>374</v>
      </c>
      <c r="E5692" s="2" t="s">
        <v>1392</v>
      </c>
      <c r="F5692" t="s">
        <v>2003</v>
      </c>
      <c r="G5692" s="2" t="s">
        <v>1103</v>
      </c>
      <c r="H5692" t="s">
        <v>1405</v>
      </c>
    </row>
    <row r="5693" spans="1:8" x14ac:dyDescent="0.15">
      <c r="A5693" s="232">
        <v>5722</v>
      </c>
      <c r="B5693" t="s">
        <v>13928</v>
      </c>
      <c r="C5693" t="s">
        <v>13929</v>
      </c>
      <c r="D5693" t="s">
        <v>374</v>
      </c>
      <c r="E5693" s="2" t="s">
        <v>1392</v>
      </c>
      <c r="F5693" t="s">
        <v>2003</v>
      </c>
      <c r="G5693" s="2" t="s">
        <v>1199</v>
      </c>
      <c r="H5693" t="s">
        <v>1405</v>
      </c>
    </row>
    <row r="5694" spans="1:8" x14ac:dyDescent="0.15">
      <c r="A5694" s="232">
        <v>5723</v>
      </c>
      <c r="B5694" t="s">
        <v>13930</v>
      </c>
      <c r="C5694" t="s">
        <v>13931</v>
      </c>
      <c r="D5694" t="s">
        <v>374</v>
      </c>
      <c r="E5694" s="2" t="s">
        <v>1392</v>
      </c>
      <c r="F5694" t="s">
        <v>2003</v>
      </c>
      <c r="G5694" s="2" t="s">
        <v>972</v>
      </c>
      <c r="H5694" t="s">
        <v>1405</v>
      </c>
    </row>
    <row r="5695" spans="1:8" x14ac:dyDescent="0.15">
      <c r="A5695" s="232">
        <v>5724</v>
      </c>
      <c r="B5695" t="s">
        <v>13932</v>
      </c>
      <c r="C5695" t="s">
        <v>13933</v>
      </c>
      <c r="D5695" t="s">
        <v>374</v>
      </c>
      <c r="E5695" s="2" t="s">
        <v>1392</v>
      </c>
      <c r="F5695" t="s">
        <v>2003</v>
      </c>
      <c r="G5695" s="2" t="s">
        <v>577</v>
      </c>
      <c r="H5695" t="s">
        <v>1405</v>
      </c>
    </row>
    <row r="5696" spans="1:8" x14ac:dyDescent="0.15">
      <c r="A5696" s="232">
        <v>5725</v>
      </c>
      <c r="B5696" t="s">
        <v>13934</v>
      </c>
      <c r="C5696" t="s">
        <v>13935</v>
      </c>
      <c r="D5696" t="s">
        <v>374</v>
      </c>
      <c r="E5696" s="2" t="s">
        <v>1392</v>
      </c>
      <c r="F5696" t="s">
        <v>1932</v>
      </c>
      <c r="G5696" s="2" t="s">
        <v>2522</v>
      </c>
      <c r="H5696" t="s">
        <v>1405</v>
      </c>
    </row>
    <row r="5697" spans="1:8" x14ac:dyDescent="0.15">
      <c r="A5697" s="232">
        <v>5726</v>
      </c>
      <c r="B5697" t="s">
        <v>13936</v>
      </c>
      <c r="C5697" t="s">
        <v>13937</v>
      </c>
      <c r="D5697" t="s">
        <v>371</v>
      </c>
      <c r="E5697" s="2" t="s">
        <v>270</v>
      </c>
      <c r="F5697" t="s">
        <v>2003</v>
      </c>
      <c r="G5697" s="2" t="s">
        <v>891</v>
      </c>
      <c r="H5697" t="s">
        <v>1405</v>
      </c>
    </row>
    <row r="5698" spans="1:8" x14ac:dyDescent="0.15">
      <c r="A5698" s="232">
        <v>5727</v>
      </c>
      <c r="B5698" t="s">
        <v>13938</v>
      </c>
      <c r="C5698" t="s">
        <v>13939</v>
      </c>
      <c r="D5698" t="s">
        <v>447</v>
      </c>
      <c r="E5698" s="2" t="s">
        <v>270</v>
      </c>
      <c r="F5698" t="s">
        <v>1932</v>
      </c>
      <c r="G5698" s="2" t="s">
        <v>1049</v>
      </c>
      <c r="H5698" t="s">
        <v>1405</v>
      </c>
    </row>
    <row r="5699" spans="1:8" x14ac:dyDescent="0.15">
      <c r="A5699" s="232">
        <v>5728</v>
      </c>
      <c r="B5699" t="s">
        <v>13940</v>
      </c>
      <c r="C5699" t="s">
        <v>13941</v>
      </c>
      <c r="D5699" t="s">
        <v>413</v>
      </c>
      <c r="E5699" s="2" t="s">
        <v>1392</v>
      </c>
      <c r="F5699" t="s">
        <v>1901</v>
      </c>
      <c r="G5699" s="2" t="s">
        <v>725</v>
      </c>
      <c r="H5699" t="s">
        <v>1405</v>
      </c>
    </row>
    <row r="5700" spans="1:8" x14ac:dyDescent="0.15">
      <c r="A5700" s="232">
        <v>5729</v>
      </c>
      <c r="B5700" t="s">
        <v>13942</v>
      </c>
      <c r="C5700" t="s">
        <v>13943</v>
      </c>
      <c r="D5700" t="s">
        <v>413</v>
      </c>
      <c r="E5700" s="2" t="s">
        <v>1392</v>
      </c>
      <c r="F5700" t="s">
        <v>1910</v>
      </c>
      <c r="G5700" s="2" t="s">
        <v>13630</v>
      </c>
      <c r="H5700" t="s">
        <v>1405</v>
      </c>
    </row>
    <row r="5701" spans="1:8" x14ac:dyDescent="0.15">
      <c r="A5701" s="232">
        <v>5730</v>
      </c>
      <c r="B5701" t="s">
        <v>13944</v>
      </c>
      <c r="C5701" t="s">
        <v>13945</v>
      </c>
      <c r="D5701" t="s">
        <v>413</v>
      </c>
      <c r="E5701" s="2" t="s">
        <v>1392</v>
      </c>
      <c r="F5701" t="s">
        <v>1932</v>
      </c>
      <c r="G5701" s="2" t="s">
        <v>939</v>
      </c>
      <c r="H5701" t="s">
        <v>1405</v>
      </c>
    </row>
    <row r="5702" spans="1:8" x14ac:dyDescent="0.15">
      <c r="A5702" s="232">
        <v>5731</v>
      </c>
      <c r="B5702" t="s">
        <v>13946</v>
      </c>
      <c r="C5702" t="s">
        <v>13947</v>
      </c>
      <c r="D5702" t="s">
        <v>413</v>
      </c>
      <c r="E5702" s="2" t="s">
        <v>1392</v>
      </c>
      <c r="F5702" t="s">
        <v>1910</v>
      </c>
      <c r="G5702" s="2" t="s">
        <v>7216</v>
      </c>
      <c r="H5702" t="s">
        <v>1405</v>
      </c>
    </row>
    <row r="5703" spans="1:8" x14ac:dyDescent="0.15">
      <c r="A5703" s="232">
        <v>5732</v>
      </c>
      <c r="B5703" t="s">
        <v>13948</v>
      </c>
      <c r="C5703" t="s">
        <v>13949</v>
      </c>
      <c r="D5703" t="s">
        <v>413</v>
      </c>
      <c r="E5703" s="2" t="s">
        <v>1392</v>
      </c>
      <c r="F5703" t="s">
        <v>2003</v>
      </c>
      <c r="G5703" s="2" t="s">
        <v>4223</v>
      </c>
      <c r="H5703" t="s">
        <v>1405</v>
      </c>
    </row>
    <row r="5704" spans="1:8" x14ac:dyDescent="0.15">
      <c r="A5704" s="232">
        <v>5733</v>
      </c>
      <c r="B5704" t="s">
        <v>13950</v>
      </c>
      <c r="C5704" t="s">
        <v>13951</v>
      </c>
      <c r="D5704" t="s">
        <v>413</v>
      </c>
      <c r="E5704" s="2" t="s">
        <v>1392</v>
      </c>
      <c r="F5704" t="s">
        <v>1910</v>
      </c>
      <c r="G5704" s="2" t="s">
        <v>2519</v>
      </c>
      <c r="H5704" t="s">
        <v>1405</v>
      </c>
    </row>
    <row r="5705" spans="1:8" x14ac:dyDescent="0.15">
      <c r="A5705" s="232">
        <v>5734</v>
      </c>
      <c r="B5705" t="s">
        <v>13952</v>
      </c>
      <c r="C5705" t="s">
        <v>13953</v>
      </c>
      <c r="D5705" t="s">
        <v>365</v>
      </c>
      <c r="E5705" s="2" t="s">
        <v>1392</v>
      </c>
      <c r="F5705" t="s">
        <v>2174</v>
      </c>
      <c r="G5705" s="2" t="s">
        <v>569</v>
      </c>
      <c r="H5705" t="s">
        <v>1405</v>
      </c>
    </row>
    <row r="5706" spans="1:8" x14ac:dyDescent="0.15">
      <c r="A5706" s="232">
        <v>5735</v>
      </c>
      <c r="B5706" t="s">
        <v>13954</v>
      </c>
      <c r="C5706" t="s">
        <v>13955</v>
      </c>
      <c r="D5706" t="s">
        <v>365</v>
      </c>
      <c r="E5706" s="2" t="s">
        <v>1392</v>
      </c>
      <c r="F5706" t="s">
        <v>2366</v>
      </c>
      <c r="G5706" s="2" t="s">
        <v>7321</v>
      </c>
      <c r="H5706" t="s">
        <v>1405</v>
      </c>
    </row>
    <row r="5707" spans="1:8" x14ac:dyDescent="0.15">
      <c r="A5707" s="232">
        <v>5736</v>
      </c>
      <c r="B5707" t="s">
        <v>13956</v>
      </c>
      <c r="C5707" t="s">
        <v>13957</v>
      </c>
      <c r="D5707" t="s">
        <v>365</v>
      </c>
      <c r="E5707" s="2" t="s">
        <v>1392</v>
      </c>
      <c r="F5707" t="s">
        <v>2256</v>
      </c>
      <c r="G5707" s="2" t="s">
        <v>854</v>
      </c>
      <c r="H5707" t="s">
        <v>1405</v>
      </c>
    </row>
    <row r="5708" spans="1:8" x14ac:dyDescent="0.15">
      <c r="A5708" s="232">
        <v>5737</v>
      </c>
      <c r="B5708" t="s">
        <v>13958</v>
      </c>
      <c r="C5708" t="s">
        <v>13959</v>
      </c>
      <c r="D5708" t="s">
        <v>365</v>
      </c>
      <c r="E5708" s="2" t="s">
        <v>1392</v>
      </c>
      <c r="F5708" t="s">
        <v>1932</v>
      </c>
      <c r="G5708" s="2" t="s">
        <v>575</v>
      </c>
      <c r="H5708" t="s">
        <v>1405</v>
      </c>
    </row>
    <row r="5709" spans="1:8" x14ac:dyDescent="0.15">
      <c r="A5709" s="232">
        <v>5738</v>
      </c>
      <c r="B5709" t="s">
        <v>13960</v>
      </c>
      <c r="C5709" t="s">
        <v>13961</v>
      </c>
      <c r="D5709" t="s">
        <v>365</v>
      </c>
      <c r="E5709" s="2" t="s">
        <v>1392</v>
      </c>
      <c r="F5709" t="s">
        <v>1932</v>
      </c>
      <c r="G5709" s="2" t="s">
        <v>731</v>
      </c>
      <c r="H5709" t="s">
        <v>1405</v>
      </c>
    </row>
    <row r="5710" spans="1:8" x14ac:dyDescent="0.15">
      <c r="A5710" s="232">
        <v>5739</v>
      </c>
      <c r="B5710" t="s">
        <v>13962</v>
      </c>
      <c r="C5710" t="s">
        <v>13963</v>
      </c>
      <c r="D5710" t="s">
        <v>365</v>
      </c>
      <c r="E5710" s="2" t="s">
        <v>1392</v>
      </c>
      <c r="F5710" t="s">
        <v>1932</v>
      </c>
      <c r="G5710" s="2" t="s">
        <v>1094</v>
      </c>
      <c r="H5710" t="s">
        <v>1405</v>
      </c>
    </row>
    <row r="5711" spans="1:8" x14ac:dyDescent="0.15">
      <c r="A5711" s="232">
        <v>5740</v>
      </c>
      <c r="B5711" t="s">
        <v>13964</v>
      </c>
      <c r="C5711" t="s">
        <v>13965</v>
      </c>
      <c r="D5711" t="s">
        <v>365</v>
      </c>
      <c r="E5711" s="2" t="s">
        <v>1392</v>
      </c>
      <c r="F5711" t="s">
        <v>2366</v>
      </c>
      <c r="G5711" s="2" t="s">
        <v>1261</v>
      </c>
      <c r="H5711" t="s">
        <v>1405</v>
      </c>
    </row>
    <row r="5712" spans="1:8" x14ac:dyDescent="0.15">
      <c r="A5712" s="232">
        <v>5741</v>
      </c>
      <c r="B5712" t="s">
        <v>13966</v>
      </c>
      <c r="C5712" t="s">
        <v>13967</v>
      </c>
      <c r="D5712" t="s">
        <v>365</v>
      </c>
      <c r="E5712" s="2" t="s">
        <v>1392</v>
      </c>
      <c r="F5712" t="s">
        <v>1901</v>
      </c>
      <c r="G5712" s="2" t="s">
        <v>3763</v>
      </c>
      <c r="H5712" t="s">
        <v>1405</v>
      </c>
    </row>
    <row r="5713" spans="1:8" x14ac:dyDescent="0.15">
      <c r="A5713" s="232">
        <v>5742</v>
      </c>
      <c r="B5713" t="s">
        <v>13968</v>
      </c>
      <c r="C5713" t="s">
        <v>13969</v>
      </c>
      <c r="D5713" t="s">
        <v>365</v>
      </c>
      <c r="E5713" s="2" t="s">
        <v>270</v>
      </c>
      <c r="F5713" t="s">
        <v>2133</v>
      </c>
      <c r="G5713" s="2" t="s">
        <v>811</v>
      </c>
      <c r="H5713" t="s">
        <v>1405</v>
      </c>
    </row>
    <row r="5714" spans="1:8" x14ac:dyDescent="0.15">
      <c r="A5714" s="232">
        <v>5743</v>
      </c>
      <c r="B5714" t="s">
        <v>13970</v>
      </c>
      <c r="C5714" t="s">
        <v>5549</v>
      </c>
      <c r="D5714" t="s">
        <v>365</v>
      </c>
      <c r="E5714" s="2" t="s">
        <v>271</v>
      </c>
      <c r="F5714" t="s">
        <v>1910</v>
      </c>
      <c r="G5714" s="2" t="s">
        <v>1034</v>
      </c>
      <c r="H5714" t="s">
        <v>1405</v>
      </c>
    </row>
    <row r="5715" spans="1:8" x14ac:dyDescent="0.15">
      <c r="A5715" s="232">
        <v>5744</v>
      </c>
      <c r="B5715" t="s">
        <v>13971</v>
      </c>
      <c r="C5715" t="s">
        <v>13972</v>
      </c>
      <c r="D5715" t="s">
        <v>365</v>
      </c>
      <c r="E5715" s="2" t="s">
        <v>271</v>
      </c>
      <c r="F5715" t="s">
        <v>1932</v>
      </c>
      <c r="G5715" s="2" t="s">
        <v>1074</v>
      </c>
      <c r="H5715" t="s">
        <v>1405</v>
      </c>
    </row>
    <row r="5716" spans="1:8" x14ac:dyDescent="0.15">
      <c r="A5716" s="232">
        <v>5745</v>
      </c>
      <c r="B5716" t="s">
        <v>5510</v>
      </c>
      <c r="C5716" t="s">
        <v>5511</v>
      </c>
      <c r="D5716" t="s">
        <v>365</v>
      </c>
      <c r="E5716" s="2" t="s">
        <v>269</v>
      </c>
      <c r="F5716" t="s">
        <v>1910</v>
      </c>
      <c r="G5716" s="2" t="s">
        <v>869</v>
      </c>
      <c r="H5716" t="s">
        <v>1405</v>
      </c>
    </row>
    <row r="5717" spans="1:8" x14ac:dyDescent="0.15">
      <c r="A5717" s="232">
        <v>5746</v>
      </c>
      <c r="B5717" t="s">
        <v>13973</v>
      </c>
      <c r="C5717" t="s">
        <v>13974</v>
      </c>
      <c r="D5717" t="s">
        <v>365</v>
      </c>
      <c r="E5717" s="2" t="s">
        <v>269</v>
      </c>
      <c r="F5717" t="s">
        <v>2133</v>
      </c>
      <c r="G5717" s="2" t="s">
        <v>953</v>
      </c>
      <c r="H5717" t="s">
        <v>1405</v>
      </c>
    </row>
    <row r="5718" spans="1:8" x14ac:dyDescent="0.15">
      <c r="A5718" s="232">
        <v>5747</v>
      </c>
      <c r="B5718" t="s">
        <v>5417</v>
      </c>
      <c r="C5718" t="s">
        <v>13975</v>
      </c>
      <c r="D5718" t="s">
        <v>365</v>
      </c>
      <c r="E5718" s="2" t="s">
        <v>271</v>
      </c>
      <c r="F5718" t="s">
        <v>1932</v>
      </c>
      <c r="G5718" s="2" t="s">
        <v>584</v>
      </c>
      <c r="H5718" t="s">
        <v>1405</v>
      </c>
    </row>
    <row r="5719" spans="1:8" x14ac:dyDescent="0.15">
      <c r="A5719" s="232">
        <v>5748</v>
      </c>
      <c r="B5719" t="s">
        <v>13976</v>
      </c>
      <c r="C5719" t="s">
        <v>5402</v>
      </c>
      <c r="D5719" t="s">
        <v>365</v>
      </c>
      <c r="E5719" s="2" t="s">
        <v>270</v>
      </c>
      <c r="F5719" t="s">
        <v>2087</v>
      </c>
      <c r="G5719" s="2" t="s">
        <v>1058</v>
      </c>
      <c r="H5719" t="s">
        <v>1405</v>
      </c>
    </row>
    <row r="5720" spans="1:8" x14ac:dyDescent="0.15">
      <c r="A5720" s="232">
        <v>5749</v>
      </c>
      <c r="B5720" t="s">
        <v>13977</v>
      </c>
      <c r="C5720" t="s">
        <v>13978</v>
      </c>
      <c r="D5720" t="s">
        <v>365</v>
      </c>
      <c r="E5720" s="2" t="s">
        <v>269</v>
      </c>
      <c r="F5720" t="s">
        <v>1910</v>
      </c>
      <c r="G5720" s="2" t="s">
        <v>1009</v>
      </c>
      <c r="H5720" t="s">
        <v>1405</v>
      </c>
    </row>
    <row r="5721" spans="1:8" x14ac:dyDescent="0.15">
      <c r="A5721" s="232">
        <v>5750</v>
      </c>
      <c r="B5721" t="s">
        <v>5632</v>
      </c>
      <c r="C5721" t="s">
        <v>13979</v>
      </c>
      <c r="D5721" t="s">
        <v>365</v>
      </c>
      <c r="E5721" s="2" t="s">
        <v>270</v>
      </c>
      <c r="F5721" t="s">
        <v>1921</v>
      </c>
      <c r="G5721" s="2" t="s">
        <v>3713</v>
      </c>
      <c r="H5721" t="s">
        <v>1405</v>
      </c>
    </row>
    <row r="5722" spans="1:8" x14ac:dyDescent="0.15">
      <c r="A5722" s="232">
        <v>5751</v>
      </c>
      <c r="B5722" t="s">
        <v>13980</v>
      </c>
      <c r="C5722" t="s">
        <v>13981</v>
      </c>
      <c r="D5722" t="s">
        <v>365</v>
      </c>
      <c r="E5722" s="2" t="s">
        <v>270</v>
      </c>
      <c r="F5722" t="s">
        <v>1945</v>
      </c>
      <c r="G5722" s="2" t="s">
        <v>781</v>
      </c>
      <c r="H5722" t="s">
        <v>1405</v>
      </c>
    </row>
    <row r="5723" spans="1:8" x14ac:dyDescent="0.15">
      <c r="A5723" s="232">
        <v>5752</v>
      </c>
      <c r="B5723" t="s">
        <v>13982</v>
      </c>
      <c r="C5723" t="s">
        <v>13983</v>
      </c>
      <c r="D5723" t="s">
        <v>365</v>
      </c>
      <c r="E5723" s="2" t="s">
        <v>1392</v>
      </c>
      <c r="F5723" t="s">
        <v>2174</v>
      </c>
      <c r="G5723" s="2" t="s">
        <v>3763</v>
      </c>
      <c r="H5723" t="s">
        <v>1405</v>
      </c>
    </row>
    <row r="5724" spans="1:8" x14ac:dyDescent="0.15">
      <c r="A5724" s="232">
        <v>5753</v>
      </c>
      <c r="B5724" t="s">
        <v>13984</v>
      </c>
      <c r="C5724" t="s">
        <v>13985</v>
      </c>
      <c r="D5724" t="s">
        <v>417</v>
      </c>
      <c r="E5724" s="2" t="s">
        <v>1392</v>
      </c>
      <c r="F5724" t="s">
        <v>2031</v>
      </c>
      <c r="G5724" s="2" t="s">
        <v>1386</v>
      </c>
      <c r="H5724" t="s">
        <v>1405</v>
      </c>
    </row>
    <row r="5725" spans="1:8" x14ac:dyDescent="0.15">
      <c r="A5725" s="232">
        <v>5754</v>
      </c>
      <c r="B5725" t="s">
        <v>13986</v>
      </c>
      <c r="C5725" t="s">
        <v>13987</v>
      </c>
      <c r="D5725" t="s">
        <v>417</v>
      </c>
      <c r="E5725" s="2" t="s">
        <v>1392</v>
      </c>
      <c r="F5725" t="s">
        <v>1910</v>
      </c>
      <c r="G5725" s="2" t="s">
        <v>847</v>
      </c>
      <c r="H5725" t="s">
        <v>1405</v>
      </c>
    </row>
    <row r="5726" spans="1:8" x14ac:dyDescent="0.15">
      <c r="A5726" s="232">
        <v>5755</v>
      </c>
      <c r="B5726" t="s">
        <v>13988</v>
      </c>
      <c r="C5726" t="s">
        <v>13989</v>
      </c>
      <c r="D5726" t="s">
        <v>433</v>
      </c>
      <c r="E5726" s="2" t="s">
        <v>1392</v>
      </c>
      <c r="F5726" t="s">
        <v>1932</v>
      </c>
      <c r="G5726" s="2" t="s">
        <v>3472</v>
      </c>
      <c r="H5726" t="s">
        <v>1405</v>
      </c>
    </row>
    <row r="5727" spans="1:8" x14ac:dyDescent="0.15">
      <c r="A5727" s="232">
        <v>5756</v>
      </c>
      <c r="B5727" t="s">
        <v>13990</v>
      </c>
      <c r="C5727" t="s">
        <v>13991</v>
      </c>
      <c r="D5727" t="s">
        <v>432</v>
      </c>
      <c r="E5727" s="2" t="s">
        <v>1392</v>
      </c>
      <c r="F5727" t="s">
        <v>3267</v>
      </c>
      <c r="G5727" s="2" t="s">
        <v>1387</v>
      </c>
      <c r="H5727" t="s">
        <v>1405</v>
      </c>
    </row>
    <row r="5728" spans="1:8" x14ac:dyDescent="0.15">
      <c r="A5728" s="232">
        <v>5757</v>
      </c>
      <c r="B5728" t="s">
        <v>13992</v>
      </c>
      <c r="C5728" t="s">
        <v>13993</v>
      </c>
      <c r="D5728" t="s">
        <v>432</v>
      </c>
      <c r="E5728" s="2" t="s">
        <v>1392</v>
      </c>
      <c r="F5728" t="s">
        <v>3267</v>
      </c>
      <c r="G5728" s="2" t="s">
        <v>1274</v>
      </c>
      <c r="H5728" t="s">
        <v>1405</v>
      </c>
    </row>
    <row r="5729" spans="1:8" x14ac:dyDescent="0.15">
      <c r="A5729" s="232">
        <v>5758</v>
      </c>
      <c r="B5729" t="s">
        <v>13994</v>
      </c>
      <c r="C5729" t="s">
        <v>13995</v>
      </c>
      <c r="D5729" t="s">
        <v>432</v>
      </c>
      <c r="E5729" s="2" t="s">
        <v>1392</v>
      </c>
      <c r="F5729" t="s">
        <v>3267</v>
      </c>
      <c r="G5729" s="2" t="s">
        <v>545</v>
      </c>
      <c r="H5729" t="s">
        <v>1405</v>
      </c>
    </row>
    <row r="5730" spans="1:8" x14ac:dyDescent="0.15">
      <c r="A5730" s="232">
        <v>5759</v>
      </c>
      <c r="B5730" t="s">
        <v>13996</v>
      </c>
      <c r="C5730" t="s">
        <v>13997</v>
      </c>
      <c r="D5730" t="s">
        <v>432</v>
      </c>
      <c r="E5730" s="2" t="s">
        <v>1392</v>
      </c>
      <c r="F5730" t="s">
        <v>3267</v>
      </c>
      <c r="G5730" s="2" t="s">
        <v>610</v>
      </c>
      <c r="H5730" t="s">
        <v>1405</v>
      </c>
    </row>
    <row r="5731" spans="1:8" x14ac:dyDescent="0.15">
      <c r="A5731" s="232">
        <v>5760</v>
      </c>
      <c r="B5731" t="s">
        <v>13998</v>
      </c>
      <c r="C5731" t="s">
        <v>8409</v>
      </c>
      <c r="D5731" t="s">
        <v>437</v>
      </c>
      <c r="E5731" s="2" t="s">
        <v>269</v>
      </c>
      <c r="F5731" t="s">
        <v>1910</v>
      </c>
      <c r="G5731" s="2" t="s">
        <v>816</v>
      </c>
      <c r="H5731" t="s">
        <v>1405</v>
      </c>
    </row>
    <row r="5732" spans="1:8" x14ac:dyDescent="0.15">
      <c r="A5732" s="232">
        <v>5761</v>
      </c>
      <c r="B5732" t="s">
        <v>13999</v>
      </c>
      <c r="C5732" t="s">
        <v>14000</v>
      </c>
      <c r="D5732" t="s">
        <v>416</v>
      </c>
      <c r="E5732" s="2" t="s">
        <v>1392</v>
      </c>
      <c r="F5732" t="s">
        <v>1980</v>
      </c>
      <c r="G5732" s="2" t="s">
        <v>1343</v>
      </c>
      <c r="H5732" t="s">
        <v>1405</v>
      </c>
    </row>
    <row r="5733" spans="1:8" x14ac:dyDescent="0.15">
      <c r="A5733" s="232">
        <v>5762</v>
      </c>
      <c r="B5733" t="s">
        <v>14001</v>
      </c>
      <c r="C5733" t="s">
        <v>14002</v>
      </c>
      <c r="D5733" t="s">
        <v>376</v>
      </c>
      <c r="E5733" s="2" t="s">
        <v>270</v>
      </c>
      <c r="F5733" t="s">
        <v>1964</v>
      </c>
      <c r="G5733" s="2" t="s">
        <v>1116</v>
      </c>
      <c r="H5733" t="s">
        <v>1405</v>
      </c>
    </row>
    <row r="5734" spans="1:8" x14ac:dyDescent="0.15">
      <c r="A5734" s="232">
        <v>5763</v>
      </c>
      <c r="B5734" t="s">
        <v>14003</v>
      </c>
      <c r="C5734" t="s">
        <v>14004</v>
      </c>
      <c r="D5734" t="s">
        <v>376</v>
      </c>
      <c r="E5734" s="2" t="s">
        <v>1392</v>
      </c>
      <c r="F5734" t="s">
        <v>1921</v>
      </c>
      <c r="G5734" s="2" t="s">
        <v>1253</v>
      </c>
      <c r="H5734" t="s">
        <v>1405</v>
      </c>
    </row>
    <row r="5735" spans="1:8" x14ac:dyDescent="0.15">
      <c r="A5735" s="232">
        <v>5764</v>
      </c>
      <c r="B5735" t="s">
        <v>14005</v>
      </c>
      <c r="C5735" t="s">
        <v>14006</v>
      </c>
      <c r="D5735" t="s">
        <v>376</v>
      </c>
      <c r="E5735" s="2" t="s">
        <v>1392</v>
      </c>
      <c r="F5735" t="s">
        <v>2256</v>
      </c>
      <c r="G5735" s="2" t="s">
        <v>1388</v>
      </c>
      <c r="H5735" t="s">
        <v>1405</v>
      </c>
    </row>
    <row r="5736" spans="1:8" x14ac:dyDescent="0.15">
      <c r="A5736" s="232">
        <v>5765</v>
      </c>
      <c r="B5736" t="s">
        <v>14007</v>
      </c>
      <c r="C5736" t="s">
        <v>14008</v>
      </c>
      <c r="D5736" t="s">
        <v>376</v>
      </c>
      <c r="E5736" s="2" t="s">
        <v>1392</v>
      </c>
      <c r="F5736" t="s">
        <v>2206</v>
      </c>
      <c r="G5736" s="2" t="s">
        <v>4392</v>
      </c>
      <c r="H5736" t="s">
        <v>1405</v>
      </c>
    </row>
    <row r="5737" spans="1:8" x14ac:dyDescent="0.15">
      <c r="A5737" s="232">
        <v>5767</v>
      </c>
      <c r="B5737" t="s">
        <v>14009</v>
      </c>
      <c r="C5737" t="s">
        <v>14010</v>
      </c>
      <c r="D5737" t="s">
        <v>376</v>
      </c>
      <c r="E5737" s="2" t="s">
        <v>1392</v>
      </c>
      <c r="F5737" t="s">
        <v>1921</v>
      </c>
      <c r="G5737" s="2" t="s">
        <v>1389</v>
      </c>
      <c r="H5737" t="s">
        <v>1405</v>
      </c>
    </row>
    <row r="5738" spans="1:8" x14ac:dyDescent="0.15">
      <c r="A5738" s="232" t="s">
        <v>14011</v>
      </c>
      <c r="B5738" t="s">
        <v>14012</v>
      </c>
      <c r="C5738" t="s">
        <v>14013</v>
      </c>
      <c r="D5738" t="s">
        <v>415</v>
      </c>
      <c r="E5738" s="2" t="s">
        <v>1392</v>
      </c>
      <c r="F5738" t="s">
        <v>1910</v>
      </c>
      <c r="G5738" s="2" t="s">
        <v>5003</v>
      </c>
      <c r="H5738" t="s">
        <v>1405</v>
      </c>
    </row>
    <row r="5739" spans="1:8" x14ac:dyDescent="0.15">
      <c r="A5739" s="232">
        <v>5769</v>
      </c>
      <c r="B5739" t="s">
        <v>14014</v>
      </c>
      <c r="C5739" t="s">
        <v>14015</v>
      </c>
      <c r="D5739" t="s">
        <v>415</v>
      </c>
      <c r="E5739" s="2" t="s">
        <v>1392</v>
      </c>
      <c r="F5739" t="s">
        <v>1910</v>
      </c>
      <c r="G5739" s="2" t="s">
        <v>1214</v>
      </c>
      <c r="H5739" t="s">
        <v>1405</v>
      </c>
    </row>
    <row r="5740" spans="1:8" x14ac:dyDescent="0.15">
      <c r="A5740" s="232">
        <v>5770</v>
      </c>
      <c r="B5740" t="s">
        <v>14016</v>
      </c>
      <c r="C5740" t="s">
        <v>14017</v>
      </c>
      <c r="D5740" t="s">
        <v>415</v>
      </c>
      <c r="E5740" s="2" t="s">
        <v>1392</v>
      </c>
      <c r="F5740" t="s">
        <v>1910</v>
      </c>
      <c r="G5740" s="2" t="s">
        <v>1185</v>
      </c>
      <c r="H5740" t="s">
        <v>1405</v>
      </c>
    </row>
    <row r="5741" spans="1:8" x14ac:dyDescent="0.15">
      <c r="A5741" s="232">
        <v>5771</v>
      </c>
      <c r="B5741" t="s">
        <v>14018</v>
      </c>
      <c r="C5741" t="s">
        <v>14019</v>
      </c>
      <c r="D5741" t="s">
        <v>386</v>
      </c>
      <c r="E5741" s="2" t="s">
        <v>1392</v>
      </c>
      <c r="F5741" t="s">
        <v>2087</v>
      </c>
      <c r="G5741" s="2" t="s">
        <v>11553</v>
      </c>
      <c r="H5741" t="s">
        <v>1405</v>
      </c>
    </row>
    <row r="5742" spans="1:8" x14ac:dyDescent="0.15">
      <c r="A5742" s="232">
        <v>5772</v>
      </c>
      <c r="B5742" t="s">
        <v>14020</v>
      </c>
      <c r="C5742" t="s">
        <v>14021</v>
      </c>
      <c r="D5742" t="s">
        <v>399</v>
      </c>
      <c r="E5742" s="2">
        <v>1</v>
      </c>
      <c r="F5742" t="s">
        <v>1921</v>
      </c>
      <c r="G5742" s="2" t="s">
        <v>6912</v>
      </c>
      <c r="H5742" t="s">
        <v>1405</v>
      </c>
    </row>
    <row r="5743" spans="1:8" x14ac:dyDescent="0.15">
      <c r="A5743" s="232">
        <v>5773</v>
      </c>
      <c r="B5743" t="s">
        <v>14022</v>
      </c>
      <c r="C5743" t="s">
        <v>14023</v>
      </c>
      <c r="D5743" t="s">
        <v>399</v>
      </c>
      <c r="E5743" s="2">
        <v>1</v>
      </c>
      <c r="F5743" t="s">
        <v>1921</v>
      </c>
      <c r="G5743" s="2" t="s">
        <v>1343</v>
      </c>
      <c r="H5743" t="s">
        <v>1405</v>
      </c>
    </row>
    <row r="5744" spans="1:8" x14ac:dyDescent="0.15">
      <c r="A5744" s="232">
        <v>5774</v>
      </c>
      <c r="B5744" t="s">
        <v>14024</v>
      </c>
      <c r="C5744" t="s">
        <v>14025</v>
      </c>
      <c r="D5744" t="s">
        <v>399</v>
      </c>
      <c r="E5744" s="2">
        <v>1</v>
      </c>
      <c r="F5744" t="s">
        <v>1921</v>
      </c>
      <c r="G5744" s="2" t="s">
        <v>14026</v>
      </c>
      <c r="H5744" t="s">
        <v>1405</v>
      </c>
    </row>
    <row r="5745" spans="1:8" x14ac:dyDescent="0.15">
      <c r="A5745" s="232">
        <v>5775</v>
      </c>
      <c r="B5745" t="s">
        <v>14027</v>
      </c>
      <c r="C5745" t="s">
        <v>14028</v>
      </c>
      <c r="D5745" t="s">
        <v>399</v>
      </c>
      <c r="E5745" s="2" t="s">
        <v>1392</v>
      </c>
      <c r="F5745" t="s">
        <v>1921</v>
      </c>
      <c r="G5745" s="2" t="s">
        <v>2259</v>
      </c>
      <c r="H5745" t="s">
        <v>1405</v>
      </c>
    </row>
    <row r="5746" spans="1:8" x14ac:dyDescent="0.15">
      <c r="A5746" s="232">
        <v>5776</v>
      </c>
      <c r="B5746" t="s">
        <v>14029</v>
      </c>
      <c r="C5746" t="s">
        <v>14030</v>
      </c>
      <c r="D5746" t="s">
        <v>399</v>
      </c>
      <c r="E5746" s="2" t="s">
        <v>1392</v>
      </c>
      <c r="F5746" t="s">
        <v>1921</v>
      </c>
      <c r="G5746" s="2" t="s">
        <v>1186</v>
      </c>
      <c r="H5746" t="s">
        <v>1405</v>
      </c>
    </row>
    <row r="5747" spans="1:8" x14ac:dyDescent="0.15">
      <c r="A5747" s="232">
        <v>5777</v>
      </c>
      <c r="B5747" t="s">
        <v>14031</v>
      </c>
      <c r="C5747" t="s">
        <v>14032</v>
      </c>
      <c r="D5747" t="s">
        <v>366</v>
      </c>
      <c r="E5747" s="2" t="s">
        <v>1392</v>
      </c>
      <c r="F5747" t="s">
        <v>2137</v>
      </c>
      <c r="G5747" s="2" t="s">
        <v>732</v>
      </c>
      <c r="H5747" t="s">
        <v>1405</v>
      </c>
    </row>
    <row r="5748" spans="1:8" x14ac:dyDescent="0.15">
      <c r="A5748" s="232">
        <v>5778</v>
      </c>
      <c r="B5748" t="s">
        <v>14033</v>
      </c>
      <c r="C5748" t="s">
        <v>14034</v>
      </c>
      <c r="D5748" t="s">
        <v>366</v>
      </c>
      <c r="E5748" s="2" t="s">
        <v>1392</v>
      </c>
      <c r="F5748" t="s">
        <v>2528</v>
      </c>
      <c r="G5748" s="2" t="s">
        <v>7157</v>
      </c>
      <c r="H5748" t="s">
        <v>1405</v>
      </c>
    </row>
    <row r="5749" spans="1:8" x14ac:dyDescent="0.15">
      <c r="A5749" s="232">
        <v>5779</v>
      </c>
      <c r="B5749" t="s">
        <v>14035</v>
      </c>
      <c r="C5749" t="s">
        <v>14036</v>
      </c>
      <c r="D5749" t="s">
        <v>366</v>
      </c>
      <c r="E5749" s="2" t="s">
        <v>1392</v>
      </c>
      <c r="F5749" t="s">
        <v>2137</v>
      </c>
      <c r="G5749" s="2" t="s">
        <v>14037</v>
      </c>
      <c r="H5749" t="s">
        <v>1405</v>
      </c>
    </row>
    <row r="5750" spans="1:8" x14ac:dyDescent="0.15">
      <c r="A5750" s="232">
        <v>5780</v>
      </c>
      <c r="B5750" t="s">
        <v>14038</v>
      </c>
      <c r="C5750" t="s">
        <v>14039</v>
      </c>
      <c r="D5750" t="s">
        <v>435</v>
      </c>
      <c r="E5750" s="2" t="s">
        <v>1392</v>
      </c>
      <c r="F5750" t="s">
        <v>2003</v>
      </c>
      <c r="G5750" s="2" t="s">
        <v>2477</v>
      </c>
      <c r="H5750" t="s">
        <v>1405</v>
      </c>
    </row>
    <row r="5751" spans="1:8" x14ac:dyDescent="0.15">
      <c r="A5751" s="232">
        <v>5781</v>
      </c>
      <c r="B5751" t="s">
        <v>14040</v>
      </c>
      <c r="C5751" t="s">
        <v>14041</v>
      </c>
      <c r="D5751" t="s">
        <v>435</v>
      </c>
      <c r="E5751" s="2" t="s">
        <v>1392</v>
      </c>
      <c r="F5751" t="s">
        <v>2003</v>
      </c>
      <c r="G5751" s="2" t="s">
        <v>732</v>
      </c>
      <c r="H5751" t="s">
        <v>1405</v>
      </c>
    </row>
    <row r="5752" spans="1:8" x14ac:dyDescent="0.15">
      <c r="A5752" s="232">
        <v>5782</v>
      </c>
      <c r="B5752" t="s">
        <v>14042</v>
      </c>
      <c r="C5752" t="s">
        <v>14043</v>
      </c>
      <c r="D5752" t="s">
        <v>435</v>
      </c>
      <c r="E5752" s="2" t="s">
        <v>1392</v>
      </c>
      <c r="F5752" t="s">
        <v>2003</v>
      </c>
      <c r="G5752" s="2" t="s">
        <v>729</v>
      </c>
      <c r="H5752" t="s">
        <v>1405</v>
      </c>
    </row>
    <row r="5753" spans="1:8" x14ac:dyDescent="0.15">
      <c r="A5753" s="232">
        <v>5783</v>
      </c>
      <c r="B5753" t="s">
        <v>14044</v>
      </c>
      <c r="C5753" t="s">
        <v>14045</v>
      </c>
      <c r="D5753" t="s">
        <v>435</v>
      </c>
      <c r="E5753" s="2" t="s">
        <v>1392</v>
      </c>
      <c r="F5753" t="s">
        <v>2003</v>
      </c>
      <c r="G5753" s="2" t="s">
        <v>1274</v>
      </c>
      <c r="H5753" t="s">
        <v>1405</v>
      </c>
    </row>
    <row r="5754" spans="1:8" x14ac:dyDescent="0.15">
      <c r="A5754" s="232">
        <v>5784</v>
      </c>
      <c r="B5754" t="s">
        <v>13850</v>
      </c>
      <c r="C5754" t="s">
        <v>13851</v>
      </c>
      <c r="D5754" t="s">
        <v>367</v>
      </c>
      <c r="E5754" s="2" t="s">
        <v>1392</v>
      </c>
      <c r="F5754" t="s">
        <v>2003</v>
      </c>
      <c r="G5754" s="2" t="s">
        <v>884</v>
      </c>
      <c r="H5754" t="s">
        <v>1405</v>
      </c>
    </row>
    <row r="5755" spans="1:8" x14ac:dyDescent="0.15">
      <c r="A5755" s="232">
        <v>5785</v>
      </c>
      <c r="B5755" t="s">
        <v>14046</v>
      </c>
      <c r="C5755" t="s">
        <v>14047</v>
      </c>
      <c r="D5755" t="s">
        <v>367</v>
      </c>
      <c r="E5755" s="2" t="s">
        <v>1392</v>
      </c>
      <c r="F5755" t="s">
        <v>2003</v>
      </c>
      <c r="G5755" s="2" t="s">
        <v>7097</v>
      </c>
      <c r="H5755" t="s">
        <v>1405</v>
      </c>
    </row>
    <row r="5756" spans="1:8" x14ac:dyDescent="0.15">
      <c r="A5756" s="232">
        <v>5786</v>
      </c>
      <c r="B5756" t="s">
        <v>14048</v>
      </c>
      <c r="C5756" t="s">
        <v>14049</v>
      </c>
      <c r="D5756" t="s">
        <v>367</v>
      </c>
      <c r="E5756" s="2" t="s">
        <v>1392</v>
      </c>
      <c r="F5756" t="s">
        <v>1932</v>
      </c>
      <c r="G5756" s="2" t="s">
        <v>942</v>
      </c>
      <c r="H5756" t="s">
        <v>1405</v>
      </c>
    </row>
    <row r="5757" spans="1:8" x14ac:dyDescent="0.15">
      <c r="A5757" s="232">
        <v>5787</v>
      </c>
      <c r="B5757" t="s">
        <v>14050</v>
      </c>
      <c r="C5757" t="s">
        <v>14051</v>
      </c>
      <c r="D5757" t="s">
        <v>367</v>
      </c>
      <c r="E5757" s="2" t="s">
        <v>1392</v>
      </c>
      <c r="F5757" t="s">
        <v>2003</v>
      </c>
      <c r="G5757" s="2" t="s">
        <v>6886</v>
      </c>
      <c r="H5757" t="s">
        <v>1405</v>
      </c>
    </row>
    <row r="5758" spans="1:8" x14ac:dyDescent="0.15">
      <c r="A5758" s="232">
        <v>5788</v>
      </c>
      <c r="B5758" t="s">
        <v>14052</v>
      </c>
      <c r="C5758" t="s">
        <v>14053</v>
      </c>
      <c r="D5758" t="s">
        <v>367</v>
      </c>
      <c r="E5758" s="2" t="s">
        <v>1392</v>
      </c>
      <c r="F5758" t="s">
        <v>1910</v>
      </c>
      <c r="G5758" s="2" t="s">
        <v>4247</v>
      </c>
      <c r="H5758" t="s">
        <v>1405</v>
      </c>
    </row>
    <row r="5759" spans="1:8" x14ac:dyDescent="0.15">
      <c r="A5759" s="232">
        <v>5789</v>
      </c>
      <c r="B5759" t="s">
        <v>14054</v>
      </c>
      <c r="C5759" t="s">
        <v>14055</v>
      </c>
      <c r="D5759" t="s">
        <v>379</v>
      </c>
      <c r="E5759" s="2" t="s">
        <v>1392</v>
      </c>
      <c r="F5759" t="s">
        <v>2003</v>
      </c>
      <c r="G5759" s="2" t="s">
        <v>4052</v>
      </c>
      <c r="H5759" t="s">
        <v>1405</v>
      </c>
    </row>
    <row r="5760" spans="1:8" x14ac:dyDescent="0.15">
      <c r="A5760" s="232">
        <v>5790</v>
      </c>
      <c r="B5760" t="s">
        <v>14056</v>
      </c>
      <c r="C5760" t="s">
        <v>14057</v>
      </c>
      <c r="D5760" t="s">
        <v>420</v>
      </c>
      <c r="E5760" s="2" t="s">
        <v>1392</v>
      </c>
      <c r="F5760" t="s">
        <v>1901</v>
      </c>
      <c r="G5760" s="2" t="s">
        <v>8410</v>
      </c>
      <c r="H5760" t="s">
        <v>1405</v>
      </c>
    </row>
    <row r="5761" spans="1:8" x14ac:dyDescent="0.15">
      <c r="A5761" s="232">
        <v>5791</v>
      </c>
      <c r="B5761" t="s">
        <v>14058</v>
      </c>
      <c r="C5761" t="s">
        <v>14059</v>
      </c>
      <c r="D5761" t="s">
        <v>14060</v>
      </c>
      <c r="E5761" s="2" t="s">
        <v>269</v>
      </c>
      <c r="F5761" t="s">
        <v>1921</v>
      </c>
      <c r="G5761" s="2" t="s">
        <v>2946</v>
      </c>
      <c r="H5761" t="s">
        <v>1405</v>
      </c>
    </row>
    <row r="5762" spans="1:8" x14ac:dyDescent="0.15">
      <c r="A5762" s="232">
        <v>5792</v>
      </c>
      <c r="B5762" t="s">
        <v>14061</v>
      </c>
      <c r="C5762" t="s">
        <v>14062</v>
      </c>
      <c r="D5762" t="s">
        <v>430</v>
      </c>
      <c r="E5762" s="2" t="s">
        <v>1392</v>
      </c>
      <c r="F5762" t="s">
        <v>1932</v>
      </c>
      <c r="G5762" s="2" t="s">
        <v>6909</v>
      </c>
      <c r="H5762" t="s">
        <v>1405</v>
      </c>
    </row>
    <row r="5763" spans="1:8" x14ac:dyDescent="0.15">
      <c r="A5763" s="232">
        <v>5793</v>
      </c>
      <c r="B5763" t="s">
        <v>14063</v>
      </c>
      <c r="C5763" t="s">
        <v>14064</v>
      </c>
      <c r="D5763" t="s">
        <v>430</v>
      </c>
      <c r="E5763" s="2" t="s">
        <v>1392</v>
      </c>
      <c r="F5763" t="s">
        <v>1932</v>
      </c>
      <c r="G5763" s="2" t="s">
        <v>2134</v>
      </c>
      <c r="H5763" t="s">
        <v>1405</v>
      </c>
    </row>
    <row r="5764" spans="1:8" x14ac:dyDescent="0.15">
      <c r="A5764" s="232">
        <v>5794</v>
      </c>
      <c r="B5764" t="s">
        <v>14065</v>
      </c>
      <c r="C5764" t="s">
        <v>14066</v>
      </c>
      <c r="D5764" t="s">
        <v>407</v>
      </c>
      <c r="E5764" s="2" t="s">
        <v>1392</v>
      </c>
      <c r="F5764" t="s">
        <v>1901</v>
      </c>
      <c r="G5764" s="2" t="s">
        <v>3595</v>
      </c>
      <c r="H5764" t="s">
        <v>1405</v>
      </c>
    </row>
    <row r="5765" spans="1:8" x14ac:dyDescent="0.15">
      <c r="A5765" s="232">
        <v>5795</v>
      </c>
      <c r="B5765" t="s">
        <v>14067</v>
      </c>
      <c r="C5765" t="s">
        <v>14068</v>
      </c>
      <c r="D5765" t="s">
        <v>407</v>
      </c>
      <c r="E5765" s="2" t="s">
        <v>270</v>
      </c>
      <c r="F5765" t="s">
        <v>1901</v>
      </c>
      <c r="G5765" s="2" t="s">
        <v>8188</v>
      </c>
      <c r="H5765" t="s">
        <v>1405</v>
      </c>
    </row>
    <row r="5766" spans="1:8" x14ac:dyDescent="0.15">
      <c r="A5766" s="232">
        <v>5796</v>
      </c>
      <c r="B5766" t="s">
        <v>14069</v>
      </c>
      <c r="C5766" t="s">
        <v>14070</v>
      </c>
      <c r="D5766" t="s">
        <v>407</v>
      </c>
      <c r="E5766" s="2" t="s">
        <v>1392</v>
      </c>
      <c r="F5766" t="s">
        <v>1901</v>
      </c>
      <c r="G5766" s="2" t="s">
        <v>1314</v>
      </c>
      <c r="H5766" t="s">
        <v>1405</v>
      </c>
    </row>
    <row r="5767" spans="1:8" x14ac:dyDescent="0.15">
      <c r="A5767" s="232">
        <v>5797</v>
      </c>
      <c r="B5767" t="s">
        <v>14071</v>
      </c>
      <c r="C5767" t="s">
        <v>14072</v>
      </c>
      <c r="D5767" t="s">
        <v>407</v>
      </c>
      <c r="E5767" s="2" t="s">
        <v>1392</v>
      </c>
      <c r="F5767" t="s">
        <v>1901</v>
      </c>
      <c r="G5767" s="2" t="s">
        <v>1188</v>
      </c>
      <c r="H5767" t="s">
        <v>1405</v>
      </c>
    </row>
    <row r="5768" spans="1:8" x14ac:dyDescent="0.15">
      <c r="A5768" s="232">
        <v>5798</v>
      </c>
      <c r="B5768" t="s">
        <v>14073</v>
      </c>
      <c r="C5768" t="s">
        <v>14074</v>
      </c>
      <c r="D5768" t="s">
        <v>407</v>
      </c>
      <c r="E5768" s="2" t="s">
        <v>1392</v>
      </c>
      <c r="F5768" t="s">
        <v>1901</v>
      </c>
      <c r="G5768" s="2" t="s">
        <v>14075</v>
      </c>
      <c r="H5768" t="s">
        <v>1405</v>
      </c>
    </row>
    <row r="5769" spans="1:8" x14ac:dyDescent="0.15">
      <c r="A5769" s="232">
        <v>5799</v>
      </c>
      <c r="B5769" t="s">
        <v>14076</v>
      </c>
      <c r="C5769" t="s">
        <v>14077</v>
      </c>
      <c r="D5769" t="s">
        <v>407</v>
      </c>
      <c r="E5769" s="2" t="s">
        <v>1392</v>
      </c>
      <c r="F5769" t="s">
        <v>1901</v>
      </c>
      <c r="G5769" s="2" t="s">
        <v>1104</v>
      </c>
      <c r="H5769" t="s">
        <v>1405</v>
      </c>
    </row>
    <row r="5770" spans="1:8" x14ac:dyDescent="0.15">
      <c r="A5770" s="232">
        <v>5800</v>
      </c>
      <c r="B5770" t="s">
        <v>14078</v>
      </c>
      <c r="C5770" t="s">
        <v>14079</v>
      </c>
      <c r="D5770" t="s">
        <v>407</v>
      </c>
      <c r="E5770" s="2" t="s">
        <v>1392</v>
      </c>
      <c r="F5770" t="s">
        <v>1901</v>
      </c>
      <c r="G5770" s="2" t="s">
        <v>964</v>
      </c>
      <c r="H5770" t="s">
        <v>1405</v>
      </c>
    </row>
    <row r="5771" spans="1:8" x14ac:dyDescent="0.15">
      <c r="A5771" s="232">
        <v>5801</v>
      </c>
      <c r="B5771" t="s">
        <v>14080</v>
      </c>
      <c r="C5771" t="s">
        <v>14081</v>
      </c>
      <c r="D5771" t="s">
        <v>407</v>
      </c>
      <c r="E5771" s="2" t="s">
        <v>1392</v>
      </c>
      <c r="F5771" t="s">
        <v>1901</v>
      </c>
      <c r="G5771" s="2" t="s">
        <v>1261</v>
      </c>
      <c r="H5771" t="s">
        <v>1405</v>
      </c>
    </row>
    <row r="5772" spans="1:8" x14ac:dyDescent="0.15">
      <c r="A5772" s="232">
        <v>5802</v>
      </c>
      <c r="B5772" t="s">
        <v>14082</v>
      </c>
      <c r="C5772" t="s">
        <v>14083</v>
      </c>
      <c r="D5772" t="s">
        <v>407</v>
      </c>
      <c r="E5772" s="2" t="s">
        <v>1392</v>
      </c>
      <c r="F5772" t="s">
        <v>1901</v>
      </c>
      <c r="G5772" s="2" t="s">
        <v>13490</v>
      </c>
      <c r="H5772" t="s">
        <v>1405</v>
      </c>
    </row>
    <row r="5773" spans="1:8" x14ac:dyDescent="0.15">
      <c r="A5773" s="232">
        <v>5803</v>
      </c>
      <c r="B5773" t="s">
        <v>14084</v>
      </c>
      <c r="C5773" t="s">
        <v>14085</v>
      </c>
      <c r="D5773" t="s">
        <v>407</v>
      </c>
      <c r="E5773" s="2" t="s">
        <v>1392</v>
      </c>
      <c r="F5773" t="s">
        <v>1901</v>
      </c>
      <c r="G5773" s="2" t="s">
        <v>9354</v>
      </c>
      <c r="H5773" t="s">
        <v>1405</v>
      </c>
    </row>
    <row r="5774" spans="1:8" x14ac:dyDescent="0.15">
      <c r="A5774" s="232">
        <v>5804</v>
      </c>
      <c r="B5774" t="s">
        <v>14086</v>
      </c>
      <c r="C5774" t="s">
        <v>14087</v>
      </c>
      <c r="D5774" t="s">
        <v>407</v>
      </c>
      <c r="E5774" s="2" t="s">
        <v>1392</v>
      </c>
      <c r="F5774" t="s">
        <v>1901</v>
      </c>
      <c r="G5774" s="2" t="s">
        <v>1390</v>
      </c>
      <c r="H5774" t="s">
        <v>1405</v>
      </c>
    </row>
    <row r="5775" spans="1:8" x14ac:dyDescent="0.15">
      <c r="A5775" s="232">
        <v>5805</v>
      </c>
      <c r="B5775" t="s">
        <v>14088</v>
      </c>
      <c r="C5775" t="s">
        <v>14089</v>
      </c>
      <c r="D5775" t="s">
        <v>407</v>
      </c>
      <c r="E5775" s="2" t="s">
        <v>1392</v>
      </c>
      <c r="F5775" t="s">
        <v>1901</v>
      </c>
      <c r="G5775" s="2" t="s">
        <v>5028</v>
      </c>
      <c r="H5775" t="s">
        <v>1405</v>
      </c>
    </row>
    <row r="5776" spans="1:8" x14ac:dyDescent="0.15">
      <c r="A5776" s="232">
        <v>5806</v>
      </c>
      <c r="B5776" t="s">
        <v>14090</v>
      </c>
      <c r="C5776" t="s">
        <v>14091</v>
      </c>
      <c r="D5776" t="s">
        <v>407</v>
      </c>
      <c r="E5776" s="2" t="s">
        <v>271</v>
      </c>
      <c r="F5776" t="s">
        <v>1901</v>
      </c>
      <c r="G5776" s="2" t="s">
        <v>5327</v>
      </c>
      <c r="H5776" t="s">
        <v>1405</v>
      </c>
    </row>
    <row r="5777" spans="1:8" x14ac:dyDescent="0.15">
      <c r="A5777" s="232">
        <v>5807</v>
      </c>
      <c r="B5777" t="s">
        <v>14092</v>
      </c>
      <c r="C5777" t="s">
        <v>14093</v>
      </c>
      <c r="D5777" t="s">
        <v>407</v>
      </c>
      <c r="E5777" s="2" t="s">
        <v>271</v>
      </c>
      <c r="F5777" t="s">
        <v>1901</v>
      </c>
      <c r="G5777" s="2" t="s">
        <v>14094</v>
      </c>
      <c r="H5777" t="s">
        <v>1405</v>
      </c>
    </row>
    <row r="5778" spans="1:8" x14ac:dyDescent="0.15">
      <c r="A5778" s="232">
        <v>5808</v>
      </c>
      <c r="B5778" t="s">
        <v>14095</v>
      </c>
      <c r="C5778" t="s">
        <v>14096</v>
      </c>
      <c r="D5778" t="s">
        <v>407</v>
      </c>
      <c r="E5778" s="2" t="s">
        <v>271</v>
      </c>
      <c r="F5778" t="s">
        <v>1901</v>
      </c>
      <c r="G5778" s="2" t="s">
        <v>14097</v>
      </c>
      <c r="H5778" t="s">
        <v>1405</v>
      </c>
    </row>
    <row r="5779" spans="1:8" x14ac:dyDescent="0.15">
      <c r="A5779" s="232">
        <v>5809</v>
      </c>
      <c r="B5779" t="s">
        <v>14098</v>
      </c>
      <c r="C5779" t="s">
        <v>14099</v>
      </c>
      <c r="D5779" t="s">
        <v>407</v>
      </c>
      <c r="E5779" s="2" t="s">
        <v>271</v>
      </c>
      <c r="F5779" t="s">
        <v>1901</v>
      </c>
      <c r="G5779" s="2" t="s">
        <v>3678</v>
      </c>
      <c r="H5779" t="s">
        <v>1405</v>
      </c>
    </row>
    <row r="5780" spans="1:8" x14ac:dyDescent="0.15">
      <c r="A5780" s="232">
        <v>5810</v>
      </c>
      <c r="B5780" t="s">
        <v>14100</v>
      </c>
      <c r="C5780" t="s">
        <v>14101</v>
      </c>
      <c r="D5780" t="s">
        <v>407</v>
      </c>
      <c r="E5780" s="2" t="s">
        <v>271</v>
      </c>
      <c r="F5780" t="s">
        <v>1901</v>
      </c>
      <c r="G5780" s="2" t="s">
        <v>11754</v>
      </c>
      <c r="H5780" t="s">
        <v>1405</v>
      </c>
    </row>
    <row r="5781" spans="1:8" x14ac:dyDescent="0.15">
      <c r="A5781" s="232">
        <v>5811</v>
      </c>
      <c r="B5781" t="s">
        <v>14102</v>
      </c>
      <c r="C5781" t="s">
        <v>14103</v>
      </c>
      <c r="D5781" t="s">
        <v>407</v>
      </c>
      <c r="E5781" s="2" t="s">
        <v>1392</v>
      </c>
      <c r="F5781" t="s">
        <v>1901</v>
      </c>
      <c r="G5781" s="2" t="s">
        <v>1335</v>
      </c>
      <c r="H5781" t="s">
        <v>1405</v>
      </c>
    </row>
    <row r="5782" spans="1:8" x14ac:dyDescent="0.15">
      <c r="A5782" s="232">
        <v>5812</v>
      </c>
      <c r="B5782" t="s">
        <v>14104</v>
      </c>
      <c r="C5782" t="s">
        <v>14105</v>
      </c>
      <c r="D5782" t="s">
        <v>407</v>
      </c>
      <c r="E5782" s="2" t="s">
        <v>1392</v>
      </c>
      <c r="F5782" t="s">
        <v>1901</v>
      </c>
      <c r="G5782" s="2" t="s">
        <v>2247</v>
      </c>
      <c r="H5782" t="s">
        <v>1405</v>
      </c>
    </row>
    <row r="5783" spans="1:8" x14ac:dyDescent="0.15">
      <c r="A5783" s="232">
        <v>5813</v>
      </c>
      <c r="B5783" t="s">
        <v>14106</v>
      </c>
      <c r="C5783" t="s">
        <v>14107</v>
      </c>
      <c r="D5783" t="s">
        <v>407</v>
      </c>
      <c r="E5783" s="2" t="s">
        <v>1392</v>
      </c>
      <c r="F5783" t="s">
        <v>1901</v>
      </c>
      <c r="G5783" s="2" t="s">
        <v>9354</v>
      </c>
      <c r="H5783" t="s">
        <v>1405</v>
      </c>
    </row>
    <row r="5784" spans="1:8" x14ac:dyDescent="0.15">
      <c r="A5784" s="232">
        <v>5814</v>
      </c>
      <c r="B5784" t="s">
        <v>14108</v>
      </c>
      <c r="C5784" t="s">
        <v>14109</v>
      </c>
      <c r="D5784" t="s">
        <v>407</v>
      </c>
      <c r="E5784" s="2" t="s">
        <v>1392</v>
      </c>
      <c r="F5784" t="s">
        <v>1901</v>
      </c>
      <c r="G5784" s="2" t="s">
        <v>857</v>
      </c>
      <c r="H5784" t="s">
        <v>1405</v>
      </c>
    </row>
    <row r="5785" spans="1:8" x14ac:dyDescent="0.15">
      <c r="A5785" s="232">
        <v>5815</v>
      </c>
      <c r="B5785" t="s">
        <v>14110</v>
      </c>
      <c r="C5785" t="s">
        <v>14111</v>
      </c>
      <c r="D5785" t="s">
        <v>407</v>
      </c>
      <c r="E5785" s="2" t="s">
        <v>1392</v>
      </c>
      <c r="F5785" t="s">
        <v>1901</v>
      </c>
      <c r="G5785" s="2" t="s">
        <v>8250</v>
      </c>
      <c r="H5785" t="s">
        <v>1405</v>
      </c>
    </row>
    <row r="5786" spans="1:8" x14ac:dyDescent="0.15">
      <c r="A5786" s="232">
        <v>5816</v>
      </c>
      <c r="B5786" t="s">
        <v>14112</v>
      </c>
      <c r="C5786" t="s">
        <v>14113</v>
      </c>
      <c r="D5786" t="s">
        <v>407</v>
      </c>
      <c r="E5786" s="2" t="s">
        <v>271</v>
      </c>
      <c r="F5786" t="s">
        <v>1901</v>
      </c>
      <c r="G5786" s="2" t="s">
        <v>1391</v>
      </c>
      <c r="H5786" t="s">
        <v>1405</v>
      </c>
    </row>
    <row r="5787" spans="1:8" x14ac:dyDescent="0.15">
      <c r="A5787" s="232">
        <v>5817</v>
      </c>
      <c r="B5787" t="s">
        <v>14114</v>
      </c>
      <c r="C5787" t="s">
        <v>14115</v>
      </c>
      <c r="D5787" t="s">
        <v>1434</v>
      </c>
      <c r="E5787" s="2" t="s">
        <v>85</v>
      </c>
      <c r="F5787" t="s">
        <v>1910</v>
      </c>
      <c r="G5787" s="2">
        <v>920403</v>
      </c>
      <c r="H5787" t="s">
        <v>1405</v>
      </c>
    </row>
    <row r="5788" spans="1:8" x14ac:dyDescent="0.15">
      <c r="A5788" s="232">
        <v>5818</v>
      </c>
      <c r="B5788" t="s">
        <v>14116</v>
      </c>
      <c r="C5788" t="s">
        <v>14117</v>
      </c>
      <c r="D5788" t="s">
        <v>378</v>
      </c>
      <c r="E5788" s="2">
        <v>1</v>
      </c>
      <c r="F5788" t="s">
        <v>1901</v>
      </c>
      <c r="G5788" s="2">
        <v>10731</v>
      </c>
      <c r="H5788" t="s">
        <v>1405</v>
      </c>
    </row>
    <row r="5789" spans="1:8" x14ac:dyDescent="0.15">
      <c r="A5789" s="232">
        <v>5820</v>
      </c>
      <c r="B5789" t="s">
        <v>14118</v>
      </c>
      <c r="C5789" t="s">
        <v>14119</v>
      </c>
      <c r="D5789" t="s">
        <v>378</v>
      </c>
      <c r="E5789" s="2">
        <v>1</v>
      </c>
      <c r="F5789" t="s">
        <v>2010</v>
      </c>
      <c r="G5789" s="2">
        <v>11206</v>
      </c>
      <c r="H5789" t="s">
        <v>1405</v>
      </c>
    </row>
    <row r="5790" spans="1:8" x14ac:dyDescent="0.15">
      <c r="A5790" s="232">
        <v>5824</v>
      </c>
      <c r="B5790" t="s">
        <v>14120</v>
      </c>
      <c r="C5790" t="s">
        <v>14121</v>
      </c>
      <c r="D5790" t="s">
        <v>378</v>
      </c>
      <c r="E5790" s="2">
        <v>1</v>
      </c>
      <c r="F5790" t="s">
        <v>1910</v>
      </c>
      <c r="G5790" s="2">
        <v>10409</v>
      </c>
      <c r="H5790" t="s">
        <v>1405</v>
      </c>
    </row>
    <row r="5791" spans="1:8" x14ac:dyDescent="0.15">
      <c r="A5791" s="232">
        <v>5827</v>
      </c>
      <c r="B5791" t="s">
        <v>14122</v>
      </c>
      <c r="C5791" t="s">
        <v>14123</v>
      </c>
      <c r="D5791" t="s">
        <v>378</v>
      </c>
      <c r="E5791" s="2">
        <v>1</v>
      </c>
      <c r="F5791" t="s">
        <v>1901</v>
      </c>
      <c r="G5791" s="2">
        <v>10409</v>
      </c>
      <c r="H5791" t="s">
        <v>1405</v>
      </c>
    </row>
    <row r="5792" spans="1:8" x14ac:dyDescent="0.15">
      <c r="A5792" s="232">
        <v>5829</v>
      </c>
      <c r="B5792" t="s">
        <v>14124</v>
      </c>
      <c r="C5792" t="s">
        <v>14125</v>
      </c>
      <c r="D5792" t="s">
        <v>378</v>
      </c>
      <c r="E5792" s="2">
        <v>1</v>
      </c>
      <c r="F5792" t="s">
        <v>1910</v>
      </c>
      <c r="G5792" s="2">
        <v>10910</v>
      </c>
      <c r="H5792" t="s">
        <v>1405</v>
      </c>
    </row>
    <row r="5793" spans="1:8" x14ac:dyDescent="0.15">
      <c r="A5793" s="232">
        <v>5832</v>
      </c>
      <c r="B5793" t="s">
        <v>14126</v>
      </c>
      <c r="C5793" t="s">
        <v>14127</v>
      </c>
      <c r="D5793" t="s">
        <v>378</v>
      </c>
      <c r="E5793" s="2">
        <v>1</v>
      </c>
      <c r="F5793" t="s">
        <v>1901</v>
      </c>
      <c r="G5793" s="2">
        <v>10511</v>
      </c>
      <c r="H5793" t="s">
        <v>1405</v>
      </c>
    </row>
    <row r="5794" spans="1:8" x14ac:dyDescent="0.15">
      <c r="A5794" s="232">
        <v>5833</v>
      </c>
      <c r="B5794" t="s">
        <v>14128</v>
      </c>
      <c r="C5794" t="s">
        <v>14129</v>
      </c>
      <c r="D5794" t="s">
        <v>378</v>
      </c>
      <c r="E5794" s="2">
        <v>1</v>
      </c>
      <c r="F5794" t="s">
        <v>1901</v>
      </c>
      <c r="G5794" s="2">
        <v>11127</v>
      </c>
      <c r="H5794" t="s">
        <v>1405</v>
      </c>
    </row>
    <row r="5795" spans="1:8" x14ac:dyDescent="0.15">
      <c r="A5795" s="232">
        <v>5834</v>
      </c>
      <c r="B5795" t="s">
        <v>14130</v>
      </c>
      <c r="C5795" t="s">
        <v>14131</v>
      </c>
      <c r="D5795" t="s">
        <v>378</v>
      </c>
      <c r="E5795" s="2">
        <v>1</v>
      </c>
      <c r="F5795" t="s">
        <v>1910</v>
      </c>
      <c r="G5795" s="2">
        <v>20324</v>
      </c>
      <c r="H5795" t="s">
        <v>1405</v>
      </c>
    </row>
    <row r="5796" spans="1:8" x14ac:dyDescent="0.15">
      <c r="A5796" s="232">
        <v>5835</v>
      </c>
      <c r="B5796" t="s">
        <v>14132</v>
      </c>
      <c r="C5796" t="s">
        <v>14133</v>
      </c>
      <c r="D5796" t="s">
        <v>448</v>
      </c>
      <c r="E5796" s="2">
        <v>1</v>
      </c>
      <c r="F5796" t="s">
        <v>1910</v>
      </c>
      <c r="G5796" s="2">
        <v>11117</v>
      </c>
      <c r="H5796" t="s">
        <v>1405</v>
      </c>
    </row>
    <row r="5797" spans="1:8" x14ac:dyDescent="0.15">
      <c r="A5797" s="232">
        <v>5836</v>
      </c>
      <c r="B5797" t="s">
        <v>14134</v>
      </c>
      <c r="C5797" t="s">
        <v>14135</v>
      </c>
      <c r="D5797" t="s">
        <v>448</v>
      </c>
      <c r="E5797" s="2">
        <v>1</v>
      </c>
      <c r="F5797" t="s">
        <v>1901</v>
      </c>
      <c r="G5797" s="2">
        <v>11229</v>
      </c>
      <c r="H5797" t="s">
        <v>1405</v>
      </c>
    </row>
    <row r="5798" spans="1:8" x14ac:dyDescent="0.15">
      <c r="A5798" s="232">
        <v>5837</v>
      </c>
      <c r="B5798" t="s">
        <v>14136</v>
      </c>
      <c r="C5798" t="s">
        <v>14137</v>
      </c>
      <c r="D5798" t="s">
        <v>448</v>
      </c>
      <c r="E5798" s="2">
        <v>1</v>
      </c>
      <c r="F5798" t="s">
        <v>2003</v>
      </c>
      <c r="G5798" s="2">
        <v>822</v>
      </c>
      <c r="H5798" t="s">
        <v>1405</v>
      </c>
    </row>
    <row r="5799" spans="1:8" x14ac:dyDescent="0.15">
      <c r="A5799" s="232">
        <v>5838</v>
      </c>
      <c r="B5799" t="s">
        <v>14138</v>
      </c>
      <c r="C5799" t="s">
        <v>14139</v>
      </c>
      <c r="D5799" t="s">
        <v>440</v>
      </c>
      <c r="E5799" s="2">
        <v>4</v>
      </c>
      <c r="F5799" t="s">
        <v>1910</v>
      </c>
      <c r="G5799" s="2">
        <v>980519</v>
      </c>
      <c r="H5799" t="s">
        <v>1405</v>
      </c>
    </row>
    <row r="5800" spans="1:8" x14ac:dyDescent="0.15">
      <c r="A5800" s="232">
        <v>5839</v>
      </c>
      <c r="B5800" t="s">
        <v>14140</v>
      </c>
      <c r="C5800" t="s">
        <v>14141</v>
      </c>
      <c r="D5800" t="s">
        <v>440</v>
      </c>
      <c r="E5800" s="2">
        <v>5</v>
      </c>
      <c r="F5800" t="s">
        <v>1910</v>
      </c>
      <c r="G5800" s="2">
        <v>970804</v>
      </c>
      <c r="H5800" t="s">
        <v>1405</v>
      </c>
    </row>
    <row r="5801" spans="1:8" x14ac:dyDescent="0.15">
      <c r="A5801" s="232">
        <v>5840</v>
      </c>
      <c r="B5801" t="s">
        <v>14142</v>
      </c>
      <c r="C5801" t="s">
        <v>14143</v>
      </c>
      <c r="D5801" t="s">
        <v>449</v>
      </c>
      <c r="E5801" s="2">
        <v>1</v>
      </c>
      <c r="F5801" t="s">
        <v>1901</v>
      </c>
      <c r="G5801" s="2">
        <v>11108</v>
      </c>
      <c r="H5801" t="s">
        <v>1405</v>
      </c>
    </row>
    <row r="5802" spans="1:8" x14ac:dyDescent="0.15">
      <c r="A5802" s="232">
        <v>5841</v>
      </c>
      <c r="B5802" t="s">
        <v>14144</v>
      </c>
      <c r="C5802" t="s">
        <v>14145</v>
      </c>
      <c r="D5802" t="s">
        <v>382</v>
      </c>
      <c r="E5802" s="2">
        <v>2</v>
      </c>
      <c r="F5802" t="s">
        <v>1910</v>
      </c>
      <c r="G5802" s="2">
        <v>222</v>
      </c>
      <c r="H5802" t="s">
        <v>1405</v>
      </c>
    </row>
    <row r="5803" spans="1:8" x14ac:dyDescent="0.15">
      <c r="A5803" s="232">
        <v>5842</v>
      </c>
      <c r="B5803" t="s">
        <v>14146</v>
      </c>
      <c r="C5803" t="s">
        <v>14147</v>
      </c>
      <c r="D5803" t="s">
        <v>382</v>
      </c>
      <c r="E5803" s="2">
        <v>1</v>
      </c>
      <c r="F5803" t="s">
        <v>2003</v>
      </c>
      <c r="G5803" s="2">
        <v>10616</v>
      </c>
      <c r="H5803" t="s">
        <v>1405</v>
      </c>
    </row>
    <row r="5804" spans="1:8" x14ac:dyDescent="0.15">
      <c r="A5804" s="232">
        <v>5843</v>
      </c>
      <c r="B5804" t="s">
        <v>14148</v>
      </c>
      <c r="C5804" t="s">
        <v>14149</v>
      </c>
      <c r="D5804" t="s">
        <v>382</v>
      </c>
      <c r="E5804" s="2">
        <v>1</v>
      </c>
      <c r="F5804" t="s">
        <v>2003</v>
      </c>
      <c r="G5804" s="2">
        <v>11203</v>
      </c>
      <c r="H5804" t="s">
        <v>1405</v>
      </c>
    </row>
    <row r="5805" spans="1:8" x14ac:dyDescent="0.15">
      <c r="A5805" s="232">
        <v>5844</v>
      </c>
      <c r="B5805" t="s">
        <v>14150</v>
      </c>
      <c r="C5805" t="s">
        <v>14151</v>
      </c>
      <c r="D5805" t="s">
        <v>382</v>
      </c>
      <c r="E5805" s="2">
        <v>1</v>
      </c>
      <c r="F5805" t="s">
        <v>2003</v>
      </c>
      <c r="G5805" s="2">
        <v>10405</v>
      </c>
      <c r="H5805" t="s">
        <v>1405</v>
      </c>
    </row>
    <row r="5806" spans="1:8" x14ac:dyDescent="0.15">
      <c r="A5806" s="232">
        <v>5845</v>
      </c>
      <c r="B5806" t="s">
        <v>14152</v>
      </c>
      <c r="C5806" t="s">
        <v>14153</v>
      </c>
      <c r="D5806" t="s">
        <v>382</v>
      </c>
      <c r="E5806" s="2">
        <v>1</v>
      </c>
      <c r="F5806" t="s">
        <v>2137</v>
      </c>
      <c r="G5806" s="2">
        <v>11126</v>
      </c>
      <c r="H5806" t="s">
        <v>1405</v>
      </c>
    </row>
    <row r="5807" spans="1:8" x14ac:dyDescent="0.15">
      <c r="A5807" s="232">
        <v>5846</v>
      </c>
      <c r="B5807" t="s">
        <v>14154</v>
      </c>
      <c r="C5807" t="s">
        <v>14155</v>
      </c>
      <c r="D5807" t="s">
        <v>382</v>
      </c>
      <c r="E5807" s="2">
        <v>2</v>
      </c>
      <c r="F5807" t="s">
        <v>2366</v>
      </c>
      <c r="G5807" s="2">
        <v>1017</v>
      </c>
      <c r="H5807" t="s">
        <v>1405</v>
      </c>
    </row>
    <row r="5808" spans="1:8" x14ac:dyDescent="0.15">
      <c r="A5808" s="232">
        <v>5847</v>
      </c>
      <c r="B5808" t="s">
        <v>14156</v>
      </c>
      <c r="C5808" t="s">
        <v>14157</v>
      </c>
      <c r="D5808" t="s">
        <v>412</v>
      </c>
      <c r="E5808" s="2">
        <v>1</v>
      </c>
      <c r="F5808" t="s">
        <v>1901</v>
      </c>
      <c r="G5808" s="2">
        <v>713</v>
      </c>
      <c r="H5808" t="s">
        <v>1405</v>
      </c>
    </row>
    <row r="5809" spans="1:8" x14ac:dyDescent="0.15">
      <c r="A5809" s="232">
        <v>5848</v>
      </c>
      <c r="B5809" t="s">
        <v>14158</v>
      </c>
      <c r="C5809" t="s">
        <v>14159</v>
      </c>
      <c r="D5809" t="s">
        <v>420</v>
      </c>
      <c r="E5809" s="2">
        <v>1</v>
      </c>
      <c r="F5809" t="s">
        <v>2003</v>
      </c>
      <c r="G5809" s="2">
        <v>10419</v>
      </c>
      <c r="H5809" t="s">
        <v>1405</v>
      </c>
    </row>
    <row r="5810" spans="1:8" x14ac:dyDescent="0.15">
      <c r="A5810" s="232">
        <v>5849</v>
      </c>
      <c r="B5810" t="s">
        <v>14160</v>
      </c>
      <c r="C5810" t="s">
        <v>9149</v>
      </c>
      <c r="D5810" t="s">
        <v>420</v>
      </c>
      <c r="E5810" s="2">
        <v>1</v>
      </c>
      <c r="F5810" t="s">
        <v>2528</v>
      </c>
      <c r="G5810" s="2">
        <v>10613</v>
      </c>
      <c r="H5810" t="s">
        <v>1405</v>
      </c>
    </row>
    <row r="5811" spans="1:8" x14ac:dyDescent="0.15">
      <c r="A5811" s="232">
        <v>5850</v>
      </c>
      <c r="B5811" t="s">
        <v>14161</v>
      </c>
      <c r="C5811" t="s">
        <v>14162</v>
      </c>
      <c r="D5811" t="s">
        <v>408</v>
      </c>
      <c r="E5811" s="2">
        <v>1</v>
      </c>
      <c r="F5811" t="s">
        <v>1932</v>
      </c>
      <c r="G5811" s="2">
        <v>10615</v>
      </c>
      <c r="H5811" t="s">
        <v>1405</v>
      </c>
    </row>
    <row r="5812" spans="1:8" x14ac:dyDescent="0.15">
      <c r="A5812" s="232">
        <v>5851</v>
      </c>
      <c r="B5812" t="s">
        <v>14163</v>
      </c>
      <c r="C5812" t="s">
        <v>14164</v>
      </c>
      <c r="D5812" t="s">
        <v>408</v>
      </c>
      <c r="E5812" s="2">
        <v>1</v>
      </c>
      <c r="F5812" t="s">
        <v>1932</v>
      </c>
      <c r="G5812" s="2">
        <v>1204</v>
      </c>
      <c r="H5812" t="s">
        <v>1405</v>
      </c>
    </row>
    <row r="5813" spans="1:8" x14ac:dyDescent="0.15">
      <c r="A5813" s="232">
        <v>5852</v>
      </c>
      <c r="B5813" t="s">
        <v>14165</v>
      </c>
      <c r="C5813" t="s">
        <v>14166</v>
      </c>
      <c r="D5813" t="s">
        <v>408</v>
      </c>
      <c r="E5813" s="2">
        <v>1</v>
      </c>
      <c r="F5813" t="s">
        <v>2021</v>
      </c>
      <c r="G5813" s="2">
        <v>20112</v>
      </c>
      <c r="H5813" t="s">
        <v>1405</v>
      </c>
    </row>
    <row r="5814" spans="1:8" x14ac:dyDescent="0.15">
      <c r="A5814" s="232">
        <v>5853</v>
      </c>
      <c r="B5814" t="s">
        <v>14167</v>
      </c>
      <c r="C5814" t="s">
        <v>14168</v>
      </c>
      <c r="D5814" t="s">
        <v>408</v>
      </c>
      <c r="E5814" s="2">
        <v>1</v>
      </c>
      <c r="F5814" t="s">
        <v>1939</v>
      </c>
      <c r="G5814" s="2">
        <v>423</v>
      </c>
      <c r="H5814" t="s">
        <v>1405</v>
      </c>
    </row>
    <row r="5815" spans="1:8" x14ac:dyDescent="0.15">
      <c r="A5815" s="232">
        <v>5854</v>
      </c>
      <c r="B5815" t="s">
        <v>14169</v>
      </c>
      <c r="C5815" t="s">
        <v>14170</v>
      </c>
      <c r="D5815" t="s">
        <v>408</v>
      </c>
      <c r="E5815" s="2">
        <v>1</v>
      </c>
      <c r="F5815" t="s">
        <v>1932</v>
      </c>
      <c r="G5815" s="2">
        <v>10412</v>
      </c>
      <c r="H5815" t="s">
        <v>1405</v>
      </c>
    </row>
    <row r="5816" spans="1:8" x14ac:dyDescent="0.15">
      <c r="A5816" s="232">
        <v>5855</v>
      </c>
      <c r="B5816" t="s">
        <v>14171</v>
      </c>
      <c r="C5816" t="s">
        <v>14172</v>
      </c>
      <c r="D5816" t="s">
        <v>408</v>
      </c>
      <c r="E5816" s="2">
        <v>3</v>
      </c>
      <c r="F5816" t="s">
        <v>1932</v>
      </c>
      <c r="G5816" s="2">
        <v>980813</v>
      </c>
      <c r="H5816" t="s">
        <v>1405</v>
      </c>
    </row>
    <row r="5817" spans="1:8" x14ac:dyDescent="0.15">
      <c r="A5817" s="232">
        <v>5856</v>
      </c>
      <c r="B5817" t="s">
        <v>14173</v>
      </c>
      <c r="C5817" t="s">
        <v>14174</v>
      </c>
      <c r="D5817" t="s">
        <v>381</v>
      </c>
      <c r="E5817" s="2">
        <v>1</v>
      </c>
      <c r="F5817" t="s">
        <v>1901</v>
      </c>
      <c r="G5817" s="2">
        <v>20115</v>
      </c>
      <c r="H5817" t="s">
        <v>1405</v>
      </c>
    </row>
    <row r="5818" spans="1:8" x14ac:dyDescent="0.15">
      <c r="A5818" s="232">
        <v>5857</v>
      </c>
      <c r="B5818" t="s">
        <v>11160</v>
      </c>
      <c r="C5818" t="s">
        <v>11161</v>
      </c>
      <c r="D5818" t="s">
        <v>381</v>
      </c>
      <c r="E5818" s="2">
        <v>1</v>
      </c>
      <c r="F5818" t="s">
        <v>1901</v>
      </c>
      <c r="G5818" s="2">
        <v>11116</v>
      </c>
      <c r="H5818" t="s">
        <v>1405</v>
      </c>
    </row>
    <row r="5819" spans="1:8" x14ac:dyDescent="0.15">
      <c r="A5819" s="232">
        <v>5858</v>
      </c>
      <c r="B5819" t="s">
        <v>14183</v>
      </c>
      <c r="C5819" t="s">
        <v>14183</v>
      </c>
      <c r="D5819" t="s">
        <v>407</v>
      </c>
      <c r="E5819" s="2">
        <v>3</v>
      </c>
      <c r="F5819" t="s">
        <v>14250</v>
      </c>
      <c r="G5819" t="s">
        <v>14266</v>
      </c>
      <c r="H5819" t="s">
        <v>14269</v>
      </c>
    </row>
    <row r="5820" spans="1:8" x14ac:dyDescent="0.15">
      <c r="A5820" s="232">
        <v>5859</v>
      </c>
      <c r="B5820" t="s">
        <v>14184</v>
      </c>
      <c r="C5820" t="s">
        <v>14184</v>
      </c>
      <c r="D5820" t="s">
        <v>407</v>
      </c>
      <c r="E5820" s="2">
        <v>3</v>
      </c>
      <c r="F5820" t="s">
        <v>14250</v>
      </c>
      <c r="G5820" t="s">
        <v>557</v>
      </c>
      <c r="H5820" t="s">
        <v>10765</v>
      </c>
    </row>
    <row r="5821" spans="1:8" x14ac:dyDescent="0.15">
      <c r="A5821" s="232">
        <v>5860</v>
      </c>
      <c r="B5821" t="s">
        <v>14185</v>
      </c>
      <c r="C5821" t="s">
        <v>14217</v>
      </c>
      <c r="D5821" t="s">
        <v>372</v>
      </c>
      <c r="E5821" s="2">
        <v>3</v>
      </c>
      <c r="F5821" t="s">
        <v>14251</v>
      </c>
      <c r="G5821" t="s">
        <v>1223</v>
      </c>
      <c r="H5821" t="s">
        <v>1405</v>
      </c>
    </row>
    <row r="5822" spans="1:8" x14ac:dyDescent="0.15">
      <c r="A5822" s="232">
        <v>5861</v>
      </c>
      <c r="B5822" t="s">
        <v>14186</v>
      </c>
      <c r="C5822" t="s">
        <v>14218</v>
      </c>
      <c r="D5822" t="s">
        <v>372</v>
      </c>
      <c r="E5822" s="2">
        <v>3</v>
      </c>
      <c r="F5822" t="s">
        <v>14251</v>
      </c>
      <c r="G5822" t="s">
        <v>1342</v>
      </c>
      <c r="H5822" t="s">
        <v>1405</v>
      </c>
    </row>
    <row r="5823" spans="1:8" x14ac:dyDescent="0.15">
      <c r="A5823" s="232">
        <v>5862</v>
      </c>
      <c r="B5823" t="s">
        <v>14187</v>
      </c>
      <c r="C5823" t="s">
        <v>14219</v>
      </c>
      <c r="D5823" t="s">
        <v>372</v>
      </c>
      <c r="E5823" s="2">
        <v>3</v>
      </c>
      <c r="F5823" t="s">
        <v>14252</v>
      </c>
      <c r="G5823" t="s">
        <v>765</v>
      </c>
      <c r="H5823" t="s">
        <v>1405</v>
      </c>
    </row>
    <row r="5824" spans="1:8" x14ac:dyDescent="0.15">
      <c r="A5824" s="232">
        <v>5863</v>
      </c>
      <c r="B5824" t="s">
        <v>14188</v>
      </c>
      <c r="C5824" t="s">
        <v>14220</v>
      </c>
      <c r="D5824" t="s">
        <v>372</v>
      </c>
      <c r="E5824" s="2">
        <v>3</v>
      </c>
      <c r="F5824" t="s">
        <v>14253</v>
      </c>
      <c r="G5824" t="s">
        <v>632</v>
      </c>
      <c r="H5824" t="s">
        <v>1405</v>
      </c>
    </row>
    <row r="5825" spans="1:8" x14ac:dyDescent="0.15">
      <c r="A5825" s="232">
        <v>5864</v>
      </c>
      <c r="B5825" t="s">
        <v>14189</v>
      </c>
      <c r="C5825" t="s">
        <v>14221</v>
      </c>
      <c r="D5825" t="s">
        <v>429</v>
      </c>
      <c r="E5825" s="2">
        <v>3</v>
      </c>
      <c r="F5825" t="s">
        <v>14253</v>
      </c>
      <c r="G5825" t="s">
        <v>964</v>
      </c>
      <c r="H5825" t="s">
        <v>1405</v>
      </c>
    </row>
    <row r="5826" spans="1:8" x14ac:dyDescent="0.15">
      <c r="A5826" s="232">
        <v>5865</v>
      </c>
      <c r="B5826" t="s">
        <v>14190</v>
      </c>
      <c r="C5826" t="s">
        <v>14222</v>
      </c>
      <c r="D5826" t="s">
        <v>429</v>
      </c>
      <c r="E5826" s="2">
        <v>3</v>
      </c>
      <c r="F5826" t="s">
        <v>14254</v>
      </c>
      <c r="G5826" t="s">
        <v>4495</v>
      </c>
      <c r="H5826" t="s">
        <v>1405</v>
      </c>
    </row>
    <row r="5827" spans="1:8" x14ac:dyDescent="0.15">
      <c r="A5827" s="232">
        <v>5866</v>
      </c>
      <c r="B5827" t="s">
        <v>14191</v>
      </c>
      <c r="C5827" t="s">
        <v>14223</v>
      </c>
      <c r="D5827" t="s">
        <v>429</v>
      </c>
      <c r="E5827" s="2">
        <v>3</v>
      </c>
      <c r="F5827" t="s">
        <v>14254</v>
      </c>
      <c r="G5827" t="s">
        <v>14267</v>
      </c>
      <c r="H5827" t="s">
        <v>1405</v>
      </c>
    </row>
    <row r="5828" spans="1:8" x14ac:dyDescent="0.15">
      <c r="A5828" s="233">
        <v>5867</v>
      </c>
      <c r="B5828" t="s">
        <v>14192</v>
      </c>
      <c r="C5828" t="s">
        <v>14224</v>
      </c>
      <c r="D5828" t="s">
        <v>429</v>
      </c>
      <c r="E5828" s="2">
        <v>3</v>
      </c>
      <c r="F5828" t="s">
        <v>14255</v>
      </c>
      <c r="G5828" t="s">
        <v>1220</v>
      </c>
      <c r="H5828" t="s">
        <v>1405</v>
      </c>
    </row>
    <row r="5829" spans="1:8" x14ac:dyDescent="0.15">
      <c r="A5829" s="232">
        <v>5868</v>
      </c>
      <c r="B5829" t="s">
        <v>14193</v>
      </c>
      <c r="C5829" t="s">
        <v>14225</v>
      </c>
      <c r="D5829" t="s">
        <v>377</v>
      </c>
      <c r="E5829" s="2">
        <v>3</v>
      </c>
      <c r="F5829" t="s">
        <v>14256</v>
      </c>
      <c r="G5829" t="s">
        <v>937</v>
      </c>
      <c r="H5829" t="s">
        <v>1405</v>
      </c>
    </row>
    <row r="5830" spans="1:8" x14ac:dyDescent="0.15">
      <c r="A5830" s="232">
        <v>5869</v>
      </c>
      <c r="B5830" t="s">
        <v>14194</v>
      </c>
      <c r="C5830" t="s">
        <v>14226</v>
      </c>
      <c r="D5830" t="s">
        <v>377</v>
      </c>
      <c r="E5830" s="2">
        <v>3</v>
      </c>
      <c r="F5830" t="s">
        <v>14257</v>
      </c>
      <c r="G5830" t="s">
        <v>1288</v>
      </c>
      <c r="H5830" t="s">
        <v>1405</v>
      </c>
    </row>
    <row r="5831" spans="1:8" x14ac:dyDescent="0.15">
      <c r="A5831" s="232">
        <v>5870</v>
      </c>
      <c r="B5831" t="s">
        <v>14195</v>
      </c>
      <c r="C5831" t="s">
        <v>14227</v>
      </c>
      <c r="D5831" t="s">
        <v>432</v>
      </c>
      <c r="E5831" s="2">
        <v>3</v>
      </c>
      <c r="F5831" t="s">
        <v>14258</v>
      </c>
      <c r="G5831" t="s">
        <v>730</v>
      </c>
      <c r="H5831" t="s">
        <v>1405</v>
      </c>
    </row>
    <row r="5832" spans="1:8" x14ac:dyDescent="0.15">
      <c r="A5832" s="232">
        <v>5871</v>
      </c>
      <c r="B5832" t="s">
        <v>14196</v>
      </c>
      <c r="C5832" t="s">
        <v>14228</v>
      </c>
      <c r="D5832" t="s">
        <v>389</v>
      </c>
      <c r="E5832" s="2">
        <v>3</v>
      </c>
      <c r="F5832" t="s">
        <v>14259</v>
      </c>
      <c r="G5832" t="s">
        <v>1364</v>
      </c>
      <c r="H5832" t="s">
        <v>1405</v>
      </c>
    </row>
    <row r="5833" spans="1:8" x14ac:dyDescent="0.15">
      <c r="A5833" s="232">
        <v>5872</v>
      </c>
      <c r="B5833" t="s">
        <v>14197</v>
      </c>
      <c r="C5833" t="s">
        <v>14229</v>
      </c>
      <c r="D5833" t="s">
        <v>369</v>
      </c>
      <c r="E5833" s="2">
        <v>3</v>
      </c>
      <c r="F5833" t="s">
        <v>14260</v>
      </c>
      <c r="G5833" t="s">
        <v>734</v>
      </c>
      <c r="H5833" t="s">
        <v>1405</v>
      </c>
    </row>
    <row r="5834" spans="1:8" x14ac:dyDescent="0.15">
      <c r="A5834" s="232">
        <v>5873</v>
      </c>
      <c r="B5834" t="s">
        <v>14198</v>
      </c>
      <c r="C5834" t="s">
        <v>14230</v>
      </c>
      <c r="D5834" t="s">
        <v>369</v>
      </c>
      <c r="E5834" s="2">
        <v>3</v>
      </c>
      <c r="F5834" t="s">
        <v>14255</v>
      </c>
      <c r="G5834" t="s">
        <v>860</v>
      </c>
      <c r="H5834" t="s">
        <v>1405</v>
      </c>
    </row>
    <row r="5835" spans="1:8" x14ac:dyDescent="0.15">
      <c r="A5835" s="232">
        <v>5874</v>
      </c>
      <c r="B5835" t="s">
        <v>14199</v>
      </c>
      <c r="C5835" t="s">
        <v>14231</v>
      </c>
      <c r="D5835" t="s">
        <v>382</v>
      </c>
      <c r="E5835" s="2">
        <v>3</v>
      </c>
      <c r="F5835" t="s">
        <v>14261</v>
      </c>
      <c r="G5835" t="s">
        <v>4409</v>
      </c>
      <c r="H5835" t="s">
        <v>1405</v>
      </c>
    </row>
    <row r="5836" spans="1:8" x14ac:dyDescent="0.15">
      <c r="A5836" s="232">
        <v>5875</v>
      </c>
      <c r="B5836" t="s">
        <v>14200</v>
      </c>
      <c r="C5836" t="s">
        <v>14232</v>
      </c>
      <c r="D5836" t="s">
        <v>409</v>
      </c>
      <c r="E5836" s="2" t="s">
        <v>270</v>
      </c>
      <c r="F5836" t="s">
        <v>14262</v>
      </c>
      <c r="G5836" t="s">
        <v>729</v>
      </c>
      <c r="H5836" t="s">
        <v>1405</v>
      </c>
    </row>
    <row r="5837" spans="1:8" x14ac:dyDescent="0.15">
      <c r="A5837" s="232">
        <v>5876</v>
      </c>
      <c r="B5837" t="s">
        <v>14201</v>
      </c>
      <c r="C5837" t="s">
        <v>14233</v>
      </c>
      <c r="D5837" t="s">
        <v>396</v>
      </c>
      <c r="E5837" s="2">
        <v>3</v>
      </c>
      <c r="F5837" t="s">
        <v>14252</v>
      </c>
      <c r="G5837" t="s">
        <v>881</v>
      </c>
      <c r="H5837" t="s">
        <v>1405</v>
      </c>
    </row>
    <row r="5838" spans="1:8" x14ac:dyDescent="0.15">
      <c r="A5838" s="232">
        <v>5877</v>
      </c>
      <c r="B5838" t="s">
        <v>14202</v>
      </c>
      <c r="C5838" t="s">
        <v>14234</v>
      </c>
      <c r="D5838" t="s">
        <v>396</v>
      </c>
      <c r="E5838" s="2">
        <v>3</v>
      </c>
      <c r="F5838" t="s">
        <v>14263</v>
      </c>
      <c r="G5838" t="s">
        <v>2736</v>
      </c>
      <c r="H5838" t="s">
        <v>1405</v>
      </c>
    </row>
    <row r="5839" spans="1:8" x14ac:dyDescent="0.15">
      <c r="A5839" s="232">
        <v>5878</v>
      </c>
      <c r="B5839" t="s">
        <v>14203</v>
      </c>
      <c r="C5839" t="s">
        <v>14235</v>
      </c>
      <c r="D5839" t="s">
        <v>396</v>
      </c>
      <c r="E5839" s="2">
        <v>3</v>
      </c>
      <c r="F5839" t="s">
        <v>14264</v>
      </c>
      <c r="G5839" t="s">
        <v>5919</v>
      </c>
      <c r="H5839" t="s">
        <v>1405</v>
      </c>
    </row>
    <row r="5840" spans="1:8" x14ac:dyDescent="0.15">
      <c r="A5840" s="232">
        <v>5879</v>
      </c>
      <c r="B5840" t="s">
        <v>14204</v>
      </c>
      <c r="C5840" t="s">
        <v>14236</v>
      </c>
      <c r="D5840" t="s">
        <v>383</v>
      </c>
      <c r="E5840" s="2" t="s">
        <v>270</v>
      </c>
      <c r="F5840" t="s">
        <v>14265</v>
      </c>
      <c r="G5840" t="s">
        <v>2477</v>
      </c>
      <c r="H5840" t="s">
        <v>1405</v>
      </c>
    </row>
    <row r="5841" spans="1:8" x14ac:dyDescent="0.15">
      <c r="A5841" s="232">
        <v>5880</v>
      </c>
      <c r="B5841" t="s">
        <v>14205</v>
      </c>
      <c r="C5841" t="s">
        <v>14237</v>
      </c>
      <c r="D5841" t="s">
        <v>444</v>
      </c>
      <c r="E5841" s="2" t="s">
        <v>270</v>
      </c>
      <c r="F5841" t="s">
        <v>14261</v>
      </c>
      <c r="G5841" t="s">
        <v>2679</v>
      </c>
      <c r="H5841" t="s">
        <v>1405</v>
      </c>
    </row>
    <row r="5842" spans="1:8" x14ac:dyDescent="0.15">
      <c r="A5842" s="232">
        <v>5881</v>
      </c>
      <c r="B5842" t="s">
        <v>14206</v>
      </c>
      <c r="C5842" t="s">
        <v>14238</v>
      </c>
      <c r="D5842" t="s">
        <v>444</v>
      </c>
      <c r="E5842" s="2">
        <v>3</v>
      </c>
      <c r="F5842" t="s">
        <v>14259</v>
      </c>
      <c r="G5842" t="s">
        <v>536</v>
      </c>
      <c r="H5842" t="s">
        <v>1405</v>
      </c>
    </row>
    <row r="5843" spans="1:8" x14ac:dyDescent="0.15">
      <c r="A5843" s="232">
        <v>5882</v>
      </c>
      <c r="B5843" t="s">
        <v>14207</v>
      </c>
      <c r="C5843" t="s">
        <v>14239</v>
      </c>
      <c r="D5843" t="s">
        <v>9329</v>
      </c>
      <c r="E5843" s="2">
        <v>3</v>
      </c>
      <c r="F5843" t="s">
        <v>14254</v>
      </c>
      <c r="G5843" t="s">
        <v>629</v>
      </c>
      <c r="H5843" t="s">
        <v>1405</v>
      </c>
    </row>
    <row r="5844" spans="1:8" x14ac:dyDescent="0.15">
      <c r="A5844" s="232">
        <v>5883</v>
      </c>
      <c r="B5844" t="s">
        <v>14208</v>
      </c>
      <c r="C5844" t="s">
        <v>14240</v>
      </c>
      <c r="D5844" t="s">
        <v>295</v>
      </c>
      <c r="E5844" s="2">
        <v>3</v>
      </c>
      <c r="F5844" t="s">
        <v>14259</v>
      </c>
      <c r="G5844" t="s">
        <v>1383</v>
      </c>
      <c r="H5844" t="s">
        <v>1405</v>
      </c>
    </row>
    <row r="5845" spans="1:8" x14ac:dyDescent="0.15">
      <c r="A5845" s="232">
        <v>5884</v>
      </c>
      <c r="B5845" t="s">
        <v>14209</v>
      </c>
      <c r="C5845" t="s">
        <v>14241</v>
      </c>
      <c r="D5845" t="s">
        <v>448</v>
      </c>
      <c r="E5845" s="2" t="s">
        <v>270</v>
      </c>
      <c r="F5845" t="s">
        <v>14257</v>
      </c>
      <c r="G5845" t="s">
        <v>1022</v>
      </c>
      <c r="H5845" t="s">
        <v>1405</v>
      </c>
    </row>
    <row r="5846" spans="1:8" x14ac:dyDescent="0.15">
      <c r="A5846" s="232">
        <v>5885</v>
      </c>
      <c r="B5846" t="s">
        <v>14210</v>
      </c>
      <c r="C5846" t="s">
        <v>14242</v>
      </c>
      <c r="D5846" t="s">
        <v>14249</v>
      </c>
      <c r="E5846" s="2">
        <v>3</v>
      </c>
      <c r="F5846" t="s">
        <v>14250</v>
      </c>
      <c r="G5846" t="s">
        <v>14268</v>
      </c>
      <c r="H5846" t="s">
        <v>1405</v>
      </c>
    </row>
    <row r="5847" spans="1:8" x14ac:dyDescent="0.15">
      <c r="A5847" s="232">
        <v>5886</v>
      </c>
      <c r="B5847" t="s">
        <v>14211</v>
      </c>
      <c r="C5847" t="s">
        <v>14243</v>
      </c>
      <c r="D5847" t="s">
        <v>485</v>
      </c>
      <c r="E5847" s="2" t="s">
        <v>270</v>
      </c>
      <c r="F5847" t="s">
        <v>14261</v>
      </c>
      <c r="G5847" t="s">
        <v>2482</v>
      </c>
      <c r="H5847" t="s">
        <v>1405</v>
      </c>
    </row>
    <row r="5848" spans="1:8" x14ac:dyDescent="0.15">
      <c r="A5848" s="232">
        <v>5887</v>
      </c>
      <c r="B5848" t="s">
        <v>14212</v>
      </c>
      <c r="C5848" t="s">
        <v>14244</v>
      </c>
      <c r="D5848" t="s">
        <v>485</v>
      </c>
      <c r="E5848" s="2">
        <v>3</v>
      </c>
      <c r="F5848" t="s">
        <v>14251</v>
      </c>
      <c r="G5848" t="s">
        <v>3659</v>
      </c>
      <c r="H5848" t="s">
        <v>1405</v>
      </c>
    </row>
    <row r="5849" spans="1:8" x14ac:dyDescent="0.15">
      <c r="A5849" s="232">
        <v>5888</v>
      </c>
      <c r="B5849" t="s">
        <v>14213</v>
      </c>
      <c r="C5849" t="s">
        <v>14245</v>
      </c>
      <c r="D5849" t="s">
        <v>485</v>
      </c>
      <c r="E5849" s="2">
        <v>3</v>
      </c>
      <c r="F5849" t="s">
        <v>14261</v>
      </c>
      <c r="G5849" t="s">
        <v>1222</v>
      </c>
      <c r="H5849" t="s">
        <v>1405</v>
      </c>
    </row>
    <row r="5850" spans="1:8" x14ac:dyDescent="0.15">
      <c r="A5850" s="232">
        <v>5889</v>
      </c>
      <c r="B5850" t="s">
        <v>14214</v>
      </c>
      <c r="C5850" t="s">
        <v>14246</v>
      </c>
      <c r="D5850" t="s">
        <v>392</v>
      </c>
      <c r="E5850" s="2">
        <v>3</v>
      </c>
      <c r="F5850" t="s">
        <v>14255</v>
      </c>
      <c r="G5850" t="s">
        <v>627</v>
      </c>
      <c r="H5850" t="s">
        <v>1405</v>
      </c>
    </row>
    <row r="5851" spans="1:8" x14ac:dyDescent="0.15">
      <c r="A5851" s="232">
        <v>5890</v>
      </c>
      <c r="B5851" t="s">
        <v>14215</v>
      </c>
      <c r="C5851" t="s">
        <v>14247</v>
      </c>
      <c r="D5851" t="s">
        <v>392</v>
      </c>
      <c r="E5851" s="2">
        <v>3</v>
      </c>
      <c r="F5851" t="s">
        <v>14255</v>
      </c>
      <c r="G5851" t="s">
        <v>628</v>
      </c>
      <c r="H5851" t="s">
        <v>1405</v>
      </c>
    </row>
    <row r="5852" spans="1:8" x14ac:dyDescent="0.15">
      <c r="A5852" s="232">
        <v>5891</v>
      </c>
      <c r="B5852" t="s">
        <v>14216</v>
      </c>
      <c r="C5852" t="s">
        <v>14248</v>
      </c>
      <c r="D5852" t="s">
        <v>392</v>
      </c>
      <c r="E5852" s="2">
        <v>3</v>
      </c>
      <c r="F5852" t="s">
        <v>14255</v>
      </c>
      <c r="G5852" t="s">
        <v>1206</v>
      </c>
      <c r="H5852" t="s">
        <v>1405</v>
      </c>
    </row>
  </sheetData>
  <phoneticPr fontId="11"/>
  <conditionalFormatting sqref="I1:I1048576">
    <cfRule type="containsText" dxfId="4" priority="1" operator="containsText" text="エラー">
      <formula>NOT(ISERROR(SEARCH("エラー",I1)))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23"/>
  <sheetViews>
    <sheetView zoomScaleNormal="100" workbookViewId="0">
      <selection activeCell="J11" sqref="J11:K11"/>
    </sheetView>
  </sheetViews>
  <sheetFormatPr defaultRowHeight="13.5" x14ac:dyDescent="0.15"/>
  <cols>
    <col min="1" max="1" width="21.875" style="77" bestFit="1" customWidth="1"/>
    <col min="2" max="14" width="9.625" style="72" customWidth="1"/>
    <col min="15" max="15" width="13.875" style="72" customWidth="1"/>
    <col min="16" max="16" width="5.25" style="72" customWidth="1"/>
    <col min="17" max="17" width="6.25" style="72" hidden="1" customWidth="1"/>
    <col min="18" max="18" width="14.875" style="72" bestFit="1" customWidth="1"/>
    <col min="19" max="19" width="6.25" style="72" customWidth="1"/>
    <col min="20" max="256" width="9" style="72"/>
    <col min="257" max="257" width="21.875" style="72" bestFit="1" customWidth="1"/>
    <col min="258" max="270" width="9.625" style="72" customWidth="1"/>
    <col min="271" max="271" width="13.875" style="72" customWidth="1"/>
    <col min="272" max="272" width="5.25" style="72" customWidth="1"/>
    <col min="273" max="273" width="6.25" style="72" customWidth="1"/>
    <col min="274" max="274" width="14.875" style="72" bestFit="1" customWidth="1"/>
    <col min="275" max="275" width="6.25" style="72" customWidth="1"/>
    <col min="276" max="512" width="9" style="72"/>
    <col min="513" max="513" width="21.875" style="72" bestFit="1" customWidth="1"/>
    <col min="514" max="526" width="9.625" style="72" customWidth="1"/>
    <col min="527" max="527" width="13.875" style="72" customWidth="1"/>
    <col min="528" max="528" width="5.25" style="72" customWidth="1"/>
    <col min="529" max="529" width="6.25" style="72" customWidth="1"/>
    <col min="530" max="530" width="14.875" style="72" bestFit="1" customWidth="1"/>
    <col min="531" max="531" width="6.25" style="72" customWidth="1"/>
    <col min="532" max="768" width="9" style="72"/>
    <col min="769" max="769" width="21.875" style="72" bestFit="1" customWidth="1"/>
    <col min="770" max="782" width="9.625" style="72" customWidth="1"/>
    <col min="783" max="783" width="13.875" style="72" customWidth="1"/>
    <col min="784" max="784" width="5.25" style="72" customWidth="1"/>
    <col min="785" max="785" width="6.25" style="72" customWidth="1"/>
    <col min="786" max="786" width="14.875" style="72" bestFit="1" customWidth="1"/>
    <col min="787" max="787" width="6.25" style="72" customWidth="1"/>
    <col min="788" max="1024" width="9" style="72"/>
    <col min="1025" max="1025" width="21.875" style="72" bestFit="1" customWidth="1"/>
    <col min="1026" max="1038" width="9.625" style="72" customWidth="1"/>
    <col min="1039" max="1039" width="13.875" style="72" customWidth="1"/>
    <col min="1040" max="1040" width="5.25" style="72" customWidth="1"/>
    <col min="1041" max="1041" width="6.25" style="72" customWidth="1"/>
    <col min="1042" max="1042" width="14.875" style="72" bestFit="1" customWidth="1"/>
    <col min="1043" max="1043" width="6.25" style="72" customWidth="1"/>
    <col min="1044" max="1280" width="9" style="72"/>
    <col min="1281" max="1281" width="21.875" style="72" bestFit="1" customWidth="1"/>
    <col min="1282" max="1294" width="9.625" style="72" customWidth="1"/>
    <col min="1295" max="1295" width="13.875" style="72" customWidth="1"/>
    <col min="1296" max="1296" width="5.25" style="72" customWidth="1"/>
    <col min="1297" max="1297" width="6.25" style="72" customWidth="1"/>
    <col min="1298" max="1298" width="14.875" style="72" bestFit="1" customWidth="1"/>
    <col min="1299" max="1299" width="6.25" style="72" customWidth="1"/>
    <col min="1300" max="1536" width="9" style="72"/>
    <col min="1537" max="1537" width="21.875" style="72" bestFit="1" customWidth="1"/>
    <col min="1538" max="1550" width="9.625" style="72" customWidth="1"/>
    <col min="1551" max="1551" width="13.875" style="72" customWidth="1"/>
    <col min="1552" max="1552" width="5.25" style="72" customWidth="1"/>
    <col min="1553" max="1553" width="6.25" style="72" customWidth="1"/>
    <col min="1554" max="1554" width="14.875" style="72" bestFit="1" customWidth="1"/>
    <col min="1555" max="1555" width="6.25" style="72" customWidth="1"/>
    <col min="1556" max="1792" width="9" style="72"/>
    <col min="1793" max="1793" width="21.875" style="72" bestFit="1" customWidth="1"/>
    <col min="1794" max="1806" width="9.625" style="72" customWidth="1"/>
    <col min="1807" max="1807" width="13.875" style="72" customWidth="1"/>
    <col min="1808" max="1808" width="5.25" style="72" customWidth="1"/>
    <col min="1809" max="1809" width="6.25" style="72" customWidth="1"/>
    <col min="1810" max="1810" width="14.875" style="72" bestFit="1" customWidth="1"/>
    <col min="1811" max="1811" width="6.25" style="72" customWidth="1"/>
    <col min="1812" max="2048" width="9" style="72"/>
    <col min="2049" max="2049" width="21.875" style="72" bestFit="1" customWidth="1"/>
    <col min="2050" max="2062" width="9.625" style="72" customWidth="1"/>
    <col min="2063" max="2063" width="13.875" style="72" customWidth="1"/>
    <col min="2064" max="2064" width="5.25" style="72" customWidth="1"/>
    <col min="2065" max="2065" width="6.25" style="72" customWidth="1"/>
    <col min="2066" max="2066" width="14.875" style="72" bestFit="1" customWidth="1"/>
    <col min="2067" max="2067" width="6.25" style="72" customWidth="1"/>
    <col min="2068" max="2304" width="9" style="72"/>
    <col min="2305" max="2305" width="21.875" style="72" bestFit="1" customWidth="1"/>
    <col min="2306" max="2318" width="9.625" style="72" customWidth="1"/>
    <col min="2319" max="2319" width="13.875" style="72" customWidth="1"/>
    <col min="2320" max="2320" width="5.25" style="72" customWidth="1"/>
    <col min="2321" max="2321" width="6.25" style="72" customWidth="1"/>
    <col min="2322" max="2322" width="14.875" style="72" bestFit="1" customWidth="1"/>
    <col min="2323" max="2323" width="6.25" style="72" customWidth="1"/>
    <col min="2324" max="2560" width="9" style="72"/>
    <col min="2561" max="2561" width="21.875" style="72" bestFit="1" customWidth="1"/>
    <col min="2562" max="2574" width="9.625" style="72" customWidth="1"/>
    <col min="2575" max="2575" width="13.875" style="72" customWidth="1"/>
    <col min="2576" max="2576" width="5.25" style="72" customWidth="1"/>
    <col min="2577" max="2577" width="6.25" style="72" customWidth="1"/>
    <col min="2578" max="2578" width="14.875" style="72" bestFit="1" customWidth="1"/>
    <col min="2579" max="2579" width="6.25" style="72" customWidth="1"/>
    <col min="2580" max="2816" width="9" style="72"/>
    <col min="2817" max="2817" width="21.875" style="72" bestFit="1" customWidth="1"/>
    <col min="2818" max="2830" width="9.625" style="72" customWidth="1"/>
    <col min="2831" max="2831" width="13.875" style="72" customWidth="1"/>
    <col min="2832" max="2832" width="5.25" style="72" customWidth="1"/>
    <col min="2833" max="2833" width="6.25" style="72" customWidth="1"/>
    <col min="2834" max="2834" width="14.875" style="72" bestFit="1" customWidth="1"/>
    <col min="2835" max="2835" width="6.25" style="72" customWidth="1"/>
    <col min="2836" max="3072" width="9" style="72"/>
    <col min="3073" max="3073" width="21.875" style="72" bestFit="1" customWidth="1"/>
    <col min="3074" max="3086" width="9.625" style="72" customWidth="1"/>
    <col min="3087" max="3087" width="13.875" style="72" customWidth="1"/>
    <col min="3088" max="3088" width="5.25" style="72" customWidth="1"/>
    <col min="3089" max="3089" width="6.25" style="72" customWidth="1"/>
    <col min="3090" max="3090" width="14.875" style="72" bestFit="1" customWidth="1"/>
    <col min="3091" max="3091" width="6.25" style="72" customWidth="1"/>
    <col min="3092" max="3328" width="9" style="72"/>
    <col min="3329" max="3329" width="21.875" style="72" bestFit="1" customWidth="1"/>
    <col min="3330" max="3342" width="9.625" style="72" customWidth="1"/>
    <col min="3343" max="3343" width="13.875" style="72" customWidth="1"/>
    <col min="3344" max="3344" width="5.25" style="72" customWidth="1"/>
    <col min="3345" max="3345" width="6.25" style="72" customWidth="1"/>
    <col min="3346" max="3346" width="14.875" style="72" bestFit="1" customWidth="1"/>
    <col min="3347" max="3347" width="6.25" style="72" customWidth="1"/>
    <col min="3348" max="3584" width="9" style="72"/>
    <col min="3585" max="3585" width="21.875" style="72" bestFit="1" customWidth="1"/>
    <col min="3586" max="3598" width="9.625" style="72" customWidth="1"/>
    <col min="3599" max="3599" width="13.875" style="72" customWidth="1"/>
    <col min="3600" max="3600" width="5.25" style="72" customWidth="1"/>
    <col min="3601" max="3601" width="6.25" style="72" customWidth="1"/>
    <col min="3602" max="3602" width="14.875" style="72" bestFit="1" customWidth="1"/>
    <col min="3603" max="3603" width="6.25" style="72" customWidth="1"/>
    <col min="3604" max="3840" width="9" style="72"/>
    <col min="3841" max="3841" width="21.875" style="72" bestFit="1" customWidth="1"/>
    <col min="3842" max="3854" width="9.625" style="72" customWidth="1"/>
    <col min="3855" max="3855" width="13.875" style="72" customWidth="1"/>
    <col min="3856" max="3856" width="5.25" style="72" customWidth="1"/>
    <col min="3857" max="3857" width="6.25" style="72" customWidth="1"/>
    <col min="3858" max="3858" width="14.875" style="72" bestFit="1" customWidth="1"/>
    <col min="3859" max="3859" width="6.25" style="72" customWidth="1"/>
    <col min="3860" max="4096" width="9" style="72"/>
    <col min="4097" max="4097" width="21.875" style="72" bestFit="1" customWidth="1"/>
    <col min="4098" max="4110" width="9.625" style="72" customWidth="1"/>
    <col min="4111" max="4111" width="13.875" style="72" customWidth="1"/>
    <col min="4112" max="4112" width="5.25" style="72" customWidth="1"/>
    <col min="4113" max="4113" width="6.25" style="72" customWidth="1"/>
    <col min="4114" max="4114" width="14.875" style="72" bestFit="1" customWidth="1"/>
    <col min="4115" max="4115" width="6.25" style="72" customWidth="1"/>
    <col min="4116" max="4352" width="9" style="72"/>
    <col min="4353" max="4353" width="21.875" style="72" bestFit="1" customWidth="1"/>
    <col min="4354" max="4366" width="9.625" style="72" customWidth="1"/>
    <col min="4367" max="4367" width="13.875" style="72" customWidth="1"/>
    <col min="4368" max="4368" width="5.25" style="72" customWidth="1"/>
    <col min="4369" max="4369" width="6.25" style="72" customWidth="1"/>
    <col min="4370" max="4370" width="14.875" style="72" bestFit="1" customWidth="1"/>
    <col min="4371" max="4371" width="6.25" style="72" customWidth="1"/>
    <col min="4372" max="4608" width="9" style="72"/>
    <col min="4609" max="4609" width="21.875" style="72" bestFit="1" customWidth="1"/>
    <col min="4610" max="4622" width="9.625" style="72" customWidth="1"/>
    <col min="4623" max="4623" width="13.875" style="72" customWidth="1"/>
    <col min="4624" max="4624" width="5.25" style="72" customWidth="1"/>
    <col min="4625" max="4625" width="6.25" style="72" customWidth="1"/>
    <col min="4626" max="4626" width="14.875" style="72" bestFit="1" customWidth="1"/>
    <col min="4627" max="4627" width="6.25" style="72" customWidth="1"/>
    <col min="4628" max="4864" width="9" style="72"/>
    <col min="4865" max="4865" width="21.875" style="72" bestFit="1" customWidth="1"/>
    <col min="4866" max="4878" width="9.625" style="72" customWidth="1"/>
    <col min="4879" max="4879" width="13.875" style="72" customWidth="1"/>
    <col min="4880" max="4880" width="5.25" style="72" customWidth="1"/>
    <col min="4881" max="4881" width="6.25" style="72" customWidth="1"/>
    <col min="4882" max="4882" width="14.875" style="72" bestFit="1" customWidth="1"/>
    <col min="4883" max="4883" width="6.25" style="72" customWidth="1"/>
    <col min="4884" max="5120" width="9" style="72"/>
    <col min="5121" max="5121" width="21.875" style="72" bestFit="1" customWidth="1"/>
    <col min="5122" max="5134" width="9.625" style="72" customWidth="1"/>
    <col min="5135" max="5135" width="13.875" style="72" customWidth="1"/>
    <col min="5136" max="5136" width="5.25" style="72" customWidth="1"/>
    <col min="5137" max="5137" width="6.25" style="72" customWidth="1"/>
    <col min="5138" max="5138" width="14.875" style="72" bestFit="1" customWidth="1"/>
    <col min="5139" max="5139" width="6.25" style="72" customWidth="1"/>
    <col min="5140" max="5376" width="9" style="72"/>
    <col min="5377" max="5377" width="21.875" style="72" bestFit="1" customWidth="1"/>
    <col min="5378" max="5390" width="9.625" style="72" customWidth="1"/>
    <col min="5391" max="5391" width="13.875" style="72" customWidth="1"/>
    <col min="5392" max="5392" width="5.25" style="72" customWidth="1"/>
    <col min="5393" max="5393" width="6.25" style="72" customWidth="1"/>
    <col min="5394" max="5394" width="14.875" style="72" bestFit="1" customWidth="1"/>
    <col min="5395" max="5395" width="6.25" style="72" customWidth="1"/>
    <col min="5396" max="5632" width="9" style="72"/>
    <col min="5633" max="5633" width="21.875" style="72" bestFit="1" customWidth="1"/>
    <col min="5634" max="5646" width="9.625" style="72" customWidth="1"/>
    <col min="5647" max="5647" width="13.875" style="72" customWidth="1"/>
    <col min="5648" max="5648" width="5.25" style="72" customWidth="1"/>
    <col min="5649" max="5649" width="6.25" style="72" customWidth="1"/>
    <col min="5650" max="5650" width="14.875" style="72" bestFit="1" customWidth="1"/>
    <col min="5651" max="5651" width="6.25" style="72" customWidth="1"/>
    <col min="5652" max="5888" width="9" style="72"/>
    <col min="5889" max="5889" width="21.875" style="72" bestFit="1" customWidth="1"/>
    <col min="5890" max="5902" width="9.625" style="72" customWidth="1"/>
    <col min="5903" max="5903" width="13.875" style="72" customWidth="1"/>
    <col min="5904" max="5904" width="5.25" style="72" customWidth="1"/>
    <col min="5905" max="5905" width="6.25" style="72" customWidth="1"/>
    <col min="5906" max="5906" width="14.875" style="72" bestFit="1" customWidth="1"/>
    <col min="5907" max="5907" width="6.25" style="72" customWidth="1"/>
    <col min="5908" max="6144" width="9" style="72"/>
    <col min="6145" max="6145" width="21.875" style="72" bestFit="1" customWidth="1"/>
    <col min="6146" max="6158" width="9.625" style="72" customWidth="1"/>
    <col min="6159" max="6159" width="13.875" style="72" customWidth="1"/>
    <col min="6160" max="6160" width="5.25" style="72" customWidth="1"/>
    <col min="6161" max="6161" width="6.25" style="72" customWidth="1"/>
    <col min="6162" max="6162" width="14.875" style="72" bestFit="1" customWidth="1"/>
    <col min="6163" max="6163" width="6.25" style="72" customWidth="1"/>
    <col min="6164" max="6400" width="9" style="72"/>
    <col min="6401" max="6401" width="21.875" style="72" bestFit="1" customWidth="1"/>
    <col min="6402" max="6414" width="9.625" style="72" customWidth="1"/>
    <col min="6415" max="6415" width="13.875" style="72" customWidth="1"/>
    <col min="6416" max="6416" width="5.25" style="72" customWidth="1"/>
    <col min="6417" max="6417" width="6.25" style="72" customWidth="1"/>
    <col min="6418" max="6418" width="14.875" style="72" bestFit="1" customWidth="1"/>
    <col min="6419" max="6419" width="6.25" style="72" customWidth="1"/>
    <col min="6420" max="6656" width="9" style="72"/>
    <col min="6657" max="6657" width="21.875" style="72" bestFit="1" customWidth="1"/>
    <col min="6658" max="6670" width="9.625" style="72" customWidth="1"/>
    <col min="6671" max="6671" width="13.875" style="72" customWidth="1"/>
    <col min="6672" max="6672" width="5.25" style="72" customWidth="1"/>
    <col min="6673" max="6673" width="6.25" style="72" customWidth="1"/>
    <col min="6674" max="6674" width="14.875" style="72" bestFit="1" customWidth="1"/>
    <col min="6675" max="6675" width="6.25" style="72" customWidth="1"/>
    <col min="6676" max="6912" width="9" style="72"/>
    <col min="6913" max="6913" width="21.875" style="72" bestFit="1" customWidth="1"/>
    <col min="6914" max="6926" width="9.625" style="72" customWidth="1"/>
    <col min="6927" max="6927" width="13.875" style="72" customWidth="1"/>
    <col min="6928" max="6928" width="5.25" style="72" customWidth="1"/>
    <col min="6929" max="6929" width="6.25" style="72" customWidth="1"/>
    <col min="6930" max="6930" width="14.875" style="72" bestFit="1" customWidth="1"/>
    <col min="6931" max="6931" width="6.25" style="72" customWidth="1"/>
    <col min="6932" max="7168" width="9" style="72"/>
    <col min="7169" max="7169" width="21.875" style="72" bestFit="1" customWidth="1"/>
    <col min="7170" max="7182" width="9.625" style="72" customWidth="1"/>
    <col min="7183" max="7183" width="13.875" style="72" customWidth="1"/>
    <col min="7184" max="7184" width="5.25" style="72" customWidth="1"/>
    <col min="7185" max="7185" width="6.25" style="72" customWidth="1"/>
    <col min="7186" max="7186" width="14.875" style="72" bestFit="1" customWidth="1"/>
    <col min="7187" max="7187" width="6.25" style="72" customWidth="1"/>
    <col min="7188" max="7424" width="9" style="72"/>
    <col min="7425" max="7425" width="21.875" style="72" bestFit="1" customWidth="1"/>
    <col min="7426" max="7438" width="9.625" style="72" customWidth="1"/>
    <col min="7439" max="7439" width="13.875" style="72" customWidth="1"/>
    <col min="7440" max="7440" width="5.25" style="72" customWidth="1"/>
    <col min="7441" max="7441" width="6.25" style="72" customWidth="1"/>
    <col min="7442" max="7442" width="14.875" style="72" bestFit="1" customWidth="1"/>
    <col min="7443" max="7443" width="6.25" style="72" customWidth="1"/>
    <col min="7444" max="7680" width="9" style="72"/>
    <col min="7681" max="7681" width="21.875" style="72" bestFit="1" customWidth="1"/>
    <col min="7682" max="7694" width="9.625" style="72" customWidth="1"/>
    <col min="7695" max="7695" width="13.875" style="72" customWidth="1"/>
    <col min="7696" max="7696" width="5.25" style="72" customWidth="1"/>
    <col min="7697" max="7697" width="6.25" style="72" customWidth="1"/>
    <col min="7698" max="7698" width="14.875" style="72" bestFit="1" customWidth="1"/>
    <col min="7699" max="7699" width="6.25" style="72" customWidth="1"/>
    <col min="7700" max="7936" width="9" style="72"/>
    <col min="7937" max="7937" width="21.875" style="72" bestFit="1" customWidth="1"/>
    <col min="7938" max="7950" width="9.625" style="72" customWidth="1"/>
    <col min="7951" max="7951" width="13.875" style="72" customWidth="1"/>
    <col min="7952" max="7952" width="5.25" style="72" customWidth="1"/>
    <col min="7953" max="7953" width="6.25" style="72" customWidth="1"/>
    <col min="7954" max="7954" width="14.875" style="72" bestFit="1" customWidth="1"/>
    <col min="7955" max="7955" width="6.25" style="72" customWidth="1"/>
    <col min="7956" max="8192" width="9" style="72"/>
    <col min="8193" max="8193" width="21.875" style="72" bestFit="1" customWidth="1"/>
    <col min="8194" max="8206" width="9.625" style="72" customWidth="1"/>
    <col min="8207" max="8207" width="13.875" style="72" customWidth="1"/>
    <col min="8208" max="8208" width="5.25" style="72" customWidth="1"/>
    <col min="8209" max="8209" width="6.25" style="72" customWidth="1"/>
    <col min="8210" max="8210" width="14.875" style="72" bestFit="1" customWidth="1"/>
    <col min="8211" max="8211" width="6.25" style="72" customWidth="1"/>
    <col min="8212" max="8448" width="9" style="72"/>
    <col min="8449" max="8449" width="21.875" style="72" bestFit="1" customWidth="1"/>
    <col min="8450" max="8462" width="9.625" style="72" customWidth="1"/>
    <col min="8463" max="8463" width="13.875" style="72" customWidth="1"/>
    <col min="8464" max="8464" width="5.25" style="72" customWidth="1"/>
    <col min="8465" max="8465" width="6.25" style="72" customWidth="1"/>
    <col min="8466" max="8466" width="14.875" style="72" bestFit="1" customWidth="1"/>
    <col min="8467" max="8467" width="6.25" style="72" customWidth="1"/>
    <col min="8468" max="8704" width="9" style="72"/>
    <col min="8705" max="8705" width="21.875" style="72" bestFit="1" customWidth="1"/>
    <col min="8706" max="8718" width="9.625" style="72" customWidth="1"/>
    <col min="8719" max="8719" width="13.875" style="72" customWidth="1"/>
    <col min="8720" max="8720" width="5.25" style="72" customWidth="1"/>
    <col min="8721" max="8721" width="6.25" style="72" customWidth="1"/>
    <col min="8722" max="8722" width="14.875" style="72" bestFit="1" customWidth="1"/>
    <col min="8723" max="8723" width="6.25" style="72" customWidth="1"/>
    <col min="8724" max="8960" width="9" style="72"/>
    <col min="8961" max="8961" width="21.875" style="72" bestFit="1" customWidth="1"/>
    <col min="8962" max="8974" width="9.625" style="72" customWidth="1"/>
    <col min="8975" max="8975" width="13.875" style="72" customWidth="1"/>
    <col min="8976" max="8976" width="5.25" style="72" customWidth="1"/>
    <col min="8977" max="8977" width="6.25" style="72" customWidth="1"/>
    <col min="8978" max="8978" width="14.875" style="72" bestFit="1" customWidth="1"/>
    <col min="8979" max="8979" width="6.25" style="72" customWidth="1"/>
    <col min="8980" max="9216" width="9" style="72"/>
    <col min="9217" max="9217" width="21.875" style="72" bestFit="1" customWidth="1"/>
    <col min="9218" max="9230" width="9.625" style="72" customWidth="1"/>
    <col min="9231" max="9231" width="13.875" style="72" customWidth="1"/>
    <col min="9232" max="9232" width="5.25" style="72" customWidth="1"/>
    <col min="9233" max="9233" width="6.25" style="72" customWidth="1"/>
    <col min="9234" max="9234" width="14.875" style="72" bestFit="1" customWidth="1"/>
    <col min="9235" max="9235" width="6.25" style="72" customWidth="1"/>
    <col min="9236" max="9472" width="9" style="72"/>
    <col min="9473" max="9473" width="21.875" style="72" bestFit="1" customWidth="1"/>
    <col min="9474" max="9486" width="9.625" style="72" customWidth="1"/>
    <col min="9487" max="9487" width="13.875" style="72" customWidth="1"/>
    <col min="9488" max="9488" width="5.25" style="72" customWidth="1"/>
    <col min="9489" max="9489" width="6.25" style="72" customWidth="1"/>
    <col min="9490" max="9490" width="14.875" style="72" bestFit="1" customWidth="1"/>
    <col min="9491" max="9491" width="6.25" style="72" customWidth="1"/>
    <col min="9492" max="9728" width="9" style="72"/>
    <col min="9729" max="9729" width="21.875" style="72" bestFit="1" customWidth="1"/>
    <col min="9730" max="9742" width="9.625" style="72" customWidth="1"/>
    <col min="9743" max="9743" width="13.875" style="72" customWidth="1"/>
    <col min="9744" max="9744" width="5.25" style="72" customWidth="1"/>
    <col min="9745" max="9745" width="6.25" style="72" customWidth="1"/>
    <col min="9746" max="9746" width="14.875" style="72" bestFit="1" customWidth="1"/>
    <col min="9747" max="9747" width="6.25" style="72" customWidth="1"/>
    <col min="9748" max="9984" width="9" style="72"/>
    <col min="9985" max="9985" width="21.875" style="72" bestFit="1" customWidth="1"/>
    <col min="9986" max="9998" width="9.625" style="72" customWidth="1"/>
    <col min="9999" max="9999" width="13.875" style="72" customWidth="1"/>
    <col min="10000" max="10000" width="5.25" style="72" customWidth="1"/>
    <col min="10001" max="10001" width="6.25" style="72" customWidth="1"/>
    <col min="10002" max="10002" width="14.875" style="72" bestFit="1" customWidth="1"/>
    <col min="10003" max="10003" width="6.25" style="72" customWidth="1"/>
    <col min="10004" max="10240" width="9" style="72"/>
    <col min="10241" max="10241" width="21.875" style="72" bestFit="1" customWidth="1"/>
    <col min="10242" max="10254" width="9.625" style="72" customWidth="1"/>
    <col min="10255" max="10255" width="13.875" style="72" customWidth="1"/>
    <col min="10256" max="10256" width="5.25" style="72" customWidth="1"/>
    <col min="10257" max="10257" width="6.25" style="72" customWidth="1"/>
    <col min="10258" max="10258" width="14.875" style="72" bestFit="1" customWidth="1"/>
    <col min="10259" max="10259" width="6.25" style="72" customWidth="1"/>
    <col min="10260" max="10496" width="9" style="72"/>
    <col min="10497" max="10497" width="21.875" style="72" bestFit="1" customWidth="1"/>
    <col min="10498" max="10510" width="9.625" style="72" customWidth="1"/>
    <col min="10511" max="10511" width="13.875" style="72" customWidth="1"/>
    <col min="10512" max="10512" width="5.25" style="72" customWidth="1"/>
    <col min="10513" max="10513" width="6.25" style="72" customWidth="1"/>
    <col min="10514" max="10514" width="14.875" style="72" bestFit="1" customWidth="1"/>
    <col min="10515" max="10515" width="6.25" style="72" customWidth="1"/>
    <col min="10516" max="10752" width="9" style="72"/>
    <col min="10753" max="10753" width="21.875" style="72" bestFit="1" customWidth="1"/>
    <col min="10754" max="10766" width="9.625" style="72" customWidth="1"/>
    <col min="10767" max="10767" width="13.875" style="72" customWidth="1"/>
    <col min="10768" max="10768" width="5.25" style="72" customWidth="1"/>
    <col min="10769" max="10769" width="6.25" style="72" customWidth="1"/>
    <col min="10770" max="10770" width="14.875" style="72" bestFit="1" customWidth="1"/>
    <col min="10771" max="10771" width="6.25" style="72" customWidth="1"/>
    <col min="10772" max="11008" width="9" style="72"/>
    <col min="11009" max="11009" width="21.875" style="72" bestFit="1" customWidth="1"/>
    <col min="11010" max="11022" width="9.625" style="72" customWidth="1"/>
    <col min="11023" max="11023" width="13.875" style="72" customWidth="1"/>
    <col min="11024" max="11024" width="5.25" style="72" customWidth="1"/>
    <col min="11025" max="11025" width="6.25" style="72" customWidth="1"/>
    <col min="11026" max="11026" width="14.875" style="72" bestFit="1" customWidth="1"/>
    <col min="11027" max="11027" width="6.25" style="72" customWidth="1"/>
    <col min="11028" max="11264" width="9" style="72"/>
    <col min="11265" max="11265" width="21.875" style="72" bestFit="1" customWidth="1"/>
    <col min="11266" max="11278" width="9.625" style="72" customWidth="1"/>
    <col min="11279" max="11279" width="13.875" style="72" customWidth="1"/>
    <col min="11280" max="11280" width="5.25" style="72" customWidth="1"/>
    <col min="11281" max="11281" width="6.25" style="72" customWidth="1"/>
    <col min="11282" max="11282" width="14.875" style="72" bestFit="1" customWidth="1"/>
    <col min="11283" max="11283" width="6.25" style="72" customWidth="1"/>
    <col min="11284" max="11520" width="9" style="72"/>
    <col min="11521" max="11521" width="21.875" style="72" bestFit="1" customWidth="1"/>
    <col min="11522" max="11534" width="9.625" style="72" customWidth="1"/>
    <col min="11535" max="11535" width="13.875" style="72" customWidth="1"/>
    <col min="11536" max="11536" width="5.25" style="72" customWidth="1"/>
    <col min="11537" max="11537" width="6.25" style="72" customWidth="1"/>
    <col min="11538" max="11538" width="14.875" style="72" bestFit="1" customWidth="1"/>
    <col min="11539" max="11539" width="6.25" style="72" customWidth="1"/>
    <col min="11540" max="11776" width="9" style="72"/>
    <col min="11777" max="11777" width="21.875" style="72" bestFit="1" customWidth="1"/>
    <col min="11778" max="11790" width="9.625" style="72" customWidth="1"/>
    <col min="11791" max="11791" width="13.875" style="72" customWidth="1"/>
    <col min="11792" max="11792" width="5.25" style="72" customWidth="1"/>
    <col min="11793" max="11793" width="6.25" style="72" customWidth="1"/>
    <col min="11794" max="11794" width="14.875" style="72" bestFit="1" customWidth="1"/>
    <col min="11795" max="11795" width="6.25" style="72" customWidth="1"/>
    <col min="11796" max="12032" width="9" style="72"/>
    <col min="12033" max="12033" width="21.875" style="72" bestFit="1" customWidth="1"/>
    <col min="12034" max="12046" width="9.625" style="72" customWidth="1"/>
    <col min="12047" max="12047" width="13.875" style="72" customWidth="1"/>
    <col min="12048" max="12048" width="5.25" style="72" customWidth="1"/>
    <col min="12049" max="12049" width="6.25" style="72" customWidth="1"/>
    <col min="12050" max="12050" width="14.875" style="72" bestFit="1" customWidth="1"/>
    <col min="12051" max="12051" width="6.25" style="72" customWidth="1"/>
    <col min="12052" max="12288" width="9" style="72"/>
    <col min="12289" max="12289" width="21.875" style="72" bestFit="1" customWidth="1"/>
    <col min="12290" max="12302" width="9.625" style="72" customWidth="1"/>
    <col min="12303" max="12303" width="13.875" style="72" customWidth="1"/>
    <col min="12304" max="12304" width="5.25" style="72" customWidth="1"/>
    <col min="12305" max="12305" width="6.25" style="72" customWidth="1"/>
    <col min="12306" max="12306" width="14.875" style="72" bestFit="1" customWidth="1"/>
    <col min="12307" max="12307" width="6.25" style="72" customWidth="1"/>
    <col min="12308" max="12544" width="9" style="72"/>
    <col min="12545" max="12545" width="21.875" style="72" bestFit="1" customWidth="1"/>
    <col min="12546" max="12558" width="9.625" style="72" customWidth="1"/>
    <col min="12559" max="12559" width="13.875" style="72" customWidth="1"/>
    <col min="12560" max="12560" width="5.25" style="72" customWidth="1"/>
    <col min="12561" max="12561" width="6.25" style="72" customWidth="1"/>
    <col min="12562" max="12562" width="14.875" style="72" bestFit="1" customWidth="1"/>
    <col min="12563" max="12563" width="6.25" style="72" customWidth="1"/>
    <col min="12564" max="12800" width="9" style="72"/>
    <col min="12801" max="12801" width="21.875" style="72" bestFit="1" customWidth="1"/>
    <col min="12802" max="12814" width="9.625" style="72" customWidth="1"/>
    <col min="12815" max="12815" width="13.875" style="72" customWidth="1"/>
    <col min="12816" max="12816" width="5.25" style="72" customWidth="1"/>
    <col min="12817" max="12817" width="6.25" style="72" customWidth="1"/>
    <col min="12818" max="12818" width="14.875" style="72" bestFit="1" customWidth="1"/>
    <col min="12819" max="12819" width="6.25" style="72" customWidth="1"/>
    <col min="12820" max="13056" width="9" style="72"/>
    <col min="13057" max="13057" width="21.875" style="72" bestFit="1" customWidth="1"/>
    <col min="13058" max="13070" width="9.625" style="72" customWidth="1"/>
    <col min="13071" max="13071" width="13.875" style="72" customWidth="1"/>
    <col min="13072" max="13072" width="5.25" style="72" customWidth="1"/>
    <col min="13073" max="13073" width="6.25" style="72" customWidth="1"/>
    <col min="13074" max="13074" width="14.875" style="72" bestFit="1" customWidth="1"/>
    <col min="13075" max="13075" width="6.25" style="72" customWidth="1"/>
    <col min="13076" max="13312" width="9" style="72"/>
    <col min="13313" max="13313" width="21.875" style="72" bestFit="1" customWidth="1"/>
    <col min="13314" max="13326" width="9.625" style="72" customWidth="1"/>
    <col min="13327" max="13327" width="13.875" style="72" customWidth="1"/>
    <col min="13328" max="13328" width="5.25" style="72" customWidth="1"/>
    <col min="13329" max="13329" width="6.25" style="72" customWidth="1"/>
    <col min="13330" max="13330" width="14.875" style="72" bestFit="1" customWidth="1"/>
    <col min="13331" max="13331" width="6.25" style="72" customWidth="1"/>
    <col min="13332" max="13568" width="9" style="72"/>
    <col min="13569" max="13569" width="21.875" style="72" bestFit="1" customWidth="1"/>
    <col min="13570" max="13582" width="9.625" style="72" customWidth="1"/>
    <col min="13583" max="13583" width="13.875" style="72" customWidth="1"/>
    <col min="13584" max="13584" width="5.25" style="72" customWidth="1"/>
    <col min="13585" max="13585" width="6.25" style="72" customWidth="1"/>
    <col min="13586" max="13586" width="14.875" style="72" bestFit="1" customWidth="1"/>
    <col min="13587" max="13587" width="6.25" style="72" customWidth="1"/>
    <col min="13588" max="13824" width="9" style="72"/>
    <col min="13825" max="13825" width="21.875" style="72" bestFit="1" customWidth="1"/>
    <col min="13826" max="13838" width="9.625" style="72" customWidth="1"/>
    <col min="13839" max="13839" width="13.875" style="72" customWidth="1"/>
    <col min="13840" max="13840" width="5.25" style="72" customWidth="1"/>
    <col min="13841" max="13841" width="6.25" style="72" customWidth="1"/>
    <col min="13842" max="13842" width="14.875" style="72" bestFit="1" customWidth="1"/>
    <col min="13843" max="13843" width="6.25" style="72" customWidth="1"/>
    <col min="13844" max="14080" width="9" style="72"/>
    <col min="14081" max="14081" width="21.875" style="72" bestFit="1" customWidth="1"/>
    <col min="14082" max="14094" width="9.625" style="72" customWidth="1"/>
    <col min="14095" max="14095" width="13.875" style="72" customWidth="1"/>
    <col min="14096" max="14096" width="5.25" style="72" customWidth="1"/>
    <col min="14097" max="14097" width="6.25" style="72" customWidth="1"/>
    <col min="14098" max="14098" width="14.875" style="72" bestFit="1" customWidth="1"/>
    <col min="14099" max="14099" width="6.25" style="72" customWidth="1"/>
    <col min="14100" max="14336" width="9" style="72"/>
    <col min="14337" max="14337" width="21.875" style="72" bestFit="1" customWidth="1"/>
    <col min="14338" max="14350" width="9.625" style="72" customWidth="1"/>
    <col min="14351" max="14351" width="13.875" style="72" customWidth="1"/>
    <col min="14352" max="14352" width="5.25" style="72" customWidth="1"/>
    <col min="14353" max="14353" width="6.25" style="72" customWidth="1"/>
    <col min="14354" max="14354" width="14.875" style="72" bestFit="1" customWidth="1"/>
    <col min="14355" max="14355" width="6.25" style="72" customWidth="1"/>
    <col min="14356" max="14592" width="9" style="72"/>
    <col min="14593" max="14593" width="21.875" style="72" bestFit="1" customWidth="1"/>
    <col min="14594" max="14606" width="9.625" style="72" customWidth="1"/>
    <col min="14607" max="14607" width="13.875" style="72" customWidth="1"/>
    <col min="14608" max="14608" width="5.25" style="72" customWidth="1"/>
    <col min="14609" max="14609" width="6.25" style="72" customWidth="1"/>
    <col min="14610" max="14610" width="14.875" style="72" bestFit="1" customWidth="1"/>
    <col min="14611" max="14611" width="6.25" style="72" customWidth="1"/>
    <col min="14612" max="14848" width="9" style="72"/>
    <col min="14849" max="14849" width="21.875" style="72" bestFit="1" customWidth="1"/>
    <col min="14850" max="14862" width="9.625" style="72" customWidth="1"/>
    <col min="14863" max="14863" width="13.875" style="72" customWidth="1"/>
    <col min="14864" max="14864" width="5.25" style="72" customWidth="1"/>
    <col min="14865" max="14865" width="6.25" style="72" customWidth="1"/>
    <col min="14866" max="14866" width="14.875" style="72" bestFit="1" customWidth="1"/>
    <col min="14867" max="14867" width="6.25" style="72" customWidth="1"/>
    <col min="14868" max="15104" width="9" style="72"/>
    <col min="15105" max="15105" width="21.875" style="72" bestFit="1" customWidth="1"/>
    <col min="15106" max="15118" width="9.625" style="72" customWidth="1"/>
    <col min="15119" max="15119" width="13.875" style="72" customWidth="1"/>
    <col min="15120" max="15120" width="5.25" style="72" customWidth="1"/>
    <col min="15121" max="15121" width="6.25" style="72" customWidth="1"/>
    <col min="15122" max="15122" width="14.875" style="72" bestFit="1" customWidth="1"/>
    <col min="15123" max="15123" width="6.25" style="72" customWidth="1"/>
    <col min="15124" max="15360" width="9" style="72"/>
    <col min="15361" max="15361" width="21.875" style="72" bestFit="1" customWidth="1"/>
    <col min="15362" max="15374" width="9.625" style="72" customWidth="1"/>
    <col min="15375" max="15375" width="13.875" style="72" customWidth="1"/>
    <col min="15376" max="15376" width="5.25" style="72" customWidth="1"/>
    <col min="15377" max="15377" width="6.25" style="72" customWidth="1"/>
    <col min="15378" max="15378" width="14.875" style="72" bestFit="1" customWidth="1"/>
    <col min="15379" max="15379" width="6.25" style="72" customWidth="1"/>
    <col min="15380" max="15616" width="9" style="72"/>
    <col min="15617" max="15617" width="21.875" style="72" bestFit="1" customWidth="1"/>
    <col min="15618" max="15630" width="9.625" style="72" customWidth="1"/>
    <col min="15631" max="15631" width="13.875" style="72" customWidth="1"/>
    <col min="15632" max="15632" width="5.25" style="72" customWidth="1"/>
    <col min="15633" max="15633" width="6.25" style="72" customWidth="1"/>
    <col min="15634" max="15634" width="14.875" style="72" bestFit="1" customWidth="1"/>
    <col min="15635" max="15635" width="6.25" style="72" customWidth="1"/>
    <col min="15636" max="15872" width="9" style="72"/>
    <col min="15873" max="15873" width="21.875" style="72" bestFit="1" customWidth="1"/>
    <col min="15874" max="15886" width="9.625" style="72" customWidth="1"/>
    <col min="15887" max="15887" width="13.875" style="72" customWidth="1"/>
    <col min="15888" max="15888" width="5.25" style="72" customWidth="1"/>
    <col min="15889" max="15889" width="6.25" style="72" customWidth="1"/>
    <col min="15890" max="15890" width="14.875" style="72" bestFit="1" customWidth="1"/>
    <col min="15891" max="15891" width="6.25" style="72" customWidth="1"/>
    <col min="15892" max="16128" width="9" style="72"/>
    <col min="16129" max="16129" width="21.875" style="72" bestFit="1" customWidth="1"/>
    <col min="16130" max="16142" width="9.625" style="72" customWidth="1"/>
    <col min="16143" max="16143" width="13.875" style="72" customWidth="1"/>
    <col min="16144" max="16144" width="5.25" style="72" customWidth="1"/>
    <col min="16145" max="16145" width="6.25" style="72" customWidth="1"/>
    <col min="16146" max="16146" width="14.875" style="72" bestFit="1" customWidth="1"/>
    <col min="16147" max="16147" width="6.25" style="72" customWidth="1"/>
    <col min="16148" max="16384" width="9" style="72"/>
  </cols>
  <sheetData>
    <row r="1" spans="1:19" ht="13.5" customHeight="1" x14ac:dyDescent="0.15">
      <c r="A1" s="396" t="str">
        <f>基本情報!$D$6 &amp;"　"&amp;"男子"&amp;"　"&amp;"混成競技情報"</f>
        <v>　男子　混成競技情報</v>
      </c>
      <c r="B1" s="396"/>
      <c r="C1" s="396"/>
      <c r="D1" s="396"/>
      <c r="E1" s="396"/>
      <c r="F1" s="396"/>
      <c r="G1" s="396"/>
      <c r="H1" s="396"/>
      <c r="I1" s="396"/>
      <c r="J1" s="396"/>
      <c r="K1" s="396"/>
      <c r="L1" s="396"/>
      <c r="M1" s="396"/>
      <c r="N1" s="396"/>
      <c r="O1" s="70"/>
      <c r="P1" s="70"/>
      <c r="Q1" s="70"/>
      <c r="R1" s="71"/>
      <c r="S1" s="71"/>
    </row>
    <row r="2" spans="1:19" ht="14.25" customHeight="1" thickBot="1" x14ac:dyDescent="0.2">
      <c r="A2" s="397"/>
      <c r="B2" s="397"/>
      <c r="C2" s="397"/>
      <c r="D2" s="397"/>
      <c r="E2" s="397"/>
      <c r="F2" s="397"/>
      <c r="G2" s="397"/>
      <c r="H2" s="397"/>
      <c r="I2" s="397"/>
      <c r="J2" s="397"/>
      <c r="K2" s="397"/>
      <c r="L2" s="397"/>
      <c r="M2" s="397"/>
      <c r="N2" s="397"/>
      <c r="O2" s="73"/>
      <c r="P2" s="73"/>
      <c r="Q2" s="73"/>
      <c r="R2" s="74"/>
      <c r="S2" s="74"/>
    </row>
    <row r="3" spans="1:19" ht="17.25" hidden="1" customHeight="1" thickBot="1" x14ac:dyDescent="0.2">
      <c r="A3" s="75"/>
      <c r="B3" s="76"/>
      <c r="C3" s="76"/>
      <c r="D3" s="76"/>
      <c r="E3" s="76"/>
      <c r="F3" s="76"/>
      <c r="G3" s="76"/>
      <c r="H3" s="76"/>
      <c r="I3" s="76"/>
      <c r="J3" s="76"/>
      <c r="K3" s="76"/>
      <c r="L3" s="76"/>
      <c r="M3" s="76"/>
      <c r="N3" s="76"/>
      <c r="O3" s="76"/>
      <c r="P3" s="76"/>
      <c r="Q3" s="76"/>
      <c r="R3" s="74"/>
      <c r="S3" s="74"/>
    </row>
    <row r="4" spans="1:19" ht="28.5" customHeight="1" thickBot="1" x14ac:dyDescent="0.2">
      <c r="A4" s="99" t="s">
        <v>6</v>
      </c>
      <c r="B4" s="390" t="str">
        <f>IFERROR(Q4,"")</f>
        <v/>
      </c>
      <c r="C4" s="391"/>
      <c r="D4" s="391"/>
      <c r="E4" s="391"/>
      <c r="F4" s="391"/>
      <c r="G4" s="391"/>
      <c r="H4" s="392"/>
      <c r="I4" s="100" t="s">
        <v>463</v>
      </c>
      <c r="J4" s="393"/>
      <c r="K4" s="393"/>
      <c r="L4" s="101" t="s">
        <v>464</v>
      </c>
      <c r="M4" s="394"/>
      <c r="N4" s="395"/>
      <c r="Q4" s="3" t="e">
        <f>VLOOKUP(SMALL(個人情報!$AU$5:$AU$401,1),個人情報!$AU$5:$AV$401,2,FALSE)</f>
        <v>#NUM!</v>
      </c>
    </row>
    <row r="5" spans="1:19" ht="21" customHeight="1" thickBot="1" x14ac:dyDescent="0.2">
      <c r="A5" s="102"/>
      <c r="B5" s="103" t="s">
        <v>354</v>
      </c>
      <c r="C5" s="103" t="s">
        <v>132</v>
      </c>
      <c r="D5" s="103" t="s">
        <v>133</v>
      </c>
      <c r="E5" s="103" t="s">
        <v>132</v>
      </c>
      <c r="F5" s="103" t="s">
        <v>134</v>
      </c>
      <c r="G5" s="103" t="s">
        <v>135</v>
      </c>
      <c r="H5" s="103" t="s">
        <v>355</v>
      </c>
      <c r="I5" s="103" t="s">
        <v>356</v>
      </c>
      <c r="J5" s="103" t="s">
        <v>132</v>
      </c>
      <c r="K5" s="103" t="s">
        <v>136</v>
      </c>
      <c r="L5" s="103" t="s">
        <v>137</v>
      </c>
      <c r="M5" s="103" t="s">
        <v>138</v>
      </c>
      <c r="N5" s="104" t="s">
        <v>357</v>
      </c>
      <c r="Q5" s="3" t="e">
        <f>VLOOKUP(SMALL(個人情報!$AU$5:$AU$401,2),個人情報!$AU$5:$AV$401,2,FALSE)</f>
        <v>#NUM!</v>
      </c>
    </row>
    <row r="6" spans="1:19" ht="21" customHeight="1" thickTop="1" x14ac:dyDescent="0.15">
      <c r="A6" s="105" t="s">
        <v>353</v>
      </c>
      <c r="B6" s="106"/>
      <c r="C6" s="106"/>
      <c r="D6" s="106"/>
      <c r="E6" s="106"/>
      <c r="F6" s="106"/>
      <c r="G6" s="106"/>
      <c r="H6" s="106"/>
      <c r="I6" s="106"/>
      <c r="J6" s="106"/>
      <c r="K6" s="106"/>
      <c r="L6" s="106"/>
      <c r="M6" s="106"/>
      <c r="N6" s="107"/>
      <c r="Q6" s="3" t="e">
        <f>VLOOKUP(SMALL(個人情報!$AU$5:$AU$401,3),個人情報!$AU$5:$AV$401,2,FALSE)</f>
        <v>#NUM!</v>
      </c>
    </row>
    <row r="7" spans="1:19" ht="21" customHeight="1" thickBot="1" x14ac:dyDescent="0.2">
      <c r="A7" s="108" t="s">
        <v>358</v>
      </c>
      <c r="B7" s="109"/>
      <c r="C7" s="109"/>
      <c r="D7" s="109"/>
      <c r="E7" s="109"/>
      <c r="F7" s="109"/>
      <c r="G7" s="109"/>
      <c r="H7" s="109"/>
      <c r="I7" s="109"/>
      <c r="J7" s="109"/>
      <c r="K7" s="109"/>
      <c r="L7" s="109"/>
      <c r="M7" s="109"/>
      <c r="N7" s="110"/>
    </row>
    <row r="8" spans="1:19" ht="21" customHeight="1" x14ac:dyDescent="0.15">
      <c r="A8" s="111" t="s">
        <v>465</v>
      </c>
      <c r="B8" s="112"/>
      <c r="C8" s="112"/>
      <c r="D8" s="112"/>
      <c r="E8" s="112"/>
      <c r="F8" s="112"/>
      <c r="G8" s="112"/>
      <c r="H8" s="112"/>
      <c r="I8" s="112"/>
      <c r="J8" s="112"/>
      <c r="K8" s="112"/>
      <c r="L8" s="112"/>
      <c r="M8" s="112"/>
      <c r="N8" s="113"/>
    </row>
    <row r="9" spans="1:19" ht="21" customHeight="1" thickBot="1" x14ac:dyDescent="0.2">
      <c r="A9" s="114" t="s">
        <v>466</v>
      </c>
      <c r="B9" s="115"/>
      <c r="C9" s="115"/>
      <c r="D9" s="115"/>
      <c r="E9" s="115"/>
      <c r="F9" s="115"/>
      <c r="G9" s="115"/>
      <c r="H9" s="115"/>
      <c r="I9" s="115"/>
      <c r="J9" s="115"/>
      <c r="K9" s="115"/>
      <c r="L9" s="115"/>
      <c r="M9" s="115"/>
      <c r="N9" s="116"/>
    </row>
    <row r="10" spans="1:19" ht="28.5" customHeight="1" thickBot="1" x14ac:dyDescent="0.2">
      <c r="A10" s="117"/>
      <c r="B10" s="118"/>
      <c r="C10" s="118"/>
      <c r="D10" s="118"/>
      <c r="E10" s="118"/>
      <c r="F10" s="118"/>
      <c r="G10" s="118"/>
      <c r="H10" s="118"/>
      <c r="I10" s="118"/>
      <c r="J10" s="118"/>
      <c r="K10" s="118"/>
      <c r="L10" s="118"/>
      <c r="M10" s="118"/>
      <c r="N10" s="119"/>
    </row>
    <row r="11" spans="1:19" ht="29.25" customHeight="1" thickBot="1" x14ac:dyDescent="0.2">
      <c r="A11" s="99" t="s">
        <v>6</v>
      </c>
      <c r="B11" s="390" t="str">
        <f>IFERROR(Q5,"")</f>
        <v/>
      </c>
      <c r="C11" s="391"/>
      <c r="D11" s="391"/>
      <c r="E11" s="391"/>
      <c r="F11" s="391"/>
      <c r="G11" s="391"/>
      <c r="H11" s="392"/>
      <c r="I11" s="100" t="s">
        <v>463</v>
      </c>
      <c r="J11" s="393"/>
      <c r="K11" s="393"/>
      <c r="L11" s="101" t="s">
        <v>464</v>
      </c>
      <c r="M11" s="394"/>
      <c r="N11" s="395"/>
    </row>
    <row r="12" spans="1:19" ht="21" customHeight="1" thickBot="1" x14ac:dyDescent="0.2">
      <c r="A12" s="102"/>
      <c r="B12" s="103" t="s">
        <v>354</v>
      </c>
      <c r="C12" s="103" t="s">
        <v>132</v>
      </c>
      <c r="D12" s="103" t="s">
        <v>133</v>
      </c>
      <c r="E12" s="103" t="s">
        <v>132</v>
      </c>
      <c r="F12" s="103" t="s">
        <v>134</v>
      </c>
      <c r="G12" s="103" t="s">
        <v>135</v>
      </c>
      <c r="H12" s="103" t="s">
        <v>355</v>
      </c>
      <c r="I12" s="103" t="s">
        <v>356</v>
      </c>
      <c r="J12" s="103" t="s">
        <v>132</v>
      </c>
      <c r="K12" s="103" t="s">
        <v>136</v>
      </c>
      <c r="L12" s="103" t="s">
        <v>137</v>
      </c>
      <c r="M12" s="103" t="s">
        <v>138</v>
      </c>
      <c r="N12" s="104" t="s">
        <v>357</v>
      </c>
    </row>
    <row r="13" spans="1:19" ht="21" customHeight="1" thickTop="1" x14ac:dyDescent="0.15">
      <c r="A13" s="105" t="s">
        <v>353</v>
      </c>
      <c r="B13" s="106"/>
      <c r="C13" s="106"/>
      <c r="D13" s="106"/>
      <c r="E13" s="106"/>
      <c r="F13" s="106"/>
      <c r="G13" s="106"/>
      <c r="H13" s="106"/>
      <c r="I13" s="106"/>
      <c r="J13" s="106"/>
      <c r="K13" s="106"/>
      <c r="L13" s="106"/>
      <c r="M13" s="106"/>
      <c r="N13" s="107"/>
    </row>
    <row r="14" spans="1:19" ht="21" customHeight="1" thickBot="1" x14ac:dyDescent="0.2">
      <c r="A14" s="108" t="s">
        <v>358</v>
      </c>
      <c r="B14" s="109"/>
      <c r="C14" s="109"/>
      <c r="D14" s="109"/>
      <c r="E14" s="109"/>
      <c r="F14" s="109"/>
      <c r="G14" s="109"/>
      <c r="H14" s="109"/>
      <c r="I14" s="109"/>
      <c r="J14" s="109"/>
      <c r="K14" s="109"/>
      <c r="L14" s="109"/>
      <c r="M14" s="109"/>
      <c r="N14" s="110"/>
    </row>
    <row r="15" spans="1:19" ht="21" customHeight="1" x14ac:dyDescent="0.15">
      <c r="A15" s="111" t="s">
        <v>465</v>
      </c>
      <c r="B15" s="112"/>
      <c r="C15" s="112"/>
      <c r="D15" s="112"/>
      <c r="E15" s="112"/>
      <c r="F15" s="112"/>
      <c r="G15" s="112"/>
      <c r="H15" s="112"/>
      <c r="I15" s="112"/>
      <c r="J15" s="112"/>
      <c r="K15" s="112"/>
      <c r="L15" s="112"/>
      <c r="M15" s="112"/>
      <c r="N15" s="113"/>
    </row>
    <row r="16" spans="1:19" ht="21" customHeight="1" thickBot="1" x14ac:dyDescent="0.2">
      <c r="A16" s="114" t="s">
        <v>466</v>
      </c>
      <c r="B16" s="115"/>
      <c r="C16" s="115"/>
      <c r="D16" s="115"/>
      <c r="E16" s="115"/>
      <c r="F16" s="115"/>
      <c r="G16" s="115"/>
      <c r="H16" s="115"/>
      <c r="I16" s="115"/>
      <c r="J16" s="115"/>
      <c r="K16" s="115"/>
      <c r="L16" s="115"/>
      <c r="M16" s="115"/>
      <c r="N16" s="116"/>
    </row>
    <row r="17" spans="1:14" ht="14.25" thickBot="1" x14ac:dyDescent="0.2"/>
    <row r="18" spans="1:14" ht="29.25" customHeight="1" thickBot="1" x14ac:dyDescent="0.2">
      <c r="A18" s="99" t="s">
        <v>6</v>
      </c>
      <c r="B18" s="390" t="str">
        <f>IFERROR(Q6,"")</f>
        <v/>
      </c>
      <c r="C18" s="391"/>
      <c r="D18" s="391"/>
      <c r="E18" s="391"/>
      <c r="F18" s="391"/>
      <c r="G18" s="391"/>
      <c r="H18" s="392"/>
      <c r="I18" s="100" t="s">
        <v>463</v>
      </c>
      <c r="J18" s="393"/>
      <c r="K18" s="393"/>
      <c r="L18" s="101" t="s">
        <v>464</v>
      </c>
      <c r="M18" s="394"/>
      <c r="N18" s="395"/>
    </row>
    <row r="19" spans="1:14" ht="21" customHeight="1" thickBot="1" x14ac:dyDescent="0.2">
      <c r="A19" s="102"/>
      <c r="B19" s="103" t="s">
        <v>354</v>
      </c>
      <c r="C19" s="103" t="s">
        <v>132</v>
      </c>
      <c r="D19" s="103" t="s">
        <v>133</v>
      </c>
      <c r="E19" s="103" t="s">
        <v>132</v>
      </c>
      <c r="F19" s="103" t="s">
        <v>134</v>
      </c>
      <c r="G19" s="103" t="s">
        <v>135</v>
      </c>
      <c r="H19" s="103" t="s">
        <v>355</v>
      </c>
      <c r="I19" s="103" t="s">
        <v>356</v>
      </c>
      <c r="J19" s="103" t="s">
        <v>132</v>
      </c>
      <c r="K19" s="103" t="s">
        <v>136</v>
      </c>
      <c r="L19" s="103" t="s">
        <v>137</v>
      </c>
      <c r="M19" s="103" t="s">
        <v>138</v>
      </c>
      <c r="N19" s="104" t="s">
        <v>357</v>
      </c>
    </row>
    <row r="20" spans="1:14" ht="21" customHeight="1" thickTop="1" x14ac:dyDescent="0.15">
      <c r="A20" s="105" t="s">
        <v>353</v>
      </c>
      <c r="B20" s="106"/>
      <c r="C20" s="106"/>
      <c r="D20" s="106"/>
      <c r="E20" s="106"/>
      <c r="F20" s="106"/>
      <c r="G20" s="106"/>
      <c r="H20" s="106"/>
      <c r="I20" s="106"/>
      <c r="J20" s="106"/>
      <c r="K20" s="106"/>
      <c r="L20" s="106"/>
      <c r="M20" s="106"/>
      <c r="N20" s="107"/>
    </row>
    <row r="21" spans="1:14" ht="21" customHeight="1" thickBot="1" x14ac:dyDescent="0.2">
      <c r="A21" s="108" t="s">
        <v>358</v>
      </c>
      <c r="B21" s="109"/>
      <c r="C21" s="109"/>
      <c r="D21" s="109"/>
      <c r="E21" s="109"/>
      <c r="F21" s="109"/>
      <c r="G21" s="109"/>
      <c r="H21" s="109"/>
      <c r="I21" s="109"/>
      <c r="J21" s="109"/>
      <c r="K21" s="109"/>
      <c r="L21" s="109"/>
      <c r="M21" s="109"/>
      <c r="N21" s="110"/>
    </row>
    <row r="22" spans="1:14" ht="21" customHeight="1" x14ac:dyDescent="0.15">
      <c r="A22" s="111" t="s">
        <v>465</v>
      </c>
      <c r="B22" s="112"/>
      <c r="C22" s="112"/>
      <c r="D22" s="112"/>
      <c r="E22" s="112"/>
      <c r="F22" s="112"/>
      <c r="G22" s="112"/>
      <c r="H22" s="112"/>
      <c r="I22" s="112"/>
      <c r="J22" s="112"/>
      <c r="K22" s="112"/>
      <c r="L22" s="112"/>
      <c r="M22" s="112"/>
      <c r="N22" s="113"/>
    </row>
    <row r="23" spans="1:14" ht="21" customHeight="1" thickBot="1" x14ac:dyDescent="0.2">
      <c r="A23" s="114" t="s">
        <v>466</v>
      </c>
      <c r="B23" s="115"/>
      <c r="C23" s="115"/>
      <c r="D23" s="115"/>
      <c r="E23" s="115"/>
      <c r="F23" s="115"/>
      <c r="G23" s="115"/>
      <c r="H23" s="115"/>
      <c r="I23" s="115"/>
      <c r="J23" s="115"/>
      <c r="K23" s="115"/>
      <c r="L23" s="115"/>
      <c r="M23" s="115"/>
      <c r="N23" s="116"/>
    </row>
  </sheetData>
  <sheetProtection algorithmName="SHA-512" hashValue="5UTj5W8ZqTVcbjukSfWyiwsWE1IUj6rfEmD9KDUYjCNoHnDv8GrS3a1AzPEYOopp2rMj9e0nPeIonheyOsYlbw==" saltValue="rpaWVBiebkhY0510cERSDA==" spinCount="100000" sheet="1" selectLockedCells="1"/>
  <mergeCells count="10">
    <mergeCell ref="B18:H18"/>
    <mergeCell ref="J18:K18"/>
    <mergeCell ref="M18:N18"/>
    <mergeCell ref="A1:N2"/>
    <mergeCell ref="B4:H4"/>
    <mergeCell ref="J4:K4"/>
    <mergeCell ref="M4:N4"/>
    <mergeCell ref="B11:H11"/>
    <mergeCell ref="J11:K11"/>
    <mergeCell ref="M11:N11"/>
  </mergeCells>
  <phoneticPr fontId="1"/>
  <pageMargins left="0.7" right="0.7" top="0.75" bottom="0.75" header="0.3" footer="0.3"/>
  <pageSetup paperSize="9" scale="83" orientation="landscape" horizontalDpi="0" verticalDpi="0" r:id="rId1"/>
  <colBreaks count="1" manualBreakCount="1">
    <brk id="15" max="30" man="1"/>
  </colBreaks>
  <extLst>
    <ext xmlns:x14="http://schemas.microsoft.com/office/spreadsheetml/2009/9/main" uri="{CCE6A557-97BC-4b89-ADB6-D9C93CAAB3DF}">
      <x14:dataValidations xmlns:xm="http://schemas.microsoft.com/office/excel/2006/main" count="2">
        <x14:dataValidation imeMode="halfAlpha" allowBlank="1" showInputMessage="1" showErrorMessage="1" xr:uid="{00000000-0002-0000-0600-000000000000}">
          <xm:sqref>TUP983060:TVB983060 JF4:JJ4 TB4:TF4 ACX4:ADB4 AMT4:AMX4 AWP4:AWT4 BGL4:BGP4 BQH4:BQL4 CAD4:CAH4 CJZ4:CKD4 CTV4:CTZ4 DDR4:DDV4 DNN4:DNR4 DXJ4:DXN4 EHF4:EHJ4 ERB4:ERF4 FAX4:FBB4 FKT4:FKX4 FUP4:FUT4 GEL4:GEP4 GOH4:GOL4 GYD4:GYH4 HHZ4:HID4 HRV4:HRZ4 IBR4:IBV4 ILN4:ILR4 IVJ4:IVN4 JFF4:JFJ4 JPB4:JPF4 JYX4:JZB4 KIT4:KIX4 KSP4:KST4 LCL4:LCP4 LMH4:LML4 LWD4:LWH4 MFZ4:MGD4 MPV4:MPZ4 MZR4:MZV4 NJN4:NJR4 NTJ4:NTN4 ODF4:ODJ4 ONB4:ONF4 OWX4:OXB4 PGT4:PGX4 PQP4:PQT4 QAL4:QAP4 QKH4:QKL4 QUD4:QUH4 RDZ4:RED4 RNV4:RNZ4 RXR4:RXV4 SHN4:SHR4 SRJ4:SRN4 TBF4:TBJ4 TLB4:TLF4 TUX4:TVB4 UET4:UEX4 UOP4:UOT4 UYL4:UYP4 VIH4:VIL4 VSD4:VSH4 WBZ4:WCD4 WLV4:WLZ4 WVR4:WVV4 J65504:N65504 JF65504:JJ65504 TB65504:TF65504 ACX65504:ADB65504 AMT65504:AMX65504 AWP65504:AWT65504 BGL65504:BGP65504 BQH65504:BQL65504 CAD65504:CAH65504 CJZ65504:CKD65504 CTV65504:CTZ65504 DDR65504:DDV65504 DNN65504:DNR65504 DXJ65504:DXN65504 EHF65504:EHJ65504 ERB65504:ERF65504 FAX65504:FBB65504 FKT65504:FKX65504 FUP65504:FUT65504 GEL65504:GEP65504 GOH65504:GOL65504 GYD65504:GYH65504 HHZ65504:HID65504 HRV65504:HRZ65504 IBR65504:IBV65504 ILN65504:ILR65504 IVJ65504:IVN65504 JFF65504:JFJ65504 JPB65504:JPF65504 JYX65504:JZB65504 KIT65504:KIX65504 KSP65504:KST65504 LCL65504:LCP65504 LMH65504:LML65504 LWD65504:LWH65504 MFZ65504:MGD65504 MPV65504:MPZ65504 MZR65504:MZV65504 NJN65504:NJR65504 NTJ65504:NTN65504 ODF65504:ODJ65504 ONB65504:ONF65504 OWX65504:OXB65504 PGT65504:PGX65504 PQP65504:PQT65504 QAL65504:QAP65504 QKH65504:QKL65504 QUD65504:QUH65504 RDZ65504:RED65504 RNV65504:RNZ65504 RXR65504:RXV65504 SHN65504:SHR65504 SRJ65504:SRN65504 TBF65504:TBJ65504 TLB65504:TLF65504 TUX65504:TVB65504 UET65504:UEX65504 UOP65504:UOT65504 UYL65504:UYP65504 VIH65504:VIL65504 VSD65504:VSH65504 WBZ65504:WCD65504 WLV65504:WLZ65504 WVR65504:WVV65504 J131040:N131040 JF131040:JJ131040 TB131040:TF131040 ACX131040:ADB131040 AMT131040:AMX131040 AWP131040:AWT131040 BGL131040:BGP131040 BQH131040:BQL131040 CAD131040:CAH131040 CJZ131040:CKD131040 CTV131040:CTZ131040 DDR131040:DDV131040 DNN131040:DNR131040 DXJ131040:DXN131040 EHF131040:EHJ131040 ERB131040:ERF131040 FAX131040:FBB131040 FKT131040:FKX131040 FUP131040:FUT131040 GEL131040:GEP131040 GOH131040:GOL131040 GYD131040:GYH131040 HHZ131040:HID131040 HRV131040:HRZ131040 IBR131040:IBV131040 ILN131040:ILR131040 IVJ131040:IVN131040 JFF131040:JFJ131040 JPB131040:JPF131040 JYX131040:JZB131040 KIT131040:KIX131040 KSP131040:KST131040 LCL131040:LCP131040 LMH131040:LML131040 LWD131040:LWH131040 MFZ131040:MGD131040 MPV131040:MPZ131040 MZR131040:MZV131040 NJN131040:NJR131040 NTJ131040:NTN131040 ODF131040:ODJ131040 ONB131040:ONF131040 OWX131040:OXB131040 PGT131040:PGX131040 PQP131040:PQT131040 QAL131040:QAP131040 QKH131040:QKL131040 QUD131040:QUH131040 RDZ131040:RED131040 RNV131040:RNZ131040 RXR131040:RXV131040 SHN131040:SHR131040 SRJ131040:SRN131040 TBF131040:TBJ131040 TLB131040:TLF131040 TUX131040:TVB131040 UET131040:UEX131040 UOP131040:UOT131040 UYL131040:UYP131040 VIH131040:VIL131040 VSD131040:VSH131040 WBZ131040:WCD131040 WLV131040:WLZ131040 WVR131040:WVV131040 J196576:N196576 JF196576:JJ196576 TB196576:TF196576 ACX196576:ADB196576 AMT196576:AMX196576 AWP196576:AWT196576 BGL196576:BGP196576 BQH196576:BQL196576 CAD196576:CAH196576 CJZ196576:CKD196576 CTV196576:CTZ196576 DDR196576:DDV196576 DNN196576:DNR196576 DXJ196576:DXN196576 EHF196576:EHJ196576 ERB196576:ERF196576 FAX196576:FBB196576 FKT196576:FKX196576 FUP196576:FUT196576 GEL196576:GEP196576 GOH196576:GOL196576 GYD196576:GYH196576 HHZ196576:HID196576 HRV196576:HRZ196576 IBR196576:IBV196576 ILN196576:ILR196576 IVJ196576:IVN196576 JFF196576:JFJ196576 JPB196576:JPF196576 JYX196576:JZB196576 KIT196576:KIX196576 KSP196576:KST196576 LCL196576:LCP196576 LMH196576:LML196576 LWD196576:LWH196576 MFZ196576:MGD196576 MPV196576:MPZ196576 MZR196576:MZV196576 NJN196576:NJR196576 NTJ196576:NTN196576 ODF196576:ODJ196576 ONB196576:ONF196576 OWX196576:OXB196576 PGT196576:PGX196576 PQP196576:PQT196576 QAL196576:QAP196576 QKH196576:QKL196576 QUD196576:QUH196576 RDZ196576:RED196576 RNV196576:RNZ196576 RXR196576:RXV196576 SHN196576:SHR196576 SRJ196576:SRN196576 TBF196576:TBJ196576 TLB196576:TLF196576 TUX196576:TVB196576 UET196576:UEX196576 UOP196576:UOT196576 UYL196576:UYP196576 VIH196576:VIL196576 VSD196576:VSH196576 WBZ196576:WCD196576 WLV196576:WLZ196576 WVR196576:WVV196576 J262112:N262112 JF262112:JJ262112 TB262112:TF262112 ACX262112:ADB262112 AMT262112:AMX262112 AWP262112:AWT262112 BGL262112:BGP262112 BQH262112:BQL262112 CAD262112:CAH262112 CJZ262112:CKD262112 CTV262112:CTZ262112 DDR262112:DDV262112 DNN262112:DNR262112 DXJ262112:DXN262112 EHF262112:EHJ262112 ERB262112:ERF262112 FAX262112:FBB262112 FKT262112:FKX262112 FUP262112:FUT262112 GEL262112:GEP262112 GOH262112:GOL262112 GYD262112:GYH262112 HHZ262112:HID262112 HRV262112:HRZ262112 IBR262112:IBV262112 ILN262112:ILR262112 IVJ262112:IVN262112 JFF262112:JFJ262112 JPB262112:JPF262112 JYX262112:JZB262112 KIT262112:KIX262112 KSP262112:KST262112 LCL262112:LCP262112 LMH262112:LML262112 LWD262112:LWH262112 MFZ262112:MGD262112 MPV262112:MPZ262112 MZR262112:MZV262112 NJN262112:NJR262112 NTJ262112:NTN262112 ODF262112:ODJ262112 ONB262112:ONF262112 OWX262112:OXB262112 PGT262112:PGX262112 PQP262112:PQT262112 QAL262112:QAP262112 QKH262112:QKL262112 QUD262112:QUH262112 RDZ262112:RED262112 RNV262112:RNZ262112 RXR262112:RXV262112 SHN262112:SHR262112 SRJ262112:SRN262112 TBF262112:TBJ262112 TLB262112:TLF262112 TUX262112:TVB262112 UET262112:UEX262112 UOP262112:UOT262112 UYL262112:UYP262112 VIH262112:VIL262112 VSD262112:VSH262112 WBZ262112:WCD262112 WLV262112:WLZ262112 WVR262112:WVV262112 J327648:N327648 JF327648:JJ327648 TB327648:TF327648 ACX327648:ADB327648 AMT327648:AMX327648 AWP327648:AWT327648 BGL327648:BGP327648 BQH327648:BQL327648 CAD327648:CAH327648 CJZ327648:CKD327648 CTV327648:CTZ327648 DDR327648:DDV327648 DNN327648:DNR327648 DXJ327648:DXN327648 EHF327648:EHJ327648 ERB327648:ERF327648 FAX327648:FBB327648 FKT327648:FKX327648 FUP327648:FUT327648 GEL327648:GEP327648 GOH327648:GOL327648 GYD327648:GYH327648 HHZ327648:HID327648 HRV327648:HRZ327648 IBR327648:IBV327648 ILN327648:ILR327648 IVJ327648:IVN327648 JFF327648:JFJ327648 JPB327648:JPF327648 JYX327648:JZB327648 KIT327648:KIX327648 KSP327648:KST327648 LCL327648:LCP327648 LMH327648:LML327648 LWD327648:LWH327648 MFZ327648:MGD327648 MPV327648:MPZ327648 MZR327648:MZV327648 NJN327648:NJR327648 NTJ327648:NTN327648 ODF327648:ODJ327648 ONB327648:ONF327648 OWX327648:OXB327648 PGT327648:PGX327648 PQP327648:PQT327648 QAL327648:QAP327648 QKH327648:QKL327648 QUD327648:QUH327648 RDZ327648:RED327648 RNV327648:RNZ327648 RXR327648:RXV327648 SHN327648:SHR327648 SRJ327648:SRN327648 TBF327648:TBJ327648 TLB327648:TLF327648 TUX327648:TVB327648 UET327648:UEX327648 UOP327648:UOT327648 UYL327648:UYP327648 VIH327648:VIL327648 VSD327648:VSH327648 WBZ327648:WCD327648 WLV327648:WLZ327648 WVR327648:WVV327648 J393184:N393184 JF393184:JJ393184 TB393184:TF393184 ACX393184:ADB393184 AMT393184:AMX393184 AWP393184:AWT393184 BGL393184:BGP393184 BQH393184:BQL393184 CAD393184:CAH393184 CJZ393184:CKD393184 CTV393184:CTZ393184 DDR393184:DDV393184 DNN393184:DNR393184 DXJ393184:DXN393184 EHF393184:EHJ393184 ERB393184:ERF393184 FAX393184:FBB393184 FKT393184:FKX393184 FUP393184:FUT393184 GEL393184:GEP393184 GOH393184:GOL393184 GYD393184:GYH393184 HHZ393184:HID393184 HRV393184:HRZ393184 IBR393184:IBV393184 ILN393184:ILR393184 IVJ393184:IVN393184 JFF393184:JFJ393184 JPB393184:JPF393184 JYX393184:JZB393184 KIT393184:KIX393184 KSP393184:KST393184 LCL393184:LCP393184 LMH393184:LML393184 LWD393184:LWH393184 MFZ393184:MGD393184 MPV393184:MPZ393184 MZR393184:MZV393184 NJN393184:NJR393184 NTJ393184:NTN393184 ODF393184:ODJ393184 ONB393184:ONF393184 OWX393184:OXB393184 PGT393184:PGX393184 PQP393184:PQT393184 QAL393184:QAP393184 QKH393184:QKL393184 QUD393184:QUH393184 RDZ393184:RED393184 RNV393184:RNZ393184 RXR393184:RXV393184 SHN393184:SHR393184 SRJ393184:SRN393184 TBF393184:TBJ393184 TLB393184:TLF393184 TUX393184:TVB393184 UET393184:UEX393184 UOP393184:UOT393184 UYL393184:UYP393184 VIH393184:VIL393184 VSD393184:VSH393184 WBZ393184:WCD393184 WLV393184:WLZ393184 WVR393184:WVV393184 J458720:N458720 JF458720:JJ458720 TB458720:TF458720 ACX458720:ADB458720 AMT458720:AMX458720 AWP458720:AWT458720 BGL458720:BGP458720 BQH458720:BQL458720 CAD458720:CAH458720 CJZ458720:CKD458720 CTV458720:CTZ458720 DDR458720:DDV458720 DNN458720:DNR458720 DXJ458720:DXN458720 EHF458720:EHJ458720 ERB458720:ERF458720 FAX458720:FBB458720 FKT458720:FKX458720 FUP458720:FUT458720 GEL458720:GEP458720 GOH458720:GOL458720 GYD458720:GYH458720 HHZ458720:HID458720 HRV458720:HRZ458720 IBR458720:IBV458720 ILN458720:ILR458720 IVJ458720:IVN458720 JFF458720:JFJ458720 JPB458720:JPF458720 JYX458720:JZB458720 KIT458720:KIX458720 KSP458720:KST458720 LCL458720:LCP458720 LMH458720:LML458720 LWD458720:LWH458720 MFZ458720:MGD458720 MPV458720:MPZ458720 MZR458720:MZV458720 NJN458720:NJR458720 NTJ458720:NTN458720 ODF458720:ODJ458720 ONB458720:ONF458720 OWX458720:OXB458720 PGT458720:PGX458720 PQP458720:PQT458720 QAL458720:QAP458720 QKH458720:QKL458720 QUD458720:QUH458720 RDZ458720:RED458720 RNV458720:RNZ458720 RXR458720:RXV458720 SHN458720:SHR458720 SRJ458720:SRN458720 TBF458720:TBJ458720 TLB458720:TLF458720 TUX458720:TVB458720 UET458720:UEX458720 UOP458720:UOT458720 UYL458720:UYP458720 VIH458720:VIL458720 VSD458720:VSH458720 WBZ458720:WCD458720 WLV458720:WLZ458720 WVR458720:WVV458720 J524256:N524256 JF524256:JJ524256 TB524256:TF524256 ACX524256:ADB524256 AMT524256:AMX524256 AWP524256:AWT524256 BGL524256:BGP524256 BQH524256:BQL524256 CAD524256:CAH524256 CJZ524256:CKD524256 CTV524256:CTZ524256 DDR524256:DDV524256 DNN524256:DNR524256 DXJ524256:DXN524256 EHF524256:EHJ524256 ERB524256:ERF524256 FAX524256:FBB524256 FKT524256:FKX524256 FUP524256:FUT524256 GEL524256:GEP524256 GOH524256:GOL524256 GYD524256:GYH524256 HHZ524256:HID524256 HRV524256:HRZ524256 IBR524256:IBV524256 ILN524256:ILR524256 IVJ524256:IVN524256 JFF524256:JFJ524256 JPB524256:JPF524256 JYX524256:JZB524256 KIT524256:KIX524256 KSP524256:KST524256 LCL524256:LCP524256 LMH524256:LML524256 LWD524256:LWH524256 MFZ524256:MGD524256 MPV524256:MPZ524256 MZR524256:MZV524256 NJN524256:NJR524256 NTJ524256:NTN524256 ODF524256:ODJ524256 ONB524256:ONF524256 OWX524256:OXB524256 PGT524256:PGX524256 PQP524256:PQT524256 QAL524256:QAP524256 QKH524256:QKL524256 QUD524256:QUH524256 RDZ524256:RED524256 RNV524256:RNZ524256 RXR524256:RXV524256 SHN524256:SHR524256 SRJ524256:SRN524256 TBF524256:TBJ524256 TLB524256:TLF524256 TUX524256:TVB524256 UET524256:UEX524256 UOP524256:UOT524256 UYL524256:UYP524256 VIH524256:VIL524256 VSD524256:VSH524256 WBZ524256:WCD524256 WLV524256:WLZ524256 WVR524256:WVV524256 J589792:N589792 JF589792:JJ589792 TB589792:TF589792 ACX589792:ADB589792 AMT589792:AMX589792 AWP589792:AWT589792 BGL589792:BGP589792 BQH589792:BQL589792 CAD589792:CAH589792 CJZ589792:CKD589792 CTV589792:CTZ589792 DDR589792:DDV589792 DNN589792:DNR589792 DXJ589792:DXN589792 EHF589792:EHJ589792 ERB589792:ERF589792 FAX589792:FBB589792 FKT589792:FKX589792 FUP589792:FUT589792 GEL589792:GEP589792 GOH589792:GOL589792 GYD589792:GYH589792 HHZ589792:HID589792 HRV589792:HRZ589792 IBR589792:IBV589792 ILN589792:ILR589792 IVJ589792:IVN589792 JFF589792:JFJ589792 JPB589792:JPF589792 JYX589792:JZB589792 KIT589792:KIX589792 KSP589792:KST589792 LCL589792:LCP589792 LMH589792:LML589792 LWD589792:LWH589792 MFZ589792:MGD589792 MPV589792:MPZ589792 MZR589792:MZV589792 NJN589792:NJR589792 NTJ589792:NTN589792 ODF589792:ODJ589792 ONB589792:ONF589792 OWX589792:OXB589792 PGT589792:PGX589792 PQP589792:PQT589792 QAL589792:QAP589792 QKH589792:QKL589792 QUD589792:QUH589792 RDZ589792:RED589792 RNV589792:RNZ589792 RXR589792:RXV589792 SHN589792:SHR589792 SRJ589792:SRN589792 TBF589792:TBJ589792 TLB589792:TLF589792 TUX589792:TVB589792 UET589792:UEX589792 UOP589792:UOT589792 UYL589792:UYP589792 VIH589792:VIL589792 VSD589792:VSH589792 WBZ589792:WCD589792 WLV589792:WLZ589792 WVR589792:WVV589792 J655328:N655328 JF655328:JJ655328 TB655328:TF655328 ACX655328:ADB655328 AMT655328:AMX655328 AWP655328:AWT655328 BGL655328:BGP655328 BQH655328:BQL655328 CAD655328:CAH655328 CJZ655328:CKD655328 CTV655328:CTZ655328 DDR655328:DDV655328 DNN655328:DNR655328 DXJ655328:DXN655328 EHF655328:EHJ655328 ERB655328:ERF655328 FAX655328:FBB655328 FKT655328:FKX655328 FUP655328:FUT655328 GEL655328:GEP655328 GOH655328:GOL655328 GYD655328:GYH655328 HHZ655328:HID655328 HRV655328:HRZ655328 IBR655328:IBV655328 ILN655328:ILR655328 IVJ655328:IVN655328 JFF655328:JFJ655328 JPB655328:JPF655328 JYX655328:JZB655328 KIT655328:KIX655328 KSP655328:KST655328 LCL655328:LCP655328 LMH655328:LML655328 LWD655328:LWH655328 MFZ655328:MGD655328 MPV655328:MPZ655328 MZR655328:MZV655328 NJN655328:NJR655328 NTJ655328:NTN655328 ODF655328:ODJ655328 ONB655328:ONF655328 OWX655328:OXB655328 PGT655328:PGX655328 PQP655328:PQT655328 QAL655328:QAP655328 QKH655328:QKL655328 QUD655328:QUH655328 RDZ655328:RED655328 RNV655328:RNZ655328 RXR655328:RXV655328 SHN655328:SHR655328 SRJ655328:SRN655328 TBF655328:TBJ655328 TLB655328:TLF655328 TUX655328:TVB655328 UET655328:UEX655328 UOP655328:UOT655328 UYL655328:UYP655328 VIH655328:VIL655328 VSD655328:VSH655328 WBZ655328:WCD655328 WLV655328:WLZ655328 WVR655328:WVV655328 J720864:N720864 JF720864:JJ720864 TB720864:TF720864 ACX720864:ADB720864 AMT720864:AMX720864 AWP720864:AWT720864 BGL720864:BGP720864 BQH720864:BQL720864 CAD720864:CAH720864 CJZ720864:CKD720864 CTV720864:CTZ720864 DDR720864:DDV720864 DNN720864:DNR720864 DXJ720864:DXN720864 EHF720864:EHJ720864 ERB720864:ERF720864 FAX720864:FBB720864 FKT720864:FKX720864 FUP720864:FUT720864 GEL720864:GEP720864 GOH720864:GOL720864 GYD720864:GYH720864 HHZ720864:HID720864 HRV720864:HRZ720864 IBR720864:IBV720864 ILN720864:ILR720864 IVJ720864:IVN720864 JFF720864:JFJ720864 JPB720864:JPF720864 JYX720864:JZB720864 KIT720864:KIX720864 KSP720864:KST720864 LCL720864:LCP720864 LMH720864:LML720864 LWD720864:LWH720864 MFZ720864:MGD720864 MPV720864:MPZ720864 MZR720864:MZV720864 NJN720864:NJR720864 NTJ720864:NTN720864 ODF720864:ODJ720864 ONB720864:ONF720864 OWX720864:OXB720864 PGT720864:PGX720864 PQP720864:PQT720864 QAL720864:QAP720864 QKH720864:QKL720864 QUD720864:QUH720864 RDZ720864:RED720864 RNV720864:RNZ720864 RXR720864:RXV720864 SHN720864:SHR720864 SRJ720864:SRN720864 TBF720864:TBJ720864 TLB720864:TLF720864 TUX720864:TVB720864 UET720864:UEX720864 UOP720864:UOT720864 UYL720864:UYP720864 VIH720864:VIL720864 VSD720864:VSH720864 WBZ720864:WCD720864 WLV720864:WLZ720864 WVR720864:WVV720864 J786400:N786400 JF786400:JJ786400 TB786400:TF786400 ACX786400:ADB786400 AMT786400:AMX786400 AWP786400:AWT786400 BGL786400:BGP786400 BQH786400:BQL786400 CAD786400:CAH786400 CJZ786400:CKD786400 CTV786400:CTZ786400 DDR786400:DDV786400 DNN786400:DNR786400 DXJ786400:DXN786400 EHF786400:EHJ786400 ERB786400:ERF786400 FAX786400:FBB786400 FKT786400:FKX786400 FUP786400:FUT786400 GEL786400:GEP786400 GOH786400:GOL786400 GYD786400:GYH786400 HHZ786400:HID786400 HRV786400:HRZ786400 IBR786400:IBV786400 ILN786400:ILR786400 IVJ786400:IVN786400 JFF786400:JFJ786400 JPB786400:JPF786400 JYX786400:JZB786400 KIT786400:KIX786400 KSP786400:KST786400 LCL786400:LCP786400 LMH786400:LML786400 LWD786400:LWH786400 MFZ786400:MGD786400 MPV786400:MPZ786400 MZR786400:MZV786400 NJN786400:NJR786400 NTJ786400:NTN786400 ODF786400:ODJ786400 ONB786400:ONF786400 OWX786400:OXB786400 PGT786400:PGX786400 PQP786400:PQT786400 QAL786400:QAP786400 QKH786400:QKL786400 QUD786400:QUH786400 RDZ786400:RED786400 RNV786400:RNZ786400 RXR786400:RXV786400 SHN786400:SHR786400 SRJ786400:SRN786400 TBF786400:TBJ786400 TLB786400:TLF786400 TUX786400:TVB786400 UET786400:UEX786400 UOP786400:UOT786400 UYL786400:UYP786400 VIH786400:VIL786400 VSD786400:VSH786400 WBZ786400:WCD786400 WLV786400:WLZ786400 WVR786400:WVV786400 J851936:N851936 JF851936:JJ851936 TB851936:TF851936 ACX851936:ADB851936 AMT851936:AMX851936 AWP851936:AWT851936 BGL851936:BGP851936 BQH851936:BQL851936 CAD851936:CAH851936 CJZ851936:CKD851936 CTV851936:CTZ851936 DDR851936:DDV851936 DNN851936:DNR851936 DXJ851936:DXN851936 EHF851936:EHJ851936 ERB851936:ERF851936 FAX851936:FBB851936 FKT851936:FKX851936 FUP851936:FUT851936 GEL851936:GEP851936 GOH851936:GOL851936 GYD851936:GYH851936 HHZ851936:HID851936 HRV851936:HRZ851936 IBR851936:IBV851936 ILN851936:ILR851936 IVJ851936:IVN851936 JFF851936:JFJ851936 JPB851936:JPF851936 JYX851936:JZB851936 KIT851936:KIX851936 KSP851936:KST851936 LCL851936:LCP851936 LMH851936:LML851936 LWD851936:LWH851936 MFZ851936:MGD851936 MPV851936:MPZ851936 MZR851936:MZV851936 NJN851936:NJR851936 NTJ851936:NTN851936 ODF851936:ODJ851936 ONB851936:ONF851936 OWX851936:OXB851936 PGT851936:PGX851936 PQP851936:PQT851936 QAL851936:QAP851936 QKH851936:QKL851936 QUD851936:QUH851936 RDZ851936:RED851936 RNV851936:RNZ851936 RXR851936:RXV851936 SHN851936:SHR851936 SRJ851936:SRN851936 TBF851936:TBJ851936 TLB851936:TLF851936 TUX851936:TVB851936 UET851936:UEX851936 UOP851936:UOT851936 UYL851936:UYP851936 VIH851936:VIL851936 VSD851936:VSH851936 WBZ851936:WCD851936 WLV851936:WLZ851936 WVR851936:WVV851936 J917472:N917472 JF917472:JJ917472 TB917472:TF917472 ACX917472:ADB917472 AMT917472:AMX917472 AWP917472:AWT917472 BGL917472:BGP917472 BQH917472:BQL917472 CAD917472:CAH917472 CJZ917472:CKD917472 CTV917472:CTZ917472 DDR917472:DDV917472 DNN917472:DNR917472 DXJ917472:DXN917472 EHF917472:EHJ917472 ERB917472:ERF917472 FAX917472:FBB917472 FKT917472:FKX917472 FUP917472:FUT917472 GEL917472:GEP917472 GOH917472:GOL917472 GYD917472:GYH917472 HHZ917472:HID917472 HRV917472:HRZ917472 IBR917472:IBV917472 ILN917472:ILR917472 IVJ917472:IVN917472 JFF917472:JFJ917472 JPB917472:JPF917472 JYX917472:JZB917472 KIT917472:KIX917472 KSP917472:KST917472 LCL917472:LCP917472 LMH917472:LML917472 LWD917472:LWH917472 MFZ917472:MGD917472 MPV917472:MPZ917472 MZR917472:MZV917472 NJN917472:NJR917472 NTJ917472:NTN917472 ODF917472:ODJ917472 ONB917472:ONF917472 OWX917472:OXB917472 PGT917472:PGX917472 PQP917472:PQT917472 QAL917472:QAP917472 QKH917472:QKL917472 QUD917472:QUH917472 RDZ917472:RED917472 RNV917472:RNZ917472 RXR917472:RXV917472 SHN917472:SHR917472 SRJ917472:SRN917472 TBF917472:TBJ917472 TLB917472:TLF917472 TUX917472:TVB917472 UET917472:UEX917472 UOP917472:UOT917472 UYL917472:UYP917472 VIH917472:VIL917472 VSD917472:VSH917472 WBZ917472:WCD917472 WLV917472:WLZ917472 WVR917472:WVV917472 J983008:N983008 JF983008:JJ983008 TB983008:TF983008 ACX983008:ADB983008 AMT983008:AMX983008 AWP983008:AWT983008 BGL983008:BGP983008 BQH983008:BQL983008 CAD983008:CAH983008 CJZ983008:CKD983008 CTV983008:CTZ983008 DDR983008:DDV983008 DNN983008:DNR983008 DXJ983008:DXN983008 EHF983008:EHJ983008 ERB983008:ERF983008 FAX983008:FBB983008 FKT983008:FKX983008 FUP983008:FUT983008 GEL983008:GEP983008 GOH983008:GOL983008 GYD983008:GYH983008 HHZ983008:HID983008 HRV983008:HRZ983008 IBR983008:IBV983008 ILN983008:ILR983008 IVJ983008:IVN983008 JFF983008:JFJ983008 JPB983008:JPF983008 JYX983008:JZB983008 KIT983008:KIX983008 KSP983008:KST983008 LCL983008:LCP983008 LMH983008:LML983008 LWD983008:LWH983008 MFZ983008:MGD983008 MPV983008:MPZ983008 MZR983008:MZV983008 NJN983008:NJR983008 NTJ983008:NTN983008 ODF983008:ODJ983008 ONB983008:ONF983008 OWX983008:OXB983008 PGT983008:PGX983008 PQP983008:PQT983008 QAL983008:QAP983008 QKH983008:QKL983008 QUD983008:QUH983008 RDZ983008:RED983008 RNV983008:RNZ983008 RXR983008:RXV983008 SHN983008:SHR983008 SRJ983008:SRN983008 TBF983008:TBJ983008 TLB983008:TLF983008 TUX983008:TVB983008 UET983008:UEX983008 UOP983008:UOT983008 UYL983008:UYP983008 VIH983008:VIL983008 VSD983008:VSH983008 WBZ983008:WCD983008 WLV983008:WLZ983008 WVR983008:WVV983008 UEL983060:UEX983060 IX6:JJ6 ST6:TF6 ACP6:ADB6 AML6:AMX6 AWH6:AWT6 BGD6:BGP6 BPZ6:BQL6 BZV6:CAH6 CJR6:CKD6 CTN6:CTZ6 DDJ6:DDV6 DNF6:DNR6 DXB6:DXN6 EGX6:EHJ6 EQT6:ERF6 FAP6:FBB6 FKL6:FKX6 FUH6:FUT6 GED6:GEP6 GNZ6:GOL6 GXV6:GYH6 HHR6:HID6 HRN6:HRZ6 IBJ6:IBV6 ILF6:ILR6 IVB6:IVN6 JEX6:JFJ6 JOT6:JPF6 JYP6:JZB6 KIL6:KIX6 KSH6:KST6 LCD6:LCP6 LLZ6:LML6 LVV6:LWH6 MFR6:MGD6 MPN6:MPZ6 MZJ6:MZV6 NJF6:NJR6 NTB6:NTN6 OCX6:ODJ6 OMT6:ONF6 OWP6:OXB6 PGL6:PGX6 PQH6:PQT6 QAD6:QAP6 QJZ6:QKL6 QTV6:QUH6 RDR6:RED6 RNN6:RNZ6 RXJ6:RXV6 SHF6:SHR6 SRB6:SRN6 TAX6:TBJ6 TKT6:TLF6 TUP6:TVB6 UEL6:UEX6 UOH6:UOT6 UYD6:UYP6 VHZ6:VIL6 VRV6:VSH6 WBR6:WCD6 WLN6:WLZ6 WVJ6:WVV6 B65506:N65506 IX65506:JJ65506 ST65506:TF65506 ACP65506:ADB65506 AML65506:AMX65506 AWH65506:AWT65506 BGD65506:BGP65506 BPZ65506:BQL65506 BZV65506:CAH65506 CJR65506:CKD65506 CTN65506:CTZ65506 DDJ65506:DDV65506 DNF65506:DNR65506 DXB65506:DXN65506 EGX65506:EHJ65506 EQT65506:ERF65506 FAP65506:FBB65506 FKL65506:FKX65506 FUH65506:FUT65506 GED65506:GEP65506 GNZ65506:GOL65506 GXV65506:GYH65506 HHR65506:HID65506 HRN65506:HRZ65506 IBJ65506:IBV65506 ILF65506:ILR65506 IVB65506:IVN65506 JEX65506:JFJ65506 JOT65506:JPF65506 JYP65506:JZB65506 KIL65506:KIX65506 KSH65506:KST65506 LCD65506:LCP65506 LLZ65506:LML65506 LVV65506:LWH65506 MFR65506:MGD65506 MPN65506:MPZ65506 MZJ65506:MZV65506 NJF65506:NJR65506 NTB65506:NTN65506 OCX65506:ODJ65506 OMT65506:ONF65506 OWP65506:OXB65506 PGL65506:PGX65506 PQH65506:PQT65506 QAD65506:QAP65506 QJZ65506:QKL65506 QTV65506:QUH65506 RDR65506:RED65506 RNN65506:RNZ65506 RXJ65506:RXV65506 SHF65506:SHR65506 SRB65506:SRN65506 TAX65506:TBJ65506 TKT65506:TLF65506 TUP65506:TVB65506 UEL65506:UEX65506 UOH65506:UOT65506 UYD65506:UYP65506 VHZ65506:VIL65506 VRV65506:VSH65506 WBR65506:WCD65506 WLN65506:WLZ65506 WVJ65506:WVV65506 B131042:N131042 IX131042:JJ131042 ST131042:TF131042 ACP131042:ADB131042 AML131042:AMX131042 AWH131042:AWT131042 BGD131042:BGP131042 BPZ131042:BQL131042 BZV131042:CAH131042 CJR131042:CKD131042 CTN131042:CTZ131042 DDJ131042:DDV131042 DNF131042:DNR131042 DXB131042:DXN131042 EGX131042:EHJ131042 EQT131042:ERF131042 FAP131042:FBB131042 FKL131042:FKX131042 FUH131042:FUT131042 GED131042:GEP131042 GNZ131042:GOL131042 GXV131042:GYH131042 HHR131042:HID131042 HRN131042:HRZ131042 IBJ131042:IBV131042 ILF131042:ILR131042 IVB131042:IVN131042 JEX131042:JFJ131042 JOT131042:JPF131042 JYP131042:JZB131042 KIL131042:KIX131042 KSH131042:KST131042 LCD131042:LCP131042 LLZ131042:LML131042 LVV131042:LWH131042 MFR131042:MGD131042 MPN131042:MPZ131042 MZJ131042:MZV131042 NJF131042:NJR131042 NTB131042:NTN131042 OCX131042:ODJ131042 OMT131042:ONF131042 OWP131042:OXB131042 PGL131042:PGX131042 PQH131042:PQT131042 QAD131042:QAP131042 QJZ131042:QKL131042 QTV131042:QUH131042 RDR131042:RED131042 RNN131042:RNZ131042 RXJ131042:RXV131042 SHF131042:SHR131042 SRB131042:SRN131042 TAX131042:TBJ131042 TKT131042:TLF131042 TUP131042:TVB131042 UEL131042:UEX131042 UOH131042:UOT131042 UYD131042:UYP131042 VHZ131042:VIL131042 VRV131042:VSH131042 WBR131042:WCD131042 WLN131042:WLZ131042 WVJ131042:WVV131042 B196578:N196578 IX196578:JJ196578 ST196578:TF196578 ACP196578:ADB196578 AML196578:AMX196578 AWH196578:AWT196578 BGD196578:BGP196578 BPZ196578:BQL196578 BZV196578:CAH196578 CJR196578:CKD196578 CTN196578:CTZ196578 DDJ196578:DDV196578 DNF196578:DNR196578 DXB196578:DXN196578 EGX196578:EHJ196578 EQT196578:ERF196578 FAP196578:FBB196578 FKL196578:FKX196578 FUH196578:FUT196578 GED196578:GEP196578 GNZ196578:GOL196578 GXV196578:GYH196578 HHR196578:HID196578 HRN196578:HRZ196578 IBJ196578:IBV196578 ILF196578:ILR196578 IVB196578:IVN196578 JEX196578:JFJ196578 JOT196578:JPF196578 JYP196578:JZB196578 KIL196578:KIX196578 KSH196578:KST196578 LCD196578:LCP196578 LLZ196578:LML196578 LVV196578:LWH196578 MFR196578:MGD196578 MPN196578:MPZ196578 MZJ196578:MZV196578 NJF196578:NJR196578 NTB196578:NTN196578 OCX196578:ODJ196578 OMT196578:ONF196578 OWP196578:OXB196578 PGL196578:PGX196578 PQH196578:PQT196578 QAD196578:QAP196578 QJZ196578:QKL196578 QTV196578:QUH196578 RDR196578:RED196578 RNN196578:RNZ196578 RXJ196578:RXV196578 SHF196578:SHR196578 SRB196578:SRN196578 TAX196578:TBJ196578 TKT196578:TLF196578 TUP196578:TVB196578 UEL196578:UEX196578 UOH196578:UOT196578 UYD196578:UYP196578 VHZ196578:VIL196578 VRV196578:VSH196578 WBR196578:WCD196578 WLN196578:WLZ196578 WVJ196578:WVV196578 B262114:N262114 IX262114:JJ262114 ST262114:TF262114 ACP262114:ADB262114 AML262114:AMX262114 AWH262114:AWT262114 BGD262114:BGP262114 BPZ262114:BQL262114 BZV262114:CAH262114 CJR262114:CKD262114 CTN262114:CTZ262114 DDJ262114:DDV262114 DNF262114:DNR262114 DXB262114:DXN262114 EGX262114:EHJ262114 EQT262114:ERF262114 FAP262114:FBB262114 FKL262114:FKX262114 FUH262114:FUT262114 GED262114:GEP262114 GNZ262114:GOL262114 GXV262114:GYH262114 HHR262114:HID262114 HRN262114:HRZ262114 IBJ262114:IBV262114 ILF262114:ILR262114 IVB262114:IVN262114 JEX262114:JFJ262114 JOT262114:JPF262114 JYP262114:JZB262114 KIL262114:KIX262114 KSH262114:KST262114 LCD262114:LCP262114 LLZ262114:LML262114 LVV262114:LWH262114 MFR262114:MGD262114 MPN262114:MPZ262114 MZJ262114:MZV262114 NJF262114:NJR262114 NTB262114:NTN262114 OCX262114:ODJ262114 OMT262114:ONF262114 OWP262114:OXB262114 PGL262114:PGX262114 PQH262114:PQT262114 QAD262114:QAP262114 QJZ262114:QKL262114 QTV262114:QUH262114 RDR262114:RED262114 RNN262114:RNZ262114 RXJ262114:RXV262114 SHF262114:SHR262114 SRB262114:SRN262114 TAX262114:TBJ262114 TKT262114:TLF262114 TUP262114:TVB262114 UEL262114:UEX262114 UOH262114:UOT262114 UYD262114:UYP262114 VHZ262114:VIL262114 VRV262114:VSH262114 WBR262114:WCD262114 WLN262114:WLZ262114 WVJ262114:WVV262114 B327650:N327650 IX327650:JJ327650 ST327650:TF327650 ACP327650:ADB327650 AML327650:AMX327650 AWH327650:AWT327650 BGD327650:BGP327650 BPZ327650:BQL327650 BZV327650:CAH327650 CJR327650:CKD327650 CTN327650:CTZ327650 DDJ327650:DDV327650 DNF327650:DNR327650 DXB327650:DXN327650 EGX327650:EHJ327650 EQT327650:ERF327650 FAP327650:FBB327650 FKL327650:FKX327650 FUH327650:FUT327650 GED327650:GEP327650 GNZ327650:GOL327650 GXV327650:GYH327650 HHR327650:HID327650 HRN327650:HRZ327650 IBJ327650:IBV327650 ILF327650:ILR327650 IVB327650:IVN327650 JEX327650:JFJ327650 JOT327650:JPF327650 JYP327650:JZB327650 KIL327650:KIX327650 KSH327650:KST327650 LCD327650:LCP327650 LLZ327650:LML327650 LVV327650:LWH327650 MFR327650:MGD327650 MPN327650:MPZ327650 MZJ327650:MZV327650 NJF327650:NJR327650 NTB327650:NTN327650 OCX327650:ODJ327650 OMT327650:ONF327650 OWP327650:OXB327650 PGL327650:PGX327650 PQH327650:PQT327650 QAD327650:QAP327650 QJZ327650:QKL327650 QTV327650:QUH327650 RDR327650:RED327650 RNN327650:RNZ327650 RXJ327650:RXV327650 SHF327650:SHR327650 SRB327650:SRN327650 TAX327650:TBJ327650 TKT327650:TLF327650 TUP327650:TVB327650 UEL327650:UEX327650 UOH327650:UOT327650 UYD327650:UYP327650 VHZ327650:VIL327650 VRV327650:VSH327650 WBR327650:WCD327650 WLN327650:WLZ327650 WVJ327650:WVV327650 B393186:N393186 IX393186:JJ393186 ST393186:TF393186 ACP393186:ADB393186 AML393186:AMX393186 AWH393186:AWT393186 BGD393186:BGP393186 BPZ393186:BQL393186 BZV393186:CAH393186 CJR393186:CKD393186 CTN393186:CTZ393186 DDJ393186:DDV393186 DNF393186:DNR393186 DXB393186:DXN393186 EGX393186:EHJ393186 EQT393186:ERF393186 FAP393186:FBB393186 FKL393186:FKX393186 FUH393186:FUT393186 GED393186:GEP393186 GNZ393186:GOL393186 GXV393186:GYH393186 HHR393186:HID393186 HRN393186:HRZ393186 IBJ393186:IBV393186 ILF393186:ILR393186 IVB393186:IVN393186 JEX393186:JFJ393186 JOT393186:JPF393186 JYP393186:JZB393186 KIL393186:KIX393186 KSH393186:KST393186 LCD393186:LCP393186 LLZ393186:LML393186 LVV393186:LWH393186 MFR393186:MGD393186 MPN393186:MPZ393186 MZJ393186:MZV393186 NJF393186:NJR393186 NTB393186:NTN393186 OCX393186:ODJ393186 OMT393186:ONF393186 OWP393186:OXB393186 PGL393186:PGX393186 PQH393186:PQT393186 QAD393186:QAP393186 QJZ393186:QKL393186 QTV393186:QUH393186 RDR393186:RED393186 RNN393186:RNZ393186 RXJ393186:RXV393186 SHF393186:SHR393186 SRB393186:SRN393186 TAX393186:TBJ393186 TKT393186:TLF393186 TUP393186:TVB393186 UEL393186:UEX393186 UOH393186:UOT393186 UYD393186:UYP393186 VHZ393186:VIL393186 VRV393186:VSH393186 WBR393186:WCD393186 WLN393186:WLZ393186 WVJ393186:WVV393186 B458722:N458722 IX458722:JJ458722 ST458722:TF458722 ACP458722:ADB458722 AML458722:AMX458722 AWH458722:AWT458722 BGD458722:BGP458722 BPZ458722:BQL458722 BZV458722:CAH458722 CJR458722:CKD458722 CTN458722:CTZ458722 DDJ458722:DDV458722 DNF458722:DNR458722 DXB458722:DXN458722 EGX458722:EHJ458722 EQT458722:ERF458722 FAP458722:FBB458722 FKL458722:FKX458722 FUH458722:FUT458722 GED458722:GEP458722 GNZ458722:GOL458722 GXV458722:GYH458722 HHR458722:HID458722 HRN458722:HRZ458722 IBJ458722:IBV458722 ILF458722:ILR458722 IVB458722:IVN458722 JEX458722:JFJ458722 JOT458722:JPF458722 JYP458722:JZB458722 KIL458722:KIX458722 KSH458722:KST458722 LCD458722:LCP458722 LLZ458722:LML458722 LVV458722:LWH458722 MFR458722:MGD458722 MPN458722:MPZ458722 MZJ458722:MZV458722 NJF458722:NJR458722 NTB458722:NTN458722 OCX458722:ODJ458722 OMT458722:ONF458722 OWP458722:OXB458722 PGL458722:PGX458722 PQH458722:PQT458722 QAD458722:QAP458722 QJZ458722:QKL458722 QTV458722:QUH458722 RDR458722:RED458722 RNN458722:RNZ458722 RXJ458722:RXV458722 SHF458722:SHR458722 SRB458722:SRN458722 TAX458722:TBJ458722 TKT458722:TLF458722 TUP458722:TVB458722 UEL458722:UEX458722 UOH458722:UOT458722 UYD458722:UYP458722 VHZ458722:VIL458722 VRV458722:VSH458722 WBR458722:WCD458722 WLN458722:WLZ458722 WVJ458722:WVV458722 B524258:N524258 IX524258:JJ524258 ST524258:TF524258 ACP524258:ADB524258 AML524258:AMX524258 AWH524258:AWT524258 BGD524258:BGP524258 BPZ524258:BQL524258 BZV524258:CAH524258 CJR524258:CKD524258 CTN524258:CTZ524258 DDJ524258:DDV524258 DNF524258:DNR524258 DXB524258:DXN524258 EGX524258:EHJ524258 EQT524258:ERF524258 FAP524258:FBB524258 FKL524258:FKX524258 FUH524258:FUT524258 GED524258:GEP524258 GNZ524258:GOL524258 GXV524258:GYH524258 HHR524258:HID524258 HRN524258:HRZ524258 IBJ524258:IBV524258 ILF524258:ILR524258 IVB524258:IVN524258 JEX524258:JFJ524258 JOT524258:JPF524258 JYP524258:JZB524258 KIL524258:KIX524258 KSH524258:KST524258 LCD524258:LCP524258 LLZ524258:LML524258 LVV524258:LWH524258 MFR524258:MGD524258 MPN524258:MPZ524258 MZJ524258:MZV524258 NJF524258:NJR524258 NTB524258:NTN524258 OCX524258:ODJ524258 OMT524258:ONF524258 OWP524258:OXB524258 PGL524258:PGX524258 PQH524258:PQT524258 QAD524258:QAP524258 QJZ524258:QKL524258 QTV524258:QUH524258 RDR524258:RED524258 RNN524258:RNZ524258 RXJ524258:RXV524258 SHF524258:SHR524258 SRB524258:SRN524258 TAX524258:TBJ524258 TKT524258:TLF524258 TUP524258:TVB524258 UEL524258:UEX524258 UOH524258:UOT524258 UYD524258:UYP524258 VHZ524258:VIL524258 VRV524258:VSH524258 WBR524258:WCD524258 WLN524258:WLZ524258 WVJ524258:WVV524258 B589794:N589794 IX589794:JJ589794 ST589794:TF589794 ACP589794:ADB589794 AML589794:AMX589794 AWH589794:AWT589794 BGD589794:BGP589794 BPZ589794:BQL589794 BZV589794:CAH589794 CJR589794:CKD589794 CTN589794:CTZ589794 DDJ589794:DDV589794 DNF589794:DNR589794 DXB589794:DXN589794 EGX589794:EHJ589794 EQT589794:ERF589794 FAP589794:FBB589794 FKL589794:FKX589794 FUH589794:FUT589794 GED589794:GEP589794 GNZ589794:GOL589794 GXV589794:GYH589794 HHR589794:HID589794 HRN589794:HRZ589794 IBJ589794:IBV589794 ILF589794:ILR589794 IVB589794:IVN589794 JEX589794:JFJ589794 JOT589794:JPF589794 JYP589794:JZB589794 KIL589794:KIX589794 KSH589794:KST589794 LCD589794:LCP589794 LLZ589794:LML589794 LVV589794:LWH589794 MFR589794:MGD589794 MPN589794:MPZ589794 MZJ589794:MZV589794 NJF589794:NJR589794 NTB589794:NTN589794 OCX589794:ODJ589794 OMT589794:ONF589794 OWP589794:OXB589794 PGL589794:PGX589794 PQH589794:PQT589794 QAD589794:QAP589794 QJZ589794:QKL589794 QTV589794:QUH589794 RDR589794:RED589794 RNN589794:RNZ589794 RXJ589794:RXV589794 SHF589794:SHR589794 SRB589794:SRN589794 TAX589794:TBJ589794 TKT589794:TLF589794 TUP589794:TVB589794 UEL589794:UEX589794 UOH589794:UOT589794 UYD589794:UYP589794 VHZ589794:VIL589794 VRV589794:VSH589794 WBR589794:WCD589794 WLN589794:WLZ589794 WVJ589794:WVV589794 B655330:N655330 IX655330:JJ655330 ST655330:TF655330 ACP655330:ADB655330 AML655330:AMX655330 AWH655330:AWT655330 BGD655330:BGP655330 BPZ655330:BQL655330 BZV655330:CAH655330 CJR655330:CKD655330 CTN655330:CTZ655330 DDJ655330:DDV655330 DNF655330:DNR655330 DXB655330:DXN655330 EGX655330:EHJ655330 EQT655330:ERF655330 FAP655330:FBB655330 FKL655330:FKX655330 FUH655330:FUT655330 GED655330:GEP655330 GNZ655330:GOL655330 GXV655330:GYH655330 HHR655330:HID655330 HRN655330:HRZ655330 IBJ655330:IBV655330 ILF655330:ILR655330 IVB655330:IVN655330 JEX655330:JFJ655330 JOT655330:JPF655330 JYP655330:JZB655330 KIL655330:KIX655330 KSH655330:KST655330 LCD655330:LCP655330 LLZ655330:LML655330 LVV655330:LWH655330 MFR655330:MGD655330 MPN655330:MPZ655330 MZJ655330:MZV655330 NJF655330:NJR655330 NTB655330:NTN655330 OCX655330:ODJ655330 OMT655330:ONF655330 OWP655330:OXB655330 PGL655330:PGX655330 PQH655330:PQT655330 QAD655330:QAP655330 QJZ655330:QKL655330 QTV655330:QUH655330 RDR655330:RED655330 RNN655330:RNZ655330 RXJ655330:RXV655330 SHF655330:SHR655330 SRB655330:SRN655330 TAX655330:TBJ655330 TKT655330:TLF655330 TUP655330:TVB655330 UEL655330:UEX655330 UOH655330:UOT655330 UYD655330:UYP655330 VHZ655330:VIL655330 VRV655330:VSH655330 WBR655330:WCD655330 WLN655330:WLZ655330 WVJ655330:WVV655330 B720866:N720866 IX720866:JJ720866 ST720866:TF720866 ACP720866:ADB720866 AML720866:AMX720866 AWH720866:AWT720866 BGD720866:BGP720866 BPZ720866:BQL720866 BZV720866:CAH720866 CJR720866:CKD720866 CTN720866:CTZ720866 DDJ720866:DDV720866 DNF720866:DNR720866 DXB720866:DXN720866 EGX720866:EHJ720866 EQT720866:ERF720866 FAP720866:FBB720866 FKL720866:FKX720866 FUH720866:FUT720866 GED720866:GEP720866 GNZ720866:GOL720866 GXV720866:GYH720866 HHR720866:HID720866 HRN720866:HRZ720866 IBJ720866:IBV720866 ILF720866:ILR720866 IVB720866:IVN720866 JEX720866:JFJ720866 JOT720866:JPF720866 JYP720866:JZB720866 KIL720866:KIX720866 KSH720866:KST720866 LCD720866:LCP720866 LLZ720866:LML720866 LVV720866:LWH720866 MFR720866:MGD720866 MPN720866:MPZ720866 MZJ720866:MZV720866 NJF720866:NJR720866 NTB720866:NTN720866 OCX720866:ODJ720866 OMT720866:ONF720866 OWP720866:OXB720866 PGL720866:PGX720866 PQH720866:PQT720866 QAD720866:QAP720866 QJZ720866:QKL720866 QTV720866:QUH720866 RDR720866:RED720866 RNN720866:RNZ720866 RXJ720866:RXV720866 SHF720866:SHR720866 SRB720866:SRN720866 TAX720866:TBJ720866 TKT720866:TLF720866 TUP720866:TVB720866 UEL720866:UEX720866 UOH720866:UOT720866 UYD720866:UYP720866 VHZ720866:VIL720866 VRV720866:VSH720866 WBR720866:WCD720866 WLN720866:WLZ720866 WVJ720866:WVV720866 B786402:N786402 IX786402:JJ786402 ST786402:TF786402 ACP786402:ADB786402 AML786402:AMX786402 AWH786402:AWT786402 BGD786402:BGP786402 BPZ786402:BQL786402 BZV786402:CAH786402 CJR786402:CKD786402 CTN786402:CTZ786402 DDJ786402:DDV786402 DNF786402:DNR786402 DXB786402:DXN786402 EGX786402:EHJ786402 EQT786402:ERF786402 FAP786402:FBB786402 FKL786402:FKX786402 FUH786402:FUT786402 GED786402:GEP786402 GNZ786402:GOL786402 GXV786402:GYH786402 HHR786402:HID786402 HRN786402:HRZ786402 IBJ786402:IBV786402 ILF786402:ILR786402 IVB786402:IVN786402 JEX786402:JFJ786402 JOT786402:JPF786402 JYP786402:JZB786402 KIL786402:KIX786402 KSH786402:KST786402 LCD786402:LCP786402 LLZ786402:LML786402 LVV786402:LWH786402 MFR786402:MGD786402 MPN786402:MPZ786402 MZJ786402:MZV786402 NJF786402:NJR786402 NTB786402:NTN786402 OCX786402:ODJ786402 OMT786402:ONF786402 OWP786402:OXB786402 PGL786402:PGX786402 PQH786402:PQT786402 QAD786402:QAP786402 QJZ786402:QKL786402 QTV786402:QUH786402 RDR786402:RED786402 RNN786402:RNZ786402 RXJ786402:RXV786402 SHF786402:SHR786402 SRB786402:SRN786402 TAX786402:TBJ786402 TKT786402:TLF786402 TUP786402:TVB786402 UEL786402:UEX786402 UOH786402:UOT786402 UYD786402:UYP786402 VHZ786402:VIL786402 VRV786402:VSH786402 WBR786402:WCD786402 WLN786402:WLZ786402 WVJ786402:WVV786402 B851938:N851938 IX851938:JJ851938 ST851938:TF851938 ACP851938:ADB851938 AML851938:AMX851938 AWH851938:AWT851938 BGD851938:BGP851938 BPZ851938:BQL851938 BZV851938:CAH851938 CJR851938:CKD851938 CTN851938:CTZ851938 DDJ851938:DDV851938 DNF851938:DNR851938 DXB851938:DXN851938 EGX851938:EHJ851938 EQT851938:ERF851938 FAP851938:FBB851938 FKL851938:FKX851938 FUH851938:FUT851938 GED851938:GEP851938 GNZ851938:GOL851938 GXV851938:GYH851938 HHR851938:HID851938 HRN851938:HRZ851938 IBJ851938:IBV851938 ILF851938:ILR851938 IVB851938:IVN851938 JEX851938:JFJ851938 JOT851938:JPF851938 JYP851938:JZB851938 KIL851938:KIX851938 KSH851938:KST851938 LCD851938:LCP851938 LLZ851938:LML851938 LVV851938:LWH851938 MFR851938:MGD851938 MPN851938:MPZ851938 MZJ851938:MZV851938 NJF851938:NJR851938 NTB851938:NTN851938 OCX851938:ODJ851938 OMT851938:ONF851938 OWP851938:OXB851938 PGL851938:PGX851938 PQH851938:PQT851938 QAD851938:QAP851938 QJZ851938:QKL851938 QTV851938:QUH851938 RDR851938:RED851938 RNN851938:RNZ851938 RXJ851938:RXV851938 SHF851938:SHR851938 SRB851938:SRN851938 TAX851938:TBJ851938 TKT851938:TLF851938 TUP851938:TVB851938 UEL851938:UEX851938 UOH851938:UOT851938 UYD851938:UYP851938 VHZ851938:VIL851938 VRV851938:VSH851938 WBR851938:WCD851938 WLN851938:WLZ851938 WVJ851938:WVV851938 B917474:N917474 IX917474:JJ917474 ST917474:TF917474 ACP917474:ADB917474 AML917474:AMX917474 AWH917474:AWT917474 BGD917474:BGP917474 BPZ917474:BQL917474 BZV917474:CAH917474 CJR917474:CKD917474 CTN917474:CTZ917474 DDJ917474:DDV917474 DNF917474:DNR917474 DXB917474:DXN917474 EGX917474:EHJ917474 EQT917474:ERF917474 FAP917474:FBB917474 FKL917474:FKX917474 FUH917474:FUT917474 GED917474:GEP917474 GNZ917474:GOL917474 GXV917474:GYH917474 HHR917474:HID917474 HRN917474:HRZ917474 IBJ917474:IBV917474 ILF917474:ILR917474 IVB917474:IVN917474 JEX917474:JFJ917474 JOT917474:JPF917474 JYP917474:JZB917474 KIL917474:KIX917474 KSH917474:KST917474 LCD917474:LCP917474 LLZ917474:LML917474 LVV917474:LWH917474 MFR917474:MGD917474 MPN917474:MPZ917474 MZJ917474:MZV917474 NJF917474:NJR917474 NTB917474:NTN917474 OCX917474:ODJ917474 OMT917474:ONF917474 OWP917474:OXB917474 PGL917474:PGX917474 PQH917474:PQT917474 QAD917474:QAP917474 QJZ917474:QKL917474 QTV917474:QUH917474 RDR917474:RED917474 RNN917474:RNZ917474 RXJ917474:RXV917474 SHF917474:SHR917474 SRB917474:SRN917474 TAX917474:TBJ917474 TKT917474:TLF917474 TUP917474:TVB917474 UEL917474:UEX917474 UOH917474:UOT917474 UYD917474:UYP917474 VHZ917474:VIL917474 VRV917474:VSH917474 WBR917474:WCD917474 WLN917474:WLZ917474 WVJ917474:WVV917474 B983010:N983010 IX983010:JJ983010 ST983010:TF983010 ACP983010:ADB983010 AML983010:AMX983010 AWH983010:AWT983010 BGD983010:BGP983010 BPZ983010:BQL983010 BZV983010:CAH983010 CJR983010:CKD983010 CTN983010:CTZ983010 DDJ983010:DDV983010 DNF983010:DNR983010 DXB983010:DXN983010 EGX983010:EHJ983010 EQT983010:ERF983010 FAP983010:FBB983010 FKL983010:FKX983010 FUH983010:FUT983010 GED983010:GEP983010 GNZ983010:GOL983010 GXV983010:GYH983010 HHR983010:HID983010 HRN983010:HRZ983010 IBJ983010:IBV983010 ILF983010:ILR983010 IVB983010:IVN983010 JEX983010:JFJ983010 JOT983010:JPF983010 JYP983010:JZB983010 KIL983010:KIX983010 KSH983010:KST983010 LCD983010:LCP983010 LLZ983010:LML983010 LVV983010:LWH983010 MFR983010:MGD983010 MPN983010:MPZ983010 MZJ983010:MZV983010 NJF983010:NJR983010 NTB983010:NTN983010 OCX983010:ODJ983010 OMT983010:ONF983010 OWP983010:OXB983010 PGL983010:PGX983010 PQH983010:PQT983010 QAD983010:QAP983010 QJZ983010:QKL983010 QTV983010:QUH983010 RDR983010:RED983010 RNN983010:RNZ983010 RXJ983010:RXV983010 SHF983010:SHR983010 SRB983010:SRN983010 TAX983010:TBJ983010 TKT983010:TLF983010 TUP983010:TVB983010 UEL983010:UEX983010 UOH983010:UOT983010 UYD983010:UYP983010 VHZ983010:VIL983010 VRV983010:VSH983010 WBR983010:WCD983010 WLN983010:WLZ983010 WVJ983010:WVV983010 UOH983060:UOT983060 IX8:JJ8 ST8:TF8 ACP8:ADB8 AML8:AMX8 AWH8:AWT8 BGD8:BGP8 BPZ8:BQL8 BZV8:CAH8 CJR8:CKD8 CTN8:CTZ8 DDJ8:DDV8 DNF8:DNR8 DXB8:DXN8 EGX8:EHJ8 EQT8:ERF8 FAP8:FBB8 FKL8:FKX8 FUH8:FUT8 GED8:GEP8 GNZ8:GOL8 GXV8:GYH8 HHR8:HID8 HRN8:HRZ8 IBJ8:IBV8 ILF8:ILR8 IVB8:IVN8 JEX8:JFJ8 JOT8:JPF8 JYP8:JZB8 KIL8:KIX8 KSH8:KST8 LCD8:LCP8 LLZ8:LML8 LVV8:LWH8 MFR8:MGD8 MPN8:MPZ8 MZJ8:MZV8 NJF8:NJR8 NTB8:NTN8 OCX8:ODJ8 OMT8:ONF8 OWP8:OXB8 PGL8:PGX8 PQH8:PQT8 QAD8:QAP8 QJZ8:QKL8 QTV8:QUH8 RDR8:RED8 RNN8:RNZ8 RXJ8:RXV8 SHF8:SHR8 SRB8:SRN8 TAX8:TBJ8 TKT8:TLF8 TUP8:TVB8 UEL8:UEX8 UOH8:UOT8 UYD8:UYP8 VHZ8:VIL8 VRV8:VSH8 WBR8:WCD8 WLN8:WLZ8 WVJ8:WVV8 B65508:N65508 IX65508:JJ65508 ST65508:TF65508 ACP65508:ADB65508 AML65508:AMX65508 AWH65508:AWT65508 BGD65508:BGP65508 BPZ65508:BQL65508 BZV65508:CAH65508 CJR65508:CKD65508 CTN65508:CTZ65508 DDJ65508:DDV65508 DNF65508:DNR65508 DXB65508:DXN65508 EGX65508:EHJ65508 EQT65508:ERF65508 FAP65508:FBB65508 FKL65508:FKX65508 FUH65508:FUT65508 GED65508:GEP65508 GNZ65508:GOL65508 GXV65508:GYH65508 HHR65508:HID65508 HRN65508:HRZ65508 IBJ65508:IBV65508 ILF65508:ILR65508 IVB65508:IVN65508 JEX65508:JFJ65508 JOT65508:JPF65508 JYP65508:JZB65508 KIL65508:KIX65508 KSH65508:KST65508 LCD65508:LCP65508 LLZ65508:LML65508 LVV65508:LWH65508 MFR65508:MGD65508 MPN65508:MPZ65508 MZJ65508:MZV65508 NJF65508:NJR65508 NTB65508:NTN65508 OCX65508:ODJ65508 OMT65508:ONF65508 OWP65508:OXB65508 PGL65508:PGX65508 PQH65508:PQT65508 QAD65508:QAP65508 QJZ65508:QKL65508 QTV65508:QUH65508 RDR65508:RED65508 RNN65508:RNZ65508 RXJ65508:RXV65508 SHF65508:SHR65508 SRB65508:SRN65508 TAX65508:TBJ65508 TKT65508:TLF65508 TUP65508:TVB65508 UEL65508:UEX65508 UOH65508:UOT65508 UYD65508:UYP65508 VHZ65508:VIL65508 VRV65508:VSH65508 WBR65508:WCD65508 WLN65508:WLZ65508 WVJ65508:WVV65508 B131044:N131044 IX131044:JJ131044 ST131044:TF131044 ACP131044:ADB131044 AML131044:AMX131044 AWH131044:AWT131044 BGD131044:BGP131044 BPZ131044:BQL131044 BZV131044:CAH131044 CJR131044:CKD131044 CTN131044:CTZ131044 DDJ131044:DDV131044 DNF131044:DNR131044 DXB131044:DXN131044 EGX131044:EHJ131044 EQT131044:ERF131044 FAP131044:FBB131044 FKL131044:FKX131044 FUH131044:FUT131044 GED131044:GEP131044 GNZ131044:GOL131044 GXV131044:GYH131044 HHR131044:HID131044 HRN131044:HRZ131044 IBJ131044:IBV131044 ILF131044:ILR131044 IVB131044:IVN131044 JEX131044:JFJ131044 JOT131044:JPF131044 JYP131044:JZB131044 KIL131044:KIX131044 KSH131044:KST131044 LCD131044:LCP131044 LLZ131044:LML131044 LVV131044:LWH131044 MFR131044:MGD131044 MPN131044:MPZ131044 MZJ131044:MZV131044 NJF131044:NJR131044 NTB131044:NTN131044 OCX131044:ODJ131044 OMT131044:ONF131044 OWP131044:OXB131044 PGL131044:PGX131044 PQH131044:PQT131044 QAD131044:QAP131044 QJZ131044:QKL131044 QTV131044:QUH131044 RDR131044:RED131044 RNN131044:RNZ131044 RXJ131044:RXV131044 SHF131044:SHR131044 SRB131044:SRN131044 TAX131044:TBJ131044 TKT131044:TLF131044 TUP131044:TVB131044 UEL131044:UEX131044 UOH131044:UOT131044 UYD131044:UYP131044 VHZ131044:VIL131044 VRV131044:VSH131044 WBR131044:WCD131044 WLN131044:WLZ131044 WVJ131044:WVV131044 B196580:N196580 IX196580:JJ196580 ST196580:TF196580 ACP196580:ADB196580 AML196580:AMX196580 AWH196580:AWT196580 BGD196580:BGP196580 BPZ196580:BQL196580 BZV196580:CAH196580 CJR196580:CKD196580 CTN196580:CTZ196580 DDJ196580:DDV196580 DNF196580:DNR196580 DXB196580:DXN196580 EGX196580:EHJ196580 EQT196580:ERF196580 FAP196580:FBB196580 FKL196580:FKX196580 FUH196580:FUT196580 GED196580:GEP196580 GNZ196580:GOL196580 GXV196580:GYH196580 HHR196580:HID196580 HRN196580:HRZ196580 IBJ196580:IBV196580 ILF196580:ILR196580 IVB196580:IVN196580 JEX196580:JFJ196580 JOT196580:JPF196580 JYP196580:JZB196580 KIL196580:KIX196580 KSH196580:KST196580 LCD196580:LCP196580 LLZ196580:LML196580 LVV196580:LWH196580 MFR196580:MGD196580 MPN196580:MPZ196580 MZJ196580:MZV196580 NJF196580:NJR196580 NTB196580:NTN196580 OCX196580:ODJ196580 OMT196580:ONF196580 OWP196580:OXB196580 PGL196580:PGX196580 PQH196580:PQT196580 QAD196580:QAP196580 QJZ196580:QKL196580 QTV196580:QUH196580 RDR196580:RED196580 RNN196580:RNZ196580 RXJ196580:RXV196580 SHF196580:SHR196580 SRB196580:SRN196580 TAX196580:TBJ196580 TKT196580:TLF196580 TUP196580:TVB196580 UEL196580:UEX196580 UOH196580:UOT196580 UYD196580:UYP196580 VHZ196580:VIL196580 VRV196580:VSH196580 WBR196580:WCD196580 WLN196580:WLZ196580 WVJ196580:WVV196580 B262116:N262116 IX262116:JJ262116 ST262116:TF262116 ACP262116:ADB262116 AML262116:AMX262116 AWH262116:AWT262116 BGD262116:BGP262116 BPZ262116:BQL262116 BZV262116:CAH262116 CJR262116:CKD262116 CTN262116:CTZ262116 DDJ262116:DDV262116 DNF262116:DNR262116 DXB262116:DXN262116 EGX262116:EHJ262116 EQT262116:ERF262116 FAP262116:FBB262116 FKL262116:FKX262116 FUH262116:FUT262116 GED262116:GEP262116 GNZ262116:GOL262116 GXV262116:GYH262116 HHR262116:HID262116 HRN262116:HRZ262116 IBJ262116:IBV262116 ILF262116:ILR262116 IVB262116:IVN262116 JEX262116:JFJ262116 JOT262116:JPF262116 JYP262116:JZB262116 KIL262116:KIX262116 KSH262116:KST262116 LCD262116:LCP262116 LLZ262116:LML262116 LVV262116:LWH262116 MFR262116:MGD262116 MPN262116:MPZ262116 MZJ262116:MZV262116 NJF262116:NJR262116 NTB262116:NTN262116 OCX262116:ODJ262116 OMT262116:ONF262116 OWP262116:OXB262116 PGL262116:PGX262116 PQH262116:PQT262116 QAD262116:QAP262116 QJZ262116:QKL262116 QTV262116:QUH262116 RDR262116:RED262116 RNN262116:RNZ262116 RXJ262116:RXV262116 SHF262116:SHR262116 SRB262116:SRN262116 TAX262116:TBJ262116 TKT262116:TLF262116 TUP262116:TVB262116 UEL262116:UEX262116 UOH262116:UOT262116 UYD262116:UYP262116 VHZ262116:VIL262116 VRV262116:VSH262116 WBR262116:WCD262116 WLN262116:WLZ262116 WVJ262116:WVV262116 B327652:N327652 IX327652:JJ327652 ST327652:TF327652 ACP327652:ADB327652 AML327652:AMX327652 AWH327652:AWT327652 BGD327652:BGP327652 BPZ327652:BQL327652 BZV327652:CAH327652 CJR327652:CKD327652 CTN327652:CTZ327652 DDJ327652:DDV327652 DNF327652:DNR327652 DXB327652:DXN327652 EGX327652:EHJ327652 EQT327652:ERF327652 FAP327652:FBB327652 FKL327652:FKX327652 FUH327652:FUT327652 GED327652:GEP327652 GNZ327652:GOL327652 GXV327652:GYH327652 HHR327652:HID327652 HRN327652:HRZ327652 IBJ327652:IBV327652 ILF327652:ILR327652 IVB327652:IVN327652 JEX327652:JFJ327652 JOT327652:JPF327652 JYP327652:JZB327652 KIL327652:KIX327652 KSH327652:KST327652 LCD327652:LCP327652 LLZ327652:LML327652 LVV327652:LWH327652 MFR327652:MGD327652 MPN327652:MPZ327652 MZJ327652:MZV327652 NJF327652:NJR327652 NTB327652:NTN327652 OCX327652:ODJ327652 OMT327652:ONF327652 OWP327652:OXB327652 PGL327652:PGX327652 PQH327652:PQT327652 QAD327652:QAP327652 QJZ327652:QKL327652 QTV327652:QUH327652 RDR327652:RED327652 RNN327652:RNZ327652 RXJ327652:RXV327652 SHF327652:SHR327652 SRB327652:SRN327652 TAX327652:TBJ327652 TKT327652:TLF327652 TUP327652:TVB327652 UEL327652:UEX327652 UOH327652:UOT327652 UYD327652:UYP327652 VHZ327652:VIL327652 VRV327652:VSH327652 WBR327652:WCD327652 WLN327652:WLZ327652 WVJ327652:WVV327652 B393188:N393188 IX393188:JJ393188 ST393188:TF393188 ACP393188:ADB393188 AML393188:AMX393188 AWH393188:AWT393188 BGD393188:BGP393188 BPZ393188:BQL393188 BZV393188:CAH393188 CJR393188:CKD393188 CTN393188:CTZ393188 DDJ393188:DDV393188 DNF393188:DNR393188 DXB393188:DXN393188 EGX393188:EHJ393188 EQT393188:ERF393188 FAP393188:FBB393188 FKL393188:FKX393188 FUH393188:FUT393188 GED393188:GEP393188 GNZ393188:GOL393188 GXV393188:GYH393188 HHR393188:HID393188 HRN393188:HRZ393188 IBJ393188:IBV393188 ILF393188:ILR393188 IVB393188:IVN393188 JEX393188:JFJ393188 JOT393188:JPF393188 JYP393188:JZB393188 KIL393188:KIX393188 KSH393188:KST393188 LCD393188:LCP393188 LLZ393188:LML393188 LVV393188:LWH393188 MFR393188:MGD393188 MPN393188:MPZ393188 MZJ393188:MZV393188 NJF393188:NJR393188 NTB393188:NTN393188 OCX393188:ODJ393188 OMT393188:ONF393188 OWP393188:OXB393188 PGL393188:PGX393188 PQH393188:PQT393188 QAD393188:QAP393188 QJZ393188:QKL393188 QTV393188:QUH393188 RDR393188:RED393188 RNN393188:RNZ393188 RXJ393188:RXV393188 SHF393188:SHR393188 SRB393188:SRN393188 TAX393188:TBJ393188 TKT393188:TLF393188 TUP393188:TVB393188 UEL393188:UEX393188 UOH393188:UOT393188 UYD393188:UYP393188 VHZ393188:VIL393188 VRV393188:VSH393188 WBR393188:WCD393188 WLN393188:WLZ393188 WVJ393188:WVV393188 B458724:N458724 IX458724:JJ458724 ST458724:TF458724 ACP458724:ADB458724 AML458724:AMX458724 AWH458724:AWT458724 BGD458724:BGP458724 BPZ458724:BQL458724 BZV458724:CAH458724 CJR458724:CKD458724 CTN458724:CTZ458724 DDJ458724:DDV458724 DNF458724:DNR458724 DXB458724:DXN458724 EGX458724:EHJ458724 EQT458724:ERF458724 FAP458724:FBB458724 FKL458724:FKX458724 FUH458724:FUT458724 GED458724:GEP458724 GNZ458724:GOL458724 GXV458724:GYH458724 HHR458724:HID458724 HRN458724:HRZ458724 IBJ458724:IBV458724 ILF458724:ILR458724 IVB458724:IVN458724 JEX458724:JFJ458724 JOT458724:JPF458724 JYP458724:JZB458724 KIL458724:KIX458724 KSH458724:KST458724 LCD458724:LCP458724 LLZ458724:LML458724 LVV458724:LWH458724 MFR458724:MGD458724 MPN458724:MPZ458724 MZJ458724:MZV458724 NJF458724:NJR458724 NTB458724:NTN458724 OCX458724:ODJ458724 OMT458724:ONF458724 OWP458724:OXB458724 PGL458724:PGX458724 PQH458724:PQT458724 QAD458724:QAP458724 QJZ458724:QKL458724 QTV458724:QUH458724 RDR458724:RED458724 RNN458724:RNZ458724 RXJ458724:RXV458724 SHF458724:SHR458724 SRB458724:SRN458724 TAX458724:TBJ458724 TKT458724:TLF458724 TUP458724:TVB458724 UEL458724:UEX458724 UOH458724:UOT458724 UYD458724:UYP458724 VHZ458724:VIL458724 VRV458724:VSH458724 WBR458724:WCD458724 WLN458724:WLZ458724 WVJ458724:WVV458724 B524260:N524260 IX524260:JJ524260 ST524260:TF524260 ACP524260:ADB524260 AML524260:AMX524260 AWH524260:AWT524260 BGD524260:BGP524260 BPZ524260:BQL524260 BZV524260:CAH524260 CJR524260:CKD524260 CTN524260:CTZ524260 DDJ524260:DDV524260 DNF524260:DNR524260 DXB524260:DXN524260 EGX524260:EHJ524260 EQT524260:ERF524260 FAP524260:FBB524260 FKL524260:FKX524260 FUH524260:FUT524260 GED524260:GEP524260 GNZ524260:GOL524260 GXV524260:GYH524260 HHR524260:HID524260 HRN524260:HRZ524260 IBJ524260:IBV524260 ILF524260:ILR524260 IVB524260:IVN524260 JEX524260:JFJ524260 JOT524260:JPF524260 JYP524260:JZB524260 KIL524260:KIX524260 KSH524260:KST524260 LCD524260:LCP524260 LLZ524260:LML524260 LVV524260:LWH524260 MFR524260:MGD524260 MPN524260:MPZ524260 MZJ524260:MZV524260 NJF524260:NJR524260 NTB524260:NTN524260 OCX524260:ODJ524260 OMT524260:ONF524260 OWP524260:OXB524260 PGL524260:PGX524260 PQH524260:PQT524260 QAD524260:QAP524260 QJZ524260:QKL524260 QTV524260:QUH524260 RDR524260:RED524260 RNN524260:RNZ524260 RXJ524260:RXV524260 SHF524260:SHR524260 SRB524260:SRN524260 TAX524260:TBJ524260 TKT524260:TLF524260 TUP524260:TVB524260 UEL524260:UEX524260 UOH524260:UOT524260 UYD524260:UYP524260 VHZ524260:VIL524260 VRV524260:VSH524260 WBR524260:WCD524260 WLN524260:WLZ524260 WVJ524260:WVV524260 B589796:N589796 IX589796:JJ589796 ST589796:TF589796 ACP589796:ADB589796 AML589796:AMX589796 AWH589796:AWT589796 BGD589796:BGP589796 BPZ589796:BQL589796 BZV589796:CAH589796 CJR589796:CKD589796 CTN589796:CTZ589796 DDJ589796:DDV589796 DNF589796:DNR589796 DXB589796:DXN589796 EGX589796:EHJ589796 EQT589796:ERF589796 FAP589796:FBB589796 FKL589796:FKX589796 FUH589796:FUT589796 GED589796:GEP589796 GNZ589796:GOL589796 GXV589796:GYH589796 HHR589796:HID589796 HRN589796:HRZ589796 IBJ589796:IBV589796 ILF589796:ILR589796 IVB589796:IVN589796 JEX589796:JFJ589796 JOT589796:JPF589796 JYP589796:JZB589796 KIL589796:KIX589796 KSH589796:KST589796 LCD589796:LCP589796 LLZ589796:LML589796 LVV589796:LWH589796 MFR589796:MGD589796 MPN589796:MPZ589796 MZJ589796:MZV589796 NJF589796:NJR589796 NTB589796:NTN589796 OCX589796:ODJ589796 OMT589796:ONF589796 OWP589796:OXB589796 PGL589796:PGX589796 PQH589796:PQT589796 QAD589796:QAP589796 QJZ589796:QKL589796 QTV589796:QUH589796 RDR589796:RED589796 RNN589796:RNZ589796 RXJ589796:RXV589796 SHF589796:SHR589796 SRB589796:SRN589796 TAX589796:TBJ589796 TKT589796:TLF589796 TUP589796:TVB589796 UEL589796:UEX589796 UOH589796:UOT589796 UYD589796:UYP589796 VHZ589796:VIL589796 VRV589796:VSH589796 WBR589796:WCD589796 WLN589796:WLZ589796 WVJ589796:WVV589796 B655332:N655332 IX655332:JJ655332 ST655332:TF655332 ACP655332:ADB655332 AML655332:AMX655332 AWH655332:AWT655332 BGD655332:BGP655332 BPZ655332:BQL655332 BZV655332:CAH655332 CJR655332:CKD655332 CTN655332:CTZ655332 DDJ655332:DDV655332 DNF655332:DNR655332 DXB655332:DXN655332 EGX655332:EHJ655332 EQT655332:ERF655332 FAP655332:FBB655332 FKL655332:FKX655332 FUH655332:FUT655332 GED655332:GEP655332 GNZ655332:GOL655332 GXV655332:GYH655332 HHR655332:HID655332 HRN655332:HRZ655332 IBJ655332:IBV655332 ILF655332:ILR655332 IVB655332:IVN655332 JEX655332:JFJ655332 JOT655332:JPF655332 JYP655332:JZB655332 KIL655332:KIX655332 KSH655332:KST655332 LCD655332:LCP655332 LLZ655332:LML655332 LVV655332:LWH655332 MFR655332:MGD655332 MPN655332:MPZ655332 MZJ655332:MZV655332 NJF655332:NJR655332 NTB655332:NTN655332 OCX655332:ODJ655332 OMT655332:ONF655332 OWP655332:OXB655332 PGL655332:PGX655332 PQH655332:PQT655332 QAD655332:QAP655332 QJZ655332:QKL655332 QTV655332:QUH655332 RDR655332:RED655332 RNN655332:RNZ655332 RXJ655332:RXV655332 SHF655332:SHR655332 SRB655332:SRN655332 TAX655332:TBJ655332 TKT655332:TLF655332 TUP655332:TVB655332 UEL655332:UEX655332 UOH655332:UOT655332 UYD655332:UYP655332 VHZ655332:VIL655332 VRV655332:VSH655332 WBR655332:WCD655332 WLN655332:WLZ655332 WVJ655332:WVV655332 B720868:N720868 IX720868:JJ720868 ST720868:TF720868 ACP720868:ADB720868 AML720868:AMX720868 AWH720868:AWT720868 BGD720868:BGP720868 BPZ720868:BQL720868 BZV720868:CAH720868 CJR720868:CKD720868 CTN720868:CTZ720868 DDJ720868:DDV720868 DNF720868:DNR720868 DXB720868:DXN720868 EGX720868:EHJ720868 EQT720868:ERF720868 FAP720868:FBB720868 FKL720868:FKX720868 FUH720868:FUT720868 GED720868:GEP720868 GNZ720868:GOL720868 GXV720868:GYH720868 HHR720868:HID720868 HRN720868:HRZ720868 IBJ720868:IBV720868 ILF720868:ILR720868 IVB720868:IVN720868 JEX720868:JFJ720868 JOT720868:JPF720868 JYP720868:JZB720868 KIL720868:KIX720868 KSH720868:KST720868 LCD720868:LCP720868 LLZ720868:LML720868 LVV720868:LWH720868 MFR720868:MGD720868 MPN720868:MPZ720868 MZJ720868:MZV720868 NJF720868:NJR720868 NTB720868:NTN720868 OCX720868:ODJ720868 OMT720868:ONF720868 OWP720868:OXB720868 PGL720868:PGX720868 PQH720868:PQT720868 QAD720868:QAP720868 QJZ720868:QKL720868 QTV720868:QUH720868 RDR720868:RED720868 RNN720868:RNZ720868 RXJ720868:RXV720868 SHF720868:SHR720868 SRB720868:SRN720868 TAX720868:TBJ720868 TKT720868:TLF720868 TUP720868:TVB720868 UEL720868:UEX720868 UOH720868:UOT720868 UYD720868:UYP720868 VHZ720868:VIL720868 VRV720868:VSH720868 WBR720868:WCD720868 WLN720868:WLZ720868 WVJ720868:WVV720868 B786404:N786404 IX786404:JJ786404 ST786404:TF786404 ACP786404:ADB786404 AML786404:AMX786404 AWH786404:AWT786404 BGD786404:BGP786404 BPZ786404:BQL786404 BZV786404:CAH786404 CJR786404:CKD786404 CTN786404:CTZ786404 DDJ786404:DDV786404 DNF786404:DNR786404 DXB786404:DXN786404 EGX786404:EHJ786404 EQT786404:ERF786404 FAP786404:FBB786404 FKL786404:FKX786404 FUH786404:FUT786404 GED786404:GEP786404 GNZ786404:GOL786404 GXV786404:GYH786404 HHR786404:HID786404 HRN786404:HRZ786404 IBJ786404:IBV786404 ILF786404:ILR786404 IVB786404:IVN786404 JEX786404:JFJ786404 JOT786404:JPF786404 JYP786404:JZB786404 KIL786404:KIX786404 KSH786404:KST786404 LCD786404:LCP786404 LLZ786404:LML786404 LVV786404:LWH786404 MFR786404:MGD786404 MPN786404:MPZ786404 MZJ786404:MZV786404 NJF786404:NJR786404 NTB786404:NTN786404 OCX786404:ODJ786404 OMT786404:ONF786404 OWP786404:OXB786404 PGL786404:PGX786404 PQH786404:PQT786404 QAD786404:QAP786404 QJZ786404:QKL786404 QTV786404:QUH786404 RDR786404:RED786404 RNN786404:RNZ786404 RXJ786404:RXV786404 SHF786404:SHR786404 SRB786404:SRN786404 TAX786404:TBJ786404 TKT786404:TLF786404 TUP786404:TVB786404 UEL786404:UEX786404 UOH786404:UOT786404 UYD786404:UYP786404 VHZ786404:VIL786404 VRV786404:VSH786404 WBR786404:WCD786404 WLN786404:WLZ786404 WVJ786404:WVV786404 B851940:N851940 IX851940:JJ851940 ST851940:TF851940 ACP851940:ADB851940 AML851940:AMX851940 AWH851940:AWT851940 BGD851940:BGP851940 BPZ851940:BQL851940 BZV851940:CAH851940 CJR851940:CKD851940 CTN851940:CTZ851940 DDJ851940:DDV851940 DNF851940:DNR851940 DXB851940:DXN851940 EGX851940:EHJ851940 EQT851940:ERF851940 FAP851940:FBB851940 FKL851940:FKX851940 FUH851940:FUT851940 GED851940:GEP851940 GNZ851940:GOL851940 GXV851940:GYH851940 HHR851940:HID851940 HRN851940:HRZ851940 IBJ851940:IBV851940 ILF851940:ILR851940 IVB851940:IVN851940 JEX851940:JFJ851940 JOT851940:JPF851940 JYP851940:JZB851940 KIL851940:KIX851940 KSH851940:KST851940 LCD851940:LCP851940 LLZ851940:LML851940 LVV851940:LWH851940 MFR851940:MGD851940 MPN851940:MPZ851940 MZJ851940:MZV851940 NJF851940:NJR851940 NTB851940:NTN851940 OCX851940:ODJ851940 OMT851940:ONF851940 OWP851940:OXB851940 PGL851940:PGX851940 PQH851940:PQT851940 QAD851940:QAP851940 QJZ851940:QKL851940 QTV851940:QUH851940 RDR851940:RED851940 RNN851940:RNZ851940 RXJ851940:RXV851940 SHF851940:SHR851940 SRB851940:SRN851940 TAX851940:TBJ851940 TKT851940:TLF851940 TUP851940:TVB851940 UEL851940:UEX851940 UOH851940:UOT851940 UYD851940:UYP851940 VHZ851940:VIL851940 VRV851940:VSH851940 WBR851940:WCD851940 WLN851940:WLZ851940 WVJ851940:WVV851940 B917476:N917476 IX917476:JJ917476 ST917476:TF917476 ACP917476:ADB917476 AML917476:AMX917476 AWH917476:AWT917476 BGD917476:BGP917476 BPZ917476:BQL917476 BZV917476:CAH917476 CJR917476:CKD917476 CTN917476:CTZ917476 DDJ917476:DDV917476 DNF917476:DNR917476 DXB917476:DXN917476 EGX917476:EHJ917476 EQT917476:ERF917476 FAP917476:FBB917476 FKL917476:FKX917476 FUH917476:FUT917476 GED917476:GEP917476 GNZ917476:GOL917476 GXV917476:GYH917476 HHR917476:HID917476 HRN917476:HRZ917476 IBJ917476:IBV917476 ILF917476:ILR917476 IVB917476:IVN917476 JEX917476:JFJ917476 JOT917476:JPF917476 JYP917476:JZB917476 KIL917476:KIX917476 KSH917476:KST917476 LCD917476:LCP917476 LLZ917476:LML917476 LVV917476:LWH917476 MFR917476:MGD917476 MPN917476:MPZ917476 MZJ917476:MZV917476 NJF917476:NJR917476 NTB917476:NTN917476 OCX917476:ODJ917476 OMT917476:ONF917476 OWP917476:OXB917476 PGL917476:PGX917476 PQH917476:PQT917476 QAD917476:QAP917476 QJZ917476:QKL917476 QTV917476:QUH917476 RDR917476:RED917476 RNN917476:RNZ917476 RXJ917476:RXV917476 SHF917476:SHR917476 SRB917476:SRN917476 TAX917476:TBJ917476 TKT917476:TLF917476 TUP917476:TVB917476 UEL917476:UEX917476 UOH917476:UOT917476 UYD917476:UYP917476 VHZ917476:VIL917476 VRV917476:VSH917476 WBR917476:WCD917476 WLN917476:WLZ917476 WVJ917476:WVV917476 B983012:N983012 IX983012:JJ983012 ST983012:TF983012 ACP983012:ADB983012 AML983012:AMX983012 AWH983012:AWT983012 BGD983012:BGP983012 BPZ983012:BQL983012 BZV983012:CAH983012 CJR983012:CKD983012 CTN983012:CTZ983012 DDJ983012:DDV983012 DNF983012:DNR983012 DXB983012:DXN983012 EGX983012:EHJ983012 EQT983012:ERF983012 FAP983012:FBB983012 FKL983012:FKX983012 FUH983012:FUT983012 GED983012:GEP983012 GNZ983012:GOL983012 GXV983012:GYH983012 HHR983012:HID983012 HRN983012:HRZ983012 IBJ983012:IBV983012 ILF983012:ILR983012 IVB983012:IVN983012 JEX983012:JFJ983012 JOT983012:JPF983012 JYP983012:JZB983012 KIL983012:KIX983012 KSH983012:KST983012 LCD983012:LCP983012 LLZ983012:LML983012 LVV983012:LWH983012 MFR983012:MGD983012 MPN983012:MPZ983012 MZJ983012:MZV983012 NJF983012:NJR983012 NTB983012:NTN983012 OCX983012:ODJ983012 OMT983012:ONF983012 OWP983012:OXB983012 PGL983012:PGX983012 PQH983012:PQT983012 QAD983012:QAP983012 QJZ983012:QKL983012 QTV983012:QUH983012 RDR983012:RED983012 RNN983012:RNZ983012 RXJ983012:RXV983012 SHF983012:SHR983012 SRB983012:SRN983012 TAX983012:TBJ983012 TKT983012:TLF983012 TUP983012:TVB983012 UEL983012:UEX983012 UOH983012:UOT983012 UYD983012:UYP983012 VHZ983012:VIL983012 VRV983012:VSH983012 WBR983012:WCD983012 WLN983012:WLZ983012 WVJ983012:WVV983012 UYD983060:UYP983060 JF10:JJ10 TB10:TF10 ACX10:ADB10 AMT10:AMX10 AWP10:AWT10 BGL10:BGP10 BQH10:BQL10 CAD10:CAH10 CJZ10:CKD10 CTV10:CTZ10 DDR10:DDV10 DNN10:DNR10 DXJ10:DXN10 EHF10:EHJ10 ERB10:ERF10 FAX10:FBB10 FKT10:FKX10 FUP10:FUT10 GEL10:GEP10 GOH10:GOL10 GYD10:GYH10 HHZ10:HID10 HRV10:HRZ10 IBR10:IBV10 ILN10:ILR10 IVJ10:IVN10 JFF10:JFJ10 JPB10:JPF10 JYX10:JZB10 KIT10:KIX10 KSP10:KST10 LCL10:LCP10 LMH10:LML10 LWD10:LWH10 MFZ10:MGD10 MPV10:MPZ10 MZR10:MZV10 NJN10:NJR10 NTJ10:NTN10 ODF10:ODJ10 ONB10:ONF10 OWX10:OXB10 PGT10:PGX10 PQP10:PQT10 QAL10:QAP10 QKH10:QKL10 QUD10:QUH10 RDZ10:RED10 RNV10:RNZ10 RXR10:RXV10 SHN10:SHR10 SRJ10:SRN10 TBF10:TBJ10 TLB10:TLF10 TUX10:TVB10 UET10:UEX10 UOP10:UOT10 UYL10:UYP10 VIH10:VIL10 VSD10:VSH10 WBZ10:WCD10 WLV10:WLZ10 WVR10:WVV10 J65510:N65510 JF65510:JJ65510 TB65510:TF65510 ACX65510:ADB65510 AMT65510:AMX65510 AWP65510:AWT65510 BGL65510:BGP65510 BQH65510:BQL65510 CAD65510:CAH65510 CJZ65510:CKD65510 CTV65510:CTZ65510 DDR65510:DDV65510 DNN65510:DNR65510 DXJ65510:DXN65510 EHF65510:EHJ65510 ERB65510:ERF65510 FAX65510:FBB65510 FKT65510:FKX65510 FUP65510:FUT65510 GEL65510:GEP65510 GOH65510:GOL65510 GYD65510:GYH65510 HHZ65510:HID65510 HRV65510:HRZ65510 IBR65510:IBV65510 ILN65510:ILR65510 IVJ65510:IVN65510 JFF65510:JFJ65510 JPB65510:JPF65510 JYX65510:JZB65510 KIT65510:KIX65510 KSP65510:KST65510 LCL65510:LCP65510 LMH65510:LML65510 LWD65510:LWH65510 MFZ65510:MGD65510 MPV65510:MPZ65510 MZR65510:MZV65510 NJN65510:NJR65510 NTJ65510:NTN65510 ODF65510:ODJ65510 ONB65510:ONF65510 OWX65510:OXB65510 PGT65510:PGX65510 PQP65510:PQT65510 QAL65510:QAP65510 QKH65510:QKL65510 QUD65510:QUH65510 RDZ65510:RED65510 RNV65510:RNZ65510 RXR65510:RXV65510 SHN65510:SHR65510 SRJ65510:SRN65510 TBF65510:TBJ65510 TLB65510:TLF65510 TUX65510:TVB65510 UET65510:UEX65510 UOP65510:UOT65510 UYL65510:UYP65510 VIH65510:VIL65510 VSD65510:VSH65510 WBZ65510:WCD65510 WLV65510:WLZ65510 WVR65510:WVV65510 J131046:N131046 JF131046:JJ131046 TB131046:TF131046 ACX131046:ADB131046 AMT131046:AMX131046 AWP131046:AWT131046 BGL131046:BGP131046 BQH131046:BQL131046 CAD131046:CAH131046 CJZ131046:CKD131046 CTV131046:CTZ131046 DDR131046:DDV131046 DNN131046:DNR131046 DXJ131046:DXN131046 EHF131046:EHJ131046 ERB131046:ERF131046 FAX131046:FBB131046 FKT131046:FKX131046 FUP131046:FUT131046 GEL131046:GEP131046 GOH131046:GOL131046 GYD131046:GYH131046 HHZ131046:HID131046 HRV131046:HRZ131046 IBR131046:IBV131046 ILN131046:ILR131046 IVJ131046:IVN131046 JFF131046:JFJ131046 JPB131046:JPF131046 JYX131046:JZB131046 KIT131046:KIX131046 KSP131046:KST131046 LCL131046:LCP131046 LMH131046:LML131046 LWD131046:LWH131046 MFZ131046:MGD131046 MPV131046:MPZ131046 MZR131046:MZV131046 NJN131046:NJR131046 NTJ131046:NTN131046 ODF131046:ODJ131046 ONB131046:ONF131046 OWX131046:OXB131046 PGT131046:PGX131046 PQP131046:PQT131046 QAL131046:QAP131046 QKH131046:QKL131046 QUD131046:QUH131046 RDZ131046:RED131046 RNV131046:RNZ131046 RXR131046:RXV131046 SHN131046:SHR131046 SRJ131046:SRN131046 TBF131046:TBJ131046 TLB131046:TLF131046 TUX131046:TVB131046 UET131046:UEX131046 UOP131046:UOT131046 UYL131046:UYP131046 VIH131046:VIL131046 VSD131046:VSH131046 WBZ131046:WCD131046 WLV131046:WLZ131046 WVR131046:WVV131046 J196582:N196582 JF196582:JJ196582 TB196582:TF196582 ACX196582:ADB196582 AMT196582:AMX196582 AWP196582:AWT196582 BGL196582:BGP196582 BQH196582:BQL196582 CAD196582:CAH196582 CJZ196582:CKD196582 CTV196582:CTZ196582 DDR196582:DDV196582 DNN196582:DNR196582 DXJ196582:DXN196582 EHF196582:EHJ196582 ERB196582:ERF196582 FAX196582:FBB196582 FKT196582:FKX196582 FUP196582:FUT196582 GEL196582:GEP196582 GOH196582:GOL196582 GYD196582:GYH196582 HHZ196582:HID196582 HRV196582:HRZ196582 IBR196582:IBV196582 ILN196582:ILR196582 IVJ196582:IVN196582 JFF196582:JFJ196582 JPB196582:JPF196582 JYX196582:JZB196582 KIT196582:KIX196582 KSP196582:KST196582 LCL196582:LCP196582 LMH196582:LML196582 LWD196582:LWH196582 MFZ196582:MGD196582 MPV196582:MPZ196582 MZR196582:MZV196582 NJN196582:NJR196582 NTJ196582:NTN196582 ODF196582:ODJ196582 ONB196582:ONF196582 OWX196582:OXB196582 PGT196582:PGX196582 PQP196582:PQT196582 QAL196582:QAP196582 QKH196582:QKL196582 QUD196582:QUH196582 RDZ196582:RED196582 RNV196582:RNZ196582 RXR196582:RXV196582 SHN196582:SHR196582 SRJ196582:SRN196582 TBF196582:TBJ196582 TLB196582:TLF196582 TUX196582:TVB196582 UET196582:UEX196582 UOP196582:UOT196582 UYL196582:UYP196582 VIH196582:VIL196582 VSD196582:VSH196582 WBZ196582:WCD196582 WLV196582:WLZ196582 WVR196582:WVV196582 J262118:N262118 JF262118:JJ262118 TB262118:TF262118 ACX262118:ADB262118 AMT262118:AMX262118 AWP262118:AWT262118 BGL262118:BGP262118 BQH262118:BQL262118 CAD262118:CAH262118 CJZ262118:CKD262118 CTV262118:CTZ262118 DDR262118:DDV262118 DNN262118:DNR262118 DXJ262118:DXN262118 EHF262118:EHJ262118 ERB262118:ERF262118 FAX262118:FBB262118 FKT262118:FKX262118 FUP262118:FUT262118 GEL262118:GEP262118 GOH262118:GOL262118 GYD262118:GYH262118 HHZ262118:HID262118 HRV262118:HRZ262118 IBR262118:IBV262118 ILN262118:ILR262118 IVJ262118:IVN262118 JFF262118:JFJ262118 JPB262118:JPF262118 JYX262118:JZB262118 KIT262118:KIX262118 KSP262118:KST262118 LCL262118:LCP262118 LMH262118:LML262118 LWD262118:LWH262118 MFZ262118:MGD262118 MPV262118:MPZ262118 MZR262118:MZV262118 NJN262118:NJR262118 NTJ262118:NTN262118 ODF262118:ODJ262118 ONB262118:ONF262118 OWX262118:OXB262118 PGT262118:PGX262118 PQP262118:PQT262118 QAL262118:QAP262118 QKH262118:QKL262118 QUD262118:QUH262118 RDZ262118:RED262118 RNV262118:RNZ262118 RXR262118:RXV262118 SHN262118:SHR262118 SRJ262118:SRN262118 TBF262118:TBJ262118 TLB262118:TLF262118 TUX262118:TVB262118 UET262118:UEX262118 UOP262118:UOT262118 UYL262118:UYP262118 VIH262118:VIL262118 VSD262118:VSH262118 WBZ262118:WCD262118 WLV262118:WLZ262118 WVR262118:WVV262118 J327654:N327654 JF327654:JJ327654 TB327654:TF327654 ACX327654:ADB327654 AMT327654:AMX327654 AWP327654:AWT327654 BGL327654:BGP327654 BQH327654:BQL327654 CAD327654:CAH327654 CJZ327654:CKD327654 CTV327654:CTZ327654 DDR327654:DDV327654 DNN327654:DNR327654 DXJ327654:DXN327654 EHF327654:EHJ327654 ERB327654:ERF327654 FAX327654:FBB327654 FKT327654:FKX327654 FUP327654:FUT327654 GEL327654:GEP327654 GOH327654:GOL327654 GYD327654:GYH327654 HHZ327654:HID327654 HRV327654:HRZ327654 IBR327654:IBV327654 ILN327654:ILR327654 IVJ327654:IVN327654 JFF327654:JFJ327654 JPB327654:JPF327654 JYX327654:JZB327654 KIT327654:KIX327654 KSP327654:KST327654 LCL327654:LCP327654 LMH327654:LML327654 LWD327654:LWH327654 MFZ327654:MGD327654 MPV327654:MPZ327654 MZR327654:MZV327654 NJN327654:NJR327654 NTJ327654:NTN327654 ODF327654:ODJ327654 ONB327654:ONF327654 OWX327654:OXB327654 PGT327654:PGX327654 PQP327654:PQT327654 QAL327654:QAP327654 QKH327654:QKL327654 QUD327654:QUH327654 RDZ327654:RED327654 RNV327654:RNZ327654 RXR327654:RXV327654 SHN327654:SHR327654 SRJ327654:SRN327654 TBF327654:TBJ327654 TLB327654:TLF327654 TUX327654:TVB327654 UET327654:UEX327654 UOP327654:UOT327654 UYL327654:UYP327654 VIH327654:VIL327654 VSD327654:VSH327654 WBZ327654:WCD327654 WLV327654:WLZ327654 WVR327654:WVV327654 J393190:N393190 JF393190:JJ393190 TB393190:TF393190 ACX393190:ADB393190 AMT393190:AMX393190 AWP393190:AWT393190 BGL393190:BGP393190 BQH393190:BQL393190 CAD393190:CAH393190 CJZ393190:CKD393190 CTV393190:CTZ393190 DDR393190:DDV393190 DNN393190:DNR393190 DXJ393190:DXN393190 EHF393190:EHJ393190 ERB393190:ERF393190 FAX393190:FBB393190 FKT393190:FKX393190 FUP393190:FUT393190 GEL393190:GEP393190 GOH393190:GOL393190 GYD393190:GYH393190 HHZ393190:HID393190 HRV393190:HRZ393190 IBR393190:IBV393190 ILN393190:ILR393190 IVJ393190:IVN393190 JFF393190:JFJ393190 JPB393190:JPF393190 JYX393190:JZB393190 KIT393190:KIX393190 KSP393190:KST393190 LCL393190:LCP393190 LMH393190:LML393190 LWD393190:LWH393190 MFZ393190:MGD393190 MPV393190:MPZ393190 MZR393190:MZV393190 NJN393190:NJR393190 NTJ393190:NTN393190 ODF393190:ODJ393190 ONB393190:ONF393190 OWX393190:OXB393190 PGT393190:PGX393190 PQP393190:PQT393190 QAL393190:QAP393190 QKH393190:QKL393190 QUD393190:QUH393190 RDZ393190:RED393190 RNV393190:RNZ393190 RXR393190:RXV393190 SHN393190:SHR393190 SRJ393190:SRN393190 TBF393190:TBJ393190 TLB393190:TLF393190 TUX393190:TVB393190 UET393190:UEX393190 UOP393190:UOT393190 UYL393190:UYP393190 VIH393190:VIL393190 VSD393190:VSH393190 WBZ393190:WCD393190 WLV393190:WLZ393190 WVR393190:WVV393190 J458726:N458726 JF458726:JJ458726 TB458726:TF458726 ACX458726:ADB458726 AMT458726:AMX458726 AWP458726:AWT458726 BGL458726:BGP458726 BQH458726:BQL458726 CAD458726:CAH458726 CJZ458726:CKD458726 CTV458726:CTZ458726 DDR458726:DDV458726 DNN458726:DNR458726 DXJ458726:DXN458726 EHF458726:EHJ458726 ERB458726:ERF458726 FAX458726:FBB458726 FKT458726:FKX458726 FUP458726:FUT458726 GEL458726:GEP458726 GOH458726:GOL458726 GYD458726:GYH458726 HHZ458726:HID458726 HRV458726:HRZ458726 IBR458726:IBV458726 ILN458726:ILR458726 IVJ458726:IVN458726 JFF458726:JFJ458726 JPB458726:JPF458726 JYX458726:JZB458726 KIT458726:KIX458726 KSP458726:KST458726 LCL458726:LCP458726 LMH458726:LML458726 LWD458726:LWH458726 MFZ458726:MGD458726 MPV458726:MPZ458726 MZR458726:MZV458726 NJN458726:NJR458726 NTJ458726:NTN458726 ODF458726:ODJ458726 ONB458726:ONF458726 OWX458726:OXB458726 PGT458726:PGX458726 PQP458726:PQT458726 QAL458726:QAP458726 QKH458726:QKL458726 QUD458726:QUH458726 RDZ458726:RED458726 RNV458726:RNZ458726 RXR458726:RXV458726 SHN458726:SHR458726 SRJ458726:SRN458726 TBF458726:TBJ458726 TLB458726:TLF458726 TUX458726:TVB458726 UET458726:UEX458726 UOP458726:UOT458726 UYL458726:UYP458726 VIH458726:VIL458726 VSD458726:VSH458726 WBZ458726:WCD458726 WLV458726:WLZ458726 WVR458726:WVV458726 J524262:N524262 JF524262:JJ524262 TB524262:TF524262 ACX524262:ADB524262 AMT524262:AMX524262 AWP524262:AWT524262 BGL524262:BGP524262 BQH524262:BQL524262 CAD524262:CAH524262 CJZ524262:CKD524262 CTV524262:CTZ524262 DDR524262:DDV524262 DNN524262:DNR524262 DXJ524262:DXN524262 EHF524262:EHJ524262 ERB524262:ERF524262 FAX524262:FBB524262 FKT524262:FKX524262 FUP524262:FUT524262 GEL524262:GEP524262 GOH524262:GOL524262 GYD524262:GYH524262 HHZ524262:HID524262 HRV524262:HRZ524262 IBR524262:IBV524262 ILN524262:ILR524262 IVJ524262:IVN524262 JFF524262:JFJ524262 JPB524262:JPF524262 JYX524262:JZB524262 KIT524262:KIX524262 KSP524262:KST524262 LCL524262:LCP524262 LMH524262:LML524262 LWD524262:LWH524262 MFZ524262:MGD524262 MPV524262:MPZ524262 MZR524262:MZV524262 NJN524262:NJR524262 NTJ524262:NTN524262 ODF524262:ODJ524262 ONB524262:ONF524262 OWX524262:OXB524262 PGT524262:PGX524262 PQP524262:PQT524262 QAL524262:QAP524262 QKH524262:QKL524262 QUD524262:QUH524262 RDZ524262:RED524262 RNV524262:RNZ524262 RXR524262:RXV524262 SHN524262:SHR524262 SRJ524262:SRN524262 TBF524262:TBJ524262 TLB524262:TLF524262 TUX524262:TVB524262 UET524262:UEX524262 UOP524262:UOT524262 UYL524262:UYP524262 VIH524262:VIL524262 VSD524262:VSH524262 WBZ524262:WCD524262 WLV524262:WLZ524262 WVR524262:WVV524262 J589798:N589798 JF589798:JJ589798 TB589798:TF589798 ACX589798:ADB589798 AMT589798:AMX589798 AWP589798:AWT589798 BGL589798:BGP589798 BQH589798:BQL589798 CAD589798:CAH589798 CJZ589798:CKD589798 CTV589798:CTZ589798 DDR589798:DDV589798 DNN589798:DNR589798 DXJ589798:DXN589798 EHF589798:EHJ589798 ERB589798:ERF589798 FAX589798:FBB589798 FKT589798:FKX589798 FUP589798:FUT589798 GEL589798:GEP589798 GOH589798:GOL589798 GYD589798:GYH589798 HHZ589798:HID589798 HRV589798:HRZ589798 IBR589798:IBV589798 ILN589798:ILR589798 IVJ589798:IVN589798 JFF589798:JFJ589798 JPB589798:JPF589798 JYX589798:JZB589798 KIT589798:KIX589798 KSP589798:KST589798 LCL589798:LCP589798 LMH589798:LML589798 LWD589798:LWH589798 MFZ589798:MGD589798 MPV589798:MPZ589798 MZR589798:MZV589798 NJN589798:NJR589798 NTJ589798:NTN589798 ODF589798:ODJ589798 ONB589798:ONF589798 OWX589798:OXB589798 PGT589798:PGX589798 PQP589798:PQT589798 QAL589798:QAP589798 QKH589798:QKL589798 QUD589798:QUH589798 RDZ589798:RED589798 RNV589798:RNZ589798 RXR589798:RXV589798 SHN589798:SHR589798 SRJ589798:SRN589798 TBF589798:TBJ589798 TLB589798:TLF589798 TUX589798:TVB589798 UET589798:UEX589798 UOP589798:UOT589798 UYL589798:UYP589798 VIH589798:VIL589798 VSD589798:VSH589798 WBZ589798:WCD589798 WLV589798:WLZ589798 WVR589798:WVV589798 J655334:N655334 JF655334:JJ655334 TB655334:TF655334 ACX655334:ADB655334 AMT655334:AMX655334 AWP655334:AWT655334 BGL655334:BGP655334 BQH655334:BQL655334 CAD655334:CAH655334 CJZ655334:CKD655334 CTV655334:CTZ655334 DDR655334:DDV655334 DNN655334:DNR655334 DXJ655334:DXN655334 EHF655334:EHJ655334 ERB655334:ERF655334 FAX655334:FBB655334 FKT655334:FKX655334 FUP655334:FUT655334 GEL655334:GEP655334 GOH655334:GOL655334 GYD655334:GYH655334 HHZ655334:HID655334 HRV655334:HRZ655334 IBR655334:IBV655334 ILN655334:ILR655334 IVJ655334:IVN655334 JFF655334:JFJ655334 JPB655334:JPF655334 JYX655334:JZB655334 KIT655334:KIX655334 KSP655334:KST655334 LCL655334:LCP655334 LMH655334:LML655334 LWD655334:LWH655334 MFZ655334:MGD655334 MPV655334:MPZ655334 MZR655334:MZV655334 NJN655334:NJR655334 NTJ655334:NTN655334 ODF655334:ODJ655334 ONB655334:ONF655334 OWX655334:OXB655334 PGT655334:PGX655334 PQP655334:PQT655334 QAL655334:QAP655334 QKH655334:QKL655334 QUD655334:QUH655334 RDZ655334:RED655334 RNV655334:RNZ655334 RXR655334:RXV655334 SHN655334:SHR655334 SRJ655334:SRN655334 TBF655334:TBJ655334 TLB655334:TLF655334 TUX655334:TVB655334 UET655334:UEX655334 UOP655334:UOT655334 UYL655334:UYP655334 VIH655334:VIL655334 VSD655334:VSH655334 WBZ655334:WCD655334 WLV655334:WLZ655334 WVR655334:WVV655334 J720870:N720870 JF720870:JJ720870 TB720870:TF720870 ACX720870:ADB720870 AMT720870:AMX720870 AWP720870:AWT720870 BGL720870:BGP720870 BQH720870:BQL720870 CAD720870:CAH720870 CJZ720870:CKD720870 CTV720870:CTZ720870 DDR720870:DDV720870 DNN720870:DNR720870 DXJ720870:DXN720870 EHF720870:EHJ720870 ERB720870:ERF720870 FAX720870:FBB720870 FKT720870:FKX720870 FUP720870:FUT720870 GEL720870:GEP720870 GOH720870:GOL720870 GYD720870:GYH720870 HHZ720870:HID720870 HRV720870:HRZ720870 IBR720870:IBV720870 ILN720870:ILR720870 IVJ720870:IVN720870 JFF720870:JFJ720870 JPB720870:JPF720870 JYX720870:JZB720870 KIT720870:KIX720870 KSP720870:KST720870 LCL720870:LCP720870 LMH720870:LML720870 LWD720870:LWH720870 MFZ720870:MGD720870 MPV720870:MPZ720870 MZR720870:MZV720870 NJN720870:NJR720870 NTJ720870:NTN720870 ODF720870:ODJ720870 ONB720870:ONF720870 OWX720870:OXB720870 PGT720870:PGX720870 PQP720870:PQT720870 QAL720870:QAP720870 QKH720870:QKL720870 QUD720870:QUH720870 RDZ720870:RED720870 RNV720870:RNZ720870 RXR720870:RXV720870 SHN720870:SHR720870 SRJ720870:SRN720870 TBF720870:TBJ720870 TLB720870:TLF720870 TUX720870:TVB720870 UET720870:UEX720870 UOP720870:UOT720870 UYL720870:UYP720870 VIH720870:VIL720870 VSD720870:VSH720870 WBZ720870:WCD720870 WLV720870:WLZ720870 WVR720870:WVV720870 J786406:N786406 JF786406:JJ786406 TB786406:TF786406 ACX786406:ADB786406 AMT786406:AMX786406 AWP786406:AWT786406 BGL786406:BGP786406 BQH786406:BQL786406 CAD786406:CAH786406 CJZ786406:CKD786406 CTV786406:CTZ786406 DDR786406:DDV786406 DNN786406:DNR786406 DXJ786406:DXN786406 EHF786406:EHJ786406 ERB786406:ERF786406 FAX786406:FBB786406 FKT786406:FKX786406 FUP786406:FUT786406 GEL786406:GEP786406 GOH786406:GOL786406 GYD786406:GYH786406 HHZ786406:HID786406 HRV786406:HRZ786406 IBR786406:IBV786406 ILN786406:ILR786406 IVJ786406:IVN786406 JFF786406:JFJ786406 JPB786406:JPF786406 JYX786406:JZB786406 KIT786406:KIX786406 KSP786406:KST786406 LCL786406:LCP786406 LMH786406:LML786406 LWD786406:LWH786406 MFZ786406:MGD786406 MPV786406:MPZ786406 MZR786406:MZV786406 NJN786406:NJR786406 NTJ786406:NTN786406 ODF786406:ODJ786406 ONB786406:ONF786406 OWX786406:OXB786406 PGT786406:PGX786406 PQP786406:PQT786406 QAL786406:QAP786406 QKH786406:QKL786406 QUD786406:QUH786406 RDZ786406:RED786406 RNV786406:RNZ786406 RXR786406:RXV786406 SHN786406:SHR786406 SRJ786406:SRN786406 TBF786406:TBJ786406 TLB786406:TLF786406 TUX786406:TVB786406 UET786406:UEX786406 UOP786406:UOT786406 UYL786406:UYP786406 VIH786406:VIL786406 VSD786406:VSH786406 WBZ786406:WCD786406 WLV786406:WLZ786406 WVR786406:WVV786406 J851942:N851942 JF851942:JJ851942 TB851942:TF851942 ACX851942:ADB851942 AMT851942:AMX851942 AWP851942:AWT851942 BGL851942:BGP851942 BQH851942:BQL851942 CAD851942:CAH851942 CJZ851942:CKD851942 CTV851942:CTZ851942 DDR851942:DDV851942 DNN851942:DNR851942 DXJ851942:DXN851942 EHF851942:EHJ851942 ERB851942:ERF851942 FAX851942:FBB851942 FKT851942:FKX851942 FUP851942:FUT851942 GEL851942:GEP851942 GOH851942:GOL851942 GYD851942:GYH851942 HHZ851942:HID851942 HRV851942:HRZ851942 IBR851942:IBV851942 ILN851942:ILR851942 IVJ851942:IVN851942 JFF851942:JFJ851942 JPB851942:JPF851942 JYX851942:JZB851942 KIT851942:KIX851942 KSP851942:KST851942 LCL851942:LCP851942 LMH851942:LML851942 LWD851942:LWH851942 MFZ851942:MGD851942 MPV851942:MPZ851942 MZR851942:MZV851942 NJN851942:NJR851942 NTJ851942:NTN851942 ODF851942:ODJ851942 ONB851942:ONF851942 OWX851942:OXB851942 PGT851942:PGX851942 PQP851942:PQT851942 QAL851942:QAP851942 QKH851942:QKL851942 QUD851942:QUH851942 RDZ851942:RED851942 RNV851942:RNZ851942 RXR851942:RXV851942 SHN851942:SHR851942 SRJ851942:SRN851942 TBF851942:TBJ851942 TLB851942:TLF851942 TUX851942:TVB851942 UET851942:UEX851942 UOP851942:UOT851942 UYL851942:UYP851942 VIH851942:VIL851942 VSD851942:VSH851942 WBZ851942:WCD851942 WLV851942:WLZ851942 WVR851942:WVV851942 J917478:N917478 JF917478:JJ917478 TB917478:TF917478 ACX917478:ADB917478 AMT917478:AMX917478 AWP917478:AWT917478 BGL917478:BGP917478 BQH917478:BQL917478 CAD917478:CAH917478 CJZ917478:CKD917478 CTV917478:CTZ917478 DDR917478:DDV917478 DNN917478:DNR917478 DXJ917478:DXN917478 EHF917478:EHJ917478 ERB917478:ERF917478 FAX917478:FBB917478 FKT917478:FKX917478 FUP917478:FUT917478 GEL917478:GEP917478 GOH917478:GOL917478 GYD917478:GYH917478 HHZ917478:HID917478 HRV917478:HRZ917478 IBR917478:IBV917478 ILN917478:ILR917478 IVJ917478:IVN917478 JFF917478:JFJ917478 JPB917478:JPF917478 JYX917478:JZB917478 KIT917478:KIX917478 KSP917478:KST917478 LCL917478:LCP917478 LMH917478:LML917478 LWD917478:LWH917478 MFZ917478:MGD917478 MPV917478:MPZ917478 MZR917478:MZV917478 NJN917478:NJR917478 NTJ917478:NTN917478 ODF917478:ODJ917478 ONB917478:ONF917478 OWX917478:OXB917478 PGT917478:PGX917478 PQP917478:PQT917478 QAL917478:QAP917478 QKH917478:QKL917478 QUD917478:QUH917478 RDZ917478:RED917478 RNV917478:RNZ917478 RXR917478:RXV917478 SHN917478:SHR917478 SRJ917478:SRN917478 TBF917478:TBJ917478 TLB917478:TLF917478 TUX917478:TVB917478 UET917478:UEX917478 UOP917478:UOT917478 UYL917478:UYP917478 VIH917478:VIL917478 VSD917478:VSH917478 WBZ917478:WCD917478 WLV917478:WLZ917478 WVR917478:WVV917478 J983014:N983014 JF983014:JJ983014 TB983014:TF983014 ACX983014:ADB983014 AMT983014:AMX983014 AWP983014:AWT983014 BGL983014:BGP983014 BQH983014:BQL983014 CAD983014:CAH983014 CJZ983014:CKD983014 CTV983014:CTZ983014 DDR983014:DDV983014 DNN983014:DNR983014 DXJ983014:DXN983014 EHF983014:EHJ983014 ERB983014:ERF983014 FAX983014:FBB983014 FKT983014:FKX983014 FUP983014:FUT983014 GEL983014:GEP983014 GOH983014:GOL983014 GYD983014:GYH983014 HHZ983014:HID983014 HRV983014:HRZ983014 IBR983014:IBV983014 ILN983014:ILR983014 IVJ983014:IVN983014 JFF983014:JFJ983014 JPB983014:JPF983014 JYX983014:JZB983014 KIT983014:KIX983014 KSP983014:KST983014 LCL983014:LCP983014 LMH983014:LML983014 LWD983014:LWH983014 MFZ983014:MGD983014 MPV983014:MPZ983014 MZR983014:MZV983014 NJN983014:NJR983014 NTJ983014:NTN983014 ODF983014:ODJ983014 ONB983014:ONF983014 OWX983014:OXB983014 PGT983014:PGX983014 PQP983014:PQT983014 QAL983014:QAP983014 QKH983014:QKL983014 QUD983014:QUH983014 RDZ983014:RED983014 RNV983014:RNZ983014 RXR983014:RXV983014 SHN983014:SHR983014 SRJ983014:SRN983014 TBF983014:TBJ983014 TLB983014:TLF983014 TUX983014:TVB983014 UET983014:UEX983014 UOP983014:UOT983014 UYL983014:UYP983014 VIH983014:VIL983014 VSD983014:VSH983014 WBZ983014:WCD983014 WLV983014:WLZ983014 WVR983014:WVV983014 VHZ983060:VIL983060 IX12:JJ12 ST12:TF12 ACP12:ADB12 AML12:AMX12 AWH12:AWT12 BGD12:BGP12 BPZ12:BQL12 BZV12:CAH12 CJR12:CKD12 CTN12:CTZ12 DDJ12:DDV12 DNF12:DNR12 DXB12:DXN12 EGX12:EHJ12 EQT12:ERF12 FAP12:FBB12 FKL12:FKX12 FUH12:FUT12 GED12:GEP12 GNZ12:GOL12 GXV12:GYH12 HHR12:HID12 HRN12:HRZ12 IBJ12:IBV12 ILF12:ILR12 IVB12:IVN12 JEX12:JFJ12 JOT12:JPF12 JYP12:JZB12 KIL12:KIX12 KSH12:KST12 LCD12:LCP12 LLZ12:LML12 LVV12:LWH12 MFR12:MGD12 MPN12:MPZ12 MZJ12:MZV12 NJF12:NJR12 NTB12:NTN12 OCX12:ODJ12 OMT12:ONF12 OWP12:OXB12 PGL12:PGX12 PQH12:PQT12 QAD12:QAP12 QJZ12:QKL12 QTV12:QUH12 RDR12:RED12 RNN12:RNZ12 RXJ12:RXV12 SHF12:SHR12 SRB12:SRN12 TAX12:TBJ12 TKT12:TLF12 TUP12:TVB12 UEL12:UEX12 UOH12:UOT12 UYD12:UYP12 VHZ12:VIL12 VRV12:VSH12 WBR12:WCD12 WLN12:WLZ12 WVJ12:WVV12 B65512:N65512 IX65512:JJ65512 ST65512:TF65512 ACP65512:ADB65512 AML65512:AMX65512 AWH65512:AWT65512 BGD65512:BGP65512 BPZ65512:BQL65512 BZV65512:CAH65512 CJR65512:CKD65512 CTN65512:CTZ65512 DDJ65512:DDV65512 DNF65512:DNR65512 DXB65512:DXN65512 EGX65512:EHJ65512 EQT65512:ERF65512 FAP65512:FBB65512 FKL65512:FKX65512 FUH65512:FUT65512 GED65512:GEP65512 GNZ65512:GOL65512 GXV65512:GYH65512 HHR65512:HID65512 HRN65512:HRZ65512 IBJ65512:IBV65512 ILF65512:ILR65512 IVB65512:IVN65512 JEX65512:JFJ65512 JOT65512:JPF65512 JYP65512:JZB65512 KIL65512:KIX65512 KSH65512:KST65512 LCD65512:LCP65512 LLZ65512:LML65512 LVV65512:LWH65512 MFR65512:MGD65512 MPN65512:MPZ65512 MZJ65512:MZV65512 NJF65512:NJR65512 NTB65512:NTN65512 OCX65512:ODJ65512 OMT65512:ONF65512 OWP65512:OXB65512 PGL65512:PGX65512 PQH65512:PQT65512 QAD65512:QAP65512 QJZ65512:QKL65512 QTV65512:QUH65512 RDR65512:RED65512 RNN65512:RNZ65512 RXJ65512:RXV65512 SHF65512:SHR65512 SRB65512:SRN65512 TAX65512:TBJ65512 TKT65512:TLF65512 TUP65512:TVB65512 UEL65512:UEX65512 UOH65512:UOT65512 UYD65512:UYP65512 VHZ65512:VIL65512 VRV65512:VSH65512 WBR65512:WCD65512 WLN65512:WLZ65512 WVJ65512:WVV65512 B131048:N131048 IX131048:JJ131048 ST131048:TF131048 ACP131048:ADB131048 AML131048:AMX131048 AWH131048:AWT131048 BGD131048:BGP131048 BPZ131048:BQL131048 BZV131048:CAH131048 CJR131048:CKD131048 CTN131048:CTZ131048 DDJ131048:DDV131048 DNF131048:DNR131048 DXB131048:DXN131048 EGX131048:EHJ131048 EQT131048:ERF131048 FAP131048:FBB131048 FKL131048:FKX131048 FUH131048:FUT131048 GED131048:GEP131048 GNZ131048:GOL131048 GXV131048:GYH131048 HHR131048:HID131048 HRN131048:HRZ131048 IBJ131048:IBV131048 ILF131048:ILR131048 IVB131048:IVN131048 JEX131048:JFJ131048 JOT131048:JPF131048 JYP131048:JZB131048 KIL131048:KIX131048 KSH131048:KST131048 LCD131048:LCP131048 LLZ131048:LML131048 LVV131048:LWH131048 MFR131048:MGD131048 MPN131048:MPZ131048 MZJ131048:MZV131048 NJF131048:NJR131048 NTB131048:NTN131048 OCX131048:ODJ131048 OMT131048:ONF131048 OWP131048:OXB131048 PGL131048:PGX131048 PQH131048:PQT131048 QAD131048:QAP131048 QJZ131048:QKL131048 QTV131048:QUH131048 RDR131048:RED131048 RNN131048:RNZ131048 RXJ131048:RXV131048 SHF131048:SHR131048 SRB131048:SRN131048 TAX131048:TBJ131048 TKT131048:TLF131048 TUP131048:TVB131048 UEL131048:UEX131048 UOH131048:UOT131048 UYD131048:UYP131048 VHZ131048:VIL131048 VRV131048:VSH131048 WBR131048:WCD131048 WLN131048:WLZ131048 WVJ131048:WVV131048 B196584:N196584 IX196584:JJ196584 ST196584:TF196584 ACP196584:ADB196584 AML196584:AMX196584 AWH196584:AWT196584 BGD196584:BGP196584 BPZ196584:BQL196584 BZV196584:CAH196584 CJR196584:CKD196584 CTN196584:CTZ196584 DDJ196584:DDV196584 DNF196584:DNR196584 DXB196584:DXN196584 EGX196584:EHJ196584 EQT196584:ERF196584 FAP196584:FBB196584 FKL196584:FKX196584 FUH196584:FUT196584 GED196584:GEP196584 GNZ196584:GOL196584 GXV196584:GYH196584 HHR196584:HID196584 HRN196584:HRZ196584 IBJ196584:IBV196584 ILF196584:ILR196584 IVB196584:IVN196584 JEX196584:JFJ196584 JOT196584:JPF196584 JYP196584:JZB196584 KIL196584:KIX196584 KSH196584:KST196584 LCD196584:LCP196584 LLZ196584:LML196584 LVV196584:LWH196584 MFR196584:MGD196584 MPN196584:MPZ196584 MZJ196584:MZV196584 NJF196584:NJR196584 NTB196584:NTN196584 OCX196584:ODJ196584 OMT196584:ONF196584 OWP196584:OXB196584 PGL196584:PGX196584 PQH196584:PQT196584 QAD196584:QAP196584 QJZ196584:QKL196584 QTV196584:QUH196584 RDR196584:RED196584 RNN196584:RNZ196584 RXJ196584:RXV196584 SHF196584:SHR196584 SRB196584:SRN196584 TAX196584:TBJ196584 TKT196584:TLF196584 TUP196584:TVB196584 UEL196584:UEX196584 UOH196584:UOT196584 UYD196584:UYP196584 VHZ196584:VIL196584 VRV196584:VSH196584 WBR196584:WCD196584 WLN196584:WLZ196584 WVJ196584:WVV196584 B262120:N262120 IX262120:JJ262120 ST262120:TF262120 ACP262120:ADB262120 AML262120:AMX262120 AWH262120:AWT262120 BGD262120:BGP262120 BPZ262120:BQL262120 BZV262120:CAH262120 CJR262120:CKD262120 CTN262120:CTZ262120 DDJ262120:DDV262120 DNF262120:DNR262120 DXB262120:DXN262120 EGX262120:EHJ262120 EQT262120:ERF262120 FAP262120:FBB262120 FKL262120:FKX262120 FUH262120:FUT262120 GED262120:GEP262120 GNZ262120:GOL262120 GXV262120:GYH262120 HHR262120:HID262120 HRN262120:HRZ262120 IBJ262120:IBV262120 ILF262120:ILR262120 IVB262120:IVN262120 JEX262120:JFJ262120 JOT262120:JPF262120 JYP262120:JZB262120 KIL262120:KIX262120 KSH262120:KST262120 LCD262120:LCP262120 LLZ262120:LML262120 LVV262120:LWH262120 MFR262120:MGD262120 MPN262120:MPZ262120 MZJ262120:MZV262120 NJF262120:NJR262120 NTB262120:NTN262120 OCX262120:ODJ262120 OMT262120:ONF262120 OWP262120:OXB262120 PGL262120:PGX262120 PQH262120:PQT262120 QAD262120:QAP262120 QJZ262120:QKL262120 QTV262120:QUH262120 RDR262120:RED262120 RNN262120:RNZ262120 RXJ262120:RXV262120 SHF262120:SHR262120 SRB262120:SRN262120 TAX262120:TBJ262120 TKT262120:TLF262120 TUP262120:TVB262120 UEL262120:UEX262120 UOH262120:UOT262120 UYD262120:UYP262120 VHZ262120:VIL262120 VRV262120:VSH262120 WBR262120:WCD262120 WLN262120:WLZ262120 WVJ262120:WVV262120 B327656:N327656 IX327656:JJ327656 ST327656:TF327656 ACP327656:ADB327656 AML327656:AMX327656 AWH327656:AWT327656 BGD327656:BGP327656 BPZ327656:BQL327656 BZV327656:CAH327656 CJR327656:CKD327656 CTN327656:CTZ327656 DDJ327656:DDV327656 DNF327656:DNR327656 DXB327656:DXN327656 EGX327656:EHJ327656 EQT327656:ERF327656 FAP327656:FBB327656 FKL327656:FKX327656 FUH327656:FUT327656 GED327656:GEP327656 GNZ327656:GOL327656 GXV327656:GYH327656 HHR327656:HID327656 HRN327656:HRZ327656 IBJ327656:IBV327656 ILF327656:ILR327656 IVB327656:IVN327656 JEX327656:JFJ327656 JOT327656:JPF327656 JYP327656:JZB327656 KIL327656:KIX327656 KSH327656:KST327656 LCD327656:LCP327656 LLZ327656:LML327656 LVV327656:LWH327656 MFR327656:MGD327656 MPN327656:MPZ327656 MZJ327656:MZV327656 NJF327656:NJR327656 NTB327656:NTN327656 OCX327656:ODJ327656 OMT327656:ONF327656 OWP327656:OXB327656 PGL327656:PGX327656 PQH327656:PQT327656 QAD327656:QAP327656 QJZ327656:QKL327656 QTV327656:QUH327656 RDR327656:RED327656 RNN327656:RNZ327656 RXJ327656:RXV327656 SHF327656:SHR327656 SRB327656:SRN327656 TAX327656:TBJ327656 TKT327656:TLF327656 TUP327656:TVB327656 UEL327656:UEX327656 UOH327656:UOT327656 UYD327656:UYP327656 VHZ327656:VIL327656 VRV327656:VSH327656 WBR327656:WCD327656 WLN327656:WLZ327656 WVJ327656:WVV327656 B393192:N393192 IX393192:JJ393192 ST393192:TF393192 ACP393192:ADB393192 AML393192:AMX393192 AWH393192:AWT393192 BGD393192:BGP393192 BPZ393192:BQL393192 BZV393192:CAH393192 CJR393192:CKD393192 CTN393192:CTZ393192 DDJ393192:DDV393192 DNF393192:DNR393192 DXB393192:DXN393192 EGX393192:EHJ393192 EQT393192:ERF393192 FAP393192:FBB393192 FKL393192:FKX393192 FUH393192:FUT393192 GED393192:GEP393192 GNZ393192:GOL393192 GXV393192:GYH393192 HHR393192:HID393192 HRN393192:HRZ393192 IBJ393192:IBV393192 ILF393192:ILR393192 IVB393192:IVN393192 JEX393192:JFJ393192 JOT393192:JPF393192 JYP393192:JZB393192 KIL393192:KIX393192 KSH393192:KST393192 LCD393192:LCP393192 LLZ393192:LML393192 LVV393192:LWH393192 MFR393192:MGD393192 MPN393192:MPZ393192 MZJ393192:MZV393192 NJF393192:NJR393192 NTB393192:NTN393192 OCX393192:ODJ393192 OMT393192:ONF393192 OWP393192:OXB393192 PGL393192:PGX393192 PQH393192:PQT393192 QAD393192:QAP393192 QJZ393192:QKL393192 QTV393192:QUH393192 RDR393192:RED393192 RNN393192:RNZ393192 RXJ393192:RXV393192 SHF393192:SHR393192 SRB393192:SRN393192 TAX393192:TBJ393192 TKT393192:TLF393192 TUP393192:TVB393192 UEL393192:UEX393192 UOH393192:UOT393192 UYD393192:UYP393192 VHZ393192:VIL393192 VRV393192:VSH393192 WBR393192:WCD393192 WLN393192:WLZ393192 WVJ393192:WVV393192 B458728:N458728 IX458728:JJ458728 ST458728:TF458728 ACP458728:ADB458728 AML458728:AMX458728 AWH458728:AWT458728 BGD458728:BGP458728 BPZ458728:BQL458728 BZV458728:CAH458728 CJR458728:CKD458728 CTN458728:CTZ458728 DDJ458728:DDV458728 DNF458728:DNR458728 DXB458728:DXN458728 EGX458728:EHJ458728 EQT458728:ERF458728 FAP458728:FBB458728 FKL458728:FKX458728 FUH458728:FUT458728 GED458728:GEP458728 GNZ458728:GOL458728 GXV458728:GYH458728 HHR458728:HID458728 HRN458728:HRZ458728 IBJ458728:IBV458728 ILF458728:ILR458728 IVB458728:IVN458728 JEX458728:JFJ458728 JOT458728:JPF458728 JYP458728:JZB458728 KIL458728:KIX458728 KSH458728:KST458728 LCD458728:LCP458728 LLZ458728:LML458728 LVV458728:LWH458728 MFR458728:MGD458728 MPN458728:MPZ458728 MZJ458728:MZV458728 NJF458728:NJR458728 NTB458728:NTN458728 OCX458728:ODJ458728 OMT458728:ONF458728 OWP458728:OXB458728 PGL458728:PGX458728 PQH458728:PQT458728 QAD458728:QAP458728 QJZ458728:QKL458728 QTV458728:QUH458728 RDR458728:RED458728 RNN458728:RNZ458728 RXJ458728:RXV458728 SHF458728:SHR458728 SRB458728:SRN458728 TAX458728:TBJ458728 TKT458728:TLF458728 TUP458728:TVB458728 UEL458728:UEX458728 UOH458728:UOT458728 UYD458728:UYP458728 VHZ458728:VIL458728 VRV458728:VSH458728 WBR458728:WCD458728 WLN458728:WLZ458728 WVJ458728:WVV458728 B524264:N524264 IX524264:JJ524264 ST524264:TF524264 ACP524264:ADB524264 AML524264:AMX524264 AWH524264:AWT524264 BGD524264:BGP524264 BPZ524264:BQL524264 BZV524264:CAH524264 CJR524264:CKD524264 CTN524264:CTZ524264 DDJ524264:DDV524264 DNF524264:DNR524264 DXB524264:DXN524264 EGX524264:EHJ524264 EQT524264:ERF524264 FAP524264:FBB524264 FKL524264:FKX524264 FUH524264:FUT524264 GED524264:GEP524264 GNZ524264:GOL524264 GXV524264:GYH524264 HHR524264:HID524264 HRN524264:HRZ524264 IBJ524264:IBV524264 ILF524264:ILR524264 IVB524264:IVN524264 JEX524264:JFJ524264 JOT524264:JPF524264 JYP524264:JZB524264 KIL524264:KIX524264 KSH524264:KST524264 LCD524264:LCP524264 LLZ524264:LML524264 LVV524264:LWH524264 MFR524264:MGD524264 MPN524264:MPZ524264 MZJ524264:MZV524264 NJF524264:NJR524264 NTB524264:NTN524264 OCX524264:ODJ524264 OMT524264:ONF524264 OWP524264:OXB524264 PGL524264:PGX524264 PQH524264:PQT524264 QAD524264:QAP524264 QJZ524264:QKL524264 QTV524264:QUH524264 RDR524264:RED524264 RNN524264:RNZ524264 RXJ524264:RXV524264 SHF524264:SHR524264 SRB524264:SRN524264 TAX524264:TBJ524264 TKT524264:TLF524264 TUP524264:TVB524264 UEL524264:UEX524264 UOH524264:UOT524264 UYD524264:UYP524264 VHZ524264:VIL524264 VRV524264:VSH524264 WBR524264:WCD524264 WLN524264:WLZ524264 WVJ524264:WVV524264 B589800:N589800 IX589800:JJ589800 ST589800:TF589800 ACP589800:ADB589800 AML589800:AMX589800 AWH589800:AWT589800 BGD589800:BGP589800 BPZ589800:BQL589800 BZV589800:CAH589800 CJR589800:CKD589800 CTN589800:CTZ589800 DDJ589800:DDV589800 DNF589800:DNR589800 DXB589800:DXN589800 EGX589800:EHJ589800 EQT589800:ERF589800 FAP589800:FBB589800 FKL589800:FKX589800 FUH589800:FUT589800 GED589800:GEP589800 GNZ589800:GOL589800 GXV589800:GYH589800 HHR589800:HID589800 HRN589800:HRZ589800 IBJ589800:IBV589800 ILF589800:ILR589800 IVB589800:IVN589800 JEX589800:JFJ589800 JOT589800:JPF589800 JYP589800:JZB589800 KIL589800:KIX589800 KSH589800:KST589800 LCD589800:LCP589800 LLZ589800:LML589800 LVV589800:LWH589800 MFR589800:MGD589800 MPN589800:MPZ589800 MZJ589800:MZV589800 NJF589800:NJR589800 NTB589800:NTN589800 OCX589800:ODJ589800 OMT589800:ONF589800 OWP589800:OXB589800 PGL589800:PGX589800 PQH589800:PQT589800 QAD589800:QAP589800 QJZ589800:QKL589800 QTV589800:QUH589800 RDR589800:RED589800 RNN589800:RNZ589800 RXJ589800:RXV589800 SHF589800:SHR589800 SRB589800:SRN589800 TAX589800:TBJ589800 TKT589800:TLF589800 TUP589800:TVB589800 UEL589800:UEX589800 UOH589800:UOT589800 UYD589800:UYP589800 VHZ589800:VIL589800 VRV589800:VSH589800 WBR589800:WCD589800 WLN589800:WLZ589800 WVJ589800:WVV589800 B655336:N655336 IX655336:JJ655336 ST655336:TF655336 ACP655336:ADB655336 AML655336:AMX655336 AWH655336:AWT655336 BGD655336:BGP655336 BPZ655336:BQL655336 BZV655336:CAH655336 CJR655336:CKD655336 CTN655336:CTZ655336 DDJ655336:DDV655336 DNF655336:DNR655336 DXB655336:DXN655336 EGX655336:EHJ655336 EQT655336:ERF655336 FAP655336:FBB655336 FKL655336:FKX655336 FUH655336:FUT655336 GED655336:GEP655336 GNZ655336:GOL655336 GXV655336:GYH655336 HHR655336:HID655336 HRN655336:HRZ655336 IBJ655336:IBV655336 ILF655336:ILR655336 IVB655336:IVN655336 JEX655336:JFJ655336 JOT655336:JPF655336 JYP655336:JZB655336 KIL655336:KIX655336 KSH655336:KST655336 LCD655336:LCP655336 LLZ655336:LML655336 LVV655336:LWH655336 MFR655336:MGD655336 MPN655336:MPZ655336 MZJ655336:MZV655336 NJF655336:NJR655336 NTB655336:NTN655336 OCX655336:ODJ655336 OMT655336:ONF655336 OWP655336:OXB655336 PGL655336:PGX655336 PQH655336:PQT655336 QAD655336:QAP655336 QJZ655336:QKL655336 QTV655336:QUH655336 RDR655336:RED655336 RNN655336:RNZ655336 RXJ655336:RXV655336 SHF655336:SHR655336 SRB655336:SRN655336 TAX655336:TBJ655336 TKT655336:TLF655336 TUP655336:TVB655336 UEL655336:UEX655336 UOH655336:UOT655336 UYD655336:UYP655336 VHZ655336:VIL655336 VRV655336:VSH655336 WBR655336:WCD655336 WLN655336:WLZ655336 WVJ655336:WVV655336 B720872:N720872 IX720872:JJ720872 ST720872:TF720872 ACP720872:ADB720872 AML720872:AMX720872 AWH720872:AWT720872 BGD720872:BGP720872 BPZ720872:BQL720872 BZV720872:CAH720872 CJR720872:CKD720872 CTN720872:CTZ720872 DDJ720872:DDV720872 DNF720872:DNR720872 DXB720872:DXN720872 EGX720872:EHJ720872 EQT720872:ERF720872 FAP720872:FBB720872 FKL720872:FKX720872 FUH720872:FUT720872 GED720872:GEP720872 GNZ720872:GOL720872 GXV720872:GYH720872 HHR720872:HID720872 HRN720872:HRZ720872 IBJ720872:IBV720872 ILF720872:ILR720872 IVB720872:IVN720872 JEX720872:JFJ720872 JOT720872:JPF720872 JYP720872:JZB720872 KIL720872:KIX720872 KSH720872:KST720872 LCD720872:LCP720872 LLZ720872:LML720872 LVV720872:LWH720872 MFR720872:MGD720872 MPN720872:MPZ720872 MZJ720872:MZV720872 NJF720872:NJR720872 NTB720872:NTN720872 OCX720872:ODJ720872 OMT720872:ONF720872 OWP720872:OXB720872 PGL720872:PGX720872 PQH720872:PQT720872 QAD720872:QAP720872 QJZ720872:QKL720872 QTV720872:QUH720872 RDR720872:RED720872 RNN720872:RNZ720872 RXJ720872:RXV720872 SHF720872:SHR720872 SRB720872:SRN720872 TAX720872:TBJ720872 TKT720872:TLF720872 TUP720872:TVB720872 UEL720872:UEX720872 UOH720872:UOT720872 UYD720872:UYP720872 VHZ720872:VIL720872 VRV720872:VSH720872 WBR720872:WCD720872 WLN720872:WLZ720872 WVJ720872:WVV720872 B786408:N786408 IX786408:JJ786408 ST786408:TF786408 ACP786408:ADB786408 AML786408:AMX786408 AWH786408:AWT786408 BGD786408:BGP786408 BPZ786408:BQL786408 BZV786408:CAH786408 CJR786408:CKD786408 CTN786408:CTZ786408 DDJ786408:DDV786408 DNF786408:DNR786408 DXB786408:DXN786408 EGX786408:EHJ786408 EQT786408:ERF786408 FAP786408:FBB786408 FKL786408:FKX786408 FUH786408:FUT786408 GED786408:GEP786408 GNZ786408:GOL786408 GXV786408:GYH786408 HHR786408:HID786408 HRN786408:HRZ786408 IBJ786408:IBV786408 ILF786408:ILR786408 IVB786408:IVN786408 JEX786408:JFJ786408 JOT786408:JPF786408 JYP786408:JZB786408 KIL786408:KIX786408 KSH786408:KST786408 LCD786408:LCP786408 LLZ786408:LML786408 LVV786408:LWH786408 MFR786408:MGD786408 MPN786408:MPZ786408 MZJ786408:MZV786408 NJF786408:NJR786408 NTB786408:NTN786408 OCX786408:ODJ786408 OMT786408:ONF786408 OWP786408:OXB786408 PGL786408:PGX786408 PQH786408:PQT786408 QAD786408:QAP786408 QJZ786408:QKL786408 QTV786408:QUH786408 RDR786408:RED786408 RNN786408:RNZ786408 RXJ786408:RXV786408 SHF786408:SHR786408 SRB786408:SRN786408 TAX786408:TBJ786408 TKT786408:TLF786408 TUP786408:TVB786408 UEL786408:UEX786408 UOH786408:UOT786408 UYD786408:UYP786408 VHZ786408:VIL786408 VRV786408:VSH786408 WBR786408:WCD786408 WLN786408:WLZ786408 WVJ786408:WVV786408 B851944:N851944 IX851944:JJ851944 ST851944:TF851944 ACP851944:ADB851944 AML851944:AMX851944 AWH851944:AWT851944 BGD851944:BGP851944 BPZ851944:BQL851944 BZV851944:CAH851944 CJR851944:CKD851944 CTN851944:CTZ851944 DDJ851944:DDV851944 DNF851944:DNR851944 DXB851944:DXN851944 EGX851944:EHJ851944 EQT851944:ERF851944 FAP851944:FBB851944 FKL851944:FKX851944 FUH851944:FUT851944 GED851944:GEP851944 GNZ851944:GOL851944 GXV851944:GYH851944 HHR851944:HID851944 HRN851944:HRZ851944 IBJ851944:IBV851944 ILF851944:ILR851944 IVB851944:IVN851944 JEX851944:JFJ851944 JOT851944:JPF851944 JYP851944:JZB851944 KIL851944:KIX851944 KSH851944:KST851944 LCD851944:LCP851944 LLZ851944:LML851944 LVV851944:LWH851944 MFR851944:MGD851944 MPN851944:MPZ851944 MZJ851944:MZV851944 NJF851944:NJR851944 NTB851944:NTN851944 OCX851944:ODJ851944 OMT851944:ONF851944 OWP851944:OXB851944 PGL851944:PGX851944 PQH851944:PQT851944 QAD851944:QAP851944 QJZ851944:QKL851944 QTV851944:QUH851944 RDR851944:RED851944 RNN851944:RNZ851944 RXJ851944:RXV851944 SHF851944:SHR851944 SRB851944:SRN851944 TAX851944:TBJ851944 TKT851944:TLF851944 TUP851944:TVB851944 UEL851944:UEX851944 UOH851944:UOT851944 UYD851944:UYP851944 VHZ851944:VIL851944 VRV851944:VSH851944 WBR851944:WCD851944 WLN851944:WLZ851944 WVJ851944:WVV851944 B917480:N917480 IX917480:JJ917480 ST917480:TF917480 ACP917480:ADB917480 AML917480:AMX917480 AWH917480:AWT917480 BGD917480:BGP917480 BPZ917480:BQL917480 BZV917480:CAH917480 CJR917480:CKD917480 CTN917480:CTZ917480 DDJ917480:DDV917480 DNF917480:DNR917480 DXB917480:DXN917480 EGX917480:EHJ917480 EQT917480:ERF917480 FAP917480:FBB917480 FKL917480:FKX917480 FUH917480:FUT917480 GED917480:GEP917480 GNZ917480:GOL917480 GXV917480:GYH917480 HHR917480:HID917480 HRN917480:HRZ917480 IBJ917480:IBV917480 ILF917480:ILR917480 IVB917480:IVN917480 JEX917480:JFJ917480 JOT917480:JPF917480 JYP917480:JZB917480 KIL917480:KIX917480 KSH917480:KST917480 LCD917480:LCP917480 LLZ917480:LML917480 LVV917480:LWH917480 MFR917480:MGD917480 MPN917480:MPZ917480 MZJ917480:MZV917480 NJF917480:NJR917480 NTB917480:NTN917480 OCX917480:ODJ917480 OMT917480:ONF917480 OWP917480:OXB917480 PGL917480:PGX917480 PQH917480:PQT917480 QAD917480:QAP917480 QJZ917480:QKL917480 QTV917480:QUH917480 RDR917480:RED917480 RNN917480:RNZ917480 RXJ917480:RXV917480 SHF917480:SHR917480 SRB917480:SRN917480 TAX917480:TBJ917480 TKT917480:TLF917480 TUP917480:TVB917480 UEL917480:UEX917480 UOH917480:UOT917480 UYD917480:UYP917480 VHZ917480:VIL917480 VRV917480:VSH917480 WBR917480:WCD917480 WLN917480:WLZ917480 WVJ917480:WVV917480 B983016:N983016 IX983016:JJ983016 ST983016:TF983016 ACP983016:ADB983016 AML983016:AMX983016 AWH983016:AWT983016 BGD983016:BGP983016 BPZ983016:BQL983016 BZV983016:CAH983016 CJR983016:CKD983016 CTN983016:CTZ983016 DDJ983016:DDV983016 DNF983016:DNR983016 DXB983016:DXN983016 EGX983016:EHJ983016 EQT983016:ERF983016 FAP983016:FBB983016 FKL983016:FKX983016 FUH983016:FUT983016 GED983016:GEP983016 GNZ983016:GOL983016 GXV983016:GYH983016 HHR983016:HID983016 HRN983016:HRZ983016 IBJ983016:IBV983016 ILF983016:ILR983016 IVB983016:IVN983016 JEX983016:JFJ983016 JOT983016:JPF983016 JYP983016:JZB983016 KIL983016:KIX983016 KSH983016:KST983016 LCD983016:LCP983016 LLZ983016:LML983016 LVV983016:LWH983016 MFR983016:MGD983016 MPN983016:MPZ983016 MZJ983016:MZV983016 NJF983016:NJR983016 NTB983016:NTN983016 OCX983016:ODJ983016 OMT983016:ONF983016 OWP983016:OXB983016 PGL983016:PGX983016 PQH983016:PQT983016 QAD983016:QAP983016 QJZ983016:QKL983016 QTV983016:QUH983016 RDR983016:RED983016 RNN983016:RNZ983016 RXJ983016:RXV983016 SHF983016:SHR983016 SRB983016:SRN983016 TAX983016:TBJ983016 TKT983016:TLF983016 TUP983016:TVB983016 UEL983016:UEX983016 UOH983016:UOT983016 UYD983016:UYP983016 VHZ983016:VIL983016 VRV983016:VSH983016 WBR983016:WCD983016 WLN983016:WLZ983016 WVJ983016:WVV983016 VRV983060:VSH983060 IX14:JJ14 ST14:TF14 ACP14:ADB14 AML14:AMX14 AWH14:AWT14 BGD14:BGP14 BPZ14:BQL14 BZV14:CAH14 CJR14:CKD14 CTN14:CTZ14 DDJ14:DDV14 DNF14:DNR14 DXB14:DXN14 EGX14:EHJ14 EQT14:ERF14 FAP14:FBB14 FKL14:FKX14 FUH14:FUT14 GED14:GEP14 GNZ14:GOL14 GXV14:GYH14 HHR14:HID14 HRN14:HRZ14 IBJ14:IBV14 ILF14:ILR14 IVB14:IVN14 JEX14:JFJ14 JOT14:JPF14 JYP14:JZB14 KIL14:KIX14 KSH14:KST14 LCD14:LCP14 LLZ14:LML14 LVV14:LWH14 MFR14:MGD14 MPN14:MPZ14 MZJ14:MZV14 NJF14:NJR14 NTB14:NTN14 OCX14:ODJ14 OMT14:ONF14 OWP14:OXB14 PGL14:PGX14 PQH14:PQT14 QAD14:QAP14 QJZ14:QKL14 QTV14:QUH14 RDR14:RED14 RNN14:RNZ14 RXJ14:RXV14 SHF14:SHR14 SRB14:SRN14 TAX14:TBJ14 TKT14:TLF14 TUP14:TVB14 UEL14:UEX14 UOH14:UOT14 UYD14:UYP14 VHZ14:VIL14 VRV14:VSH14 WBR14:WCD14 WLN14:WLZ14 WVJ14:WVV14 B65514:N65514 IX65514:JJ65514 ST65514:TF65514 ACP65514:ADB65514 AML65514:AMX65514 AWH65514:AWT65514 BGD65514:BGP65514 BPZ65514:BQL65514 BZV65514:CAH65514 CJR65514:CKD65514 CTN65514:CTZ65514 DDJ65514:DDV65514 DNF65514:DNR65514 DXB65514:DXN65514 EGX65514:EHJ65514 EQT65514:ERF65514 FAP65514:FBB65514 FKL65514:FKX65514 FUH65514:FUT65514 GED65514:GEP65514 GNZ65514:GOL65514 GXV65514:GYH65514 HHR65514:HID65514 HRN65514:HRZ65514 IBJ65514:IBV65514 ILF65514:ILR65514 IVB65514:IVN65514 JEX65514:JFJ65514 JOT65514:JPF65514 JYP65514:JZB65514 KIL65514:KIX65514 KSH65514:KST65514 LCD65514:LCP65514 LLZ65514:LML65514 LVV65514:LWH65514 MFR65514:MGD65514 MPN65514:MPZ65514 MZJ65514:MZV65514 NJF65514:NJR65514 NTB65514:NTN65514 OCX65514:ODJ65514 OMT65514:ONF65514 OWP65514:OXB65514 PGL65514:PGX65514 PQH65514:PQT65514 QAD65514:QAP65514 QJZ65514:QKL65514 QTV65514:QUH65514 RDR65514:RED65514 RNN65514:RNZ65514 RXJ65514:RXV65514 SHF65514:SHR65514 SRB65514:SRN65514 TAX65514:TBJ65514 TKT65514:TLF65514 TUP65514:TVB65514 UEL65514:UEX65514 UOH65514:UOT65514 UYD65514:UYP65514 VHZ65514:VIL65514 VRV65514:VSH65514 WBR65514:WCD65514 WLN65514:WLZ65514 WVJ65514:WVV65514 B131050:N131050 IX131050:JJ131050 ST131050:TF131050 ACP131050:ADB131050 AML131050:AMX131050 AWH131050:AWT131050 BGD131050:BGP131050 BPZ131050:BQL131050 BZV131050:CAH131050 CJR131050:CKD131050 CTN131050:CTZ131050 DDJ131050:DDV131050 DNF131050:DNR131050 DXB131050:DXN131050 EGX131050:EHJ131050 EQT131050:ERF131050 FAP131050:FBB131050 FKL131050:FKX131050 FUH131050:FUT131050 GED131050:GEP131050 GNZ131050:GOL131050 GXV131050:GYH131050 HHR131050:HID131050 HRN131050:HRZ131050 IBJ131050:IBV131050 ILF131050:ILR131050 IVB131050:IVN131050 JEX131050:JFJ131050 JOT131050:JPF131050 JYP131050:JZB131050 KIL131050:KIX131050 KSH131050:KST131050 LCD131050:LCP131050 LLZ131050:LML131050 LVV131050:LWH131050 MFR131050:MGD131050 MPN131050:MPZ131050 MZJ131050:MZV131050 NJF131050:NJR131050 NTB131050:NTN131050 OCX131050:ODJ131050 OMT131050:ONF131050 OWP131050:OXB131050 PGL131050:PGX131050 PQH131050:PQT131050 QAD131050:QAP131050 QJZ131050:QKL131050 QTV131050:QUH131050 RDR131050:RED131050 RNN131050:RNZ131050 RXJ131050:RXV131050 SHF131050:SHR131050 SRB131050:SRN131050 TAX131050:TBJ131050 TKT131050:TLF131050 TUP131050:TVB131050 UEL131050:UEX131050 UOH131050:UOT131050 UYD131050:UYP131050 VHZ131050:VIL131050 VRV131050:VSH131050 WBR131050:WCD131050 WLN131050:WLZ131050 WVJ131050:WVV131050 B196586:N196586 IX196586:JJ196586 ST196586:TF196586 ACP196586:ADB196586 AML196586:AMX196586 AWH196586:AWT196586 BGD196586:BGP196586 BPZ196586:BQL196586 BZV196586:CAH196586 CJR196586:CKD196586 CTN196586:CTZ196586 DDJ196586:DDV196586 DNF196586:DNR196586 DXB196586:DXN196586 EGX196586:EHJ196586 EQT196586:ERF196586 FAP196586:FBB196586 FKL196586:FKX196586 FUH196586:FUT196586 GED196586:GEP196586 GNZ196586:GOL196586 GXV196586:GYH196586 HHR196586:HID196586 HRN196586:HRZ196586 IBJ196586:IBV196586 ILF196586:ILR196586 IVB196586:IVN196586 JEX196586:JFJ196586 JOT196586:JPF196586 JYP196586:JZB196586 KIL196586:KIX196586 KSH196586:KST196586 LCD196586:LCP196586 LLZ196586:LML196586 LVV196586:LWH196586 MFR196586:MGD196586 MPN196586:MPZ196586 MZJ196586:MZV196586 NJF196586:NJR196586 NTB196586:NTN196586 OCX196586:ODJ196586 OMT196586:ONF196586 OWP196586:OXB196586 PGL196586:PGX196586 PQH196586:PQT196586 QAD196586:QAP196586 QJZ196586:QKL196586 QTV196586:QUH196586 RDR196586:RED196586 RNN196586:RNZ196586 RXJ196586:RXV196586 SHF196586:SHR196586 SRB196586:SRN196586 TAX196586:TBJ196586 TKT196586:TLF196586 TUP196586:TVB196586 UEL196586:UEX196586 UOH196586:UOT196586 UYD196586:UYP196586 VHZ196586:VIL196586 VRV196586:VSH196586 WBR196586:WCD196586 WLN196586:WLZ196586 WVJ196586:WVV196586 B262122:N262122 IX262122:JJ262122 ST262122:TF262122 ACP262122:ADB262122 AML262122:AMX262122 AWH262122:AWT262122 BGD262122:BGP262122 BPZ262122:BQL262122 BZV262122:CAH262122 CJR262122:CKD262122 CTN262122:CTZ262122 DDJ262122:DDV262122 DNF262122:DNR262122 DXB262122:DXN262122 EGX262122:EHJ262122 EQT262122:ERF262122 FAP262122:FBB262122 FKL262122:FKX262122 FUH262122:FUT262122 GED262122:GEP262122 GNZ262122:GOL262122 GXV262122:GYH262122 HHR262122:HID262122 HRN262122:HRZ262122 IBJ262122:IBV262122 ILF262122:ILR262122 IVB262122:IVN262122 JEX262122:JFJ262122 JOT262122:JPF262122 JYP262122:JZB262122 KIL262122:KIX262122 KSH262122:KST262122 LCD262122:LCP262122 LLZ262122:LML262122 LVV262122:LWH262122 MFR262122:MGD262122 MPN262122:MPZ262122 MZJ262122:MZV262122 NJF262122:NJR262122 NTB262122:NTN262122 OCX262122:ODJ262122 OMT262122:ONF262122 OWP262122:OXB262122 PGL262122:PGX262122 PQH262122:PQT262122 QAD262122:QAP262122 QJZ262122:QKL262122 QTV262122:QUH262122 RDR262122:RED262122 RNN262122:RNZ262122 RXJ262122:RXV262122 SHF262122:SHR262122 SRB262122:SRN262122 TAX262122:TBJ262122 TKT262122:TLF262122 TUP262122:TVB262122 UEL262122:UEX262122 UOH262122:UOT262122 UYD262122:UYP262122 VHZ262122:VIL262122 VRV262122:VSH262122 WBR262122:WCD262122 WLN262122:WLZ262122 WVJ262122:WVV262122 B327658:N327658 IX327658:JJ327658 ST327658:TF327658 ACP327658:ADB327658 AML327658:AMX327658 AWH327658:AWT327658 BGD327658:BGP327658 BPZ327658:BQL327658 BZV327658:CAH327658 CJR327658:CKD327658 CTN327658:CTZ327658 DDJ327658:DDV327658 DNF327658:DNR327658 DXB327658:DXN327658 EGX327658:EHJ327658 EQT327658:ERF327658 FAP327658:FBB327658 FKL327658:FKX327658 FUH327658:FUT327658 GED327658:GEP327658 GNZ327658:GOL327658 GXV327658:GYH327658 HHR327658:HID327658 HRN327658:HRZ327658 IBJ327658:IBV327658 ILF327658:ILR327658 IVB327658:IVN327658 JEX327658:JFJ327658 JOT327658:JPF327658 JYP327658:JZB327658 KIL327658:KIX327658 KSH327658:KST327658 LCD327658:LCP327658 LLZ327658:LML327658 LVV327658:LWH327658 MFR327658:MGD327658 MPN327658:MPZ327658 MZJ327658:MZV327658 NJF327658:NJR327658 NTB327658:NTN327658 OCX327658:ODJ327658 OMT327658:ONF327658 OWP327658:OXB327658 PGL327658:PGX327658 PQH327658:PQT327658 QAD327658:QAP327658 QJZ327658:QKL327658 QTV327658:QUH327658 RDR327658:RED327658 RNN327658:RNZ327658 RXJ327658:RXV327658 SHF327658:SHR327658 SRB327658:SRN327658 TAX327658:TBJ327658 TKT327658:TLF327658 TUP327658:TVB327658 UEL327658:UEX327658 UOH327658:UOT327658 UYD327658:UYP327658 VHZ327658:VIL327658 VRV327658:VSH327658 WBR327658:WCD327658 WLN327658:WLZ327658 WVJ327658:WVV327658 B393194:N393194 IX393194:JJ393194 ST393194:TF393194 ACP393194:ADB393194 AML393194:AMX393194 AWH393194:AWT393194 BGD393194:BGP393194 BPZ393194:BQL393194 BZV393194:CAH393194 CJR393194:CKD393194 CTN393194:CTZ393194 DDJ393194:DDV393194 DNF393194:DNR393194 DXB393194:DXN393194 EGX393194:EHJ393194 EQT393194:ERF393194 FAP393194:FBB393194 FKL393194:FKX393194 FUH393194:FUT393194 GED393194:GEP393194 GNZ393194:GOL393194 GXV393194:GYH393194 HHR393194:HID393194 HRN393194:HRZ393194 IBJ393194:IBV393194 ILF393194:ILR393194 IVB393194:IVN393194 JEX393194:JFJ393194 JOT393194:JPF393194 JYP393194:JZB393194 KIL393194:KIX393194 KSH393194:KST393194 LCD393194:LCP393194 LLZ393194:LML393194 LVV393194:LWH393194 MFR393194:MGD393194 MPN393194:MPZ393194 MZJ393194:MZV393194 NJF393194:NJR393194 NTB393194:NTN393194 OCX393194:ODJ393194 OMT393194:ONF393194 OWP393194:OXB393194 PGL393194:PGX393194 PQH393194:PQT393194 QAD393194:QAP393194 QJZ393194:QKL393194 QTV393194:QUH393194 RDR393194:RED393194 RNN393194:RNZ393194 RXJ393194:RXV393194 SHF393194:SHR393194 SRB393194:SRN393194 TAX393194:TBJ393194 TKT393194:TLF393194 TUP393194:TVB393194 UEL393194:UEX393194 UOH393194:UOT393194 UYD393194:UYP393194 VHZ393194:VIL393194 VRV393194:VSH393194 WBR393194:WCD393194 WLN393194:WLZ393194 WVJ393194:WVV393194 B458730:N458730 IX458730:JJ458730 ST458730:TF458730 ACP458730:ADB458730 AML458730:AMX458730 AWH458730:AWT458730 BGD458730:BGP458730 BPZ458730:BQL458730 BZV458730:CAH458730 CJR458730:CKD458730 CTN458730:CTZ458730 DDJ458730:DDV458730 DNF458730:DNR458730 DXB458730:DXN458730 EGX458730:EHJ458730 EQT458730:ERF458730 FAP458730:FBB458730 FKL458730:FKX458730 FUH458730:FUT458730 GED458730:GEP458730 GNZ458730:GOL458730 GXV458730:GYH458730 HHR458730:HID458730 HRN458730:HRZ458730 IBJ458730:IBV458730 ILF458730:ILR458730 IVB458730:IVN458730 JEX458730:JFJ458730 JOT458730:JPF458730 JYP458730:JZB458730 KIL458730:KIX458730 KSH458730:KST458730 LCD458730:LCP458730 LLZ458730:LML458730 LVV458730:LWH458730 MFR458730:MGD458730 MPN458730:MPZ458730 MZJ458730:MZV458730 NJF458730:NJR458730 NTB458730:NTN458730 OCX458730:ODJ458730 OMT458730:ONF458730 OWP458730:OXB458730 PGL458730:PGX458730 PQH458730:PQT458730 QAD458730:QAP458730 QJZ458730:QKL458730 QTV458730:QUH458730 RDR458730:RED458730 RNN458730:RNZ458730 RXJ458730:RXV458730 SHF458730:SHR458730 SRB458730:SRN458730 TAX458730:TBJ458730 TKT458730:TLF458730 TUP458730:TVB458730 UEL458730:UEX458730 UOH458730:UOT458730 UYD458730:UYP458730 VHZ458730:VIL458730 VRV458730:VSH458730 WBR458730:WCD458730 WLN458730:WLZ458730 WVJ458730:WVV458730 B524266:N524266 IX524266:JJ524266 ST524266:TF524266 ACP524266:ADB524266 AML524266:AMX524266 AWH524266:AWT524266 BGD524266:BGP524266 BPZ524266:BQL524266 BZV524266:CAH524266 CJR524266:CKD524266 CTN524266:CTZ524266 DDJ524266:DDV524266 DNF524266:DNR524266 DXB524266:DXN524266 EGX524266:EHJ524266 EQT524266:ERF524266 FAP524266:FBB524266 FKL524266:FKX524266 FUH524266:FUT524266 GED524266:GEP524266 GNZ524266:GOL524266 GXV524266:GYH524266 HHR524266:HID524266 HRN524266:HRZ524266 IBJ524266:IBV524266 ILF524266:ILR524266 IVB524266:IVN524266 JEX524266:JFJ524266 JOT524266:JPF524266 JYP524266:JZB524266 KIL524266:KIX524266 KSH524266:KST524266 LCD524266:LCP524266 LLZ524266:LML524266 LVV524266:LWH524266 MFR524266:MGD524266 MPN524266:MPZ524266 MZJ524266:MZV524266 NJF524266:NJR524266 NTB524266:NTN524266 OCX524266:ODJ524266 OMT524266:ONF524266 OWP524266:OXB524266 PGL524266:PGX524266 PQH524266:PQT524266 QAD524266:QAP524266 QJZ524266:QKL524266 QTV524266:QUH524266 RDR524266:RED524266 RNN524266:RNZ524266 RXJ524266:RXV524266 SHF524266:SHR524266 SRB524266:SRN524266 TAX524266:TBJ524266 TKT524266:TLF524266 TUP524266:TVB524266 UEL524266:UEX524266 UOH524266:UOT524266 UYD524266:UYP524266 VHZ524266:VIL524266 VRV524266:VSH524266 WBR524266:WCD524266 WLN524266:WLZ524266 WVJ524266:WVV524266 B589802:N589802 IX589802:JJ589802 ST589802:TF589802 ACP589802:ADB589802 AML589802:AMX589802 AWH589802:AWT589802 BGD589802:BGP589802 BPZ589802:BQL589802 BZV589802:CAH589802 CJR589802:CKD589802 CTN589802:CTZ589802 DDJ589802:DDV589802 DNF589802:DNR589802 DXB589802:DXN589802 EGX589802:EHJ589802 EQT589802:ERF589802 FAP589802:FBB589802 FKL589802:FKX589802 FUH589802:FUT589802 GED589802:GEP589802 GNZ589802:GOL589802 GXV589802:GYH589802 HHR589802:HID589802 HRN589802:HRZ589802 IBJ589802:IBV589802 ILF589802:ILR589802 IVB589802:IVN589802 JEX589802:JFJ589802 JOT589802:JPF589802 JYP589802:JZB589802 KIL589802:KIX589802 KSH589802:KST589802 LCD589802:LCP589802 LLZ589802:LML589802 LVV589802:LWH589802 MFR589802:MGD589802 MPN589802:MPZ589802 MZJ589802:MZV589802 NJF589802:NJR589802 NTB589802:NTN589802 OCX589802:ODJ589802 OMT589802:ONF589802 OWP589802:OXB589802 PGL589802:PGX589802 PQH589802:PQT589802 QAD589802:QAP589802 QJZ589802:QKL589802 QTV589802:QUH589802 RDR589802:RED589802 RNN589802:RNZ589802 RXJ589802:RXV589802 SHF589802:SHR589802 SRB589802:SRN589802 TAX589802:TBJ589802 TKT589802:TLF589802 TUP589802:TVB589802 UEL589802:UEX589802 UOH589802:UOT589802 UYD589802:UYP589802 VHZ589802:VIL589802 VRV589802:VSH589802 WBR589802:WCD589802 WLN589802:WLZ589802 WVJ589802:WVV589802 B655338:N655338 IX655338:JJ655338 ST655338:TF655338 ACP655338:ADB655338 AML655338:AMX655338 AWH655338:AWT655338 BGD655338:BGP655338 BPZ655338:BQL655338 BZV655338:CAH655338 CJR655338:CKD655338 CTN655338:CTZ655338 DDJ655338:DDV655338 DNF655338:DNR655338 DXB655338:DXN655338 EGX655338:EHJ655338 EQT655338:ERF655338 FAP655338:FBB655338 FKL655338:FKX655338 FUH655338:FUT655338 GED655338:GEP655338 GNZ655338:GOL655338 GXV655338:GYH655338 HHR655338:HID655338 HRN655338:HRZ655338 IBJ655338:IBV655338 ILF655338:ILR655338 IVB655338:IVN655338 JEX655338:JFJ655338 JOT655338:JPF655338 JYP655338:JZB655338 KIL655338:KIX655338 KSH655338:KST655338 LCD655338:LCP655338 LLZ655338:LML655338 LVV655338:LWH655338 MFR655338:MGD655338 MPN655338:MPZ655338 MZJ655338:MZV655338 NJF655338:NJR655338 NTB655338:NTN655338 OCX655338:ODJ655338 OMT655338:ONF655338 OWP655338:OXB655338 PGL655338:PGX655338 PQH655338:PQT655338 QAD655338:QAP655338 QJZ655338:QKL655338 QTV655338:QUH655338 RDR655338:RED655338 RNN655338:RNZ655338 RXJ655338:RXV655338 SHF655338:SHR655338 SRB655338:SRN655338 TAX655338:TBJ655338 TKT655338:TLF655338 TUP655338:TVB655338 UEL655338:UEX655338 UOH655338:UOT655338 UYD655338:UYP655338 VHZ655338:VIL655338 VRV655338:VSH655338 WBR655338:WCD655338 WLN655338:WLZ655338 WVJ655338:WVV655338 B720874:N720874 IX720874:JJ720874 ST720874:TF720874 ACP720874:ADB720874 AML720874:AMX720874 AWH720874:AWT720874 BGD720874:BGP720874 BPZ720874:BQL720874 BZV720874:CAH720874 CJR720874:CKD720874 CTN720874:CTZ720874 DDJ720874:DDV720874 DNF720874:DNR720874 DXB720874:DXN720874 EGX720874:EHJ720874 EQT720874:ERF720874 FAP720874:FBB720874 FKL720874:FKX720874 FUH720874:FUT720874 GED720874:GEP720874 GNZ720874:GOL720874 GXV720874:GYH720874 HHR720874:HID720874 HRN720874:HRZ720874 IBJ720874:IBV720874 ILF720874:ILR720874 IVB720874:IVN720874 JEX720874:JFJ720874 JOT720874:JPF720874 JYP720874:JZB720874 KIL720874:KIX720874 KSH720874:KST720874 LCD720874:LCP720874 LLZ720874:LML720874 LVV720874:LWH720874 MFR720874:MGD720874 MPN720874:MPZ720874 MZJ720874:MZV720874 NJF720874:NJR720874 NTB720874:NTN720874 OCX720874:ODJ720874 OMT720874:ONF720874 OWP720874:OXB720874 PGL720874:PGX720874 PQH720874:PQT720874 QAD720874:QAP720874 QJZ720874:QKL720874 QTV720874:QUH720874 RDR720874:RED720874 RNN720874:RNZ720874 RXJ720874:RXV720874 SHF720874:SHR720874 SRB720874:SRN720874 TAX720874:TBJ720874 TKT720874:TLF720874 TUP720874:TVB720874 UEL720874:UEX720874 UOH720874:UOT720874 UYD720874:UYP720874 VHZ720874:VIL720874 VRV720874:VSH720874 WBR720874:WCD720874 WLN720874:WLZ720874 WVJ720874:WVV720874 B786410:N786410 IX786410:JJ786410 ST786410:TF786410 ACP786410:ADB786410 AML786410:AMX786410 AWH786410:AWT786410 BGD786410:BGP786410 BPZ786410:BQL786410 BZV786410:CAH786410 CJR786410:CKD786410 CTN786410:CTZ786410 DDJ786410:DDV786410 DNF786410:DNR786410 DXB786410:DXN786410 EGX786410:EHJ786410 EQT786410:ERF786410 FAP786410:FBB786410 FKL786410:FKX786410 FUH786410:FUT786410 GED786410:GEP786410 GNZ786410:GOL786410 GXV786410:GYH786410 HHR786410:HID786410 HRN786410:HRZ786410 IBJ786410:IBV786410 ILF786410:ILR786410 IVB786410:IVN786410 JEX786410:JFJ786410 JOT786410:JPF786410 JYP786410:JZB786410 KIL786410:KIX786410 KSH786410:KST786410 LCD786410:LCP786410 LLZ786410:LML786410 LVV786410:LWH786410 MFR786410:MGD786410 MPN786410:MPZ786410 MZJ786410:MZV786410 NJF786410:NJR786410 NTB786410:NTN786410 OCX786410:ODJ786410 OMT786410:ONF786410 OWP786410:OXB786410 PGL786410:PGX786410 PQH786410:PQT786410 QAD786410:QAP786410 QJZ786410:QKL786410 QTV786410:QUH786410 RDR786410:RED786410 RNN786410:RNZ786410 RXJ786410:RXV786410 SHF786410:SHR786410 SRB786410:SRN786410 TAX786410:TBJ786410 TKT786410:TLF786410 TUP786410:TVB786410 UEL786410:UEX786410 UOH786410:UOT786410 UYD786410:UYP786410 VHZ786410:VIL786410 VRV786410:VSH786410 WBR786410:WCD786410 WLN786410:WLZ786410 WVJ786410:WVV786410 B851946:N851946 IX851946:JJ851946 ST851946:TF851946 ACP851946:ADB851946 AML851946:AMX851946 AWH851946:AWT851946 BGD851946:BGP851946 BPZ851946:BQL851946 BZV851946:CAH851946 CJR851946:CKD851946 CTN851946:CTZ851946 DDJ851946:DDV851946 DNF851946:DNR851946 DXB851946:DXN851946 EGX851946:EHJ851946 EQT851946:ERF851946 FAP851946:FBB851946 FKL851946:FKX851946 FUH851946:FUT851946 GED851946:GEP851946 GNZ851946:GOL851946 GXV851946:GYH851946 HHR851946:HID851946 HRN851946:HRZ851946 IBJ851946:IBV851946 ILF851946:ILR851946 IVB851946:IVN851946 JEX851946:JFJ851946 JOT851946:JPF851946 JYP851946:JZB851946 KIL851946:KIX851946 KSH851946:KST851946 LCD851946:LCP851946 LLZ851946:LML851946 LVV851946:LWH851946 MFR851946:MGD851946 MPN851946:MPZ851946 MZJ851946:MZV851946 NJF851946:NJR851946 NTB851946:NTN851946 OCX851946:ODJ851946 OMT851946:ONF851946 OWP851946:OXB851946 PGL851946:PGX851946 PQH851946:PQT851946 QAD851946:QAP851946 QJZ851946:QKL851946 QTV851946:QUH851946 RDR851946:RED851946 RNN851946:RNZ851946 RXJ851946:RXV851946 SHF851946:SHR851946 SRB851946:SRN851946 TAX851946:TBJ851946 TKT851946:TLF851946 TUP851946:TVB851946 UEL851946:UEX851946 UOH851946:UOT851946 UYD851946:UYP851946 VHZ851946:VIL851946 VRV851946:VSH851946 WBR851946:WCD851946 WLN851946:WLZ851946 WVJ851946:WVV851946 B917482:N917482 IX917482:JJ917482 ST917482:TF917482 ACP917482:ADB917482 AML917482:AMX917482 AWH917482:AWT917482 BGD917482:BGP917482 BPZ917482:BQL917482 BZV917482:CAH917482 CJR917482:CKD917482 CTN917482:CTZ917482 DDJ917482:DDV917482 DNF917482:DNR917482 DXB917482:DXN917482 EGX917482:EHJ917482 EQT917482:ERF917482 FAP917482:FBB917482 FKL917482:FKX917482 FUH917482:FUT917482 GED917482:GEP917482 GNZ917482:GOL917482 GXV917482:GYH917482 HHR917482:HID917482 HRN917482:HRZ917482 IBJ917482:IBV917482 ILF917482:ILR917482 IVB917482:IVN917482 JEX917482:JFJ917482 JOT917482:JPF917482 JYP917482:JZB917482 KIL917482:KIX917482 KSH917482:KST917482 LCD917482:LCP917482 LLZ917482:LML917482 LVV917482:LWH917482 MFR917482:MGD917482 MPN917482:MPZ917482 MZJ917482:MZV917482 NJF917482:NJR917482 NTB917482:NTN917482 OCX917482:ODJ917482 OMT917482:ONF917482 OWP917482:OXB917482 PGL917482:PGX917482 PQH917482:PQT917482 QAD917482:QAP917482 QJZ917482:QKL917482 QTV917482:QUH917482 RDR917482:RED917482 RNN917482:RNZ917482 RXJ917482:RXV917482 SHF917482:SHR917482 SRB917482:SRN917482 TAX917482:TBJ917482 TKT917482:TLF917482 TUP917482:TVB917482 UEL917482:UEX917482 UOH917482:UOT917482 UYD917482:UYP917482 VHZ917482:VIL917482 VRV917482:VSH917482 WBR917482:WCD917482 WLN917482:WLZ917482 WVJ917482:WVV917482 B983018:N983018 IX983018:JJ983018 ST983018:TF983018 ACP983018:ADB983018 AML983018:AMX983018 AWH983018:AWT983018 BGD983018:BGP983018 BPZ983018:BQL983018 BZV983018:CAH983018 CJR983018:CKD983018 CTN983018:CTZ983018 DDJ983018:DDV983018 DNF983018:DNR983018 DXB983018:DXN983018 EGX983018:EHJ983018 EQT983018:ERF983018 FAP983018:FBB983018 FKL983018:FKX983018 FUH983018:FUT983018 GED983018:GEP983018 GNZ983018:GOL983018 GXV983018:GYH983018 HHR983018:HID983018 HRN983018:HRZ983018 IBJ983018:IBV983018 ILF983018:ILR983018 IVB983018:IVN983018 JEX983018:JFJ983018 JOT983018:JPF983018 JYP983018:JZB983018 KIL983018:KIX983018 KSH983018:KST983018 LCD983018:LCP983018 LLZ983018:LML983018 LVV983018:LWH983018 MFR983018:MGD983018 MPN983018:MPZ983018 MZJ983018:MZV983018 NJF983018:NJR983018 NTB983018:NTN983018 OCX983018:ODJ983018 OMT983018:ONF983018 OWP983018:OXB983018 PGL983018:PGX983018 PQH983018:PQT983018 QAD983018:QAP983018 QJZ983018:QKL983018 QTV983018:QUH983018 RDR983018:RED983018 RNN983018:RNZ983018 RXJ983018:RXV983018 SHF983018:SHR983018 SRB983018:SRN983018 TAX983018:TBJ983018 TKT983018:TLF983018 TUP983018:TVB983018 UEL983018:UEX983018 UOH983018:UOT983018 UYD983018:UYP983018 VHZ983018:VIL983018 VRV983018:VSH983018 WBR983018:WCD983018 WLN983018:WLZ983018 WVJ983018:WVV983018 WBR983060:WCD983060 JF16:JJ16 TB16:TF16 ACX16:ADB16 AMT16:AMX16 AWP16:AWT16 BGL16:BGP16 BQH16:BQL16 CAD16:CAH16 CJZ16:CKD16 CTV16:CTZ16 DDR16:DDV16 DNN16:DNR16 DXJ16:DXN16 EHF16:EHJ16 ERB16:ERF16 FAX16:FBB16 FKT16:FKX16 FUP16:FUT16 GEL16:GEP16 GOH16:GOL16 GYD16:GYH16 HHZ16:HID16 HRV16:HRZ16 IBR16:IBV16 ILN16:ILR16 IVJ16:IVN16 JFF16:JFJ16 JPB16:JPF16 JYX16:JZB16 KIT16:KIX16 KSP16:KST16 LCL16:LCP16 LMH16:LML16 LWD16:LWH16 MFZ16:MGD16 MPV16:MPZ16 MZR16:MZV16 NJN16:NJR16 NTJ16:NTN16 ODF16:ODJ16 ONB16:ONF16 OWX16:OXB16 PGT16:PGX16 PQP16:PQT16 QAL16:QAP16 QKH16:QKL16 QUD16:QUH16 RDZ16:RED16 RNV16:RNZ16 RXR16:RXV16 SHN16:SHR16 SRJ16:SRN16 TBF16:TBJ16 TLB16:TLF16 TUX16:TVB16 UET16:UEX16 UOP16:UOT16 UYL16:UYP16 VIH16:VIL16 VSD16:VSH16 WBZ16:WCD16 WLV16:WLZ16 WVR16:WVV16 J65516:N65516 JF65516:JJ65516 TB65516:TF65516 ACX65516:ADB65516 AMT65516:AMX65516 AWP65516:AWT65516 BGL65516:BGP65516 BQH65516:BQL65516 CAD65516:CAH65516 CJZ65516:CKD65516 CTV65516:CTZ65516 DDR65516:DDV65516 DNN65516:DNR65516 DXJ65516:DXN65516 EHF65516:EHJ65516 ERB65516:ERF65516 FAX65516:FBB65516 FKT65516:FKX65516 FUP65516:FUT65516 GEL65516:GEP65516 GOH65516:GOL65516 GYD65516:GYH65516 HHZ65516:HID65516 HRV65516:HRZ65516 IBR65516:IBV65516 ILN65516:ILR65516 IVJ65516:IVN65516 JFF65516:JFJ65516 JPB65516:JPF65516 JYX65516:JZB65516 KIT65516:KIX65516 KSP65516:KST65516 LCL65516:LCP65516 LMH65516:LML65516 LWD65516:LWH65516 MFZ65516:MGD65516 MPV65516:MPZ65516 MZR65516:MZV65516 NJN65516:NJR65516 NTJ65516:NTN65516 ODF65516:ODJ65516 ONB65516:ONF65516 OWX65516:OXB65516 PGT65516:PGX65516 PQP65516:PQT65516 QAL65516:QAP65516 QKH65516:QKL65516 QUD65516:QUH65516 RDZ65516:RED65516 RNV65516:RNZ65516 RXR65516:RXV65516 SHN65516:SHR65516 SRJ65516:SRN65516 TBF65516:TBJ65516 TLB65516:TLF65516 TUX65516:TVB65516 UET65516:UEX65516 UOP65516:UOT65516 UYL65516:UYP65516 VIH65516:VIL65516 VSD65516:VSH65516 WBZ65516:WCD65516 WLV65516:WLZ65516 WVR65516:WVV65516 J131052:N131052 JF131052:JJ131052 TB131052:TF131052 ACX131052:ADB131052 AMT131052:AMX131052 AWP131052:AWT131052 BGL131052:BGP131052 BQH131052:BQL131052 CAD131052:CAH131052 CJZ131052:CKD131052 CTV131052:CTZ131052 DDR131052:DDV131052 DNN131052:DNR131052 DXJ131052:DXN131052 EHF131052:EHJ131052 ERB131052:ERF131052 FAX131052:FBB131052 FKT131052:FKX131052 FUP131052:FUT131052 GEL131052:GEP131052 GOH131052:GOL131052 GYD131052:GYH131052 HHZ131052:HID131052 HRV131052:HRZ131052 IBR131052:IBV131052 ILN131052:ILR131052 IVJ131052:IVN131052 JFF131052:JFJ131052 JPB131052:JPF131052 JYX131052:JZB131052 KIT131052:KIX131052 KSP131052:KST131052 LCL131052:LCP131052 LMH131052:LML131052 LWD131052:LWH131052 MFZ131052:MGD131052 MPV131052:MPZ131052 MZR131052:MZV131052 NJN131052:NJR131052 NTJ131052:NTN131052 ODF131052:ODJ131052 ONB131052:ONF131052 OWX131052:OXB131052 PGT131052:PGX131052 PQP131052:PQT131052 QAL131052:QAP131052 QKH131052:QKL131052 QUD131052:QUH131052 RDZ131052:RED131052 RNV131052:RNZ131052 RXR131052:RXV131052 SHN131052:SHR131052 SRJ131052:SRN131052 TBF131052:TBJ131052 TLB131052:TLF131052 TUX131052:TVB131052 UET131052:UEX131052 UOP131052:UOT131052 UYL131052:UYP131052 VIH131052:VIL131052 VSD131052:VSH131052 WBZ131052:WCD131052 WLV131052:WLZ131052 WVR131052:WVV131052 J196588:N196588 JF196588:JJ196588 TB196588:TF196588 ACX196588:ADB196588 AMT196588:AMX196588 AWP196588:AWT196588 BGL196588:BGP196588 BQH196588:BQL196588 CAD196588:CAH196588 CJZ196588:CKD196588 CTV196588:CTZ196588 DDR196588:DDV196588 DNN196588:DNR196588 DXJ196588:DXN196588 EHF196588:EHJ196588 ERB196588:ERF196588 FAX196588:FBB196588 FKT196588:FKX196588 FUP196588:FUT196588 GEL196588:GEP196588 GOH196588:GOL196588 GYD196588:GYH196588 HHZ196588:HID196588 HRV196588:HRZ196588 IBR196588:IBV196588 ILN196588:ILR196588 IVJ196588:IVN196588 JFF196588:JFJ196588 JPB196588:JPF196588 JYX196588:JZB196588 KIT196588:KIX196588 KSP196588:KST196588 LCL196588:LCP196588 LMH196588:LML196588 LWD196588:LWH196588 MFZ196588:MGD196588 MPV196588:MPZ196588 MZR196588:MZV196588 NJN196588:NJR196588 NTJ196588:NTN196588 ODF196588:ODJ196588 ONB196588:ONF196588 OWX196588:OXB196588 PGT196588:PGX196588 PQP196588:PQT196588 QAL196588:QAP196588 QKH196588:QKL196588 QUD196588:QUH196588 RDZ196588:RED196588 RNV196588:RNZ196588 RXR196588:RXV196588 SHN196588:SHR196588 SRJ196588:SRN196588 TBF196588:TBJ196588 TLB196588:TLF196588 TUX196588:TVB196588 UET196588:UEX196588 UOP196588:UOT196588 UYL196588:UYP196588 VIH196588:VIL196588 VSD196588:VSH196588 WBZ196588:WCD196588 WLV196588:WLZ196588 WVR196588:WVV196588 J262124:N262124 JF262124:JJ262124 TB262124:TF262124 ACX262124:ADB262124 AMT262124:AMX262124 AWP262124:AWT262124 BGL262124:BGP262124 BQH262124:BQL262124 CAD262124:CAH262124 CJZ262124:CKD262124 CTV262124:CTZ262124 DDR262124:DDV262124 DNN262124:DNR262124 DXJ262124:DXN262124 EHF262124:EHJ262124 ERB262124:ERF262124 FAX262124:FBB262124 FKT262124:FKX262124 FUP262124:FUT262124 GEL262124:GEP262124 GOH262124:GOL262124 GYD262124:GYH262124 HHZ262124:HID262124 HRV262124:HRZ262124 IBR262124:IBV262124 ILN262124:ILR262124 IVJ262124:IVN262124 JFF262124:JFJ262124 JPB262124:JPF262124 JYX262124:JZB262124 KIT262124:KIX262124 KSP262124:KST262124 LCL262124:LCP262124 LMH262124:LML262124 LWD262124:LWH262124 MFZ262124:MGD262124 MPV262124:MPZ262124 MZR262124:MZV262124 NJN262124:NJR262124 NTJ262124:NTN262124 ODF262124:ODJ262124 ONB262124:ONF262124 OWX262124:OXB262124 PGT262124:PGX262124 PQP262124:PQT262124 QAL262124:QAP262124 QKH262124:QKL262124 QUD262124:QUH262124 RDZ262124:RED262124 RNV262124:RNZ262124 RXR262124:RXV262124 SHN262124:SHR262124 SRJ262124:SRN262124 TBF262124:TBJ262124 TLB262124:TLF262124 TUX262124:TVB262124 UET262124:UEX262124 UOP262124:UOT262124 UYL262124:UYP262124 VIH262124:VIL262124 VSD262124:VSH262124 WBZ262124:WCD262124 WLV262124:WLZ262124 WVR262124:WVV262124 J327660:N327660 JF327660:JJ327660 TB327660:TF327660 ACX327660:ADB327660 AMT327660:AMX327660 AWP327660:AWT327660 BGL327660:BGP327660 BQH327660:BQL327660 CAD327660:CAH327660 CJZ327660:CKD327660 CTV327660:CTZ327660 DDR327660:DDV327660 DNN327660:DNR327660 DXJ327660:DXN327660 EHF327660:EHJ327660 ERB327660:ERF327660 FAX327660:FBB327660 FKT327660:FKX327660 FUP327660:FUT327660 GEL327660:GEP327660 GOH327660:GOL327660 GYD327660:GYH327660 HHZ327660:HID327660 HRV327660:HRZ327660 IBR327660:IBV327660 ILN327660:ILR327660 IVJ327660:IVN327660 JFF327660:JFJ327660 JPB327660:JPF327660 JYX327660:JZB327660 KIT327660:KIX327660 KSP327660:KST327660 LCL327660:LCP327660 LMH327660:LML327660 LWD327660:LWH327660 MFZ327660:MGD327660 MPV327660:MPZ327660 MZR327660:MZV327660 NJN327660:NJR327660 NTJ327660:NTN327660 ODF327660:ODJ327660 ONB327660:ONF327660 OWX327660:OXB327660 PGT327660:PGX327660 PQP327660:PQT327660 QAL327660:QAP327660 QKH327660:QKL327660 QUD327660:QUH327660 RDZ327660:RED327660 RNV327660:RNZ327660 RXR327660:RXV327660 SHN327660:SHR327660 SRJ327660:SRN327660 TBF327660:TBJ327660 TLB327660:TLF327660 TUX327660:TVB327660 UET327660:UEX327660 UOP327660:UOT327660 UYL327660:UYP327660 VIH327660:VIL327660 VSD327660:VSH327660 WBZ327660:WCD327660 WLV327660:WLZ327660 WVR327660:WVV327660 J393196:N393196 JF393196:JJ393196 TB393196:TF393196 ACX393196:ADB393196 AMT393196:AMX393196 AWP393196:AWT393196 BGL393196:BGP393196 BQH393196:BQL393196 CAD393196:CAH393196 CJZ393196:CKD393196 CTV393196:CTZ393196 DDR393196:DDV393196 DNN393196:DNR393196 DXJ393196:DXN393196 EHF393196:EHJ393196 ERB393196:ERF393196 FAX393196:FBB393196 FKT393196:FKX393196 FUP393196:FUT393196 GEL393196:GEP393196 GOH393196:GOL393196 GYD393196:GYH393196 HHZ393196:HID393196 HRV393196:HRZ393196 IBR393196:IBV393196 ILN393196:ILR393196 IVJ393196:IVN393196 JFF393196:JFJ393196 JPB393196:JPF393196 JYX393196:JZB393196 KIT393196:KIX393196 KSP393196:KST393196 LCL393196:LCP393196 LMH393196:LML393196 LWD393196:LWH393196 MFZ393196:MGD393196 MPV393196:MPZ393196 MZR393196:MZV393196 NJN393196:NJR393196 NTJ393196:NTN393196 ODF393196:ODJ393196 ONB393196:ONF393196 OWX393196:OXB393196 PGT393196:PGX393196 PQP393196:PQT393196 QAL393196:QAP393196 QKH393196:QKL393196 QUD393196:QUH393196 RDZ393196:RED393196 RNV393196:RNZ393196 RXR393196:RXV393196 SHN393196:SHR393196 SRJ393196:SRN393196 TBF393196:TBJ393196 TLB393196:TLF393196 TUX393196:TVB393196 UET393196:UEX393196 UOP393196:UOT393196 UYL393196:UYP393196 VIH393196:VIL393196 VSD393196:VSH393196 WBZ393196:WCD393196 WLV393196:WLZ393196 WVR393196:WVV393196 J458732:N458732 JF458732:JJ458732 TB458732:TF458732 ACX458732:ADB458732 AMT458732:AMX458732 AWP458732:AWT458732 BGL458732:BGP458732 BQH458732:BQL458732 CAD458732:CAH458732 CJZ458732:CKD458732 CTV458732:CTZ458732 DDR458732:DDV458732 DNN458732:DNR458732 DXJ458732:DXN458732 EHF458732:EHJ458732 ERB458732:ERF458732 FAX458732:FBB458732 FKT458732:FKX458732 FUP458732:FUT458732 GEL458732:GEP458732 GOH458732:GOL458732 GYD458732:GYH458732 HHZ458732:HID458732 HRV458732:HRZ458732 IBR458732:IBV458732 ILN458732:ILR458732 IVJ458732:IVN458732 JFF458732:JFJ458732 JPB458732:JPF458732 JYX458732:JZB458732 KIT458732:KIX458732 KSP458732:KST458732 LCL458732:LCP458732 LMH458732:LML458732 LWD458732:LWH458732 MFZ458732:MGD458732 MPV458732:MPZ458732 MZR458732:MZV458732 NJN458732:NJR458732 NTJ458732:NTN458732 ODF458732:ODJ458732 ONB458732:ONF458732 OWX458732:OXB458732 PGT458732:PGX458732 PQP458732:PQT458732 QAL458732:QAP458732 QKH458732:QKL458732 QUD458732:QUH458732 RDZ458732:RED458732 RNV458732:RNZ458732 RXR458732:RXV458732 SHN458732:SHR458732 SRJ458732:SRN458732 TBF458732:TBJ458732 TLB458732:TLF458732 TUX458732:TVB458732 UET458732:UEX458732 UOP458732:UOT458732 UYL458732:UYP458732 VIH458732:VIL458732 VSD458732:VSH458732 WBZ458732:WCD458732 WLV458732:WLZ458732 WVR458732:WVV458732 J524268:N524268 JF524268:JJ524268 TB524268:TF524268 ACX524268:ADB524268 AMT524268:AMX524268 AWP524268:AWT524268 BGL524268:BGP524268 BQH524268:BQL524268 CAD524268:CAH524268 CJZ524268:CKD524268 CTV524268:CTZ524268 DDR524268:DDV524268 DNN524268:DNR524268 DXJ524268:DXN524268 EHF524268:EHJ524268 ERB524268:ERF524268 FAX524268:FBB524268 FKT524268:FKX524268 FUP524268:FUT524268 GEL524268:GEP524268 GOH524268:GOL524268 GYD524268:GYH524268 HHZ524268:HID524268 HRV524268:HRZ524268 IBR524268:IBV524268 ILN524268:ILR524268 IVJ524268:IVN524268 JFF524268:JFJ524268 JPB524268:JPF524268 JYX524268:JZB524268 KIT524268:KIX524268 KSP524268:KST524268 LCL524268:LCP524268 LMH524268:LML524268 LWD524268:LWH524268 MFZ524268:MGD524268 MPV524268:MPZ524268 MZR524268:MZV524268 NJN524268:NJR524268 NTJ524268:NTN524268 ODF524268:ODJ524268 ONB524268:ONF524268 OWX524268:OXB524268 PGT524268:PGX524268 PQP524268:PQT524268 QAL524268:QAP524268 QKH524268:QKL524268 QUD524268:QUH524268 RDZ524268:RED524268 RNV524268:RNZ524268 RXR524268:RXV524268 SHN524268:SHR524268 SRJ524268:SRN524268 TBF524268:TBJ524268 TLB524268:TLF524268 TUX524268:TVB524268 UET524268:UEX524268 UOP524268:UOT524268 UYL524268:UYP524268 VIH524268:VIL524268 VSD524268:VSH524268 WBZ524268:WCD524268 WLV524268:WLZ524268 WVR524268:WVV524268 J589804:N589804 JF589804:JJ589804 TB589804:TF589804 ACX589804:ADB589804 AMT589804:AMX589804 AWP589804:AWT589804 BGL589804:BGP589804 BQH589804:BQL589804 CAD589804:CAH589804 CJZ589804:CKD589804 CTV589804:CTZ589804 DDR589804:DDV589804 DNN589804:DNR589804 DXJ589804:DXN589804 EHF589804:EHJ589804 ERB589804:ERF589804 FAX589804:FBB589804 FKT589804:FKX589804 FUP589804:FUT589804 GEL589804:GEP589804 GOH589804:GOL589804 GYD589804:GYH589804 HHZ589804:HID589804 HRV589804:HRZ589804 IBR589804:IBV589804 ILN589804:ILR589804 IVJ589804:IVN589804 JFF589804:JFJ589804 JPB589804:JPF589804 JYX589804:JZB589804 KIT589804:KIX589804 KSP589804:KST589804 LCL589804:LCP589804 LMH589804:LML589804 LWD589804:LWH589804 MFZ589804:MGD589804 MPV589804:MPZ589804 MZR589804:MZV589804 NJN589804:NJR589804 NTJ589804:NTN589804 ODF589804:ODJ589804 ONB589804:ONF589804 OWX589804:OXB589804 PGT589804:PGX589804 PQP589804:PQT589804 QAL589804:QAP589804 QKH589804:QKL589804 QUD589804:QUH589804 RDZ589804:RED589804 RNV589804:RNZ589804 RXR589804:RXV589804 SHN589804:SHR589804 SRJ589804:SRN589804 TBF589804:TBJ589804 TLB589804:TLF589804 TUX589804:TVB589804 UET589804:UEX589804 UOP589804:UOT589804 UYL589804:UYP589804 VIH589804:VIL589804 VSD589804:VSH589804 WBZ589804:WCD589804 WLV589804:WLZ589804 WVR589804:WVV589804 J655340:N655340 JF655340:JJ655340 TB655340:TF655340 ACX655340:ADB655340 AMT655340:AMX655340 AWP655340:AWT655340 BGL655340:BGP655340 BQH655340:BQL655340 CAD655340:CAH655340 CJZ655340:CKD655340 CTV655340:CTZ655340 DDR655340:DDV655340 DNN655340:DNR655340 DXJ655340:DXN655340 EHF655340:EHJ655340 ERB655340:ERF655340 FAX655340:FBB655340 FKT655340:FKX655340 FUP655340:FUT655340 GEL655340:GEP655340 GOH655340:GOL655340 GYD655340:GYH655340 HHZ655340:HID655340 HRV655340:HRZ655340 IBR655340:IBV655340 ILN655340:ILR655340 IVJ655340:IVN655340 JFF655340:JFJ655340 JPB655340:JPF655340 JYX655340:JZB655340 KIT655340:KIX655340 KSP655340:KST655340 LCL655340:LCP655340 LMH655340:LML655340 LWD655340:LWH655340 MFZ655340:MGD655340 MPV655340:MPZ655340 MZR655340:MZV655340 NJN655340:NJR655340 NTJ655340:NTN655340 ODF655340:ODJ655340 ONB655340:ONF655340 OWX655340:OXB655340 PGT655340:PGX655340 PQP655340:PQT655340 QAL655340:QAP655340 QKH655340:QKL655340 QUD655340:QUH655340 RDZ655340:RED655340 RNV655340:RNZ655340 RXR655340:RXV655340 SHN655340:SHR655340 SRJ655340:SRN655340 TBF655340:TBJ655340 TLB655340:TLF655340 TUX655340:TVB655340 UET655340:UEX655340 UOP655340:UOT655340 UYL655340:UYP655340 VIH655340:VIL655340 VSD655340:VSH655340 WBZ655340:WCD655340 WLV655340:WLZ655340 WVR655340:WVV655340 J720876:N720876 JF720876:JJ720876 TB720876:TF720876 ACX720876:ADB720876 AMT720876:AMX720876 AWP720876:AWT720876 BGL720876:BGP720876 BQH720876:BQL720876 CAD720876:CAH720876 CJZ720876:CKD720876 CTV720876:CTZ720876 DDR720876:DDV720876 DNN720876:DNR720876 DXJ720876:DXN720876 EHF720876:EHJ720876 ERB720876:ERF720876 FAX720876:FBB720876 FKT720876:FKX720876 FUP720876:FUT720876 GEL720876:GEP720876 GOH720876:GOL720876 GYD720876:GYH720876 HHZ720876:HID720876 HRV720876:HRZ720876 IBR720876:IBV720876 ILN720876:ILR720876 IVJ720876:IVN720876 JFF720876:JFJ720876 JPB720876:JPF720876 JYX720876:JZB720876 KIT720876:KIX720876 KSP720876:KST720876 LCL720876:LCP720876 LMH720876:LML720876 LWD720876:LWH720876 MFZ720876:MGD720876 MPV720876:MPZ720876 MZR720876:MZV720876 NJN720876:NJR720876 NTJ720876:NTN720876 ODF720876:ODJ720876 ONB720876:ONF720876 OWX720876:OXB720876 PGT720876:PGX720876 PQP720876:PQT720876 QAL720876:QAP720876 QKH720876:QKL720876 QUD720876:QUH720876 RDZ720876:RED720876 RNV720876:RNZ720876 RXR720876:RXV720876 SHN720876:SHR720876 SRJ720876:SRN720876 TBF720876:TBJ720876 TLB720876:TLF720876 TUX720876:TVB720876 UET720876:UEX720876 UOP720876:UOT720876 UYL720876:UYP720876 VIH720876:VIL720876 VSD720876:VSH720876 WBZ720876:WCD720876 WLV720876:WLZ720876 WVR720876:WVV720876 J786412:N786412 JF786412:JJ786412 TB786412:TF786412 ACX786412:ADB786412 AMT786412:AMX786412 AWP786412:AWT786412 BGL786412:BGP786412 BQH786412:BQL786412 CAD786412:CAH786412 CJZ786412:CKD786412 CTV786412:CTZ786412 DDR786412:DDV786412 DNN786412:DNR786412 DXJ786412:DXN786412 EHF786412:EHJ786412 ERB786412:ERF786412 FAX786412:FBB786412 FKT786412:FKX786412 FUP786412:FUT786412 GEL786412:GEP786412 GOH786412:GOL786412 GYD786412:GYH786412 HHZ786412:HID786412 HRV786412:HRZ786412 IBR786412:IBV786412 ILN786412:ILR786412 IVJ786412:IVN786412 JFF786412:JFJ786412 JPB786412:JPF786412 JYX786412:JZB786412 KIT786412:KIX786412 KSP786412:KST786412 LCL786412:LCP786412 LMH786412:LML786412 LWD786412:LWH786412 MFZ786412:MGD786412 MPV786412:MPZ786412 MZR786412:MZV786412 NJN786412:NJR786412 NTJ786412:NTN786412 ODF786412:ODJ786412 ONB786412:ONF786412 OWX786412:OXB786412 PGT786412:PGX786412 PQP786412:PQT786412 QAL786412:QAP786412 QKH786412:QKL786412 QUD786412:QUH786412 RDZ786412:RED786412 RNV786412:RNZ786412 RXR786412:RXV786412 SHN786412:SHR786412 SRJ786412:SRN786412 TBF786412:TBJ786412 TLB786412:TLF786412 TUX786412:TVB786412 UET786412:UEX786412 UOP786412:UOT786412 UYL786412:UYP786412 VIH786412:VIL786412 VSD786412:VSH786412 WBZ786412:WCD786412 WLV786412:WLZ786412 WVR786412:WVV786412 J851948:N851948 JF851948:JJ851948 TB851948:TF851948 ACX851948:ADB851948 AMT851948:AMX851948 AWP851948:AWT851948 BGL851948:BGP851948 BQH851948:BQL851948 CAD851948:CAH851948 CJZ851948:CKD851948 CTV851948:CTZ851948 DDR851948:DDV851948 DNN851948:DNR851948 DXJ851948:DXN851948 EHF851948:EHJ851948 ERB851948:ERF851948 FAX851948:FBB851948 FKT851948:FKX851948 FUP851948:FUT851948 GEL851948:GEP851948 GOH851948:GOL851948 GYD851948:GYH851948 HHZ851948:HID851948 HRV851948:HRZ851948 IBR851948:IBV851948 ILN851948:ILR851948 IVJ851948:IVN851948 JFF851948:JFJ851948 JPB851948:JPF851948 JYX851948:JZB851948 KIT851948:KIX851948 KSP851948:KST851948 LCL851948:LCP851948 LMH851948:LML851948 LWD851948:LWH851948 MFZ851948:MGD851948 MPV851948:MPZ851948 MZR851948:MZV851948 NJN851948:NJR851948 NTJ851948:NTN851948 ODF851948:ODJ851948 ONB851948:ONF851948 OWX851948:OXB851948 PGT851948:PGX851948 PQP851948:PQT851948 QAL851948:QAP851948 QKH851948:QKL851948 QUD851948:QUH851948 RDZ851948:RED851948 RNV851948:RNZ851948 RXR851948:RXV851948 SHN851948:SHR851948 SRJ851948:SRN851948 TBF851948:TBJ851948 TLB851948:TLF851948 TUX851948:TVB851948 UET851948:UEX851948 UOP851948:UOT851948 UYL851948:UYP851948 VIH851948:VIL851948 VSD851948:VSH851948 WBZ851948:WCD851948 WLV851948:WLZ851948 WVR851948:WVV851948 J917484:N917484 JF917484:JJ917484 TB917484:TF917484 ACX917484:ADB917484 AMT917484:AMX917484 AWP917484:AWT917484 BGL917484:BGP917484 BQH917484:BQL917484 CAD917484:CAH917484 CJZ917484:CKD917484 CTV917484:CTZ917484 DDR917484:DDV917484 DNN917484:DNR917484 DXJ917484:DXN917484 EHF917484:EHJ917484 ERB917484:ERF917484 FAX917484:FBB917484 FKT917484:FKX917484 FUP917484:FUT917484 GEL917484:GEP917484 GOH917484:GOL917484 GYD917484:GYH917484 HHZ917484:HID917484 HRV917484:HRZ917484 IBR917484:IBV917484 ILN917484:ILR917484 IVJ917484:IVN917484 JFF917484:JFJ917484 JPB917484:JPF917484 JYX917484:JZB917484 KIT917484:KIX917484 KSP917484:KST917484 LCL917484:LCP917484 LMH917484:LML917484 LWD917484:LWH917484 MFZ917484:MGD917484 MPV917484:MPZ917484 MZR917484:MZV917484 NJN917484:NJR917484 NTJ917484:NTN917484 ODF917484:ODJ917484 ONB917484:ONF917484 OWX917484:OXB917484 PGT917484:PGX917484 PQP917484:PQT917484 QAL917484:QAP917484 QKH917484:QKL917484 QUD917484:QUH917484 RDZ917484:RED917484 RNV917484:RNZ917484 RXR917484:RXV917484 SHN917484:SHR917484 SRJ917484:SRN917484 TBF917484:TBJ917484 TLB917484:TLF917484 TUX917484:TVB917484 UET917484:UEX917484 UOP917484:UOT917484 UYL917484:UYP917484 VIH917484:VIL917484 VSD917484:VSH917484 WBZ917484:WCD917484 WLV917484:WLZ917484 WVR917484:WVV917484 J983020:N983020 JF983020:JJ983020 TB983020:TF983020 ACX983020:ADB983020 AMT983020:AMX983020 AWP983020:AWT983020 BGL983020:BGP983020 BQH983020:BQL983020 CAD983020:CAH983020 CJZ983020:CKD983020 CTV983020:CTZ983020 DDR983020:DDV983020 DNN983020:DNR983020 DXJ983020:DXN983020 EHF983020:EHJ983020 ERB983020:ERF983020 FAX983020:FBB983020 FKT983020:FKX983020 FUP983020:FUT983020 GEL983020:GEP983020 GOH983020:GOL983020 GYD983020:GYH983020 HHZ983020:HID983020 HRV983020:HRZ983020 IBR983020:IBV983020 ILN983020:ILR983020 IVJ983020:IVN983020 JFF983020:JFJ983020 JPB983020:JPF983020 JYX983020:JZB983020 KIT983020:KIX983020 KSP983020:KST983020 LCL983020:LCP983020 LMH983020:LML983020 LWD983020:LWH983020 MFZ983020:MGD983020 MPV983020:MPZ983020 MZR983020:MZV983020 NJN983020:NJR983020 NTJ983020:NTN983020 ODF983020:ODJ983020 ONB983020:ONF983020 OWX983020:OXB983020 PGT983020:PGX983020 PQP983020:PQT983020 QAL983020:QAP983020 QKH983020:QKL983020 QUD983020:QUH983020 RDZ983020:RED983020 RNV983020:RNZ983020 RXR983020:RXV983020 SHN983020:SHR983020 SRJ983020:SRN983020 TBF983020:TBJ983020 TLB983020:TLF983020 TUX983020:TVB983020 UET983020:UEX983020 UOP983020:UOT983020 UYL983020:UYP983020 VIH983020:VIL983020 VSD983020:VSH983020 WBZ983020:WCD983020 WLV983020:WLZ983020 WVR983020:WVV983020 WLN983060:WLZ983060 IX18:JJ18 ST18:TF18 ACP18:ADB18 AML18:AMX18 AWH18:AWT18 BGD18:BGP18 BPZ18:BQL18 BZV18:CAH18 CJR18:CKD18 CTN18:CTZ18 DDJ18:DDV18 DNF18:DNR18 DXB18:DXN18 EGX18:EHJ18 EQT18:ERF18 FAP18:FBB18 FKL18:FKX18 FUH18:FUT18 GED18:GEP18 GNZ18:GOL18 GXV18:GYH18 HHR18:HID18 HRN18:HRZ18 IBJ18:IBV18 ILF18:ILR18 IVB18:IVN18 JEX18:JFJ18 JOT18:JPF18 JYP18:JZB18 KIL18:KIX18 KSH18:KST18 LCD18:LCP18 LLZ18:LML18 LVV18:LWH18 MFR18:MGD18 MPN18:MPZ18 MZJ18:MZV18 NJF18:NJR18 NTB18:NTN18 OCX18:ODJ18 OMT18:ONF18 OWP18:OXB18 PGL18:PGX18 PQH18:PQT18 QAD18:QAP18 QJZ18:QKL18 QTV18:QUH18 RDR18:RED18 RNN18:RNZ18 RXJ18:RXV18 SHF18:SHR18 SRB18:SRN18 TAX18:TBJ18 TKT18:TLF18 TUP18:TVB18 UEL18:UEX18 UOH18:UOT18 UYD18:UYP18 VHZ18:VIL18 VRV18:VSH18 WBR18:WCD18 WLN18:WLZ18 WVJ18:WVV18 B65518:N65518 IX65518:JJ65518 ST65518:TF65518 ACP65518:ADB65518 AML65518:AMX65518 AWH65518:AWT65518 BGD65518:BGP65518 BPZ65518:BQL65518 BZV65518:CAH65518 CJR65518:CKD65518 CTN65518:CTZ65518 DDJ65518:DDV65518 DNF65518:DNR65518 DXB65518:DXN65518 EGX65518:EHJ65518 EQT65518:ERF65518 FAP65518:FBB65518 FKL65518:FKX65518 FUH65518:FUT65518 GED65518:GEP65518 GNZ65518:GOL65518 GXV65518:GYH65518 HHR65518:HID65518 HRN65518:HRZ65518 IBJ65518:IBV65518 ILF65518:ILR65518 IVB65518:IVN65518 JEX65518:JFJ65518 JOT65518:JPF65518 JYP65518:JZB65518 KIL65518:KIX65518 KSH65518:KST65518 LCD65518:LCP65518 LLZ65518:LML65518 LVV65518:LWH65518 MFR65518:MGD65518 MPN65518:MPZ65518 MZJ65518:MZV65518 NJF65518:NJR65518 NTB65518:NTN65518 OCX65518:ODJ65518 OMT65518:ONF65518 OWP65518:OXB65518 PGL65518:PGX65518 PQH65518:PQT65518 QAD65518:QAP65518 QJZ65518:QKL65518 QTV65518:QUH65518 RDR65518:RED65518 RNN65518:RNZ65518 RXJ65518:RXV65518 SHF65518:SHR65518 SRB65518:SRN65518 TAX65518:TBJ65518 TKT65518:TLF65518 TUP65518:TVB65518 UEL65518:UEX65518 UOH65518:UOT65518 UYD65518:UYP65518 VHZ65518:VIL65518 VRV65518:VSH65518 WBR65518:WCD65518 WLN65518:WLZ65518 WVJ65518:WVV65518 B131054:N131054 IX131054:JJ131054 ST131054:TF131054 ACP131054:ADB131054 AML131054:AMX131054 AWH131054:AWT131054 BGD131054:BGP131054 BPZ131054:BQL131054 BZV131054:CAH131054 CJR131054:CKD131054 CTN131054:CTZ131054 DDJ131054:DDV131054 DNF131054:DNR131054 DXB131054:DXN131054 EGX131054:EHJ131054 EQT131054:ERF131054 FAP131054:FBB131054 FKL131054:FKX131054 FUH131054:FUT131054 GED131054:GEP131054 GNZ131054:GOL131054 GXV131054:GYH131054 HHR131054:HID131054 HRN131054:HRZ131054 IBJ131054:IBV131054 ILF131054:ILR131054 IVB131054:IVN131054 JEX131054:JFJ131054 JOT131054:JPF131054 JYP131054:JZB131054 KIL131054:KIX131054 KSH131054:KST131054 LCD131054:LCP131054 LLZ131054:LML131054 LVV131054:LWH131054 MFR131054:MGD131054 MPN131054:MPZ131054 MZJ131054:MZV131054 NJF131054:NJR131054 NTB131054:NTN131054 OCX131054:ODJ131054 OMT131054:ONF131054 OWP131054:OXB131054 PGL131054:PGX131054 PQH131054:PQT131054 QAD131054:QAP131054 QJZ131054:QKL131054 QTV131054:QUH131054 RDR131054:RED131054 RNN131054:RNZ131054 RXJ131054:RXV131054 SHF131054:SHR131054 SRB131054:SRN131054 TAX131054:TBJ131054 TKT131054:TLF131054 TUP131054:TVB131054 UEL131054:UEX131054 UOH131054:UOT131054 UYD131054:UYP131054 VHZ131054:VIL131054 VRV131054:VSH131054 WBR131054:WCD131054 WLN131054:WLZ131054 WVJ131054:WVV131054 B196590:N196590 IX196590:JJ196590 ST196590:TF196590 ACP196590:ADB196590 AML196590:AMX196590 AWH196590:AWT196590 BGD196590:BGP196590 BPZ196590:BQL196590 BZV196590:CAH196590 CJR196590:CKD196590 CTN196590:CTZ196590 DDJ196590:DDV196590 DNF196590:DNR196590 DXB196590:DXN196590 EGX196590:EHJ196590 EQT196590:ERF196590 FAP196590:FBB196590 FKL196590:FKX196590 FUH196590:FUT196590 GED196590:GEP196590 GNZ196590:GOL196590 GXV196590:GYH196590 HHR196590:HID196590 HRN196590:HRZ196590 IBJ196590:IBV196590 ILF196590:ILR196590 IVB196590:IVN196590 JEX196590:JFJ196590 JOT196590:JPF196590 JYP196590:JZB196590 KIL196590:KIX196590 KSH196590:KST196590 LCD196590:LCP196590 LLZ196590:LML196590 LVV196590:LWH196590 MFR196590:MGD196590 MPN196590:MPZ196590 MZJ196590:MZV196590 NJF196590:NJR196590 NTB196590:NTN196590 OCX196590:ODJ196590 OMT196590:ONF196590 OWP196590:OXB196590 PGL196590:PGX196590 PQH196590:PQT196590 QAD196590:QAP196590 QJZ196590:QKL196590 QTV196590:QUH196590 RDR196590:RED196590 RNN196590:RNZ196590 RXJ196590:RXV196590 SHF196590:SHR196590 SRB196590:SRN196590 TAX196590:TBJ196590 TKT196590:TLF196590 TUP196590:TVB196590 UEL196590:UEX196590 UOH196590:UOT196590 UYD196590:UYP196590 VHZ196590:VIL196590 VRV196590:VSH196590 WBR196590:WCD196590 WLN196590:WLZ196590 WVJ196590:WVV196590 B262126:N262126 IX262126:JJ262126 ST262126:TF262126 ACP262126:ADB262126 AML262126:AMX262126 AWH262126:AWT262126 BGD262126:BGP262126 BPZ262126:BQL262126 BZV262126:CAH262126 CJR262126:CKD262126 CTN262126:CTZ262126 DDJ262126:DDV262126 DNF262126:DNR262126 DXB262126:DXN262126 EGX262126:EHJ262126 EQT262126:ERF262126 FAP262126:FBB262126 FKL262126:FKX262126 FUH262126:FUT262126 GED262126:GEP262126 GNZ262126:GOL262126 GXV262126:GYH262126 HHR262126:HID262126 HRN262126:HRZ262126 IBJ262126:IBV262126 ILF262126:ILR262126 IVB262126:IVN262126 JEX262126:JFJ262126 JOT262126:JPF262126 JYP262126:JZB262126 KIL262126:KIX262126 KSH262126:KST262126 LCD262126:LCP262126 LLZ262126:LML262126 LVV262126:LWH262126 MFR262126:MGD262126 MPN262126:MPZ262126 MZJ262126:MZV262126 NJF262126:NJR262126 NTB262126:NTN262126 OCX262126:ODJ262126 OMT262126:ONF262126 OWP262126:OXB262126 PGL262126:PGX262126 PQH262126:PQT262126 QAD262126:QAP262126 QJZ262126:QKL262126 QTV262126:QUH262126 RDR262126:RED262126 RNN262126:RNZ262126 RXJ262126:RXV262126 SHF262126:SHR262126 SRB262126:SRN262126 TAX262126:TBJ262126 TKT262126:TLF262126 TUP262126:TVB262126 UEL262126:UEX262126 UOH262126:UOT262126 UYD262126:UYP262126 VHZ262126:VIL262126 VRV262126:VSH262126 WBR262126:WCD262126 WLN262126:WLZ262126 WVJ262126:WVV262126 B327662:N327662 IX327662:JJ327662 ST327662:TF327662 ACP327662:ADB327662 AML327662:AMX327662 AWH327662:AWT327662 BGD327662:BGP327662 BPZ327662:BQL327662 BZV327662:CAH327662 CJR327662:CKD327662 CTN327662:CTZ327662 DDJ327662:DDV327662 DNF327662:DNR327662 DXB327662:DXN327662 EGX327662:EHJ327662 EQT327662:ERF327662 FAP327662:FBB327662 FKL327662:FKX327662 FUH327662:FUT327662 GED327662:GEP327662 GNZ327662:GOL327662 GXV327662:GYH327662 HHR327662:HID327662 HRN327662:HRZ327662 IBJ327662:IBV327662 ILF327662:ILR327662 IVB327662:IVN327662 JEX327662:JFJ327662 JOT327662:JPF327662 JYP327662:JZB327662 KIL327662:KIX327662 KSH327662:KST327662 LCD327662:LCP327662 LLZ327662:LML327662 LVV327662:LWH327662 MFR327662:MGD327662 MPN327662:MPZ327662 MZJ327662:MZV327662 NJF327662:NJR327662 NTB327662:NTN327662 OCX327662:ODJ327662 OMT327662:ONF327662 OWP327662:OXB327662 PGL327662:PGX327662 PQH327662:PQT327662 QAD327662:QAP327662 QJZ327662:QKL327662 QTV327662:QUH327662 RDR327662:RED327662 RNN327662:RNZ327662 RXJ327662:RXV327662 SHF327662:SHR327662 SRB327662:SRN327662 TAX327662:TBJ327662 TKT327662:TLF327662 TUP327662:TVB327662 UEL327662:UEX327662 UOH327662:UOT327662 UYD327662:UYP327662 VHZ327662:VIL327662 VRV327662:VSH327662 WBR327662:WCD327662 WLN327662:WLZ327662 WVJ327662:WVV327662 B393198:N393198 IX393198:JJ393198 ST393198:TF393198 ACP393198:ADB393198 AML393198:AMX393198 AWH393198:AWT393198 BGD393198:BGP393198 BPZ393198:BQL393198 BZV393198:CAH393198 CJR393198:CKD393198 CTN393198:CTZ393198 DDJ393198:DDV393198 DNF393198:DNR393198 DXB393198:DXN393198 EGX393198:EHJ393198 EQT393198:ERF393198 FAP393198:FBB393198 FKL393198:FKX393198 FUH393198:FUT393198 GED393198:GEP393198 GNZ393198:GOL393198 GXV393198:GYH393198 HHR393198:HID393198 HRN393198:HRZ393198 IBJ393198:IBV393198 ILF393198:ILR393198 IVB393198:IVN393198 JEX393198:JFJ393198 JOT393198:JPF393198 JYP393198:JZB393198 KIL393198:KIX393198 KSH393198:KST393198 LCD393198:LCP393198 LLZ393198:LML393198 LVV393198:LWH393198 MFR393198:MGD393198 MPN393198:MPZ393198 MZJ393198:MZV393198 NJF393198:NJR393198 NTB393198:NTN393198 OCX393198:ODJ393198 OMT393198:ONF393198 OWP393198:OXB393198 PGL393198:PGX393198 PQH393198:PQT393198 QAD393198:QAP393198 QJZ393198:QKL393198 QTV393198:QUH393198 RDR393198:RED393198 RNN393198:RNZ393198 RXJ393198:RXV393198 SHF393198:SHR393198 SRB393198:SRN393198 TAX393198:TBJ393198 TKT393198:TLF393198 TUP393198:TVB393198 UEL393198:UEX393198 UOH393198:UOT393198 UYD393198:UYP393198 VHZ393198:VIL393198 VRV393198:VSH393198 WBR393198:WCD393198 WLN393198:WLZ393198 WVJ393198:WVV393198 B458734:N458734 IX458734:JJ458734 ST458734:TF458734 ACP458734:ADB458734 AML458734:AMX458734 AWH458734:AWT458734 BGD458734:BGP458734 BPZ458734:BQL458734 BZV458734:CAH458734 CJR458734:CKD458734 CTN458734:CTZ458734 DDJ458734:DDV458734 DNF458734:DNR458734 DXB458734:DXN458734 EGX458734:EHJ458734 EQT458734:ERF458734 FAP458734:FBB458734 FKL458734:FKX458734 FUH458734:FUT458734 GED458734:GEP458734 GNZ458734:GOL458734 GXV458734:GYH458734 HHR458734:HID458734 HRN458734:HRZ458734 IBJ458734:IBV458734 ILF458734:ILR458734 IVB458734:IVN458734 JEX458734:JFJ458734 JOT458734:JPF458734 JYP458734:JZB458734 KIL458734:KIX458734 KSH458734:KST458734 LCD458734:LCP458734 LLZ458734:LML458734 LVV458734:LWH458734 MFR458734:MGD458734 MPN458734:MPZ458734 MZJ458734:MZV458734 NJF458734:NJR458734 NTB458734:NTN458734 OCX458734:ODJ458734 OMT458734:ONF458734 OWP458734:OXB458734 PGL458734:PGX458734 PQH458734:PQT458734 QAD458734:QAP458734 QJZ458734:QKL458734 QTV458734:QUH458734 RDR458734:RED458734 RNN458734:RNZ458734 RXJ458734:RXV458734 SHF458734:SHR458734 SRB458734:SRN458734 TAX458734:TBJ458734 TKT458734:TLF458734 TUP458734:TVB458734 UEL458734:UEX458734 UOH458734:UOT458734 UYD458734:UYP458734 VHZ458734:VIL458734 VRV458734:VSH458734 WBR458734:WCD458734 WLN458734:WLZ458734 WVJ458734:WVV458734 B524270:N524270 IX524270:JJ524270 ST524270:TF524270 ACP524270:ADB524270 AML524270:AMX524270 AWH524270:AWT524270 BGD524270:BGP524270 BPZ524270:BQL524270 BZV524270:CAH524270 CJR524270:CKD524270 CTN524270:CTZ524270 DDJ524270:DDV524270 DNF524270:DNR524270 DXB524270:DXN524270 EGX524270:EHJ524270 EQT524270:ERF524270 FAP524270:FBB524270 FKL524270:FKX524270 FUH524270:FUT524270 GED524270:GEP524270 GNZ524270:GOL524270 GXV524270:GYH524270 HHR524270:HID524270 HRN524270:HRZ524270 IBJ524270:IBV524270 ILF524270:ILR524270 IVB524270:IVN524270 JEX524270:JFJ524270 JOT524270:JPF524270 JYP524270:JZB524270 KIL524270:KIX524270 KSH524270:KST524270 LCD524270:LCP524270 LLZ524270:LML524270 LVV524270:LWH524270 MFR524270:MGD524270 MPN524270:MPZ524270 MZJ524270:MZV524270 NJF524270:NJR524270 NTB524270:NTN524270 OCX524270:ODJ524270 OMT524270:ONF524270 OWP524270:OXB524270 PGL524270:PGX524270 PQH524270:PQT524270 QAD524270:QAP524270 QJZ524270:QKL524270 QTV524270:QUH524270 RDR524270:RED524270 RNN524270:RNZ524270 RXJ524270:RXV524270 SHF524270:SHR524270 SRB524270:SRN524270 TAX524270:TBJ524270 TKT524270:TLF524270 TUP524270:TVB524270 UEL524270:UEX524270 UOH524270:UOT524270 UYD524270:UYP524270 VHZ524270:VIL524270 VRV524270:VSH524270 WBR524270:WCD524270 WLN524270:WLZ524270 WVJ524270:WVV524270 B589806:N589806 IX589806:JJ589806 ST589806:TF589806 ACP589806:ADB589806 AML589806:AMX589806 AWH589806:AWT589806 BGD589806:BGP589806 BPZ589806:BQL589806 BZV589806:CAH589806 CJR589806:CKD589806 CTN589806:CTZ589806 DDJ589806:DDV589806 DNF589806:DNR589806 DXB589806:DXN589806 EGX589806:EHJ589806 EQT589806:ERF589806 FAP589806:FBB589806 FKL589806:FKX589806 FUH589806:FUT589806 GED589806:GEP589806 GNZ589806:GOL589806 GXV589806:GYH589806 HHR589806:HID589806 HRN589806:HRZ589806 IBJ589806:IBV589806 ILF589806:ILR589806 IVB589806:IVN589806 JEX589806:JFJ589806 JOT589806:JPF589806 JYP589806:JZB589806 KIL589806:KIX589806 KSH589806:KST589806 LCD589806:LCP589806 LLZ589806:LML589806 LVV589806:LWH589806 MFR589806:MGD589806 MPN589806:MPZ589806 MZJ589806:MZV589806 NJF589806:NJR589806 NTB589806:NTN589806 OCX589806:ODJ589806 OMT589806:ONF589806 OWP589806:OXB589806 PGL589806:PGX589806 PQH589806:PQT589806 QAD589806:QAP589806 QJZ589806:QKL589806 QTV589806:QUH589806 RDR589806:RED589806 RNN589806:RNZ589806 RXJ589806:RXV589806 SHF589806:SHR589806 SRB589806:SRN589806 TAX589806:TBJ589806 TKT589806:TLF589806 TUP589806:TVB589806 UEL589806:UEX589806 UOH589806:UOT589806 UYD589806:UYP589806 VHZ589806:VIL589806 VRV589806:VSH589806 WBR589806:WCD589806 WLN589806:WLZ589806 WVJ589806:WVV589806 B655342:N655342 IX655342:JJ655342 ST655342:TF655342 ACP655342:ADB655342 AML655342:AMX655342 AWH655342:AWT655342 BGD655342:BGP655342 BPZ655342:BQL655342 BZV655342:CAH655342 CJR655342:CKD655342 CTN655342:CTZ655342 DDJ655342:DDV655342 DNF655342:DNR655342 DXB655342:DXN655342 EGX655342:EHJ655342 EQT655342:ERF655342 FAP655342:FBB655342 FKL655342:FKX655342 FUH655342:FUT655342 GED655342:GEP655342 GNZ655342:GOL655342 GXV655342:GYH655342 HHR655342:HID655342 HRN655342:HRZ655342 IBJ655342:IBV655342 ILF655342:ILR655342 IVB655342:IVN655342 JEX655342:JFJ655342 JOT655342:JPF655342 JYP655342:JZB655342 KIL655342:KIX655342 KSH655342:KST655342 LCD655342:LCP655342 LLZ655342:LML655342 LVV655342:LWH655342 MFR655342:MGD655342 MPN655342:MPZ655342 MZJ655342:MZV655342 NJF655342:NJR655342 NTB655342:NTN655342 OCX655342:ODJ655342 OMT655342:ONF655342 OWP655342:OXB655342 PGL655342:PGX655342 PQH655342:PQT655342 QAD655342:QAP655342 QJZ655342:QKL655342 QTV655342:QUH655342 RDR655342:RED655342 RNN655342:RNZ655342 RXJ655342:RXV655342 SHF655342:SHR655342 SRB655342:SRN655342 TAX655342:TBJ655342 TKT655342:TLF655342 TUP655342:TVB655342 UEL655342:UEX655342 UOH655342:UOT655342 UYD655342:UYP655342 VHZ655342:VIL655342 VRV655342:VSH655342 WBR655342:WCD655342 WLN655342:WLZ655342 WVJ655342:WVV655342 B720878:N720878 IX720878:JJ720878 ST720878:TF720878 ACP720878:ADB720878 AML720878:AMX720878 AWH720878:AWT720878 BGD720878:BGP720878 BPZ720878:BQL720878 BZV720878:CAH720878 CJR720878:CKD720878 CTN720878:CTZ720878 DDJ720878:DDV720878 DNF720878:DNR720878 DXB720878:DXN720878 EGX720878:EHJ720878 EQT720878:ERF720878 FAP720878:FBB720878 FKL720878:FKX720878 FUH720878:FUT720878 GED720878:GEP720878 GNZ720878:GOL720878 GXV720878:GYH720878 HHR720878:HID720878 HRN720878:HRZ720878 IBJ720878:IBV720878 ILF720878:ILR720878 IVB720878:IVN720878 JEX720878:JFJ720878 JOT720878:JPF720878 JYP720878:JZB720878 KIL720878:KIX720878 KSH720878:KST720878 LCD720878:LCP720878 LLZ720878:LML720878 LVV720878:LWH720878 MFR720878:MGD720878 MPN720878:MPZ720878 MZJ720878:MZV720878 NJF720878:NJR720878 NTB720878:NTN720878 OCX720878:ODJ720878 OMT720878:ONF720878 OWP720878:OXB720878 PGL720878:PGX720878 PQH720878:PQT720878 QAD720878:QAP720878 QJZ720878:QKL720878 QTV720878:QUH720878 RDR720878:RED720878 RNN720878:RNZ720878 RXJ720878:RXV720878 SHF720878:SHR720878 SRB720878:SRN720878 TAX720878:TBJ720878 TKT720878:TLF720878 TUP720878:TVB720878 UEL720878:UEX720878 UOH720878:UOT720878 UYD720878:UYP720878 VHZ720878:VIL720878 VRV720878:VSH720878 WBR720878:WCD720878 WLN720878:WLZ720878 WVJ720878:WVV720878 B786414:N786414 IX786414:JJ786414 ST786414:TF786414 ACP786414:ADB786414 AML786414:AMX786414 AWH786414:AWT786414 BGD786414:BGP786414 BPZ786414:BQL786414 BZV786414:CAH786414 CJR786414:CKD786414 CTN786414:CTZ786414 DDJ786414:DDV786414 DNF786414:DNR786414 DXB786414:DXN786414 EGX786414:EHJ786414 EQT786414:ERF786414 FAP786414:FBB786414 FKL786414:FKX786414 FUH786414:FUT786414 GED786414:GEP786414 GNZ786414:GOL786414 GXV786414:GYH786414 HHR786414:HID786414 HRN786414:HRZ786414 IBJ786414:IBV786414 ILF786414:ILR786414 IVB786414:IVN786414 JEX786414:JFJ786414 JOT786414:JPF786414 JYP786414:JZB786414 KIL786414:KIX786414 KSH786414:KST786414 LCD786414:LCP786414 LLZ786414:LML786414 LVV786414:LWH786414 MFR786414:MGD786414 MPN786414:MPZ786414 MZJ786414:MZV786414 NJF786414:NJR786414 NTB786414:NTN786414 OCX786414:ODJ786414 OMT786414:ONF786414 OWP786414:OXB786414 PGL786414:PGX786414 PQH786414:PQT786414 QAD786414:QAP786414 QJZ786414:QKL786414 QTV786414:QUH786414 RDR786414:RED786414 RNN786414:RNZ786414 RXJ786414:RXV786414 SHF786414:SHR786414 SRB786414:SRN786414 TAX786414:TBJ786414 TKT786414:TLF786414 TUP786414:TVB786414 UEL786414:UEX786414 UOH786414:UOT786414 UYD786414:UYP786414 VHZ786414:VIL786414 VRV786414:VSH786414 WBR786414:WCD786414 WLN786414:WLZ786414 WVJ786414:WVV786414 B851950:N851950 IX851950:JJ851950 ST851950:TF851950 ACP851950:ADB851950 AML851950:AMX851950 AWH851950:AWT851950 BGD851950:BGP851950 BPZ851950:BQL851950 BZV851950:CAH851950 CJR851950:CKD851950 CTN851950:CTZ851950 DDJ851950:DDV851950 DNF851950:DNR851950 DXB851950:DXN851950 EGX851950:EHJ851950 EQT851950:ERF851950 FAP851950:FBB851950 FKL851950:FKX851950 FUH851950:FUT851950 GED851950:GEP851950 GNZ851950:GOL851950 GXV851950:GYH851950 HHR851950:HID851950 HRN851950:HRZ851950 IBJ851950:IBV851950 ILF851950:ILR851950 IVB851950:IVN851950 JEX851950:JFJ851950 JOT851950:JPF851950 JYP851950:JZB851950 KIL851950:KIX851950 KSH851950:KST851950 LCD851950:LCP851950 LLZ851950:LML851950 LVV851950:LWH851950 MFR851950:MGD851950 MPN851950:MPZ851950 MZJ851950:MZV851950 NJF851950:NJR851950 NTB851950:NTN851950 OCX851950:ODJ851950 OMT851950:ONF851950 OWP851950:OXB851950 PGL851950:PGX851950 PQH851950:PQT851950 QAD851950:QAP851950 QJZ851950:QKL851950 QTV851950:QUH851950 RDR851950:RED851950 RNN851950:RNZ851950 RXJ851950:RXV851950 SHF851950:SHR851950 SRB851950:SRN851950 TAX851950:TBJ851950 TKT851950:TLF851950 TUP851950:TVB851950 UEL851950:UEX851950 UOH851950:UOT851950 UYD851950:UYP851950 VHZ851950:VIL851950 VRV851950:VSH851950 WBR851950:WCD851950 WLN851950:WLZ851950 WVJ851950:WVV851950 B917486:N917486 IX917486:JJ917486 ST917486:TF917486 ACP917486:ADB917486 AML917486:AMX917486 AWH917486:AWT917486 BGD917486:BGP917486 BPZ917486:BQL917486 BZV917486:CAH917486 CJR917486:CKD917486 CTN917486:CTZ917486 DDJ917486:DDV917486 DNF917486:DNR917486 DXB917486:DXN917486 EGX917486:EHJ917486 EQT917486:ERF917486 FAP917486:FBB917486 FKL917486:FKX917486 FUH917486:FUT917486 GED917486:GEP917486 GNZ917486:GOL917486 GXV917486:GYH917486 HHR917486:HID917486 HRN917486:HRZ917486 IBJ917486:IBV917486 ILF917486:ILR917486 IVB917486:IVN917486 JEX917486:JFJ917486 JOT917486:JPF917486 JYP917486:JZB917486 KIL917486:KIX917486 KSH917486:KST917486 LCD917486:LCP917486 LLZ917486:LML917486 LVV917486:LWH917486 MFR917486:MGD917486 MPN917486:MPZ917486 MZJ917486:MZV917486 NJF917486:NJR917486 NTB917486:NTN917486 OCX917486:ODJ917486 OMT917486:ONF917486 OWP917486:OXB917486 PGL917486:PGX917486 PQH917486:PQT917486 QAD917486:QAP917486 QJZ917486:QKL917486 QTV917486:QUH917486 RDR917486:RED917486 RNN917486:RNZ917486 RXJ917486:RXV917486 SHF917486:SHR917486 SRB917486:SRN917486 TAX917486:TBJ917486 TKT917486:TLF917486 TUP917486:TVB917486 UEL917486:UEX917486 UOH917486:UOT917486 UYD917486:UYP917486 VHZ917486:VIL917486 VRV917486:VSH917486 WBR917486:WCD917486 WLN917486:WLZ917486 WVJ917486:WVV917486 B983022:N983022 IX983022:JJ983022 ST983022:TF983022 ACP983022:ADB983022 AML983022:AMX983022 AWH983022:AWT983022 BGD983022:BGP983022 BPZ983022:BQL983022 BZV983022:CAH983022 CJR983022:CKD983022 CTN983022:CTZ983022 DDJ983022:DDV983022 DNF983022:DNR983022 DXB983022:DXN983022 EGX983022:EHJ983022 EQT983022:ERF983022 FAP983022:FBB983022 FKL983022:FKX983022 FUH983022:FUT983022 GED983022:GEP983022 GNZ983022:GOL983022 GXV983022:GYH983022 HHR983022:HID983022 HRN983022:HRZ983022 IBJ983022:IBV983022 ILF983022:ILR983022 IVB983022:IVN983022 JEX983022:JFJ983022 JOT983022:JPF983022 JYP983022:JZB983022 KIL983022:KIX983022 KSH983022:KST983022 LCD983022:LCP983022 LLZ983022:LML983022 LVV983022:LWH983022 MFR983022:MGD983022 MPN983022:MPZ983022 MZJ983022:MZV983022 NJF983022:NJR983022 NTB983022:NTN983022 OCX983022:ODJ983022 OMT983022:ONF983022 OWP983022:OXB983022 PGL983022:PGX983022 PQH983022:PQT983022 QAD983022:QAP983022 QJZ983022:QKL983022 QTV983022:QUH983022 RDR983022:RED983022 RNN983022:RNZ983022 RXJ983022:RXV983022 SHF983022:SHR983022 SRB983022:SRN983022 TAX983022:TBJ983022 TKT983022:TLF983022 TUP983022:TVB983022 UEL983022:UEX983022 UOH983022:UOT983022 UYD983022:UYP983022 VHZ983022:VIL983022 VRV983022:VSH983022 WBR983022:WCD983022 WLN983022:WLZ983022 WVJ983022:WVV983022 WVJ983060:WVV983060 IX20:JJ20 ST20:TF20 ACP20:ADB20 AML20:AMX20 AWH20:AWT20 BGD20:BGP20 BPZ20:BQL20 BZV20:CAH20 CJR20:CKD20 CTN20:CTZ20 DDJ20:DDV20 DNF20:DNR20 DXB20:DXN20 EGX20:EHJ20 EQT20:ERF20 FAP20:FBB20 FKL20:FKX20 FUH20:FUT20 GED20:GEP20 GNZ20:GOL20 GXV20:GYH20 HHR20:HID20 HRN20:HRZ20 IBJ20:IBV20 ILF20:ILR20 IVB20:IVN20 JEX20:JFJ20 JOT20:JPF20 JYP20:JZB20 KIL20:KIX20 KSH20:KST20 LCD20:LCP20 LLZ20:LML20 LVV20:LWH20 MFR20:MGD20 MPN20:MPZ20 MZJ20:MZV20 NJF20:NJR20 NTB20:NTN20 OCX20:ODJ20 OMT20:ONF20 OWP20:OXB20 PGL20:PGX20 PQH20:PQT20 QAD20:QAP20 QJZ20:QKL20 QTV20:QUH20 RDR20:RED20 RNN20:RNZ20 RXJ20:RXV20 SHF20:SHR20 SRB20:SRN20 TAX20:TBJ20 TKT20:TLF20 TUP20:TVB20 UEL20:UEX20 UOH20:UOT20 UYD20:UYP20 VHZ20:VIL20 VRV20:VSH20 WBR20:WCD20 WLN20:WLZ20 WVJ20:WVV20 B65520:N65520 IX65520:JJ65520 ST65520:TF65520 ACP65520:ADB65520 AML65520:AMX65520 AWH65520:AWT65520 BGD65520:BGP65520 BPZ65520:BQL65520 BZV65520:CAH65520 CJR65520:CKD65520 CTN65520:CTZ65520 DDJ65520:DDV65520 DNF65520:DNR65520 DXB65520:DXN65520 EGX65520:EHJ65520 EQT65520:ERF65520 FAP65520:FBB65520 FKL65520:FKX65520 FUH65520:FUT65520 GED65520:GEP65520 GNZ65520:GOL65520 GXV65520:GYH65520 HHR65520:HID65520 HRN65520:HRZ65520 IBJ65520:IBV65520 ILF65520:ILR65520 IVB65520:IVN65520 JEX65520:JFJ65520 JOT65520:JPF65520 JYP65520:JZB65520 KIL65520:KIX65520 KSH65520:KST65520 LCD65520:LCP65520 LLZ65520:LML65520 LVV65520:LWH65520 MFR65520:MGD65520 MPN65520:MPZ65520 MZJ65520:MZV65520 NJF65520:NJR65520 NTB65520:NTN65520 OCX65520:ODJ65520 OMT65520:ONF65520 OWP65520:OXB65520 PGL65520:PGX65520 PQH65520:PQT65520 QAD65520:QAP65520 QJZ65520:QKL65520 QTV65520:QUH65520 RDR65520:RED65520 RNN65520:RNZ65520 RXJ65520:RXV65520 SHF65520:SHR65520 SRB65520:SRN65520 TAX65520:TBJ65520 TKT65520:TLF65520 TUP65520:TVB65520 UEL65520:UEX65520 UOH65520:UOT65520 UYD65520:UYP65520 VHZ65520:VIL65520 VRV65520:VSH65520 WBR65520:WCD65520 WLN65520:WLZ65520 WVJ65520:WVV65520 B131056:N131056 IX131056:JJ131056 ST131056:TF131056 ACP131056:ADB131056 AML131056:AMX131056 AWH131056:AWT131056 BGD131056:BGP131056 BPZ131056:BQL131056 BZV131056:CAH131056 CJR131056:CKD131056 CTN131056:CTZ131056 DDJ131056:DDV131056 DNF131056:DNR131056 DXB131056:DXN131056 EGX131056:EHJ131056 EQT131056:ERF131056 FAP131056:FBB131056 FKL131056:FKX131056 FUH131056:FUT131056 GED131056:GEP131056 GNZ131056:GOL131056 GXV131056:GYH131056 HHR131056:HID131056 HRN131056:HRZ131056 IBJ131056:IBV131056 ILF131056:ILR131056 IVB131056:IVN131056 JEX131056:JFJ131056 JOT131056:JPF131056 JYP131056:JZB131056 KIL131056:KIX131056 KSH131056:KST131056 LCD131056:LCP131056 LLZ131056:LML131056 LVV131056:LWH131056 MFR131056:MGD131056 MPN131056:MPZ131056 MZJ131056:MZV131056 NJF131056:NJR131056 NTB131056:NTN131056 OCX131056:ODJ131056 OMT131056:ONF131056 OWP131056:OXB131056 PGL131056:PGX131056 PQH131056:PQT131056 QAD131056:QAP131056 QJZ131056:QKL131056 QTV131056:QUH131056 RDR131056:RED131056 RNN131056:RNZ131056 RXJ131056:RXV131056 SHF131056:SHR131056 SRB131056:SRN131056 TAX131056:TBJ131056 TKT131056:TLF131056 TUP131056:TVB131056 UEL131056:UEX131056 UOH131056:UOT131056 UYD131056:UYP131056 VHZ131056:VIL131056 VRV131056:VSH131056 WBR131056:WCD131056 WLN131056:WLZ131056 WVJ131056:WVV131056 B196592:N196592 IX196592:JJ196592 ST196592:TF196592 ACP196592:ADB196592 AML196592:AMX196592 AWH196592:AWT196592 BGD196592:BGP196592 BPZ196592:BQL196592 BZV196592:CAH196592 CJR196592:CKD196592 CTN196592:CTZ196592 DDJ196592:DDV196592 DNF196592:DNR196592 DXB196592:DXN196592 EGX196592:EHJ196592 EQT196592:ERF196592 FAP196592:FBB196592 FKL196592:FKX196592 FUH196592:FUT196592 GED196592:GEP196592 GNZ196592:GOL196592 GXV196592:GYH196592 HHR196592:HID196592 HRN196592:HRZ196592 IBJ196592:IBV196592 ILF196592:ILR196592 IVB196592:IVN196592 JEX196592:JFJ196592 JOT196592:JPF196592 JYP196592:JZB196592 KIL196592:KIX196592 KSH196592:KST196592 LCD196592:LCP196592 LLZ196592:LML196592 LVV196592:LWH196592 MFR196592:MGD196592 MPN196592:MPZ196592 MZJ196592:MZV196592 NJF196592:NJR196592 NTB196592:NTN196592 OCX196592:ODJ196592 OMT196592:ONF196592 OWP196592:OXB196592 PGL196592:PGX196592 PQH196592:PQT196592 QAD196592:QAP196592 QJZ196592:QKL196592 QTV196592:QUH196592 RDR196592:RED196592 RNN196592:RNZ196592 RXJ196592:RXV196592 SHF196592:SHR196592 SRB196592:SRN196592 TAX196592:TBJ196592 TKT196592:TLF196592 TUP196592:TVB196592 UEL196592:UEX196592 UOH196592:UOT196592 UYD196592:UYP196592 VHZ196592:VIL196592 VRV196592:VSH196592 WBR196592:WCD196592 WLN196592:WLZ196592 WVJ196592:WVV196592 B262128:N262128 IX262128:JJ262128 ST262128:TF262128 ACP262128:ADB262128 AML262128:AMX262128 AWH262128:AWT262128 BGD262128:BGP262128 BPZ262128:BQL262128 BZV262128:CAH262128 CJR262128:CKD262128 CTN262128:CTZ262128 DDJ262128:DDV262128 DNF262128:DNR262128 DXB262128:DXN262128 EGX262128:EHJ262128 EQT262128:ERF262128 FAP262128:FBB262128 FKL262128:FKX262128 FUH262128:FUT262128 GED262128:GEP262128 GNZ262128:GOL262128 GXV262128:GYH262128 HHR262128:HID262128 HRN262128:HRZ262128 IBJ262128:IBV262128 ILF262128:ILR262128 IVB262128:IVN262128 JEX262128:JFJ262128 JOT262128:JPF262128 JYP262128:JZB262128 KIL262128:KIX262128 KSH262128:KST262128 LCD262128:LCP262128 LLZ262128:LML262128 LVV262128:LWH262128 MFR262128:MGD262128 MPN262128:MPZ262128 MZJ262128:MZV262128 NJF262128:NJR262128 NTB262128:NTN262128 OCX262128:ODJ262128 OMT262128:ONF262128 OWP262128:OXB262128 PGL262128:PGX262128 PQH262128:PQT262128 QAD262128:QAP262128 QJZ262128:QKL262128 QTV262128:QUH262128 RDR262128:RED262128 RNN262128:RNZ262128 RXJ262128:RXV262128 SHF262128:SHR262128 SRB262128:SRN262128 TAX262128:TBJ262128 TKT262128:TLF262128 TUP262128:TVB262128 UEL262128:UEX262128 UOH262128:UOT262128 UYD262128:UYP262128 VHZ262128:VIL262128 VRV262128:VSH262128 WBR262128:WCD262128 WLN262128:WLZ262128 WVJ262128:WVV262128 B327664:N327664 IX327664:JJ327664 ST327664:TF327664 ACP327664:ADB327664 AML327664:AMX327664 AWH327664:AWT327664 BGD327664:BGP327664 BPZ327664:BQL327664 BZV327664:CAH327664 CJR327664:CKD327664 CTN327664:CTZ327664 DDJ327664:DDV327664 DNF327664:DNR327664 DXB327664:DXN327664 EGX327664:EHJ327664 EQT327664:ERF327664 FAP327664:FBB327664 FKL327664:FKX327664 FUH327664:FUT327664 GED327664:GEP327664 GNZ327664:GOL327664 GXV327664:GYH327664 HHR327664:HID327664 HRN327664:HRZ327664 IBJ327664:IBV327664 ILF327664:ILR327664 IVB327664:IVN327664 JEX327664:JFJ327664 JOT327664:JPF327664 JYP327664:JZB327664 KIL327664:KIX327664 KSH327664:KST327664 LCD327664:LCP327664 LLZ327664:LML327664 LVV327664:LWH327664 MFR327664:MGD327664 MPN327664:MPZ327664 MZJ327664:MZV327664 NJF327664:NJR327664 NTB327664:NTN327664 OCX327664:ODJ327664 OMT327664:ONF327664 OWP327664:OXB327664 PGL327664:PGX327664 PQH327664:PQT327664 QAD327664:QAP327664 QJZ327664:QKL327664 QTV327664:QUH327664 RDR327664:RED327664 RNN327664:RNZ327664 RXJ327664:RXV327664 SHF327664:SHR327664 SRB327664:SRN327664 TAX327664:TBJ327664 TKT327664:TLF327664 TUP327664:TVB327664 UEL327664:UEX327664 UOH327664:UOT327664 UYD327664:UYP327664 VHZ327664:VIL327664 VRV327664:VSH327664 WBR327664:WCD327664 WLN327664:WLZ327664 WVJ327664:WVV327664 B393200:N393200 IX393200:JJ393200 ST393200:TF393200 ACP393200:ADB393200 AML393200:AMX393200 AWH393200:AWT393200 BGD393200:BGP393200 BPZ393200:BQL393200 BZV393200:CAH393200 CJR393200:CKD393200 CTN393200:CTZ393200 DDJ393200:DDV393200 DNF393200:DNR393200 DXB393200:DXN393200 EGX393200:EHJ393200 EQT393200:ERF393200 FAP393200:FBB393200 FKL393200:FKX393200 FUH393200:FUT393200 GED393200:GEP393200 GNZ393200:GOL393200 GXV393200:GYH393200 HHR393200:HID393200 HRN393200:HRZ393200 IBJ393200:IBV393200 ILF393200:ILR393200 IVB393200:IVN393200 JEX393200:JFJ393200 JOT393200:JPF393200 JYP393200:JZB393200 KIL393200:KIX393200 KSH393200:KST393200 LCD393200:LCP393200 LLZ393200:LML393200 LVV393200:LWH393200 MFR393200:MGD393200 MPN393200:MPZ393200 MZJ393200:MZV393200 NJF393200:NJR393200 NTB393200:NTN393200 OCX393200:ODJ393200 OMT393200:ONF393200 OWP393200:OXB393200 PGL393200:PGX393200 PQH393200:PQT393200 QAD393200:QAP393200 QJZ393200:QKL393200 QTV393200:QUH393200 RDR393200:RED393200 RNN393200:RNZ393200 RXJ393200:RXV393200 SHF393200:SHR393200 SRB393200:SRN393200 TAX393200:TBJ393200 TKT393200:TLF393200 TUP393200:TVB393200 UEL393200:UEX393200 UOH393200:UOT393200 UYD393200:UYP393200 VHZ393200:VIL393200 VRV393200:VSH393200 WBR393200:WCD393200 WLN393200:WLZ393200 WVJ393200:WVV393200 B458736:N458736 IX458736:JJ458736 ST458736:TF458736 ACP458736:ADB458736 AML458736:AMX458736 AWH458736:AWT458736 BGD458736:BGP458736 BPZ458736:BQL458736 BZV458736:CAH458736 CJR458736:CKD458736 CTN458736:CTZ458736 DDJ458736:DDV458736 DNF458736:DNR458736 DXB458736:DXN458736 EGX458736:EHJ458736 EQT458736:ERF458736 FAP458736:FBB458736 FKL458736:FKX458736 FUH458736:FUT458736 GED458736:GEP458736 GNZ458736:GOL458736 GXV458736:GYH458736 HHR458736:HID458736 HRN458736:HRZ458736 IBJ458736:IBV458736 ILF458736:ILR458736 IVB458736:IVN458736 JEX458736:JFJ458736 JOT458736:JPF458736 JYP458736:JZB458736 KIL458736:KIX458736 KSH458736:KST458736 LCD458736:LCP458736 LLZ458736:LML458736 LVV458736:LWH458736 MFR458736:MGD458736 MPN458736:MPZ458736 MZJ458736:MZV458736 NJF458736:NJR458736 NTB458736:NTN458736 OCX458736:ODJ458736 OMT458736:ONF458736 OWP458736:OXB458736 PGL458736:PGX458736 PQH458736:PQT458736 QAD458736:QAP458736 QJZ458736:QKL458736 QTV458736:QUH458736 RDR458736:RED458736 RNN458736:RNZ458736 RXJ458736:RXV458736 SHF458736:SHR458736 SRB458736:SRN458736 TAX458736:TBJ458736 TKT458736:TLF458736 TUP458736:TVB458736 UEL458736:UEX458736 UOH458736:UOT458736 UYD458736:UYP458736 VHZ458736:VIL458736 VRV458736:VSH458736 WBR458736:WCD458736 WLN458736:WLZ458736 WVJ458736:WVV458736 B524272:N524272 IX524272:JJ524272 ST524272:TF524272 ACP524272:ADB524272 AML524272:AMX524272 AWH524272:AWT524272 BGD524272:BGP524272 BPZ524272:BQL524272 BZV524272:CAH524272 CJR524272:CKD524272 CTN524272:CTZ524272 DDJ524272:DDV524272 DNF524272:DNR524272 DXB524272:DXN524272 EGX524272:EHJ524272 EQT524272:ERF524272 FAP524272:FBB524272 FKL524272:FKX524272 FUH524272:FUT524272 GED524272:GEP524272 GNZ524272:GOL524272 GXV524272:GYH524272 HHR524272:HID524272 HRN524272:HRZ524272 IBJ524272:IBV524272 ILF524272:ILR524272 IVB524272:IVN524272 JEX524272:JFJ524272 JOT524272:JPF524272 JYP524272:JZB524272 KIL524272:KIX524272 KSH524272:KST524272 LCD524272:LCP524272 LLZ524272:LML524272 LVV524272:LWH524272 MFR524272:MGD524272 MPN524272:MPZ524272 MZJ524272:MZV524272 NJF524272:NJR524272 NTB524272:NTN524272 OCX524272:ODJ524272 OMT524272:ONF524272 OWP524272:OXB524272 PGL524272:PGX524272 PQH524272:PQT524272 QAD524272:QAP524272 QJZ524272:QKL524272 QTV524272:QUH524272 RDR524272:RED524272 RNN524272:RNZ524272 RXJ524272:RXV524272 SHF524272:SHR524272 SRB524272:SRN524272 TAX524272:TBJ524272 TKT524272:TLF524272 TUP524272:TVB524272 UEL524272:UEX524272 UOH524272:UOT524272 UYD524272:UYP524272 VHZ524272:VIL524272 VRV524272:VSH524272 WBR524272:WCD524272 WLN524272:WLZ524272 WVJ524272:WVV524272 B589808:N589808 IX589808:JJ589808 ST589808:TF589808 ACP589808:ADB589808 AML589808:AMX589808 AWH589808:AWT589808 BGD589808:BGP589808 BPZ589808:BQL589808 BZV589808:CAH589808 CJR589808:CKD589808 CTN589808:CTZ589808 DDJ589808:DDV589808 DNF589808:DNR589808 DXB589808:DXN589808 EGX589808:EHJ589808 EQT589808:ERF589808 FAP589808:FBB589808 FKL589808:FKX589808 FUH589808:FUT589808 GED589808:GEP589808 GNZ589808:GOL589808 GXV589808:GYH589808 HHR589808:HID589808 HRN589808:HRZ589808 IBJ589808:IBV589808 ILF589808:ILR589808 IVB589808:IVN589808 JEX589808:JFJ589808 JOT589808:JPF589808 JYP589808:JZB589808 KIL589808:KIX589808 KSH589808:KST589808 LCD589808:LCP589808 LLZ589808:LML589808 LVV589808:LWH589808 MFR589808:MGD589808 MPN589808:MPZ589808 MZJ589808:MZV589808 NJF589808:NJR589808 NTB589808:NTN589808 OCX589808:ODJ589808 OMT589808:ONF589808 OWP589808:OXB589808 PGL589808:PGX589808 PQH589808:PQT589808 QAD589808:QAP589808 QJZ589808:QKL589808 QTV589808:QUH589808 RDR589808:RED589808 RNN589808:RNZ589808 RXJ589808:RXV589808 SHF589808:SHR589808 SRB589808:SRN589808 TAX589808:TBJ589808 TKT589808:TLF589808 TUP589808:TVB589808 UEL589808:UEX589808 UOH589808:UOT589808 UYD589808:UYP589808 VHZ589808:VIL589808 VRV589808:VSH589808 WBR589808:WCD589808 WLN589808:WLZ589808 WVJ589808:WVV589808 B655344:N655344 IX655344:JJ655344 ST655344:TF655344 ACP655344:ADB655344 AML655344:AMX655344 AWH655344:AWT655344 BGD655344:BGP655344 BPZ655344:BQL655344 BZV655344:CAH655344 CJR655344:CKD655344 CTN655344:CTZ655344 DDJ655344:DDV655344 DNF655344:DNR655344 DXB655344:DXN655344 EGX655344:EHJ655344 EQT655344:ERF655344 FAP655344:FBB655344 FKL655344:FKX655344 FUH655344:FUT655344 GED655344:GEP655344 GNZ655344:GOL655344 GXV655344:GYH655344 HHR655344:HID655344 HRN655344:HRZ655344 IBJ655344:IBV655344 ILF655344:ILR655344 IVB655344:IVN655344 JEX655344:JFJ655344 JOT655344:JPF655344 JYP655344:JZB655344 KIL655344:KIX655344 KSH655344:KST655344 LCD655344:LCP655344 LLZ655344:LML655344 LVV655344:LWH655344 MFR655344:MGD655344 MPN655344:MPZ655344 MZJ655344:MZV655344 NJF655344:NJR655344 NTB655344:NTN655344 OCX655344:ODJ655344 OMT655344:ONF655344 OWP655344:OXB655344 PGL655344:PGX655344 PQH655344:PQT655344 QAD655344:QAP655344 QJZ655344:QKL655344 QTV655344:QUH655344 RDR655344:RED655344 RNN655344:RNZ655344 RXJ655344:RXV655344 SHF655344:SHR655344 SRB655344:SRN655344 TAX655344:TBJ655344 TKT655344:TLF655344 TUP655344:TVB655344 UEL655344:UEX655344 UOH655344:UOT655344 UYD655344:UYP655344 VHZ655344:VIL655344 VRV655344:VSH655344 WBR655344:WCD655344 WLN655344:WLZ655344 WVJ655344:WVV655344 B720880:N720880 IX720880:JJ720880 ST720880:TF720880 ACP720880:ADB720880 AML720880:AMX720880 AWH720880:AWT720880 BGD720880:BGP720880 BPZ720880:BQL720880 BZV720880:CAH720880 CJR720880:CKD720880 CTN720880:CTZ720880 DDJ720880:DDV720880 DNF720880:DNR720880 DXB720880:DXN720880 EGX720880:EHJ720880 EQT720880:ERF720880 FAP720880:FBB720880 FKL720880:FKX720880 FUH720880:FUT720880 GED720880:GEP720880 GNZ720880:GOL720880 GXV720880:GYH720880 HHR720880:HID720880 HRN720880:HRZ720880 IBJ720880:IBV720880 ILF720880:ILR720880 IVB720880:IVN720880 JEX720880:JFJ720880 JOT720880:JPF720880 JYP720880:JZB720880 KIL720880:KIX720880 KSH720880:KST720880 LCD720880:LCP720880 LLZ720880:LML720880 LVV720880:LWH720880 MFR720880:MGD720880 MPN720880:MPZ720880 MZJ720880:MZV720880 NJF720880:NJR720880 NTB720880:NTN720880 OCX720880:ODJ720880 OMT720880:ONF720880 OWP720880:OXB720880 PGL720880:PGX720880 PQH720880:PQT720880 QAD720880:QAP720880 QJZ720880:QKL720880 QTV720880:QUH720880 RDR720880:RED720880 RNN720880:RNZ720880 RXJ720880:RXV720880 SHF720880:SHR720880 SRB720880:SRN720880 TAX720880:TBJ720880 TKT720880:TLF720880 TUP720880:TVB720880 UEL720880:UEX720880 UOH720880:UOT720880 UYD720880:UYP720880 VHZ720880:VIL720880 VRV720880:VSH720880 WBR720880:WCD720880 WLN720880:WLZ720880 WVJ720880:WVV720880 B786416:N786416 IX786416:JJ786416 ST786416:TF786416 ACP786416:ADB786416 AML786416:AMX786416 AWH786416:AWT786416 BGD786416:BGP786416 BPZ786416:BQL786416 BZV786416:CAH786416 CJR786416:CKD786416 CTN786416:CTZ786416 DDJ786416:DDV786416 DNF786416:DNR786416 DXB786416:DXN786416 EGX786416:EHJ786416 EQT786416:ERF786416 FAP786416:FBB786416 FKL786416:FKX786416 FUH786416:FUT786416 GED786416:GEP786416 GNZ786416:GOL786416 GXV786416:GYH786416 HHR786416:HID786416 HRN786416:HRZ786416 IBJ786416:IBV786416 ILF786416:ILR786416 IVB786416:IVN786416 JEX786416:JFJ786416 JOT786416:JPF786416 JYP786416:JZB786416 KIL786416:KIX786416 KSH786416:KST786416 LCD786416:LCP786416 LLZ786416:LML786416 LVV786416:LWH786416 MFR786416:MGD786416 MPN786416:MPZ786416 MZJ786416:MZV786416 NJF786416:NJR786416 NTB786416:NTN786416 OCX786416:ODJ786416 OMT786416:ONF786416 OWP786416:OXB786416 PGL786416:PGX786416 PQH786416:PQT786416 QAD786416:QAP786416 QJZ786416:QKL786416 QTV786416:QUH786416 RDR786416:RED786416 RNN786416:RNZ786416 RXJ786416:RXV786416 SHF786416:SHR786416 SRB786416:SRN786416 TAX786416:TBJ786416 TKT786416:TLF786416 TUP786416:TVB786416 UEL786416:UEX786416 UOH786416:UOT786416 UYD786416:UYP786416 VHZ786416:VIL786416 VRV786416:VSH786416 WBR786416:WCD786416 WLN786416:WLZ786416 WVJ786416:WVV786416 B851952:N851952 IX851952:JJ851952 ST851952:TF851952 ACP851952:ADB851952 AML851952:AMX851952 AWH851952:AWT851952 BGD851952:BGP851952 BPZ851952:BQL851952 BZV851952:CAH851952 CJR851952:CKD851952 CTN851952:CTZ851952 DDJ851952:DDV851952 DNF851952:DNR851952 DXB851952:DXN851952 EGX851952:EHJ851952 EQT851952:ERF851952 FAP851952:FBB851952 FKL851952:FKX851952 FUH851952:FUT851952 GED851952:GEP851952 GNZ851952:GOL851952 GXV851952:GYH851952 HHR851952:HID851952 HRN851952:HRZ851952 IBJ851952:IBV851952 ILF851952:ILR851952 IVB851952:IVN851952 JEX851952:JFJ851952 JOT851952:JPF851952 JYP851952:JZB851952 KIL851952:KIX851952 KSH851952:KST851952 LCD851952:LCP851952 LLZ851952:LML851952 LVV851952:LWH851952 MFR851952:MGD851952 MPN851952:MPZ851952 MZJ851952:MZV851952 NJF851952:NJR851952 NTB851952:NTN851952 OCX851952:ODJ851952 OMT851952:ONF851952 OWP851952:OXB851952 PGL851952:PGX851952 PQH851952:PQT851952 QAD851952:QAP851952 QJZ851952:QKL851952 QTV851952:QUH851952 RDR851952:RED851952 RNN851952:RNZ851952 RXJ851952:RXV851952 SHF851952:SHR851952 SRB851952:SRN851952 TAX851952:TBJ851952 TKT851952:TLF851952 TUP851952:TVB851952 UEL851952:UEX851952 UOH851952:UOT851952 UYD851952:UYP851952 VHZ851952:VIL851952 VRV851952:VSH851952 WBR851952:WCD851952 WLN851952:WLZ851952 WVJ851952:WVV851952 B917488:N917488 IX917488:JJ917488 ST917488:TF917488 ACP917488:ADB917488 AML917488:AMX917488 AWH917488:AWT917488 BGD917488:BGP917488 BPZ917488:BQL917488 BZV917488:CAH917488 CJR917488:CKD917488 CTN917488:CTZ917488 DDJ917488:DDV917488 DNF917488:DNR917488 DXB917488:DXN917488 EGX917488:EHJ917488 EQT917488:ERF917488 FAP917488:FBB917488 FKL917488:FKX917488 FUH917488:FUT917488 GED917488:GEP917488 GNZ917488:GOL917488 GXV917488:GYH917488 HHR917488:HID917488 HRN917488:HRZ917488 IBJ917488:IBV917488 ILF917488:ILR917488 IVB917488:IVN917488 JEX917488:JFJ917488 JOT917488:JPF917488 JYP917488:JZB917488 KIL917488:KIX917488 KSH917488:KST917488 LCD917488:LCP917488 LLZ917488:LML917488 LVV917488:LWH917488 MFR917488:MGD917488 MPN917488:MPZ917488 MZJ917488:MZV917488 NJF917488:NJR917488 NTB917488:NTN917488 OCX917488:ODJ917488 OMT917488:ONF917488 OWP917488:OXB917488 PGL917488:PGX917488 PQH917488:PQT917488 QAD917488:QAP917488 QJZ917488:QKL917488 QTV917488:QUH917488 RDR917488:RED917488 RNN917488:RNZ917488 RXJ917488:RXV917488 SHF917488:SHR917488 SRB917488:SRN917488 TAX917488:TBJ917488 TKT917488:TLF917488 TUP917488:TVB917488 UEL917488:UEX917488 UOH917488:UOT917488 UYD917488:UYP917488 VHZ917488:VIL917488 VRV917488:VSH917488 WBR917488:WCD917488 WLN917488:WLZ917488 WVJ917488:WVV917488 B983024:N983024 IX983024:JJ983024 ST983024:TF983024 ACP983024:ADB983024 AML983024:AMX983024 AWH983024:AWT983024 BGD983024:BGP983024 BPZ983024:BQL983024 BZV983024:CAH983024 CJR983024:CKD983024 CTN983024:CTZ983024 DDJ983024:DDV983024 DNF983024:DNR983024 DXB983024:DXN983024 EGX983024:EHJ983024 EQT983024:ERF983024 FAP983024:FBB983024 FKL983024:FKX983024 FUH983024:FUT983024 GED983024:GEP983024 GNZ983024:GOL983024 GXV983024:GYH983024 HHR983024:HID983024 HRN983024:HRZ983024 IBJ983024:IBV983024 ILF983024:ILR983024 IVB983024:IVN983024 JEX983024:JFJ983024 JOT983024:JPF983024 JYP983024:JZB983024 KIL983024:KIX983024 KSH983024:KST983024 LCD983024:LCP983024 LLZ983024:LML983024 LVV983024:LWH983024 MFR983024:MGD983024 MPN983024:MPZ983024 MZJ983024:MZV983024 NJF983024:NJR983024 NTB983024:NTN983024 OCX983024:ODJ983024 OMT983024:ONF983024 OWP983024:OXB983024 PGL983024:PGX983024 PQH983024:PQT983024 QAD983024:QAP983024 QJZ983024:QKL983024 QTV983024:QUH983024 RDR983024:RED983024 RNN983024:RNZ983024 RXJ983024:RXV983024 SHF983024:SHR983024 SRB983024:SRN983024 TAX983024:TBJ983024 TKT983024:TLF983024 TUP983024:TVB983024 UEL983024:UEX983024 UOH983024:UOT983024 UYD983024:UYP983024 VHZ983024:VIL983024 VRV983024:VSH983024 WBR983024:WCD983024 WLN983024:WLZ983024 WVJ983024:WVV983024 J65522:N65522 JF65522:JJ65522 TB65522:TF65522 ACX65522:ADB65522 AMT65522:AMX65522 AWP65522:AWT65522 BGL65522:BGP65522 BQH65522:BQL65522 CAD65522:CAH65522 CJZ65522:CKD65522 CTV65522:CTZ65522 DDR65522:DDV65522 DNN65522:DNR65522 DXJ65522:DXN65522 EHF65522:EHJ65522 ERB65522:ERF65522 FAX65522:FBB65522 FKT65522:FKX65522 FUP65522:FUT65522 GEL65522:GEP65522 GOH65522:GOL65522 GYD65522:GYH65522 HHZ65522:HID65522 HRV65522:HRZ65522 IBR65522:IBV65522 ILN65522:ILR65522 IVJ65522:IVN65522 JFF65522:JFJ65522 JPB65522:JPF65522 JYX65522:JZB65522 KIT65522:KIX65522 KSP65522:KST65522 LCL65522:LCP65522 LMH65522:LML65522 LWD65522:LWH65522 MFZ65522:MGD65522 MPV65522:MPZ65522 MZR65522:MZV65522 NJN65522:NJR65522 NTJ65522:NTN65522 ODF65522:ODJ65522 ONB65522:ONF65522 OWX65522:OXB65522 PGT65522:PGX65522 PQP65522:PQT65522 QAL65522:QAP65522 QKH65522:QKL65522 QUD65522:QUH65522 RDZ65522:RED65522 RNV65522:RNZ65522 RXR65522:RXV65522 SHN65522:SHR65522 SRJ65522:SRN65522 TBF65522:TBJ65522 TLB65522:TLF65522 TUX65522:TVB65522 UET65522:UEX65522 UOP65522:UOT65522 UYL65522:UYP65522 VIH65522:VIL65522 VSD65522:VSH65522 WBZ65522:WCD65522 WLV65522:WLZ65522 WVR65522:WVV65522 J131058:N131058 JF131058:JJ131058 TB131058:TF131058 ACX131058:ADB131058 AMT131058:AMX131058 AWP131058:AWT131058 BGL131058:BGP131058 BQH131058:BQL131058 CAD131058:CAH131058 CJZ131058:CKD131058 CTV131058:CTZ131058 DDR131058:DDV131058 DNN131058:DNR131058 DXJ131058:DXN131058 EHF131058:EHJ131058 ERB131058:ERF131058 FAX131058:FBB131058 FKT131058:FKX131058 FUP131058:FUT131058 GEL131058:GEP131058 GOH131058:GOL131058 GYD131058:GYH131058 HHZ131058:HID131058 HRV131058:HRZ131058 IBR131058:IBV131058 ILN131058:ILR131058 IVJ131058:IVN131058 JFF131058:JFJ131058 JPB131058:JPF131058 JYX131058:JZB131058 KIT131058:KIX131058 KSP131058:KST131058 LCL131058:LCP131058 LMH131058:LML131058 LWD131058:LWH131058 MFZ131058:MGD131058 MPV131058:MPZ131058 MZR131058:MZV131058 NJN131058:NJR131058 NTJ131058:NTN131058 ODF131058:ODJ131058 ONB131058:ONF131058 OWX131058:OXB131058 PGT131058:PGX131058 PQP131058:PQT131058 QAL131058:QAP131058 QKH131058:QKL131058 QUD131058:QUH131058 RDZ131058:RED131058 RNV131058:RNZ131058 RXR131058:RXV131058 SHN131058:SHR131058 SRJ131058:SRN131058 TBF131058:TBJ131058 TLB131058:TLF131058 TUX131058:TVB131058 UET131058:UEX131058 UOP131058:UOT131058 UYL131058:UYP131058 VIH131058:VIL131058 VSD131058:VSH131058 WBZ131058:WCD131058 WLV131058:WLZ131058 WVR131058:WVV131058 J196594:N196594 JF196594:JJ196594 TB196594:TF196594 ACX196594:ADB196594 AMT196594:AMX196594 AWP196594:AWT196594 BGL196594:BGP196594 BQH196594:BQL196594 CAD196594:CAH196594 CJZ196594:CKD196594 CTV196594:CTZ196594 DDR196594:DDV196594 DNN196594:DNR196594 DXJ196594:DXN196594 EHF196594:EHJ196594 ERB196594:ERF196594 FAX196594:FBB196594 FKT196594:FKX196594 FUP196594:FUT196594 GEL196594:GEP196594 GOH196594:GOL196594 GYD196594:GYH196594 HHZ196594:HID196594 HRV196594:HRZ196594 IBR196594:IBV196594 ILN196594:ILR196594 IVJ196594:IVN196594 JFF196594:JFJ196594 JPB196594:JPF196594 JYX196594:JZB196594 KIT196594:KIX196594 KSP196594:KST196594 LCL196594:LCP196594 LMH196594:LML196594 LWD196594:LWH196594 MFZ196594:MGD196594 MPV196594:MPZ196594 MZR196594:MZV196594 NJN196594:NJR196594 NTJ196594:NTN196594 ODF196594:ODJ196594 ONB196594:ONF196594 OWX196594:OXB196594 PGT196594:PGX196594 PQP196594:PQT196594 QAL196594:QAP196594 QKH196594:QKL196594 QUD196594:QUH196594 RDZ196594:RED196594 RNV196594:RNZ196594 RXR196594:RXV196594 SHN196594:SHR196594 SRJ196594:SRN196594 TBF196594:TBJ196594 TLB196594:TLF196594 TUX196594:TVB196594 UET196594:UEX196594 UOP196594:UOT196594 UYL196594:UYP196594 VIH196594:VIL196594 VSD196594:VSH196594 WBZ196594:WCD196594 WLV196594:WLZ196594 WVR196594:WVV196594 J262130:N262130 JF262130:JJ262130 TB262130:TF262130 ACX262130:ADB262130 AMT262130:AMX262130 AWP262130:AWT262130 BGL262130:BGP262130 BQH262130:BQL262130 CAD262130:CAH262130 CJZ262130:CKD262130 CTV262130:CTZ262130 DDR262130:DDV262130 DNN262130:DNR262130 DXJ262130:DXN262130 EHF262130:EHJ262130 ERB262130:ERF262130 FAX262130:FBB262130 FKT262130:FKX262130 FUP262130:FUT262130 GEL262130:GEP262130 GOH262130:GOL262130 GYD262130:GYH262130 HHZ262130:HID262130 HRV262130:HRZ262130 IBR262130:IBV262130 ILN262130:ILR262130 IVJ262130:IVN262130 JFF262130:JFJ262130 JPB262130:JPF262130 JYX262130:JZB262130 KIT262130:KIX262130 KSP262130:KST262130 LCL262130:LCP262130 LMH262130:LML262130 LWD262130:LWH262130 MFZ262130:MGD262130 MPV262130:MPZ262130 MZR262130:MZV262130 NJN262130:NJR262130 NTJ262130:NTN262130 ODF262130:ODJ262130 ONB262130:ONF262130 OWX262130:OXB262130 PGT262130:PGX262130 PQP262130:PQT262130 QAL262130:QAP262130 QKH262130:QKL262130 QUD262130:QUH262130 RDZ262130:RED262130 RNV262130:RNZ262130 RXR262130:RXV262130 SHN262130:SHR262130 SRJ262130:SRN262130 TBF262130:TBJ262130 TLB262130:TLF262130 TUX262130:TVB262130 UET262130:UEX262130 UOP262130:UOT262130 UYL262130:UYP262130 VIH262130:VIL262130 VSD262130:VSH262130 WBZ262130:WCD262130 WLV262130:WLZ262130 WVR262130:WVV262130 J327666:N327666 JF327666:JJ327666 TB327666:TF327666 ACX327666:ADB327666 AMT327666:AMX327666 AWP327666:AWT327666 BGL327666:BGP327666 BQH327666:BQL327666 CAD327666:CAH327666 CJZ327666:CKD327666 CTV327666:CTZ327666 DDR327666:DDV327666 DNN327666:DNR327666 DXJ327666:DXN327666 EHF327666:EHJ327666 ERB327666:ERF327666 FAX327666:FBB327666 FKT327666:FKX327666 FUP327666:FUT327666 GEL327666:GEP327666 GOH327666:GOL327666 GYD327666:GYH327666 HHZ327666:HID327666 HRV327666:HRZ327666 IBR327666:IBV327666 ILN327666:ILR327666 IVJ327666:IVN327666 JFF327666:JFJ327666 JPB327666:JPF327666 JYX327666:JZB327666 KIT327666:KIX327666 KSP327666:KST327666 LCL327666:LCP327666 LMH327666:LML327666 LWD327666:LWH327666 MFZ327666:MGD327666 MPV327666:MPZ327666 MZR327666:MZV327666 NJN327666:NJR327666 NTJ327666:NTN327666 ODF327666:ODJ327666 ONB327666:ONF327666 OWX327666:OXB327666 PGT327666:PGX327666 PQP327666:PQT327666 QAL327666:QAP327666 QKH327666:QKL327666 QUD327666:QUH327666 RDZ327666:RED327666 RNV327666:RNZ327666 RXR327666:RXV327666 SHN327666:SHR327666 SRJ327666:SRN327666 TBF327666:TBJ327666 TLB327666:TLF327666 TUX327666:TVB327666 UET327666:UEX327666 UOP327666:UOT327666 UYL327666:UYP327666 VIH327666:VIL327666 VSD327666:VSH327666 WBZ327666:WCD327666 WLV327666:WLZ327666 WVR327666:WVV327666 J393202:N393202 JF393202:JJ393202 TB393202:TF393202 ACX393202:ADB393202 AMT393202:AMX393202 AWP393202:AWT393202 BGL393202:BGP393202 BQH393202:BQL393202 CAD393202:CAH393202 CJZ393202:CKD393202 CTV393202:CTZ393202 DDR393202:DDV393202 DNN393202:DNR393202 DXJ393202:DXN393202 EHF393202:EHJ393202 ERB393202:ERF393202 FAX393202:FBB393202 FKT393202:FKX393202 FUP393202:FUT393202 GEL393202:GEP393202 GOH393202:GOL393202 GYD393202:GYH393202 HHZ393202:HID393202 HRV393202:HRZ393202 IBR393202:IBV393202 ILN393202:ILR393202 IVJ393202:IVN393202 JFF393202:JFJ393202 JPB393202:JPF393202 JYX393202:JZB393202 KIT393202:KIX393202 KSP393202:KST393202 LCL393202:LCP393202 LMH393202:LML393202 LWD393202:LWH393202 MFZ393202:MGD393202 MPV393202:MPZ393202 MZR393202:MZV393202 NJN393202:NJR393202 NTJ393202:NTN393202 ODF393202:ODJ393202 ONB393202:ONF393202 OWX393202:OXB393202 PGT393202:PGX393202 PQP393202:PQT393202 QAL393202:QAP393202 QKH393202:QKL393202 QUD393202:QUH393202 RDZ393202:RED393202 RNV393202:RNZ393202 RXR393202:RXV393202 SHN393202:SHR393202 SRJ393202:SRN393202 TBF393202:TBJ393202 TLB393202:TLF393202 TUX393202:TVB393202 UET393202:UEX393202 UOP393202:UOT393202 UYL393202:UYP393202 VIH393202:VIL393202 VSD393202:VSH393202 WBZ393202:WCD393202 WLV393202:WLZ393202 WVR393202:WVV393202 J458738:N458738 JF458738:JJ458738 TB458738:TF458738 ACX458738:ADB458738 AMT458738:AMX458738 AWP458738:AWT458738 BGL458738:BGP458738 BQH458738:BQL458738 CAD458738:CAH458738 CJZ458738:CKD458738 CTV458738:CTZ458738 DDR458738:DDV458738 DNN458738:DNR458738 DXJ458738:DXN458738 EHF458738:EHJ458738 ERB458738:ERF458738 FAX458738:FBB458738 FKT458738:FKX458738 FUP458738:FUT458738 GEL458738:GEP458738 GOH458738:GOL458738 GYD458738:GYH458738 HHZ458738:HID458738 HRV458738:HRZ458738 IBR458738:IBV458738 ILN458738:ILR458738 IVJ458738:IVN458738 JFF458738:JFJ458738 JPB458738:JPF458738 JYX458738:JZB458738 KIT458738:KIX458738 KSP458738:KST458738 LCL458738:LCP458738 LMH458738:LML458738 LWD458738:LWH458738 MFZ458738:MGD458738 MPV458738:MPZ458738 MZR458738:MZV458738 NJN458738:NJR458738 NTJ458738:NTN458738 ODF458738:ODJ458738 ONB458738:ONF458738 OWX458738:OXB458738 PGT458738:PGX458738 PQP458738:PQT458738 QAL458738:QAP458738 QKH458738:QKL458738 QUD458738:QUH458738 RDZ458738:RED458738 RNV458738:RNZ458738 RXR458738:RXV458738 SHN458738:SHR458738 SRJ458738:SRN458738 TBF458738:TBJ458738 TLB458738:TLF458738 TUX458738:TVB458738 UET458738:UEX458738 UOP458738:UOT458738 UYL458738:UYP458738 VIH458738:VIL458738 VSD458738:VSH458738 WBZ458738:WCD458738 WLV458738:WLZ458738 WVR458738:WVV458738 J524274:N524274 JF524274:JJ524274 TB524274:TF524274 ACX524274:ADB524274 AMT524274:AMX524274 AWP524274:AWT524274 BGL524274:BGP524274 BQH524274:BQL524274 CAD524274:CAH524274 CJZ524274:CKD524274 CTV524274:CTZ524274 DDR524274:DDV524274 DNN524274:DNR524274 DXJ524274:DXN524274 EHF524274:EHJ524274 ERB524274:ERF524274 FAX524274:FBB524274 FKT524274:FKX524274 FUP524274:FUT524274 GEL524274:GEP524274 GOH524274:GOL524274 GYD524274:GYH524274 HHZ524274:HID524274 HRV524274:HRZ524274 IBR524274:IBV524274 ILN524274:ILR524274 IVJ524274:IVN524274 JFF524274:JFJ524274 JPB524274:JPF524274 JYX524274:JZB524274 KIT524274:KIX524274 KSP524274:KST524274 LCL524274:LCP524274 LMH524274:LML524274 LWD524274:LWH524274 MFZ524274:MGD524274 MPV524274:MPZ524274 MZR524274:MZV524274 NJN524274:NJR524274 NTJ524274:NTN524274 ODF524274:ODJ524274 ONB524274:ONF524274 OWX524274:OXB524274 PGT524274:PGX524274 PQP524274:PQT524274 QAL524274:QAP524274 QKH524274:QKL524274 QUD524274:QUH524274 RDZ524274:RED524274 RNV524274:RNZ524274 RXR524274:RXV524274 SHN524274:SHR524274 SRJ524274:SRN524274 TBF524274:TBJ524274 TLB524274:TLF524274 TUX524274:TVB524274 UET524274:UEX524274 UOP524274:UOT524274 UYL524274:UYP524274 VIH524274:VIL524274 VSD524274:VSH524274 WBZ524274:WCD524274 WLV524274:WLZ524274 WVR524274:WVV524274 J589810:N589810 JF589810:JJ589810 TB589810:TF589810 ACX589810:ADB589810 AMT589810:AMX589810 AWP589810:AWT589810 BGL589810:BGP589810 BQH589810:BQL589810 CAD589810:CAH589810 CJZ589810:CKD589810 CTV589810:CTZ589810 DDR589810:DDV589810 DNN589810:DNR589810 DXJ589810:DXN589810 EHF589810:EHJ589810 ERB589810:ERF589810 FAX589810:FBB589810 FKT589810:FKX589810 FUP589810:FUT589810 GEL589810:GEP589810 GOH589810:GOL589810 GYD589810:GYH589810 HHZ589810:HID589810 HRV589810:HRZ589810 IBR589810:IBV589810 ILN589810:ILR589810 IVJ589810:IVN589810 JFF589810:JFJ589810 JPB589810:JPF589810 JYX589810:JZB589810 KIT589810:KIX589810 KSP589810:KST589810 LCL589810:LCP589810 LMH589810:LML589810 LWD589810:LWH589810 MFZ589810:MGD589810 MPV589810:MPZ589810 MZR589810:MZV589810 NJN589810:NJR589810 NTJ589810:NTN589810 ODF589810:ODJ589810 ONB589810:ONF589810 OWX589810:OXB589810 PGT589810:PGX589810 PQP589810:PQT589810 QAL589810:QAP589810 QKH589810:QKL589810 QUD589810:QUH589810 RDZ589810:RED589810 RNV589810:RNZ589810 RXR589810:RXV589810 SHN589810:SHR589810 SRJ589810:SRN589810 TBF589810:TBJ589810 TLB589810:TLF589810 TUX589810:TVB589810 UET589810:UEX589810 UOP589810:UOT589810 UYL589810:UYP589810 VIH589810:VIL589810 VSD589810:VSH589810 WBZ589810:WCD589810 WLV589810:WLZ589810 WVR589810:WVV589810 J655346:N655346 JF655346:JJ655346 TB655346:TF655346 ACX655346:ADB655346 AMT655346:AMX655346 AWP655346:AWT655346 BGL655346:BGP655346 BQH655346:BQL655346 CAD655346:CAH655346 CJZ655346:CKD655346 CTV655346:CTZ655346 DDR655346:DDV655346 DNN655346:DNR655346 DXJ655346:DXN655346 EHF655346:EHJ655346 ERB655346:ERF655346 FAX655346:FBB655346 FKT655346:FKX655346 FUP655346:FUT655346 GEL655346:GEP655346 GOH655346:GOL655346 GYD655346:GYH655346 HHZ655346:HID655346 HRV655346:HRZ655346 IBR655346:IBV655346 ILN655346:ILR655346 IVJ655346:IVN655346 JFF655346:JFJ655346 JPB655346:JPF655346 JYX655346:JZB655346 KIT655346:KIX655346 KSP655346:KST655346 LCL655346:LCP655346 LMH655346:LML655346 LWD655346:LWH655346 MFZ655346:MGD655346 MPV655346:MPZ655346 MZR655346:MZV655346 NJN655346:NJR655346 NTJ655346:NTN655346 ODF655346:ODJ655346 ONB655346:ONF655346 OWX655346:OXB655346 PGT655346:PGX655346 PQP655346:PQT655346 QAL655346:QAP655346 QKH655346:QKL655346 QUD655346:QUH655346 RDZ655346:RED655346 RNV655346:RNZ655346 RXR655346:RXV655346 SHN655346:SHR655346 SRJ655346:SRN655346 TBF655346:TBJ655346 TLB655346:TLF655346 TUX655346:TVB655346 UET655346:UEX655346 UOP655346:UOT655346 UYL655346:UYP655346 VIH655346:VIL655346 VSD655346:VSH655346 WBZ655346:WCD655346 WLV655346:WLZ655346 WVR655346:WVV655346 J720882:N720882 JF720882:JJ720882 TB720882:TF720882 ACX720882:ADB720882 AMT720882:AMX720882 AWP720882:AWT720882 BGL720882:BGP720882 BQH720882:BQL720882 CAD720882:CAH720882 CJZ720882:CKD720882 CTV720882:CTZ720882 DDR720882:DDV720882 DNN720882:DNR720882 DXJ720882:DXN720882 EHF720882:EHJ720882 ERB720882:ERF720882 FAX720882:FBB720882 FKT720882:FKX720882 FUP720882:FUT720882 GEL720882:GEP720882 GOH720882:GOL720882 GYD720882:GYH720882 HHZ720882:HID720882 HRV720882:HRZ720882 IBR720882:IBV720882 ILN720882:ILR720882 IVJ720882:IVN720882 JFF720882:JFJ720882 JPB720882:JPF720882 JYX720882:JZB720882 KIT720882:KIX720882 KSP720882:KST720882 LCL720882:LCP720882 LMH720882:LML720882 LWD720882:LWH720882 MFZ720882:MGD720882 MPV720882:MPZ720882 MZR720882:MZV720882 NJN720882:NJR720882 NTJ720882:NTN720882 ODF720882:ODJ720882 ONB720882:ONF720882 OWX720882:OXB720882 PGT720882:PGX720882 PQP720882:PQT720882 QAL720882:QAP720882 QKH720882:QKL720882 QUD720882:QUH720882 RDZ720882:RED720882 RNV720882:RNZ720882 RXR720882:RXV720882 SHN720882:SHR720882 SRJ720882:SRN720882 TBF720882:TBJ720882 TLB720882:TLF720882 TUX720882:TVB720882 UET720882:UEX720882 UOP720882:UOT720882 UYL720882:UYP720882 VIH720882:VIL720882 VSD720882:VSH720882 WBZ720882:WCD720882 WLV720882:WLZ720882 WVR720882:WVV720882 J786418:N786418 JF786418:JJ786418 TB786418:TF786418 ACX786418:ADB786418 AMT786418:AMX786418 AWP786418:AWT786418 BGL786418:BGP786418 BQH786418:BQL786418 CAD786418:CAH786418 CJZ786418:CKD786418 CTV786418:CTZ786418 DDR786418:DDV786418 DNN786418:DNR786418 DXJ786418:DXN786418 EHF786418:EHJ786418 ERB786418:ERF786418 FAX786418:FBB786418 FKT786418:FKX786418 FUP786418:FUT786418 GEL786418:GEP786418 GOH786418:GOL786418 GYD786418:GYH786418 HHZ786418:HID786418 HRV786418:HRZ786418 IBR786418:IBV786418 ILN786418:ILR786418 IVJ786418:IVN786418 JFF786418:JFJ786418 JPB786418:JPF786418 JYX786418:JZB786418 KIT786418:KIX786418 KSP786418:KST786418 LCL786418:LCP786418 LMH786418:LML786418 LWD786418:LWH786418 MFZ786418:MGD786418 MPV786418:MPZ786418 MZR786418:MZV786418 NJN786418:NJR786418 NTJ786418:NTN786418 ODF786418:ODJ786418 ONB786418:ONF786418 OWX786418:OXB786418 PGT786418:PGX786418 PQP786418:PQT786418 QAL786418:QAP786418 QKH786418:QKL786418 QUD786418:QUH786418 RDZ786418:RED786418 RNV786418:RNZ786418 RXR786418:RXV786418 SHN786418:SHR786418 SRJ786418:SRN786418 TBF786418:TBJ786418 TLB786418:TLF786418 TUX786418:TVB786418 UET786418:UEX786418 UOP786418:UOT786418 UYL786418:UYP786418 VIH786418:VIL786418 VSD786418:VSH786418 WBZ786418:WCD786418 WLV786418:WLZ786418 WVR786418:WVV786418 J851954:N851954 JF851954:JJ851954 TB851954:TF851954 ACX851954:ADB851954 AMT851954:AMX851954 AWP851954:AWT851954 BGL851954:BGP851954 BQH851954:BQL851954 CAD851954:CAH851954 CJZ851954:CKD851954 CTV851954:CTZ851954 DDR851954:DDV851954 DNN851954:DNR851954 DXJ851954:DXN851954 EHF851954:EHJ851954 ERB851954:ERF851954 FAX851954:FBB851954 FKT851954:FKX851954 FUP851954:FUT851954 GEL851954:GEP851954 GOH851954:GOL851954 GYD851954:GYH851954 HHZ851954:HID851954 HRV851954:HRZ851954 IBR851954:IBV851954 ILN851954:ILR851954 IVJ851954:IVN851954 JFF851954:JFJ851954 JPB851954:JPF851954 JYX851954:JZB851954 KIT851954:KIX851954 KSP851954:KST851954 LCL851954:LCP851954 LMH851954:LML851954 LWD851954:LWH851954 MFZ851954:MGD851954 MPV851954:MPZ851954 MZR851954:MZV851954 NJN851954:NJR851954 NTJ851954:NTN851954 ODF851954:ODJ851954 ONB851954:ONF851954 OWX851954:OXB851954 PGT851954:PGX851954 PQP851954:PQT851954 QAL851954:QAP851954 QKH851954:QKL851954 QUD851954:QUH851954 RDZ851954:RED851954 RNV851954:RNZ851954 RXR851954:RXV851954 SHN851954:SHR851954 SRJ851954:SRN851954 TBF851954:TBJ851954 TLB851954:TLF851954 TUX851954:TVB851954 UET851954:UEX851954 UOP851954:UOT851954 UYL851954:UYP851954 VIH851954:VIL851954 VSD851954:VSH851954 WBZ851954:WCD851954 WLV851954:WLZ851954 WVR851954:WVV851954 J917490:N917490 JF917490:JJ917490 TB917490:TF917490 ACX917490:ADB917490 AMT917490:AMX917490 AWP917490:AWT917490 BGL917490:BGP917490 BQH917490:BQL917490 CAD917490:CAH917490 CJZ917490:CKD917490 CTV917490:CTZ917490 DDR917490:DDV917490 DNN917490:DNR917490 DXJ917490:DXN917490 EHF917490:EHJ917490 ERB917490:ERF917490 FAX917490:FBB917490 FKT917490:FKX917490 FUP917490:FUT917490 GEL917490:GEP917490 GOH917490:GOL917490 GYD917490:GYH917490 HHZ917490:HID917490 HRV917490:HRZ917490 IBR917490:IBV917490 ILN917490:ILR917490 IVJ917490:IVN917490 JFF917490:JFJ917490 JPB917490:JPF917490 JYX917490:JZB917490 KIT917490:KIX917490 KSP917490:KST917490 LCL917490:LCP917490 LMH917490:LML917490 LWD917490:LWH917490 MFZ917490:MGD917490 MPV917490:MPZ917490 MZR917490:MZV917490 NJN917490:NJR917490 NTJ917490:NTN917490 ODF917490:ODJ917490 ONB917490:ONF917490 OWX917490:OXB917490 PGT917490:PGX917490 PQP917490:PQT917490 QAL917490:QAP917490 QKH917490:QKL917490 QUD917490:QUH917490 RDZ917490:RED917490 RNV917490:RNZ917490 RXR917490:RXV917490 SHN917490:SHR917490 SRJ917490:SRN917490 TBF917490:TBJ917490 TLB917490:TLF917490 TUX917490:TVB917490 UET917490:UEX917490 UOP917490:UOT917490 UYL917490:UYP917490 VIH917490:VIL917490 VSD917490:VSH917490 WBZ917490:WCD917490 WLV917490:WLZ917490 WVR917490:WVV917490 J983026:N983026 JF983026:JJ983026 TB983026:TF983026 ACX983026:ADB983026 AMT983026:AMX983026 AWP983026:AWT983026 BGL983026:BGP983026 BQH983026:BQL983026 CAD983026:CAH983026 CJZ983026:CKD983026 CTV983026:CTZ983026 DDR983026:DDV983026 DNN983026:DNR983026 DXJ983026:DXN983026 EHF983026:EHJ983026 ERB983026:ERF983026 FAX983026:FBB983026 FKT983026:FKX983026 FUP983026:FUT983026 GEL983026:GEP983026 GOH983026:GOL983026 GYD983026:GYH983026 HHZ983026:HID983026 HRV983026:HRZ983026 IBR983026:IBV983026 ILN983026:ILR983026 IVJ983026:IVN983026 JFF983026:JFJ983026 JPB983026:JPF983026 JYX983026:JZB983026 KIT983026:KIX983026 KSP983026:KST983026 LCL983026:LCP983026 LMH983026:LML983026 LWD983026:LWH983026 MFZ983026:MGD983026 MPV983026:MPZ983026 MZR983026:MZV983026 NJN983026:NJR983026 NTJ983026:NTN983026 ODF983026:ODJ983026 ONB983026:ONF983026 OWX983026:OXB983026 PGT983026:PGX983026 PQP983026:PQT983026 QAL983026:QAP983026 QKH983026:QKL983026 QUD983026:QUH983026 RDZ983026:RED983026 RNV983026:RNZ983026 RXR983026:RXV983026 SHN983026:SHR983026 SRJ983026:SRN983026 TBF983026:TBJ983026 TLB983026:TLF983026 TUX983026:TVB983026 UET983026:UEX983026 UOP983026:UOT983026 UYL983026:UYP983026 VIH983026:VIL983026 VSD983026:VSH983026 WBZ983026:WCD983026 WLV983026:WLZ983026 WVR983026:WVV983026 B65524:N65524 IX65524:JJ65524 ST65524:TF65524 ACP65524:ADB65524 AML65524:AMX65524 AWH65524:AWT65524 BGD65524:BGP65524 BPZ65524:BQL65524 BZV65524:CAH65524 CJR65524:CKD65524 CTN65524:CTZ65524 DDJ65524:DDV65524 DNF65524:DNR65524 DXB65524:DXN65524 EGX65524:EHJ65524 EQT65524:ERF65524 FAP65524:FBB65524 FKL65524:FKX65524 FUH65524:FUT65524 GED65524:GEP65524 GNZ65524:GOL65524 GXV65524:GYH65524 HHR65524:HID65524 HRN65524:HRZ65524 IBJ65524:IBV65524 ILF65524:ILR65524 IVB65524:IVN65524 JEX65524:JFJ65524 JOT65524:JPF65524 JYP65524:JZB65524 KIL65524:KIX65524 KSH65524:KST65524 LCD65524:LCP65524 LLZ65524:LML65524 LVV65524:LWH65524 MFR65524:MGD65524 MPN65524:MPZ65524 MZJ65524:MZV65524 NJF65524:NJR65524 NTB65524:NTN65524 OCX65524:ODJ65524 OMT65524:ONF65524 OWP65524:OXB65524 PGL65524:PGX65524 PQH65524:PQT65524 QAD65524:QAP65524 QJZ65524:QKL65524 QTV65524:QUH65524 RDR65524:RED65524 RNN65524:RNZ65524 RXJ65524:RXV65524 SHF65524:SHR65524 SRB65524:SRN65524 TAX65524:TBJ65524 TKT65524:TLF65524 TUP65524:TVB65524 UEL65524:UEX65524 UOH65524:UOT65524 UYD65524:UYP65524 VHZ65524:VIL65524 VRV65524:VSH65524 WBR65524:WCD65524 WLN65524:WLZ65524 WVJ65524:WVV65524 B131060:N131060 IX131060:JJ131060 ST131060:TF131060 ACP131060:ADB131060 AML131060:AMX131060 AWH131060:AWT131060 BGD131060:BGP131060 BPZ131060:BQL131060 BZV131060:CAH131060 CJR131060:CKD131060 CTN131060:CTZ131060 DDJ131060:DDV131060 DNF131060:DNR131060 DXB131060:DXN131060 EGX131060:EHJ131060 EQT131060:ERF131060 FAP131060:FBB131060 FKL131060:FKX131060 FUH131060:FUT131060 GED131060:GEP131060 GNZ131060:GOL131060 GXV131060:GYH131060 HHR131060:HID131060 HRN131060:HRZ131060 IBJ131060:IBV131060 ILF131060:ILR131060 IVB131060:IVN131060 JEX131060:JFJ131060 JOT131060:JPF131060 JYP131060:JZB131060 KIL131060:KIX131060 KSH131060:KST131060 LCD131060:LCP131060 LLZ131060:LML131060 LVV131060:LWH131060 MFR131060:MGD131060 MPN131060:MPZ131060 MZJ131060:MZV131060 NJF131060:NJR131060 NTB131060:NTN131060 OCX131060:ODJ131060 OMT131060:ONF131060 OWP131060:OXB131060 PGL131060:PGX131060 PQH131060:PQT131060 QAD131060:QAP131060 QJZ131060:QKL131060 QTV131060:QUH131060 RDR131060:RED131060 RNN131060:RNZ131060 RXJ131060:RXV131060 SHF131060:SHR131060 SRB131060:SRN131060 TAX131060:TBJ131060 TKT131060:TLF131060 TUP131060:TVB131060 UEL131060:UEX131060 UOH131060:UOT131060 UYD131060:UYP131060 VHZ131060:VIL131060 VRV131060:VSH131060 WBR131060:WCD131060 WLN131060:WLZ131060 WVJ131060:WVV131060 B196596:N196596 IX196596:JJ196596 ST196596:TF196596 ACP196596:ADB196596 AML196596:AMX196596 AWH196596:AWT196596 BGD196596:BGP196596 BPZ196596:BQL196596 BZV196596:CAH196596 CJR196596:CKD196596 CTN196596:CTZ196596 DDJ196596:DDV196596 DNF196596:DNR196596 DXB196596:DXN196596 EGX196596:EHJ196596 EQT196596:ERF196596 FAP196596:FBB196596 FKL196596:FKX196596 FUH196596:FUT196596 GED196596:GEP196596 GNZ196596:GOL196596 GXV196596:GYH196596 HHR196596:HID196596 HRN196596:HRZ196596 IBJ196596:IBV196596 ILF196596:ILR196596 IVB196596:IVN196596 JEX196596:JFJ196596 JOT196596:JPF196596 JYP196596:JZB196596 KIL196596:KIX196596 KSH196596:KST196596 LCD196596:LCP196596 LLZ196596:LML196596 LVV196596:LWH196596 MFR196596:MGD196596 MPN196596:MPZ196596 MZJ196596:MZV196596 NJF196596:NJR196596 NTB196596:NTN196596 OCX196596:ODJ196596 OMT196596:ONF196596 OWP196596:OXB196596 PGL196596:PGX196596 PQH196596:PQT196596 QAD196596:QAP196596 QJZ196596:QKL196596 QTV196596:QUH196596 RDR196596:RED196596 RNN196596:RNZ196596 RXJ196596:RXV196596 SHF196596:SHR196596 SRB196596:SRN196596 TAX196596:TBJ196596 TKT196596:TLF196596 TUP196596:TVB196596 UEL196596:UEX196596 UOH196596:UOT196596 UYD196596:UYP196596 VHZ196596:VIL196596 VRV196596:VSH196596 WBR196596:WCD196596 WLN196596:WLZ196596 WVJ196596:WVV196596 B262132:N262132 IX262132:JJ262132 ST262132:TF262132 ACP262132:ADB262132 AML262132:AMX262132 AWH262132:AWT262132 BGD262132:BGP262132 BPZ262132:BQL262132 BZV262132:CAH262132 CJR262132:CKD262132 CTN262132:CTZ262132 DDJ262132:DDV262132 DNF262132:DNR262132 DXB262132:DXN262132 EGX262132:EHJ262132 EQT262132:ERF262132 FAP262132:FBB262132 FKL262132:FKX262132 FUH262132:FUT262132 GED262132:GEP262132 GNZ262132:GOL262132 GXV262132:GYH262132 HHR262132:HID262132 HRN262132:HRZ262132 IBJ262132:IBV262132 ILF262132:ILR262132 IVB262132:IVN262132 JEX262132:JFJ262132 JOT262132:JPF262132 JYP262132:JZB262132 KIL262132:KIX262132 KSH262132:KST262132 LCD262132:LCP262132 LLZ262132:LML262132 LVV262132:LWH262132 MFR262132:MGD262132 MPN262132:MPZ262132 MZJ262132:MZV262132 NJF262132:NJR262132 NTB262132:NTN262132 OCX262132:ODJ262132 OMT262132:ONF262132 OWP262132:OXB262132 PGL262132:PGX262132 PQH262132:PQT262132 QAD262132:QAP262132 QJZ262132:QKL262132 QTV262132:QUH262132 RDR262132:RED262132 RNN262132:RNZ262132 RXJ262132:RXV262132 SHF262132:SHR262132 SRB262132:SRN262132 TAX262132:TBJ262132 TKT262132:TLF262132 TUP262132:TVB262132 UEL262132:UEX262132 UOH262132:UOT262132 UYD262132:UYP262132 VHZ262132:VIL262132 VRV262132:VSH262132 WBR262132:WCD262132 WLN262132:WLZ262132 WVJ262132:WVV262132 B327668:N327668 IX327668:JJ327668 ST327668:TF327668 ACP327668:ADB327668 AML327668:AMX327668 AWH327668:AWT327668 BGD327668:BGP327668 BPZ327668:BQL327668 BZV327668:CAH327668 CJR327668:CKD327668 CTN327668:CTZ327668 DDJ327668:DDV327668 DNF327668:DNR327668 DXB327668:DXN327668 EGX327668:EHJ327668 EQT327668:ERF327668 FAP327668:FBB327668 FKL327668:FKX327668 FUH327668:FUT327668 GED327668:GEP327668 GNZ327668:GOL327668 GXV327668:GYH327668 HHR327668:HID327668 HRN327668:HRZ327668 IBJ327668:IBV327668 ILF327668:ILR327668 IVB327668:IVN327668 JEX327668:JFJ327668 JOT327668:JPF327668 JYP327668:JZB327668 KIL327668:KIX327668 KSH327668:KST327668 LCD327668:LCP327668 LLZ327668:LML327668 LVV327668:LWH327668 MFR327668:MGD327668 MPN327668:MPZ327668 MZJ327668:MZV327668 NJF327668:NJR327668 NTB327668:NTN327668 OCX327668:ODJ327668 OMT327668:ONF327668 OWP327668:OXB327668 PGL327668:PGX327668 PQH327668:PQT327668 QAD327668:QAP327668 QJZ327668:QKL327668 QTV327668:QUH327668 RDR327668:RED327668 RNN327668:RNZ327668 RXJ327668:RXV327668 SHF327668:SHR327668 SRB327668:SRN327668 TAX327668:TBJ327668 TKT327668:TLF327668 TUP327668:TVB327668 UEL327668:UEX327668 UOH327668:UOT327668 UYD327668:UYP327668 VHZ327668:VIL327668 VRV327668:VSH327668 WBR327668:WCD327668 WLN327668:WLZ327668 WVJ327668:WVV327668 B393204:N393204 IX393204:JJ393204 ST393204:TF393204 ACP393204:ADB393204 AML393204:AMX393204 AWH393204:AWT393204 BGD393204:BGP393204 BPZ393204:BQL393204 BZV393204:CAH393204 CJR393204:CKD393204 CTN393204:CTZ393204 DDJ393204:DDV393204 DNF393204:DNR393204 DXB393204:DXN393204 EGX393204:EHJ393204 EQT393204:ERF393204 FAP393204:FBB393204 FKL393204:FKX393204 FUH393204:FUT393204 GED393204:GEP393204 GNZ393204:GOL393204 GXV393204:GYH393204 HHR393204:HID393204 HRN393204:HRZ393204 IBJ393204:IBV393204 ILF393204:ILR393204 IVB393204:IVN393204 JEX393204:JFJ393204 JOT393204:JPF393204 JYP393204:JZB393204 KIL393204:KIX393204 KSH393204:KST393204 LCD393204:LCP393204 LLZ393204:LML393204 LVV393204:LWH393204 MFR393204:MGD393204 MPN393204:MPZ393204 MZJ393204:MZV393204 NJF393204:NJR393204 NTB393204:NTN393204 OCX393204:ODJ393204 OMT393204:ONF393204 OWP393204:OXB393204 PGL393204:PGX393204 PQH393204:PQT393204 QAD393204:QAP393204 QJZ393204:QKL393204 QTV393204:QUH393204 RDR393204:RED393204 RNN393204:RNZ393204 RXJ393204:RXV393204 SHF393204:SHR393204 SRB393204:SRN393204 TAX393204:TBJ393204 TKT393204:TLF393204 TUP393204:TVB393204 UEL393204:UEX393204 UOH393204:UOT393204 UYD393204:UYP393204 VHZ393204:VIL393204 VRV393204:VSH393204 WBR393204:WCD393204 WLN393204:WLZ393204 WVJ393204:WVV393204 B458740:N458740 IX458740:JJ458740 ST458740:TF458740 ACP458740:ADB458740 AML458740:AMX458740 AWH458740:AWT458740 BGD458740:BGP458740 BPZ458740:BQL458740 BZV458740:CAH458740 CJR458740:CKD458740 CTN458740:CTZ458740 DDJ458740:DDV458740 DNF458740:DNR458740 DXB458740:DXN458740 EGX458740:EHJ458740 EQT458740:ERF458740 FAP458740:FBB458740 FKL458740:FKX458740 FUH458740:FUT458740 GED458740:GEP458740 GNZ458740:GOL458740 GXV458740:GYH458740 HHR458740:HID458740 HRN458740:HRZ458740 IBJ458740:IBV458740 ILF458740:ILR458740 IVB458740:IVN458740 JEX458740:JFJ458740 JOT458740:JPF458740 JYP458740:JZB458740 KIL458740:KIX458740 KSH458740:KST458740 LCD458740:LCP458740 LLZ458740:LML458740 LVV458740:LWH458740 MFR458740:MGD458740 MPN458740:MPZ458740 MZJ458740:MZV458740 NJF458740:NJR458740 NTB458740:NTN458740 OCX458740:ODJ458740 OMT458740:ONF458740 OWP458740:OXB458740 PGL458740:PGX458740 PQH458740:PQT458740 QAD458740:QAP458740 QJZ458740:QKL458740 QTV458740:QUH458740 RDR458740:RED458740 RNN458740:RNZ458740 RXJ458740:RXV458740 SHF458740:SHR458740 SRB458740:SRN458740 TAX458740:TBJ458740 TKT458740:TLF458740 TUP458740:TVB458740 UEL458740:UEX458740 UOH458740:UOT458740 UYD458740:UYP458740 VHZ458740:VIL458740 VRV458740:VSH458740 WBR458740:WCD458740 WLN458740:WLZ458740 WVJ458740:WVV458740 B524276:N524276 IX524276:JJ524276 ST524276:TF524276 ACP524276:ADB524276 AML524276:AMX524276 AWH524276:AWT524276 BGD524276:BGP524276 BPZ524276:BQL524276 BZV524276:CAH524276 CJR524276:CKD524276 CTN524276:CTZ524276 DDJ524276:DDV524276 DNF524276:DNR524276 DXB524276:DXN524276 EGX524276:EHJ524276 EQT524276:ERF524276 FAP524276:FBB524276 FKL524276:FKX524276 FUH524276:FUT524276 GED524276:GEP524276 GNZ524276:GOL524276 GXV524276:GYH524276 HHR524276:HID524276 HRN524276:HRZ524276 IBJ524276:IBV524276 ILF524276:ILR524276 IVB524276:IVN524276 JEX524276:JFJ524276 JOT524276:JPF524276 JYP524276:JZB524276 KIL524276:KIX524276 KSH524276:KST524276 LCD524276:LCP524276 LLZ524276:LML524276 LVV524276:LWH524276 MFR524276:MGD524276 MPN524276:MPZ524276 MZJ524276:MZV524276 NJF524276:NJR524276 NTB524276:NTN524276 OCX524276:ODJ524276 OMT524276:ONF524276 OWP524276:OXB524276 PGL524276:PGX524276 PQH524276:PQT524276 QAD524276:QAP524276 QJZ524276:QKL524276 QTV524276:QUH524276 RDR524276:RED524276 RNN524276:RNZ524276 RXJ524276:RXV524276 SHF524276:SHR524276 SRB524276:SRN524276 TAX524276:TBJ524276 TKT524276:TLF524276 TUP524276:TVB524276 UEL524276:UEX524276 UOH524276:UOT524276 UYD524276:UYP524276 VHZ524276:VIL524276 VRV524276:VSH524276 WBR524276:WCD524276 WLN524276:WLZ524276 WVJ524276:WVV524276 B589812:N589812 IX589812:JJ589812 ST589812:TF589812 ACP589812:ADB589812 AML589812:AMX589812 AWH589812:AWT589812 BGD589812:BGP589812 BPZ589812:BQL589812 BZV589812:CAH589812 CJR589812:CKD589812 CTN589812:CTZ589812 DDJ589812:DDV589812 DNF589812:DNR589812 DXB589812:DXN589812 EGX589812:EHJ589812 EQT589812:ERF589812 FAP589812:FBB589812 FKL589812:FKX589812 FUH589812:FUT589812 GED589812:GEP589812 GNZ589812:GOL589812 GXV589812:GYH589812 HHR589812:HID589812 HRN589812:HRZ589812 IBJ589812:IBV589812 ILF589812:ILR589812 IVB589812:IVN589812 JEX589812:JFJ589812 JOT589812:JPF589812 JYP589812:JZB589812 KIL589812:KIX589812 KSH589812:KST589812 LCD589812:LCP589812 LLZ589812:LML589812 LVV589812:LWH589812 MFR589812:MGD589812 MPN589812:MPZ589812 MZJ589812:MZV589812 NJF589812:NJR589812 NTB589812:NTN589812 OCX589812:ODJ589812 OMT589812:ONF589812 OWP589812:OXB589812 PGL589812:PGX589812 PQH589812:PQT589812 QAD589812:QAP589812 QJZ589812:QKL589812 QTV589812:QUH589812 RDR589812:RED589812 RNN589812:RNZ589812 RXJ589812:RXV589812 SHF589812:SHR589812 SRB589812:SRN589812 TAX589812:TBJ589812 TKT589812:TLF589812 TUP589812:TVB589812 UEL589812:UEX589812 UOH589812:UOT589812 UYD589812:UYP589812 VHZ589812:VIL589812 VRV589812:VSH589812 WBR589812:WCD589812 WLN589812:WLZ589812 WVJ589812:WVV589812 B655348:N655348 IX655348:JJ655348 ST655348:TF655348 ACP655348:ADB655348 AML655348:AMX655348 AWH655348:AWT655348 BGD655348:BGP655348 BPZ655348:BQL655348 BZV655348:CAH655348 CJR655348:CKD655348 CTN655348:CTZ655348 DDJ655348:DDV655348 DNF655348:DNR655348 DXB655348:DXN655348 EGX655348:EHJ655348 EQT655348:ERF655348 FAP655348:FBB655348 FKL655348:FKX655348 FUH655348:FUT655348 GED655348:GEP655348 GNZ655348:GOL655348 GXV655348:GYH655348 HHR655348:HID655348 HRN655348:HRZ655348 IBJ655348:IBV655348 ILF655348:ILR655348 IVB655348:IVN655348 JEX655348:JFJ655348 JOT655348:JPF655348 JYP655348:JZB655348 KIL655348:KIX655348 KSH655348:KST655348 LCD655348:LCP655348 LLZ655348:LML655348 LVV655348:LWH655348 MFR655348:MGD655348 MPN655348:MPZ655348 MZJ655348:MZV655348 NJF655348:NJR655348 NTB655348:NTN655348 OCX655348:ODJ655348 OMT655348:ONF655348 OWP655348:OXB655348 PGL655348:PGX655348 PQH655348:PQT655348 QAD655348:QAP655348 QJZ655348:QKL655348 QTV655348:QUH655348 RDR655348:RED655348 RNN655348:RNZ655348 RXJ655348:RXV655348 SHF655348:SHR655348 SRB655348:SRN655348 TAX655348:TBJ655348 TKT655348:TLF655348 TUP655348:TVB655348 UEL655348:UEX655348 UOH655348:UOT655348 UYD655348:UYP655348 VHZ655348:VIL655348 VRV655348:VSH655348 WBR655348:WCD655348 WLN655348:WLZ655348 WVJ655348:WVV655348 B720884:N720884 IX720884:JJ720884 ST720884:TF720884 ACP720884:ADB720884 AML720884:AMX720884 AWH720884:AWT720884 BGD720884:BGP720884 BPZ720884:BQL720884 BZV720884:CAH720884 CJR720884:CKD720884 CTN720884:CTZ720884 DDJ720884:DDV720884 DNF720884:DNR720884 DXB720884:DXN720884 EGX720884:EHJ720884 EQT720884:ERF720884 FAP720884:FBB720884 FKL720884:FKX720884 FUH720884:FUT720884 GED720884:GEP720884 GNZ720884:GOL720884 GXV720884:GYH720884 HHR720884:HID720884 HRN720884:HRZ720884 IBJ720884:IBV720884 ILF720884:ILR720884 IVB720884:IVN720884 JEX720884:JFJ720884 JOT720884:JPF720884 JYP720884:JZB720884 KIL720884:KIX720884 KSH720884:KST720884 LCD720884:LCP720884 LLZ720884:LML720884 LVV720884:LWH720884 MFR720884:MGD720884 MPN720884:MPZ720884 MZJ720884:MZV720884 NJF720884:NJR720884 NTB720884:NTN720884 OCX720884:ODJ720884 OMT720884:ONF720884 OWP720884:OXB720884 PGL720884:PGX720884 PQH720884:PQT720884 QAD720884:QAP720884 QJZ720884:QKL720884 QTV720884:QUH720884 RDR720884:RED720884 RNN720884:RNZ720884 RXJ720884:RXV720884 SHF720884:SHR720884 SRB720884:SRN720884 TAX720884:TBJ720884 TKT720884:TLF720884 TUP720884:TVB720884 UEL720884:UEX720884 UOH720884:UOT720884 UYD720884:UYP720884 VHZ720884:VIL720884 VRV720884:VSH720884 WBR720884:WCD720884 WLN720884:WLZ720884 WVJ720884:WVV720884 B786420:N786420 IX786420:JJ786420 ST786420:TF786420 ACP786420:ADB786420 AML786420:AMX786420 AWH786420:AWT786420 BGD786420:BGP786420 BPZ786420:BQL786420 BZV786420:CAH786420 CJR786420:CKD786420 CTN786420:CTZ786420 DDJ786420:DDV786420 DNF786420:DNR786420 DXB786420:DXN786420 EGX786420:EHJ786420 EQT786420:ERF786420 FAP786420:FBB786420 FKL786420:FKX786420 FUH786420:FUT786420 GED786420:GEP786420 GNZ786420:GOL786420 GXV786420:GYH786420 HHR786420:HID786420 HRN786420:HRZ786420 IBJ786420:IBV786420 ILF786420:ILR786420 IVB786420:IVN786420 JEX786420:JFJ786420 JOT786420:JPF786420 JYP786420:JZB786420 KIL786420:KIX786420 KSH786420:KST786420 LCD786420:LCP786420 LLZ786420:LML786420 LVV786420:LWH786420 MFR786420:MGD786420 MPN786420:MPZ786420 MZJ786420:MZV786420 NJF786420:NJR786420 NTB786420:NTN786420 OCX786420:ODJ786420 OMT786420:ONF786420 OWP786420:OXB786420 PGL786420:PGX786420 PQH786420:PQT786420 QAD786420:QAP786420 QJZ786420:QKL786420 QTV786420:QUH786420 RDR786420:RED786420 RNN786420:RNZ786420 RXJ786420:RXV786420 SHF786420:SHR786420 SRB786420:SRN786420 TAX786420:TBJ786420 TKT786420:TLF786420 TUP786420:TVB786420 UEL786420:UEX786420 UOH786420:UOT786420 UYD786420:UYP786420 VHZ786420:VIL786420 VRV786420:VSH786420 WBR786420:WCD786420 WLN786420:WLZ786420 WVJ786420:WVV786420 B851956:N851956 IX851956:JJ851956 ST851956:TF851956 ACP851956:ADB851956 AML851956:AMX851956 AWH851956:AWT851956 BGD851956:BGP851956 BPZ851956:BQL851956 BZV851956:CAH851956 CJR851956:CKD851956 CTN851956:CTZ851956 DDJ851956:DDV851956 DNF851956:DNR851956 DXB851956:DXN851956 EGX851956:EHJ851956 EQT851956:ERF851956 FAP851956:FBB851956 FKL851956:FKX851956 FUH851956:FUT851956 GED851956:GEP851956 GNZ851956:GOL851956 GXV851956:GYH851956 HHR851956:HID851956 HRN851956:HRZ851956 IBJ851956:IBV851956 ILF851956:ILR851956 IVB851956:IVN851956 JEX851956:JFJ851956 JOT851956:JPF851956 JYP851956:JZB851956 KIL851956:KIX851956 KSH851956:KST851956 LCD851956:LCP851956 LLZ851956:LML851956 LVV851956:LWH851956 MFR851956:MGD851956 MPN851956:MPZ851956 MZJ851956:MZV851956 NJF851956:NJR851956 NTB851956:NTN851956 OCX851956:ODJ851956 OMT851956:ONF851956 OWP851956:OXB851956 PGL851956:PGX851956 PQH851956:PQT851956 QAD851956:QAP851956 QJZ851956:QKL851956 QTV851956:QUH851956 RDR851956:RED851956 RNN851956:RNZ851956 RXJ851956:RXV851956 SHF851956:SHR851956 SRB851956:SRN851956 TAX851956:TBJ851956 TKT851956:TLF851956 TUP851956:TVB851956 UEL851956:UEX851956 UOH851956:UOT851956 UYD851956:UYP851956 VHZ851956:VIL851956 VRV851956:VSH851956 WBR851956:WCD851956 WLN851956:WLZ851956 WVJ851956:WVV851956 B917492:N917492 IX917492:JJ917492 ST917492:TF917492 ACP917492:ADB917492 AML917492:AMX917492 AWH917492:AWT917492 BGD917492:BGP917492 BPZ917492:BQL917492 BZV917492:CAH917492 CJR917492:CKD917492 CTN917492:CTZ917492 DDJ917492:DDV917492 DNF917492:DNR917492 DXB917492:DXN917492 EGX917492:EHJ917492 EQT917492:ERF917492 FAP917492:FBB917492 FKL917492:FKX917492 FUH917492:FUT917492 GED917492:GEP917492 GNZ917492:GOL917492 GXV917492:GYH917492 HHR917492:HID917492 HRN917492:HRZ917492 IBJ917492:IBV917492 ILF917492:ILR917492 IVB917492:IVN917492 JEX917492:JFJ917492 JOT917492:JPF917492 JYP917492:JZB917492 KIL917492:KIX917492 KSH917492:KST917492 LCD917492:LCP917492 LLZ917492:LML917492 LVV917492:LWH917492 MFR917492:MGD917492 MPN917492:MPZ917492 MZJ917492:MZV917492 NJF917492:NJR917492 NTB917492:NTN917492 OCX917492:ODJ917492 OMT917492:ONF917492 OWP917492:OXB917492 PGL917492:PGX917492 PQH917492:PQT917492 QAD917492:QAP917492 QJZ917492:QKL917492 QTV917492:QUH917492 RDR917492:RED917492 RNN917492:RNZ917492 RXJ917492:RXV917492 SHF917492:SHR917492 SRB917492:SRN917492 TAX917492:TBJ917492 TKT917492:TLF917492 TUP917492:TVB917492 UEL917492:UEX917492 UOH917492:UOT917492 UYD917492:UYP917492 VHZ917492:VIL917492 VRV917492:VSH917492 WBR917492:WCD917492 WLN917492:WLZ917492 WVJ917492:WVV917492 B983028:N983028 IX983028:JJ983028 ST983028:TF983028 ACP983028:ADB983028 AML983028:AMX983028 AWH983028:AWT983028 BGD983028:BGP983028 BPZ983028:BQL983028 BZV983028:CAH983028 CJR983028:CKD983028 CTN983028:CTZ983028 DDJ983028:DDV983028 DNF983028:DNR983028 DXB983028:DXN983028 EGX983028:EHJ983028 EQT983028:ERF983028 FAP983028:FBB983028 FKL983028:FKX983028 FUH983028:FUT983028 GED983028:GEP983028 GNZ983028:GOL983028 GXV983028:GYH983028 HHR983028:HID983028 HRN983028:HRZ983028 IBJ983028:IBV983028 ILF983028:ILR983028 IVB983028:IVN983028 JEX983028:JFJ983028 JOT983028:JPF983028 JYP983028:JZB983028 KIL983028:KIX983028 KSH983028:KST983028 LCD983028:LCP983028 LLZ983028:LML983028 LVV983028:LWH983028 MFR983028:MGD983028 MPN983028:MPZ983028 MZJ983028:MZV983028 NJF983028:NJR983028 NTB983028:NTN983028 OCX983028:ODJ983028 OMT983028:ONF983028 OWP983028:OXB983028 PGL983028:PGX983028 PQH983028:PQT983028 QAD983028:QAP983028 QJZ983028:QKL983028 QTV983028:QUH983028 RDR983028:RED983028 RNN983028:RNZ983028 RXJ983028:RXV983028 SHF983028:SHR983028 SRB983028:SRN983028 TAX983028:TBJ983028 TKT983028:TLF983028 TUP983028:TVB983028 UEL983028:UEX983028 UOH983028:UOT983028 UYD983028:UYP983028 VHZ983028:VIL983028 VRV983028:VSH983028 WBR983028:WCD983028 WLN983028:WLZ983028 WVJ983028:WVV983028 B65526:N65526 IX65526:JJ65526 ST65526:TF65526 ACP65526:ADB65526 AML65526:AMX65526 AWH65526:AWT65526 BGD65526:BGP65526 BPZ65526:BQL65526 BZV65526:CAH65526 CJR65526:CKD65526 CTN65526:CTZ65526 DDJ65526:DDV65526 DNF65526:DNR65526 DXB65526:DXN65526 EGX65526:EHJ65526 EQT65526:ERF65526 FAP65526:FBB65526 FKL65526:FKX65526 FUH65526:FUT65526 GED65526:GEP65526 GNZ65526:GOL65526 GXV65526:GYH65526 HHR65526:HID65526 HRN65526:HRZ65526 IBJ65526:IBV65526 ILF65526:ILR65526 IVB65526:IVN65526 JEX65526:JFJ65526 JOT65526:JPF65526 JYP65526:JZB65526 KIL65526:KIX65526 KSH65526:KST65526 LCD65526:LCP65526 LLZ65526:LML65526 LVV65526:LWH65526 MFR65526:MGD65526 MPN65526:MPZ65526 MZJ65526:MZV65526 NJF65526:NJR65526 NTB65526:NTN65526 OCX65526:ODJ65526 OMT65526:ONF65526 OWP65526:OXB65526 PGL65526:PGX65526 PQH65526:PQT65526 QAD65526:QAP65526 QJZ65526:QKL65526 QTV65526:QUH65526 RDR65526:RED65526 RNN65526:RNZ65526 RXJ65526:RXV65526 SHF65526:SHR65526 SRB65526:SRN65526 TAX65526:TBJ65526 TKT65526:TLF65526 TUP65526:TVB65526 UEL65526:UEX65526 UOH65526:UOT65526 UYD65526:UYP65526 VHZ65526:VIL65526 VRV65526:VSH65526 WBR65526:WCD65526 WLN65526:WLZ65526 WVJ65526:WVV65526 B131062:N131062 IX131062:JJ131062 ST131062:TF131062 ACP131062:ADB131062 AML131062:AMX131062 AWH131062:AWT131062 BGD131062:BGP131062 BPZ131062:BQL131062 BZV131062:CAH131062 CJR131062:CKD131062 CTN131062:CTZ131062 DDJ131062:DDV131062 DNF131062:DNR131062 DXB131062:DXN131062 EGX131062:EHJ131062 EQT131062:ERF131062 FAP131062:FBB131062 FKL131062:FKX131062 FUH131062:FUT131062 GED131062:GEP131062 GNZ131062:GOL131062 GXV131062:GYH131062 HHR131062:HID131062 HRN131062:HRZ131062 IBJ131062:IBV131062 ILF131062:ILR131062 IVB131062:IVN131062 JEX131062:JFJ131062 JOT131062:JPF131062 JYP131062:JZB131062 KIL131062:KIX131062 KSH131062:KST131062 LCD131062:LCP131062 LLZ131062:LML131062 LVV131062:LWH131062 MFR131062:MGD131062 MPN131062:MPZ131062 MZJ131062:MZV131062 NJF131062:NJR131062 NTB131062:NTN131062 OCX131062:ODJ131062 OMT131062:ONF131062 OWP131062:OXB131062 PGL131062:PGX131062 PQH131062:PQT131062 QAD131062:QAP131062 QJZ131062:QKL131062 QTV131062:QUH131062 RDR131062:RED131062 RNN131062:RNZ131062 RXJ131062:RXV131062 SHF131062:SHR131062 SRB131062:SRN131062 TAX131062:TBJ131062 TKT131062:TLF131062 TUP131062:TVB131062 UEL131062:UEX131062 UOH131062:UOT131062 UYD131062:UYP131062 VHZ131062:VIL131062 VRV131062:VSH131062 WBR131062:WCD131062 WLN131062:WLZ131062 WVJ131062:WVV131062 B196598:N196598 IX196598:JJ196598 ST196598:TF196598 ACP196598:ADB196598 AML196598:AMX196598 AWH196598:AWT196598 BGD196598:BGP196598 BPZ196598:BQL196598 BZV196598:CAH196598 CJR196598:CKD196598 CTN196598:CTZ196598 DDJ196598:DDV196598 DNF196598:DNR196598 DXB196598:DXN196598 EGX196598:EHJ196598 EQT196598:ERF196598 FAP196598:FBB196598 FKL196598:FKX196598 FUH196598:FUT196598 GED196598:GEP196598 GNZ196598:GOL196598 GXV196598:GYH196598 HHR196598:HID196598 HRN196598:HRZ196598 IBJ196598:IBV196598 ILF196598:ILR196598 IVB196598:IVN196598 JEX196598:JFJ196598 JOT196598:JPF196598 JYP196598:JZB196598 KIL196598:KIX196598 KSH196598:KST196598 LCD196598:LCP196598 LLZ196598:LML196598 LVV196598:LWH196598 MFR196598:MGD196598 MPN196598:MPZ196598 MZJ196598:MZV196598 NJF196598:NJR196598 NTB196598:NTN196598 OCX196598:ODJ196598 OMT196598:ONF196598 OWP196598:OXB196598 PGL196598:PGX196598 PQH196598:PQT196598 QAD196598:QAP196598 QJZ196598:QKL196598 QTV196598:QUH196598 RDR196598:RED196598 RNN196598:RNZ196598 RXJ196598:RXV196598 SHF196598:SHR196598 SRB196598:SRN196598 TAX196598:TBJ196598 TKT196598:TLF196598 TUP196598:TVB196598 UEL196598:UEX196598 UOH196598:UOT196598 UYD196598:UYP196598 VHZ196598:VIL196598 VRV196598:VSH196598 WBR196598:WCD196598 WLN196598:WLZ196598 WVJ196598:WVV196598 B262134:N262134 IX262134:JJ262134 ST262134:TF262134 ACP262134:ADB262134 AML262134:AMX262134 AWH262134:AWT262134 BGD262134:BGP262134 BPZ262134:BQL262134 BZV262134:CAH262134 CJR262134:CKD262134 CTN262134:CTZ262134 DDJ262134:DDV262134 DNF262134:DNR262134 DXB262134:DXN262134 EGX262134:EHJ262134 EQT262134:ERF262134 FAP262134:FBB262134 FKL262134:FKX262134 FUH262134:FUT262134 GED262134:GEP262134 GNZ262134:GOL262134 GXV262134:GYH262134 HHR262134:HID262134 HRN262134:HRZ262134 IBJ262134:IBV262134 ILF262134:ILR262134 IVB262134:IVN262134 JEX262134:JFJ262134 JOT262134:JPF262134 JYP262134:JZB262134 KIL262134:KIX262134 KSH262134:KST262134 LCD262134:LCP262134 LLZ262134:LML262134 LVV262134:LWH262134 MFR262134:MGD262134 MPN262134:MPZ262134 MZJ262134:MZV262134 NJF262134:NJR262134 NTB262134:NTN262134 OCX262134:ODJ262134 OMT262134:ONF262134 OWP262134:OXB262134 PGL262134:PGX262134 PQH262134:PQT262134 QAD262134:QAP262134 QJZ262134:QKL262134 QTV262134:QUH262134 RDR262134:RED262134 RNN262134:RNZ262134 RXJ262134:RXV262134 SHF262134:SHR262134 SRB262134:SRN262134 TAX262134:TBJ262134 TKT262134:TLF262134 TUP262134:TVB262134 UEL262134:UEX262134 UOH262134:UOT262134 UYD262134:UYP262134 VHZ262134:VIL262134 VRV262134:VSH262134 WBR262134:WCD262134 WLN262134:WLZ262134 WVJ262134:WVV262134 B327670:N327670 IX327670:JJ327670 ST327670:TF327670 ACP327670:ADB327670 AML327670:AMX327670 AWH327670:AWT327670 BGD327670:BGP327670 BPZ327670:BQL327670 BZV327670:CAH327670 CJR327670:CKD327670 CTN327670:CTZ327670 DDJ327670:DDV327670 DNF327670:DNR327670 DXB327670:DXN327670 EGX327670:EHJ327670 EQT327670:ERF327670 FAP327670:FBB327670 FKL327670:FKX327670 FUH327670:FUT327670 GED327670:GEP327670 GNZ327670:GOL327670 GXV327670:GYH327670 HHR327670:HID327670 HRN327670:HRZ327670 IBJ327670:IBV327670 ILF327670:ILR327670 IVB327670:IVN327670 JEX327670:JFJ327670 JOT327670:JPF327670 JYP327670:JZB327670 KIL327670:KIX327670 KSH327670:KST327670 LCD327670:LCP327670 LLZ327670:LML327670 LVV327670:LWH327670 MFR327670:MGD327670 MPN327670:MPZ327670 MZJ327670:MZV327670 NJF327670:NJR327670 NTB327670:NTN327670 OCX327670:ODJ327670 OMT327670:ONF327670 OWP327670:OXB327670 PGL327670:PGX327670 PQH327670:PQT327670 QAD327670:QAP327670 QJZ327670:QKL327670 QTV327670:QUH327670 RDR327670:RED327670 RNN327670:RNZ327670 RXJ327670:RXV327670 SHF327670:SHR327670 SRB327670:SRN327670 TAX327670:TBJ327670 TKT327670:TLF327670 TUP327670:TVB327670 UEL327670:UEX327670 UOH327670:UOT327670 UYD327670:UYP327670 VHZ327670:VIL327670 VRV327670:VSH327670 WBR327670:WCD327670 WLN327670:WLZ327670 WVJ327670:WVV327670 B393206:N393206 IX393206:JJ393206 ST393206:TF393206 ACP393206:ADB393206 AML393206:AMX393206 AWH393206:AWT393206 BGD393206:BGP393206 BPZ393206:BQL393206 BZV393206:CAH393206 CJR393206:CKD393206 CTN393206:CTZ393206 DDJ393206:DDV393206 DNF393206:DNR393206 DXB393206:DXN393206 EGX393206:EHJ393206 EQT393206:ERF393206 FAP393206:FBB393206 FKL393206:FKX393206 FUH393206:FUT393206 GED393206:GEP393206 GNZ393206:GOL393206 GXV393206:GYH393206 HHR393206:HID393206 HRN393206:HRZ393206 IBJ393206:IBV393206 ILF393206:ILR393206 IVB393206:IVN393206 JEX393206:JFJ393206 JOT393206:JPF393206 JYP393206:JZB393206 KIL393206:KIX393206 KSH393206:KST393206 LCD393206:LCP393206 LLZ393206:LML393206 LVV393206:LWH393206 MFR393206:MGD393206 MPN393206:MPZ393206 MZJ393206:MZV393206 NJF393206:NJR393206 NTB393206:NTN393206 OCX393206:ODJ393206 OMT393206:ONF393206 OWP393206:OXB393206 PGL393206:PGX393206 PQH393206:PQT393206 QAD393206:QAP393206 QJZ393206:QKL393206 QTV393206:QUH393206 RDR393206:RED393206 RNN393206:RNZ393206 RXJ393206:RXV393206 SHF393206:SHR393206 SRB393206:SRN393206 TAX393206:TBJ393206 TKT393206:TLF393206 TUP393206:TVB393206 UEL393206:UEX393206 UOH393206:UOT393206 UYD393206:UYP393206 VHZ393206:VIL393206 VRV393206:VSH393206 WBR393206:WCD393206 WLN393206:WLZ393206 WVJ393206:WVV393206 B458742:N458742 IX458742:JJ458742 ST458742:TF458742 ACP458742:ADB458742 AML458742:AMX458742 AWH458742:AWT458742 BGD458742:BGP458742 BPZ458742:BQL458742 BZV458742:CAH458742 CJR458742:CKD458742 CTN458742:CTZ458742 DDJ458742:DDV458742 DNF458742:DNR458742 DXB458742:DXN458742 EGX458742:EHJ458742 EQT458742:ERF458742 FAP458742:FBB458742 FKL458742:FKX458742 FUH458742:FUT458742 GED458742:GEP458742 GNZ458742:GOL458742 GXV458742:GYH458742 HHR458742:HID458742 HRN458742:HRZ458742 IBJ458742:IBV458742 ILF458742:ILR458742 IVB458742:IVN458742 JEX458742:JFJ458742 JOT458742:JPF458742 JYP458742:JZB458742 KIL458742:KIX458742 KSH458742:KST458742 LCD458742:LCP458742 LLZ458742:LML458742 LVV458742:LWH458742 MFR458742:MGD458742 MPN458742:MPZ458742 MZJ458742:MZV458742 NJF458742:NJR458742 NTB458742:NTN458742 OCX458742:ODJ458742 OMT458742:ONF458742 OWP458742:OXB458742 PGL458742:PGX458742 PQH458742:PQT458742 QAD458742:QAP458742 QJZ458742:QKL458742 QTV458742:QUH458742 RDR458742:RED458742 RNN458742:RNZ458742 RXJ458742:RXV458742 SHF458742:SHR458742 SRB458742:SRN458742 TAX458742:TBJ458742 TKT458742:TLF458742 TUP458742:TVB458742 UEL458742:UEX458742 UOH458742:UOT458742 UYD458742:UYP458742 VHZ458742:VIL458742 VRV458742:VSH458742 WBR458742:WCD458742 WLN458742:WLZ458742 WVJ458742:WVV458742 B524278:N524278 IX524278:JJ524278 ST524278:TF524278 ACP524278:ADB524278 AML524278:AMX524278 AWH524278:AWT524278 BGD524278:BGP524278 BPZ524278:BQL524278 BZV524278:CAH524278 CJR524278:CKD524278 CTN524278:CTZ524278 DDJ524278:DDV524278 DNF524278:DNR524278 DXB524278:DXN524278 EGX524278:EHJ524278 EQT524278:ERF524278 FAP524278:FBB524278 FKL524278:FKX524278 FUH524278:FUT524278 GED524278:GEP524278 GNZ524278:GOL524278 GXV524278:GYH524278 HHR524278:HID524278 HRN524278:HRZ524278 IBJ524278:IBV524278 ILF524278:ILR524278 IVB524278:IVN524278 JEX524278:JFJ524278 JOT524278:JPF524278 JYP524278:JZB524278 KIL524278:KIX524278 KSH524278:KST524278 LCD524278:LCP524278 LLZ524278:LML524278 LVV524278:LWH524278 MFR524278:MGD524278 MPN524278:MPZ524278 MZJ524278:MZV524278 NJF524278:NJR524278 NTB524278:NTN524278 OCX524278:ODJ524278 OMT524278:ONF524278 OWP524278:OXB524278 PGL524278:PGX524278 PQH524278:PQT524278 QAD524278:QAP524278 QJZ524278:QKL524278 QTV524278:QUH524278 RDR524278:RED524278 RNN524278:RNZ524278 RXJ524278:RXV524278 SHF524278:SHR524278 SRB524278:SRN524278 TAX524278:TBJ524278 TKT524278:TLF524278 TUP524278:TVB524278 UEL524278:UEX524278 UOH524278:UOT524278 UYD524278:UYP524278 VHZ524278:VIL524278 VRV524278:VSH524278 WBR524278:WCD524278 WLN524278:WLZ524278 WVJ524278:WVV524278 B589814:N589814 IX589814:JJ589814 ST589814:TF589814 ACP589814:ADB589814 AML589814:AMX589814 AWH589814:AWT589814 BGD589814:BGP589814 BPZ589814:BQL589814 BZV589814:CAH589814 CJR589814:CKD589814 CTN589814:CTZ589814 DDJ589814:DDV589814 DNF589814:DNR589814 DXB589814:DXN589814 EGX589814:EHJ589814 EQT589814:ERF589814 FAP589814:FBB589814 FKL589814:FKX589814 FUH589814:FUT589814 GED589814:GEP589814 GNZ589814:GOL589814 GXV589814:GYH589814 HHR589814:HID589814 HRN589814:HRZ589814 IBJ589814:IBV589814 ILF589814:ILR589814 IVB589814:IVN589814 JEX589814:JFJ589814 JOT589814:JPF589814 JYP589814:JZB589814 KIL589814:KIX589814 KSH589814:KST589814 LCD589814:LCP589814 LLZ589814:LML589814 LVV589814:LWH589814 MFR589814:MGD589814 MPN589814:MPZ589814 MZJ589814:MZV589814 NJF589814:NJR589814 NTB589814:NTN589814 OCX589814:ODJ589814 OMT589814:ONF589814 OWP589814:OXB589814 PGL589814:PGX589814 PQH589814:PQT589814 QAD589814:QAP589814 QJZ589814:QKL589814 QTV589814:QUH589814 RDR589814:RED589814 RNN589814:RNZ589814 RXJ589814:RXV589814 SHF589814:SHR589814 SRB589814:SRN589814 TAX589814:TBJ589814 TKT589814:TLF589814 TUP589814:TVB589814 UEL589814:UEX589814 UOH589814:UOT589814 UYD589814:UYP589814 VHZ589814:VIL589814 VRV589814:VSH589814 WBR589814:WCD589814 WLN589814:WLZ589814 WVJ589814:WVV589814 B655350:N655350 IX655350:JJ655350 ST655350:TF655350 ACP655350:ADB655350 AML655350:AMX655350 AWH655350:AWT655350 BGD655350:BGP655350 BPZ655350:BQL655350 BZV655350:CAH655350 CJR655350:CKD655350 CTN655350:CTZ655350 DDJ655350:DDV655350 DNF655350:DNR655350 DXB655350:DXN655350 EGX655350:EHJ655350 EQT655350:ERF655350 FAP655350:FBB655350 FKL655350:FKX655350 FUH655350:FUT655350 GED655350:GEP655350 GNZ655350:GOL655350 GXV655350:GYH655350 HHR655350:HID655350 HRN655350:HRZ655350 IBJ655350:IBV655350 ILF655350:ILR655350 IVB655350:IVN655350 JEX655350:JFJ655350 JOT655350:JPF655350 JYP655350:JZB655350 KIL655350:KIX655350 KSH655350:KST655350 LCD655350:LCP655350 LLZ655350:LML655350 LVV655350:LWH655350 MFR655350:MGD655350 MPN655350:MPZ655350 MZJ655350:MZV655350 NJF655350:NJR655350 NTB655350:NTN655350 OCX655350:ODJ655350 OMT655350:ONF655350 OWP655350:OXB655350 PGL655350:PGX655350 PQH655350:PQT655350 QAD655350:QAP655350 QJZ655350:QKL655350 QTV655350:QUH655350 RDR655350:RED655350 RNN655350:RNZ655350 RXJ655350:RXV655350 SHF655350:SHR655350 SRB655350:SRN655350 TAX655350:TBJ655350 TKT655350:TLF655350 TUP655350:TVB655350 UEL655350:UEX655350 UOH655350:UOT655350 UYD655350:UYP655350 VHZ655350:VIL655350 VRV655350:VSH655350 WBR655350:WCD655350 WLN655350:WLZ655350 WVJ655350:WVV655350 B720886:N720886 IX720886:JJ720886 ST720886:TF720886 ACP720886:ADB720886 AML720886:AMX720886 AWH720886:AWT720886 BGD720886:BGP720886 BPZ720886:BQL720886 BZV720886:CAH720886 CJR720886:CKD720886 CTN720886:CTZ720886 DDJ720886:DDV720886 DNF720886:DNR720886 DXB720886:DXN720886 EGX720886:EHJ720886 EQT720886:ERF720886 FAP720886:FBB720886 FKL720886:FKX720886 FUH720886:FUT720886 GED720886:GEP720886 GNZ720886:GOL720886 GXV720886:GYH720886 HHR720886:HID720886 HRN720886:HRZ720886 IBJ720886:IBV720886 ILF720886:ILR720886 IVB720886:IVN720886 JEX720886:JFJ720886 JOT720886:JPF720886 JYP720886:JZB720886 KIL720886:KIX720886 KSH720886:KST720886 LCD720886:LCP720886 LLZ720886:LML720886 LVV720886:LWH720886 MFR720886:MGD720886 MPN720886:MPZ720886 MZJ720886:MZV720886 NJF720886:NJR720886 NTB720886:NTN720886 OCX720886:ODJ720886 OMT720886:ONF720886 OWP720886:OXB720886 PGL720886:PGX720886 PQH720886:PQT720886 QAD720886:QAP720886 QJZ720886:QKL720886 QTV720886:QUH720886 RDR720886:RED720886 RNN720886:RNZ720886 RXJ720886:RXV720886 SHF720886:SHR720886 SRB720886:SRN720886 TAX720886:TBJ720886 TKT720886:TLF720886 TUP720886:TVB720886 UEL720886:UEX720886 UOH720886:UOT720886 UYD720886:UYP720886 VHZ720886:VIL720886 VRV720886:VSH720886 WBR720886:WCD720886 WLN720886:WLZ720886 WVJ720886:WVV720886 B786422:N786422 IX786422:JJ786422 ST786422:TF786422 ACP786422:ADB786422 AML786422:AMX786422 AWH786422:AWT786422 BGD786422:BGP786422 BPZ786422:BQL786422 BZV786422:CAH786422 CJR786422:CKD786422 CTN786422:CTZ786422 DDJ786422:DDV786422 DNF786422:DNR786422 DXB786422:DXN786422 EGX786422:EHJ786422 EQT786422:ERF786422 FAP786422:FBB786422 FKL786422:FKX786422 FUH786422:FUT786422 GED786422:GEP786422 GNZ786422:GOL786422 GXV786422:GYH786422 HHR786422:HID786422 HRN786422:HRZ786422 IBJ786422:IBV786422 ILF786422:ILR786422 IVB786422:IVN786422 JEX786422:JFJ786422 JOT786422:JPF786422 JYP786422:JZB786422 KIL786422:KIX786422 KSH786422:KST786422 LCD786422:LCP786422 LLZ786422:LML786422 LVV786422:LWH786422 MFR786422:MGD786422 MPN786422:MPZ786422 MZJ786422:MZV786422 NJF786422:NJR786422 NTB786422:NTN786422 OCX786422:ODJ786422 OMT786422:ONF786422 OWP786422:OXB786422 PGL786422:PGX786422 PQH786422:PQT786422 QAD786422:QAP786422 QJZ786422:QKL786422 QTV786422:QUH786422 RDR786422:RED786422 RNN786422:RNZ786422 RXJ786422:RXV786422 SHF786422:SHR786422 SRB786422:SRN786422 TAX786422:TBJ786422 TKT786422:TLF786422 TUP786422:TVB786422 UEL786422:UEX786422 UOH786422:UOT786422 UYD786422:UYP786422 VHZ786422:VIL786422 VRV786422:VSH786422 WBR786422:WCD786422 WLN786422:WLZ786422 WVJ786422:WVV786422 B851958:N851958 IX851958:JJ851958 ST851958:TF851958 ACP851958:ADB851958 AML851958:AMX851958 AWH851958:AWT851958 BGD851958:BGP851958 BPZ851958:BQL851958 BZV851958:CAH851958 CJR851958:CKD851958 CTN851958:CTZ851958 DDJ851958:DDV851958 DNF851958:DNR851958 DXB851958:DXN851958 EGX851958:EHJ851958 EQT851958:ERF851958 FAP851958:FBB851958 FKL851958:FKX851958 FUH851958:FUT851958 GED851958:GEP851958 GNZ851958:GOL851958 GXV851958:GYH851958 HHR851958:HID851958 HRN851958:HRZ851958 IBJ851958:IBV851958 ILF851958:ILR851958 IVB851958:IVN851958 JEX851958:JFJ851958 JOT851958:JPF851958 JYP851958:JZB851958 KIL851958:KIX851958 KSH851958:KST851958 LCD851958:LCP851958 LLZ851958:LML851958 LVV851958:LWH851958 MFR851958:MGD851958 MPN851958:MPZ851958 MZJ851958:MZV851958 NJF851958:NJR851958 NTB851958:NTN851958 OCX851958:ODJ851958 OMT851958:ONF851958 OWP851958:OXB851958 PGL851958:PGX851958 PQH851958:PQT851958 QAD851958:QAP851958 QJZ851958:QKL851958 QTV851958:QUH851958 RDR851958:RED851958 RNN851958:RNZ851958 RXJ851958:RXV851958 SHF851958:SHR851958 SRB851958:SRN851958 TAX851958:TBJ851958 TKT851958:TLF851958 TUP851958:TVB851958 UEL851958:UEX851958 UOH851958:UOT851958 UYD851958:UYP851958 VHZ851958:VIL851958 VRV851958:VSH851958 WBR851958:WCD851958 WLN851958:WLZ851958 WVJ851958:WVV851958 B917494:N917494 IX917494:JJ917494 ST917494:TF917494 ACP917494:ADB917494 AML917494:AMX917494 AWH917494:AWT917494 BGD917494:BGP917494 BPZ917494:BQL917494 BZV917494:CAH917494 CJR917494:CKD917494 CTN917494:CTZ917494 DDJ917494:DDV917494 DNF917494:DNR917494 DXB917494:DXN917494 EGX917494:EHJ917494 EQT917494:ERF917494 FAP917494:FBB917494 FKL917494:FKX917494 FUH917494:FUT917494 GED917494:GEP917494 GNZ917494:GOL917494 GXV917494:GYH917494 HHR917494:HID917494 HRN917494:HRZ917494 IBJ917494:IBV917494 ILF917494:ILR917494 IVB917494:IVN917494 JEX917494:JFJ917494 JOT917494:JPF917494 JYP917494:JZB917494 KIL917494:KIX917494 KSH917494:KST917494 LCD917494:LCP917494 LLZ917494:LML917494 LVV917494:LWH917494 MFR917494:MGD917494 MPN917494:MPZ917494 MZJ917494:MZV917494 NJF917494:NJR917494 NTB917494:NTN917494 OCX917494:ODJ917494 OMT917494:ONF917494 OWP917494:OXB917494 PGL917494:PGX917494 PQH917494:PQT917494 QAD917494:QAP917494 QJZ917494:QKL917494 QTV917494:QUH917494 RDR917494:RED917494 RNN917494:RNZ917494 RXJ917494:RXV917494 SHF917494:SHR917494 SRB917494:SRN917494 TAX917494:TBJ917494 TKT917494:TLF917494 TUP917494:TVB917494 UEL917494:UEX917494 UOH917494:UOT917494 UYD917494:UYP917494 VHZ917494:VIL917494 VRV917494:VSH917494 WBR917494:WCD917494 WLN917494:WLZ917494 WVJ917494:WVV917494 B983030:N983030 IX983030:JJ983030 ST983030:TF983030 ACP983030:ADB983030 AML983030:AMX983030 AWH983030:AWT983030 BGD983030:BGP983030 BPZ983030:BQL983030 BZV983030:CAH983030 CJR983030:CKD983030 CTN983030:CTZ983030 DDJ983030:DDV983030 DNF983030:DNR983030 DXB983030:DXN983030 EGX983030:EHJ983030 EQT983030:ERF983030 FAP983030:FBB983030 FKL983030:FKX983030 FUH983030:FUT983030 GED983030:GEP983030 GNZ983030:GOL983030 GXV983030:GYH983030 HHR983030:HID983030 HRN983030:HRZ983030 IBJ983030:IBV983030 ILF983030:ILR983030 IVB983030:IVN983030 JEX983030:JFJ983030 JOT983030:JPF983030 JYP983030:JZB983030 KIL983030:KIX983030 KSH983030:KST983030 LCD983030:LCP983030 LLZ983030:LML983030 LVV983030:LWH983030 MFR983030:MGD983030 MPN983030:MPZ983030 MZJ983030:MZV983030 NJF983030:NJR983030 NTB983030:NTN983030 OCX983030:ODJ983030 OMT983030:ONF983030 OWP983030:OXB983030 PGL983030:PGX983030 PQH983030:PQT983030 QAD983030:QAP983030 QJZ983030:QKL983030 QTV983030:QUH983030 RDR983030:RED983030 RNN983030:RNZ983030 RXJ983030:RXV983030 SHF983030:SHR983030 SRB983030:SRN983030 TAX983030:TBJ983030 TKT983030:TLF983030 TUP983030:TVB983030 UEL983030:UEX983030 UOH983030:UOT983030 UYD983030:UYP983030 VHZ983030:VIL983030 VRV983030:VSH983030 WBR983030:WCD983030 WLN983030:WLZ983030 WVJ983030:WVV983030 J65528:N65528 JF65528:JJ65528 TB65528:TF65528 ACX65528:ADB65528 AMT65528:AMX65528 AWP65528:AWT65528 BGL65528:BGP65528 BQH65528:BQL65528 CAD65528:CAH65528 CJZ65528:CKD65528 CTV65528:CTZ65528 DDR65528:DDV65528 DNN65528:DNR65528 DXJ65528:DXN65528 EHF65528:EHJ65528 ERB65528:ERF65528 FAX65528:FBB65528 FKT65528:FKX65528 FUP65528:FUT65528 GEL65528:GEP65528 GOH65528:GOL65528 GYD65528:GYH65528 HHZ65528:HID65528 HRV65528:HRZ65528 IBR65528:IBV65528 ILN65528:ILR65528 IVJ65528:IVN65528 JFF65528:JFJ65528 JPB65528:JPF65528 JYX65528:JZB65528 KIT65528:KIX65528 KSP65528:KST65528 LCL65528:LCP65528 LMH65528:LML65528 LWD65528:LWH65528 MFZ65528:MGD65528 MPV65528:MPZ65528 MZR65528:MZV65528 NJN65528:NJR65528 NTJ65528:NTN65528 ODF65528:ODJ65528 ONB65528:ONF65528 OWX65528:OXB65528 PGT65528:PGX65528 PQP65528:PQT65528 QAL65528:QAP65528 QKH65528:QKL65528 QUD65528:QUH65528 RDZ65528:RED65528 RNV65528:RNZ65528 RXR65528:RXV65528 SHN65528:SHR65528 SRJ65528:SRN65528 TBF65528:TBJ65528 TLB65528:TLF65528 TUX65528:TVB65528 UET65528:UEX65528 UOP65528:UOT65528 UYL65528:UYP65528 VIH65528:VIL65528 VSD65528:VSH65528 WBZ65528:WCD65528 WLV65528:WLZ65528 WVR65528:WVV65528 J131064:N131064 JF131064:JJ131064 TB131064:TF131064 ACX131064:ADB131064 AMT131064:AMX131064 AWP131064:AWT131064 BGL131064:BGP131064 BQH131064:BQL131064 CAD131064:CAH131064 CJZ131064:CKD131064 CTV131064:CTZ131064 DDR131064:DDV131064 DNN131064:DNR131064 DXJ131064:DXN131064 EHF131064:EHJ131064 ERB131064:ERF131064 FAX131064:FBB131064 FKT131064:FKX131064 FUP131064:FUT131064 GEL131064:GEP131064 GOH131064:GOL131064 GYD131064:GYH131064 HHZ131064:HID131064 HRV131064:HRZ131064 IBR131064:IBV131064 ILN131064:ILR131064 IVJ131064:IVN131064 JFF131064:JFJ131064 JPB131064:JPF131064 JYX131064:JZB131064 KIT131064:KIX131064 KSP131064:KST131064 LCL131064:LCP131064 LMH131064:LML131064 LWD131064:LWH131064 MFZ131064:MGD131064 MPV131064:MPZ131064 MZR131064:MZV131064 NJN131064:NJR131064 NTJ131064:NTN131064 ODF131064:ODJ131064 ONB131064:ONF131064 OWX131064:OXB131064 PGT131064:PGX131064 PQP131064:PQT131064 QAL131064:QAP131064 QKH131064:QKL131064 QUD131064:QUH131064 RDZ131064:RED131064 RNV131064:RNZ131064 RXR131064:RXV131064 SHN131064:SHR131064 SRJ131064:SRN131064 TBF131064:TBJ131064 TLB131064:TLF131064 TUX131064:TVB131064 UET131064:UEX131064 UOP131064:UOT131064 UYL131064:UYP131064 VIH131064:VIL131064 VSD131064:VSH131064 WBZ131064:WCD131064 WLV131064:WLZ131064 WVR131064:WVV131064 J196600:N196600 JF196600:JJ196600 TB196600:TF196600 ACX196600:ADB196600 AMT196600:AMX196600 AWP196600:AWT196600 BGL196600:BGP196600 BQH196600:BQL196600 CAD196600:CAH196600 CJZ196600:CKD196600 CTV196600:CTZ196600 DDR196600:DDV196600 DNN196600:DNR196600 DXJ196600:DXN196600 EHF196600:EHJ196600 ERB196600:ERF196600 FAX196600:FBB196600 FKT196600:FKX196600 FUP196600:FUT196600 GEL196600:GEP196600 GOH196600:GOL196600 GYD196600:GYH196600 HHZ196600:HID196600 HRV196600:HRZ196600 IBR196600:IBV196600 ILN196600:ILR196600 IVJ196600:IVN196600 JFF196600:JFJ196600 JPB196600:JPF196600 JYX196600:JZB196600 KIT196600:KIX196600 KSP196600:KST196600 LCL196600:LCP196600 LMH196600:LML196600 LWD196600:LWH196600 MFZ196600:MGD196600 MPV196600:MPZ196600 MZR196600:MZV196600 NJN196600:NJR196600 NTJ196600:NTN196600 ODF196600:ODJ196600 ONB196600:ONF196600 OWX196600:OXB196600 PGT196600:PGX196600 PQP196600:PQT196600 QAL196600:QAP196600 QKH196600:QKL196600 QUD196600:QUH196600 RDZ196600:RED196600 RNV196600:RNZ196600 RXR196600:RXV196600 SHN196600:SHR196600 SRJ196600:SRN196600 TBF196600:TBJ196600 TLB196600:TLF196600 TUX196600:TVB196600 UET196600:UEX196600 UOP196600:UOT196600 UYL196600:UYP196600 VIH196600:VIL196600 VSD196600:VSH196600 WBZ196600:WCD196600 WLV196600:WLZ196600 WVR196600:WVV196600 J262136:N262136 JF262136:JJ262136 TB262136:TF262136 ACX262136:ADB262136 AMT262136:AMX262136 AWP262136:AWT262136 BGL262136:BGP262136 BQH262136:BQL262136 CAD262136:CAH262136 CJZ262136:CKD262136 CTV262136:CTZ262136 DDR262136:DDV262136 DNN262136:DNR262136 DXJ262136:DXN262136 EHF262136:EHJ262136 ERB262136:ERF262136 FAX262136:FBB262136 FKT262136:FKX262136 FUP262136:FUT262136 GEL262136:GEP262136 GOH262136:GOL262136 GYD262136:GYH262136 HHZ262136:HID262136 HRV262136:HRZ262136 IBR262136:IBV262136 ILN262136:ILR262136 IVJ262136:IVN262136 JFF262136:JFJ262136 JPB262136:JPF262136 JYX262136:JZB262136 KIT262136:KIX262136 KSP262136:KST262136 LCL262136:LCP262136 LMH262136:LML262136 LWD262136:LWH262136 MFZ262136:MGD262136 MPV262136:MPZ262136 MZR262136:MZV262136 NJN262136:NJR262136 NTJ262136:NTN262136 ODF262136:ODJ262136 ONB262136:ONF262136 OWX262136:OXB262136 PGT262136:PGX262136 PQP262136:PQT262136 QAL262136:QAP262136 QKH262136:QKL262136 QUD262136:QUH262136 RDZ262136:RED262136 RNV262136:RNZ262136 RXR262136:RXV262136 SHN262136:SHR262136 SRJ262136:SRN262136 TBF262136:TBJ262136 TLB262136:TLF262136 TUX262136:TVB262136 UET262136:UEX262136 UOP262136:UOT262136 UYL262136:UYP262136 VIH262136:VIL262136 VSD262136:VSH262136 WBZ262136:WCD262136 WLV262136:WLZ262136 WVR262136:WVV262136 J327672:N327672 JF327672:JJ327672 TB327672:TF327672 ACX327672:ADB327672 AMT327672:AMX327672 AWP327672:AWT327672 BGL327672:BGP327672 BQH327672:BQL327672 CAD327672:CAH327672 CJZ327672:CKD327672 CTV327672:CTZ327672 DDR327672:DDV327672 DNN327672:DNR327672 DXJ327672:DXN327672 EHF327672:EHJ327672 ERB327672:ERF327672 FAX327672:FBB327672 FKT327672:FKX327672 FUP327672:FUT327672 GEL327672:GEP327672 GOH327672:GOL327672 GYD327672:GYH327672 HHZ327672:HID327672 HRV327672:HRZ327672 IBR327672:IBV327672 ILN327672:ILR327672 IVJ327672:IVN327672 JFF327672:JFJ327672 JPB327672:JPF327672 JYX327672:JZB327672 KIT327672:KIX327672 KSP327672:KST327672 LCL327672:LCP327672 LMH327672:LML327672 LWD327672:LWH327672 MFZ327672:MGD327672 MPV327672:MPZ327672 MZR327672:MZV327672 NJN327672:NJR327672 NTJ327672:NTN327672 ODF327672:ODJ327672 ONB327672:ONF327672 OWX327672:OXB327672 PGT327672:PGX327672 PQP327672:PQT327672 QAL327672:QAP327672 QKH327672:QKL327672 QUD327672:QUH327672 RDZ327672:RED327672 RNV327672:RNZ327672 RXR327672:RXV327672 SHN327672:SHR327672 SRJ327672:SRN327672 TBF327672:TBJ327672 TLB327672:TLF327672 TUX327672:TVB327672 UET327672:UEX327672 UOP327672:UOT327672 UYL327672:UYP327672 VIH327672:VIL327672 VSD327672:VSH327672 WBZ327672:WCD327672 WLV327672:WLZ327672 WVR327672:WVV327672 J393208:N393208 JF393208:JJ393208 TB393208:TF393208 ACX393208:ADB393208 AMT393208:AMX393208 AWP393208:AWT393208 BGL393208:BGP393208 BQH393208:BQL393208 CAD393208:CAH393208 CJZ393208:CKD393208 CTV393208:CTZ393208 DDR393208:DDV393208 DNN393208:DNR393208 DXJ393208:DXN393208 EHF393208:EHJ393208 ERB393208:ERF393208 FAX393208:FBB393208 FKT393208:FKX393208 FUP393208:FUT393208 GEL393208:GEP393208 GOH393208:GOL393208 GYD393208:GYH393208 HHZ393208:HID393208 HRV393208:HRZ393208 IBR393208:IBV393208 ILN393208:ILR393208 IVJ393208:IVN393208 JFF393208:JFJ393208 JPB393208:JPF393208 JYX393208:JZB393208 KIT393208:KIX393208 KSP393208:KST393208 LCL393208:LCP393208 LMH393208:LML393208 LWD393208:LWH393208 MFZ393208:MGD393208 MPV393208:MPZ393208 MZR393208:MZV393208 NJN393208:NJR393208 NTJ393208:NTN393208 ODF393208:ODJ393208 ONB393208:ONF393208 OWX393208:OXB393208 PGT393208:PGX393208 PQP393208:PQT393208 QAL393208:QAP393208 QKH393208:QKL393208 QUD393208:QUH393208 RDZ393208:RED393208 RNV393208:RNZ393208 RXR393208:RXV393208 SHN393208:SHR393208 SRJ393208:SRN393208 TBF393208:TBJ393208 TLB393208:TLF393208 TUX393208:TVB393208 UET393208:UEX393208 UOP393208:UOT393208 UYL393208:UYP393208 VIH393208:VIL393208 VSD393208:VSH393208 WBZ393208:WCD393208 WLV393208:WLZ393208 WVR393208:WVV393208 J458744:N458744 JF458744:JJ458744 TB458744:TF458744 ACX458744:ADB458744 AMT458744:AMX458744 AWP458744:AWT458744 BGL458744:BGP458744 BQH458744:BQL458744 CAD458744:CAH458744 CJZ458744:CKD458744 CTV458744:CTZ458744 DDR458744:DDV458744 DNN458744:DNR458744 DXJ458744:DXN458744 EHF458744:EHJ458744 ERB458744:ERF458744 FAX458744:FBB458744 FKT458744:FKX458744 FUP458744:FUT458744 GEL458744:GEP458744 GOH458744:GOL458744 GYD458744:GYH458744 HHZ458744:HID458744 HRV458744:HRZ458744 IBR458744:IBV458744 ILN458744:ILR458744 IVJ458744:IVN458744 JFF458744:JFJ458744 JPB458744:JPF458744 JYX458744:JZB458744 KIT458744:KIX458744 KSP458744:KST458744 LCL458744:LCP458744 LMH458744:LML458744 LWD458744:LWH458744 MFZ458744:MGD458744 MPV458744:MPZ458744 MZR458744:MZV458744 NJN458744:NJR458744 NTJ458744:NTN458744 ODF458744:ODJ458744 ONB458744:ONF458744 OWX458744:OXB458744 PGT458744:PGX458744 PQP458744:PQT458744 QAL458744:QAP458744 QKH458744:QKL458744 QUD458744:QUH458744 RDZ458744:RED458744 RNV458744:RNZ458744 RXR458744:RXV458744 SHN458744:SHR458744 SRJ458744:SRN458744 TBF458744:TBJ458744 TLB458744:TLF458744 TUX458744:TVB458744 UET458744:UEX458744 UOP458744:UOT458744 UYL458744:UYP458744 VIH458744:VIL458744 VSD458744:VSH458744 WBZ458744:WCD458744 WLV458744:WLZ458744 WVR458744:WVV458744 J524280:N524280 JF524280:JJ524280 TB524280:TF524280 ACX524280:ADB524280 AMT524280:AMX524280 AWP524280:AWT524280 BGL524280:BGP524280 BQH524280:BQL524280 CAD524280:CAH524280 CJZ524280:CKD524280 CTV524280:CTZ524280 DDR524280:DDV524280 DNN524280:DNR524280 DXJ524280:DXN524280 EHF524280:EHJ524280 ERB524280:ERF524280 FAX524280:FBB524280 FKT524280:FKX524280 FUP524280:FUT524280 GEL524280:GEP524280 GOH524280:GOL524280 GYD524280:GYH524280 HHZ524280:HID524280 HRV524280:HRZ524280 IBR524280:IBV524280 ILN524280:ILR524280 IVJ524280:IVN524280 JFF524280:JFJ524280 JPB524280:JPF524280 JYX524280:JZB524280 KIT524280:KIX524280 KSP524280:KST524280 LCL524280:LCP524280 LMH524280:LML524280 LWD524280:LWH524280 MFZ524280:MGD524280 MPV524280:MPZ524280 MZR524280:MZV524280 NJN524280:NJR524280 NTJ524280:NTN524280 ODF524280:ODJ524280 ONB524280:ONF524280 OWX524280:OXB524280 PGT524280:PGX524280 PQP524280:PQT524280 QAL524280:QAP524280 QKH524280:QKL524280 QUD524280:QUH524280 RDZ524280:RED524280 RNV524280:RNZ524280 RXR524280:RXV524280 SHN524280:SHR524280 SRJ524280:SRN524280 TBF524280:TBJ524280 TLB524280:TLF524280 TUX524280:TVB524280 UET524280:UEX524280 UOP524280:UOT524280 UYL524280:UYP524280 VIH524280:VIL524280 VSD524280:VSH524280 WBZ524280:WCD524280 WLV524280:WLZ524280 WVR524280:WVV524280 J589816:N589816 JF589816:JJ589816 TB589816:TF589816 ACX589816:ADB589816 AMT589816:AMX589816 AWP589816:AWT589816 BGL589816:BGP589816 BQH589816:BQL589816 CAD589816:CAH589816 CJZ589816:CKD589816 CTV589816:CTZ589816 DDR589816:DDV589816 DNN589816:DNR589816 DXJ589816:DXN589816 EHF589816:EHJ589816 ERB589816:ERF589816 FAX589816:FBB589816 FKT589816:FKX589816 FUP589816:FUT589816 GEL589816:GEP589816 GOH589816:GOL589816 GYD589816:GYH589816 HHZ589816:HID589816 HRV589816:HRZ589816 IBR589816:IBV589816 ILN589816:ILR589816 IVJ589816:IVN589816 JFF589816:JFJ589816 JPB589816:JPF589816 JYX589816:JZB589816 KIT589816:KIX589816 KSP589816:KST589816 LCL589816:LCP589816 LMH589816:LML589816 LWD589816:LWH589816 MFZ589816:MGD589816 MPV589816:MPZ589816 MZR589816:MZV589816 NJN589816:NJR589816 NTJ589816:NTN589816 ODF589816:ODJ589816 ONB589816:ONF589816 OWX589816:OXB589816 PGT589816:PGX589816 PQP589816:PQT589816 QAL589816:QAP589816 QKH589816:QKL589816 QUD589816:QUH589816 RDZ589816:RED589816 RNV589816:RNZ589816 RXR589816:RXV589816 SHN589816:SHR589816 SRJ589816:SRN589816 TBF589816:TBJ589816 TLB589816:TLF589816 TUX589816:TVB589816 UET589816:UEX589816 UOP589816:UOT589816 UYL589816:UYP589816 VIH589816:VIL589816 VSD589816:VSH589816 WBZ589816:WCD589816 WLV589816:WLZ589816 WVR589816:WVV589816 J655352:N655352 JF655352:JJ655352 TB655352:TF655352 ACX655352:ADB655352 AMT655352:AMX655352 AWP655352:AWT655352 BGL655352:BGP655352 BQH655352:BQL655352 CAD655352:CAH655352 CJZ655352:CKD655352 CTV655352:CTZ655352 DDR655352:DDV655352 DNN655352:DNR655352 DXJ655352:DXN655352 EHF655352:EHJ655352 ERB655352:ERF655352 FAX655352:FBB655352 FKT655352:FKX655352 FUP655352:FUT655352 GEL655352:GEP655352 GOH655352:GOL655352 GYD655352:GYH655352 HHZ655352:HID655352 HRV655352:HRZ655352 IBR655352:IBV655352 ILN655352:ILR655352 IVJ655352:IVN655352 JFF655352:JFJ655352 JPB655352:JPF655352 JYX655352:JZB655352 KIT655352:KIX655352 KSP655352:KST655352 LCL655352:LCP655352 LMH655352:LML655352 LWD655352:LWH655352 MFZ655352:MGD655352 MPV655352:MPZ655352 MZR655352:MZV655352 NJN655352:NJR655352 NTJ655352:NTN655352 ODF655352:ODJ655352 ONB655352:ONF655352 OWX655352:OXB655352 PGT655352:PGX655352 PQP655352:PQT655352 QAL655352:QAP655352 QKH655352:QKL655352 QUD655352:QUH655352 RDZ655352:RED655352 RNV655352:RNZ655352 RXR655352:RXV655352 SHN655352:SHR655352 SRJ655352:SRN655352 TBF655352:TBJ655352 TLB655352:TLF655352 TUX655352:TVB655352 UET655352:UEX655352 UOP655352:UOT655352 UYL655352:UYP655352 VIH655352:VIL655352 VSD655352:VSH655352 WBZ655352:WCD655352 WLV655352:WLZ655352 WVR655352:WVV655352 J720888:N720888 JF720888:JJ720888 TB720888:TF720888 ACX720888:ADB720888 AMT720888:AMX720888 AWP720888:AWT720888 BGL720888:BGP720888 BQH720888:BQL720888 CAD720888:CAH720888 CJZ720888:CKD720888 CTV720888:CTZ720888 DDR720888:DDV720888 DNN720888:DNR720888 DXJ720888:DXN720888 EHF720888:EHJ720888 ERB720888:ERF720888 FAX720888:FBB720888 FKT720888:FKX720888 FUP720888:FUT720888 GEL720888:GEP720888 GOH720888:GOL720888 GYD720888:GYH720888 HHZ720888:HID720888 HRV720888:HRZ720888 IBR720888:IBV720888 ILN720888:ILR720888 IVJ720888:IVN720888 JFF720888:JFJ720888 JPB720888:JPF720888 JYX720888:JZB720888 KIT720888:KIX720888 KSP720888:KST720888 LCL720888:LCP720888 LMH720888:LML720888 LWD720888:LWH720888 MFZ720888:MGD720888 MPV720888:MPZ720888 MZR720888:MZV720888 NJN720888:NJR720888 NTJ720888:NTN720888 ODF720888:ODJ720888 ONB720888:ONF720888 OWX720888:OXB720888 PGT720888:PGX720888 PQP720888:PQT720888 QAL720888:QAP720888 QKH720888:QKL720888 QUD720888:QUH720888 RDZ720888:RED720888 RNV720888:RNZ720888 RXR720888:RXV720888 SHN720888:SHR720888 SRJ720888:SRN720888 TBF720888:TBJ720888 TLB720888:TLF720888 TUX720888:TVB720888 UET720888:UEX720888 UOP720888:UOT720888 UYL720888:UYP720888 VIH720888:VIL720888 VSD720888:VSH720888 WBZ720888:WCD720888 WLV720888:WLZ720888 WVR720888:WVV720888 J786424:N786424 JF786424:JJ786424 TB786424:TF786424 ACX786424:ADB786424 AMT786424:AMX786424 AWP786424:AWT786424 BGL786424:BGP786424 BQH786424:BQL786424 CAD786424:CAH786424 CJZ786424:CKD786424 CTV786424:CTZ786424 DDR786424:DDV786424 DNN786424:DNR786424 DXJ786424:DXN786424 EHF786424:EHJ786424 ERB786424:ERF786424 FAX786424:FBB786424 FKT786424:FKX786424 FUP786424:FUT786424 GEL786424:GEP786424 GOH786424:GOL786424 GYD786424:GYH786424 HHZ786424:HID786424 HRV786424:HRZ786424 IBR786424:IBV786424 ILN786424:ILR786424 IVJ786424:IVN786424 JFF786424:JFJ786424 JPB786424:JPF786424 JYX786424:JZB786424 KIT786424:KIX786424 KSP786424:KST786424 LCL786424:LCP786424 LMH786424:LML786424 LWD786424:LWH786424 MFZ786424:MGD786424 MPV786424:MPZ786424 MZR786424:MZV786424 NJN786424:NJR786424 NTJ786424:NTN786424 ODF786424:ODJ786424 ONB786424:ONF786424 OWX786424:OXB786424 PGT786424:PGX786424 PQP786424:PQT786424 QAL786424:QAP786424 QKH786424:QKL786424 QUD786424:QUH786424 RDZ786424:RED786424 RNV786424:RNZ786424 RXR786424:RXV786424 SHN786424:SHR786424 SRJ786424:SRN786424 TBF786424:TBJ786424 TLB786424:TLF786424 TUX786424:TVB786424 UET786424:UEX786424 UOP786424:UOT786424 UYL786424:UYP786424 VIH786424:VIL786424 VSD786424:VSH786424 WBZ786424:WCD786424 WLV786424:WLZ786424 WVR786424:WVV786424 J851960:N851960 JF851960:JJ851960 TB851960:TF851960 ACX851960:ADB851960 AMT851960:AMX851960 AWP851960:AWT851960 BGL851960:BGP851960 BQH851960:BQL851960 CAD851960:CAH851960 CJZ851960:CKD851960 CTV851960:CTZ851960 DDR851960:DDV851960 DNN851960:DNR851960 DXJ851960:DXN851960 EHF851960:EHJ851960 ERB851960:ERF851960 FAX851960:FBB851960 FKT851960:FKX851960 FUP851960:FUT851960 GEL851960:GEP851960 GOH851960:GOL851960 GYD851960:GYH851960 HHZ851960:HID851960 HRV851960:HRZ851960 IBR851960:IBV851960 ILN851960:ILR851960 IVJ851960:IVN851960 JFF851960:JFJ851960 JPB851960:JPF851960 JYX851960:JZB851960 KIT851960:KIX851960 KSP851960:KST851960 LCL851960:LCP851960 LMH851960:LML851960 LWD851960:LWH851960 MFZ851960:MGD851960 MPV851960:MPZ851960 MZR851960:MZV851960 NJN851960:NJR851960 NTJ851960:NTN851960 ODF851960:ODJ851960 ONB851960:ONF851960 OWX851960:OXB851960 PGT851960:PGX851960 PQP851960:PQT851960 QAL851960:QAP851960 QKH851960:QKL851960 QUD851960:QUH851960 RDZ851960:RED851960 RNV851960:RNZ851960 RXR851960:RXV851960 SHN851960:SHR851960 SRJ851960:SRN851960 TBF851960:TBJ851960 TLB851960:TLF851960 TUX851960:TVB851960 UET851960:UEX851960 UOP851960:UOT851960 UYL851960:UYP851960 VIH851960:VIL851960 VSD851960:VSH851960 WBZ851960:WCD851960 WLV851960:WLZ851960 WVR851960:WVV851960 J917496:N917496 JF917496:JJ917496 TB917496:TF917496 ACX917496:ADB917496 AMT917496:AMX917496 AWP917496:AWT917496 BGL917496:BGP917496 BQH917496:BQL917496 CAD917496:CAH917496 CJZ917496:CKD917496 CTV917496:CTZ917496 DDR917496:DDV917496 DNN917496:DNR917496 DXJ917496:DXN917496 EHF917496:EHJ917496 ERB917496:ERF917496 FAX917496:FBB917496 FKT917496:FKX917496 FUP917496:FUT917496 GEL917496:GEP917496 GOH917496:GOL917496 GYD917496:GYH917496 HHZ917496:HID917496 HRV917496:HRZ917496 IBR917496:IBV917496 ILN917496:ILR917496 IVJ917496:IVN917496 JFF917496:JFJ917496 JPB917496:JPF917496 JYX917496:JZB917496 KIT917496:KIX917496 KSP917496:KST917496 LCL917496:LCP917496 LMH917496:LML917496 LWD917496:LWH917496 MFZ917496:MGD917496 MPV917496:MPZ917496 MZR917496:MZV917496 NJN917496:NJR917496 NTJ917496:NTN917496 ODF917496:ODJ917496 ONB917496:ONF917496 OWX917496:OXB917496 PGT917496:PGX917496 PQP917496:PQT917496 QAL917496:QAP917496 QKH917496:QKL917496 QUD917496:QUH917496 RDZ917496:RED917496 RNV917496:RNZ917496 RXR917496:RXV917496 SHN917496:SHR917496 SRJ917496:SRN917496 TBF917496:TBJ917496 TLB917496:TLF917496 TUX917496:TVB917496 UET917496:UEX917496 UOP917496:UOT917496 UYL917496:UYP917496 VIH917496:VIL917496 VSD917496:VSH917496 WBZ917496:WCD917496 WLV917496:WLZ917496 WVR917496:WVV917496 J983032:N983032 JF983032:JJ983032 TB983032:TF983032 ACX983032:ADB983032 AMT983032:AMX983032 AWP983032:AWT983032 BGL983032:BGP983032 BQH983032:BQL983032 CAD983032:CAH983032 CJZ983032:CKD983032 CTV983032:CTZ983032 DDR983032:DDV983032 DNN983032:DNR983032 DXJ983032:DXN983032 EHF983032:EHJ983032 ERB983032:ERF983032 FAX983032:FBB983032 FKT983032:FKX983032 FUP983032:FUT983032 GEL983032:GEP983032 GOH983032:GOL983032 GYD983032:GYH983032 HHZ983032:HID983032 HRV983032:HRZ983032 IBR983032:IBV983032 ILN983032:ILR983032 IVJ983032:IVN983032 JFF983032:JFJ983032 JPB983032:JPF983032 JYX983032:JZB983032 KIT983032:KIX983032 KSP983032:KST983032 LCL983032:LCP983032 LMH983032:LML983032 LWD983032:LWH983032 MFZ983032:MGD983032 MPV983032:MPZ983032 MZR983032:MZV983032 NJN983032:NJR983032 NTJ983032:NTN983032 ODF983032:ODJ983032 ONB983032:ONF983032 OWX983032:OXB983032 PGT983032:PGX983032 PQP983032:PQT983032 QAL983032:QAP983032 QKH983032:QKL983032 QUD983032:QUH983032 RDZ983032:RED983032 RNV983032:RNZ983032 RXR983032:RXV983032 SHN983032:SHR983032 SRJ983032:SRN983032 TBF983032:TBJ983032 TLB983032:TLF983032 TUX983032:TVB983032 UET983032:UEX983032 UOP983032:UOT983032 UYL983032:UYP983032 VIH983032:VIL983032 VSD983032:VSH983032 WBZ983032:WCD983032 WLV983032:WLZ983032 WVR983032:WVV983032 B65530:N65530 IX65530:JJ65530 ST65530:TF65530 ACP65530:ADB65530 AML65530:AMX65530 AWH65530:AWT65530 BGD65530:BGP65530 BPZ65530:BQL65530 BZV65530:CAH65530 CJR65530:CKD65530 CTN65530:CTZ65530 DDJ65530:DDV65530 DNF65530:DNR65530 DXB65530:DXN65530 EGX65530:EHJ65530 EQT65530:ERF65530 FAP65530:FBB65530 FKL65530:FKX65530 FUH65530:FUT65530 GED65530:GEP65530 GNZ65530:GOL65530 GXV65530:GYH65530 HHR65530:HID65530 HRN65530:HRZ65530 IBJ65530:IBV65530 ILF65530:ILR65530 IVB65530:IVN65530 JEX65530:JFJ65530 JOT65530:JPF65530 JYP65530:JZB65530 KIL65530:KIX65530 KSH65530:KST65530 LCD65530:LCP65530 LLZ65530:LML65530 LVV65530:LWH65530 MFR65530:MGD65530 MPN65530:MPZ65530 MZJ65530:MZV65530 NJF65530:NJR65530 NTB65530:NTN65530 OCX65530:ODJ65530 OMT65530:ONF65530 OWP65530:OXB65530 PGL65530:PGX65530 PQH65530:PQT65530 QAD65530:QAP65530 QJZ65530:QKL65530 QTV65530:QUH65530 RDR65530:RED65530 RNN65530:RNZ65530 RXJ65530:RXV65530 SHF65530:SHR65530 SRB65530:SRN65530 TAX65530:TBJ65530 TKT65530:TLF65530 TUP65530:TVB65530 UEL65530:UEX65530 UOH65530:UOT65530 UYD65530:UYP65530 VHZ65530:VIL65530 VRV65530:VSH65530 WBR65530:WCD65530 WLN65530:WLZ65530 WVJ65530:WVV65530 B131066:N131066 IX131066:JJ131066 ST131066:TF131066 ACP131066:ADB131066 AML131066:AMX131066 AWH131066:AWT131066 BGD131066:BGP131066 BPZ131066:BQL131066 BZV131066:CAH131066 CJR131066:CKD131066 CTN131066:CTZ131066 DDJ131066:DDV131066 DNF131066:DNR131066 DXB131066:DXN131066 EGX131066:EHJ131066 EQT131066:ERF131066 FAP131066:FBB131066 FKL131066:FKX131066 FUH131066:FUT131066 GED131066:GEP131066 GNZ131066:GOL131066 GXV131066:GYH131066 HHR131066:HID131066 HRN131066:HRZ131066 IBJ131066:IBV131066 ILF131066:ILR131066 IVB131066:IVN131066 JEX131066:JFJ131066 JOT131066:JPF131066 JYP131066:JZB131066 KIL131066:KIX131066 KSH131066:KST131066 LCD131066:LCP131066 LLZ131066:LML131066 LVV131066:LWH131066 MFR131066:MGD131066 MPN131066:MPZ131066 MZJ131066:MZV131066 NJF131066:NJR131066 NTB131066:NTN131066 OCX131066:ODJ131066 OMT131066:ONF131066 OWP131066:OXB131066 PGL131066:PGX131066 PQH131066:PQT131066 QAD131066:QAP131066 QJZ131066:QKL131066 QTV131066:QUH131066 RDR131066:RED131066 RNN131066:RNZ131066 RXJ131066:RXV131066 SHF131066:SHR131066 SRB131066:SRN131066 TAX131066:TBJ131066 TKT131066:TLF131066 TUP131066:TVB131066 UEL131066:UEX131066 UOH131066:UOT131066 UYD131066:UYP131066 VHZ131066:VIL131066 VRV131066:VSH131066 WBR131066:WCD131066 WLN131066:WLZ131066 WVJ131066:WVV131066 B196602:N196602 IX196602:JJ196602 ST196602:TF196602 ACP196602:ADB196602 AML196602:AMX196602 AWH196602:AWT196602 BGD196602:BGP196602 BPZ196602:BQL196602 BZV196602:CAH196602 CJR196602:CKD196602 CTN196602:CTZ196602 DDJ196602:DDV196602 DNF196602:DNR196602 DXB196602:DXN196602 EGX196602:EHJ196602 EQT196602:ERF196602 FAP196602:FBB196602 FKL196602:FKX196602 FUH196602:FUT196602 GED196602:GEP196602 GNZ196602:GOL196602 GXV196602:GYH196602 HHR196602:HID196602 HRN196602:HRZ196602 IBJ196602:IBV196602 ILF196602:ILR196602 IVB196602:IVN196602 JEX196602:JFJ196602 JOT196602:JPF196602 JYP196602:JZB196602 KIL196602:KIX196602 KSH196602:KST196602 LCD196602:LCP196602 LLZ196602:LML196602 LVV196602:LWH196602 MFR196602:MGD196602 MPN196602:MPZ196602 MZJ196602:MZV196602 NJF196602:NJR196602 NTB196602:NTN196602 OCX196602:ODJ196602 OMT196602:ONF196602 OWP196602:OXB196602 PGL196602:PGX196602 PQH196602:PQT196602 QAD196602:QAP196602 QJZ196602:QKL196602 QTV196602:QUH196602 RDR196602:RED196602 RNN196602:RNZ196602 RXJ196602:RXV196602 SHF196602:SHR196602 SRB196602:SRN196602 TAX196602:TBJ196602 TKT196602:TLF196602 TUP196602:TVB196602 UEL196602:UEX196602 UOH196602:UOT196602 UYD196602:UYP196602 VHZ196602:VIL196602 VRV196602:VSH196602 WBR196602:WCD196602 WLN196602:WLZ196602 WVJ196602:WVV196602 B262138:N262138 IX262138:JJ262138 ST262138:TF262138 ACP262138:ADB262138 AML262138:AMX262138 AWH262138:AWT262138 BGD262138:BGP262138 BPZ262138:BQL262138 BZV262138:CAH262138 CJR262138:CKD262138 CTN262138:CTZ262138 DDJ262138:DDV262138 DNF262138:DNR262138 DXB262138:DXN262138 EGX262138:EHJ262138 EQT262138:ERF262138 FAP262138:FBB262138 FKL262138:FKX262138 FUH262138:FUT262138 GED262138:GEP262138 GNZ262138:GOL262138 GXV262138:GYH262138 HHR262138:HID262138 HRN262138:HRZ262138 IBJ262138:IBV262138 ILF262138:ILR262138 IVB262138:IVN262138 JEX262138:JFJ262138 JOT262138:JPF262138 JYP262138:JZB262138 KIL262138:KIX262138 KSH262138:KST262138 LCD262138:LCP262138 LLZ262138:LML262138 LVV262138:LWH262138 MFR262138:MGD262138 MPN262138:MPZ262138 MZJ262138:MZV262138 NJF262138:NJR262138 NTB262138:NTN262138 OCX262138:ODJ262138 OMT262138:ONF262138 OWP262138:OXB262138 PGL262138:PGX262138 PQH262138:PQT262138 QAD262138:QAP262138 QJZ262138:QKL262138 QTV262138:QUH262138 RDR262138:RED262138 RNN262138:RNZ262138 RXJ262138:RXV262138 SHF262138:SHR262138 SRB262138:SRN262138 TAX262138:TBJ262138 TKT262138:TLF262138 TUP262138:TVB262138 UEL262138:UEX262138 UOH262138:UOT262138 UYD262138:UYP262138 VHZ262138:VIL262138 VRV262138:VSH262138 WBR262138:WCD262138 WLN262138:WLZ262138 WVJ262138:WVV262138 B327674:N327674 IX327674:JJ327674 ST327674:TF327674 ACP327674:ADB327674 AML327674:AMX327674 AWH327674:AWT327674 BGD327674:BGP327674 BPZ327674:BQL327674 BZV327674:CAH327674 CJR327674:CKD327674 CTN327674:CTZ327674 DDJ327674:DDV327674 DNF327674:DNR327674 DXB327674:DXN327674 EGX327674:EHJ327674 EQT327674:ERF327674 FAP327674:FBB327674 FKL327674:FKX327674 FUH327674:FUT327674 GED327674:GEP327674 GNZ327674:GOL327674 GXV327674:GYH327674 HHR327674:HID327674 HRN327674:HRZ327674 IBJ327674:IBV327674 ILF327674:ILR327674 IVB327674:IVN327674 JEX327674:JFJ327674 JOT327674:JPF327674 JYP327674:JZB327674 KIL327674:KIX327674 KSH327674:KST327674 LCD327674:LCP327674 LLZ327674:LML327674 LVV327674:LWH327674 MFR327674:MGD327674 MPN327674:MPZ327674 MZJ327674:MZV327674 NJF327674:NJR327674 NTB327674:NTN327674 OCX327674:ODJ327674 OMT327674:ONF327674 OWP327674:OXB327674 PGL327674:PGX327674 PQH327674:PQT327674 QAD327674:QAP327674 QJZ327674:QKL327674 QTV327674:QUH327674 RDR327674:RED327674 RNN327674:RNZ327674 RXJ327674:RXV327674 SHF327674:SHR327674 SRB327674:SRN327674 TAX327674:TBJ327674 TKT327674:TLF327674 TUP327674:TVB327674 UEL327674:UEX327674 UOH327674:UOT327674 UYD327674:UYP327674 VHZ327674:VIL327674 VRV327674:VSH327674 WBR327674:WCD327674 WLN327674:WLZ327674 WVJ327674:WVV327674 B393210:N393210 IX393210:JJ393210 ST393210:TF393210 ACP393210:ADB393210 AML393210:AMX393210 AWH393210:AWT393210 BGD393210:BGP393210 BPZ393210:BQL393210 BZV393210:CAH393210 CJR393210:CKD393210 CTN393210:CTZ393210 DDJ393210:DDV393210 DNF393210:DNR393210 DXB393210:DXN393210 EGX393210:EHJ393210 EQT393210:ERF393210 FAP393210:FBB393210 FKL393210:FKX393210 FUH393210:FUT393210 GED393210:GEP393210 GNZ393210:GOL393210 GXV393210:GYH393210 HHR393210:HID393210 HRN393210:HRZ393210 IBJ393210:IBV393210 ILF393210:ILR393210 IVB393210:IVN393210 JEX393210:JFJ393210 JOT393210:JPF393210 JYP393210:JZB393210 KIL393210:KIX393210 KSH393210:KST393210 LCD393210:LCP393210 LLZ393210:LML393210 LVV393210:LWH393210 MFR393210:MGD393210 MPN393210:MPZ393210 MZJ393210:MZV393210 NJF393210:NJR393210 NTB393210:NTN393210 OCX393210:ODJ393210 OMT393210:ONF393210 OWP393210:OXB393210 PGL393210:PGX393210 PQH393210:PQT393210 QAD393210:QAP393210 QJZ393210:QKL393210 QTV393210:QUH393210 RDR393210:RED393210 RNN393210:RNZ393210 RXJ393210:RXV393210 SHF393210:SHR393210 SRB393210:SRN393210 TAX393210:TBJ393210 TKT393210:TLF393210 TUP393210:TVB393210 UEL393210:UEX393210 UOH393210:UOT393210 UYD393210:UYP393210 VHZ393210:VIL393210 VRV393210:VSH393210 WBR393210:WCD393210 WLN393210:WLZ393210 WVJ393210:WVV393210 B458746:N458746 IX458746:JJ458746 ST458746:TF458746 ACP458746:ADB458746 AML458746:AMX458746 AWH458746:AWT458746 BGD458746:BGP458746 BPZ458746:BQL458746 BZV458746:CAH458746 CJR458746:CKD458746 CTN458746:CTZ458746 DDJ458746:DDV458746 DNF458746:DNR458746 DXB458746:DXN458746 EGX458746:EHJ458746 EQT458746:ERF458746 FAP458746:FBB458746 FKL458746:FKX458746 FUH458746:FUT458746 GED458746:GEP458746 GNZ458746:GOL458746 GXV458746:GYH458746 HHR458746:HID458746 HRN458746:HRZ458746 IBJ458746:IBV458746 ILF458746:ILR458746 IVB458746:IVN458746 JEX458746:JFJ458746 JOT458746:JPF458746 JYP458746:JZB458746 KIL458746:KIX458746 KSH458746:KST458746 LCD458746:LCP458746 LLZ458746:LML458746 LVV458746:LWH458746 MFR458746:MGD458746 MPN458746:MPZ458746 MZJ458746:MZV458746 NJF458746:NJR458746 NTB458746:NTN458746 OCX458746:ODJ458746 OMT458746:ONF458746 OWP458746:OXB458746 PGL458746:PGX458746 PQH458746:PQT458746 QAD458746:QAP458746 QJZ458746:QKL458746 QTV458746:QUH458746 RDR458746:RED458746 RNN458746:RNZ458746 RXJ458746:RXV458746 SHF458746:SHR458746 SRB458746:SRN458746 TAX458746:TBJ458746 TKT458746:TLF458746 TUP458746:TVB458746 UEL458746:UEX458746 UOH458746:UOT458746 UYD458746:UYP458746 VHZ458746:VIL458746 VRV458746:VSH458746 WBR458746:WCD458746 WLN458746:WLZ458746 WVJ458746:WVV458746 B524282:N524282 IX524282:JJ524282 ST524282:TF524282 ACP524282:ADB524282 AML524282:AMX524282 AWH524282:AWT524282 BGD524282:BGP524282 BPZ524282:BQL524282 BZV524282:CAH524282 CJR524282:CKD524282 CTN524282:CTZ524282 DDJ524282:DDV524282 DNF524282:DNR524282 DXB524282:DXN524282 EGX524282:EHJ524282 EQT524282:ERF524282 FAP524282:FBB524282 FKL524282:FKX524282 FUH524282:FUT524282 GED524282:GEP524282 GNZ524282:GOL524282 GXV524282:GYH524282 HHR524282:HID524282 HRN524282:HRZ524282 IBJ524282:IBV524282 ILF524282:ILR524282 IVB524282:IVN524282 JEX524282:JFJ524282 JOT524282:JPF524282 JYP524282:JZB524282 KIL524282:KIX524282 KSH524282:KST524282 LCD524282:LCP524282 LLZ524282:LML524282 LVV524282:LWH524282 MFR524282:MGD524282 MPN524282:MPZ524282 MZJ524282:MZV524282 NJF524282:NJR524282 NTB524282:NTN524282 OCX524282:ODJ524282 OMT524282:ONF524282 OWP524282:OXB524282 PGL524282:PGX524282 PQH524282:PQT524282 QAD524282:QAP524282 QJZ524282:QKL524282 QTV524282:QUH524282 RDR524282:RED524282 RNN524282:RNZ524282 RXJ524282:RXV524282 SHF524282:SHR524282 SRB524282:SRN524282 TAX524282:TBJ524282 TKT524282:TLF524282 TUP524282:TVB524282 UEL524282:UEX524282 UOH524282:UOT524282 UYD524282:UYP524282 VHZ524282:VIL524282 VRV524282:VSH524282 WBR524282:WCD524282 WLN524282:WLZ524282 WVJ524282:WVV524282 B589818:N589818 IX589818:JJ589818 ST589818:TF589818 ACP589818:ADB589818 AML589818:AMX589818 AWH589818:AWT589818 BGD589818:BGP589818 BPZ589818:BQL589818 BZV589818:CAH589818 CJR589818:CKD589818 CTN589818:CTZ589818 DDJ589818:DDV589818 DNF589818:DNR589818 DXB589818:DXN589818 EGX589818:EHJ589818 EQT589818:ERF589818 FAP589818:FBB589818 FKL589818:FKX589818 FUH589818:FUT589818 GED589818:GEP589818 GNZ589818:GOL589818 GXV589818:GYH589818 HHR589818:HID589818 HRN589818:HRZ589818 IBJ589818:IBV589818 ILF589818:ILR589818 IVB589818:IVN589818 JEX589818:JFJ589818 JOT589818:JPF589818 JYP589818:JZB589818 KIL589818:KIX589818 KSH589818:KST589818 LCD589818:LCP589818 LLZ589818:LML589818 LVV589818:LWH589818 MFR589818:MGD589818 MPN589818:MPZ589818 MZJ589818:MZV589818 NJF589818:NJR589818 NTB589818:NTN589818 OCX589818:ODJ589818 OMT589818:ONF589818 OWP589818:OXB589818 PGL589818:PGX589818 PQH589818:PQT589818 QAD589818:QAP589818 QJZ589818:QKL589818 QTV589818:QUH589818 RDR589818:RED589818 RNN589818:RNZ589818 RXJ589818:RXV589818 SHF589818:SHR589818 SRB589818:SRN589818 TAX589818:TBJ589818 TKT589818:TLF589818 TUP589818:TVB589818 UEL589818:UEX589818 UOH589818:UOT589818 UYD589818:UYP589818 VHZ589818:VIL589818 VRV589818:VSH589818 WBR589818:WCD589818 WLN589818:WLZ589818 WVJ589818:WVV589818 B655354:N655354 IX655354:JJ655354 ST655354:TF655354 ACP655354:ADB655354 AML655354:AMX655354 AWH655354:AWT655354 BGD655354:BGP655354 BPZ655354:BQL655354 BZV655354:CAH655354 CJR655354:CKD655354 CTN655354:CTZ655354 DDJ655354:DDV655354 DNF655354:DNR655354 DXB655354:DXN655354 EGX655354:EHJ655354 EQT655354:ERF655354 FAP655354:FBB655354 FKL655354:FKX655354 FUH655354:FUT655354 GED655354:GEP655354 GNZ655354:GOL655354 GXV655354:GYH655354 HHR655354:HID655354 HRN655354:HRZ655354 IBJ655354:IBV655354 ILF655354:ILR655354 IVB655354:IVN655354 JEX655354:JFJ655354 JOT655354:JPF655354 JYP655354:JZB655354 KIL655354:KIX655354 KSH655354:KST655354 LCD655354:LCP655354 LLZ655354:LML655354 LVV655354:LWH655354 MFR655354:MGD655354 MPN655354:MPZ655354 MZJ655354:MZV655354 NJF655354:NJR655354 NTB655354:NTN655354 OCX655354:ODJ655354 OMT655354:ONF655354 OWP655354:OXB655354 PGL655354:PGX655354 PQH655354:PQT655354 QAD655354:QAP655354 QJZ655354:QKL655354 QTV655354:QUH655354 RDR655354:RED655354 RNN655354:RNZ655354 RXJ655354:RXV655354 SHF655354:SHR655354 SRB655354:SRN655354 TAX655354:TBJ655354 TKT655354:TLF655354 TUP655354:TVB655354 UEL655354:UEX655354 UOH655354:UOT655354 UYD655354:UYP655354 VHZ655354:VIL655354 VRV655354:VSH655354 WBR655354:WCD655354 WLN655354:WLZ655354 WVJ655354:WVV655354 B720890:N720890 IX720890:JJ720890 ST720890:TF720890 ACP720890:ADB720890 AML720890:AMX720890 AWH720890:AWT720890 BGD720890:BGP720890 BPZ720890:BQL720890 BZV720890:CAH720890 CJR720890:CKD720890 CTN720890:CTZ720890 DDJ720890:DDV720890 DNF720890:DNR720890 DXB720890:DXN720890 EGX720890:EHJ720890 EQT720890:ERF720890 FAP720890:FBB720890 FKL720890:FKX720890 FUH720890:FUT720890 GED720890:GEP720890 GNZ720890:GOL720890 GXV720890:GYH720890 HHR720890:HID720890 HRN720890:HRZ720890 IBJ720890:IBV720890 ILF720890:ILR720890 IVB720890:IVN720890 JEX720890:JFJ720890 JOT720890:JPF720890 JYP720890:JZB720890 KIL720890:KIX720890 KSH720890:KST720890 LCD720890:LCP720890 LLZ720890:LML720890 LVV720890:LWH720890 MFR720890:MGD720890 MPN720890:MPZ720890 MZJ720890:MZV720890 NJF720890:NJR720890 NTB720890:NTN720890 OCX720890:ODJ720890 OMT720890:ONF720890 OWP720890:OXB720890 PGL720890:PGX720890 PQH720890:PQT720890 QAD720890:QAP720890 QJZ720890:QKL720890 QTV720890:QUH720890 RDR720890:RED720890 RNN720890:RNZ720890 RXJ720890:RXV720890 SHF720890:SHR720890 SRB720890:SRN720890 TAX720890:TBJ720890 TKT720890:TLF720890 TUP720890:TVB720890 UEL720890:UEX720890 UOH720890:UOT720890 UYD720890:UYP720890 VHZ720890:VIL720890 VRV720890:VSH720890 WBR720890:WCD720890 WLN720890:WLZ720890 WVJ720890:WVV720890 B786426:N786426 IX786426:JJ786426 ST786426:TF786426 ACP786426:ADB786426 AML786426:AMX786426 AWH786426:AWT786426 BGD786426:BGP786426 BPZ786426:BQL786426 BZV786426:CAH786426 CJR786426:CKD786426 CTN786426:CTZ786426 DDJ786426:DDV786426 DNF786426:DNR786426 DXB786426:DXN786426 EGX786426:EHJ786426 EQT786426:ERF786426 FAP786426:FBB786426 FKL786426:FKX786426 FUH786426:FUT786426 GED786426:GEP786426 GNZ786426:GOL786426 GXV786426:GYH786426 HHR786426:HID786426 HRN786426:HRZ786426 IBJ786426:IBV786426 ILF786426:ILR786426 IVB786426:IVN786426 JEX786426:JFJ786426 JOT786426:JPF786426 JYP786426:JZB786426 KIL786426:KIX786426 KSH786426:KST786426 LCD786426:LCP786426 LLZ786426:LML786426 LVV786426:LWH786426 MFR786426:MGD786426 MPN786426:MPZ786426 MZJ786426:MZV786426 NJF786426:NJR786426 NTB786426:NTN786426 OCX786426:ODJ786426 OMT786426:ONF786426 OWP786426:OXB786426 PGL786426:PGX786426 PQH786426:PQT786426 QAD786426:QAP786426 QJZ786426:QKL786426 QTV786426:QUH786426 RDR786426:RED786426 RNN786426:RNZ786426 RXJ786426:RXV786426 SHF786426:SHR786426 SRB786426:SRN786426 TAX786426:TBJ786426 TKT786426:TLF786426 TUP786426:TVB786426 UEL786426:UEX786426 UOH786426:UOT786426 UYD786426:UYP786426 VHZ786426:VIL786426 VRV786426:VSH786426 WBR786426:WCD786426 WLN786426:WLZ786426 WVJ786426:WVV786426 B851962:N851962 IX851962:JJ851962 ST851962:TF851962 ACP851962:ADB851962 AML851962:AMX851962 AWH851962:AWT851962 BGD851962:BGP851962 BPZ851962:BQL851962 BZV851962:CAH851962 CJR851962:CKD851962 CTN851962:CTZ851962 DDJ851962:DDV851962 DNF851962:DNR851962 DXB851962:DXN851962 EGX851962:EHJ851962 EQT851962:ERF851962 FAP851962:FBB851962 FKL851962:FKX851962 FUH851962:FUT851962 GED851962:GEP851962 GNZ851962:GOL851962 GXV851962:GYH851962 HHR851962:HID851962 HRN851962:HRZ851962 IBJ851962:IBV851962 ILF851962:ILR851962 IVB851962:IVN851962 JEX851962:JFJ851962 JOT851962:JPF851962 JYP851962:JZB851962 KIL851962:KIX851962 KSH851962:KST851962 LCD851962:LCP851962 LLZ851962:LML851962 LVV851962:LWH851962 MFR851962:MGD851962 MPN851962:MPZ851962 MZJ851962:MZV851962 NJF851962:NJR851962 NTB851962:NTN851962 OCX851962:ODJ851962 OMT851962:ONF851962 OWP851962:OXB851962 PGL851962:PGX851962 PQH851962:PQT851962 QAD851962:QAP851962 QJZ851962:QKL851962 QTV851962:QUH851962 RDR851962:RED851962 RNN851962:RNZ851962 RXJ851962:RXV851962 SHF851962:SHR851962 SRB851962:SRN851962 TAX851962:TBJ851962 TKT851962:TLF851962 TUP851962:TVB851962 UEL851962:UEX851962 UOH851962:UOT851962 UYD851962:UYP851962 VHZ851962:VIL851962 VRV851962:VSH851962 WBR851962:WCD851962 WLN851962:WLZ851962 WVJ851962:WVV851962 B917498:N917498 IX917498:JJ917498 ST917498:TF917498 ACP917498:ADB917498 AML917498:AMX917498 AWH917498:AWT917498 BGD917498:BGP917498 BPZ917498:BQL917498 BZV917498:CAH917498 CJR917498:CKD917498 CTN917498:CTZ917498 DDJ917498:DDV917498 DNF917498:DNR917498 DXB917498:DXN917498 EGX917498:EHJ917498 EQT917498:ERF917498 FAP917498:FBB917498 FKL917498:FKX917498 FUH917498:FUT917498 GED917498:GEP917498 GNZ917498:GOL917498 GXV917498:GYH917498 HHR917498:HID917498 HRN917498:HRZ917498 IBJ917498:IBV917498 ILF917498:ILR917498 IVB917498:IVN917498 JEX917498:JFJ917498 JOT917498:JPF917498 JYP917498:JZB917498 KIL917498:KIX917498 KSH917498:KST917498 LCD917498:LCP917498 LLZ917498:LML917498 LVV917498:LWH917498 MFR917498:MGD917498 MPN917498:MPZ917498 MZJ917498:MZV917498 NJF917498:NJR917498 NTB917498:NTN917498 OCX917498:ODJ917498 OMT917498:ONF917498 OWP917498:OXB917498 PGL917498:PGX917498 PQH917498:PQT917498 QAD917498:QAP917498 QJZ917498:QKL917498 QTV917498:QUH917498 RDR917498:RED917498 RNN917498:RNZ917498 RXJ917498:RXV917498 SHF917498:SHR917498 SRB917498:SRN917498 TAX917498:TBJ917498 TKT917498:TLF917498 TUP917498:TVB917498 UEL917498:UEX917498 UOH917498:UOT917498 UYD917498:UYP917498 VHZ917498:VIL917498 VRV917498:VSH917498 WBR917498:WCD917498 WLN917498:WLZ917498 WVJ917498:WVV917498 B983034:N983034 IX983034:JJ983034 ST983034:TF983034 ACP983034:ADB983034 AML983034:AMX983034 AWH983034:AWT983034 BGD983034:BGP983034 BPZ983034:BQL983034 BZV983034:CAH983034 CJR983034:CKD983034 CTN983034:CTZ983034 DDJ983034:DDV983034 DNF983034:DNR983034 DXB983034:DXN983034 EGX983034:EHJ983034 EQT983034:ERF983034 FAP983034:FBB983034 FKL983034:FKX983034 FUH983034:FUT983034 GED983034:GEP983034 GNZ983034:GOL983034 GXV983034:GYH983034 HHR983034:HID983034 HRN983034:HRZ983034 IBJ983034:IBV983034 ILF983034:ILR983034 IVB983034:IVN983034 JEX983034:JFJ983034 JOT983034:JPF983034 JYP983034:JZB983034 KIL983034:KIX983034 KSH983034:KST983034 LCD983034:LCP983034 LLZ983034:LML983034 LVV983034:LWH983034 MFR983034:MGD983034 MPN983034:MPZ983034 MZJ983034:MZV983034 NJF983034:NJR983034 NTB983034:NTN983034 OCX983034:ODJ983034 OMT983034:ONF983034 OWP983034:OXB983034 PGL983034:PGX983034 PQH983034:PQT983034 QAD983034:QAP983034 QJZ983034:QKL983034 QTV983034:QUH983034 RDR983034:RED983034 RNN983034:RNZ983034 RXJ983034:RXV983034 SHF983034:SHR983034 SRB983034:SRN983034 TAX983034:TBJ983034 TKT983034:TLF983034 TUP983034:TVB983034 UEL983034:UEX983034 UOH983034:UOT983034 UYD983034:UYP983034 VHZ983034:VIL983034 VRV983034:VSH983034 WBR983034:WCD983034 WLN983034:WLZ983034 WVJ983034:WVV983034 B65532:N65532 IX65532:JJ65532 ST65532:TF65532 ACP65532:ADB65532 AML65532:AMX65532 AWH65532:AWT65532 BGD65532:BGP65532 BPZ65532:BQL65532 BZV65532:CAH65532 CJR65532:CKD65532 CTN65532:CTZ65532 DDJ65532:DDV65532 DNF65532:DNR65532 DXB65532:DXN65532 EGX65532:EHJ65532 EQT65532:ERF65532 FAP65532:FBB65532 FKL65532:FKX65532 FUH65532:FUT65532 GED65532:GEP65532 GNZ65532:GOL65532 GXV65532:GYH65532 HHR65532:HID65532 HRN65532:HRZ65532 IBJ65532:IBV65532 ILF65532:ILR65532 IVB65532:IVN65532 JEX65532:JFJ65532 JOT65532:JPF65532 JYP65532:JZB65532 KIL65532:KIX65532 KSH65532:KST65532 LCD65532:LCP65532 LLZ65532:LML65532 LVV65532:LWH65532 MFR65532:MGD65532 MPN65532:MPZ65532 MZJ65532:MZV65532 NJF65532:NJR65532 NTB65532:NTN65532 OCX65532:ODJ65532 OMT65532:ONF65532 OWP65532:OXB65532 PGL65532:PGX65532 PQH65532:PQT65532 QAD65532:QAP65532 QJZ65532:QKL65532 QTV65532:QUH65532 RDR65532:RED65532 RNN65532:RNZ65532 RXJ65532:RXV65532 SHF65532:SHR65532 SRB65532:SRN65532 TAX65532:TBJ65532 TKT65532:TLF65532 TUP65532:TVB65532 UEL65532:UEX65532 UOH65532:UOT65532 UYD65532:UYP65532 VHZ65532:VIL65532 VRV65532:VSH65532 WBR65532:WCD65532 WLN65532:WLZ65532 WVJ65532:WVV65532 B131068:N131068 IX131068:JJ131068 ST131068:TF131068 ACP131068:ADB131068 AML131068:AMX131068 AWH131068:AWT131068 BGD131068:BGP131068 BPZ131068:BQL131068 BZV131068:CAH131068 CJR131068:CKD131068 CTN131068:CTZ131068 DDJ131068:DDV131068 DNF131068:DNR131068 DXB131068:DXN131068 EGX131068:EHJ131068 EQT131068:ERF131068 FAP131068:FBB131068 FKL131068:FKX131068 FUH131068:FUT131068 GED131068:GEP131068 GNZ131068:GOL131068 GXV131068:GYH131068 HHR131068:HID131068 HRN131068:HRZ131068 IBJ131068:IBV131068 ILF131068:ILR131068 IVB131068:IVN131068 JEX131068:JFJ131068 JOT131068:JPF131068 JYP131068:JZB131068 KIL131068:KIX131068 KSH131068:KST131068 LCD131068:LCP131068 LLZ131068:LML131068 LVV131068:LWH131068 MFR131068:MGD131068 MPN131068:MPZ131068 MZJ131068:MZV131068 NJF131068:NJR131068 NTB131068:NTN131068 OCX131068:ODJ131068 OMT131068:ONF131068 OWP131068:OXB131068 PGL131068:PGX131068 PQH131068:PQT131068 QAD131068:QAP131068 QJZ131068:QKL131068 QTV131068:QUH131068 RDR131068:RED131068 RNN131068:RNZ131068 RXJ131068:RXV131068 SHF131068:SHR131068 SRB131068:SRN131068 TAX131068:TBJ131068 TKT131068:TLF131068 TUP131068:TVB131068 UEL131068:UEX131068 UOH131068:UOT131068 UYD131068:UYP131068 VHZ131068:VIL131068 VRV131068:VSH131068 WBR131068:WCD131068 WLN131068:WLZ131068 WVJ131068:WVV131068 B196604:N196604 IX196604:JJ196604 ST196604:TF196604 ACP196604:ADB196604 AML196604:AMX196604 AWH196604:AWT196604 BGD196604:BGP196604 BPZ196604:BQL196604 BZV196604:CAH196604 CJR196604:CKD196604 CTN196604:CTZ196604 DDJ196604:DDV196604 DNF196604:DNR196604 DXB196604:DXN196604 EGX196604:EHJ196604 EQT196604:ERF196604 FAP196604:FBB196604 FKL196604:FKX196604 FUH196604:FUT196604 GED196604:GEP196604 GNZ196604:GOL196604 GXV196604:GYH196604 HHR196604:HID196604 HRN196604:HRZ196604 IBJ196604:IBV196604 ILF196604:ILR196604 IVB196604:IVN196604 JEX196604:JFJ196604 JOT196604:JPF196604 JYP196604:JZB196604 KIL196604:KIX196604 KSH196604:KST196604 LCD196604:LCP196604 LLZ196604:LML196604 LVV196604:LWH196604 MFR196604:MGD196604 MPN196604:MPZ196604 MZJ196604:MZV196604 NJF196604:NJR196604 NTB196604:NTN196604 OCX196604:ODJ196604 OMT196604:ONF196604 OWP196604:OXB196604 PGL196604:PGX196604 PQH196604:PQT196604 QAD196604:QAP196604 QJZ196604:QKL196604 QTV196604:QUH196604 RDR196604:RED196604 RNN196604:RNZ196604 RXJ196604:RXV196604 SHF196604:SHR196604 SRB196604:SRN196604 TAX196604:TBJ196604 TKT196604:TLF196604 TUP196604:TVB196604 UEL196604:UEX196604 UOH196604:UOT196604 UYD196604:UYP196604 VHZ196604:VIL196604 VRV196604:VSH196604 WBR196604:WCD196604 WLN196604:WLZ196604 WVJ196604:WVV196604 B262140:N262140 IX262140:JJ262140 ST262140:TF262140 ACP262140:ADB262140 AML262140:AMX262140 AWH262140:AWT262140 BGD262140:BGP262140 BPZ262140:BQL262140 BZV262140:CAH262140 CJR262140:CKD262140 CTN262140:CTZ262140 DDJ262140:DDV262140 DNF262140:DNR262140 DXB262140:DXN262140 EGX262140:EHJ262140 EQT262140:ERF262140 FAP262140:FBB262140 FKL262140:FKX262140 FUH262140:FUT262140 GED262140:GEP262140 GNZ262140:GOL262140 GXV262140:GYH262140 HHR262140:HID262140 HRN262140:HRZ262140 IBJ262140:IBV262140 ILF262140:ILR262140 IVB262140:IVN262140 JEX262140:JFJ262140 JOT262140:JPF262140 JYP262140:JZB262140 KIL262140:KIX262140 KSH262140:KST262140 LCD262140:LCP262140 LLZ262140:LML262140 LVV262140:LWH262140 MFR262140:MGD262140 MPN262140:MPZ262140 MZJ262140:MZV262140 NJF262140:NJR262140 NTB262140:NTN262140 OCX262140:ODJ262140 OMT262140:ONF262140 OWP262140:OXB262140 PGL262140:PGX262140 PQH262140:PQT262140 QAD262140:QAP262140 QJZ262140:QKL262140 QTV262140:QUH262140 RDR262140:RED262140 RNN262140:RNZ262140 RXJ262140:RXV262140 SHF262140:SHR262140 SRB262140:SRN262140 TAX262140:TBJ262140 TKT262140:TLF262140 TUP262140:TVB262140 UEL262140:UEX262140 UOH262140:UOT262140 UYD262140:UYP262140 VHZ262140:VIL262140 VRV262140:VSH262140 WBR262140:WCD262140 WLN262140:WLZ262140 WVJ262140:WVV262140 B327676:N327676 IX327676:JJ327676 ST327676:TF327676 ACP327676:ADB327676 AML327676:AMX327676 AWH327676:AWT327676 BGD327676:BGP327676 BPZ327676:BQL327676 BZV327676:CAH327676 CJR327676:CKD327676 CTN327676:CTZ327676 DDJ327676:DDV327676 DNF327676:DNR327676 DXB327676:DXN327676 EGX327676:EHJ327676 EQT327676:ERF327676 FAP327676:FBB327676 FKL327676:FKX327676 FUH327676:FUT327676 GED327676:GEP327676 GNZ327676:GOL327676 GXV327676:GYH327676 HHR327676:HID327676 HRN327676:HRZ327676 IBJ327676:IBV327676 ILF327676:ILR327676 IVB327676:IVN327676 JEX327676:JFJ327676 JOT327676:JPF327676 JYP327676:JZB327676 KIL327676:KIX327676 KSH327676:KST327676 LCD327676:LCP327676 LLZ327676:LML327676 LVV327676:LWH327676 MFR327676:MGD327676 MPN327676:MPZ327676 MZJ327676:MZV327676 NJF327676:NJR327676 NTB327676:NTN327676 OCX327676:ODJ327676 OMT327676:ONF327676 OWP327676:OXB327676 PGL327676:PGX327676 PQH327676:PQT327676 QAD327676:QAP327676 QJZ327676:QKL327676 QTV327676:QUH327676 RDR327676:RED327676 RNN327676:RNZ327676 RXJ327676:RXV327676 SHF327676:SHR327676 SRB327676:SRN327676 TAX327676:TBJ327676 TKT327676:TLF327676 TUP327676:TVB327676 UEL327676:UEX327676 UOH327676:UOT327676 UYD327676:UYP327676 VHZ327676:VIL327676 VRV327676:VSH327676 WBR327676:WCD327676 WLN327676:WLZ327676 WVJ327676:WVV327676 B393212:N393212 IX393212:JJ393212 ST393212:TF393212 ACP393212:ADB393212 AML393212:AMX393212 AWH393212:AWT393212 BGD393212:BGP393212 BPZ393212:BQL393212 BZV393212:CAH393212 CJR393212:CKD393212 CTN393212:CTZ393212 DDJ393212:DDV393212 DNF393212:DNR393212 DXB393212:DXN393212 EGX393212:EHJ393212 EQT393212:ERF393212 FAP393212:FBB393212 FKL393212:FKX393212 FUH393212:FUT393212 GED393212:GEP393212 GNZ393212:GOL393212 GXV393212:GYH393212 HHR393212:HID393212 HRN393212:HRZ393212 IBJ393212:IBV393212 ILF393212:ILR393212 IVB393212:IVN393212 JEX393212:JFJ393212 JOT393212:JPF393212 JYP393212:JZB393212 KIL393212:KIX393212 KSH393212:KST393212 LCD393212:LCP393212 LLZ393212:LML393212 LVV393212:LWH393212 MFR393212:MGD393212 MPN393212:MPZ393212 MZJ393212:MZV393212 NJF393212:NJR393212 NTB393212:NTN393212 OCX393212:ODJ393212 OMT393212:ONF393212 OWP393212:OXB393212 PGL393212:PGX393212 PQH393212:PQT393212 QAD393212:QAP393212 QJZ393212:QKL393212 QTV393212:QUH393212 RDR393212:RED393212 RNN393212:RNZ393212 RXJ393212:RXV393212 SHF393212:SHR393212 SRB393212:SRN393212 TAX393212:TBJ393212 TKT393212:TLF393212 TUP393212:TVB393212 UEL393212:UEX393212 UOH393212:UOT393212 UYD393212:UYP393212 VHZ393212:VIL393212 VRV393212:VSH393212 WBR393212:WCD393212 WLN393212:WLZ393212 WVJ393212:WVV393212 B458748:N458748 IX458748:JJ458748 ST458748:TF458748 ACP458748:ADB458748 AML458748:AMX458748 AWH458748:AWT458748 BGD458748:BGP458748 BPZ458748:BQL458748 BZV458748:CAH458748 CJR458748:CKD458748 CTN458748:CTZ458748 DDJ458748:DDV458748 DNF458748:DNR458748 DXB458748:DXN458748 EGX458748:EHJ458748 EQT458748:ERF458748 FAP458748:FBB458748 FKL458748:FKX458748 FUH458748:FUT458748 GED458748:GEP458748 GNZ458748:GOL458748 GXV458748:GYH458748 HHR458748:HID458748 HRN458748:HRZ458748 IBJ458748:IBV458748 ILF458748:ILR458748 IVB458748:IVN458748 JEX458748:JFJ458748 JOT458748:JPF458748 JYP458748:JZB458748 KIL458748:KIX458748 KSH458748:KST458748 LCD458748:LCP458748 LLZ458748:LML458748 LVV458748:LWH458748 MFR458748:MGD458748 MPN458748:MPZ458748 MZJ458748:MZV458748 NJF458748:NJR458748 NTB458748:NTN458748 OCX458748:ODJ458748 OMT458748:ONF458748 OWP458748:OXB458748 PGL458748:PGX458748 PQH458748:PQT458748 QAD458748:QAP458748 QJZ458748:QKL458748 QTV458748:QUH458748 RDR458748:RED458748 RNN458748:RNZ458748 RXJ458748:RXV458748 SHF458748:SHR458748 SRB458748:SRN458748 TAX458748:TBJ458748 TKT458748:TLF458748 TUP458748:TVB458748 UEL458748:UEX458748 UOH458748:UOT458748 UYD458748:UYP458748 VHZ458748:VIL458748 VRV458748:VSH458748 WBR458748:WCD458748 WLN458748:WLZ458748 WVJ458748:WVV458748 B524284:N524284 IX524284:JJ524284 ST524284:TF524284 ACP524284:ADB524284 AML524284:AMX524284 AWH524284:AWT524284 BGD524284:BGP524284 BPZ524284:BQL524284 BZV524284:CAH524284 CJR524284:CKD524284 CTN524284:CTZ524284 DDJ524284:DDV524284 DNF524284:DNR524284 DXB524284:DXN524284 EGX524284:EHJ524284 EQT524284:ERF524284 FAP524284:FBB524284 FKL524284:FKX524284 FUH524284:FUT524284 GED524284:GEP524284 GNZ524284:GOL524284 GXV524284:GYH524284 HHR524284:HID524284 HRN524284:HRZ524284 IBJ524284:IBV524284 ILF524284:ILR524284 IVB524284:IVN524284 JEX524284:JFJ524284 JOT524284:JPF524284 JYP524284:JZB524284 KIL524284:KIX524284 KSH524284:KST524284 LCD524284:LCP524284 LLZ524284:LML524284 LVV524284:LWH524284 MFR524284:MGD524284 MPN524284:MPZ524284 MZJ524284:MZV524284 NJF524284:NJR524284 NTB524284:NTN524284 OCX524284:ODJ524284 OMT524284:ONF524284 OWP524284:OXB524284 PGL524284:PGX524284 PQH524284:PQT524284 QAD524284:QAP524284 QJZ524284:QKL524284 QTV524284:QUH524284 RDR524284:RED524284 RNN524284:RNZ524284 RXJ524284:RXV524284 SHF524284:SHR524284 SRB524284:SRN524284 TAX524284:TBJ524284 TKT524284:TLF524284 TUP524284:TVB524284 UEL524284:UEX524284 UOH524284:UOT524284 UYD524284:UYP524284 VHZ524284:VIL524284 VRV524284:VSH524284 WBR524284:WCD524284 WLN524284:WLZ524284 WVJ524284:WVV524284 B589820:N589820 IX589820:JJ589820 ST589820:TF589820 ACP589820:ADB589820 AML589820:AMX589820 AWH589820:AWT589820 BGD589820:BGP589820 BPZ589820:BQL589820 BZV589820:CAH589820 CJR589820:CKD589820 CTN589820:CTZ589820 DDJ589820:DDV589820 DNF589820:DNR589820 DXB589820:DXN589820 EGX589820:EHJ589820 EQT589820:ERF589820 FAP589820:FBB589820 FKL589820:FKX589820 FUH589820:FUT589820 GED589820:GEP589820 GNZ589820:GOL589820 GXV589820:GYH589820 HHR589820:HID589820 HRN589820:HRZ589820 IBJ589820:IBV589820 ILF589820:ILR589820 IVB589820:IVN589820 JEX589820:JFJ589820 JOT589820:JPF589820 JYP589820:JZB589820 KIL589820:KIX589820 KSH589820:KST589820 LCD589820:LCP589820 LLZ589820:LML589820 LVV589820:LWH589820 MFR589820:MGD589820 MPN589820:MPZ589820 MZJ589820:MZV589820 NJF589820:NJR589820 NTB589820:NTN589820 OCX589820:ODJ589820 OMT589820:ONF589820 OWP589820:OXB589820 PGL589820:PGX589820 PQH589820:PQT589820 QAD589820:QAP589820 QJZ589820:QKL589820 QTV589820:QUH589820 RDR589820:RED589820 RNN589820:RNZ589820 RXJ589820:RXV589820 SHF589820:SHR589820 SRB589820:SRN589820 TAX589820:TBJ589820 TKT589820:TLF589820 TUP589820:TVB589820 UEL589820:UEX589820 UOH589820:UOT589820 UYD589820:UYP589820 VHZ589820:VIL589820 VRV589820:VSH589820 WBR589820:WCD589820 WLN589820:WLZ589820 WVJ589820:WVV589820 B655356:N655356 IX655356:JJ655356 ST655356:TF655356 ACP655356:ADB655356 AML655356:AMX655356 AWH655356:AWT655356 BGD655356:BGP655356 BPZ655356:BQL655356 BZV655356:CAH655356 CJR655356:CKD655356 CTN655356:CTZ655356 DDJ655356:DDV655356 DNF655356:DNR655356 DXB655356:DXN655356 EGX655356:EHJ655356 EQT655356:ERF655356 FAP655356:FBB655356 FKL655356:FKX655356 FUH655356:FUT655356 GED655356:GEP655356 GNZ655356:GOL655356 GXV655356:GYH655356 HHR655356:HID655356 HRN655356:HRZ655356 IBJ655356:IBV655356 ILF655356:ILR655356 IVB655356:IVN655356 JEX655356:JFJ655356 JOT655356:JPF655356 JYP655356:JZB655356 KIL655356:KIX655356 KSH655356:KST655356 LCD655356:LCP655356 LLZ655356:LML655356 LVV655356:LWH655356 MFR655356:MGD655356 MPN655356:MPZ655356 MZJ655356:MZV655356 NJF655356:NJR655356 NTB655356:NTN655356 OCX655356:ODJ655356 OMT655356:ONF655356 OWP655356:OXB655356 PGL655356:PGX655356 PQH655356:PQT655356 QAD655356:QAP655356 QJZ655356:QKL655356 QTV655356:QUH655356 RDR655356:RED655356 RNN655356:RNZ655356 RXJ655356:RXV655356 SHF655356:SHR655356 SRB655356:SRN655356 TAX655356:TBJ655356 TKT655356:TLF655356 TUP655356:TVB655356 UEL655356:UEX655356 UOH655356:UOT655356 UYD655356:UYP655356 VHZ655356:VIL655356 VRV655356:VSH655356 WBR655356:WCD655356 WLN655356:WLZ655356 WVJ655356:WVV655356 B720892:N720892 IX720892:JJ720892 ST720892:TF720892 ACP720892:ADB720892 AML720892:AMX720892 AWH720892:AWT720892 BGD720892:BGP720892 BPZ720892:BQL720892 BZV720892:CAH720892 CJR720892:CKD720892 CTN720892:CTZ720892 DDJ720892:DDV720892 DNF720892:DNR720892 DXB720892:DXN720892 EGX720892:EHJ720892 EQT720892:ERF720892 FAP720892:FBB720892 FKL720892:FKX720892 FUH720892:FUT720892 GED720892:GEP720892 GNZ720892:GOL720892 GXV720892:GYH720892 HHR720892:HID720892 HRN720892:HRZ720892 IBJ720892:IBV720892 ILF720892:ILR720892 IVB720892:IVN720892 JEX720892:JFJ720892 JOT720892:JPF720892 JYP720892:JZB720892 KIL720892:KIX720892 KSH720892:KST720892 LCD720892:LCP720892 LLZ720892:LML720892 LVV720892:LWH720892 MFR720892:MGD720892 MPN720892:MPZ720892 MZJ720892:MZV720892 NJF720892:NJR720892 NTB720892:NTN720892 OCX720892:ODJ720892 OMT720892:ONF720892 OWP720892:OXB720892 PGL720892:PGX720892 PQH720892:PQT720892 QAD720892:QAP720892 QJZ720892:QKL720892 QTV720892:QUH720892 RDR720892:RED720892 RNN720892:RNZ720892 RXJ720892:RXV720892 SHF720892:SHR720892 SRB720892:SRN720892 TAX720892:TBJ720892 TKT720892:TLF720892 TUP720892:TVB720892 UEL720892:UEX720892 UOH720892:UOT720892 UYD720892:UYP720892 VHZ720892:VIL720892 VRV720892:VSH720892 WBR720892:WCD720892 WLN720892:WLZ720892 WVJ720892:WVV720892 B786428:N786428 IX786428:JJ786428 ST786428:TF786428 ACP786428:ADB786428 AML786428:AMX786428 AWH786428:AWT786428 BGD786428:BGP786428 BPZ786428:BQL786428 BZV786428:CAH786428 CJR786428:CKD786428 CTN786428:CTZ786428 DDJ786428:DDV786428 DNF786428:DNR786428 DXB786428:DXN786428 EGX786428:EHJ786428 EQT786428:ERF786428 FAP786428:FBB786428 FKL786428:FKX786428 FUH786428:FUT786428 GED786428:GEP786428 GNZ786428:GOL786428 GXV786428:GYH786428 HHR786428:HID786428 HRN786428:HRZ786428 IBJ786428:IBV786428 ILF786428:ILR786428 IVB786428:IVN786428 JEX786428:JFJ786428 JOT786428:JPF786428 JYP786428:JZB786428 KIL786428:KIX786428 KSH786428:KST786428 LCD786428:LCP786428 LLZ786428:LML786428 LVV786428:LWH786428 MFR786428:MGD786428 MPN786428:MPZ786428 MZJ786428:MZV786428 NJF786428:NJR786428 NTB786428:NTN786428 OCX786428:ODJ786428 OMT786428:ONF786428 OWP786428:OXB786428 PGL786428:PGX786428 PQH786428:PQT786428 QAD786428:QAP786428 QJZ786428:QKL786428 QTV786428:QUH786428 RDR786428:RED786428 RNN786428:RNZ786428 RXJ786428:RXV786428 SHF786428:SHR786428 SRB786428:SRN786428 TAX786428:TBJ786428 TKT786428:TLF786428 TUP786428:TVB786428 UEL786428:UEX786428 UOH786428:UOT786428 UYD786428:UYP786428 VHZ786428:VIL786428 VRV786428:VSH786428 WBR786428:WCD786428 WLN786428:WLZ786428 WVJ786428:WVV786428 B851964:N851964 IX851964:JJ851964 ST851964:TF851964 ACP851964:ADB851964 AML851964:AMX851964 AWH851964:AWT851964 BGD851964:BGP851964 BPZ851964:BQL851964 BZV851964:CAH851964 CJR851964:CKD851964 CTN851964:CTZ851964 DDJ851964:DDV851964 DNF851964:DNR851964 DXB851964:DXN851964 EGX851964:EHJ851964 EQT851964:ERF851964 FAP851964:FBB851964 FKL851964:FKX851964 FUH851964:FUT851964 GED851964:GEP851964 GNZ851964:GOL851964 GXV851964:GYH851964 HHR851964:HID851964 HRN851964:HRZ851964 IBJ851964:IBV851964 ILF851964:ILR851964 IVB851964:IVN851964 JEX851964:JFJ851964 JOT851964:JPF851964 JYP851964:JZB851964 KIL851964:KIX851964 KSH851964:KST851964 LCD851964:LCP851964 LLZ851964:LML851964 LVV851964:LWH851964 MFR851964:MGD851964 MPN851964:MPZ851964 MZJ851964:MZV851964 NJF851964:NJR851964 NTB851964:NTN851964 OCX851964:ODJ851964 OMT851964:ONF851964 OWP851964:OXB851964 PGL851964:PGX851964 PQH851964:PQT851964 QAD851964:QAP851964 QJZ851964:QKL851964 QTV851964:QUH851964 RDR851964:RED851964 RNN851964:RNZ851964 RXJ851964:RXV851964 SHF851964:SHR851964 SRB851964:SRN851964 TAX851964:TBJ851964 TKT851964:TLF851964 TUP851964:TVB851964 UEL851964:UEX851964 UOH851964:UOT851964 UYD851964:UYP851964 VHZ851964:VIL851964 VRV851964:VSH851964 WBR851964:WCD851964 WLN851964:WLZ851964 WVJ851964:WVV851964 B917500:N917500 IX917500:JJ917500 ST917500:TF917500 ACP917500:ADB917500 AML917500:AMX917500 AWH917500:AWT917500 BGD917500:BGP917500 BPZ917500:BQL917500 BZV917500:CAH917500 CJR917500:CKD917500 CTN917500:CTZ917500 DDJ917500:DDV917500 DNF917500:DNR917500 DXB917500:DXN917500 EGX917500:EHJ917500 EQT917500:ERF917500 FAP917500:FBB917500 FKL917500:FKX917500 FUH917500:FUT917500 GED917500:GEP917500 GNZ917500:GOL917500 GXV917500:GYH917500 HHR917500:HID917500 HRN917500:HRZ917500 IBJ917500:IBV917500 ILF917500:ILR917500 IVB917500:IVN917500 JEX917500:JFJ917500 JOT917500:JPF917500 JYP917500:JZB917500 KIL917500:KIX917500 KSH917500:KST917500 LCD917500:LCP917500 LLZ917500:LML917500 LVV917500:LWH917500 MFR917500:MGD917500 MPN917500:MPZ917500 MZJ917500:MZV917500 NJF917500:NJR917500 NTB917500:NTN917500 OCX917500:ODJ917500 OMT917500:ONF917500 OWP917500:OXB917500 PGL917500:PGX917500 PQH917500:PQT917500 QAD917500:QAP917500 QJZ917500:QKL917500 QTV917500:QUH917500 RDR917500:RED917500 RNN917500:RNZ917500 RXJ917500:RXV917500 SHF917500:SHR917500 SRB917500:SRN917500 TAX917500:TBJ917500 TKT917500:TLF917500 TUP917500:TVB917500 UEL917500:UEX917500 UOH917500:UOT917500 UYD917500:UYP917500 VHZ917500:VIL917500 VRV917500:VSH917500 WBR917500:WCD917500 WLN917500:WLZ917500 WVJ917500:WVV917500 B983036:N983036 IX983036:JJ983036 ST983036:TF983036 ACP983036:ADB983036 AML983036:AMX983036 AWH983036:AWT983036 BGD983036:BGP983036 BPZ983036:BQL983036 BZV983036:CAH983036 CJR983036:CKD983036 CTN983036:CTZ983036 DDJ983036:DDV983036 DNF983036:DNR983036 DXB983036:DXN983036 EGX983036:EHJ983036 EQT983036:ERF983036 FAP983036:FBB983036 FKL983036:FKX983036 FUH983036:FUT983036 GED983036:GEP983036 GNZ983036:GOL983036 GXV983036:GYH983036 HHR983036:HID983036 HRN983036:HRZ983036 IBJ983036:IBV983036 ILF983036:ILR983036 IVB983036:IVN983036 JEX983036:JFJ983036 JOT983036:JPF983036 JYP983036:JZB983036 KIL983036:KIX983036 KSH983036:KST983036 LCD983036:LCP983036 LLZ983036:LML983036 LVV983036:LWH983036 MFR983036:MGD983036 MPN983036:MPZ983036 MZJ983036:MZV983036 NJF983036:NJR983036 NTB983036:NTN983036 OCX983036:ODJ983036 OMT983036:ONF983036 OWP983036:OXB983036 PGL983036:PGX983036 PQH983036:PQT983036 QAD983036:QAP983036 QJZ983036:QKL983036 QTV983036:QUH983036 RDR983036:RED983036 RNN983036:RNZ983036 RXJ983036:RXV983036 SHF983036:SHR983036 SRB983036:SRN983036 TAX983036:TBJ983036 TKT983036:TLF983036 TUP983036:TVB983036 UEL983036:UEX983036 UOH983036:UOT983036 UYD983036:UYP983036 VHZ983036:VIL983036 VRV983036:VSH983036 WBR983036:WCD983036 WLN983036:WLZ983036 WVJ983036:WVV983036 J65534:N65534 JF65534:JJ65534 TB65534:TF65534 ACX65534:ADB65534 AMT65534:AMX65534 AWP65534:AWT65534 BGL65534:BGP65534 BQH65534:BQL65534 CAD65534:CAH65534 CJZ65534:CKD65534 CTV65534:CTZ65534 DDR65534:DDV65534 DNN65534:DNR65534 DXJ65534:DXN65534 EHF65534:EHJ65534 ERB65534:ERF65534 FAX65534:FBB65534 FKT65534:FKX65534 FUP65534:FUT65534 GEL65534:GEP65534 GOH65534:GOL65534 GYD65534:GYH65534 HHZ65534:HID65534 HRV65534:HRZ65534 IBR65534:IBV65534 ILN65534:ILR65534 IVJ65534:IVN65534 JFF65534:JFJ65534 JPB65534:JPF65534 JYX65534:JZB65534 KIT65534:KIX65534 KSP65534:KST65534 LCL65534:LCP65534 LMH65534:LML65534 LWD65534:LWH65534 MFZ65534:MGD65534 MPV65534:MPZ65534 MZR65534:MZV65534 NJN65534:NJR65534 NTJ65534:NTN65534 ODF65534:ODJ65534 ONB65534:ONF65534 OWX65534:OXB65534 PGT65534:PGX65534 PQP65534:PQT65534 QAL65534:QAP65534 QKH65534:QKL65534 QUD65534:QUH65534 RDZ65534:RED65534 RNV65534:RNZ65534 RXR65534:RXV65534 SHN65534:SHR65534 SRJ65534:SRN65534 TBF65534:TBJ65534 TLB65534:TLF65534 TUX65534:TVB65534 UET65534:UEX65534 UOP65534:UOT65534 UYL65534:UYP65534 VIH65534:VIL65534 VSD65534:VSH65534 WBZ65534:WCD65534 WLV65534:WLZ65534 WVR65534:WVV65534 J131070:N131070 JF131070:JJ131070 TB131070:TF131070 ACX131070:ADB131070 AMT131070:AMX131070 AWP131070:AWT131070 BGL131070:BGP131070 BQH131070:BQL131070 CAD131070:CAH131070 CJZ131070:CKD131070 CTV131070:CTZ131070 DDR131070:DDV131070 DNN131070:DNR131070 DXJ131070:DXN131070 EHF131070:EHJ131070 ERB131070:ERF131070 FAX131070:FBB131070 FKT131070:FKX131070 FUP131070:FUT131070 GEL131070:GEP131070 GOH131070:GOL131070 GYD131070:GYH131070 HHZ131070:HID131070 HRV131070:HRZ131070 IBR131070:IBV131070 ILN131070:ILR131070 IVJ131070:IVN131070 JFF131070:JFJ131070 JPB131070:JPF131070 JYX131070:JZB131070 KIT131070:KIX131070 KSP131070:KST131070 LCL131070:LCP131070 LMH131070:LML131070 LWD131070:LWH131070 MFZ131070:MGD131070 MPV131070:MPZ131070 MZR131070:MZV131070 NJN131070:NJR131070 NTJ131070:NTN131070 ODF131070:ODJ131070 ONB131070:ONF131070 OWX131070:OXB131070 PGT131070:PGX131070 PQP131070:PQT131070 QAL131070:QAP131070 QKH131070:QKL131070 QUD131070:QUH131070 RDZ131070:RED131070 RNV131070:RNZ131070 RXR131070:RXV131070 SHN131070:SHR131070 SRJ131070:SRN131070 TBF131070:TBJ131070 TLB131070:TLF131070 TUX131070:TVB131070 UET131070:UEX131070 UOP131070:UOT131070 UYL131070:UYP131070 VIH131070:VIL131070 VSD131070:VSH131070 WBZ131070:WCD131070 WLV131070:WLZ131070 WVR131070:WVV131070 J196606:N196606 JF196606:JJ196606 TB196606:TF196606 ACX196606:ADB196606 AMT196606:AMX196606 AWP196606:AWT196606 BGL196606:BGP196606 BQH196606:BQL196606 CAD196606:CAH196606 CJZ196606:CKD196606 CTV196606:CTZ196606 DDR196606:DDV196606 DNN196606:DNR196606 DXJ196606:DXN196606 EHF196606:EHJ196606 ERB196606:ERF196606 FAX196606:FBB196606 FKT196606:FKX196606 FUP196606:FUT196606 GEL196606:GEP196606 GOH196606:GOL196606 GYD196606:GYH196606 HHZ196606:HID196606 HRV196606:HRZ196606 IBR196606:IBV196606 ILN196606:ILR196606 IVJ196606:IVN196606 JFF196606:JFJ196606 JPB196606:JPF196606 JYX196606:JZB196606 KIT196606:KIX196606 KSP196606:KST196606 LCL196606:LCP196606 LMH196606:LML196606 LWD196606:LWH196606 MFZ196606:MGD196606 MPV196606:MPZ196606 MZR196606:MZV196606 NJN196606:NJR196606 NTJ196606:NTN196606 ODF196606:ODJ196606 ONB196606:ONF196606 OWX196606:OXB196606 PGT196606:PGX196606 PQP196606:PQT196606 QAL196606:QAP196606 QKH196606:QKL196606 QUD196606:QUH196606 RDZ196606:RED196606 RNV196606:RNZ196606 RXR196606:RXV196606 SHN196606:SHR196606 SRJ196606:SRN196606 TBF196606:TBJ196606 TLB196606:TLF196606 TUX196606:TVB196606 UET196606:UEX196606 UOP196606:UOT196606 UYL196606:UYP196606 VIH196606:VIL196606 VSD196606:VSH196606 WBZ196606:WCD196606 WLV196606:WLZ196606 WVR196606:WVV196606 J262142:N262142 JF262142:JJ262142 TB262142:TF262142 ACX262142:ADB262142 AMT262142:AMX262142 AWP262142:AWT262142 BGL262142:BGP262142 BQH262142:BQL262142 CAD262142:CAH262142 CJZ262142:CKD262142 CTV262142:CTZ262142 DDR262142:DDV262142 DNN262142:DNR262142 DXJ262142:DXN262142 EHF262142:EHJ262142 ERB262142:ERF262142 FAX262142:FBB262142 FKT262142:FKX262142 FUP262142:FUT262142 GEL262142:GEP262142 GOH262142:GOL262142 GYD262142:GYH262142 HHZ262142:HID262142 HRV262142:HRZ262142 IBR262142:IBV262142 ILN262142:ILR262142 IVJ262142:IVN262142 JFF262142:JFJ262142 JPB262142:JPF262142 JYX262142:JZB262142 KIT262142:KIX262142 KSP262142:KST262142 LCL262142:LCP262142 LMH262142:LML262142 LWD262142:LWH262142 MFZ262142:MGD262142 MPV262142:MPZ262142 MZR262142:MZV262142 NJN262142:NJR262142 NTJ262142:NTN262142 ODF262142:ODJ262142 ONB262142:ONF262142 OWX262142:OXB262142 PGT262142:PGX262142 PQP262142:PQT262142 QAL262142:QAP262142 QKH262142:QKL262142 QUD262142:QUH262142 RDZ262142:RED262142 RNV262142:RNZ262142 RXR262142:RXV262142 SHN262142:SHR262142 SRJ262142:SRN262142 TBF262142:TBJ262142 TLB262142:TLF262142 TUX262142:TVB262142 UET262142:UEX262142 UOP262142:UOT262142 UYL262142:UYP262142 VIH262142:VIL262142 VSD262142:VSH262142 WBZ262142:WCD262142 WLV262142:WLZ262142 WVR262142:WVV262142 J327678:N327678 JF327678:JJ327678 TB327678:TF327678 ACX327678:ADB327678 AMT327678:AMX327678 AWP327678:AWT327678 BGL327678:BGP327678 BQH327678:BQL327678 CAD327678:CAH327678 CJZ327678:CKD327678 CTV327678:CTZ327678 DDR327678:DDV327678 DNN327678:DNR327678 DXJ327678:DXN327678 EHF327678:EHJ327678 ERB327678:ERF327678 FAX327678:FBB327678 FKT327678:FKX327678 FUP327678:FUT327678 GEL327678:GEP327678 GOH327678:GOL327678 GYD327678:GYH327678 HHZ327678:HID327678 HRV327678:HRZ327678 IBR327678:IBV327678 ILN327678:ILR327678 IVJ327678:IVN327678 JFF327678:JFJ327678 JPB327678:JPF327678 JYX327678:JZB327678 KIT327678:KIX327678 KSP327678:KST327678 LCL327678:LCP327678 LMH327678:LML327678 LWD327678:LWH327678 MFZ327678:MGD327678 MPV327678:MPZ327678 MZR327678:MZV327678 NJN327678:NJR327678 NTJ327678:NTN327678 ODF327678:ODJ327678 ONB327678:ONF327678 OWX327678:OXB327678 PGT327678:PGX327678 PQP327678:PQT327678 QAL327678:QAP327678 QKH327678:QKL327678 QUD327678:QUH327678 RDZ327678:RED327678 RNV327678:RNZ327678 RXR327678:RXV327678 SHN327678:SHR327678 SRJ327678:SRN327678 TBF327678:TBJ327678 TLB327678:TLF327678 TUX327678:TVB327678 UET327678:UEX327678 UOP327678:UOT327678 UYL327678:UYP327678 VIH327678:VIL327678 VSD327678:VSH327678 WBZ327678:WCD327678 WLV327678:WLZ327678 WVR327678:WVV327678 J393214:N393214 JF393214:JJ393214 TB393214:TF393214 ACX393214:ADB393214 AMT393214:AMX393214 AWP393214:AWT393214 BGL393214:BGP393214 BQH393214:BQL393214 CAD393214:CAH393214 CJZ393214:CKD393214 CTV393214:CTZ393214 DDR393214:DDV393214 DNN393214:DNR393214 DXJ393214:DXN393214 EHF393214:EHJ393214 ERB393214:ERF393214 FAX393214:FBB393214 FKT393214:FKX393214 FUP393214:FUT393214 GEL393214:GEP393214 GOH393214:GOL393214 GYD393214:GYH393214 HHZ393214:HID393214 HRV393214:HRZ393214 IBR393214:IBV393214 ILN393214:ILR393214 IVJ393214:IVN393214 JFF393214:JFJ393214 JPB393214:JPF393214 JYX393214:JZB393214 KIT393214:KIX393214 KSP393214:KST393214 LCL393214:LCP393214 LMH393214:LML393214 LWD393214:LWH393214 MFZ393214:MGD393214 MPV393214:MPZ393214 MZR393214:MZV393214 NJN393214:NJR393214 NTJ393214:NTN393214 ODF393214:ODJ393214 ONB393214:ONF393214 OWX393214:OXB393214 PGT393214:PGX393214 PQP393214:PQT393214 QAL393214:QAP393214 QKH393214:QKL393214 QUD393214:QUH393214 RDZ393214:RED393214 RNV393214:RNZ393214 RXR393214:RXV393214 SHN393214:SHR393214 SRJ393214:SRN393214 TBF393214:TBJ393214 TLB393214:TLF393214 TUX393214:TVB393214 UET393214:UEX393214 UOP393214:UOT393214 UYL393214:UYP393214 VIH393214:VIL393214 VSD393214:VSH393214 WBZ393214:WCD393214 WLV393214:WLZ393214 WVR393214:WVV393214 J458750:N458750 JF458750:JJ458750 TB458750:TF458750 ACX458750:ADB458750 AMT458750:AMX458750 AWP458750:AWT458750 BGL458750:BGP458750 BQH458750:BQL458750 CAD458750:CAH458750 CJZ458750:CKD458750 CTV458750:CTZ458750 DDR458750:DDV458750 DNN458750:DNR458750 DXJ458750:DXN458750 EHF458750:EHJ458750 ERB458750:ERF458750 FAX458750:FBB458750 FKT458750:FKX458750 FUP458750:FUT458750 GEL458750:GEP458750 GOH458750:GOL458750 GYD458750:GYH458750 HHZ458750:HID458750 HRV458750:HRZ458750 IBR458750:IBV458750 ILN458750:ILR458750 IVJ458750:IVN458750 JFF458750:JFJ458750 JPB458750:JPF458750 JYX458750:JZB458750 KIT458750:KIX458750 KSP458750:KST458750 LCL458750:LCP458750 LMH458750:LML458750 LWD458750:LWH458750 MFZ458750:MGD458750 MPV458750:MPZ458750 MZR458750:MZV458750 NJN458750:NJR458750 NTJ458750:NTN458750 ODF458750:ODJ458750 ONB458750:ONF458750 OWX458750:OXB458750 PGT458750:PGX458750 PQP458750:PQT458750 QAL458750:QAP458750 QKH458750:QKL458750 QUD458750:QUH458750 RDZ458750:RED458750 RNV458750:RNZ458750 RXR458750:RXV458750 SHN458750:SHR458750 SRJ458750:SRN458750 TBF458750:TBJ458750 TLB458750:TLF458750 TUX458750:TVB458750 UET458750:UEX458750 UOP458750:UOT458750 UYL458750:UYP458750 VIH458750:VIL458750 VSD458750:VSH458750 WBZ458750:WCD458750 WLV458750:WLZ458750 WVR458750:WVV458750 J524286:N524286 JF524286:JJ524286 TB524286:TF524286 ACX524286:ADB524286 AMT524286:AMX524286 AWP524286:AWT524286 BGL524286:BGP524286 BQH524286:BQL524286 CAD524286:CAH524286 CJZ524286:CKD524286 CTV524286:CTZ524286 DDR524286:DDV524286 DNN524286:DNR524286 DXJ524286:DXN524286 EHF524286:EHJ524286 ERB524286:ERF524286 FAX524286:FBB524286 FKT524286:FKX524286 FUP524286:FUT524286 GEL524286:GEP524286 GOH524286:GOL524286 GYD524286:GYH524286 HHZ524286:HID524286 HRV524286:HRZ524286 IBR524286:IBV524286 ILN524286:ILR524286 IVJ524286:IVN524286 JFF524286:JFJ524286 JPB524286:JPF524286 JYX524286:JZB524286 KIT524286:KIX524286 KSP524286:KST524286 LCL524286:LCP524286 LMH524286:LML524286 LWD524286:LWH524286 MFZ524286:MGD524286 MPV524286:MPZ524286 MZR524286:MZV524286 NJN524286:NJR524286 NTJ524286:NTN524286 ODF524286:ODJ524286 ONB524286:ONF524286 OWX524286:OXB524286 PGT524286:PGX524286 PQP524286:PQT524286 QAL524286:QAP524286 QKH524286:QKL524286 QUD524286:QUH524286 RDZ524286:RED524286 RNV524286:RNZ524286 RXR524286:RXV524286 SHN524286:SHR524286 SRJ524286:SRN524286 TBF524286:TBJ524286 TLB524286:TLF524286 TUX524286:TVB524286 UET524286:UEX524286 UOP524286:UOT524286 UYL524286:UYP524286 VIH524286:VIL524286 VSD524286:VSH524286 WBZ524286:WCD524286 WLV524286:WLZ524286 WVR524286:WVV524286 J589822:N589822 JF589822:JJ589822 TB589822:TF589822 ACX589822:ADB589822 AMT589822:AMX589822 AWP589822:AWT589822 BGL589822:BGP589822 BQH589822:BQL589822 CAD589822:CAH589822 CJZ589822:CKD589822 CTV589822:CTZ589822 DDR589822:DDV589822 DNN589822:DNR589822 DXJ589822:DXN589822 EHF589822:EHJ589822 ERB589822:ERF589822 FAX589822:FBB589822 FKT589822:FKX589822 FUP589822:FUT589822 GEL589822:GEP589822 GOH589822:GOL589822 GYD589822:GYH589822 HHZ589822:HID589822 HRV589822:HRZ589822 IBR589822:IBV589822 ILN589822:ILR589822 IVJ589822:IVN589822 JFF589822:JFJ589822 JPB589822:JPF589822 JYX589822:JZB589822 KIT589822:KIX589822 KSP589822:KST589822 LCL589822:LCP589822 LMH589822:LML589822 LWD589822:LWH589822 MFZ589822:MGD589822 MPV589822:MPZ589822 MZR589822:MZV589822 NJN589822:NJR589822 NTJ589822:NTN589822 ODF589822:ODJ589822 ONB589822:ONF589822 OWX589822:OXB589822 PGT589822:PGX589822 PQP589822:PQT589822 QAL589822:QAP589822 QKH589822:QKL589822 QUD589822:QUH589822 RDZ589822:RED589822 RNV589822:RNZ589822 RXR589822:RXV589822 SHN589822:SHR589822 SRJ589822:SRN589822 TBF589822:TBJ589822 TLB589822:TLF589822 TUX589822:TVB589822 UET589822:UEX589822 UOP589822:UOT589822 UYL589822:UYP589822 VIH589822:VIL589822 VSD589822:VSH589822 WBZ589822:WCD589822 WLV589822:WLZ589822 WVR589822:WVV589822 J655358:N655358 JF655358:JJ655358 TB655358:TF655358 ACX655358:ADB655358 AMT655358:AMX655358 AWP655358:AWT655358 BGL655358:BGP655358 BQH655358:BQL655358 CAD655358:CAH655358 CJZ655358:CKD655358 CTV655358:CTZ655358 DDR655358:DDV655358 DNN655358:DNR655358 DXJ655358:DXN655358 EHF655358:EHJ655358 ERB655358:ERF655358 FAX655358:FBB655358 FKT655358:FKX655358 FUP655358:FUT655358 GEL655358:GEP655358 GOH655358:GOL655358 GYD655358:GYH655358 HHZ655358:HID655358 HRV655358:HRZ655358 IBR655358:IBV655358 ILN655358:ILR655358 IVJ655358:IVN655358 JFF655358:JFJ655358 JPB655358:JPF655358 JYX655358:JZB655358 KIT655358:KIX655358 KSP655358:KST655358 LCL655358:LCP655358 LMH655358:LML655358 LWD655358:LWH655358 MFZ655358:MGD655358 MPV655358:MPZ655358 MZR655358:MZV655358 NJN655358:NJR655358 NTJ655358:NTN655358 ODF655358:ODJ655358 ONB655358:ONF655358 OWX655358:OXB655358 PGT655358:PGX655358 PQP655358:PQT655358 QAL655358:QAP655358 QKH655358:QKL655358 QUD655358:QUH655358 RDZ655358:RED655358 RNV655358:RNZ655358 RXR655358:RXV655358 SHN655358:SHR655358 SRJ655358:SRN655358 TBF655358:TBJ655358 TLB655358:TLF655358 TUX655358:TVB655358 UET655358:UEX655358 UOP655358:UOT655358 UYL655358:UYP655358 VIH655358:VIL655358 VSD655358:VSH655358 WBZ655358:WCD655358 WLV655358:WLZ655358 WVR655358:WVV655358 J720894:N720894 JF720894:JJ720894 TB720894:TF720894 ACX720894:ADB720894 AMT720894:AMX720894 AWP720894:AWT720894 BGL720894:BGP720894 BQH720894:BQL720894 CAD720894:CAH720894 CJZ720894:CKD720894 CTV720894:CTZ720894 DDR720894:DDV720894 DNN720894:DNR720894 DXJ720894:DXN720894 EHF720894:EHJ720894 ERB720894:ERF720894 FAX720894:FBB720894 FKT720894:FKX720894 FUP720894:FUT720894 GEL720894:GEP720894 GOH720894:GOL720894 GYD720894:GYH720894 HHZ720894:HID720894 HRV720894:HRZ720894 IBR720894:IBV720894 ILN720894:ILR720894 IVJ720894:IVN720894 JFF720894:JFJ720894 JPB720894:JPF720894 JYX720894:JZB720894 KIT720894:KIX720894 KSP720894:KST720894 LCL720894:LCP720894 LMH720894:LML720894 LWD720894:LWH720894 MFZ720894:MGD720894 MPV720894:MPZ720894 MZR720894:MZV720894 NJN720894:NJR720894 NTJ720894:NTN720894 ODF720894:ODJ720894 ONB720894:ONF720894 OWX720894:OXB720894 PGT720894:PGX720894 PQP720894:PQT720894 QAL720894:QAP720894 QKH720894:QKL720894 QUD720894:QUH720894 RDZ720894:RED720894 RNV720894:RNZ720894 RXR720894:RXV720894 SHN720894:SHR720894 SRJ720894:SRN720894 TBF720894:TBJ720894 TLB720894:TLF720894 TUX720894:TVB720894 UET720894:UEX720894 UOP720894:UOT720894 UYL720894:UYP720894 VIH720894:VIL720894 VSD720894:VSH720894 WBZ720894:WCD720894 WLV720894:WLZ720894 WVR720894:WVV720894 J786430:N786430 JF786430:JJ786430 TB786430:TF786430 ACX786430:ADB786430 AMT786430:AMX786430 AWP786430:AWT786430 BGL786430:BGP786430 BQH786430:BQL786430 CAD786430:CAH786430 CJZ786430:CKD786430 CTV786430:CTZ786430 DDR786430:DDV786430 DNN786430:DNR786430 DXJ786430:DXN786430 EHF786430:EHJ786430 ERB786430:ERF786430 FAX786430:FBB786430 FKT786430:FKX786430 FUP786430:FUT786430 GEL786430:GEP786430 GOH786430:GOL786430 GYD786430:GYH786430 HHZ786430:HID786430 HRV786430:HRZ786430 IBR786430:IBV786430 ILN786430:ILR786430 IVJ786430:IVN786430 JFF786430:JFJ786430 JPB786430:JPF786430 JYX786430:JZB786430 KIT786430:KIX786430 KSP786430:KST786430 LCL786430:LCP786430 LMH786430:LML786430 LWD786430:LWH786430 MFZ786430:MGD786430 MPV786430:MPZ786430 MZR786430:MZV786430 NJN786430:NJR786430 NTJ786430:NTN786430 ODF786430:ODJ786430 ONB786430:ONF786430 OWX786430:OXB786430 PGT786430:PGX786430 PQP786430:PQT786430 QAL786430:QAP786430 QKH786430:QKL786430 QUD786430:QUH786430 RDZ786430:RED786430 RNV786430:RNZ786430 RXR786430:RXV786430 SHN786430:SHR786430 SRJ786430:SRN786430 TBF786430:TBJ786430 TLB786430:TLF786430 TUX786430:TVB786430 UET786430:UEX786430 UOP786430:UOT786430 UYL786430:UYP786430 VIH786430:VIL786430 VSD786430:VSH786430 WBZ786430:WCD786430 WLV786430:WLZ786430 WVR786430:WVV786430 J851966:N851966 JF851966:JJ851966 TB851966:TF851966 ACX851966:ADB851966 AMT851966:AMX851966 AWP851966:AWT851966 BGL851966:BGP851966 BQH851966:BQL851966 CAD851966:CAH851966 CJZ851966:CKD851966 CTV851966:CTZ851966 DDR851966:DDV851966 DNN851966:DNR851966 DXJ851966:DXN851966 EHF851966:EHJ851966 ERB851966:ERF851966 FAX851966:FBB851966 FKT851966:FKX851966 FUP851966:FUT851966 GEL851966:GEP851966 GOH851966:GOL851966 GYD851966:GYH851966 HHZ851966:HID851966 HRV851966:HRZ851966 IBR851966:IBV851966 ILN851966:ILR851966 IVJ851966:IVN851966 JFF851966:JFJ851966 JPB851966:JPF851966 JYX851966:JZB851966 KIT851966:KIX851966 KSP851966:KST851966 LCL851966:LCP851966 LMH851966:LML851966 LWD851966:LWH851966 MFZ851966:MGD851966 MPV851966:MPZ851966 MZR851966:MZV851966 NJN851966:NJR851966 NTJ851966:NTN851966 ODF851966:ODJ851966 ONB851966:ONF851966 OWX851966:OXB851966 PGT851966:PGX851966 PQP851966:PQT851966 QAL851966:QAP851966 QKH851966:QKL851966 QUD851966:QUH851966 RDZ851966:RED851966 RNV851966:RNZ851966 RXR851966:RXV851966 SHN851966:SHR851966 SRJ851966:SRN851966 TBF851966:TBJ851966 TLB851966:TLF851966 TUX851966:TVB851966 UET851966:UEX851966 UOP851966:UOT851966 UYL851966:UYP851966 VIH851966:VIL851966 VSD851966:VSH851966 WBZ851966:WCD851966 WLV851966:WLZ851966 WVR851966:WVV851966 J917502:N917502 JF917502:JJ917502 TB917502:TF917502 ACX917502:ADB917502 AMT917502:AMX917502 AWP917502:AWT917502 BGL917502:BGP917502 BQH917502:BQL917502 CAD917502:CAH917502 CJZ917502:CKD917502 CTV917502:CTZ917502 DDR917502:DDV917502 DNN917502:DNR917502 DXJ917502:DXN917502 EHF917502:EHJ917502 ERB917502:ERF917502 FAX917502:FBB917502 FKT917502:FKX917502 FUP917502:FUT917502 GEL917502:GEP917502 GOH917502:GOL917502 GYD917502:GYH917502 HHZ917502:HID917502 HRV917502:HRZ917502 IBR917502:IBV917502 ILN917502:ILR917502 IVJ917502:IVN917502 JFF917502:JFJ917502 JPB917502:JPF917502 JYX917502:JZB917502 KIT917502:KIX917502 KSP917502:KST917502 LCL917502:LCP917502 LMH917502:LML917502 LWD917502:LWH917502 MFZ917502:MGD917502 MPV917502:MPZ917502 MZR917502:MZV917502 NJN917502:NJR917502 NTJ917502:NTN917502 ODF917502:ODJ917502 ONB917502:ONF917502 OWX917502:OXB917502 PGT917502:PGX917502 PQP917502:PQT917502 QAL917502:QAP917502 QKH917502:QKL917502 QUD917502:QUH917502 RDZ917502:RED917502 RNV917502:RNZ917502 RXR917502:RXV917502 SHN917502:SHR917502 SRJ917502:SRN917502 TBF917502:TBJ917502 TLB917502:TLF917502 TUX917502:TVB917502 UET917502:UEX917502 UOP917502:UOT917502 UYL917502:UYP917502 VIH917502:VIL917502 VSD917502:VSH917502 WBZ917502:WCD917502 WLV917502:WLZ917502 WVR917502:WVV917502 J983038:N983038 JF983038:JJ983038 TB983038:TF983038 ACX983038:ADB983038 AMT983038:AMX983038 AWP983038:AWT983038 BGL983038:BGP983038 BQH983038:BQL983038 CAD983038:CAH983038 CJZ983038:CKD983038 CTV983038:CTZ983038 DDR983038:DDV983038 DNN983038:DNR983038 DXJ983038:DXN983038 EHF983038:EHJ983038 ERB983038:ERF983038 FAX983038:FBB983038 FKT983038:FKX983038 FUP983038:FUT983038 GEL983038:GEP983038 GOH983038:GOL983038 GYD983038:GYH983038 HHZ983038:HID983038 HRV983038:HRZ983038 IBR983038:IBV983038 ILN983038:ILR983038 IVJ983038:IVN983038 JFF983038:JFJ983038 JPB983038:JPF983038 JYX983038:JZB983038 KIT983038:KIX983038 KSP983038:KST983038 LCL983038:LCP983038 LMH983038:LML983038 LWD983038:LWH983038 MFZ983038:MGD983038 MPV983038:MPZ983038 MZR983038:MZV983038 NJN983038:NJR983038 NTJ983038:NTN983038 ODF983038:ODJ983038 ONB983038:ONF983038 OWX983038:OXB983038 PGT983038:PGX983038 PQP983038:PQT983038 QAL983038:QAP983038 QKH983038:QKL983038 QUD983038:QUH983038 RDZ983038:RED983038 RNV983038:RNZ983038 RXR983038:RXV983038 SHN983038:SHR983038 SRJ983038:SRN983038 TBF983038:TBJ983038 TLB983038:TLF983038 TUX983038:TVB983038 UET983038:UEX983038 UOP983038:UOT983038 UYL983038:UYP983038 VIH983038:VIL983038 VSD983038:VSH983038 WBZ983038:WCD983038 WLV983038:WLZ983038 WVR983038:WVV983038 B65536:N65536 IX65536:JJ65536 ST65536:TF65536 ACP65536:ADB65536 AML65536:AMX65536 AWH65536:AWT65536 BGD65536:BGP65536 BPZ65536:BQL65536 BZV65536:CAH65536 CJR65536:CKD65536 CTN65536:CTZ65536 DDJ65536:DDV65536 DNF65536:DNR65536 DXB65536:DXN65536 EGX65536:EHJ65536 EQT65536:ERF65536 FAP65536:FBB65536 FKL65536:FKX65536 FUH65536:FUT65536 GED65536:GEP65536 GNZ65536:GOL65536 GXV65536:GYH65536 HHR65536:HID65536 HRN65536:HRZ65536 IBJ65536:IBV65536 ILF65536:ILR65536 IVB65536:IVN65536 JEX65536:JFJ65536 JOT65536:JPF65536 JYP65536:JZB65536 KIL65536:KIX65536 KSH65536:KST65536 LCD65536:LCP65536 LLZ65536:LML65536 LVV65536:LWH65536 MFR65536:MGD65536 MPN65536:MPZ65536 MZJ65536:MZV65536 NJF65536:NJR65536 NTB65536:NTN65536 OCX65536:ODJ65536 OMT65536:ONF65536 OWP65536:OXB65536 PGL65536:PGX65536 PQH65536:PQT65536 QAD65536:QAP65536 QJZ65536:QKL65536 QTV65536:QUH65536 RDR65536:RED65536 RNN65536:RNZ65536 RXJ65536:RXV65536 SHF65536:SHR65536 SRB65536:SRN65536 TAX65536:TBJ65536 TKT65536:TLF65536 TUP65536:TVB65536 UEL65536:UEX65536 UOH65536:UOT65536 UYD65536:UYP65536 VHZ65536:VIL65536 VRV65536:VSH65536 WBR65536:WCD65536 WLN65536:WLZ65536 WVJ65536:WVV65536 B131072:N131072 IX131072:JJ131072 ST131072:TF131072 ACP131072:ADB131072 AML131072:AMX131072 AWH131072:AWT131072 BGD131072:BGP131072 BPZ131072:BQL131072 BZV131072:CAH131072 CJR131072:CKD131072 CTN131072:CTZ131072 DDJ131072:DDV131072 DNF131072:DNR131072 DXB131072:DXN131072 EGX131072:EHJ131072 EQT131072:ERF131072 FAP131072:FBB131072 FKL131072:FKX131072 FUH131072:FUT131072 GED131072:GEP131072 GNZ131072:GOL131072 GXV131072:GYH131072 HHR131072:HID131072 HRN131072:HRZ131072 IBJ131072:IBV131072 ILF131072:ILR131072 IVB131072:IVN131072 JEX131072:JFJ131072 JOT131072:JPF131072 JYP131072:JZB131072 KIL131072:KIX131072 KSH131072:KST131072 LCD131072:LCP131072 LLZ131072:LML131072 LVV131072:LWH131072 MFR131072:MGD131072 MPN131072:MPZ131072 MZJ131072:MZV131072 NJF131072:NJR131072 NTB131072:NTN131072 OCX131072:ODJ131072 OMT131072:ONF131072 OWP131072:OXB131072 PGL131072:PGX131072 PQH131072:PQT131072 QAD131072:QAP131072 QJZ131072:QKL131072 QTV131072:QUH131072 RDR131072:RED131072 RNN131072:RNZ131072 RXJ131072:RXV131072 SHF131072:SHR131072 SRB131072:SRN131072 TAX131072:TBJ131072 TKT131072:TLF131072 TUP131072:TVB131072 UEL131072:UEX131072 UOH131072:UOT131072 UYD131072:UYP131072 VHZ131072:VIL131072 VRV131072:VSH131072 WBR131072:WCD131072 WLN131072:WLZ131072 WVJ131072:WVV131072 B196608:N196608 IX196608:JJ196608 ST196608:TF196608 ACP196608:ADB196608 AML196608:AMX196608 AWH196608:AWT196608 BGD196608:BGP196608 BPZ196608:BQL196608 BZV196608:CAH196608 CJR196608:CKD196608 CTN196608:CTZ196608 DDJ196608:DDV196608 DNF196608:DNR196608 DXB196608:DXN196608 EGX196608:EHJ196608 EQT196608:ERF196608 FAP196608:FBB196608 FKL196608:FKX196608 FUH196608:FUT196608 GED196608:GEP196608 GNZ196608:GOL196608 GXV196608:GYH196608 HHR196608:HID196608 HRN196608:HRZ196608 IBJ196608:IBV196608 ILF196608:ILR196608 IVB196608:IVN196608 JEX196608:JFJ196608 JOT196608:JPF196608 JYP196608:JZB196608 KIL196608:KIX196608 KSH196608:KST196608 LCD196608:LCP196608 LLZ196608:LML196608 LVV196608:LWH196608 MFR196608:MGD196608 MPN196608:MPZ196608 MZJ196608:MZV196608 NJF196608:NJR196608 NTB196608:NTN196608 OCX196608:ODJ196608 OMT196608:ONF196608 OWP196608:OXB196608 PGL196608:PGX196608 PQH196608:PQT196608 QAD196608:QAP196608 QJZ196608:QKL196608 QTV196608:QUH196608 RDR196608:RED196608 RNN196608:RNZ196608 RXJ196608:RXV196608 SHF196608:SHR196608 SRB196608:SRN196608 TAX196608:TBJ196608 TKT196608:TLF196608 TUP196608:TVB196608 UEL196608:UEX196608 UOH196608:UOT196608 UYD196608:UYP196608 VHZ196608:VIL196608 VRV196608:VSH196608 WBR196608:WCD196608 WLN196608:WLZ196608 WVJ196608:WVV196608 B262144:N262144 IX262144:JJ262144 ST262144:TF262144 ACP262144:ADB262144 AML262144:AMX262144 AWH262144:AWT262144 BGD262144:BGP262144 BPZ262144:BQL262144 BZV262144:CAH262144 CJR262144:CKD262144 CTN262144:CTZ262144 DDJ262144:DDV262144 DNF262144:DNR262144 DXB262144:DXN262144 EGX262144:EHJ262144 EQT262144:ERF262144 FAP262144:FBB262144 FKL262144:FKX262144 FUH262144:FUT262144 GED262144:GEP262144 GNZ262144:GOL262144 GXV262144:GYH262144 HHR262144:HID262144 HRN262144:HRZ262144 IBJ262144:IBV262144 ILF262144:ILR262144 IVB262144:IVN262144 JEX262144:JFJ262144 JOT262144:JPF262144 JYP262144:JZB262144 KIL262144:KIX262144 KSH262144:KST262144 LCD262144:LCP262144 LLZ262144:LML262144 LVV262144:LWH262144 MFR262144:MGD262144 MPN262144:MPZ262144 MZJ262144:MZV262144 NJF262144:NJR262144 NTB262144:NTN262144 OCX262144:ODJ262144 OMT262144:ONF262144 OWP262144:OXB262144 PGL262144:PGX262144 PQH262144:PQT262144 QAD262144:QAP262144 QJZ262144:QKL262144 QTV262144:QUH262144 RDR262144:RED262144 RNN262144:RNZ262144 RXJ262144:RXV262144 SHF262144:SHR262144 SRB262144:SRN262144 TAX262144:TBJ262144 TKT262144:TLF262144 TUP262144:TVB262144 UEL262144:UEX262144 UOH262144:UOT262144 UYD262144:UYP262144 VHZ262144:VIL262144 VRV262144:VSH262144 WBR262144:WCD262144 WLN262144:WLZ262144 WVJ262144:WVV262144 B327680:N327680 IX327680:JJ327680 ST327680:TF327680 ACP327680:ADB327680 AML327680:AMX327680 AWH327680:AWT327680 BGD327680:BGP327680 BPZ327680:BQL327680 BZV327680:CAH327680 CJR327680:CKD327680 CTN327680:CTZ327680 DDJ327680:DDV327680 DNF327680:DNR327680 DXB327680:DXN327680 EGX327680:EHJ327680 EQT327680:ERF327680 FAP327680:FBB327680 FKL327680:FKX327680 FUH327680:FUT327680 GED327680:GEP327680 GNZ327680:GOL327680 GXV327680:GYH327680 HHR327680:HID327680 HRN327680:HRZ327680 IBJ327680:IBV327680 ILF327680:ILR327680 IVB327680:IVN327680 JEX327680:JFJ327680 JOT327680:JPF327680 JYP327680:JZB327680 KIL327680:KIX327680 KSH327680:KST327680 LCD327680:LCP327680 LLZ327680:LML327680 LVV327680:LWH327680 MFR327680:MGD327680 MPN327680:MPZ327680 MZJ327680:MZV327680 NJF327680:NJR327680 NTB327680:NTN327680 OCX327680:ODJ327680 OMT327680:ONF327680 OWP327680:OXB327680 PGL327680:PGX327680 PQH327680:PQT327680 QAD327680:QAP327680 QJZ327680:QKL327680 QTV327680:QUH327680 RDR327680:RED327680 RNN327680:RNZ327680 RXJ327680:RXV327680 SHF327680:SHR327680 SRB327680:SRN327680 TAX327680:TBJ327680 TKT327680:TLF327680 TUP327680:TVB327680 UEL327680:UEX327680 UOH327680:UOT327680 UYD327680:UYP327680 VHZ327680:VIL327680 VRV327680:VSH327680 WBR327680:WCD327680 WLN327680:WLZ327680 WVJ327680:WVV327680 B393216:N393216 IX393216:JJ393216 ST393216:TF393216 ACP393216:ADB393216 AML393216:AMX393216 AWH393216:AWT393216 BGD393216:BGP393216 BPZ393216:BQL393216 BZV393216:CAH393216 CJR393216:CKD393216 CTN393216:CTZ393216 DDJ393216:DDV393216 DNF393216:DNR393216 DXB393216:DXN393216 EGX393216:EHJ393216 EQT393216:ERF393216 FAP393216:FBB393216 FKL393216:FKX393216 FUH393216:FUT393216 GED393216:GEP393216 GNZ393216:GOL393216 GXV393216:GYH393216 HHR393216:HID393216 HRN393216:HRZ393216 IBJ393216:IBV393216 ILF393216:ILR393216 IVB393216:IVN393216 JEX393216:JFJ393216 JOT393216:JPF393216 JYP393216:JZB393216 KIL393216:KIX393216 KSH393216:KST393216 LCD393216:LCP393216 LLZ393216:LML393216 LVV393216:LWH393216 MFR393216:MGD393216 MPN393216:MPZ393216 MZJ393216:MZV393216 NJF393216:NJR393216 NTB393216:NTN393216 OCX393216:ODJ393216 OMT393216:ONF393216 OWP393216:OXB393216 PGL393216:PGX393216 PQH393216:PQT393216 QAD393216:QAP393216 QJZ393216:QKL393216 QTV393216:QUH393216 RDR393216:RED393216 RNN393216:RNZ393216 RXJ393216:RXV393216 SHF393216:SHR393216 SRB393216:SRN393216 TAX393216:TBJ393216 TKT393216:TLF393216 TUP393216:TVB393216 UEL393216:UEX393216 UOH393216:UOT393216 UYD393216:UYP393216 VHZ393216:VIL393216 VRV393216:VSH393216 WBR393216:WCD393216 WLN393216:WLZ393216 WVJ393216:WVV393216 B458752:N458752 IX458752:JJ458752 ST458752:TF458752 ACP458752:ADB458752 AML458752:AMX458752 AWH458752:AWT458752 BGD458752:BGP458752 BPZ458752:BQL458752 BZV458752:CAH458752 CJR458752:CKD458752 CTN458752:CTZ458752 DDJ458752:DDV458752 DNF458752:DNR458752 DXB458752:DXN458752 EGX458752:EHJ458752 EQT458752:ERF458752 FAP458752:FBB458752 FKL458752:FKX458752 FUH458752:FUT458752 GED458752:GEP458752 GNZ458752:GOL458752 GXV458752:GYH458752 HHR458752:HID458752 HRN458752:HRZ458752 IBJ458752:IBV458752 ILF458752:ILR458752 IVB458752:IVN458752 JEX458752:JFJ458752 JOT458752:JPF458752 JYP458752:JZB458752 KIL458752:KIX458752 KSH458752:KST458752 LCD458752:LCP458752 LLZ458752:LML458752 LVV458752:LWH458752 MFR458752:MGD458752 MPN458752:MPZ458752 MZJ458752:MZV458752 NJF458752:NJR458752 NTB458752:NTN458752 OCX458752:ODJ458752 OMT458752:ONF458752 OWP458752:OXB458752 PGL458752:PGX458752 PQH458752:PQT458752 QAD458752:QAP458752 QJZ458752:QKL458752 QTV458752:QUH458752 RDR458752:RED458752 RNN458752:RNZ458752 RXJ458752:RXV458752 SHF458752:SHR458752 SRB458752:SRN458752 TAX458752:TBJ458752 TKT458752:TLF458752 TUP458752:TVB458752 UEL458752:UEX458752 UOH458752:UOT458752 UYD458752:UYP458752 VHZ458752:VIL458752 VRV458752:VSH458752 WBR458752:WCD458752 WLN458752:WLZ458752 WVJ458752:WVV458752 B524288:N524288 IX524288:JJ524288 ST524288:TF524288 ACP524288:ADB524288 AML524288:AMX524288 AWH524288:AWT524288 BGD524288:BGP524288 BPZ524288:BQL524288 BZV524288:CAH524288 CJR524288:CKD524288 CTN524288:CTZ524288 DDJ524288:DDV524288 DNF524288:DNR524288 DXB524288:DXN524288 EGX524288:EHJ524288 EQT524288:ERF524288 FAP524288:FBB524288 FKL524288:FKX524288 FUH524288:FUT524288 GED524288:GEP524288 GNZ524288:GOL524288 GXV524288:GYH524288 HHR524288:HID524288 HRN524288:HRZ524288 IBJ524288:IBV524288 ILF524288:ILR524288 IVB524288:IVN524288 JEX524288:JFJ524288 JOT524288:JPF524288 JYP524288:JZB524288 KIL524288:KIX524288 KSH524288:KST524288 LCD524288:LCP524288 LLZ524288:LML524288 LVV524288:LWH524288 MFR524288:MGD524288 MPN524288:MPZ524288 MZJ524288:MZV524288 NJF524288:NJR524288 NTB524288:NTN524288 OCX524288:ODJ524288 OMT524288:ONF524288 OWP524288:OXB524288 PGL524288:PGX524288 PQH524288:PQT524288 QAD524288:QAP524288 QJZ524288:QKL524288 QTV524288:QUH524288 RDR524288:RED524288 RNN524288:RNZ524288 RXJ524288:RXV524288 SHF524288:SHR524288 SRB524288:SRN524288 TAX524288:TBJ524288 TKT524288:TLF524288 TUP524288:TVB524288 UEL524288:UEX524288 UOH524288:UOT524288 UYD524288:UYP524288 VHZ524288:VIL524288 VRV524288:VSH524288 WBR524288:WCD524288 WLN524288:WLZ524288 WVJ524288:WVV524288 B589824:N589824 IX589824:JJ589824 ST589824:TF589824 ACP589824:ADB589824 AML589824:AMX589824 AWH589824:AWT589824 BGD589824:BGP589824 BPZ589824:BQL589824 BZV589824:CAH589824 CJR589824:CKD589824 CTN589824:CTZ589824 DDJ589824:DDV589824 DNF589824:DNR589824 DXB589824:DXN589824 EGX589824:EHJ589824 EQT589824:ERF589824 FAP589824:FBB589824 FKL589824:FKX589824 FUH589824:FUT589824 GED589824:GEP589824 GNZ589824:GOL589824 GXV589824:GYH589824 HHR589824:HID589824 HRN589824:HRZ589824 IBJ589824:IBV589824 ILF589824:ILR589824 IVB589824:IVN589824 JEX589824:JFJ589824 JOT589824:JPF589824 JYP589824:JZB589824 KIL589824:KIX589824 KSH589824:KST589824 LCD589824:LCP589824 LLZ589824:LML589824 LVV589824:LWH589824 MFR589824:MGD589824 MPN589824:MPZ589824 MZJ589824:MZV589824 NJF589824:NJR589824 NTB589824:NTN589824 OCX589824:ODJ589824 OMT589824:ONF589824 OWP589824:OXB589824 PGL589824:PGX589824 PQH589824:PQT589824 QAD589824:QAP589824 QJZ589824:QKL589824 QTV589824:QUH589824 RDR589824:RED589824 RNN589824:RNZ589824 RXJ589824:RXV589824 SHF589824:SHR589824 SRB589824:SRN589824 TAX589824:TBJ589824 TKT589824:TLF589824 TUP589824:TVB589824 UEL589824:UEX589824 UOH589824:UOT589824 UYD589824:UYP589824 VHZ589824:VIL589824 VRV589824:VSH589824 WBR589824:WCD589824 WLN589824:WLZ589824 WVJ589824:WVV589824 B655360:N655360 IX655360:JJ655360 ST655360:TF655360 ACP655360:ADB655360 AML655360:AMX655360 AWH655360:AWT655360 BGD655360:BGP655360 BPZ655360:BQL655360 BZV655360:CAH655360 CJR655360:CKD655360 CTN655360:CTZ655360 DDJ655360:DDV655360 DNF655360:DNR655360 DXB655360:DXN655360 EGX655360:EHJ655360 EQT655360:ERF655360 FAP655360:FBB655360 FKL655360:FKX655360 FUH655360:FUT655360 GED655360:GEP655360 GNZ655360:GOL655360 GXV655360:GYH655360 HHR655360:HID655360 HRN655360:HRZ655360 IBJ655360:IBV655360 ILF655360:ILR655360 IVB655360:IVN655360 JEX655360:JFJ655360 JOT655360:JPF655360 JYP655360:JZB655360 KIL655360:KIX655360 KSH655360:KST655360 LCD655360:LCP655360 LLZ655360:LML655360 LVV655360:LWH655360 MFR655360:MGD655360 MPN655360:MPZ655360 MZJ655360:MZV655360 NJF655360:NJR655360 NTB655360:NTN655360 OCX655360:ODJ655360 OMT655360:ONF655360 OWP655360:OXB655360 PGL655360:PGX655360 PQH655360:PQT655360 QAD655360:QAP655360 QJZ655360:QKL655360 QTV655360:QUH655360 RDR655360:RED655360 RNN655360:RNZ655360 RXJ655360:RXV655360 SHF655360:SHR655360 SRB655360:SRN655360 TAX655360:TBJ655360 TKT655360:TLF655360 TUP655360:TVB655360 UEL655360:UEX655360 UOH655360:UOT655360 UYD655360:UYP655360 VHZ655360:VIL655360 VRV655360:VSH655360 WBR655360:WCD655360 WLN655360:WLZ655360 WVJ655360:WVV655360 B720896:N720896 IX720896:JJ720896 ST720896:TF720896 ACP720896:ADB720896 AML720896:AMX720896 AWH720896:AWT720896 BGD720896:BGP720896 BPZ720896:BQL720896 BZV720896:CAH720896 CJR720896:CKD720896 CTN720896:CTZ720896 DDJ720896:DDV720896 DNF720896:DNR720896 DXB720896:DXN720896 EGX720896:EHJ720896 EQT720896:ERF720896 FAP720896:FBB720896 FKL720896:FKX720896 FUH720896:FUT720896 GED720896:GEP720896 GNZ720896:GOL720896 GXV720896:GYH720896 HHR720896:HID720896 HRN720896:HRZ720896 IBJ720896:IBV720896 ILF720896:ILR720896 IVB720896:IVN720896 JEX720896:JFJ720896 JOT720896:JPF720896 JYP720896:JZB720896 KIL720896:KIX720896 KSH720896:KST720896 LCD720896:LCP720896 LLZ720896:LML720896 LVV720896:LWH720896 MFR720896:MGD720896 MPN720896:MPZ720896 MZJ720896:MZV720896 NJF720896:NJR720896 NTB720896:NTN720896 OCX720896:ODJ720896 OMT720896:ONF720896 OWP720896:OXB720896 PGL720896:PGX720896 PQH720896:PQT720896 QAD720896:QAP720896 QJZ720896:QKL720896 QTV720896:QUH720896 RDR720896:RED720896 RNN720896:RNZ720896 RXJ720896:RXV720896 SHF720896:SHR720896 SRB720896:SRN720896 TAX720896:TBJ720896 TKT720896:TLF720896 TUP720896:TVB720896 UEL720896:UEX720896 UOH720896:UOT720896 UYD720896:UYP720896 VHZ720896:VIL720896 VRV720896:VSH720896 WBR720896:WCD720896 WLN720896:WLZ720896 WVJ720896:WVV720896 B786432:N786432 IX786432:JJ786432 ST786432:TF786432 ACP786432:ADB786432 AML786432:AMX786432 AWH786432:AWT786432 BGD786432:BGP786432 BPZ786432:BQL786432 BZV786432:CAH786432 CJR786432:CKD786432 CTN786432:CTZ786432 DDJ786432:DDV786432 DNF786432:DNR786432 DXB786432:DXN786432 EGX786432:EHJ786432 EQT786432:ERF786432 FAP786432:FBB786432 FKL786432:FKX786432 FUH786432:FUT786432 GED786432:GEP786432 GNZ786432:GOL786432 GXV786432:GYH786432 HHR786432:HID786432 HRN786432:HRZ786432 IBJ786432:IBV786432 ILF786432:ILR786432 IVB786432:IVN786432 JEX786432:JFJ786432 JOT786432:JPF786432 JYP786432:JZB786432 KIL786432:KIX786432 KSH786432:KST786432 LCD786432:LCP786432 LLZ786432:LML786432 LVV786432:LWH786432 MFR786432:MGD786432 MPN786432:MPZ786432 MZJ786432:MZV786432 NJF786432:NJR786432 NTB786432:NTN786432 OCX786432:ODJ786432 OMT786432:ONF786432 OWP786432:OXB786432 PGL786432:PGX786432 PQH786432:PQT786432 QAD786432:QAP786432 QJZ786432:QKL786432 QTV786432:QUH786432 RDR786432:RED786432 RNN786432:RNZ786432 RXJ786432:RXV786432 SHF786432:SHR786432 SRB786432:SRN786432 TAX786432:TBJ786432 TKT786432:TLF786432 TUP786432:TVB786432 UEL786432:UEX786432 UOH786432:UOT786432 UYD786432:UYP786432 VHZ786432:VIL786432 VRV786432:VSH786432 WBR786432:WCD786432 WLN786432:WLZ786432 WVJ786432:WVV786432 B851968:N851968 IX851968:JJ851968 ST851968:TF851968 ACP851968:ADB851968 AML851968:AMX851968 AWH851968:AWT851968 BGD851968:BGP851968 BPZ851968:BQL851968 BZV851968:CAH851968 CJR851968:CKD851968 CTN851968:CTZ851968 DDJ851968:DDV851968 DNF851968:DNR851968 DXB851968:DXN851968 EGX851968:EHJ851968 EQT851968:ERF851968 FAP851968:FBB851968 FKL851968:FKX851968 FUH851968:FUT851968 GED851968:GEP851968 GNZ851968:GOL851968 GXV851968:GYH851968 HHR851968:HID851968 HRN851968:HRZ851968 IBJ851968:IBV851968 ILF851968:ILR851968 IVB851968:IVN851968 JEX851968:JFJ851968 JOT851968:JPF851968 JYP851968:JZB851968 KIL851968:KIX851968 KSH851968:KST851968 LCD851968:LCP851968 LLZ851968:LML851968 LVV851968:LWH851968 MFR851968:MGD851968 MPN851968:MPZ851968 MZJ851968:MZV851968 NJF851968:NJR851968 NTB851968:NTN851968 OCX851968:ODJ851968 OMT851968:ONF851968 OWP851968:OXB851968 PGL851968:PGX851968 PQH851968:PQT851968 QAD851968:QAP851968 QJZ851968:QKL851968 QTV851968:QUH851968 RDR851968:RED851968 RNN851968:RNZ851968 RXJ851968:RXV851968 SHF851968:SHR851968 SRB851968:SRN851968 TAX851968:TBJ851968 TKT851968:TLF851968 TUP851968:TVB851968 UEL851968:UEX851968 UOH851968:UOT851968 UYD851968:UYP851968 VHZ851968:VIL851968 VRV851968:VSH851968 WBR851968:WCD851968 WLN851968:WLZ851968 WVJ851968:WVV851968 B917504:N917504 IX917504:JJ917504 ST917504:TF917504 ACP917504:ADB917504 AML917504:AMX917504 AWH917504:AWT917504 BGD917504:BGP917504 BPZ917504:BQL917504 BZV917504:CAH917504 CJR917504:CKD917504 CTN917504:CTZ917504 DDJ917504:DDV917504 DNF917504:DNR917504 DXB917504:DXN917504 EGX917504:EHJ917504 EQT917504:ERF917504 FAP917504:FBB917504 FKL917504:FKX917504 FUH917504:FUT917504 GED917504:GEP917504 GNZ917504:GOL917504 GXV917504:GYH917504 HHR917504:HID917504 HRN917504:HRZ917504 IBJ917504:IBV917504 ILF917504:ILR917504 IVB917504:IVN917504 JEX917504:JFJ917504 JOT917504:JPF917504 JYP917504:JZB917504 KIL917504:KIX917504 KSH917504:KST917504 LCD917504:LCP917504 LLZ917504:LML917504 LVV917504:LWH917504 MFR917504:MGD917504 MPN917504:MPZ917504 MZJ917504:MZV917504 NJF917504:NJR917504 NTB917504:NTN917504 OCX917504:ODJ917504 OMT917504:ONF917504 OWP917504:OXB917504 PGL917504:PGX917504 PQH917504:PQT917504 QAD917504:QAP917504 QJZ917504:QKL917504 QTV917504:QUH917504 RDR917504:RED917504 RNN917504:RNZ917504 RXJ917504:RXV917504 SHF917504:SHR917504 SRB917504:SRN917504 TAX917504:TBJ917504 TKT917504:TLF917504 TUP917504:TVB917504 UEL917504:UEX917504 UOH917504:UOT917504 UYD917504:UYP917504 VHZ917504:VIL917504 VRV917504:VSH917504 WBR917504:WCD917504 WLN917504:WLZ917504 WVJ917504:WVV917504 B983040:N983040 IX983040:JJ983040 ST983040:TF983040 ACP983040:ADB983040 AML983040:AMX983040 AWH983040:AWT983040 BGD983040:BGP983040 BPZ983040:BQL983040 BZV983040:CAH983040 CJR983040:CKD983040 CTN983040:CTZ983040 DDJ983040:DDV983040 DNF983040:DNR983040 DXB983040:DXN983040 EGX983040:EHJ983040 EQT983040:ERF983040 FAP983040:FBB983040 FKL983040:FKX983040 FUH983040:FUT983040 GED983040:GEP983040 GNZ983040:GOL983040 GXV983040:GYH983040 HHR983040:HID983040 HRN983040:HRZ983040 IBJ983040:IBV983040 ILF983040:ILR983040 IVB983040:IVN983040 JEX983040:JFJ983040 JOT983040:JPF983040 JYP983040:JZB983040 KIL983040:KIX983040 KSH983040:KST983040 LCD983040:LCP983040 LLZ983040:LML983040 LVV983040:LWH983040 MFR983040:MGD983040 MPN983040:MPZ983040 MZJ983040:MZV983040 NJF983040:NJR983040 NTB983040:NTN983040 OCX983040:ODJ983040 OMT983040:ONF983040 OWP983040:OXB983040 PGL983040:PGX983040 PQH983040:PQT983040 QAD983040:QAP983040 QJZ983040:QKL983040 QTV983040:QUH983040 RDR983040:RED983040 RNN983040:RNZ983040 RXJ983040:RXV983040 SHF983040:SHR983040 SRB983040:SRN983040 TAX983040:TBJ983040 TKT983040:TLF983040 TUP983040:TVB983040 UEL983040:UEX983040 UOH983040:UOT983040 UYD983040:UYP983040 VHZ983040:VIL983040 VRV983040:VSH983040 WBR983040:WCD983040 WLN983040:WLZ983040 WVJ983040:WVV983040 B65538:N65538 IX65538:JJ65538 ST65538:TF65538 ACP65538:ADB65538 AML65538:AMX65538 AWH65538:AWT65538 BGD65538:BGP65538 BPZ65538:BQL65538 BZV65538:CAH65538 CJR65538:CKD65538 CTN65538:CTZ65538 DDJ65538:DDV65538 DNF65538:DNR65538 DXB65538:DXN65538 EGX65538:EHJ65538 EQT65538:ERF65538 FAP65538:FBB65538 FKL65538:FKX65538 FUH65538:FUT65538 GED65538:GEP65538 GNZ65538:GOL65538 GXV65538:GYH65538 HHR65538:HID65538 HRN65538:HRZ65538 IBJ65538:IBV65538 ILF65538:ILR65538 IVB65538:IVN65538 JEX65538:JFJ65538 JOT65538:JPF65538 JYP65538:JZB65538 KIL65538:KIX65538 KSH65538:KST65538 LCD65538:LCP65538 LLZ65538:LML65538 LVV65538:LWH65538 MFR65538:MGD65538 MPN65538:MPZ65538 MZJ65538:MZV65538 NJF65538:NJR65538 NTB65538:NTN65538 OCX65538:ODJ65538 OMT65538:ONF65538 OWP65538:OXB65538 PGL65538:PGX65538 PQH65538:PQT65538 QAD65538:QAP65538 QJZ65538:QKL65538 QTV65538:QUH65538 RDR65538:RED65538 RNN65538:RNZ65538 RXJ65538:RXV65538 SHF65538:SHR65538 SRB65538:SRN65538 TAX65538:TBJ65538 TKT65538:TLF65538 TUP65538:TVB65538 UEL65538:UEX65538 UOH65538:UOT65538 UYD65538:UYP65538 VHZ65538:VIL65538 VRV65538:VSH65538 WBR65538:WCD65538 WLN65538:WLZ65538 WVJ65538:WVV65538 B131074:N131074 IX131074:JJ131074 ST131074:TF131074 ACP131074:ADB131074 AML131074:AMX131074 AWH131074:AWT131074 BGD131074:BGP131074 BPZ131074:BQL131074 BZV131074:CAH131074 CJR131074:CKD131074 CTN131074:CTZ131074 DDJ131074:DDV131074 DNF131074:DNR131074 DXB131074:DXN131074 EGX131074:EHJ131074 EQT131074:ERF131074 FAP131074:FBB131074 FKL131074:FKX131074 FUH131074:FUT131074 GED131074:GEP131074 GNZ131074:GOL131074 GXV131074:GYH131074 HHR131074:HID131074 HRN131074:HRZ131074 IBJ131074:IBV131074 ILF131074:ILR131074 IVB131074:IVN131074 JEX131074:JFJ131074 JOT131074:JPF131074 JYP131074:JZB131074 KIL131074:KIX131074 KSH131074:KST131074 LCD131074:LCP131074 LLZ131074:LML131074 LVV131074:LWH131074 MFR131074:MGD131074 MPN131074:MPZ131074 MZJ131074:MZV131074 NJF131074:NJR131074 NTB131074:NTN131074 OCX131074:ODJ131074 OMT131074:ONF131074 OWP131074:OXB131074 PGL131074:PGX131074 PQH131074:PQT131074 QAD131074:QAP131074 QJZ131074:QKL131074 QTV131074:QUH131074 RDR131074:RED131074 RNN131074:RNZ131074 RXJ131074:RXV131074 SHF131074:SHR131074 SRB131074:SRN131074 TAX131074:TBJ131074 TKT131074:TLF131074 TUP131074:TVB131074 UEL131074:UEX131074 UOH131074:UOT131074 UYD131074:UYP131074 VHZ131074:VIL131074 VRV131074:VSH131074 WBR131074:WCD131074 WLN131074:WLZ131074 WVJ131074:WVV131074 B196610:N196610 IX196610:JJ196610 ST196610:TF196610 ACP196610:ADB196610 AML196610:AMX196610 AWH196610:AWT196610 BGD196610:BGP196610 BPZ196610:BQL196610 BZV196610:CAH196610 CJR196610:CKD196610 CTN196610:CTZ196610 DDJ196610:DDV196610 DNF196610:DNR196610 DXB196610:DXN196610 EGX196610:EHJ196610 EQT196610:ERF196610 FAP196610:FBB196610 FKL196610:FKX196610 FUH196610:FUT196610 GED196610:GEP196610 GNZ196610:GOL196610 GXV196610:GYH196610 HHR196610:HID196610 HRN196610:HRZ196610 IBJ196610:IBV196610 ILF196610:ILR196610 IVB196610:IVN196610 JEX196610:JFJ196610 JOT196610:JPF196610 JYP196610:JZB196610 KIL196610:KIX196610 KSH196610:KST196610 LCD196610:LCP196610 LLZ196610:LML196610 LVV196610:LWH196610 MFR196610:MGD196610 MPN196610:MPZ196610 MZJ196610:MZV196610 NJF196610:NJR196610 NTB196610:NTN196610 OCX196610:ODJ196610 OMT196610:ONF196610 OWP196610:OXB196610 PGL196610:PGX196610 PQH196610:PQT196610 QAD196610:QAP196610 QJZ196610:QKL196610 QTV196610:QUH196610 RDR196610:RED196610 RNN196610:RNZ196610 RXJ196610:RXV196610 SHF196610:SHR196610 SRB196610:SRN196610 TAX196610:TBJ196610 TKT196610:TLF196610 TUP196610:TVB196610 UEL196610:UEX196610 UOH196610:UOT196610 UYD196610:UYP196610 VHZ196610:VIL196610 VRV196610:VSH196610 WBR196610:WCD196610 WLN196610:WLZ196610 WVJ196610:WVV196610 B262146:N262146 IX262146:JJ262146 ST262146:TF262146 ACP262146:ADB262146 AML262146:AMX262146 AWH262146:AWT262146 BGD262146:BGP262146 BPZ262146:BQL262146 BZV262146:CAH262146 CJR262146:CKD262146 CTN262146:CTZ262146 DDJ262146:DDV262146 DNF262146:DNR262146 DXB262146:DXN262146 EGX262146:EHJ262146 EQT262146:ERF262146 FAP262146:FBB262146 FKL262146:FKX262146 FUH262146:FUT262146 GED262146:GEP262146 GNZ262146:GOL262146 GXV262146:GYH262146 HHR262146:HID262146 HRN262146:HRZ262146 IBJ262146:IBV262146 ILF262146:ILR262146 IVB262146:IVN262146 JEX262146:JFJ262146 JOT262146:JPF262146 JYP262146:JZB262146 KIL262146:KIX262146 KSH262146:KST262146 LCD262146:LCP262146 LLZ262146:LML262146 LVV262146:LWH262146 MFR262146:MGD262146 MPN262146:MPZ262146 MZJ262146:MZV262146 NJF262146:NJR262146 NTB262146:NTN262146 OCX262146:ODJ262146 OMT262146:ONF262146 OWP262146:OXB262146 PGL262146:PGX262146 PQH262146:PQT262146 QAD262146:QAP262146 QJZ262146:QKL262146 QTV262146:QUH262146 RDR262146:RED262146 RNN262146:RNZ262146 RXJ262146:RXV262146 SHF262146:SHR262146 SRB262146:SRN262146 TAX262146:TBJ262146 TKT262146:TLF262146 TUP262146:TVB262146 UEL262146:UEX262146 UOH262146:UOT262146 UYD262146:UYP262146 VHZ262146:VIL262146 VRV262146:VSH262146 WBR262146:WCD262146 WLN262146:WLZ262146 WVJ262146:WVV262146 B327682:N327682 IX327682:JJ327682 ST327682:TF327682 ACP327682:ADB327682 AML327682:AMX327682 AWH327682:AWT327682 BGD327682:BGP327682 BPZ327682:BQL327682 BZV327682:CAH327682 CJR327682:CKD327682 CTN327682:CTZ327682 DDJ327682:DDV327682 DNF327682:DNR327682 DXB327682:DXN327682 EGX327682:EHJ327682 EQT327682:ERF327682 FAP327682:FBB327682 FKL327682:FKX327682 FUH327682:FUT327682 GED327682:GEP327682 GNZ327682:GOL327682 GXV327682:GYH327682 HHR327682:HID327682 HRN327682:HRZ327682 IBJ327682:IBV327682 ILF327682:ILR327682 IVB327682:IVN327682 JEX327682:JFJ327682 JOT327682:JPF327682 JYP327682:JZB327682 KIL327682:KIX327682 KSH327682:KST327682 LCD327682:LCP327682 LLZ327682:LML327682 LVV327682:LWH327682 MFR327682:MGD327682 MPN327682:MPZ327682 MZJ327682:MZV327682 NJF327682:NJR327682 NTB327682:NTN327682 OCX327682:ODJ327682 OMT327682:ONF327682 OWP327682:OXB327682 PGL327682:PGX327682 PQH327682:PQT327682 QAD327682:QAP327682 QJZ327682:QKL327682 QTV327682:QUH327682 RDR327682:RED327682 RNN327682:RNZ327682 RXJ327682:RXV327682 SHF327682:SHR327682 SRB327682:SRN327682 TAX327682:TBJ327682 TKT327682:TLF327682 TUP327682:TVB327682 UEL327682:UEX327682 UOH327682:UOT327682 UYD327682:UYP327682 VHZ327682:VIL327682 VRV327682:VSH327682 WBR327682:WCD327682 WLN327682:WLZ327682 WVJ327682:WVV327682 B393218:N393218 IX393218:JJ393218 ST393218:TF393218 ACP393218:ADB393218 AML393218:AMX393218 AWH393218:AWT393218 BGD393218:BGP393218 BPZ393218:BQL393218 BZV393218:CAH393218 CJR393218:CKD393218 CTN393218:CTZ393218 DDJ393218:DDV393218 DNF393218:DNR393218 DXB393218:DXN393218 EGX393218:EHJ393218 EQT393218:ERF393218 FAP393218:FBB393218 FKL393218:FKX393218 FUH393218:FUT393218 GED393218:GEP393218 GNZ393218:GOL393218 GXV393218:GYH393218 HHR393218:HID393218 HRN393218:HRZ393218 IBJ393218:IBV393218 ILF393218:ILR393218 IVB393218:IVN393218 JEX393218:JFJ393218 JOT393218:JPF393218 JYP393218:JZB393218 KIL393218:KIX393218 KSH393218:KST393218 LCD393218:LCP393218 LLZ393218:LML393218 LVV393218:LWH393218 MFR393218:MGD393218 MPN393218:MPZ393218 MZJ393218:MZV393218 NJF393218:NJR393218 NTB393218:NTN393218 OCX393218:ODJ393218 OMT393218:ONF393218 OWP393218:OXB393218 PGL393218:PGX393218 PQH393218:PQT393218 QAD393218:QAP393218 QJZ393218:QKL393218 QTV393218:QUH393218 RDR393218:RED393218 RNN393218:RNZ393218 RXJ393218:RXV393218 SHF393218:SHR393218 SRB393218:SRN393218 TAX393218:TBJ393218 TKT393218:TLF393218 TUP393218:TVB393218 UEL393218:UEX393218 UOH393218:UOT393218 UYD393218:UYP393218 VHZ393218:VIL393218 VRV393218:VSH393218 WBR393218:WCD393218 WLN393218:WLZ393218 WVJ393218:WVV393218 B458754:N458754 IX458754:JJ458754 ST458754:TF458754 ACP458754:ADB458754 AML458754:AMX458754 AWH458754:AWT458754 BGD458754:BGP458754 BPZ458754:BQL458754 BZV458754:CAH458754 CJR458754:CKD458754 CTN458754:CTZ458754 DDJ458754:DDV458754 DNF458754:DNR458754 DXB458754:DXN458754 EGX458754:EHJ458754 EQT458754:ERF458754 FAP458754:FBB458754 FKL458754:FKX458754 FUH458754:FUT458754 GED458754:GEP458754 GNZ458754:GOL458754 GXV458754:GYH458754 HHR458754:HID458754 HRN458754:HRZ458754 IBJ458754:IBV458754 ILF458754:ILR458754 IVB458754:IVN458754 JEX458754:JFJ458754 JOT458754:JPF458754 JYP458754:JZB458754 KIL458754:KIX458754 KSH458754:KST458754 LCD458754:LCP458754 LLZ458754:LML458754 LVV458754:LWH458754 MFR458754:MGD458754 MPN458754:MPZ458754 MZJ458754:MZV458754 NJF458754:NJR458754 NTB458754:NTN458754 OCX458754:ODJ458754 OMT458754:ONF458754 OWP458754:OXB458754 PGL458754:PGX458754 PQH458754:PQT458754 QAD458754:QAP458754 QJZ458754:QKL458754 QTV458754:QUH458754 RDR458754:RED458754 RNN458754:RNZ458754 RXJ458754:RXV458754 SHF458754:SHR458754 SRB458754:SRN458754 TAX458754:TBJ458754 TKT458754:TLF458754 TUP458754:TVB458754 UEL458754:UEX458754 UOH458754:UOT458754 UYD458754:UYP458754 VHZ458754:VIL458754 VRV458754:VSH458754 WBR458754:WCD458754 WLN458754:WLZ458754 WVJ458754:WVV458754 B524290:N524290 IX524290:JJ524290 ST524290:TF524290 ACP524290:ADB524290 AML524290:AMX524290 AWH524290:AWT524290 BGD524290:BGP524290 BPZ524290:BQL524290 BZV524290:CAH524290 CJR524290:CKD524290 CTN524290:CTZ524290 DDJ524290:DDV524290 DNF524290:DNR524290 DXB524290:DXN524290 EGX524290:EHJ524290 EQT524290:ERF524290 FAP524290:FBB524290 FKL524290:FKX524290 FUH524290:FUT524290 GED524290:GEP524290 GNZ524290:GOL524290 GXV524290:GYH524290 HHR524290:HID524290 HRN524290:HRZ524290 IBJ524290:IBV524290 ILF524290:ILR524290 IVB524290:IVN524290 JEX524290:JFJ524290 JOT524290:JPF524290 JYP524290:JZB524290 KIL524290:KIX524290 KSH524290:KST524290 LCD524290:LCP524290 LLZ524290:LML524290 LVV524290:LWH524290 MFR524290:MGD524290 MPN524290:MPZ524290 MZJ524290:MZV524290 NJF524290:NJR524290 NTB524290:NTN524290 OCX524290:ODJ524290 OMT524290:ONF524290 OWP524290:OXB524290 PGL524290:PGX524290 PQH524290:PQT524290 QAD524290:QAP524290 QJZ524290:QKL524290 QTV524290:QUH524290 RDR524290:RED524290 RNN524290:RNZ524290 RXJ524290:RXV524290 SHF524290:SHR524290 SRB524290:SRN524290 TAX524290:TBJ524290 TKT524290:TLF524290 TUP524290:TVB524290 UEL524290:UEX524290 UOH524290:UOT524290 UYD524290:UYP524290 VHZ524290:VIL524290 VRV524290:VSH524290 WBR524290:WCD524290 WLN524290:WLZ524290 WVJ524290:WVV524290 B589826:N589826 IX589826:JJ589826 ST589826:TF589826 ACP589826:ADB589826 AML589826:AMX589826 AWH589826:AWT589826 BGD589826:BGP589826 BPZ589826:BQL589826 BZV589826:CAH589826 CJR589826:CKD589826 CTN589826:CTZ589826 DDJ589826:DDV589826 DNF589826:DNR589826 DXB589826:DXN589826 EGX589826:EHJ589826 EQT589826:ERF589826 FAP589826:FBB589826 FKL589826:FKX589826 FUH589826:FUT589826 GED589826:GEP589826 GNZ589826:GOL589826 GXV589826:GYH589826 HHR589826:HID589826 HRN589826:HRZ589826 IBJ589826:IBV589826 ILF589826:ILR589826 IVB589826:IVN589826 JEX589826:JFJ589826 JOT589826:JPF589826 JYP589826:JZB589826 KIL589826:KIX589826 KSH589826:KST589826 LCD589826:LCP589826 LLZ589826:LML589826 LVV589826:LWH589826 MFR589826:MGD589826 MPN589826:MPZ589826 MZJ589826:MZV589826 NJF589826:NJR589826 NTB589826:NTN589826 OCX589826:ODJ589826 OMT589826:ONF589826 OWP589826:OXB589826 PGL589826:PGX589826 PQH589826:PQT589826 QAD589826:QAP589826 QJZ589826:QKL589826 QTV589826:QUH589826 RDR589826:RED589826 RNN589826:RNZ589826 RXJ589826:RXV589826 SHF589826:SHR589826 SRB589826:SRN589826 TAX589826:TBJ589826 TKT589826:TLF589826 TUP589826:TVB589826 UEL589826:UEX589826 UOH589826:UOT589826 UYD589826:UYP589826 VHZ589826:VIL589826 VRV589826:VSH589826 WBR589826:WCD589826 WLN589826:WLZ589826 WVJ589826:WVV589826 B655362:N655362 IX655362:JJ655362 ST655362:TF655362 ACP655362:ADB655362 AML655362:AMX655362 AWH655362:AWT655362 BGD655362:BGP655362 BPZ655362:BQL655362 BZV655362:CAH655362 CJR655362:CKD655362 CTN655362:CTZ655362 DDJ655362:DDV655362 DNF655362:DNR655362 DXB655362:DXN655362 EGX655362:EHJ655362 EQT655362:ERF655362 FAP655362:FBB655362 FKL655362:FKX655362 FUH655362:FUT655362 GED655362:GEP655362 GNZ655362:GOL655362 GXV655362:GYH655362 HHR655362:HID655362 HRN655362:HRZ655362 IBJ655362:IBV655362 ILF655362:ILR655362 IVB655362:IVN655362 JEX655362:JFJ655362 JOT655362:JPF655362 JYP655362:JZB655362 KIL655362:KIX655362 KSH655362:KST655362 LCD655362:LCP655362 LLZ655362:LML655362 LVV655362:LWH655362 MFR655362:MGD655362 MPN655362:MPZ655362 MZJ655362:MZV655362 NJF655362:NJR655362 NTB655362:NTN655362 OCX655362:ODJ655362 OMT655362:ONF655362 OWP655362:OXB655362 PGL655362:PGX655362 PQH655362:PQT655362 QAD655362:QAP655362 QJZ655362:QKL655362 QTV655362:QUH655362 RDR655362:RED655362 RNN655362:RNZ655362 RXJ655362:RXV655362 SHF655362:SHR655362 SRB655362:SRN655362 TAX655362:TBJ655362 TKT655362:TLF655362 TUP655362:TVB655362 UEL655362:UEX655362 UOH655362:UOT655362 UYD655362:UYP655362 VHZ655362:VIL655362 VRV655362:VSH655362 WBR655362:WCD655362 WLN655362:WLZ655362 WVJ655362:WVV655362 B720898:N720898 IX720898:JJ720898 ST720898:TF720898 ACP720898:ADB720898 AML720898:AMX720898 AWH720898:AWT720898 BGD720898:BGP720898 BPZ720898:BQL720898 BZV720898:CAH720898 CJR720898:CKD720898 CTN720898:CTZ720898 DDJ720898:DDV720898 DNF720898:DNR720898 DXB720898:DXN720898 EGX720898:EHJ720898 EQT720898:ERF720898 FAP720898:FBB720898 FKL720898:FKX720898 FUH720898:FUT720898 GED720898:GEP720898 GNZ720898:GOL720898 GXV720898:GYH720898 HHR720898:HID720898 HRN720898:HRZ720898 IBJ720898:IBV720898 ILF720898:ILR720898 IVB720898:IVN720898 JEX720898:JFJ720898 JOT720898:JPF720898 JYP720898:JZB720898 KIL720898:KIX720898 KSH720898:KST720898 LCD720898:LCP720898 LLZ720898:LML720898 LVV720898:LWH720898 MFR720898:MGD720898 MPN720898:MPZ720898 MZJ720898:MZV720898 NJF720898:NJR720898 NTB720898:NTN720898 OCX720898:ODJ720898 OMT720898:ONF720898 OWP720898:OXB720898 PGL720898:PGX720898 PQH720898:PQT720898 QAD720898:QAP720898 QJZ720898:QKL720898 QTV720898:QUH720898 RDR720898:RED720898 RNN720898:RNZ720898 RXJ720898:RXV720898 SHF720898:SHR720898 SRB720898:SRN720898 TAX720898:TBJ720898 TKT720898:TLF720898 TUP720898:TVB720898 UEL720898:UEX720898 UOH720898:UOT720898 UYD720898:UYP720898 VHZ720898:VIL720898 VRV720898:VSH720898 WBR720898:WCD720898 WLN720898:WLZ720898 WVJ720898:WVV720898 B786434:N786434 IX786434:JJ786434 ST786434:TF786434 ACP786434:ADB786434 AML786434:AMX786434 AWH786434:AWT786434 BGD786434:BGP786434 BPZ786434:BQL786434 BZV786434:CAH786434 CJR786434:CKD786434 CTN786434:CTZ786434 DDJ786434:DDV786434 DNF786434:DNR786434 DXB786434:DXN786434 EGX786434:EHJ786434 EQT786434:ERF786434 FAP786434:FBB786434 FKL786434:FKX786434 FUH786434:FUT786434 GED786434:GEP786434 GNZ786434:GOL786434 GXV786434:GYH786434 HHR786434:HID786434 HRN786434:HRZ786434 IBJ786434:IBV786434 ILF786434:ILR786434 IVB786434:IVN786434 JEX786434:JFJ786434 JOT786434:JPF786434 JYP786434:JZB786434 KIL786434:KIX786434 KSH786434:KST786434 LCD786434:LCP786434 LLZ786434:LML786434 LVV786434:LWH786434 MFR786434:MGD786434 MPN786434:MPZ786434 MZJ786434:MZV786434 NJF786434:NJR786434 NTB786434:NTN786434 OCX786434:ODJ786434 OMT786434:ONF786434 OWP786434:OXB786434 PGL786434:PGX786434 PQH786434:PQT786434 QAD786434:QAP786434 QJZ786434:QKL786434 QTV786434:QUH786434 RDR786434:RED786434 RNN786434:RNZ786434 RXJ786434:RXV786434 SHF786434:SHR786434 SRB786434:SRN786434 TAX786434:TBJ786434 TKT786434:TLF786434 TUP786434:TVB786434 UEL786434:UEX786434 UOH786434:UOT786434 UYD786434:UYP786434 VHZ786434:VIL786434 VRV786434:VSH786434 WBR786434:WCD786434 WLN786434:WLZ786434 WVJ786434:WVV786434 B851970:N851970 IX851970:JJ851970 ST851970:TF851970 ACP851970:ADB851970 AML851970:AMX851970 AWH851970:AWT851970 BGD851970:BGP851970 BPZ851970:BQL851970 BZV851970:CAH851970 CJR851970:CKD851970 CTN851970:CTZ851970 DDJ851970:DDV851970 DNF851970:DNR851970 DXB851970:DXN851970 EGX851970:EHJ851970 EQT851970:ERF851970 FAP851970:FBB851970 FKL851970:FKX851970 FUH851970:FUT851970 GED851970:GEP851970 GNZ851970:GOL851970 GXV851970:GYH851970 HHR851970:HID851970 HRN851970:HRZ851970 IBJ851970:IBV851970 ILF851970:ILR851970 IVB851970:IVN851970 JEX851970:JFJ851970 JOT851970:JPF851970 JYP851970:JZB851970 KIL851970:KIX851970 KSH851970:KST851970 LCD851970:LCP851970 LLZ851970:LML851970 LVV851970:LWH851970 MFR851970:MGD851970 MPN851970:MPZ851970 MZJ851970:MZV851970 NJF851970:NJR851970 NTB851970:NTN851970 OCX851970:ODJ851970 OMT851970:ONF851970 OWP851970:OXB851970 PGL851970:PGX851970 PQH851970:PQT851970 QAD851970:QAP851970 QJZ851970:QKL851970 QTV851970:QUH851970 RDR851970:RED851970 RNN851970:RNZ851970 RXJ851970:RXV851970 SHF851970:SHR851970 SRB851970:SRN851970 TAX851970:TBJ851970 TKT851970:TLF851970 TUP851970:TVB851970 UEL851970:UEX851970 UOH851970:UOT851970 UYD851970:UYP851970 VHZ851970:VIL851970 VRV851970:VSH851970 WBR851970:WCD851970 WLN851970:WLZ851970 WVJ851970:WVV851970 B917506:N917506 IX917506:JJ917506 ST917506:TF917506 ACP917506:ADB917506 AML917506:AMX917506 AWH917506:AWT917506 BGD917506:BGP917506 BPZ917506:BQL917506 BZV917506:CAH917506 CJR917506:CKD917506 CTN917506:CTZ917506 DDJ917506:DDV917506 DNF917506:DNR917506 DXB917506:DXN917506 EGX917506:EHJ917506 EQT917506:ERF917506 FAP917506:FBB917506 FKL917506:FKX917506 FUH917506:FUT917506 GED917506:GEP917506 GNZ917506:GOL917506 GXV917506:GYH917506 HHR917506:HID917506 HRN917506:HRZ917506 IBJ917506:IBV917506 ILF917506:ILR917506 IVB917506:IVN917506 JEX917506:JFJ917506 JOT917506:JPF917506 JYP917506:JZB917506 KIL917506:KIX917506 KSH917506:KST917506 LCD917506:LCP917506 LLZ917506:LML917506 LVV917506:LWH917506 MFR917506:MGD917506 MPN917506:MPZ917506 MZJ917506:MZV917506 NJF917506:NJR917506 NTB917506:NTN917506 OCX917506:ODJ917506 OMT917506:ONF917506 OWP917506:OXB917506 PGL917506:PGX917506 PQH917506:PQT917506 QAD917506:QAP917506 QJZ917506:QKL917506 QTV917506:QUH917506 RDR917506:RED917506 RNN917506:RNZ917506 RXJ917506:RXV917506 SHF917506:SHR917506 SRB917506:SRN917506 TAX917506:TBJ917506 TKT917506:TLF917506 TUP917506:TVB917506 UEL917506:UEX917506 UOH917506:UOT917506 UYD917506:UYP917506 VHZ917506:VIL917506 VRV917506:VSH917506 WBR917506:WCD917506 WLN917506:WLZ917506 WVJ917506:WVV917506 B983042:N983042 IX983042:JJ983042 ST983042:TF983042 ACP983042:ADB983042 AML983042:AMX983042 AWH983042:AWT983042 BGD983042:BGP983042 BPZ983042:BQL983042 BZV983042:CAH983042 CJR983042:CKD983042 CTN983042:CTZ983042 DDJ983042:DDV983042 DNF983042:DNR983042 DXB983042:DXN983042 EGX983042:EHJ983042 EQT983042:ERF983042 FAP983042:FBB983042 FKL983042:FKX983042 FUH983042:FUT983042 GED983042:GEP983042 GNZ983042:GOL983042 GXV983042:GYH983042 HHR983042:HID983042 HRN983042:HRZ983042 IBJ983042:IBV983042 ILF983042:ILR983042 IVB983042:IVN983042 JEX983042:JFJ983042 JOT983042:JPF983042 JYP983042:JZB983042 KIL983042:KIX983042 KSH983042:KST983042 LCD983042:LCP983042 LLZ983042:LML983042 LVV983042:LWH983042 MFR983042:MGD983042 MPN983042:MPZ983042 MZJ983042:MZV983042 NJF983042:NJR983042 NTB983042:NTN983042 OCX983042:ODJ983042 OMT983042:ONF983042 OWP983042:OXB983042 PGL983042:PGX983042 PQH983042:PQT983042 QAD983042:QAP983042 QJZ983042:QKL983042 QTV983042:QUH983042 RDR983042:RED983042 RNN983042:RNZ983042 RXJ983042:RXV983042 SHF983042:SHR983042 SRB983042:SRN983042 TAX983042:TBJ983042 TKT983042:TLF983042 TUP983042:TVB983042 UEL983042:UEX983042 UOH983042:UOT983042 UYD983042:UYP983042 VHZ983042:VIL983042 VRV983042:VSH983042 WBR983042:WCD983042 WLN983042:WLZ983042 WVJ983042:WVV983042 J65540:N65540 JF65540:JJ65540 TB65540:TF65540 ACX65540:ADB65540 AMT65540:AMX65540 AWP65540:AWT65540 BGL65540:BGP65540 BQH65540:BQL65540 CAD65540:CAH65540 CJZ65540:CKD65540 CTV65540:CTZ65540 DDR65540:DDV65540 DNN65540:DNR65540 DXJ65540:DXN65540 EHF65540:EHJ65540 ERB65540:ERF65540 FAX65540:FBB65540 FKT65540:FKX65540 FUP65540:FUT65540 GEL65540:GEP65540 GOH65540:GOL65540 GYD65540:GYH65540 HHZ65540:HID65540 HRV65540:HRZ65540 IBR65540:IBV65540 ILN65540:ILR65540 IVJ65540:IVN65540 JFF65540:JFJ65540 JPB65540:JPF65540 JYX65540:JZB65540 KIT65540:KIX65540 KSP65540:KST65540 LCL65540:LCP65540 LMH65540:LML65540 LWD65540:LWH65540 MFZ65540:MGD65540 MPV65540:MPZ65540 MZR65540:MZV65540 NJN65540:NJR65540 NTJ65540:NTN65540 ODF65540:ODJ65540 ONB65540:ONF65540 OWX65540:OXB65540 PGT65540:PGX65540 PQP65540:PQT65540 QAL65540:QAP65540 QKH65540:QKL65540 QUD65540:QUH65540 RDZ65540:RED65540 RNV65540:RNZ65540 RXR65540:RXV65540 SHN65540:SHR65540 SRJ65540:SRN65540 TBF65540:TBJ65540 TLB65540:TLF65540 TUX65540:TVB65540 UET65540:UEX65540 UOP65540:UOT65540 UYL65540:UYP65540 VIH65540:VIL65540 VSD65540:VSH65540 WBZ65540:WCD65540 WLV65540:WLZ65540 WVR65540:WVV65540 J131076:N131076 JF131076:JJ131076 TB131076:TF131076 ACX131076:ADB131076 AMT131076:AMX131076 AWP131076:AWT131076 BGL131076:BGP131076 BQH131076:BQL131076 CAD131076:CAH131076 CJZ131076:CKD131076 CTV131076:CTZ131076 DDR131076:DDV131076 DNN131076:DNR131076 DXJ131076:DXN131076 EHF131076:EHJ131076 ERB131076:ERF131076 FAX131076:FBB131076 FKT131076:FKX131076 FUP131076:FUT131076 GEL131076:GEP131076 GOH131076:GOL131076 GYD131076:GYH131076 HHZ131076:HID131076 HRV131076:HRZ131076 IBR131076:IBV131076 ILN131076:ILR131076 IVJ131076:IVN131076 JFF131076:JFJ131076 JPB131076:JPF131076 JYX131076:JZB131076 KIT131076:KIX131076 KSP131076:KST131076 LCL131076:LCP131076 LMH131076:LML131076 LWD131076:LWH131076 MFZ131076:MGD131076 MPV131076:MPZ131076 MZR131076:MZV131076 NJN131076:NJR131076 NTJ131076:NTN131076 ODF131076:ODJ131076 ONB131076:ONF131076 OWX131076:OXB131076 PGT131076:PGX131076 PQP131076:PQT131076 QAL131076:QAP131076 QKH131076:QKL131076 QUD131076:QUH131076 RDZ131076:RED131076 RNV131076:RNZ131076 RXR131076:RXV131076 SHN131076:SHR131076 SRJ131076:SRN131076 TBF131076:TBJ131076 TLB131076:TLF131076 TUX131076:TVB131076 UET131076:UEX131076 UOP131076:UOT131076 UYL131076:UYP131076 VIH131076:VIL131076 VSD131076:VSH131076 WBZ131076:WCD131076 WLV131076:WLZ131076 WVR131076:WVV131076 J196612:N196612 JF196612:JJ196612 TB196612:TF196612 ACX196612:ADB196612 AMT196612:AMX196612 AWP196612:AWT196612 BGL196612:BGP196612 BQH196612:BQL196612 CAD196612:CAH196612 CJZ196612:CKD196612 CTV196612:CTZ196612 DDR196612:DDV196612 DNN196612:DNR196612 DXJ196612:DXN196612 EHF196612:EHJ196612 ERB196612:ERF196612 FAX196612:FBB196612 FKT196612:FKX196612 FUP196612:FUT196612 GEL196612:GEP196612 GOH196612:GOL196612 GYD196612:GYH196612 HHZ196612:HID196612 HRV196612:HRZ196612 IBR196612:IBV196612 ILN196612:ILR196612 IVJ196612:IVN196612 JFF196612:JFJ196612 JPB196612:JPF196612 JYX196612:JZB196612 KIT196612:KIX196612 KSP196612:KST196612 LCL196612:LCP196612 LMH196612:LML196612 LWD196612:LWH196612 MFZ196612:MGD196612 MPV196612:MPZ196612 MZR196612:MZV196612 NJN196612:NJR196612 NTJ196612:NTN196612 ODF196612:ODJ196612 ONB196612:ONF196612 OWX196612:OXB196612 PGT196612:PGX196612 PQP196612:PQT196612 QAL196612:QAP196612 QKH196612:QKL196612 QUD196612:QUH196612 RDZ196612:RED196612 RNV196612:RNZ196612 RXR196612:RXV196612 SHN196612:SHR196612 SRJ196612:SRN196612 TBF196612:TBJ196612 TLB196612:TLF196612 TUX196612:TVB196612 UET196612:UEX196612 UOP196612:UOT196612 UYL196612:UYP196612 VIH196612:VIL196612 VSD196612:VSH196612 WBZ196612:WCD196612 WLV196612:WLZ196612 WVR196612:WVV196612 J262148:N262148 JF262148:JJ262148 TB262148:TF262148 ACX262148:ADB262148 AMT262148:AMX262148 AWP262148:AWT262148 BGL262148:BGP262148 BQH262148:BQL262148 CAD262148:CAH262148 CJZ262148:CKD262148 CTV262148:CTZ262148 DDR262148:DDV262148 DNN262148:DNR262148 DXJ262148:DXN262148 EHF262148:EHJ262148 ERB262148:ERF262148 FAX262148:FBB262148 FKT262148:FKX262148 FUP262148:FUT262148 GEL262148:GEP262148 GOH262148:GOL262148 GYD262148:GYH262148 HHZ262148:HID262148 HRV262148:HRZ262148 IBR262148:IBV262148 ILN262148:ILR262148 IVJ262148:IVN262148 JFF262148:JFJ262148 JPB262148:JPF262148 JYX262148:JZB262148 KIT262148:KIX262148 KSP262148:KST262148 LCL262148:LCP262148 LMH262148:LML262148 LWD262148:LWH262148 MFZ262148:MGD262148 MPV262148:MPZ262148 MZR262148:MZV262148 NJN262148:NJR262148 NTJ262148:NTN262148 ODF262148:ODJ262148 ONB262148:ONF262148 OWX262148:OXB262148 PGT262148:PGX262148 PQP262148:PQT262148 QAL262148:QAP262148 QKH262148:QKL262148 QUD262148:QUH262148 RDZ262148:RED262148 RNV262148:RNZ262148 RXR262148:RXV262148 SHN262148:SHR262148 SRJ262148:SRN262148 TBF262148:TBJ262148 TLB262148:TLF262148 TUX262148:TVB262148 UET262148:UEX262148 UOP262148:UOT262148 UYL262148:UYP262148 VIH262148:VIL262148 VSD262148:VSH262148 WBZ262148:WCD262148 WLV262148:WLZ262148 WVR262148:WVV262148 J327684:N327684 JF327684:JJ327684 TB327684:TF327684 ACX327684:ADB327684 AMT327684:AMX327684 AWP327684:AWT327684 BGL327684:BGP327684 BQH327684:BQL327684 CAD327684:CAH327684 CJZ327684:CKD327684 CTV327684:CTZ327684 DDR327684:DDV327684 DNN327684:DNR327684 DXJ327684:DXN327684 EHF327684:EHJ327684 ERB327684:ERF327684 FAX327684:FBB327684 FKT327684:FKX327684 FUP327684:FUT327684 GEL327684:GEP327684 GOH327684:GOL327684 GYD327684:GYH327684 HHZ327684:HID327684 HRV327684:HRZ327684 IBR327684:IBV327684 ILN327684:ILR327684 IVJ327684:IVN327684 JFF327684:JFJ327684 JPB327684:JPF327684 JYX327684:JZB327684 KIT327684:KIX327684 KSP327684:KST327684 LCL327684:LCP327684 LMH327684:LML327684 LWD327684:LWH327684 MFZ327684:MGD327684 MPV327684:MPZ327684 MZR327684:MZV327684 NJN327684:NJR327684 NTJ327684:NTN327684 ODF327684:ODJ327684 ONB327684:ONF327684 OWX327684:OXB327684 PGT327684:PGX327684 PQP327684:PQT327684 QAL327684:QAP327684 QKH327684:QKL327684 QUD327684:QUH327684 RDZ327684:RED327684 RNV327684:RNZ327684 RXR327684:RXV327684 SHN327684:SHR327684 SRJ327684:SRN327684 TBF327684:TBJ327684 TLB327684:TLF327684 TUX327684:TVB327684 UET327684:UEX327684 UOP327684:UOT327684 UYL327684:UYP327684 VIH327684:VIL327684 VSD327684:VSH327684 WBZ327684:WCD327684 WLV327684:WLZ327684 WVR327684:WVV327684 J393220:N393220 JF393220:JJ393220 TB393220:TF393220 ACX393220:ADB393220 AMT393220:AMX393220 AWP393220:AWT393220 BGL393220:BGP393220 BQH393220:BQL393220 CAD393220:CAH393220 CJZ393220:CKD393220 CTV393220:CTZ393220 DDR393220:DDV393220 DNN393220:DNR393220 DXJ393220:DXN393220 EHF393220:EHJ393220 ERB393220:ERF393220 FAX393220:FBB393220 FKT393220:FKX393220 FUP393220:FUT393220 GEL393220:GEP393220 GOH393220:GOL393220 GYD393220:GYH393220 HHZ393220:HID393220 HRV393220:HRZ393220 IBR393220:IBV393220 ILN393220:ILR393220 IVJ393220:IVN393220 JFF393220:JFJ393220 JPB393220:JPF393220 JYX393220:JZB393220 KIT393220:KIX393220 KSP393220:KST393220 LCL393220:LCP393220 LMH393220:LML393220 LWD393220:LWH393220 MFZ393220:MGD393220 MPV393220:MPZ393220 MZR393220:MZV393220 NJN393220:NJR393220 NTJ393220:NTN393220 ODF393220:ODJ393220 ONB393220:ONF393220 OWX393220:OXB393220 PGT393220:PGX393220 PQP393220:PQT393220 QAL393220:QAP393220 QKH393220:QKL393220 QUD393220:QUH393220 RDZ393220:RED393220 RNV393220:RNZ393220 RXR393220:RXV393220 SHN393220:SHR393220 SRJ393220:SRN393220 TBF393220:TBJ393220 TLB393220:TLF393220 TUX393220:TVB393220 UET393220:UEX393220 UOP393220:UOT393220 UYL393220:UYP393220 VIH393220:VIL393220 VSD393220:VSH393220 WBZ393220:WCD393220 WLV393220:WLZ393220 WVR393220:WVV393220 J458756:N458756 JF458756:JJ458756 TB458756:TF458756 ACX458756:ADB458756 AMT458756:AMX458756 AWP458756:AWT458756 BGL458756:BGP458756 BQH458756:BQL458756 CAD458756:CAH458756 CJZ458756:CKD458756 CTV458756:CTZ458756 DDR458756:DDV458756 DNN458756:DNR458756 DXJ458756:DXN458756 EHF458756:EHJ458756 ERB458756:ERF458756 FAX458756:FBB458756 FKT458756:FKX458756 FUP458756:FUT458756 GEL458756:GEP458756 GOH458756:GOL458756 GYD458756:GYH458756 HHZ458756:HID458756 HRV458756:HRZ458756 IBR458756:IBV458756 ILN458756:ILR458756 IVJ458756:IVN458756 JFF458756:JFJ458756 JPB458756:JPF458756 JYX458756:JZB458756 KIT458756:KIX458756 KSP458756:KST458756 LCL458756:LCP458756 LMH458756:LML458756 LWD458756:LWH458756 MFZ458756:MGD458756 MPV458756:MPZ458756 MZR458756:MZV458756 NJN458756:NJR458756 NTJ458756:NTN458756 ODF458756:ODJ458756 ONB458756:ONF458756 OWX458756:OXB458756 PGT458756:PGX458756 PQP458756:PQT458756 QAL458756:QAP458756 QKH458756:QKL458756 QUD458756:QUH458756 RDZ458756:RED458756 RNV458756:RNZ458756 RXR458756:RXV458756 SHN458756:SHR458756 SRJ458756:SRN458756 TBF458756:TBJ458756 TLB458756:TLF458756 TUX458756:TVB458756 UET458756:UEX458756 UOP458756:UOT458756 UYL458756:UYP458756 VIH458756:VIL458756 VSD458756:VSH458756 WBZ458756:WCD458756 WLV458756:WLZ458756 WVR458756:WVV458756 J524292:N524292 JF524292:JJ524292 TB524292:TF524292 ACX524292:ADB524292 AMT524292:AMX524292 AWP524292:AWT524292 BGL524292:BGP524292 BQH524292:BQL524292 CAD524292:CAH524292 CJZ524292:CKD524292 CTV524292:CTZ524292 DDR524292:DDV524292 DNN524292:DNR524292 DXJ524292:DXN524292 EHF524292:EHJ524292 ERB524292:ERF524292 FAX524292:FBB524292 FKT524292:FKX524292 FUP524292:FUT524292 GEL524292:GEP524292 GOH524292:GOL524292 GYD524292:GYH524292 HHZ524292:HID524292 HRV524292:HRZ524292 IBR524292:IBV524292 ILN524292:ILR524292 IVJ524292:IVN524292 JFF524292:JFJ524292 JPB524292:JPF524292 JYX524292:JZB524292 KIT524292:KIX524292 KSP524292:KST524292 LCL524292:LCP524292 LMH524292:LML524292 LWD524292:LWH524292 MFZ524292:MGD524292 MPV524292:MPZ524292 MZR524292:MZV524292 NJN524292:NJR524292 NTJ524292:NTN524292 ODF524292:ODJ524292 ONB524292:ONF524292 OWX524292:OXB524292 PGT524292:PGX524292 PQP524292:PQT524292 QAL524292:QAP524292 QKH524292:QKL524292 QUD524292:QUH524292 RDZ524292:RED524292 RNV524292:RNZ524292 RXR524292:RXV524292 SHN524292:SHR524292 SRJ524292:SRN524292 TBF524292:TBJ524292 TLB524292:TLF524292 TUX524292:TVB524292 UET524292:UEX524292 UOP524292:UOT524292 UYL524292:UYP524292 VIH524292:VIL524292 VSD524292:VSH524292 WBZ524292:WCD524292 WLV524292:WLZ524292 WVR524292:WVV524292 J589828:N589828 JF589828:JJ589828 TB589828:TF589828 ACX589828:ADB589828 AMT589828:AMX589828 AWP589828:AWT589828 BGL589828:BGP589828 BQH589828:BQL589828 CAD589828:CAH589828 CJZ589828:CKD589828 CTV589828:CTZ589828 DDR589828:DDV589828 DNN589828:DNR589828 DXJ589828:DXN589828 EHF589828:EHJ589828 ERB589828:ERF589828 FAX589828:FBB589828 FKT589828:FKX589828 FUP589828:FUT589828 GEL589828:GEP589828 GOH589828:GOL589828 GYD589828:GYH589828 HHZ589828:HID589828 HRV589828:HRZ589828 IBR589828:IBV589828 ILN589828:ILR589828 IVJ589828:IVN589828 JFF589828:JFJ589828 JPB589828:JPF589828 JYX589828:JZB589828 KIT589828:KIX589828 KSP589828:KST589828 LCL589828:LCP589828 LMH589828:LML589828 LWD589828:LWH589828 MFZ589828:MGD589828 MPV589828:MPZ589828 MZR589828:MZV589828 NJN589828:NJR589828 NTJ589828:NTN589828 ODF589828:ODJ589828 ONB589828:ONF589828 OWX589828:OXB589828 PGT589828:PGX589828 PQP589828:PQT589828 QAL589828:QAP589828 QKH589828:QKL589828 QUD589828:QUH589828 RDZ589828:RED589828 RNV589828:RNZ589828 RXR589828:RXV589828 SHN589828:SHR589828 SRJ589828:SRN589828 TBF589828:TBJ589828 TLB589828:TLF589828 TUX589828:TVB589828 UET589828:UEX589828 UOP589828:UOT589828 UYL589828:UYP589828 VIH589828:VIL589828 VSD589828:VSH589828 WBZ589828:WCD589828 WLV589828:WLZ589828 WVR589828:WVV589828 J655364:N655364 JF655364:JJ655364 TB655364:TF655364 ACX655364:ADB655364 AMT655364:AMX655364 AWP655364:AWT655364 BGL655364:BGP655364 BQH655364:BQL655364 CAD655364:CAH655364 CJZ655364:CKD655364 CTV655364:CTZ655364 DDR655364:DDV655364 DNN655364:DNR655364 DXJ655364:DXN655364 EHF655364:EHJ655364 ERB655364:ERF655364 FAX655364:FBB655364 FKT655364:FKX655364 FUP655364:FUT655364 GEL655364:GEP655364 GOH655364:GOL655364 GYD655364:GYH655364 HHZ655364:HID655364 HRV655364:HRZ655364 IBR655364:IBV655364 ILN655364:ILR655364 IVJ655364:IVN655364 JFF655364:JFJ655364 JPB655364:JPF655364 JYX655364:JZB655364 KIT655364:KIX655364 KSP655364:KST655364 LCL655364:LCP655364 LMH655364:LML655364 LWD655364:LWH655364 MFZ655364:MGD655364 MPV655364:MPZ655364 MZR655364:MZV655364 NJN655364:NJR655364 NTJ655364:NTN655364 ODF655364:ODJ655364 ONB655364:ONF655364 OWX655364:OXB655364 PGT655364:PGX655364 PQP655364:PQT655364 QAL655364:QAP655364 QKH655364:QKL655364 QUD655364:QUH655364 RDZ655364:RED655364 RNV655364:RNZ655364 RXR655364:RXV655364 SHN655364:SHR655364 SRJ655364:SRN655364 TBF655364:TBJ655364 TLB655364:TLF655364 TUX655364:TVB655364 UET655364:UEX655364 UOP655364:UOT655364 UYL655364:UYP655364 VIH655364:VIL655364 VSD655364:VSH655364 WBZ655364:WCD655364 WLV655364:WLZ655364 WVR655364:WVV655364 J720900:N720900 JF720900:JJ720900 TB720900:TF720900 ACX720900:ADB720900 AMT720900:AMX720900 AWP720900:AWT720900 BGL720900:BGP720900 BQH720900:BQL720900 CAD720900:CAH720900 CJZ720900:CKD720900 CTV720900:CTZ720900 DDR720900:DDV720900 DNN720900:DNR720900 DXJ720900:DXN720900 EHF720900:EHJ720900 ERB720900:ERF720900 FAX720900:FBB720900 FKT720900:FKX720900 FUP720900:FUT720900 GEL720900:GEP720900 GOH720900:GOL720900 GYD720900:GYH720900 HHZ720900:HID720900 HRV720900:HRZ720900 IBR720900:IBV720900 ILN720900:ILR720900 IVJ720900:IVN720900 JFF720900:JFJ720900 JPB720900:JPF720900 JYX720900:JZB720900 KIT720900:KIX720900 KSP720900:KST720900 LCL720900:LCP720900 LMH720900:LML720900 LWD720900:LWH720900 MFZ720900:MGD720900 MPV720900:MPZ720900 MZR720900:MZV720900 NJN720900:NJR720900 NTJ720900:NTN720900 ODF720900:ODJ720900 ONB720900:ONF720900 OWX720900:OXB720900 PGT720900:PGX720900 PQP720900:PQT720900 QAL720900:QAP720900 QKH720900:QKL720900 QUD720900:QUH720900 RDZ720900:RED720900 RNV720900:RNZ720900 RXR720900:RXV720900 SHN720900:SHR720900 SRJ720900:SRN720900 TBF720900:TBJ720900 TLB720900:TLF720900 TUX720900:TVB720900 UET720900:UEX720900 UOP720900:UOT720900 UYL720900:UYP720900 VIH720900:VIL720900 VSD720900:VSH720900 WBZ720900:WCD720900 WLV720900:WLZ720900 WVR720900:WVV720900 J786436:N786436 JF786436:JJ786436 TB786436:TF786436 ACX786436:ADB786436 AMT786436:AMX786436 AWP786436:AWT786436 BGL786436:BGP786436 BQH786436:BQL786436 CAD786436:CAH786436 CJZ786436:CKD786436 CTV786436:CTZ786436 DDR786436:DDV786436 DNN786436:DNR786436 DXJ786436:DXN786436 EHF786436:EHJ786436 ERB786436:ERF786436 FAX786436:FBB786436 FKT786436:FKX786436 FUP786436:FUT786436 GEL786436:GEP786436 GOH786436:GOL786436 GYD786436:GYH786436 HHZ786436:HID786436 HRV786436:HRZ786436 IBR786436:IBV786436 ILN786436:ILR786436 IVJ786436:IVN786436 JFF786436:JFJ786436 JPB786436:JPF786436 JYX786436:JZB786436 KIT786436:KIX786436 KSP786436:KST786436 LCL786436:LCP786436 LMH786436:LML786436 LWD786436:LWH786436 MFZ786436:MGD786436 MPV786436:MPZ786436 MZR786436:MZV786436 NJN786436:NJR786436 NTJ786436:NTN786436 ODF786436:ODJ786436 ONB786436:ONF786436 OWX786436:OXB786436 PGT786436:PGX786436 PQP786436:PQT786436 QAL786436:QAP786436 QKH786436:QKL786436 QUD786436:QUH786436 RDZ786436:RED786436 RNV786436:RNZ786436 RXR786436:RXV786436 SHN786436:SHR786436 SRJ786436:SRN786436 TBF786436:TBJ786436 TLB786436:TLF786436 TUX786436:TVB786436 UET786436:UEX786436 UOP786436:UOT786436 UYL786436:UYP786436 VIH786436:VIL786436 VSD786436:VSH786436 WBZ786436:WCD786436 WLV786436:WLZ786436 WVR786436:WVV786436 J851972:N851972 JF851972:JJ851972 TB851972:TF851972 ACX851972:ADB851972 AMT851972:AMX851972 AWP851972:AWT851972 BGL851972:BGP851972 BQH851972:BQL851972 CAD851972:CAH851972 CJZ851972:CKD851972 CTV851972:CTZ851972 DDR851972:DDV851972 DNN851972:DNR851972 DXJ851972:DXN851972 EHF851972:EHJ851972 ERB851972:ERF851972 FAX851972:FBB851972 FKT851972:FKX851972 FUP851972:FUT851972 GEL851972:GEP851972 GOH851972:GOL851972 GYD851972:GYH851972 HHZ851972:HID851972 HRV851972:HRZ851972 IBR851972:IBV851972 ILN851972:ILR851972 IVJ851972:IVN851972 JFF851972:JFJ851972 JPB851972:JPF851972 JYX851972:JZB851972 KIT851972:KIX851972 KSP851972:KST851972 LCL851972:LCP851972 LMH851972:LML851972 LWD851972:LWH851972 MFZ851972:MGD851972 MPV851972:MPZ851972 MZR851972:MZV851972 NJN851972:NJR851972 NTJ851972:NTN851972 ODF851972:ODJ851972 ONB851972:ONF851972 OWX851972:OXB851972 PGT851972:PGX851972 PQP851972:PQT851972 QAL851972:QAP851972 QKH851972:QKL851972 QUD851972:QUH851972 RDZ851972:RED851972 RNV851972:RNZ851972 RXR851972:RXV851972 SHN851972:SHR851972 SRJ851972:SRN851972 TBF851972:TBJ851972 TLB851972:TLF851972 TUX851972:TVB851972 UET851972:UEX851972 UOP851972:UOT851972 UYL851972:UYP851972 VIH851972:VIL851972 VSD851972:VSH851972 WBZ851972:WCD851972 WLV851972:WLZ851972 WVR851972:WVV851972 J917508:N917508 JF917508:JJ917508 TB917508:TF917508 ACX917508:ADB917508 AMT917508:AMX917508 AWP917508:AWT917508 BGL917508:BGP917508 BQH917508:BQL917508 CAD917508:CAH917508 CJZ917508:CKD917508 CTV917508:CTZ917508 DDR917508:DDV917508 DNN917508:DNR917508 DXJ917508:DXN917508 EHF917508:EHJ917508 ERB917508:ERF917508 FAX917508:FBB917508 FKT917508:FKX917508 FUP917508:FUT917508 GEL917508:GEP917508 GOH917508:GOL917508 GYD917508:GYH917508 HHZ917508:HID917508 HRV917508:HRZ917508 IBR917508:IBV917508 ILN917508:ILR917508 IVJ917508:IVN917508 JFF917508:JFJ917508 JPB917508:JPF917508 JYX917508:JZB917508 KIT917508:KIX917508 KSP917508:KST917508 LCL917508:LCP917508 LMH917508:LML917508 LWD917508:LWH917508 MFZ917508:MGD917508 MPV917508:MPZ917508 MZR917508:MZV917508 NJN917508:NJR917508 NTJ917508:NTN917508 ODF917508:ODJ917508 ONB917508:ONF917508 OWX917508:OXB917508 PGT917508:PGX917508 PQP917508:PQT917508 QAL917508:QAP917508 QKH917508:QKL917508 QUD917508:QUH917508 RDZ917508:RED917508 RNV917508:RNZ917508 RXR917508:RXV917508 SHN917508:SHR917508 SRJ917508:SRN917508 TBF917508:TBJ917508 TLB917508:TLF917508 TUX917508:TVB917508 UET917508:UEX917508 UOP917508:UOT917508 UYL917508:UYP917508 VIH917508:VIL917508 VSD917508:VSH917508 WBZ917508:WCD917508 WLV917508:WLZ917508 WVR917508:WVV917508 J983044:N983044 JF983044:JJ983044 TB983044:TF983044 ACX983044:ADB983044 AMT983044:AMX983044 AWP983044:AWT983044 BGL983044:BGP983044 BQH983044:BQL983044 CAD983044:CAH983044 CJZ983044:CKD983044 CTV983044:CTZ983044 DDR983044:DDV983044 DNN983044:DNR983044 DXJ983044:DXN983044 EHF983044:EHJ983044 ERB983044:ERF983044 FAX983044:FBB983044 FKT983044:FKX983044 FUP983044:FUT983044 GEL983044:GEP983044 GOH983044:GOL983044 GYD983044:GYH983044 HHZ983044:HID983044 HRV983044:HRZ983044 IBR983044:IBV983044 ILN983044:ILR983044 IVJ983044:IVN983044 JFF983044:JFJ983044 JPB983044:JPF983044 JYX983044:JZB983044 KIT983044:KIX983044 KSP983044:KST983044 LCL983044:LCP983044 LMH983044:LML983044 LWD983044:LWH983044 MFZ983044:MGD983044 MPV983044:MPZ983044 MZR983044:MZV983044 NJN983044:NJR983044 NTJ983044:NTN983044 ODF983044:ODJ983044 ONB983044:ONF983044 OWX983044:OXB983044 PGT983044:PGX983044 PQP983044:PQT983044 QAL983044:QAP983044 QKH983044:QKL983044 QUD983044:QUH983044 RDZ983044:RED983044 RNV983044:RNZ983044 RXR983044:RXV983044 SHN983044:SHR983044 SRJ983044:SRN983044 TBF983044:TBJ983044 TLB983044:TLF983044 TUX983044:TVB983044 UET983044:UEX983044 UOP983044:UOT983044 UYL983044:UYP983044 VIH983044:VIL983044 VSD983044:VSH983044 WBZ983044:WCD983044 WLV983044:WLZ983044 WVR983044:WVV983044 B65542:N65542 IX65542:JJ65542 ST65542:TF65542 ACP65542:ADB65542 AML65542:AMX65542 AWH65542:AWT65542 BGD65542:BGP65542 BPZ65542:BQL65542 BZV65542:CAH65542 CJR65542:CKD65542 CTN65542:CTZ65542 DDJ65542:DDV65542 DNF65542:DNR65542 DXB65542:DXN65542 EGX65542:EHJ65542 EQT65542:ERF65542 FAP65542:FBB65542 FKL65542:FKX65542 FUH65542:FUT65542 GED65542:GEP65542 GNZ65542:GOL65542 GXV65542:GYH65542 HHR65542:HID65542 HRN65542:HRZ65542 IBJ65542:IBV65542 ILF65542:ILR65542 IVB65542:IVN65542 JEX65542:JFJ65542 JOT65542:JPF65542 JYP65542:JZB65542 KIL65542:KIX65542 KSH65542:KST65542 LCD65542:LCP65542 LLZ65542:LML65542 LVV65542:LWH65542 MFR65542:MGD65542 MPN65542:MPZ65542 MZJ65542:MZV65542 NJF65542:NJR65542 NTB65542:NTN65542 OCX65542:ODJ65542 OMT65542:ONF65542 OWP65542:OXB65542 PGL65542:PGX65542 PQH65542:PQT65542 QAD65542:QAP65542 QJZ65542:QKL65542 QTV65542:QUH65542 RDR65542:RED65542 RNN65542:RNZ65542 RXJ65542:RXV65542 SHF65542:SHR65542 SRB65542:SRN65542 TAX65542:TBJ65542 TKT65542:TLF65542 TUP65542:TVB65542 UEL65542:UEX65542 UOH65542:UOT65542 UYD65542:UYP65542 VHZ65542:VIL65542 VRV65542:VSH65542 WBR65542:WCD65542 WLN65542:WLZ65542 WVJ65542:WVV65542 B131078:N131078 IX131078:JJ131078 ST131078:TF131078 ACP131078:ADB131078 AML131078:AMX131078 AWH131078:AWT131078 BGD131078:BGP131078 BPZ131078:BQL131078 BZV131078:CAH131078 CJR131078:CKD131078 CTN131078:CTZ131078 DDJ131078:DDV131078 DNF131078:DNR131078 DXB131078:DXN131078 EGX131078:EHJ131078 EQT131078:ERF131078 FAP131078:FBB131078 FKL131078:FKX131078 FUH131078:FUT131078 GED131078:GEP131078 GNZ131078:GOL131078 GXV131078:GYH131078 HHR131078:HID131078 HRN131078:HRZ131078 IBJ131078:IBV131078 ILF131078:ILR131078 IVB131078:IVN131078 JEX131078:JFJ131078 JOT131078:JPF131078 JYP131078:JZB131078 KIL131078:KIX131078 KSH131078:KST131078 LCD131078:LCP131078 LLZ131078:LML131078 LVV131078:LWH131078 MFR131078:MGD131078 MPN131078:MPZ131078 MZJ131078:MZV131078 NJF131078:NJR131078 NTB131078:NTN131078 OCX131078:ODJ131078 OMT131078:ONF131078 OWP131078:OXB131078 PGL131078:PGX131078 PQH131078:PQT131078 QAD131078:QAP131078 QJZ131078:QKL131078 QTV131078:QUH131078 RDR131078:RED131078 RNN131078:RNZ131078 RXJ131078:RXV131078 SHF131078:SHR131078 SRB131078:SRN131078 TAX131078:TBJ131078 TKT131078:TLF131078 TUP131078:TVB131078 UEL131078:UEX131078 UOH131078:UOT131078 UYD131078:UYP131078 VHZ131078:VIL131078 VRV131078:VSH131078 WBR131078:WCD131078 WLN131078:WLZ131078 WVJ131078:WVV131078 B196614:N196614 IX196614:JJ196614 ST196614:TF196614 ACP196614:ADB196614 AML196614:AMX196614 AWH196614:AWT196614 BGD196614:BGP196614 BPZ196614:BQL196614 BZV196614:CAH196614 CJR196614:CKD196614 CTN196614:CTZ196614 DDJ196614:DDV196614 DNF196614:DNR196614 DXB196614:DXN196614 EGX196614:EHJ196614 EQT196614:ERF196614 FAP196614:FBB196614 FKL196614:FKX196614 FUH196614:FUT196614 GED196614:GEP196614 GNZ196614:GOL196614 GXV196614:GYH196614 HHR196614:HID196614 HRN196614:HRZ196614 IBJ196614:IBV196614 ILF196614:ILR196614 IVB196614:IVN196614 JEX196614:JFJ196614 JOT196614:JPF196614 JYP196614:JZB196614 KIL196614:KIX196614 KSH196614:KST196614 LCD196614:LCP196614 LLZ196614:LML196614 LVV196614:LWH196614 MFR196614:MGD196614 MPN196614:MPZ196614 MZJ196614:MZV196614 NJF196614:NJR196614 NTB196614:NTN196614 OCX196614:ODJ196614 OMT196614:ONF196614 OWP196614:OXB196614 PGL196614:PGX196614 PQH196614:PQT196614 QAD196614:QAP196614 QJZ196614:QKL196614 QTV196614:QUH196614 RDR196614:RED196614 RNN196614:RNZ196614 RXJ196614:RXV196614 SHF196614:SHR196614 SRB196614:SRN196614 TAX196614:TBJ196614 TKT196614:TLF196614 TUP196614:TVB196614 UEL196614:UEX196614 UOH196614:UOT196614 UYD196614:UYP196614 VHZ196614:VIL196614 VRV196614:VSH196614 WBR196614:WCD196614 WLN196614:WLZ196614 WVJ196614:WVV196614 B262150:N262150 IX262150:JJ262150 ST262150:TF262150 ACP262150:ADB262150 AML262150:AMX262150 AWH262150:AWT262150 BGD262150:BGP262150 BPZ262150:BQL262150 BZV262150:CAH262150 CJR262150:CKD262150 CTN262150:CTZ262150 DDJ262150:DDV262150 DNF262150:DNR262150 DXB262150:DXN262150 EGX262150:EHJ262150 EQT262150:ERF262150 FAP262150:FBB262150 FKL262150:FKX262150 FUH262150:FUT262150 GED262150:GEP262150 GNZ262150:GOL262150 GXV262150:GYH262150 HHR262150:HID262150 HRN262150:HRZ262150 IBJ262150:IBV262150 ILF262150:ILR262150 IVB262150:IVN262150 JEX262150:JFJ262150 JOT262150:JPF262150 JYP262150:JZB262150 KIL262150:KIX262150 KSH262150:KST262150 LCD262150:LCP262150 LLZ262150:LML262150 LVV262150:LWH262150 MFR262150:MGD262150 MPN262150:MPZ262150 MZJ262150:MZV262150 NJF262150:NJR262150 NTB262150:NTN262150 OCX262150:ODJ262150 OMT262150:ONF262150 OWP262150:OXB262150 PGL262150:PGX262150 PQH262150:PQT262150 QAD262150:QAP262150 QJZ262150:QKL262150 QTV262150:QUH262150 RDR262150:RED262150 RNN262150:RNZ262150 RXJ262150:RXV262150 SHF262150:SHR262150 SRB262150:SRN262150 TAX262150:TBJ262150 TKT262150:TLF262150 TUP262150:TVB262150 UEL262150:UEX262150 UOH262150:UOT262150 UYD262150:UYP262150 VHZ262150:VIL262150 VRV262150:VSH262150 WBR262150:WCD262150 WLN262150:WLZ262150 WVJ262150:WVV262150 B327686:N327686 IX327686:JJ327686 ST327686:TF327686 ACP327686:ADB327686 AML327686:AMX327686 AWH327686:AWT327686 BGD327686:BGP327686 BPZ327686:BQL327686 BZV327686:CAH327686 CJR327686:CKD327686 CTN327686:CTZ327686 DDJ327686:DDV327686 DNF327686:DNR327686 DXB327686:DXN327686 EGX327686:EHJ327686 EQT327686:ERF327686 FAP327686:FBB327686 FKL327686:FKX327686 FUH327686:FUT327686 GED327686:GEP327686 GNZ327686:GOL327686 GXV327686:GYH327686 HHR327686:HID327686 HRN327686:HRZ327686 IBJ327686:IBV327686 ILF327686:ILR327686 IVB327686:IVN327686 JEX327686:JFJ327686 JOT327686:JPF327686 JYP327686:JZB327686 KIL327686:KIX327686 KSH327686:KST327686 LCD327686:LCP327686 LLZ327686:LML327686 LVV327686:LWH327686 MFR327686:MGD327686 MPN327686:MPZ327686 MZJ327686:MZV327686 NJF327686:NJR327686 NTB327686:NTN327686 OCX327686:ODJ327686 OMT327686:ONF327686 OWP327686:OXB327686 PGL327686:PGX327686 PQH327686:PQT327686 QAD327686:QAP327686 QJZ327686:QKL327686 QTV327686:QUH327686 RDR327686:RED327686 RNN327686:RNZ327686 RXJ327686:RXV327686 SHF327686:SHR327686 SRB327686:SRN327686 TAX327686:TBJ327686 TKT327686:TLF327686 TUP327686:TVB327686 UEL327686:UEX327686 UOH327686:UOT327686 UYD327686:UYP327686 VHZ327686:VIL327686 VRV327686:VSH327686 WBR327686:WCD327686 WLN327686:WLZ327686 WVJ327686:WVV327686 B393222:N393222 IX393222:JJ393222 ST393222:TF393222 ACP393222:ADB393222 AML393222:AMX393222 AWH393222:AWT393222 BGD393222:BGP393222 BPZ393222:BQL393222 BZV393222:CAH393222 CJR393222:CKD393222 CTN393222:CTZ393222 DDJ393222:DDV393222 DNF393222:DNR393222 DXB393222:DXN393222 EGX393222:EHJ393222 EQT393222:ERF393222 FAP393222:FBB393222 FKL393222:FKX393222 FUH393222:FUT393222 GED393222:GEP393222 GNZ393222:GOL393222 GXV393222:GYH393222 HHR393222:HID393222 HRN393222:HRZ393222 IBJ393222:IBV393222 ILF393222:ILR393222 IVB393222:IVN393222 JEX393222:JFJ393222 JOT393222:JPF393222 JYP393222:JZB393222 KIL393222:KIX393222 KSH393222:KST393222 LCD393222:LCP393222 LLZ393222:LML393222 LVV393222:LWH393222 MFR393222:MGD393222 MPN393222:MPZ393222 MZJ393222:MZV393222 NJF393222:NJR393222 NTB393222:NTN393222 OCX393222:ODJ393222 OMT393222:ONF393222 OWP393222:OXB393222 PGL393222:PGX393222 PQH393222:PQT393222 QAD393222:QAP393222 QJZ393222:QKL393222 QTV393222:QUH393222 RDR393222:RED393222 RNN393222:RNZ393222 RXJ393222:RXV393222 SHF393222:SHR393222 SRB393222:SRN393222 TAX393222:TBJ393222 TKT393222:TLF393222 TUP393222:TVB393222 UEL393222:UEX393222 UOH393222:UOT393222 UYD393222:UYP393222 VHZ393222:VIL393222 VRV393222:VSH393222 WBR393222:WCD393222 WLN393222:WLZ393222 WVJ393222:WVV393222 B458758:N458758 IX458758:JJ458758 ST458758:TF458758 ACP458758:ADB458758 AML458758:AMX458758 AWH458758:AWT458758 BGD458758:BGP458758 BPZ458758:BQL458758 BZV458758:CAH458758 CJR458758:CKD458758 CTN458758:CTZ458758 DDJ458758:DDV458758 DNF458758:DNR458758 DXB458758:DXN458758 EGX458758:EHJ458758 EQT458758:ERF458758 FAP458758:FBB458758 FKL458758:FKX458758 FUH458758:FUT458758 GED458758:GEP458758 GNZ458758:GOL458758 GXV458758:GYH458758 HHR458758:HID458758 HRN458758:HRZ458758 IBJ458758:IBV458758 ILF458758:ILR458758 IVB458758:IVN458758 JEX458758:JFJ458758 JOT458758:JPF458758 JYP458758:JZB458758 KIL458758:KIX458758 KSH458758:KST458758 LCD458758:LCP458758 LLZ458758:LML458758 LVV458758:LWH458758 MFR458758:MGD458758 MPN458758:MPZ458758 MZJ458758:MZV458758 NJF458758:NJR458758 NTB458758:NTN458758 OCX458758:ODJ458758 OMT458758:ONF458758 OWP458758:OXB458758 PGL458758:PGX458758 PQH458758:PQT458758 QAD458758:QAP458758 QJZ458758:QKL458758 QTV458758:QUH458758 RDR458758:RED458758 RNN458758:RNZ458758 RXJ458758:RXV458758 SHF458758:SHR458758 SRB458758:SRN458758 TAX458758:TBJ458758 TKT458758:TLF458758 TUP458758:TVB458758 UEL458758:UEX458758 UOH458758:UOT458758 UYD458758:UYP458758 VHZ458758:VIL458758 VRV458758:VSH458758 WBR458758:WCD458758 WLN458758:WLZ458758 WVJ458758:WVV458758 B524294:N524294 IX524294:JJ524294 ST524294:TF524294 ACP524294:ADB524294 AML524294:AMX524294 AWH524294:AWT524294 BGD524294:BGP524294 BPZ524294:BQL524294 BZV524294:CAH524294 CJR524294:CKD524294 CTN524294:CTZ524294 DDJ524294:DDV524294 DNF524294:DNR524294 DXB524294:DXN524294 EGX524294:EHJ524294 EQT524294:ERF524294 FAP524294:FBB524294 FKL524294:FKX524294 FUH524294:FUT524294 GED524294:GEP524294 GNZ524294:GOL524294 GXV524294:GYH524294 HHR524294:HID524294 HRN524294:HRZ524294 IBJ524294:IBV524294 ILF524294:ILR524294 IVB524294:IVN524294 JEX524294:JFJ524294 JOT524294:JPF524294 JYP524294:JZB524294 KIL524294:KIX524294 KSH524294:KST524294 LCD524294:LCP524294 LLZ524294:LML524294 LVV524294:LWH524294 MFR524294:MGD524294 MPN524294:MPZ524294 MZJ524294:MZV524294 NJF524294:NJR524294 NTB524294:NTN524294 OCX524294:ODJ524294 OMT524294:ONF524294 OWP524294:OXB524294 PGL524294:PGX524294 PQH524294:PQT524294 QAD524294:QAP524294 QJZ524294:QKL524294 QTV524294:QUH524294 RDR524294:RED524294 RNN524294:RNZ524294 RXJ524294:RXV524294 SHF524294:SHR524294 SRB524294:SRN524294 TAX524294:TBJ524294 TKT524294:TLF524294 TUP524294:TVB524294 UEL524294:UEX524294 UOH524294:UOT524294 UYD524294:UYP524294 VHZ524294:VIL524294 VRV524294:VSH524294 WBR524294:WCD524294 WLN524294:WLZ524294 WVJ524294:WVV524294 B589830:N589830 IX589830:JJ589830 ST589830:TF589830 ACP589830:ADB589830 AML589830:AMX589830 AWH589830:AWT589830 BGD589830:BGP589830 BPZ589830:BQL589830 BZV589830:CAH589830 CJR589830:CKD589830 CTN589830:CTZ589830 DDJ589830:DDV589830 DNF589830:DNR589830 DXB589830:DXN589830 EGX589830:EHJ589830 EQT589830:ERF589830 FAP589830:FBB589830 FKL589830:FKX589830 FUH589830:FUT589830 GED589830:GEP589830 GNZ589830:GOL589830 GXV589830:GYH589830 HHR589830:HID589830 HRN589830:HRZ589830 IBJ589830:IBV589830 ILF589830:ILR589830 IVB589830:IVN589830 JEX589830:JFJ589830 JOT589830:JPF589830 JYP589830:JZB589830 KIL589830:KIX589830 KSH589830:KST589830 LCD589830:LCP589830 LLZ589830:LML589830 LVV589830:LWH589830 MFR589830:MGD589830 MPN589830:MPZ589830 MZJ589830:MZV589830 NJF589830:NJR589830 NTB589830:NTN589830 OCX589830:ODJ589830 OMT589830:ONF589830 OWP589830:OXB589830 PGL589830:PGX589830 PQH589830:PQT589830 QAD589830:QAP589830 QJZ589830:QKL589830 QTV589830:QUH589830 RDR589830:RED589830 RNN589830:RNZ589830 RXJ589830:RXV589830 SHF589830:SHR589830 SRB589830:SRN589830 TAX589830:TBJ589830 TKT589830:TLF589830 TUP589830:TVB589830 UEL589830:UEX589830 UOH589830:UOT589830 UYD589830:UYP589830 VHZ589830:VIL589830 VRV589830:VSH589830 WBR589830:WCD589830 WLN589830:WLZ589830 WVJ589830:WVV589830 B655366:N655366 IX655366:JJ655366 ST655366:TF655366 ACP655366:ADB655366 AML655366:AMX655366 AWH655366:AWT655366 BGD655366:BGP655366 BPZ655366:BQL655366 BZV655366:CAH655366 CJR655366:CKD655366 CTN655366:CTZ655366 DDJ655366:DDV655366 DNF655366:DNR655366 DXB655366:DXN655366 EGX655366:EHJ655366 EQT655366:ERF655366 FAP655366:FBB655366 FKL655366:FKX655366 FUH655366:FUT655366 GED655366:GEP655366 GNZ655366:GOL655366 GXV655366:GYH655366 HHR655366:HID655366 HRN655366:HRZ655366 IBJ655366:IBV655366 ILF655366:ILR655366 IVB655366:IVN655366 JEX655366:JFJ655366 JOT655366:JPF655366 JYP655366:JZB655366 KIL655366:KIX655366 KSH655366:KST655366 LCD655366:LCP655366 LLZ655366:LML655366 LVV655366:LWH655366 MFR655366:MGD655366 MPN655366:MPZ655366 MZJ655366:MZV655366 NJF655366:NJR655366 NTB655366:NTN655366 OCX655366:ODJ655366 OMT655366:ONF655366 OWP655366:OXB655366 PGL655366:PGX655366 PQH655366:PQT655366 QAD655366:QAP655366 QJZ655366:QKL655366 QTV655366:QUH655366 RDR655366:RED655366 RNN655366:RNZ655366 RXJ655366:RXV655366 SHF655366:SHR655366 SRB655366:SRN655366 TAX655366:TBJ655366 TKT655366:TLF655366 TUP655366:TVB655366 UEL655366:UEX655366 UOH655366:UOT655366 UYD655366:UYP655366 VHZ655366:VIL655366 VRV655366:VSH655366 WBR655366:WCD655366 WLN655366:WLZ655366 WVJ655366:WVV655366 B720902:N720902 IX720902:JJ720902 ST720902:TF720902 ACP720902:ADB720902 AML720902:AMX720902 AWH720902:AWT720902 BGD720902:BGP720902 BPZ720902:BQL720902 BZV720902:CAH720902 CJR720902:CKD720902 CTN720902:CTZ720902 DDJ720902:DDV720902 DNF720902:DNR720902 DXB720902:DXN720902 EGX720902:EHJ720902 EQT720902:ERF720902 FAP720902:FBB720902 FKL720902:FKX720902 FUH720902:FUT720902 GED720902:GEP720902 GNZ720902:GOL720902 GXV720902:GYH720902 HHR720902:HID720902 HRN720902:HRZ720902 IBJ720902:IBV720902 ILF720902:ILR720902 IVB720902:IVN720902 JEX720902:JFJ720902 JOT720902:JPF720902 JYP720902:JZB720902 KIL720902:KIX720902 KSH720902:KST720902 LCD720902:LCP720902 LLZ720902:LML720902 LVV720902:LWH720902 MFR720902:MGD720902 MPN720902:MPZ720902 MZJ720902:MZV720902 NJF720902:NJR720902 NTB720902:NTN720902 OCX720902:ODJ720902 OMT720902:ONF720902 OWP720902:OXB720902 PGL720902:PGX720902 PQH720902:PQT720902 QAD720902:QAP720902 QJZ720902:QKL720902 QTV720902:QUH720902 RDR720902:RED720902 RNN720902:RNZ720902 RXJ720902:RXV720902 SHF720902:SHR720902 SRB720902:SRN720902 TAX720902:TBJ720902 TKT720902:TLF720902 TUP720902:TVB720902 UEL720902:UEX720902 UOH720902:UOT720902 UYD720902:UYP720902 VHZ720902:VIL720902 VRV720902:VSH720902 WBR720902:WCD720902 WLN720902:WLZ720902 WVJ720902:WVV720902 B786438:N786438 IX786438:JJ786438 ST786438:TF786438 ACP786438:ADB786438 AML786438:AMX786438 AWH786438:AWT786438 BGD786438:BGP786438 BPZ786438:BQL786438 BZV786438:CAH786438 CJR786438:CKD786438 CTN786438:CTZ786438 DDJ786438:DDV786438 DNF786438:DNR786438 DXB786438:DXN786438 EGX786438:EHJ786438 EQT786438:ERF786438 FAP786438:FBB786438 FKL786438:FKX786438 FUH786438:FUT786438 GED786438:GEP786438 GNZ786438:GOL786438 GXV786438:GYH786438 HHR786438:HID786438 HRN786438:HRZ786438 IBJ786438:IBV786438 ILF786438:ILR786438 IVB786438:IVN786438 JEX786438:JFJ786438 JOT786438:JPF786438 JYP786438:JZB786438 KIL786438:KIX786438 KSH786438:KST786438 LCD786438:LCP786438 LLZ786438:LML786438 LVV786438:LWH786438 MFR786438:MGD786438 MPN786438:MPZ786438 MZJ786438:MZV786438 NJF786438:NJR786438 NTB786438:NTN786438 OCX786438:ODJ786438 OMT786438:ONF786438 OWP786438:OXB786438 PGL786438:PGX786438 PQH786438:PQT786438 QAD786438:QAP786438 QJZ786438:QKL786438 QTV786438:QUH786438 RDR786438:RED786438 RNN786438:RNZ786438 RXJ786438:RXV786438 SHF786438:SHR786438 SRB786438:SRN786438 TAX786438:TBJ786438 TKT786438:TLF786438 TUP786438:TVB786438 UEL786438:UEX786438 UOH786438:UOT786438 UYD786438:UYP786438 VHZ786438:VIL786438 VRV786438:VSH786438 WBR786438:WCD786438 WLN786438:WLZ786438 WVJ786438:WVV786438 B851974:N851974 IX851974:JJ851974 ST851974:TF851974 ACP851974:ADB851974 AML851974:AMX851974 AWH851974:AWT851974 BGD851974:BGP851974 BPZ851974:BQL851974 BZV851974:CAH851974 CJR851974:CKD851974 CTN851974:CTZ851974 DDJ851974:DDV851974 DNF851974:DNR851974 DXB851974:DXN851974 EGX851974:EHJ851974 EQT851974:ERF851974 FAP851974:FBB851974 FKL851974:FKX851974 FUH851974:FUT851974 GED851974:GEP851974 GNZ851974:GOL851974 GXV851974:GYH851974 HHR851974:HID851974 HRN851974:HRZ851974 IBJ851974:IBV851974 ILF851974:ILR851974 IVB851974:IVN851974 JEX851974:JFJ851974 JOT851974:JPF851974 JYP851974:JZB851974 KIL851974:KIX851974 KSH851974:KST851974 LCD851974:LCP851974 LLZ851974:LML851974 LVV851974:LWH851974 MFR851974:MGD851974 MPN851974:MPZ851974 MZJ851974:MZV851974 NJF851974:NJR851974 NTB851974:NTN851974 OCX851974:ODJ851974 OMT851974:ONF851974 OWP851974:OXB851974 PGL851974:PGX851974 PQH851974:PQT851974 QAD851974:QAP851974 QJZ851974:QKL851974 QTV851974:QUH851974 RDR851974:RED851974 RNN851974:RNZ851974 RXJ851974:RXV851974 SHF851974:SHR851974 SRB851974:SRN851974 TAX851974:TBJ851974 TKT851974:TLF851974 TUP851974:TVB851974 UEL851974:UEX851974 UOH851974:UOT851974 UYD851974:UYP851974 VHZ851974:VIL851974 VRV851974:VSH851974 WBR851974:WCD851974 WLN851974:WLZ851974 WVJ851974:WVV851974 B917510:N917510 IX917510:JJ917510 ST917510:TF917510 ACP917510:ADB917510 AML917510:AMX917510 AWH917510:AWT917510 BGD917510:BGP917510 BPZ917510:BQL917510 BZV917510:CAH917510 CJR917510:CKD917510 CTN917510:CTZ917510 DDJ917510:DDV917510 DNF917510:DNR917510 DXB917510:DXN917510 EGX917510:EHJ917510 EQT917510:ERF917510 FAP917510:FBB917510 FKL917510:FKX917510 FUH917510:FUT917510 GED917510:GEP917510 GNZ917510:GOL917510 GXV917510:GYH917510 HHR917510:HID917510 HRN917510:HRZ917510 IBJ917510:IBV917510 ILF917510:ILR917510 IVB917510:IVN917510 JEX917510:JFJ917510 JOT917510:JPF917510 JYP917510:JZB917510 KIL917510:KIX917510 KSH917510:KST917510 LCD917510:LCP917510 LLZ917510:LML917510 LVV917510:LWH917510 MFR917510:MGD917510 MPN917510:MPZ917510 MZJ917510:MZV917510 NJF917510:NJR917510 NTB917510:NTN917510 OCX917510:ODJ917510 OMT917510:ONF917510 OWP917510:OXB917510 PGL917510:PGX917510 PQH917510:PQT917510 QAD917510:QAP917510 QJZ917510:QKL917510 QTV917510:QUH917510 RDR917510:RED917510 RNN917510:RNZ917510 RXJ917510:RXV917510 SHF917510:SHR917510 SRB917510:SRN917510 TAX917510:TBJ917510 TKT917510:TLF917510 TUP917510:TVB917510 UEL917510:UEX917510 UOH917510:UOT917510 UYD917510:UYP917510 VHZ917510:VIL917510 VRV917510:VSH917510 WBR917510:WCD917510 WLN917510:WLZ917510 WVJ917510:WVV917510 B983046:N983046 IX983046:JJ983046 ST983046:TF983046 ACP983046:ADB983046 AML983046:AMX983046 AWH983046:AWT983046 BGD983046:BGP983046 BPZ983046:BQL983046 BZV983046:CAH983046 CJR983046:CKD983046 CTN983046:CTZ983046 DDJ983046:DDV983046 DNF983046:DNR983046 DXB983046:DXN983046 EGX983046:EHJ983046 EQT983046:ERF983046 FAP983046:FBB983046 FKL983046:FKX983046 FUH983046:FUT983046 GED983046:GEP983046 GNZ983046:GOL983046 GXV983046:GYH983046 HHR983046:HID983046 HRN983046:HRZ983046 IBJ983046:IBV983046 ILF983046:ILR983046 IVB983046:IVN983046 JEX983046:JFJ983046 JOT983046:JPF983046 JYP983046:JZB983046 KIL983046:KIX983046 KSH983046:KST983046 LCD983046:LCP983046 LLZ983046:LML983046 LVV983046:LWH983046 MFR983046:MGD983046 MPN983046:MPZ983046 MZJ983046:MZV983046 NJF983046:NJR983046 NTB983046:NTN983046 OCX983046:ODJ983046 OMT983046:ONF983046 OWP983046:OXB983046 PGL983046:PGX983046 PQH983046:PQT983046 QAD983046:QAP983046 QJZ983046:QKL983046 QTV983046:QUH983046 RDR983046:RED983046 RNN983046:RNZ983046 RXJ983046:RXV983046 SHF983046:SHR983046 SRB983046:SRN983046 TAX983046:TBJ983046 TKT983046:TLF983046 TUP983046:TVB983046 UEL983046:UEX983046 UOH983046:UOT983046 UYD983046:UYP983046 VHZ983046:VIL983046 VRV983046:VSH983046 WBR983046:WCD983046 WLN983046:WLZ983046 WVJ983046:WVV983046 B65544:N65544 IX65544:JJ65544 ST65544:TF65544 ACP65544:ADB65544 AML65544:AMX65544 AWH65544:AWT65544 BGD65544:BGP65544 BPZ65544:BQL65544 BZV65544:CAH65544 CJR65544:CKD65544 CTN65544:CTZ65544 DDJ65544:DDV65544 DNF65544:DNR65544 DXB65544:DXN65544 EGX65544:EHJ65544 EQT65544:ERF65544 FAP65544:FBB65544 FKL65544:FKX65544 FUH65544:FUT65544 GED65544:GEP65544 GNZ65544:GOL65544 GXV65544:GYH65544 HHR65544:HID65544 HRN65544:HRZ65544 IBJ65544:IBV65544 ILF65544:ILR65544 IVB65544:IVN65544 JEX65544:JFJ65544 JOT65544:JPF65544 JYP65544:JZB65544 KIL65544:KIX65544 KSH65544:KST65544 LCD65544:LCP65544 LLZ65544:LML65544 LVV65544:LWH65544 MFR65544:MGD65544 MPN65544:MPZ65544 MZJ65544:MZV65544 NJF65544:NJR65544 NTB65544:NTN65544 OCX65544:ODJ65544 OMT65544:ONF65544 OWP65544:OXB65544 PGL65544:PGX65544 PQH65544:PQT65544 QAD65544:QAP65544 QJZ65544:QKL65544 QTV65544:QUH65544 RDR65544:RED65544 RNN65544:RNZ65544 RXJ65544:RXV65544 SHF65544:SHR65544 SRB65544:SRN65544 TAX65544:TBJ65544 TKT65544:TLF65544 TUP65544:TVB65544 UEL65544:UEX65544 UOH65544:UOT65544 UYD65544:UYP65544 VHZ65544:VIL65544 VRV65544:VSH65544 WBR65544:WCD65544 WLN65544:WLZ65544 WVJ65544:WVV65544 B131080:N131080 IX131080:JJ131080 ST131080:TF131080 ACP131080:ADB131080 AML131080:AMX131080 AWH131080:AWT131080 BGD131080:BGP131080 BPZ131080:BQL131080 BZV131080:CAH131080 CJR131080:CKD131080 CTN131080:CTZ131080 DDJ131080:DDV131080 DNF131080:DNR131080 DXB131080:DXN131080 EGX131080:EHJ131080 EQT131080:ERF131080 FAP131080:FBB131080 FKL131080:FKX131080 FUH131080:FUT131080 GED131080:GEP131080 GNZ131080:GOL131080 GXV131080:GYH131080 HHR131080:HID131080 HRN131080:HRZ131080 IBJ131080:IBV131080 ILF131080:ILR131080 IVB131080:IVN131080 JEX131080:JFJ131080 JOT131080:JPF131080 JYP131080:JZB131080 KIL131080:KIX131080 KSH131080:KST131080 LCD131080:LCP131080 LLZ131080:LML131080 LVV131080:LWH131080 MFR131080:MGD131080 MPN131080:MPZ131080 MZJ131080:MZV131080 NJF131080:NJR131080 NTB131080:NTN131080 OCX131080:ODJ131080 OMT131080:ONF131080 OWP131080:OXB131080 PGL131080:PGX131080 PQH131080:PQT131080 QAD131080:QAP131080 QJZ131080:QKL131080 QTV131080:QUH131080 RDR131080:RED131080 RNN131080:RNZ131080 RXJ131080:RXV131080 SHF131080:SHR131080 SRB131080:SRN131080 TAX131080:TBJ131080 TKT131080:TLF131080 TUP131080:TVB131080 UEL131080:UEX131080 UOH131080:UOT131080 UYD131080:UYP131080 VHZ131080:VIL131080 VRV131080:VSH131080 WBR131080:WCD131080 WLN131080:WLZ131080 WVJ131080:WVV131080 B196616:N196616 IX196616:JJ196616 ST196616:TF196616 ACP196616:ADB196616 AML196616:AMX196616 AWH196616:AWT196616 BGD196616:BGP196616 BPZ196616:BQL196616 BZV196616:CAH196616 CJR196616:CKD196616 CTN196616:CTZ196616 DDJ196616:DDV196616 DNF196616:DNR196616 DXB196616:DXN196616 EGX196616:EHJ196616 EQT196616:ERF196616 FAP196616:FBB196616 FKL196616:FKX196616 FUH196616:FUT196616 GED196616:GEP196616 GNZ196616:GOL196616 GXV196616:GYH196616 HHR196616:HID196616 HRN196616:HRZ196616 IBJ196616:IBV196616 ILF196616:ILR196616 IVB196616:IVN196616 JEX196616:JFJ196616 JOT196616:JPF196616 JYP196616:JZB196616 KIL196616:KIX196616 KSH196616:KST196616 LCD196616:LCP196616 LLZ196616:LML196616 LVV196616:LWH196616 MFR196616:MGD196616 MPN196616:MPZ196616 MZJ196616:MZV196616 NJF196616:NJR196616 NTB196616:NTN196616 OCX196616:ODJ196616 OMT196616:ONF196616 OWP196616:OXB196616 PGL196616:PGX196616 PQH196616:PQT196616 QAD196616:QAP196616 QJZ196616:QKL196616 QTV196616:QUH196616 RDR196616:RED196616 RNN196616:RNZ196616 RXJ196616:RXV196616 SHF196616:SHR196616 SRB196616:SRN196616 TAX196616:TBJ196616 TKT196616:TLF196616 TUP196616:TVB196616 UEL196616:UEX196616 UOH196616:UOT196616 UYD196616:UYP196616 VHZ196616:VIL196616 VRV196616:VSH196616 WBR196616:WCD196616 WLN196616:WLZ196616 WVJ196616:WVV196616 B262152:N262152 IX262152:JJ262152 ST262152:TF262152 ACP262152:ADB262152 AML262152:AMX262152 AWH262152:AWT262152 BGD262152:BGP262152 BPZ262152:BQL262152 BZV262152:CAH262152 CJR262152:CKD262152 CTN262152:CTZ262152 DDJ262152:DDV262152 DNF262152:DNR262152 DXB262152:DXN262152 EGX262152:EHJ262152 EQT262152:ERF262152 FAP262152:FBB262152 FKL262152:FKX262152 FUH262152:FUT262152 GED262152:GEP262152 GNZ262152:GOL262152 GXV262152:GYH262152 HHR262152:HID262152 HRN262152:HRZ262152 IBJ262152:IBV262152 ILF262152:ILR262152 IVB262152:IVN262152 JEX262152:JFJ262152 JOT262152:JPF262152 JYP262152:JZB262152 KIL262152:KIX262152 KSH262152:KST262152 LCD262152:LCP262152 LLZ262152:LML262152 LVV262152:LWH262152 MFR262152:MGD262152 MPN262152:MPZ262152 MZJ262152:MZV262152 NJF262152:NJR262152 NTB262152:NTN262152 OCX262152:ODJ262152 OMT262152:ONF262152 OWP262152:OXB262152 PGL262152:PGX262152 PQH262152:PQT262152 QAD262152:QAP262152 QJZ262152:QKL262152 QTV262152:QUH262152 RDR262152:RED262152 RNN262152:RNZ262152 RXJ262152:RXV262152 SHF262152:SHR262152 SRB262152:SRN262152 TAX262152:TBJ262152 TKT262152:TLF262152 TUP262152:TVB262152 UEL262152:UEX262152 UOH262152:UOT262152 UYD262152:UYP262152 VHZ262152:VIL262152 VRV262152:VSH262152 WBR262152:WCD262152 WLN262152:WLZ262152 WVJ262152:WVV262152 B327688:N327688 IX327688:JJ327688 ST327688:TF327688 ACP327688:ADB327688 AML327688:AMX327688 AWH327688:AWT327688 BGD327688:BGP327688 BPZ327688:BQL327688 BZV327688:CAH327688 CJR327688:CKD327688 CTN327688:CTZ327688 DDJ327688:DDV327688 DNF327688:DNR327688 DXB327688:DXN327688 EGX327688:EHJ327688 EQT327688:ERF327688 FAP327688:FBB327688 FKL327688:FKX327688 FUH327688:FUT327688 GED327688:GEP327688 GNZ327688:GOL327688 GXV327688:GYH327688 HHR327688:HID327688 HRN327688:HRZ327688 IBJ327688:IBV327688 ILF327688:ILR327688 IVB327688:IVN327688 JEX327688:JFJ327688 JOT327688:JPF327688 JYP327688:JZB327688 KIL327688:KIX327688 KSH327688:KST327688 LCD327688:LCP327688 LLZ327688:LML327688 LVV327688:LWH327688 MFR327688:MGD327688 MPN327688:MPZ327688 MZJ327688:MZV327688 NJF327688:NJR327688 NTB327688:NTN327688 OCX327688:ODJ327688 OMT327688:ONF327688 OWP327688:OXB327688 PGL327688:PGX327688 PQH327688:PQT327688 QAD327688:QAP327688 QJZ327688:QKL327688 QTV327688:QUH327688 RDR327688:RED327688 RNN327688:RNZ327688 RXJ327688:RXV327688 SHF327688:SHR327688 SRB327688:SRN327688 TAX327688:TBJ327688 TKT327688:TLF327688 TUP327688:TVB327688 UEL327688:UEX327688 UOH327688:UOT327688 UYD327688:UYP327688 VHZ327688:VIL327688 VRV327688:VSH327688 WBR327688:WCD327688 WLN327688:WLZ327688 WVJ327688:WVV327688 B393224:N393224 IX393224:JJ393224 ST393224:TF393224 ACP393224:ADB393224 AML393224:AMX393224 AWH393224:AWT393224 BGD393224:BGP393224 BPZ393224:BQL393224 BZV393224:CAH393224 CJR393224:CKD393224 CTN393224:CTZ393224 DDJ393224:DDV393224 DNF393224:DNR393224 DXB393224:DXN393224 EGX393224:EHJ393224 EQT393224:ERF393224 FAP393224:FBB393224 FKL393224:FKX393224 FUH393224:FUT393224 GED393224:GEP393224 GNZ393224:GOL393224 GXV393224:GYH393224 HHR393224:HID393224 HRN393224:HRZ393224 IBJ393224:IBV393224 ILF393224:ILR393224 IVB393224:IVN393224 JEX393224:JFJ393224 JOT393224:JPF393224 JYP393224:JZB393224 KIL393224:KIX393224 KSH393224:KST393224 LCD393224:LCP393224 LLZ393224:LML393224 LVV393224:LWH393224 MFR393224:MGD393224 MPN393224:MPZ393224 MZJ393224:MZV393224 NJF393224:NJR393224 NTB393224:NTN393224 OCX393224:ODJ393224 OMT393224:ONF393224 OWP393224:OXB393224 PGL393224:PGX393224 PQH393224:PQT393224 QAD393224:QAP393224 QJZ393224:QKL393224 QTV393224:QUH393224 RDR393224:RED393224 RNN393224:RNZ393224 RXJ393224:RXV393224 SHF393224:SHR393224 SRB393224:SRN393224 TAX393224:TBJ393224 TKT393224:TLF393224 TUP393224:TVB393224 UEL393224:UEX393224 UOH393224:UOT393224 UYD393224:UYP393224 VHZ393224:VIL393224 VRV393224:VSH393224 WBR393224:WCD393224 WLN393224:WLZ393224 WVJ393224:WVV393224 B458760:N458760 IX458760:JJ458760 ST458760:TF458760 ACP458760:ADB458760 AML458760:AMX458760 AWH458760:AWT458760 BGD458760:BGP458760 BPZ458760:BQL458760 BZV458760:CAH458760 CJR458760:CKD458760 CTN458760:CTZ458760 DDJ458760:DDV458760 DNF458760:DNR458760 DXB458760:DXN458760 EGX458760:EHJ458760 EQT458760:ERF458760 FAP458760:FBB458760 FKL458760:FKX458760 FUH458760:FUT458760 GED458760:GEP458760 GNZ458760:GOL458760 GXV458760:GYH458760 HHR458760:HID458760 HRN458760:HRZ458760 IBJ458760:IBV458760 ILF458760:ILR458760 IVB458760:IVN458760 JEX458760:JFJ458760 JOT458760:JPF458760 JYP458760:JZB458760 KIL458760:KIX458760 KSH458760:KST458760 LCD458760:LCP458760 LLZ458760:LML458760 LVV458760:LWH458760 MFR458760:MGD458760 MPN458760:MPZ458760 MZJ458760:MZV458760 NJF458760:NJR458760 NTB458760:NTN458760 OCX458760:ODJ458760 OMT458760:ONF458760 OWP458760:OXB458760 PGL458760:PGX458760 PQH458760:PQT458760 QAD458760:QAP458760 QJZ458760:QKL458760 QTV458760:QUH458760 RDR458760:RED458760 RNN458760:RNZ458760 RXJ458760:RXV458760 SHF458760:SHR458760 SRB458760:SRN458760 TAX458760:TBJ458760 TKT458760:TLF458760 TUP458760:TVB458760 UEL458760:UEX458760 UOH458760:UOT458760 UYD458760:UYP458760 VHZ458760:VIL458760 VRV458760:VSH458760 WBR458760:WCD458760 WLN458760:WLZ458760 WVJ458760:WVV458760 B524296:N524296 IX524296:JJ524296 ST524296:TF524296 ACP524296:ADB524296 AML524296:AMX524296 AWH524296:AWT524296 BGD524296:BGP524296 BPZ524296:BQL524296 BZV524296:CAH524296 CJR524296:CKD524296 CTN524296:CTZ524296 DDJ524296:DDV524296 DNF524296:DNR524296 DXB524296:DXN524296 EGX524296:EHJ524296 EQT524296:ERF524296 FAP524296:FBB524296 FKL524296:FKX524296 FUH524296:FUT524296 GED524296:GEP524296 GNZ524296:GOL524296 GXV524296:GYH524296 HHR524296:HID524296 HRN524296:HRZ524296 IBJ524296:IBV524296 ILF524296:ILR524296 IVB524296:IVN524296 JEX524296:JFJ524296 JOT524296:JPF524296 JYP524296:JZB524296 KIL524296:KIX524296 KSH524296:KST524296 LCD524296:LCP524296 LLZ524296:LML524296 LVV524296:LWH524296 MFR524296:MGD524296 MPN524296:MPZ524296 MZJ524296:MZV524296 NJF524296:NJR524296 NTB524296:NTN524296 OCX524296:ODJ524296 OMT524296:ONF524296 OWP524296:OXB524296 PGL524296:PGX524296 PQH524296:PQT524296 QAD524296:QAP524296 QJZ524296:QKL524296 QTV524296:QUH524296 RDR524296:RED524296 RNN524296:RNZ524296 RXJ524296:RXV524296 SHF524296:SHR524296 SRB524296:SRN524296 TAX524296:TBJ524296 TKT524296:TLF524296 TUP524296:TVB524296 UEL524296:UEX524296 UOH524296:UOT524296 UYD524296:UYP524296 VHZ524296:VIL524296 VRV524296:VSH524296 WBR524296:WCD524296 WLN524296:WLZ524296 WVJ524296:WVV524296 B589832:N589832 IX589832:JJ589832 ST589832:TF589832 ACP589832:ADB589832 AML589832:AMX589832 AWH589832:AWT589832 BGD589832:BGP589832 BPZ589832:BQL589832 BZV589832:CAH589832 CJR589832:CKD589832 CTN589832:CTZ589832 DDJ589832:DDV589832 DNF589832:DNR589832 DXB589832:DXN589832 EGX589832:EHJ589832 EQT589832:ERF589832 FAP589832:FBB589832 FKL589832:FKX589832 FUH589832:FUT589832 GED589832:GEP589832 GNZ589832:GOL589832 GXV589832:GYH589832 HHR589832:HID589832 HRN589832:HRZ589832 IBJ589832:IBV589832 ILF589832:ILR589832 IVB589832:IVN589832 JEX589832:JFJ589832 JOT589832:JPF589832 JYP589832:JZB589832 KIL589832:KIX589832 KSH589832:KST589832 LCD589832:LCP589832 LLZ589832:LML589832 LVV589832:LWH589832 MFR589832:MGD589832 MPN589832:MPZ589832 MZJ589832:MZV589832 NJF589832:NJR589832 NTB589832:NTN589832 OCX589832:ODJ589832 OMT589832:ONF589832 OWP589832:OXB589832 PGL589832:PGX589832 PQH589832:PQT589832 QAD589832:QAP589832 QJZ589832:QKL589832 QTV589832:QUH589832 RDR589832:RED589832 RNN589832:RNZ589832 RXJ589832:RXV589832 SHF589832:SHR589832 SRB589832:SRN589832 TAX589832:TBJ589832 TKT589832:TLF589832 TUP589832:TVB589832 UEL589832:UEX589832 UOH589832:UOT589832 UYD589832:UYP589832 VHZ589832:VIL589832 VRV589832:VSH589832 WBR589832:WCD589832 WLN589832:WLZ589832 WVJ589832:WVV589832 B655368:N655368 IX655368:JJ655368 ST655368:TF655368 ACP655368:ADB655368 AML655368:AMX655368 AWH655368:AWT655368 BGD655368:BGP655368 BPZ655368:BQL655368 BZV655368:CAH655368 CJR655368:CKD655368 CTN655368:CTZ655368 DDJ655368:DDV655368 DNF655368:DNR655368 DXB655368:DXN655368 EGX655368:EHJ655368 EQT655368:ERF655368 FAP655368:FBB655368 FKL655368:FKX655368 FUH655368:FUT655368 GED655368:GEP655368 GNZ655368:GOL655368 GXV655368:GYH655368 HHR655368:HID655368 HRN655368:HRZ655368 IBJ655368:IBV655368 ILF655368:ILR655368 IVB655368:IVN655368 JEX655368:JFJ655368 JOT655368:JPF655368 JYP655368:JZB655368 KIL655368:KIX655368 KSH655368:KST655368 LCD655368:LCP655368 LLZ655368:LML655368 LVV655368:LWH655368 MFR655368:MGD655368 MPN655368:MPZ655368 MZJ655368:MZV655368 NJF655368:NJR655368 NTB655368:NTN655368 OCX655368:ODJ655368 OMT655368:ONF655368 OWP655368:OXB655368 PGL655368:PGX655368 PQH655368:PQT655368 QAD655368:QAP655368 QJZ655368:QKL655368 QTV655368:QUH655368 RDR655368:RED655368 RNN655368:RNZ655368 RXJ655368:RXV655368 SHF655368:SHR655368 SRB655368:SRN655368 TAX655368:TBJ655368 TKT655368:TLF655368 TUP655368:TVB655368 UEL655368:UEX655368 UOH655368:UOT655368 UYD655368:UYP655368 VHZ655368:VIL655368 VRV655368:VSH655368 WBR655368:WCD655368 WLN655368:WLZ655368 WVJ655368:WVV655368 B720904:N720904 IX720904:JJ720904 ST720904:TF720904 ACP720904:ADB720904 AML720904:AMX720904 AWH720904:AWT720904 BGD720904:BGP720904 BPZ720904:BQL720904 BZV720904:CAH720904 CJR720904:CKD720904 CTN720904:CTZ720904 DDJ720904:DDV720904 DNF720904:DNR720904 DXB720904:DXN720904 EGX720904:EHJ720904 EQT720904:ERF720904 FAP720904:FBB720904 FKL720904:FKX720904 FUH720904:FUT720904 GED720904:GEP720904 GNZ720904:GOL720904 GXV720904:GYH720904 HHR720904:HID720904 HRN720904:HRZ720904 IBJ720904:IBV720904 ILF720904:ILR720904 IVB720904:IVN720904 JEX720904:JFJ720904 JOT720904:JPF720904 JYP720904:JZB720904 KIL720904:KIX720904 KSH720904:KST720904 LCD720904:LCP720904 LLZ720904:LML720904 LVV720904:LWH720904 MFR720904:MGD720904 MPN720904:MPZ720904 MZJ720904:MZV720904 NJF720904:NJR720904 NTB720904:NTN720904 OCX720904:ODJ720904 OMT720904:ONF720904 OWP720904:OXB720904 PGL720904:PGX720904 PQH720904:PQT720904 QAD720904:QAP720904 QJZ720904:QKL720904 QTV720904:QUH720904 RDR720904:RED720904 RNN720904:RNZ720904 RXJ720904:RXV720904 SHF720904:SHR720904 SRB720904:SRN720904 TAX720904:TBJ720904 TKT720904:TLF720904 TUP720904:TVB720904 UEL720904:UEX720904 UOH720904:UOT720904 UYD720904:UYP720904 VHZ720904:VIL720904 VRV720904:VSH720904 WBR720904:WCD720904 WLN720904:WLZ720904 WVJ720904:WVV720904 B786440:N786440 IX786440:JJ786440 ST786440:TF786440 ACP786440:ADB786440 AML786440:AMX786440 AWH786440:AWT786440 BGD786440:BGP786440 BPZ786440:BQL786440 BZV786440:CAH786440 CJR786440:CKD786440 CTN786440:CTZ786440 DDJ786440:DDV786440 DNF786440:DNR786440 DXB786440:DXN786440 EGX786440:EHJ786440 EQT786440:ERF786440 FAP786440:FBB786440 FKL786440:FKX786440 FUH786440:FUT786440 GED786440:GEP786440 GNZ786440:GOL786440 GXV786440:GYH786440 HHR786440:HID786440 HRN786440:HRZ786440 IBJ786440:IBV786440 ILF786440:ILR786440 IVB786440:IVN786440 JEX786440:JFJ786440 JOT786440:JPF786440 JYP786440:JZB786440 KIL786440:KIX786440 KSH786440:KST786440 LCD786440:LCP786440 LLZ786440:LML786440 LVV786440:LWH786440 MFR786440:MGD786440 MPN786440:MPZ786440 MZJ786440:MZV786440 NJF786440:NJR786440 NTB786440:NTN786440 OCX786440:ODJ786440 OMT786440:ONF786440 OWP786440:OXB786440 PGL786440:PGX786440 PQH786440:PQT786440 QAD786440:QAP786440 QJZ786440:QKL786440 QTV786440:QUH786440 RDR786440:RED786440 RNN786440:RNZ786440 RXJ786440:RXV786440 SHF786440:SHR786440 SRB786440:SRN786440 TAX786440:TBJ786440 TKT786440:TLF786440 TUP786440:TVB786440 UEL786440:UEX786440 UOH786440:UOT786440 UYD786440:UYP786440 VHZ786440:VIL786440 VRV786440:VSH786440 WBR786440:WCD786440 WLN786440:WLZ786440 WVJ786440:WVV786440 B851976:N851976 IX851976:JJ851976 ST851976:TF851976 ACP851976:ADB851976 AML851976:AMX851976 AWH851976:AWT851976 BGD851976:BGP851976 BPZ851976:BQL851976 BZV851976:CAH851976 CJR851976:CKD851976 CTN851976:CTZ851976 DDJ851976:DDV851976 DNF851976:DNR851976 DXB851976:DXN851976 EGX851976:EHJ851976 EQT851976:ERF851976 FAP851976:FBB851976 FKL851976:FKX851976 FUH851976:FUT851976 GED851976:GEP851976 GNZ851976:GOL851976 GXV851976:GYH851976 HHR851976:HID851976 HRN851976:HRZ851976 IBJ851976:IBV851976 ILF851976:ILR851976 IVB851976:IVN851976 JEX851976:JFJ851976 JOT851976:JPF851976 JYP851976:JZB851976 KIL851976:KIX851976 KSH851976:KST851976 LCD851976:LCP851976 LLZ851976:LML851976 LVV851976:LWH851976 MFR851976:MGD851976 MPN851976:MPZ851976 MZJ851976:MZV851976 NJF851976:NJR851976 NTB851976:NTN851976 OCX851976:ODJ851976 OMT851976:ONF851976 OWP851976:OXB851976 PGL851976:PGX851976 PQH851976:PQT851976 QAD851976:QAP851976 QJZ851976:QKL851976 QTV851976:QUH851976 RDR851976:RED851976 RNN851976:RNZ851976 RXJ851976:RXV851976 SHF851976:SHR851976 SRB851976:SRN851976 TAX851976:TBJ851976 TKT851976:TLF851976 TUP851976:TVB851976 UEL851976:UEX851976 UOH851976:UOT851976 UYD851976:UYP851976 VHZ851976:VIL851976 VRV851976:VSH851976 WBR851976:WCD851976 WLN851976:WLZ851976 WVJ851976:WVV851976 B917512:N917512 IX917512:JJ917512 ST917512:TF917512 ACP917512:ADB917512 AML917512:AMX917512 AWH917512:AWT917512 BGD917512:BGP917512 BPZ917512:BQL917512 BZV917512:CAH917512 CJR917512:CKD917512 CTN917512:CTZ917512 DDJ917512:DDV917512 DNF917512:DNR917512 DXB917512:DXN917512 EGX917512:EHJ917512 EQT917512:ERF917512 FAP917512:FBB917512 FKL917512:FKX917512 FUH917512:FUT917512 GED917512:GEP917512 GNZ917512:GOL917512 GXV917512:GYH917512 HHR917512:HID917512 HRN917512:HRZ917512 IBJ917512:IBV917512 ILF917512:ILR917512 IVB917512:IVN917512 JEX917512:JFJ917512 JOT917512:JPF917512 JYP917512:JZB917512 KIL917512:KIX917512 KSH917512:KST917512 LCD917512:LCP917512 LLZ917512:LML917512 LVV917512:LWH917512 MFR917512:MGD917512 MPN917512:MPZ917512 MZJ917512:MZV917512 NJF917512:NJR917512 NTB917512:NTN917512 OCX917512:ODJ917512 OMT917512:ONF917512 OWP917512:OXB917512 PGL917512:PGX917512 PQH917512:PQT917512 QAD917512:QAP917512 QJZ917512:QKL917512 QTV917512:QUH917512 RDR917512:RED917512 RNN917512:RNZ917512 RXJ917512:RXV917512 SHF917512:SHR917512 SRB917512:SRN917512 TAX917512:TBJ917512 TKT917512:TLF917512 TUP917512:TVB917512 UEL917512:UEX917512 UOH917512:UOT917512 UYD917512:UYP917512 VHZ917512:VIL917512 VRV917512:VSH917512 WBR917512:WCD917512 WLN917512:WLZ917512 WVJ917512:WVV917512 B983048:N983048 IX983048:JJ983048 ST983048:TF983048 ACP983048:ADB983048 AML983048:AMX983048 AWH983048:AWT983048 BGD983048:BGP983048 BPZ983048:BQL983048 BZV983048:CAH983048 CJR983048:CKD983048 CTN983048:CTZ983048 DDJ983048:DDV983048 DNF983048:DNR983048 DXB983048:DXN983048 EGX983048:EHJ983048 EQT983048:ERF983048 FAP983048:FBB983048 FKL983048:FKX983048 FUH983048:FUT983048 GED983048:GEP983048 GNZ983048:GOL983048 GXV983048:GYH983048 HHR983048:HID983048 HRN983048:HRZ983048 IBJ983048:IBV983048 ILF983048:ILR983048 IVB983048:IVN983048 JEX983048:JFJ983048 JOT983048:JPF983048 JYP983048:JZB983048 KIL983048:KIX983048 KSH983048:KST983048 LCD983048:LCP983048 LLZ983048:LML983048 LVV983048:LWH983048 MFR983048:MGD983048 MPN983048:MPZ983048 MZJ983048:MZV983048 NJF983048:NJR983048 NTB983048:NTN983048 OCX983048:ODJ983048 OMT983048:ONF983048 OWP983048:OXB983048 PGL983048:PGX983048 PQH983048:PQT983048 QAD983048:QAP983048 QJZ983048:QKL983048 QTV983048:QUH983048 RDR983048:RED983048 RNN983048:RNZ983048 RXJ983048:RXV983048 SHF983048:SHR983048 SRB983048:SRN983048 TAX983048:TBJ983048 TKT983048:TLF983048 TUP983048:TVB983048 UEL983048:UEX983048 UOH983048:UOT983048 UYD983048:UYP983048 VHZ983048:VIL983048 VRV983048:VSH983048 WBR983048:WCD983048 WLN983048:WLZ983048 WVJ983048:WVV983048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B65548:N65548 IX65548:JJ65548 ST65548:TF65548 ACP65548:ADB65548 AML65548:AMX65548 AWH65548:AWT65548 BGD65548:BGP65548 BPZ65548:BQL65548 BZV65548:CAH65548 CJR65548:CKD65548 CTN65548:CTZ65548 DDJ65548:DDV65548 DNF65548:DNR65548 DXB65548:DXN65548 EGX65548:EHJ65548 EQT65548:ERF65548 FAP65548:FBB65548 FKL65548:FKX65548 FUH65548:FUT65548 GED65548:GEP65548 GNZ65548:GOL65548 GXV65548:GYH65548 HHR65548:HID65548 HRN65548:HRZ65548 IBJ65548:IBV65548 ILF65548:ILR65548 IVB65548:IVN65548 JEX65548:JFJ65548 JOT65548:JPF65548 JYP65548:JZB65548 KIL65548:KIX65548 KSH65548:KST65548 LCD65548:LCP65548 LLZ65548:LML65548 LVV65548:LWH65548 MFR65548:MGD65548 MPN65548:MPZ65548 MZJ65548:MZV65548 NJF65548:NJR65548 NTB65548:NTN65548 OCX65548:ODJ65548 OMT65548:ONF65548 OWP65548:OXB65548 PGL65548:PGX65548 PQH65548:PQT65548 QAD65548:QAP65548 QJZ65548:QKL65548 QTV65548:QUH65548 RDR65548:RED65548 RNN65548:RNZ65548 RXJ65548:RXV65548 SHF65548:SHR65548 SRB65548:SRN65548 TAX65548:TBJ65548 TKT65548:TLF65548 TUP65548:TVB65548 UEL65548:UEX65548 UOH65548:UOT65548 UYD65548:UYP65548 VHZ65548:VIL65548 VRV65548:VSH65548 WBR65548:WCD65548 WLN65548:WLZ65548 WVJ65548:WVV65548 B131084:N131084 IX131084:JJ131084 ST131084:TF131084 ACP131084:ADB131084 AML131084:AMX131084 AWH131084:AWT131084 BGD131084:BGP131084 BPZ131084:BQL131084 BZV131084:CAH131084 CJR131084:CKD131084 CTN131084:CTZ131084 DDJ131084:DDV131084 DNF131084:DNR131084 DXB131084:DXN131084 EGX131084:EHJ131084 EQT131084:ERF131084 FAP131084:FBB131084 FKL131084:FKX131084 FUH131084:FUT131084 GED131084:GEP131084 GNZ131084:GOL131084 GXV131084:GYH131084 HHR131084:HID131084 HRN131084:HRZ131084 IBJ131084:IBV131084 ILF131084:ILR131084 IVB131084:IVN131084 JEX131084:JFJ131084 JOT131084:JPF131084 JYP131084:JZB131084 KIL131084:KIX131084 KSH131084:KST131084 LCD131084:LCP131084 LLZ131084:LML131084 LVV131084:LWH131084 MFR131084:MGD131084 MPN131084:MPZ131084 MZJ131084:MZV131084 NJF131084:NJR131084 NTB131084:NTN131084 OCX131084:ODJ131084 OMT131084:ONF131084 OWP131084:OXB131084 PGL131084:PGX131084 PQH131084:PQT131084 QAD131084:QAP131084 QJZ131084:QKL131084 QTV131084:QUH131084 RDR131084:RED131084 RNN131084:RNZ131084 RXJ131084:RXV131084 SHF131084:SHR131084 SRB131084:SRN131084 TAX131084:TBJ131084 TKT131084:TLF131084 TUP131084:TVB131084 UEL131084:UEX131084 UOH131084:UOT131084 UYD131084:UYP131084 VHZ131084:VIL131084 VRV131084:VSH131084 WBR131084:WCD131084 WLN131084:WLZ131084 WVJ131084:WVV131084 B196620:N196620 IX196620:JJ196620 ST196620:TF196620 ACP196620:ADB196620 AML196620:AMX196620 AWH196620:AWT196620 BGD196620:BGP196620 BPZ196620:BQL196620 BZV196620:CAH196620 CJR196620:CKD196620 CTN196620:CTZ196620 DDJ196620:DDV196620 DNF196620:DNR196620 DXB196620:DXN196620 EGX196620:EHJ196620 EQT196620:ERF196620 FAP196620:FBB196620 FKL196620:FKX196620 FUH196620:FUT196620 GED196620:GEP196620 GNZ196620:GOL196620 GXV196620:GYH196620 HHR196620:HID196620 HRN196620:HRZ196620 IBJ196620:IBV196620 ILF196620:ILR196620 IVB196620:IVN196620 JEX196620:JFJ196620 JOT196620:JPF196620 JYP196620:JZB196620 KIL196620:KIX196620 KSH196620:KST196620 LCD196620:LCP196620 LLZ196620:LML196620 LVV196620:LWH196620 MFR196620:MGD196620 MPN196620:MPZ196620 MZJ196620:MZV196620 NJF196620:NJR196620 NTB196620:NTN196620 OCX196620:ODJ196620 OMT196620:ONF196620 OWP196620:OXB196620 PGL196620:PGX196620 PQH196620:PQT196620 QAD196620:QAP196620 QJZ196620:QKL196620 QTV196620:QUH196620 RDR196620:RED196620 RNN196620:RNZ196620 RXJ196620:RXV196620 SHF196620:SHR196620 SRB196620:SRN196620 TAX196620:TBJ196620 TKT196620:TLF196620 TUP196620:TVB196620 UEL196620:UEX196620 UOH196620:UOT196620 UYD196620:UYP196620 VHZ196620:VIL196620 VRV196620:VSH196620 WBR196620:WCD196620 WLN196620:WLZ196620 WVJ196620:WVV196620 B262156:N262156 IX262156:JJ262156 ST262156:TF262156 ACP262156:ADB262156 AML262156:AMX262156 AWH262156:AWT262156 BGD262156:BGP262156 BPZ262156:BQL262156 BZV262156:CAH262156 CJR262156:CKD262156 CTN262156:CTZ262156 DDJ262156:DDV262156 DNF262156:DNR262156 DXB262156:DXN262156 EGX262156:EHJ262156 EQT262156:ERF262156 FAP262156:FBB262156 FKL262156:FKX262156 FUH262156:FUT262156 GED262156:GEP262156 GNZ262156:GOL262156 GXV262156:GYH262156 HHR262156:HID262156 HRN262156:HRZ262156 IBJ262156:IBV262156 ILF262156:ILR262156 IVB262156:IVN262156 JEX262156:JFJ262156 JOT262156:JPF262156 JYP262156:JZB262156 KIL262156:KIX262156 KSH262156:KST262156 LCD262156:LCP262156 LLZ262156:LML262156 LVV262156:LWH262156 MFR262156:MGD262156 MPN262156:MPZ262156 MZJ262156:MZV262156 NJF262156:NJR262156 NTB262156:NTN262156 OCX262156:ODJ262156 OMT262156:ONF262156 OWP262156:OXB262156 PGL262156:PGX262156 PQH262156:PQT262156 QAD262156:QAP262156 QJZ262156:QKL262156 QTV262156:QUH262156 RDR262156:RED262156 RNN262156:RNZ262156 RXJ262156:RXV262156 SHF262156:SHR262156 SRB262156:SRN262156 TAX262156:TBJ262156 TKT262156:TLF262156 TUP262156:TVB262156 UEL262156:UEX262156 UOH262156:UOT262156 UYD262156:UYP262156 VHZ262156:VIL262156 VRV262156:VSH262156 WBR262156:WCD262156 WLN262156:WLZ262156 WVJ262156:WVV262156 B327692:N327692 IX327692:JJ327692 ST327692:TF327692 ACP327692:ADB327692 AML327692:AMX327692 AWH327692:AWT327692 BGD327692:BGP327692 BPZ327692:BQL327692 BZV327692:CAH327692 CJR327692:CKD327692 CTN327692:CTZ327692 DDJ327692:DDV327692 DNF327692:DNR327692 DXB327692:DXN327692 EGX327692:EHJ327692 EQT327692:ERF327692 FAP327692:FBB327692 FKL327692:FKX327692 FUH327692:FUT327692 GED327692:GEP327692 GNZ327692:GOL327692 GXV327692:GYH327692 HHR327692:HID327692 HRN327692:HRZ327692 IBJ327692:IBV327692 ILF327692:ILR327692 IVB327692:IVN327692 JEX327692:JFJ327692 JOT327692:JPF327692 JYP327692:JZB327692 KIL327692:KIX327692 KSH327692:KST327692 LCD327692:LCP327692 LLZ327692:LML327692 LVV327692:LWH327692 MFR327692:MGD327692 MPN327692:MPZ327692 MZJ327692:MZV327692 NJF327692:NJR327692 NTB327692:NTN327692 OCX327692:ODJ327692 OMT327692:ONF327692 OWP327692:OXB327692 PGL327692:PGX327692 PQH327692:PQT327692 QAD327692:QAP327692 QJZ327692:QKL327692 QTV327692:QUH327692 RDR327692:RED327692 RNN327692:RNZ327692 RXJ327692:RXV327692 SHF327692:SHR327692 SRB327692:SRN327692 TAX327692:TBJ327692 TKT327692:TLF327692 TUP327692:TVB327692 UEL327692:UEX327692 UOH327692:UOT327692 UYD327692:UYP327692 VHZ327692:VIL327692 VRV327692:VSH327692 WBR327692:WCD327692 WLN327692:WLZ327692 WVJ327692:WVV327692 B393228:N393228 IX393228:JJ393228 ST393228:TF393228 ACP393228:ADB393228 AML393228:AMX393228 AWH393228:AWT393228 BGD393228:BGP393228 BPZ393228:BQL393228 BZV393228:CAH393228 CJR393228:CKD393228 CTN393228:CTZ393228 DDJ393228:DDV393228 DNF393228:DNR393228 DXB393228:DXN393228 EGX393228:EHJ393228 EQT393228:ERF393228 FAP393228:FBB393228 FKL393228:FKX393228 FUH393228:FUT393228 GED393228:GEP393228 GNZ393228:GOL393228 GXV393228:GYH393228 HHR393228:HID393228 HRN393228:HRZ393228 IBJ393228:IBV393228 ILF393228:ILR393228 IVB393228:IVN393228 JEX393228:JFJ393228 JOT393228:JPF393228 JYP393228:JZB393228 KIL393228:KIX393228 KSH393228:KST393228 LCD393228:LCP393228 LLZ393228:LML393228 LVV393228:LWH393228 MFR393228:MGD393228 MPN393228:MPZ393228 MZJ393228:MZV393228 NJF393228:NJR393228 NTB393228:NTN393228 OCX393228:ODJ393228 OMT393228:ONF393228 OWP393228:OXB393228 PGL393228:PGX393228 PQH393228:PQT393228 QAD393228:QAP393228 QJZ393228:QKL393228 QTV393228:QUH393228 RDR393228:RED393228 RNN393228:RNZ393228 RXJ393228:RXV393228 SHF393228:SHR393228 SRB393228:SRN393228 TAX393228:TBJ393228 TKT393228:TLF393228 TUP393228:TVB393228 UEL393228:UEX393228 UOH393228:UOT393228 UYD393228:UYP393228 VHZ393228:VIL393228 VRV393228:VSH393228 WBR393228:WCD393228 WLN393228:WLZ393228 WVJ393228:WVV393228 B458764:N458764 IX458764:JJ458764 ST458764:TF458764 ACP458764:ADB458764 AML458764:AMX458764 AWH458764:AWT458764 BGD458764:BGP458764 BPZ458764:BQL458764 BZV458764:CAH458764 CJR458764:CKD458764 CTN458764:CTZ458764 DDJ458764:DDV458764 DNF458764:DNR458764 DXB458764:DXN458764 EGX458764:EHJ458764 EQT458764:ERF458764 FAP458764:FBB458764 FKL458764:FKX458764 FUH458764:FUT458764 GED458764:GEP458764 GNZ458764:GOL458764 GXV458764:GYH458764 HHR458764:HID458764 HRN458764:HRZ458764 IBJ458764:IBV458764 ILF458764:ILR458764 IVB458764:IVN458764 JEX458764:JFJ458764 JOT458764:JPF458764 JYP458764:JZB458764 KIL458764:KIX458764 KSH458764:KST458764 LCD458764:LCP458764 LLZ458764:LML458764 LVV458764:LWH458764 MFR458764:MGD458764 MPN458764:MPZ458764 MZJ458764:MZV458764 NJF458764:NJR458764 NTB458764:NTN458764 OCX458764:ODJ458764 OMT458764:ONF458764 OWP458764:OXB458764 PGL458764:PGX458764 PQH458764:PQT458764 QAD458764:QAP458764 QJZ458764:QKL458764 QTV458764:QUH458764 RDR458764:RED458764 RNN458764:RNZ458764 RXJ458764:RXV458764 SHF458764:SHR458764 SRB458764:SRN458764 TAX458764:TBJ458764 TKT458764:TLF458764 TUP458764:TVB458764 UEL458764:UEX458764 UOH458764:UOT458764 UYD458764:UYP458764 VHZ458764:VIL458764 VRV458764:VSH458764 WBR458764:WCD458764 WLN458764:WLZ458764 WVJ458764:WVV458764 B524300:N524300 IX524300:JJ524300 ST524300:TF524300 ACP524300:ADB524300 AML524300:AMX524300 AWH524300:AWT524300 BGD524300:BGP524300 BPZ524300:BQL524300 BZV524300:CAH524300 CJR524300:CKD524300 CTN524300:CTZ524300 DDJ524300:DDV524300 DNF524300:DNR524300 DXB524300:DXN524300 EGX524300:EHJ524300 EQT524300:ERF524300 FAP524300:FBB524300 FKL524300:FKX524300 FUH524300:FUT524300 GED524300:GEP524300 GNZ524300:GOL524300 GXV524300:GYH524300 HHR524300:HID524300 HRN524300:HRZ524300 IBJ524300:IBV524300 ILF524300:ILR524300 IVB524300:IVN524300 JEX524300:JFJ524300 JOT524300:JPF524300 JYP524300:JZB524300 KIL524300:KIX524300 KSH524300:KST524300 LCD524300:LCP524300 LLZ524300:LML524300 LVV524300:LWH524300 MFR524300:MGD524300 MPN524300:MPZ524300 MZJ524300:MZV524300 NJF524300:NJR524300 NTB524300:NTN524300 OCX524300:ODJ524300 OMT524300:ONF524300 OWP524300:OXB524300 PGL524300:PGX524300 PQH524300:PQT524300 QAD524300:QAP524300 QJZ524300:QKL524300 QTV524300:QUH524300 RDR524300:RED524300 RNN524300:RNZ524300 RXJ524300:RXV524300 SHF524300:SHR524300 SRB524300:SRN524300 TAX524300:TBJ524300 TKT524300:TLF524300 TUP524300:TVB524300 UEL524300:UEX524300 UOH524300:UOT524300 UYD524300:UYP524300 VHZ524300:VIL524300 VRV524300:VSH524300 WBR524300:WCD524300 WLN524300:WLZ524300 WVJ524300:WVV524300 B589836:N589836 IX589836:JJ589836 ST589836:TF589836 ACP589836:ADB589836 AML589836:AMX589836 AWH589836:AWT589836 BGD589836:BGP589836 BPZ589836:BQL589836 BZV589836:CAH589836 CJR589836:CKD589836 CTN589836:CTZ589836 DDJ589836:DDV589836 DNF589836:DNR589836 DXB589836:DXN589836 EGX589836:EHJ589836 EQT589836:ERF589836 FAP589836:FBB589836 FKL589836:FKX589836 FUH589836:FUT589836 GED589836:GEP589836 GNZ589836:GOL589836 GXV589836:GYH589836 HHR589836:HID589836 HRN589836:HRZ589836 IBJ589836:IBV589836 ILF589836:ILR589836 IVB589836:IVN589836 JEX589836:JFJ589836 JOT589836:JPF589836 JYP589836:JZB589836 KIL589836:KIX589836 KSH589836:KST589836 LCD589836:LCP589836 LLZ589836:LML589836 LVV589836:LWH589836 MFR589836:MGD589836 MPN589836:MPZ589836 MZJ589836:MZV589836 NJF589836:NJR589836 NTB589836:NTN589836 OCX589836:ODJ589836 OMT589836:ONF589836 OWP589836:OXB589836 PGL589836:PGX589836 PQH589836:PQT589836 QAD589836:QAP589836 QJZ589836:QKL589836 QTV589836:QUH589836 RDR589836:RED589836 RNN589836:RNZ589836 RXJ589836:RXV589836 SHF589836:SHR589836 SRB589836:SRN589836 TAX589836:TBJ589836 TKT589836:TLF589836 TUP589836:TVB589836 UEL589836:UEX589836 UOH589836:UOT589836 UYD589836:UYP589836 VHZ589836:VIL589836 VRV589836:VSH589836 WBR589836:WCD589836 WLN589836:WLZ589836 WVJ589836:WVV589836 B655372:N655372 IX655372:JJ655372 ST655372:TF655372 ACP655372:ADB655372 AML655372:AMX655372 AWH655372:AWT655372 BGD655372:BGP655372 BPZ655372:BQL655372 BZV655372:CAH655372 CJR655372:CKD655372 CTN655372:CTZ655372 DDJ655372:DDV655372 DNF655372:DNR655372 DXB655372:DXN655372 EGX655372:EHJ655372 EQT655372:ERF655372 FAP655372:FBB655372 FKL655372:FKX655372 FUH655372:FUT655372 GED655372:GEP655372 GNZ655372:GOL655372 GXV655372:GYH655372 HHR655372:HID655372 HRN655372:HRZ655372 IBJ655372:IBV655372 ILF655372:ILR655372 IVB655372:IVN655372 JEX655372:JFJ655372 JOT655372:JPF655372 JYP655372:JZB655372 KIL655372:KIX655372 KSH655372:KST655372 LCD655372:LCP655372 LLZ655372:LML655372 LVV655372:LWH655372 MFR655372:MGD655372 MPN655372:MPZ655372 MZJ655372:MZV655372 NJF655372:NJR655372 NTB655372:NTN655372 OCX655372:ODJ655372 OMT655372:ONF655372 OWP655372:OXB655372 PGL655372:PGX655372 PQH655372:PQT655372 QAD655372:QAP655372 QJZ655372:QKL655372 QTV655372:QUH655372 RDR655372:RED655372 RNN655372:RNZ655372 RXJ655372:RXV655372 SHF655372:SHR655372 SRB655372:SRN655372 TAX655372:TBJ655372 TKT655372:TLF655372 TUP655372:TVB655372 UEL655372:UEX655372 UOH655372:UOT655372 UYD655372:UYP655372 VHZ655372:VIL655372 VRV655372:VSH655372 WBR655372:WCD655372 WLN655372:WLZ655372 WVJ655372:WVV655372 B720908:N720908 IX720908:JJ720908 ST720908:TF720908 ACP720908:ADB720908 AML720908:AMX720908 AWH720908:AWT720908 BGD720908:BGP720908 BPZ720908:BQL720908 BZV720908:CAH720908 CJR720908:CKD720908 CTN720908:CTZ720908 DDJ720908:DDV720908 DNF720908:DNR720908 DXB720908:DXN720908 EGX720908:EHJ720908 EQT720908:ERF720908 FAP720908:FBB720908 FKL720908:FKX720908 FUH720908:FUT720908 GED720908:GEP720908 GNZ720908:GOL720908 GXV720908:GYH720908 HHR720908:HID720908 HRN720908:HRZ720908 IBJ720908:IBV720908 ILF720908:ILR720908 IVB720908:IVN720908 JEX720908:JFJ720908 JOT720908:JPF720908 JYP720908:JZB720908 KIL720908:KIX720908 KSH720908:KST720908 LCD720908:LCP720908 LLZ720908:LML720908 LVV720908:LWH720908 MFR720908:MGD720908 MPN720908:MPZ720908 MZJ720908:MZV720908 NJF720908:NJR720908 NTB720908:NTN720908 OCX720908:ODJ720908 OMT720908:ONF720908 OWP720908:OXB720908 PGL720908:PGX720908 PQH720908:PQT720908 QAD720908:QAP720908 QJZ720908:QKL720908 QTV720908:QUH720908 RDR720908:RED720908 RNN720908:RNZ720908 RXJ720908:RXV720908 SHF720908:SHR720908 SRB720908:SRN720908 TAX720908:TBJ720908 TKT720908:TLF720908 TUP720908:TVB720908 UEL720908:UEX720908 UOH720908:UOT720908 UYD720908:UYP720908 VHZ720908:VIL720908 VRV720908:VSH720908 WBR720908:WCD720908 WLN720908:WLZ720908 WVJ720908:WVV720908 B786444:N786444 IX786444:JJ786444 ST786444:TF786444 ACP786444:ADB786444 AML786444:AMX786444 AWH786444:AWT786444 BGD786444:BGP786444 BPZ786444:BQL786444 BZV786444:CAH786444 CJR786444:CKD786444 CTN786444:CTZ786444 DDJ786444:DDV786444 DNF786444:DNR786444 DXB786444:DXN786444 EGX786444:EHJ786444 EQT786444:ERF786444 FAP786444:FBB786444 FKL786444:FKX786444 FUH786444:FUT786444 GED786444:GEP786444 GNZ786444:GOL786444 GXV786444:GYH786444 HHR786444:HID786444 HRN786444:HRZ786444 IBJ786444:IBV786444 ILF786444:ILR786444 IVB786444:IVN786444 JEX786444:JFJ786444 JOT786444:JPF786444 JYP786444:JZB786444 KIL786444:KIX786444 KSH786444:KST786444 LCD786444:LCP786444 LLZ786444:LML786444 LVV786444:LWH786444 MFR786444:MGD786444 MPN786444:MPZ786444 MZJ786444:MZV786444 NJF786444:NJR786444 NTB786444:NTN786444 OCX786444:ODJ786444 OMT786444:ONF786444 OWP786444:OXB786444 PGL786444:PGX786444 PQH786444:PQT786444 QAD786444:QAP786444 QJZ786444:QKL786444 QTV786444:QUH786444 RDR786444:RED786444 RNN786444:RNZ786444 RXJ786444:RXV786444 SHF786444:SHR786444 SRB786444:SRN786444 TAX786444:TBJ786444 TKT786444:TLF786444 TUP786444:TVB786444 UEL786444:UEX786444 UOH786444:UOT786444 UYD786444:UYP786444 VHZ786444:VIL786444 VRV786444:VSH786444 WBR786444:WCD786444 WLN786444:WLZ786444 WVJ786444:WVV786444 B851980:N851980 IX851980:JJ851980 ST851980:TF851980 ACP851980:ADB851980 AML851980:AMX851980 AWH851980:AWT851980 BGD851980:BGP851980 BPZ851980:BQL851980 BZV851980:CAH851980 CJR851980:CKD851980 CTN851980:CTZ851980 DDJ851980:DDV851980 DNF851980:DNR851980 DXB851980:DXN851980 EGX851980:EHJ851980 EQT851980:ERF851980 FAP851980:FBB851980 FKL851980:FKX851980 FUH851980:FUT851980 GED851980:GEP851980 GNZ851980:GOL851980 GXV851980:GYH851980 HHR851980:HID851980 HRN851980:HRZ851980 IBJ851980:IBV851980 ILF851980:ILR851980 IVB851980:IVN851980 JEX851980:JFJ851980 JOT851980:JPF851980 JYP851980:JZB851980 KIL851980:KIX851980 KSH851980:KST851980 LCD851980:LCP851980 LLZ851980:LML851980 LVV851980:LWH851980 MFR851980:MGD851980 MPN851980:MPZ851980 MZJ851980:MZV851980 NJF851980:NJR851980 NTB851980:NTN851980 OCX851980:ODJ851980 OMT851980:ONF851980 OWP851980:OXB851980 PGL851980:PGX851980 PQH851980:PQT851980 QAD851980:QAP851980 QJZ851980:QKL851980 QTV851980:QUH851980 RDR851980:RED851980 RNN851980:RNZ851980 RXJ851980:RXV851980 SHF851980:SHR851980 SRB851980:SRN851980 TAX851980:TBJ851980 TKT851980:TLF851980 TUP851980:TVB851980 UEL851980:UEX851980 UOH851980:UOT851980 UYD851980:UYP851980 VHZ851980:VIL851980 VRV851980:VSH851980 WBR851980:WCD851980 WLN851980:WLZ851980 WVJ851980:WVV851980 B917516:N917516 IX917516:JJ917516 ST917516:TF917516 ACP917516:ADB917516 AML917516:AMX917516 AWH917516:AWT917516 BGD917516:BGP917516 BPZ917516:BQL917516 BZV917516:CAH917516 CJR917516:CKD917516 CTN917516:CTZ917516 DDJ917516:DDV917516 DNF917516:DNR917516 DXB917516:DXN917516 EGX917516:EHJ917516 EQT917516:ERF917516 FAP917516:FBB917516 FKL917516:FKX917516 FUH917516:FUT917516 GED917516:GEP917516 GNZ917516:GOL917516 GXV917516:GYH917516 HHR917516:HID917516 HRN917516:HRZ917516 IBJ917516:IBV917516 ILF917516:ILR917516 IVB917516:IVN917516 JEX917516:JFJ917516 JOT917516:JPF917516 JYP917516:JZB917516 KIL917516:KIX917516 KSH917516:KST917516 LCD917516:LCP917516 LLZ917516:LML917516 LVV917516:LWH917516 MFR917516:MGD917516 MPN917516:MPZ917516 MZJ917516:MZV917516 NJF917516:NJR917516 NTB917516:NTN917516 OCX917516:ODJ917516 OMT917516:ONF917516 OWP917516:OXB917516 PGL917516:PGX917516 PQH917516:PQT917516 QAD917516:QAP917516 QJZ917516:QKL917516 QTV917516:QUH917516 RDR917516:RED917516 RNN917516:RNZ917516 RXJ917516:RXV917516 SHF917516:SHR917516 SRB917516:SRN917516 TAX917516:TBJ917516 TKT917516:TLF917516 TUP917516:TVB917516 UEL917516:UEX917516 UOH917516:UOT917516 UYD917516:UYP917516 VHZ917516:VIL917516 VRV917516:VSH917516 WBR917516:WCD917516 WLN917516:WLZ917516 WVJ917516:WVV917516 B983052:N983052 IX983052:JJ983052 ST983052:TF983052 ACP983052:ADB983052 AML983052:AMX983052 AWH983052:AWT983052 BGD983052:BGP983052 BPZ983052:BQL983052 BZV983052:CAH983052 CJR983052:CKD983052 CTN983052:CTZ983052 DDJ983052:DDV983052 DNF983052:DNR983052 DXB983052:DXN983052 EGX983052:EHJ983052 EQT983052:ERF983052 FAP983052:FBB983052 FKL983052:FKX983052 FUH983052:FUT983052 GED983052:GEP983052 GNZ983052:GOL983052 GXV983052:GYH983052 HHR983052:HID983052 HRN983052:HRZ983052 IBJ983052:IBV983052 ILF983052:ILR983052 IVB983052:IVN983052 JEX983052:JFJ983052 JOT983052:JPF983052 JYP983052:JZB983052 KIL983052:KIX983052 KSH983052:KST983052 LCD983052:LCP983052 LLZ983052:LML983052 LVV983052:LWH983052 MFR983052:MGD983052 MPN983052:MPZ983052 MZJ983052:MZV983052 NJF983052:NJR983052 NTB983052:NTN983052 OCX983052:ODJ983052 OMT983052:ONF983052 OWP983052:OXB983052 PGL983052:PGX983052 PQH983052:PQT983052 QAD983052:QAP983052 QJZ983052:QKL983052 QTV983052:QUH983052 RDR983052:RED983052 RNN983052:RNZ983052 RXJ983052:RXV983052 SHF983052:SHR983052 SRB983052:SRN983052 TAX983052:TBJ983052 TKT983052:TLF983052 TUP983052:TVB983052 UEL983052:UEX983052 UOH983052:UOT983052 UYD983052:UYP983052 VHZ983052:VIL983052 VRV983052:VSH983052 WBR983052:WCD983052 WLN983052:WLZ983052 WVJ983052:WVV983052 B65550:N65550 IX65550:JJ65550 ST65550:TF65550 ACP65550:ADB65550 AML65550:AMX65550 AWH65550:AWT65550 BGD65550:BGP65550 BPZ65550:BQL65550 BZV65550:CAH65550 CJR65550:CKD65550 CTN65550:CTZ65550 DDJ65550:DDV65550 DNF65550:DNR65550 DXB65550:DXN65550 EGX65550:EHJ65550 EQT65550:ERF65550 FAP65550:FBB65550 FKL65550:FKX65550 FUH65550:FUT65550 GED65550:GEP65550 GNZ65550:GOL65550 GXV65550:GYH65550 HHR65550:HID65550 HRN65550:HRZ65550 IBJ65550:IBV65550 ILF65550:ILR65550 IVB65550:IVN65550 JEX65550:JFJ65550 JOT65550:JPF65550 JYP65550:JZB65550 KIL65550:KIX65550 KSH65550:KST65550 LCD65550:LCP65550 LLZ65550:LML65550 LVV65550:LWH65550 MFR65550:MGD65550 MPN65550:MPZ65550 MZJ65550:MZV65550 NJF65550:NJR65550 NTB65550:NTN65550 OCX65550:ODJ65550 OMT65550:ONF65550 OWP65550:OXB65550 PGL65550:PGX65550 PQH65550:PQT65550 QAD65550:QAP65550 QJZ65550:QKL65550 QTV65550:QUH65550 RDR65550:RED65550 RNN65550:RNZ65550 RXJ65550:RXV65550 SHF65550:SHR65550 SRB65550:SRN65550 TAX65550:TBJ65550 TKT65550:TLF65550 TUP65550:TVB65550 UEL65550:UEX65550 UOH65550:UOT65550 UYD65550:UYP65550 VHZ65550:VIL65550 VRV65550:VSH65550 WBR65550:WCD65550 WLN65550:WLZ65550 WVJ65550:WVV65550 B131086:N131086 IX131086:JJ131086 ST131086:TF131086 ACP131086:ADB131086 AML131086:AMX131086 AWH131086:AWT131086 BGD131086:BGP131086 BPZ131086:BQL131086 BZV131086:CAH131086 CJR131086:CKD131086 CTN131086:CTZ131086 DDJ131086:DDV131086 DNF131086:DNR131086 DXB131086:DXN131086 EGX131086:EHJ131086 EQT131086:ERF131086 FAP131086:FBB131086 FKL131086:FKX131086 FUH131086:FUT131086 GED131086:GEP131086 GNZ131086:GOL131086 GXV131086:GYH131086 HHR131086:HID131086 HRN131086:HRZ131086 IBJ131086:IBV131086 ILF131086:ILR131086 IVB131086:IVN131086 JEX131086:JFJ131086 JOT131086:JPF131086 JYP131086:JZB131086 KIL131086:KIX131086 KSH131086:KST131086 LCD131086:LCP131086 LLZ131086:LML131086 LVV131086:LWH131086 MFR131086:MGD131086 MPN131086:MPZ131086 MZJ131086:MZV131086 NJF131086:NJR131086 NTB131086:NTN131086 OCX131086:ODJ131086 OMT131086:ONF131086 OWP131086:OXB131086 PGL131086:PGX131086 PQH131086:PQT131086 QAD131086:QAP131086 QJZ131086:QKL131086 QTV131086:QUH131086 RDR131086:RED131086 RNN131086:RNZ131086 RXJ131086:RXV131086 SHF131086:SHR131086 SRB131086:SRN131086 TAX131086:TBJ131086 TKT131086:TLF131086 TUP131086:TVB131086 UEL131086:UEX131086 UOH131086:UOT131086 UYD131086:UYP131086 VHZ131086:VIL131086 VRV131086:VSH131086 WBR131086:WCD131086 WLN131086:WLZ131086 WVJ131086:WVV131086 B196622:N196622 IX196622:JJ196622 ST196622:TF196622 ACP196622:ADB196622 AML196622:AMX196622 AWH196622:AWT196622 BGD196622:BGP196622 BPZ196622:BQL196622 BZV196622:CAH196622 CJR196622:CKD196622 CTN196622:CTZ196622 DDJ196622:DDV196622 DNF196622:DNR196622 DXB196622:DXN196622 EGX196622:EHJ196622 EQT196622:ERF196622 FAP196622:FBB196622 FKL196622:FKX196622 FUH196622:FUT196622 GED196622:GEP196622 GNZ196622:GOL196622 GXV196622:GYH196622 HHR196622:HID196622 HRN196622:HRZ196622 IBJ196622:IBV196622 ILF196622:ILR196622 IVB196622:IVN196622 JEX196622:JFJ196622 JOT196622:JPF196622 JYP196622:JZB196622 KIL196622:KIX196622 KSH196622:KST196622 LCD196622:LCP196622 LLZ196622:LML196622 LVV196622:LWH196622 MFR196622:MGD196622 MPN196622:MPZ196622 MZJ196622:MZV196622 NJF196622:NJR196622 NTB196622:NTN196622 OCX196622:ODJ196622 OMT196622:ONF196622 OWP196622:OXB196622 PGL196622:PGX196622 PQH196622:PQT196622 QAD196622:QAP196622 QJZ196622:QKL196622 QTV196622:QUH196622 RDR196622:RED196622 RNN196622:RNZ196622 RXJ196622:RXV196622 SHF196622:SHR196622 SRB196622:SRN196622 TAX196622:TBJ196622 TKT196622:TLF196622 TUP196622:TVB196622 UEL196622:UEX196622 UOH196622:UOT196622 UYD196622:UYP196622 VHZ196622:VIL196622 VRV196622:VSH196622 WBR196622:WCD196622 WLN196622:WLZ196622 WVJ196622:WVV196622 B262158:N262158 IX262158:JJ262158 ST262158:TF262158 ACP262158:ADB262158 AML262158:AMX262158 AWH262158:AWT262158 BGD262158:BGP262158 BPZ262158:BQL262158 BZV262158:CAH262158 CJR262158:CKD262158 CTN262158:CTZ262158 DDJ262158:DDV262158 DNF262158:DNR262158 DXB262158:DXN262158 EGX262158:EHJ262158 EQT262158:ERF262158 FAP262158:FBB262158 FKL262158:FKX262158 FUH262158:FUT262158 GED262158:GEP262158 GNZ262158:GOL262158 GXV262158:GYH262158 HHR262158:HID262158 HRN262158:HRZ262158 IBJ262158:IBV262158 ILF262158:ILR262158 IVB262158:IVN262158 JEX262158:JFJ262158 JOT262158:JPF262158 JYP262158:JZB262158 KIL262158:KIX262158 KSH262158:KST262158 LCD262158:LCP262158 LLZ262158:LML262158 LVV262158:LWH262158 MFR262158:MGD262158 MPN262158:MPZ262158 MZJ262158:MZV262158 NJF262158:NJR262158 NTB262158:NTN262158 OCX262158:ODJ262158 OMT262158:ONF262158 OWP262158:OXB262158 PGL262158:PGX262158 PQH262158:PQT262158 QAD262158:QAP262158 QJZ262158:QKL262158 QTV262158:QUH262158 RDR262158:RED262158 RNN262158:RNZ262158 RXJ262158:RXV262158 SHF262158:SHR262158 SRB262158:SRN262158 TAX262158:TBJ262158 TKT262158:TLF262158 TUP262158:TVB262158 UEL262158:UEX262158 UOH262158:UOT262158 UYD262158:UYP262158 VHZ262158:VIL262158 VRV262158:VSH262158 WBR262158:WCD262158 WLN262158:WLZ262158 WVJ262158:WVV262158 B327694:N327694 IX327694:JJ327694 ST327694:TF327694 ACP327694:ADB327694 AML327694:AMX327694 AWH327694:AWT327694 BGD327694:BGP327694 BPZ327694:BQL327694 BZV327694:CAH327694 CJR327694:CKD327694 CTN327694:CTZ327694 DDJ327694:DDV327694 DNF327694:DNR327694 DXB327694:DXN327694 EGX327694:EHJ327694 EQT327694:ERF327694 FAP327694:FBB327694 FKL327694:FKX327694 FUH327694:FUT327694 GED327694:GEP327694 GNZ327694:GOL327694 GXV327694:GYH327694 HHR327694:HID327694 HRN327694:HRZ327694 IBJ327694:IBV327694 ILF327694:ILR327694 IVB327694:IVN327694 JEX327694:JFJ327694 JOT327694:JPF327694 JYP327694:JZB327694 KIL327694:KIX327694 KSH327694:KST327694 LCD327694:LCP327694 LLZ327694:LML327694 LVV327694:LWH327694 MFR327694:MGD327694 MPN327694:MPZ327694 MZJ327694:MZV327694 NJF327694:NJR327694 NTB327694:NTN327694 OCX327694:ODJ327694 OMT327694:ONF327694 OWP327694:OXB327694 PGL327694:PGX327694 PQH327694:PQT327694 QAD327694:QAP327694 QJZ327694:QKL327694 QTV327694:QUH327694 RDR327694:RED327694 RNN327694:RNZ327694 RXJ327694:RXV327694 SHF327694:SHR327694 SRB327694:SRN327694 TAX327694:TBJ327694 TKT327694:TLF327694 TUP327694:TVB327694 UEL327694:UEX327694 UOH327694:UOT327694 UYD327694:UYP327694 VHZ327694:VIL327694 VRV327694:VSH327694 WBR327694:WCD327694 WLN327694:WLZ327694 WVJ327694:WVV327694 B393230:N393230 IX393230:JJ393230 ST393230:TF393230 ACP393230:ADB393230 AML393230:AMX393230 AWH393230:AWT393230 BGD393230:BGP393230 BPZ393230:BQL393230 BZV393230:CAH393230 CJR393230:CKD393230 CTN393230:CTZ393230 DDJ393230:DDV393230 DNF393230:DNR393230 DXB393230:DXN393230 EGX393230:EHJ393230 EQT393230:ERF393230 FAP393230:FBB393230 FKL393230:FKX393230 FUH393230:FUT393230 GED393230:GEP393230 GNZ393230:GOL393230 GXV393230:GYH393230 HHR393230:HID393230 HRN393230:HRZ393230 IBJ393230:IBV393230 ILF393230:ILR393230 IVB393230:IVN393230 JEX393230:JFJ393230 JOT393230:JPF393230 JYP393230:JZB393230 KIL393230:KIX393230 KSH393230:KST393230 LCD393230:LCP393230 LLZ393230:LML393230 LVV393230:LWH393230 MFR393230:MGD393230 MPN393230:MPZ393230 MZJ393230:MZV393230 NJF393230:NJR393230 NTB393230:NTN393230 OCX393230:ODJ393230 OMT393230:ONF393230 OWP393230:OXB393230 PGL393230:PGX393230 PQH393230:PQT393230 QAD393230:QAP393230 QJZ393230:QKL393230 QTV393230:QUH393230 RDR393230:RED393230 RNN393230:RNZ393230 RXJ393230:RXV393230 SHF393230:SHR393230 SRB393230:SRN393230 TAX393230:TBJ393230 TKT393230:TLF393230 TUP393230:TVB393230 UEL393230:UEX393230 UOH393230:UOT393230 UYD393230:UYP393230 VHZ393230:VIL393230 VRV393230:VSH393230 WBR393230:WCD393230 WLN393230:WLZ393230 WVJ393230:WVV393230 B458766:N458766 IX458766:JJ458766 ST458766:TF458766 ACP458766:ADB458766 AML458766:AMX458766 AWH458766:AWT458766 BGD458766:BGP458766 BPZ458766:BQL458766 BZV458766:CAH458766 CJR458766:CKD458766 CTN458766:CTZ458766 DDJ458766:DDV458766 DNF458766:DNR458766 DXB458766:DXN458766 EGX458766:EHJ458766 EQT458766:ERF458766 FAP458766:FBB458766 FKL458766:FKX458766 FUH458766:FUT458766 GED458766:GEP458766 GNZ458766:GOL458766 GXV458766:GYH458766 HHR458766:HID458766 HRN458766:HRZ458766 IBJ458766:IBV458766 ILF458766:ILR458766 IVB458766:IVN458766 JEX458766:JFJ458766 JOT458766:JPF458766 JYP458766:JZB458766 KIL458766:KIX458766 KSH458766:KST458766 LCD458766:LCP458766 LLZ458766:LML458766 LVV458766:LWH458766 MFR458766:MGD458766 MPN458766:MPZ458766 MZJ458766:MZV458766 NJF458766:NJR458766 NTB458766:NTN458766 OCX458766:ODJ458766 OMT458766:ONF458766 OWP458766:OXB458766 PGL458766:PGX458766 PQH458766:PQT458766 QAD458766:QAP458766 QJZ458766:QKL458766 QTV458766:QUH458766 RDR458766:RED458766 RNN458766:RNZ458766 RXJ458766:RXV458766 SHF458766:SHR458766 SRB458766:SRN458766 TAX458766:TBJ458766 TKT458766:TLF458766 TUP458766:TVB458766 UEL458766:UEX458766 UOH458766:UOT458766 UYD458766:UYP458766 VHZ458766:VIL458766 VRV458766:VSH458766 WBR458766:WCD458766 WLN458766:WLZ458766 WVJ458766:WVV458766 B524302:N524302 IX524302:JJ524302 ST524302:TF524302 ACP524302:ADB524302 AML524302:AMX524302 AWH524302:AWT524302 BGD524302:BGP524302 BPZ524302:BQL524302 BZV524302:CAH524302 CJR524302:CKD524302 CTN524302:CTZ524302 DDJ524302:DDV524302 DNF524302:DNR524302 DXB524302:DXN524302 EGX524302:EHJ524302 EQT524302:ERF524302 FAP524302:FBB524302 FKL524302:FKX524302 FUH524302:FUT524302 GED524302:GEP524302 GNZ524302:GOL524302 GXV524302:GYH524302 HHR524302:HID524302 HRN524302:HRZ524302 IBJ524302:IBV524302 ILF524302:ILR524302 IVB524302:IVN524302 JEX524302:JFJ524302 JOT524302:JPF524302 JYP524302:JZB524302 KIL524302:KIX524302 KSH524302:KST524302 LCD524302:LCP524302 LLZ524302:LML524302 LVV524302:LWH524302 MFR524302:MGD524302 MPN524302:MPZ524302 MZJ524302:MZV524302 NJF524302:NJR524302 NTB524302:NTN524302 OCX524302:ODJ524302 OMT524302:ONF524302 OWP524302:OXB524302 PGL524302:PGX524302 PQH524302:PQT524302 QAD524302:QAP524302 QJZ524302:QKL524302 QTV524302:QUH524302 RDR524302:RED524302 RNN524302:RNZ524302 RXJ524302:RXV524302 SHF524302:SHR524302 SRB524302:SRN524302 TAX524302:TBJ524302 TKT524302:TLF524302 TUP524302:TVB524302 UEL524302:UEX524302 UOH524302:UOT524302 UYD524302:UYP524302 VHZ524302:VIL524302 VRV524302:VSH524302 WBR524302:WCD524302 WLN524302:WLZ524302 WVJ524302:WVV524302 B589838:N589838 IX589838:JJ589838 ST589838:TF589838 ACP589838:ADB589838 AML589838:AMX589838 AWH589838:AWT589838 BGD589838:BGP589838 BPZ589838:BQL589838 BZV589838:CAH589838 CJR589838:CKD589838 CTN589838:CTZ589838 DDJ589838:DDV589838 DNF589838:DNR589838 DXB589838:DXN589838 EGX589838:EHJ589838 EQT589838:ERF589838 FAP589838:FBB589838 FKL589838:FKX589838 FUH589838:FUT589838 GED589838:GEP589838 GNZ589838:GOL589838 GXV589838:GYH589838 HHR589838:HID589838 HRN589838:HRZ589838 IBJ589838:IBV589838 ILF589838:ILR589838 IVB589838:IVN589838 JEX589838:JFJ589838 JOT589838:JPF589838 JYP589838:JZB589838 KIL589838:KIX589838 KSH589838:KST589838 LCD589838:LCP589838 LLZ589838:LML589838 LVV589838:LWH589838 MFR589838:MGD589838 MPN589838:MPZ589838 MZJ589838:MZV589838 NJF589838:NJR589838 NTB589838:NTN589838 OCX589838:ODJ589838 OMT589838:ONF589838 OWP589838:OXB589838 PGL589838:PGX589838 PQH589838:PQT589838 QAD589838:QAP589838 QJZ589838:QKL589838 QTV589838:QUH589838 RDR589838:RED589838 RNN589838:RNZ589838 RXJ589838:RXV589838 SHF589838:SHR589838 SRB589838:SRN589838 TAX589838:TBJ589838 TKT589838:TLF589838 TUP589838:TVB589838 UEL589838:UEX589838 UOH589838:UOT589838 UYD589838:UYP589838 VHZ589838:VIL589838 VRV589838:VSH589838 WBR589838:WCD589838 WLN589838:WLZ589838 WVJ589838:WVV589838 B655374:N655374 IX655374:JJ655374 ST655374:TF655374 ACP655374:ADB655374 AML655374:AMX655374 AWH655374:AWT655374 BGD655374:BGP655374 BPZ655374:BQL655374 BZV655374:CAH655374 CJR655374:CKD655374 CTN655374:CTZ655374 DDJ655374:DDV655374 DNF655374:DNR655374 DXB655374:DXN655374 EGX655374:EHJ655374 EQT655374:ERF655374 FAP655374:FBB655374 FKL655374:FKX655374 FUH655374:FUT655374 GED655374:GEP655374 GNZ655374:GOL655374 GXV655374:GYH655374 HHR655374:HID655374 HRN655374:HRZ655374 IBJ655374:IBV655374 ILF655374:ILR655374 IVB655374:IVN655374 JEX655374:JFJ655374 JOT655374:JPF655374 JYP655374:JZB655374 KIL655374:KIX655374 KSH655374:KST655374 LCD655374:LCP655374 LLZ655374:LML655374 LVV655374:LWH655374 MFR655374:MGD655374 MPN655374:MPZ655374 MZJ655374:MZV655374 NJF655374:NJR655374 NTB655374:NTN655374 OCX655374:ODJ655374 OMT655374:ONF655374 OWP655374:OXB655374 PGL655374:PGX655374 PQH655374:PQT655374 QAD655374:QAP655374 QJZ655374:QKL655374 QTV655374:QUH655374 RDR655374:RED655374 RNN655374:RNZ655374 RXJ655374:RXV655374 SHF655374:SHR655374 SRB655374:SRN655374 TAX655374:TBJ655374 TKT655374:TLF655374 TUP655374:TVB655374 UEL655374:UEX655374 UOH655374:UOT655374 UYD655374:UYP655374 VHZ655374:VIL655374 VRV655374:VSH655374 WBR655374:WCD655374 WLN655374:WLZ655374 WVJ655374:WVV655374 B720910:N720910 IX720910:JJ720910 ST720910:TF720910 ACP720910:ADB720910 AML720910:AMX720910 AWH720910:AWT720910 BGD720910:BGP720910 BPZ720910:BQL720910 BZV720910:CAH720910 CJR720910:CKD720910 CTN720910:CTZ720910 DDJ720910:DDV720910 DNF720910:DNR720910 DXB720910:DXN720910 EGX720910:EHJ720910 EQT720910:ERF720910 FAP720910:FBB720910 FKL720910:FKX720910 FUH720910:FUT720910 GED720910:GEP720910 GNZ720910:GOL720910 GXV720910:GYH720910 HHR720910:HID720910 HRN720910:HRZ720910 IBJ720910:IBV720910 ILF720910:ILR720910 IVB720910:IVN720910 JEX720910:JFJ720910 JOT720910:JPF720910 JYP720910:JZB720910 KIL720910:KIX720910 KSH720910:KST720910 LCD720910:LCP720910 LLZ720910:LML720910 LVV720910:LWH720910 MFR720910:MGD720910 MPN720910:MPZ720910 MZJ720910:MZV720910 NJF720910:NJR720910 NTB720910:NTN720910 OCX720910:ODJ720910 OMT720910:ONF720910 OWP720910:OXB720910 PGL720910:PGX720910 PQH720910:PQT720910 QAD720910:QAP720910 QJZ720910:QKL720910 QTV720910:QUH720910 RDR720910:RED720910 RNN720910:RNZ720910 RXJ720910:RXV720910 SHF720910:SHR720910 SRB720910:SRN720910 TAX720910:TBJ720910 TKT720910:TLF720910 TUP720910:TVB720910 UEL720910:UEX720910 UOH720910:UOT720910 UYD720910:UYP720910 VHZ720910:VIL720910 VRV720910:VSH720910 WBR720910:WCD720910 WLN720910:WLZ720910 WVJ720910:WVV720910 B786446:N786446 IX786446:JJ786446 ST786446:TF786446 ACP786446:ADB786446 AML786446:AMX786446 AWH786446:AWT786446 BGD786446:BGP786446 BPZ786446:BQL786446 BZV786446:CAH786446 CJR786446:CKD786446 CTN786446:CTZ786446 DDJ786446:DDV786446 DNF786446:DNR786446 DXB786446:DXN786446 EGX786446:EHJ786446 EQT786446:ERF786446 FAP786446:FBB786446 FKL786446:FKX786446 FUH786446:FUT786446 GED786446:GEP786446 GNZ786446:GOL786446 GXV786446:GYH786446 HHR786446:HID786446 HRN786446:HRZ786446 IBJ786446:IBV786446 ILF786446:ILR786446 IVB786446:IVN786446 JEX786446:JFJ786446 JOT786446:JPF786446 JYP786446:JZB786446 KIL786446:KIX786446 KSH786446:KST786446 LCD786446:LCP786446 LLZ786446:LML786446 LVV786446:LWH786446 MFR786446:MGD786446 MPN786446:MPZ786446 MZJ786446:MZV786446 NJF786446:NJR786446 NTB786446:NTN786446 OCX786446:ODJ786446 OMT786446:ONF786446 OWP786446:OXB786446 PGL786446:PGX786446 PQH786446:PQT786446 QAD786446:QAP786446 QJZ786446:QKL786446 QTV786446:QUH786446 RDR786446:RED786446 RNN786446:RNZ786446 RXJ786446:RXV786446 SHF786446:SHR786446 SRB786446:SRN786446 TAX786446:TBJ786446 TKT786446:TLF786446 TUP786446:TVB786446 UEL786446:UEX786446 UOH786446:UOT786446 UYD786446:UYP786446 VHZ786446:VIL786446 VRV786446:VSH786446 WBR786446:WCD786446 WLN786446:WLZ786446 WVJ786446:WVV786446 B851982:N851982 IX851982:JJ851982 ST851982:TF851982 ACP851982:ADB851982 AML851982:AMX851982 AWH851982:AWT851982 BGD851982:BGP851982 BPZ851982:BQL851982 BZV851982:CAH851982 CJR851982:CKD851982 CTN851982:CTZ851982 DDJ851982:DDV851982 DNF851982:DNR851982 DXB851982:DXN851982 EGX851982:EHJ851982 EQT851982:ERF851982 FAP851982:FBB851982 FKL851982:FKX851982 FUH851982:FUT851982 GED851982:GEP851982 GNZ851982:GOL851982 GXV851982:GYH851982 HHR851982:HID851982 HRN851982:HRZ851982 IBJ851982:IBV851982 ILF851982:ILR851982 IVB851982:IVN851982 JEX851982:JFJ851982 JOT851982:JPF851982 JYP851982:JZB851982 KIL851982:KIX851982 KSH851982:KST851982 LCD851982:LCP851982 LLZ851982:LML851982 LVV851982:LWH851982 MFR851982:MGD851982 MPN851982:MPZ851982 MZJ851982:MZV851982 NJF851982:NJR851982 NTB851982:NTN851982 OCX851982:ODJ851982 OMT851982:ONF851982 OWP851982:OXB851982 PGL851982:PGX851982 PQH851982:PQT851982 QAD851982:QAP851982 QJZ851982:QKL851982 QTV851982:QUH851982 RDR851982:RED851982 RNN851982:RNZ851982 RXJ851982:RXV851982 SHF851982:SHR851982 SRB851982:SRN851982 TAX851982:TBJ851982 TKT851982:TLF851982 TUP851982:TVB851982 UEL851982:UEX851982 UOH851982:UOT851982 UYD851982:UYP851982 VHZ851982:VIL851982 VRV851982:VSH851982 WBR851982:WCD851982 WLN851982:WLZ851982 WVJ851982:WVV851982 B917518:N917518 IX917518:JJ917518 ST917518:TF917518 ACP917518:ADB917518 AML917518:AMX917518 AWH917518:AWT917518 BGD917518:BGP917518 BPZ917518:BQL917518 BZV917518:CAH917518 CJR917518:CKD917518 CTN917518:CTZ917518 DDJ917518:DDV917518 DNF917518:DNR917518 DXB917518:DXN917518 EGX917518:EHJ917518 EQT917518:ERF917518 FAP917518:FBB917518 FKL917518:FKX917518 FUH917518:FUT917518 GED917518:GEP917518 GNZ917518:GOL917518 GXV917518:GYH917518 HHR917518:HID917518 HRN917518:HRZ917518 IBJ917518:IBV917518 ILF917518:ILR917518 IVB917518:IVN917518 JEX917518:JFJ917518 JOT917518:JPF917518 JYP917518:JZB917518 KIL917518:KIX917518 KSH917518:KST917518 LCD917518:LCP917518 LLZ917518:LML917518 LVV917518:LWH917518 MFR917518:MGD917518 MPN917518:MPZ917518 MZJ917518:MZV917518 NJF917518:NJR917518 NTB917518:NTN917518 OCX917518:ODJ917518 OMT917518:ONF917518 OWP917518:OXB917518 PGL917518:PGX917518 PQH917518:PQT917518 QAD917518:QAP917518 QJZ917518:QKL917518 QTV917518:QUH917518 RDR917518:RED917518 RNN917518:RNZ917518 RXJ917518:RXV917518 SHF917518:SHR917518 SRB917518:SRN917518 TAX917518:TBJ917518 TKT917518:TLF917518 TUP917518:TVB917518 UEL917518:UEX917518 UOH917518:UOT917518 UYD917518:UYP917518 VHZ917518:VIL917518 VRV917518:VSH917518 WBR917518:WCD917518 WLN917518:WLZ917518 WVJ917518:WVV917518 B983054:N983054 IX983054:JJ983054 ST983054:TF983054 ACP983054:ADB983054 AML983054:AMX983054 AWH983054:AWT983054 BGD983054:BGP983054 BPZ983054:BQL983054 BZV983054:CAH983054 CJR983054:CKD983054 CTN983054:CTZ983054 DDJ983054:DDV983054 DNF983054:DNR983054 DXB983054:DXN983054 EGX983054:EHJ983054 EQT983054:ERF983054 FAP983054:FBB983054 FKL983054:FKX983054 FUH983054:FUT983054 GED983054:GEP983054 GNZ983054:GOL983054 GXV983054:GYH983054 HHR983054:HID983054 HRN983054:HRZ983054 IBJ983054:IBV983054 ILF983054:ILR983054 IVB983054:IVN983054 JEX983054:JFJ983054 JOT983054:JPF983054 JYP983054:JZB983054 KIL983054:KIX983054 KSH983054:KST983054 LCD983054:LCP983054 LLZ983054:LML983054 LVV983054:LWH983054 MFR983054:MGD983054 MPN983054:MPZ983054 MZJ983054:MZV983054 NJF983054:NJR983054 NTB983054:NTN983054 OCX983054:ODJ983054 OMT983054:ONF983054 OWP983054:OXB983054 PGL983054:PGX983054 PQH983054:PQT983054 QAD983054:QAP983054 QJZ983054:QKL983054 QTV983054:QUH983054 RDR983054:RED983054 RNN983054:RNZ983054 RXJ983054:RXV983054 SHF983054:SHR983054 SRB983054:SRN983054 TAX983054:TBJ983054 TKT983054:TLF983054 TUP983054:TVB983054 UEL983054:UEX983054 UOH983054:UOT983054 UYD983054:UYP983054 VHZ983054:VIL983054 VRV983054:VSH983054 WBR983054:WCD983054 WLN983054:WLZ983054 WVJ983054:WVV983054 J65552:N65552 JF65552:JJ65552 TB65552:TF65552 ACX65552:ADB65552 AMT65552:AMX65552 AWP65552:AWT65552 BGL65552:BGP65552 BQH65552:BQL65552 CAD65552:CAH65552 CJZ65552:CKD65552 CTV65552:CTZ65552 DDR65552:DDV65552 DNN65552:DNR65552 DXJ65552:DXN65552 EHF65552:EHJ65552 ERB65552:ERF65552 FAX65552:FBB65552 FKT65552:FKX65552 FUP65552:FUT65552 GEL65552:GEP65552 GOH65552:GOL65552 GYD65552:GYH65552 HHZ65552:HID65552 HRV65552:HRZ65552 IBR65552:IBV65552 ILN65552:ILR65552 IVJ65552:IVN65552 JFF65552:JFJ65552 JPB65552:JPF65552 JYX65552:JZB65552 KIT65552:KIX65552 KSP65552:KST65552 LCL65552:LCP65552 LMH65552:LML65552 LWD65552:LWH65552 MFZ65552:MGD65552 MPV65552:MPZ65552 MZR65552:MZV65552 NJN65552:NJR65552 NTJ65552:NTN65552 ODF65552:ODJ65552 ONB65552:ONF65552 OWX65552:OXB65552 PGT65552:PGX65552 PQP65552:PQT65552 QAL65552:QAP65552 QKH65552:QKL65552 QUD65552:QUH65552 RDZ65552:RED65552 RNV65552:RNZ65552 RXR65552:RXV65552 SHN65552:SHR65552 SRJ65552:SRN65552 TBF65552:TBJ65552 TLB65552:TLF65552 TUX65552:TVB65552 UET65552:UEX65552 UOP65552:UOT65552 UYL65552:UYP65552 VIH65552:VIL65552 VSD65552:VSH65552 WBZ65552:WCD65552 WLV65552:WLZ65552 WVR65552:WVV65552 J131088:N131088 JF131088:JJ131088 TB131088:TF131088 ACX131088:ADB131088 AMT131088:AMX131088 AWP131088:AWT131088 BGL131088:BGP131088 BQH131088:BQL131088 CAD131088:CAH131088 CJZ131088:CKD131088 CTV131088:CTZ131088 DDR131088:DDV131088 DNN131088:DNR131088 DXJ131088:DXN131088 EHF131088:EHJ131088 ERB131088:ERF131088 FAX131088:FBB131088 FKT131088:FKX131088 FUP131088:FUT131088 GEL131088:GEP131088 GOH131088:GOL131088 GYD131088:GYH131088 HHZ131088:HID131088 HRV131088:HRZ131088 IBR131088:IBV131088 ILN131088:ILR131088 IVJ131088:IVN131088 JFF131088:JFJ131088 JPB131088:JPF131088 JYX131088:JZB131088 KIT131088:KIX131088 KSP131088:KST131088 LCL131088:LCP131088 LMH131088:LML131088 LWD131088:LWH131088 MFZ131088:MGD131088 MPV131088:MPZ131088 MZR131088:MZV131088 NJN131088:NJR131088 NTJ131088:NTN131088 ODF131088:ODJ131088 ONB131088:ONF131088 OWX131088:OXB131088 PGT131088:PGX131088 PQP131088:PQT131088 QAL131088:QAP131088 QKH131088:QKL131088 QUD131088:QUH131088 RDZ131088:RED131088 RNV131088:RNZ131088 RXR131088:RXV131088 SHN131088:SHR131088 SRJ131088:SRN131088 TBF131088:TBJ131088 TLB131088:TLF131088 TUX131088:TVB131088 UET131088:UEX131088 UOP131088:UOT131088 UYL131088:UYP131088 VIH131088:VIL131088 VSD131088:VSH131088 WBZ131088:WCD131088 WLV131088:WLZ131088 WVR131088:WVV131088 J196624:N196624 JF196624:JJ196624 TB196624:TF196624 ACX196624:ADB196624 AMT196624:AMX196624 AWP196624:AWT196624 BGL196624:BGP196624 BQH196624:BQL196624 CAD196624:CAH196624 CJZ196624:CKD196624 CTV196624:CTZ196624 DDR196624:DDV196624 DNN196624:DNR196624 DXJ196624:DXN196624 EHF196624:EHJ196624 ERB196624:ERF196624 FAX196624:FBB196624 FKT196624:FKX196624 FUP196624:FUT196624 GEL196624:GEP196624 GOH196624:GOL196624 GYD196624:GYH196624 HHZ196624:HID196624 HRV196624:HRZ196624 IBR196624:IBV196624 ILN196624:ILR196624 IVJ196624:IVN196624 JFF196624:JFJ196624 JPB196624:JPF196624 JYX196624:JZB196624 KIT196624:KIX196624 KSP196624:KST196624 LCL196624:LCP196624 LMH196624:LML196624 LWD196624:LWH196624 MFZ196624:MGD196624 MPV196624:MPZ196624 MZR196624:MZV196624 NJN196624:NJR196624 NTJ196624:NTN196624 ODF196624:ODJ196624 ONB196624:ONF196624 OWX196624:OXB196624 PGT196624:PGX196624 PQP196624:PQT196624 QAL196624:QAP196624 QKH196624:QKL196624 QUD196624:QUH196624 RDZ196624:RED196624 RNV196624:RNZ196624 RXR196624:RXV196624 SHN196624:SHR196624 SRJ196624:SRN196624 TBF196624:TBJ196624 TLB196624:TLF196624 TUX196624:TVB196624 UET196624:UEX196624 UOP196624:UOT196624 UYL196624:UYP196624 VIH196624:VIL196624 VSD196624:VSH196624 WBZ196624:WCD196624 WLV196624:WLZ196624 WVR196624:WVV196624 J262160:N262160 JF262160:JJ262160 TB262160:TF262160 ACX262160:ADB262160 AMT262160:AMX262160 AWP262160:AWT262160 BGL262160:BGP262160 BQH262160:BQL262160 CAD262160:CAH262160 CJZ262160:CKD262160 CTV262160:CTZ262160 DDR262160:DDV262160 DNN262160:DNR262160 DXJ262160:DXN262160 EHF262160:EHJ262160 ERB262160:ERF262160 FAX262160:FBB262160 FKT262160:FKX262160 FUP262160:FUT262160 GEL262160:GEP262160 GOH262160:GOL262160 GYD262160:GYH262160 HHZ262160:HID262160 HRV262160:HRZ262160 IBR262160:IBV262160 ILN262160:ILR262160 IVJ262160:IVN262160 JFF262160:JFJ262160 JPB262160:JPF262160 JYX262160:JZB262160 KIT262160:KIX262160 KSP262160:KST262160 LCL262160:LCP262160 LMH262160:LML262160 LWD262160:LWH262160 MFZ262160:MGD262160 MPV262160:MPZ262160 MZR262160:MZV262160 NJN262160:NJR262160 NTJ262160:NTN262160 ODF262160:ODJ262160 ONB262160:ONF262160 OWX262160:OXB262160 PGT262160:PGX262160 PQP262160:PQT262160 QAL262160:QAP262160 QKH262160:QKL262160 QUD262160:QUH262160 RDZ262160:RED262160 RNV262160:RNZ262160 RXR262160:RXV262160 SHN262160:SHR262160 SRJ262160:SRN262160 TBF262160:TBJ262160 TLB262160:TLF262160 TUX262160:TVB262160 UET262160:UEX262160 UOP262160:UOT262160 UYL262160:UYP262160 VIH262160:VIL262160 VSD262160:VSH262160 WBZ262160:WCD262160 WLV262160:WLZ262160 WVR262160:WVV262160 J327696:N327696 JF327696:JJ327696 TB327696:TF327696 ACX327696:ADB327696 AMT327696:AMX327696 AWP327696:AWT327696 BGL327696:BGP327696 BQH327696:BQL327696 CAD327696:CAH327696 CJZ327696:CKD327696 CTV327696:CTZ327696 DDR327696:DDV327696 DNN327696:DNR327696 DXJ327696:DXN327696 EHF327696:EHJ327696 ERB327696:ERF327696 FAX327696:FBB327696 FKT327696:FKX327696 FUP327696:FUT327696 GEL327696:GEP327696 GOH327696:GOL327696 GYD327696:GYH327696 HHZ327696:HID327696 HRV327696:HRZ327696 IBR327696:IBV327696 ILN327696:ILR327696 IVJ327696:IVN327696 JFF327696:JFJ327696 JPB327696:JPF327696 JYX327696:JZB327696 KIT327696:KIX327696 KSP327696:KST327696 LCL327696:LCP327696 LMH327696:LML327696 LWD327696:LWH327696 MFZ327696:MGD327696 MPV327696:MPZ327696 MZR327696:MZV327696 NJN327696:NJR327696 NTJ327696:NTN327696 ODF327696:ODJ327696 ONB327696:ONF327696 OWX327696:OXB327696 PGT327696:PGX327696 PQP327696:PQT327696 QAL327696:QAP327696 QKH327696:QKL327696 QUD327696:QUH327696 RDZ327696:RED327696 RNV327696:RNZ327696 RXR327696:RXV327696 SHN327696:SHR327696 SRJ327696:SRN327696 TBF327696:TBJ327696 TLB327696:TLF327696 TUX327696:TVB327696 UET327696:UEX327696 UOP327696:UOT327696 UYL327696:UYP327696 VIH327696:VIL327696 VSD327696:VSH327696 WBZ327696:WCD327696 WLV327696:WLZ327696 WVR327696:WVV327696 J393232:N393232 JF393232:JJ393232 TB393232:TF393232 ACX393232:ADB393232 AMT393232:AMX393232 AWP393232:AWT393232 BGL393232:BGP393232 BQH393232:BQL393232 CAD393232:CAH393232 CJZ393232:CKD393232 CTV393232:CTZ393232 DDR393232:DDV393232 DNN393232:DNR393232 DXJ393232:DXN393232 EHF393232:EHJ393232 ERB393232:ERF393232 FAX393232:FBB393232 FKT393232:FKX393232 FUP393232:FUT393232 GEL393232:GEP393232 GOH393232:GOL393232 GYD393232:GYH393232 HHZ393232:HID393232 HRV393232:HRZ393232 IBR393232:IBV393232 ILN393232:ILR393232 IVJ393232:IVN393232 JFF393232:JFJ393232 JPB393232:JPF393232 JYX393232:JZB393232 KIT393232:KIX393232 KSP393232:KST393232 LCL393232:LCP393232 LMH393232:LML393232 LWD393232:LWH393232 MFZ393232:MGD393232 MPV393232:MPZ393232 MZR393232:MZV393232 NJN393232:NJR393232 NTJ393232:NTN393232 ODF393232:ODJ393232 ONB393232:ONF393232 OWX393232:OXB393232 PGT393232:PGX393232 PQP393232:PQT393232 QAL393232:QAP393232 QKH393232:QKL393232 QUD393232:QUH393232 RDZ393232:RED393232 RNV393232:RNZ393232 RXR393232:RXV393232 SHN393232:SHR393232 SRJ393232:SRN393232 TBF393232:TBJ393232 TLB393232:TLF393232 TUX393232:TVB393232 UET393232:UEX393232 UOP393232:UOT393232 UYL393232:UYP393232 VIH393232:VIL393232 VSD393232:VSH393232 WBZ393232:WCD393232 WLV393232:WLZ393232 WVR393232:WVV393232 J458768:N458768 JF458768:JJ458768 TB458768:TF458768 ACX458768:ADB458768 AMT458768:AMX458768 AWP458768:AWT458768 BGL458768:BGP458768 BQH458768:BQL458768 CAD458768:CAH458768 CJZ458768:CKD458768 CTV458768:CTZ458768 DDR458768:DDV458768 DNN458768:DNR458768 DXJ458768:DXN458768 EHF458768:EHJ458768 ERB458768:ERF458768 FAX458768:FBB458768 FKT458768:FKX458768 FUP458768:FUT458768 GEL458768:GEP458768 GOH458768:GOL458768 GYD458768:GYH458768 HHZ458768:HID458768 HRV458768:HRZ458768 IBR458768:IBV458768 ILN458768:ILR458768 IVJ458768:IVN458768 JFF458768:JFJ458768 JPB458768:JPF458768 JYX458768:JZB458768 KIT458768:KIX458768 KSP458768:KST458768 LCL458768:LCP458768 LMH458768:LML458768 LWD458768:LWH458768 MFZ458768:MGD458768 MPV458768:MPZ458768 MZR458768:MZV458768 NJN458768:NJR458768 NTJ458768:NTN458768 ODF458768:ODJ458768 ONB458768:ONF458768 OWX458768:OXB458768 PGT458768:PGX458768 PQP458768:PQT458768 QAL458768:QAP458768 QKH458768:QKL458768 QUD458768:QUH458768 RDZ458768:RED458768 RNV458768:RNZ458768 RXR458768:RXV458768 SHN458768:SHR458768 SRJ458768:SRN458768 TBF458768:TBJ458768 TLB458768:TLF458768 TUX458768:TVB458768 UET458768:UEX458768 UOP458768:UOT458768 UYL458768:UYP458768 VIH458768:VIL458768 VSD458768:VSH458768 WBZ458768:WCD458768 WLV458768:WLZ458768 WVR458768:WVV458768 J524304:N524304 JF524304:JJ524304 TB524304:TF524304 ACX524304:ADB524304 AMT524304:AMX524304 AWP524304:AWT524304 BGL524304:BGP524304 BQH524304:BQL524304 CAD524304:CAH524304 CJZ524304:CKD524304 CTV524304:CTZ524304 DDR524304:DDV524304 DNN524304:DNR524304 DXJ524304:DXN524304 EHF524304:EHJ524304 ERB524304:ERF524304 FAX524304:FBB524304 FKT524304:FKX524304 FUP524304:FUT524304 GEL524304:GEP524304 GOH524304:GOL524304 GYD524304:GYH524304 HHZ524304:HID524304 HRV524304:HRZ524304 IBR524304:IBV524304 ILN524304:ILR524304 IVJ524304:IVN524304 JFF524304:JFJ524304 JPB524304:JPF524304 JYX524304:JZB524304 KIT524304:KIX524304 KSP524304:KST524304 LCL524304:LCP524304 LMH524304:LML524304 LWD524304:LWH524304 MFZ524304:MGD524304 MPV524304:MPZ524304 MZR524304:MZV524304 NJN524304:NJR524304 NTJ524304:NTN524304 ODF524304:ODJ524304 ONB524304:ONF524304 OWX524304:OXB524304 PGT524304:PGX524304 PQP524304:PQT524304 QAL524304:QAP524304 QKH524304:QKL524304 QUD524304:QUH524304 RDZ524304:RED524304 RNV524304:RNZ524304 RXR524304:RXV524304 SHN524304:SHR524304 SRJ524304:SRN524304 TBF524304:TBJ524304 TLB524304:TLF524304 TUX524304:TVB524304 UET524304:UEX524304 UOP524304:UOT524304 UYL524304:UYP524304 VIH524304:VIL524304 VSD524304:VSH524304 WBZ524304:WCD524304 WLV524304:WLZ524304 WVR524304:WVV524304 J589840:N589840 JF589840:JJ589840 TB589840:TF589840 ACX589840:ADB589840 AMT589840:AMX589840 AWP589840:AWT589840 BGL589840:BGP589840 BQH589840:BQL589840 CAD589840:CAH589840 CJZ589840:CKD589840 CTV589840:CTZ589840 DDR589840:DDV589840 DNN589840:DNR589840 DXJ589840:DXN589840 EHF589840:EHJ589840 ERB589840:ERF589840 FAX589840:FBB589840 FKT589840:FKX589840 FUP589840:FUT589840 GEL589840:GEP589840 GOH589840:GOL589840 GYD589840:GYH589840 HHZ589840:HID589840 HRV589840:HRZ589840 IBR589840:IBV589840 ILN589840:ILR589840 IVJ589840:IVN589840 JFF589840:JFJ589840 JPB589840:JPF589840 JYX589840:JZB589840 KIT589840:KIX589840 KSP589840:KST589840 LCL589840:LCP589840 LMH589840:LML589840 LWD589840:LWH589840 MFZ589840:MGD589840 MPV589840:MPZ589840 MZR589840:MZV589840 NJN589840:NJR589840 NTJ589840:NTN589840 ODF589840:ODJ589840 ONB589840:ONF589840 OWX589840:OXB589840 PGT589840:PGX589840 PQP589840:PQT589840 QAL589840:QAP589840 QKH589840:QKL589840 QUD589840:QUH589840 RDZ589840:RED589840 RNV589840:RNZ589840 RXR589840:RXV589840 SHN589840:SHR589840 SRJ589840:SRN589840 TBF589840:TBJ589840 TLB589840:TLF589840 TUX589840:TVB589840 UET589840:UEX589840 UOP589840:UOT589840 UYL589840:UYP589840 VIH589840:VIL589840 VSD589840:VSH589840 WBZ589840:WCD589840 WLV589840:WLZ589840 WVR589840:WVV589840 J655376:N655376 JF655376:JJ655376 TB655376:TF655376 ACX655376:ADB655376 AMT655376:AMX655376 AWP655376:AWT655376 BGL655376:BGP655376 BQH655376:BQL655376 CAD655376:CAH655376 CJZ655376:CKD655376 CTV655376:CTZ655376 DDR655376:DDV655376 DNN655376:DNR655376 DXJ655376:DXN655376 EHF655376:EHJ655376 ERB655376:ERF655376 FAX655376:FBB655376 FKT655376:FKX655376 FUP655376:FUT655376 GEL655376:GEP655376 GOH655376:GOL655376 GYD655376:GYH655376 HHZ655376:HID655376 HRV655376:HRZ655376 IBR655376:IBV655376 ILN655376:ILR655376 IVJ655376:IVN655376 JFF655376:JFJ655376 JPB655376:JPF655376 JYX655376:JZB655376 KIT655376:KIX655376 KSP655376:KST655376 LCL655376:LCP655376 LMH655376:LML655376 LWD655376:LWH655376 MFZ655376:MGD655376 MPV655376:MPZ655376 MZR655376:MZV655376 NJN655376:NJR655376 NTJ655376:NTN655376 ODF655376:ODJ655376 ONB655376:ONF655376 OWX655376:OXB655376 PGT655376:PGX655376 PQP655376:PQT655376 QAL655376:QAP655376 QKH655376:QKL655376 QUD655376:QUH655376 RDZ655376:RED655376 RNV655376:RNZ655376 RXR655376:RXV655376 SHN655376:SHR655376 SRJ655376:SRN655376 TBF655376:TBJ655376 TLB655376:TLF655376 TUX655376:TVB655376 UET655376:UEX655376 UOP655376:UOT655376 UYL655376:UYP655376 VIH655376:VIL655376 VSD655376:VSH655376 WBZ655376:WCD655376 WLV655376:WLZ655376 WVR655376:WVV655376 J720912:N720912 JF720912:JJ720912 TB720912:TF720912 ACX720912:ADB720912 AMT720912:AMX720912 AWP720912:AWT720912 BGL720912:BGP720912 BQH720912:BQL720912 CAD720912:CAH720912 CJZ720912:CKD720912 CTV720912:CTZ720912 DDR720912:DDV720912 DNN720912:DNR720912 DXJ720912:DXN720912 EHF720912:EHJ720912 ERB720912:ERF720912 FAX720912:FBB720912 FKT720912:FKX720912 FUP720912:FUT720912 GEL720912:GEP720912 GOH720912:GOL720912 GYD720912:GYH720912 HHZ720912:HID720912 HRV720912:HRZ720912 IBR720912:IBV720912 ILN720912:ILR720912 IVJ720912:IVN720912 JFF720912:JFJ720912 JPB720912:JPF720912 JYX720912:JZB720912 KIT720912:KIX720912 KSP720912:KST720912 LCL720912:LCP720912 LMH720912:LML720912 LWD720912:LWH720912 MFZ720912:MGD720912 MPV720912:MPZ720912 MZR720912:MZV720912 NJN720912:NJR720912 NTJ720912:NTN720912 ODF720912:ODJ720912 ONB720912:ONF720912 OWX720912:OXB720912 PGT720912:PGX720912 PQP720912:PQT720912 QAL720912:QAP720912 QKH720912:QKL720912 QUD720912:QUH720912 RDZ720912:RED720912 RNV720912:RNZ720912 RXR720912:RXV720912 SHN720912:SHR720912 SRJ720912:SRN720912 TBF720912:TBJ720912 TLB720912:TLF720912 TUX720912:TVB720912 UET720912:UEX720912 UOP720912:UOT720912 UYL720912:UYP720912 VIH720912:VIL720912 VSD720912:VSH720912 WBZ720912:WCD720912 WLV720912:WLZ720912 WVR720912:WVV720912 J786448:N786448 JF786448:JJ786448 TB786448:TF786448 ACX786448:ADB786448 AMT786448:AMX786448 AWP786448:AWT786448 BGL786448:BGP786448 BQH786448:BQL786448 CAD786448:CAH786448 CJZ786448:CKD786448 CTV786448:CTZ786448 DDR786448:DDV786448 DNN786448:DNR786448 DXJ786448:DXN786448 EHF786448:EHJ786448 ERB786448:ERF786448 FAX786448:FBB786448 FKT786448:FKX786448 FUP786448:FUT786448 GEL786448:GEP786448 GOH786448:GOL786448 GYD786448:GYH786448 HHZ786448:HID786448 HRV786448:HRZ786448 IBR786448:IBV786448 ILN786448:ILR786448 IVJ786448:IVN786448 JFF786448:JFJ786448 JPB786448:JPF786448 JYX786448:JZB786448 KIT786448:KIX786448 KSP786448:KST786448 LCL786448:LCP786448 LMH786448:LML786448 LWD786448:LWH786448 MFZ786448:MGD786448 MPV786448:MPZ786448 MZR786448:MZV786448 NJN786448:NJR786448 NTJ786448:NTN786448 ODF786448:ODJ786448 ONB786448:ONF786448 OWX786448:OXB786448 PGT786448:PGX786448 PQP786448:PQT786448 QAL786448:QAP786448 QKH786448:QKL786448 QUD786448:QUH786448 RDZ786448:RED786448 RNV786448:RNZ786448 RXR786448:RXV786448 SHN786448:SHR786448 SRJ786448:SRN786448 TBF786448:TBJ786448 TLB786448:TLF786448 TUX786448:TVB786448 UET786448:UEX786448 UOP786448:UOT786448 UYL786448:UYP786448 VIH786448:VIL786448 VSD786448:VSH786448 WBZ786448:WCD786448 WLV786448:WLZ786448 WVR786448:WVV786448 J851984:N851984 JF851984:JJ851984 TB851984:TF851984 ACX851984:ADB851984 AMT851984:AMX851984 AWP851984:AWT851984 BGL851984:BGP851984 BQH851984:BQL851984 CAD851984:CAH851984 CJZ851984:CKD851984 CTV851984:CTZ851984 DDR851984:DDV851984 DNN851984:DNR851984 DXJ851984:DXN851984 EHF851984:EHJ851984 ERB851984:ERF851984 FAX851984:FBB851984 FKT851984:FKX851984 FUP851984:FUT851984 GEL851984:GEP851984 GOH851984:GOL851984 GYD851984:GYH851984 HHZ851984:HID851984 HRV851984:HRZ851984 IBR851984:IBV851984 ILN851984:ILR851984 IVJ851984:IVN851984 JFF851984:JFJ851984 JPB851984:JPF851984 JYX851984:JZB851984 KIT851984:KIX851984 KSP851984:KST851984 LCL851984:LCP851984 LMH851984:LML851984 LWD851984:LWH851984 MFZ851984:MGD851984 MPV851984:MPZ851984 MZR851984:MZV851984 NJN851984:NJR851984 NTJ851984:NTN851984 ODF851984:ODJ851984 ONB851984:ONF851984 OWX851984:OXB851984 PGT851984:PGX851984 PQP851984:PQT851984 QAL851984:QAP851984 QKH851984:QKL851984 QUD851984:QUH851984 RDZ851984:RED851984 RNV851984:RNZ851984 RXR851984:RXV851984 SHN851984:SHR851984 SRJ851984:SRN851984 TBF851984:TBJ851984 TLB851984:TLF851984 TUX851984:TVB851984 UET851984:UEX851984 UOP851984:UOT851984 UYL851984:UYP851984 VIH851984:VIL851984 VSD851984:VSH851984 WBZ851984:WCD851984 WLV851984:WLZ851984 WVR851984:WVV851984 J917520:N917520 JF917520:JJ917520 TB917520:TF917520 ACX917520:ADB917520 AMT917520:AMX917520 AWP917520:AWT917520 BGL917520:BGP917520 BQH917520:BQL917520 CAD917520:CAH917520 CJZ917520:CKD917520 CTV917520:CTZ917520 DDR917520:DDV917520 DNN917520:DNR917520 DXJ917520:DXN917520 EHF917520:EHJ917520 ERB917520:ERF917520 FAX917520:FBB917520 FKT917520:FKX917520 FUP917520:FUT917520 GEL917520:GEP917520 GOH917520:GOL917520 GYD917520:GYH917520 HHZ917520:HID917520 HRV917520:HRZ917520 IBR917520:IBV917520 ILN917520:ILR917520 IVJ917520:IVN917520 JFF917520:JFJ917520 JPB917520:JPF917520 JYX917520:JZB917520 KIT917520:KIX917520 KSP917520:KST917520 LCL917520:LCP917520 LMH917520:LML917520 LWD917520:LWH917520 MFZ917520:MGD917520 MPV917520:MPZ917520 MZR917520:MZV917520 NJN917520:NJR917520 NTJ917520:NTN917520 ODF917520:ODJ917520 ONB917520:ONF917520 OWX917520:OXB917520 PGT917520:PGX917520 PQP917520:PQT917520 QAL917520:QAP917520 QKH917520:QKL917520 QUD917520:QUH917520 RDZ917520:RED917520 RNV917520:RNZ917520 RXR917520:RXV917520 SHN917520:SHR917520 SRJ917520:SRN917520 TBF917520:TBJ917520 TLB917520:TLF917520 TUX917520:TVB917520 UET917520:UEX917520 UOP917520:UOT917520 UYL917520:UYP917520 VIH917520:VIL917520 VSD917520:VSH917520 WBZ917520:WCD917520 WLV917520:WLZ917520 WVR917520:WVV917520 J983056:N983056 JF983056:JJ983056 TB983056:TF983056 ACX983056:ADB983056 AMT983056:AMX983056 AWP983056:AWT983056 BGL983056:BGP983056 BQH983056:BQL983056 CAD983056:CAH983056 CJZ983056:CKD983056 CTV983056:CTZ983056 DDR983056:DDV983056 DNN983056:DNR983056 DXJ983056:DXN983056 EHF983056:EHJ983056 ERB983056:ERF983056 FAX983056:FBB983056 FKT983056:FKX983056 FUP983056:FUT983056 GEL983056:GEP983056 GOH983056:GOL983056 GYD983056:GYH983056 HHZ983056:HID983056 HRV983056:HRZ983056 IBR983056:IBV983056 ILN983056:ILR983056 IVJ983056:IVN983056 JFF983056:JFJ983056 JPB983056:JPF983056 JYX983056:JZB983056 KIT983056:KIX983056 KSP983056:KST983056 LCL983056:LCP983056 LMH983056:LML983056 LWD983056:LWH983056 MFZ983056:MGD983056 MPV983056:MPZ983056 MZR983056:MZV983056 NJN983056:NJR983056 NTJ983056:NTN983056 ODF983056:ODJ983056 ONB983056:ONF983056 OWX983056:OXB983056 PGT983056:PGX983056 PQP983056:PQT983056 QAL983056:QAP983056 QKH983056:QKL983056 QUD983056:QUH983056 RDZ983056:RED983056 RNV983056:RNZ983056 RXR983056:RXV983056 SHN983056:SHR983056 SRJ983056:SRN983056 TBF983056:TBJ983056 TLB983056:TLF983056 TUX983056:TVB983056 UET983056:UEX983056 UOP983056:UOT983056 UYL983056:UYP983056 VIH983056:VIL983056 VSD983056:VSH983056 WBZ983056:WCD983056 WLV983056:WLZ983056 WVR983056:WVV983056 B65554:N65554 IX65554:JJ65554 ST65554:TF65554 ACP65554:ADB65554 AML65554:AMX65554 AWH65554:AWT65554 BGD65554:BGP65554 BPZ65554:BQL65554 BZV65554:CAH65554 CJR65554:CKD65554 CTN65554:CTZ65554 DDJ65554:DDV65554 DNF65554:DNR65554 DXB65554:DXN65554 EGX65554:EHJ65554 EQT65554:ERF65554 FAP65554:FBB65554 FKL65554:FKX65554 FUH65554:FUT65554 GED65554:GEP65554 GNZ65554:GOL65554 GXV65554:GYH65554 HHR65554:HID65554 HRN65554:HRZ65554 IBJ65554:IBV65554 ILF65554:ILR65554 IVB65554:IVN65554 JEX65554:JFJ65554 JOT65554:JPF65554 JYP65554:JZB65554 KIL65554:KIX65554 KSH65554:KST65554 LCD65554:LCP65554 LLZ65554:LML65554 LVV65554:LWH65554 MFR65554:MGD65554 MPN65554:MPZ65554 MZJ65554:MZV65554 NJF65554:NJR65554 NTB65554:NTN65554 OCX65554:ODJ65554 OMT65554:ONF65554 OWP65554:OXB65554 PGL65554:PGX65554 PQH65554:PQT65554 QAD65554:QAP65554 QJZ65554:QKL65554 QTV65554:QUH65554 RDR65554:RED65554 RNN65554:RNZ65554 RXJ65554:RXV65554 SHF65554:SHR65554 SRB65554:SRN65554 TAX65554:TBJ65554 TKT65554:TLF65554 TUP65554:TVB65554 UEL65554:UEX65554 UOH65554:UOT65554 UYD65554:UYP65554 VHZ65554:VIL65554 VRV65554:VSH65554 WBR65554:WCD65554 WLN65554:WLZ65554 WVJ65554:WVV65554 B131090:N131090 IX131090:JJ131090 ST131090:TF131090 ACP131090:ADB131090 AML131090:AMX131090 AWH131090:AWT131090 BGD131090:BGP131090 BPZ131090:BQL131090 BZV131090:CAH131090 CJR131090:CKD131090 CTN131090:CTZ131090 DDJ131090:DDV131090 DNF131090:DNR131090 DXB131090:DXN131090 EGX131090:EHJ131090 EQT131090:ERF131090 FAP131090:FBB131090 FKL131090:FKX131090 FUH131090:FUT131090 GED131090:GEP131090 GNZ131090:GOL131090 GXV131090:GYH131090 HHR131090:HID131090 HRN131090:HRZ131090 IBJ131090:IBV131090 ILF131090:ILR131090 IVB131090:IVN131090 JEX131090:JFJ131090 JOT131090:JPF131090 JYP131090:JZB131090 KIL131090:KIX131090 KSH131090:KST131090 LCD131090:LCP131090 LLZ131090:LML131090 LVV131090:LWH131090 MFR131090:MGD131090 MPN131090:MPZ131090 MZJ131090:MZV131090 NJF131090:NJR131090 NTB131090:NTN131090 OCX131090:ODJ131090 OMT131090:ONF131090 OWP131090:OXB131090 PGL131090:PGX131090 PQH131090:PQT131090 QAD131090:QAP131090 QJZ131090:QKL131090 QTV131090:QUH131090 RDR131090:RED131090 RNN131090:RNZ131090 RXJ131090:RXV131090 SHF131090:SHR131090 SRB131090:SRN131090 TAX131090:TBJ131090 TKT131090:TLF131090 TUP131090:TVB131090 UEL131090:UEX131090 UOH131090:UOT131090 UYD131090:UYP131090 VHZ131090:VIL131090 VRV131090:VSH131090 WBR131090:WCD131090 WLN131090:WLZ131090 WVJ131090:WVV131090 B196626:N196626 IX196626:JJ196626 ST196626:TF196626 ACP196626:ADB196626 AML196626:AMX196626 AWH196626:AWT196626 BGD196626:BGP196626 BPZ196626:BQL196626 BZV196626:CAH196626 CJR196626:CKD196626 CTN196626:CTZ196626 DDJ196626:DDV196626 DNF196626:DNR196626 DXB196626:DXN196626 EGX196626:EHJ196626 EQT196626:ERF196626 FAP196626:FBB196626 FKL196626:FKX196626 FUH196626:FUT196626 GED196626:GEP196626 GNZ196626:GOL196626 GXV196626:GYH196626 HHR196626:HID196626 HRN196626:HRZ196626 IBJ196626:IBV196626 ILF196626:ILR196626 IVB196626:IVN196626 JEX196626:JFJ196626 JOT196626:JPF196626 JYP196626:JZB196626 KIL196626:KIX196626 KSH196626:KST196626 LCD196626:LCP196626 LLZ196626:LML196626 LVV196626:LWH196626 MFR196626:MGD196626 MPN196626:MPZ196626 MZJ196626:MZV196626 NJF196626:NJR196626 NTB196626:NTN196626 OCX196626:ODJ196626 OMT196626:ONF196626 OWP196626:OXB196626 PGL196626:PGX196626 PQH196626:PQT196626 QAD196626:QAP196626 QJZ196626:QKL196626 QTV196626:QUH196626 RDR196626:RED196626 RNN196626:RNZ196626 RXJ196626:RXV196626 SHF196626:SHR196626 SRB196626:SRN196626 TAX196626:TBJ196626 TKT196626:TLF196626 TUP196626:TVB196626 UEL196626:UEX196626 UOH196626:UOT196626 UYD196626:UYP196626 VHZ196626:VIL196626 VRV196626:VSH196626 WBR196626:WCD196626 WLN196626:WLZ196626 WVJ196626:WVV196626 B262162:N262162 IX262162:JJ262162 ST262162:TF262162 ACP262162:ADB262162 AML262162:AMX262162 AWH262162:AWT262162 BGD262162:BGP262162 BPZ262162:BQL262162 BZV262162:CAH262162 CJR262162:CKD262162 CTN262162:CTZ262162 DDJ262162:DDV262162 DNF262162:DNR262162 DXB262162:DXN262162 EGX262162:EHJ262162 EQT262162:ERF262162 FAP262162:FBB262162 FKL262162:FKX262162 FUH262162:FUT262162 GED262162:GEP262162 GNZ262162:GOL262162 GXV262162:GYH262162 HHR262162:HID262162 HRN262162:HRZ262162 IBJ262162:IBV262162 ILF262162:ILR262162 IVB262162:IVN262162 JEX262162:JFJ262162 JOT262162:JPF262162 JYP262162:JZB262162 KIL262162:KIX262162 KSH262162:KST262162 LCD262162:LCP262162 LLZ262162:LML262162 LVV262162:LWH262162 MFR262162:MGD262162 MPN262162:MPZ262162 MZJ262162:MZV262162 NJF262162:NJR262162 NTB262162:NTN262162 OCX262162:ODJ262162 OMT262162:ONF262162 OWP262162:OXB262162 PGL262162:PGX262162 PQH262162:PQT262162 QAD262162:QAP262162 QJZ262162:QKL262162 QTV262162:QUH262162 RDR262162:RED262162 RNN262162:RNZ262162 RXJ262162:RXV262162 SHF262162:SHR262162 SRB262162:SRN262162 TAX262162:TBJ262162 TKT262162:TLF262162 TUP262162:TVB262162 UEL262162:UEX262162 UOH262162:UOT262162 UYD262162:UYP262162 VHZ262162:VIL262162 VRV262162:VSH262162 WBR262162:WCD262162 WLN262162:WLZ262162 WVJ262162:WVV262162 B327698:N327698 IX327698:JJ327698 ST327698:TF327698 ACP327698:ADB327698 AML327698:AMX327698 AWH327698:AWT327698 BGD327698:BGP327698 BPZ327698:BQL327698 BZV327698:CAH327698 CJR327698:CKD327698 CTN327698:CTZ327698 DDJ327698:DDV327698 DNF327698:DNR327698 DXB327698:DXN327698 EGX327698:EHJ327698 EQT327698:ERF327698 FAP327698:FBB327698 FKL327698:FKX327698 FUH327698:FUT327698 GED327698:GEP327698 GNZ327698:GOL327698 GXV327698:GYH327698 HHR327698:HID327698 HRN327698:HRZ327698 IBJ327698:IBV327698 ILF327698:ILR327698 IVB327698:IVN327698 JEX327698:JFJ327698 JOT327698:JPF327698 JYP327698:JZB327698 KIL327698:KIX327698 KSH327698:KST327698 LCD327698:LCP327698 LLZ327698:LML327698 LVV327698:LWH327698 MFR327698:MGD327698 MPN327698:MPZ327698 MZJ327698:MZV327698 NJF327698:NJR327698 NTB327698:NTN327698 OCX327698:ODJ327698 OMT327698:ONF327698 OWP327698:OXB327698 PGL327698:PGX327698 PQH327698:PQT327698 QAD327698:QAP327698 QJZ327698:QKL327698 QTV327698:QUH327698 RDR327698:RED327698 RNN327698:RNZ327698 RXJ327698:RXV327698 SHF327698:SHR327698 SRB327698:SRN327698 TAX327698:TBJ327698 TKT327698:TLF327698 TUP327698:TVB327698 UEL327698:UEX327698 UOH327698:UOT327698 UYD327698:UYP327698 VHZ327698:VIL327698 VRV327698:VSH327698 WBR327698:WCD327698 WLN327698:WLZ327698 WVJ327698:WVV327698 B393234:N393234 IX393234:JJ393234 ST393234:TF393234 ACP393234:ADB393234 AML393234:AMX393234 AWH393234:AWT393234 BGD393234:BGP393234 BPZ393234:BQL393234 BZV393234:CAH393234 CJR393234:CKD393234 CTN393234:CTZ393234 DDJ393234:DDV393234 DNF393234:DNR393234 DXB393234:DXN393234 EGX393234:EHJ393234 EQT393234:ERF393234 FAP393234:FBB393234 FKL393234:FKX393234 FUH393234:FUT393234 GED393234:GEP393234 GNZ393234:GOL393234 GXV393234:GYH393234 HHR393234:HID393234 HRN393234:HRZ393234 IBJ393234:IBV393234 ILF393234:ILR393234 IVB393234:IVN393234 JEX393234:JFJ393234 JOT393234:JPF393234 JYP393234:JZB393234 KIL393234:KIX393234 KSH393234:KST393234 LCD393234:LCP393234 LLZ393234:LML393234 LVV393234:LWH393234 MFR393234:MGD393234 MPN393234:MPZ393234 MZJ393234:MZV393234 NJF393234:NJR393234 NTB393234:NTN393234 OCX393234:ODJ393234 OMT393234:ONF393234 OWP393234:OXB393234 PGL393234:PGX393234 PQH393234:PQT393234 QAD393234:QAP393234 QJZ393234:QKL393234 QTV393234:QUH393234 RDR393234:RED393234 RNN393234:RNZ393234 RXJ393234:RXV393234 SHF393234:SHR393234 SRB393234:SRN393234 TAX393234:TBJ393234 TKT393234:TLF393234 TUP393234:TVB393234 UEL393234:UEX393234 UOH393234:UOT393234 UYD393234:UYP393234 VHZ393234:VIL393234 VRV393234:VSH393234 WBR393234:WCD393234 WLN393234:WLZ393234 WVJ393234:WVV393234 B458770:N458770 IX458770:JJ458770 ST458770:TF458770 ACP458770:ADB458770 AML458770:AMX458770 AWH458770:AWT458770 BGD458770:BGP458770 BPZ458770:BQL458770 BZV458770:CAH458770 CJR458770:CKD458770 CTN458770:CTZ458770 DDJ458770:DDV458770 DNF458770:DNR458770 DXB458770:DXN458770 EGX458770:EHJ458770 EQT458770:ERF458770 FAP458770:FBB458770 FKL458770:FKX458770 FUH458770:FUT458770 GED458770:GEP458770 GNZ458770:GOL458770 GXV458770:GYH458770 HHR458770:HID458770 HRN458770:HRZ458770 IBJ458770:IBV458770 ILF458770:ILR458770 IVB458770:IVN458770 JEX458770:JFJ458770 JOT458770:JPF458770 JYP458770:JZB458770 KIL458770:KIX458770 KSH458770:KST458770 LCD458770:LCP458770 LLZ458770:LML458770 LVV458770:LWH458770 MFR458770:MGD458770 MPN458770:MPZ458770 MZJ458770:MZV458770 NJF458770:NJR458770 NTB458770:NTN458770 OCX458770:ODJ458770 OMT458770:ONF458770 OWP458770:OXB458770 PGL458770:PGX458770 PQH458770:PQT458770 QAD458770:QAP458770 QJZ458770:QKL458770 QTV458770:QUH458770 RDR458770:RED458770 RNN458770:RNZ458770 RXJ458770:RXV458770 SHF458770:SHR458770 SRB458770:SRN458770 TAX458770:TBJ458770 TKT458770:TLF458770 TUP458770:TVB458770 UEL458770:UEX458770 UOH458770:UOT458770 UYD458770:UYP458770 VHZ458770:VIL458770 VRV458770:VSH458770 WBR458770:WCD458770 WLN458770:WLZ458770 WVJ458770:WVV458770 B524306:N524306 IX524306:JJ524306 ST524306:TF524306 ACP524306:ADB524306 AML524306:AMX524306 AWH524306:AWT524306 BGD524306:BGP524306 BPZ524306:BQL524306 BZV524306:CAH524306 CJR524306:CKD524306 CTN524306:CTZ524306 DDJ524306:DDV524306 DNF524306:DNR524306 DXB524306:DXN524306 EGX524306:EHJ524306 EQT524306:ERF524306 FAP524306:FBB524306 FKL524306:FKX524306 FUH524306:FUT524306 GED524306:GEP524306 GNZ524306:GOL524306 GXV524306:GYH524306 HHR524306:HID524306 HRN524306:HRZ524306 IBJ524306:IBV524306 ILF524306:ILR524306 IVB524306:IVN524306 JEX524306:JFJ524306 JOT524306:JPF524306 JYP524306:JZB524306 KIL524306:KIX524306 KSH524306:KST524306 LCD524306:LCP524306 LLZ524306:LML524306 LVV524306:LWH524306 MFR524306:MGD524306 MPN524306:MPZ524306 MZJ524306:MZV524306 NJF524306:NJR524306 NTB524306:NTN524306 OCX524306:ODJ524306 OMT524306:ONF524306 OWP524306:OXB524306 PGL524306:PGX524306 PQH524306:PQT524306 QAD524306:QAP524306 QJZ524306:QKL524306 QTV524306:QUH524306 RDR524306:RED524306 RNN524306:RNZ524306 RXJ524306:RXV524306 SHF524306:SHR524306 SRB524306:SRN524306 TAX524306:TBJ524306 TKT524306:TLF524306 TUP524306:TVB524306 UEL524306:UEX524306 UOH524306:UOT524306 UYD524306:UYP524306 VHZ524306:VIL524306 VRV524306:VSH524306 WBR524306:WCD524306 WLN524306:WLZ524306 WVJ524306:WVV524306 B589842:N589842 IX589842:JJ589842 ST589842:TF589842 ACP589842:ADB589842 AML589842:AMX589842 AWH589842:AWT589842 BGD589842:BGP589842 BPZ589842:BQL589842 BZV589842:CAH589842 CJR589842:CKD589842 CTN589842:CTZ589842 DDJ589842:DDV589842 DNF589842:DNR589842 DXB589842:DXN589842 EGX589842:EHJ589842 EQT589842:ERF589842 FAP589842:FBB589842 FKL589842:FKX589842 FUH589842:FUT589842 GED589842:GEP589842 GNZ589842:GOL589842 GXV589842:GYH589842 HHR589842:HID589842 HRN589842:HRZ589842 IBJ589842:IBV589842 ILF589842:ILR589842 IVB589842:IVN589842 JEX589842:JFJ589842 JOT589842:JPF589842 JYP589842:JZB589842 KIL589842:KIX589842 KSH589842:KST589842 LCD589842:LCP589842 LLZ589842:LML589842 LVV589842:LWH589842 MFR589842:MGD589842 MPN589842:MPZ589842 MZJ589842:MZV589842 NJF589842:NJR589842 NTB589842:NTN589842 OCX589842:ODJ589842 OMT589842:ONF589842 OWP589842:OXB589842 PGL589842:PGX589842 PQH589842:PQT589842 QAD589842:QAP589842 QJZ589842:QKL589842 QTV589842:QUH589842 RDR589842:RED589842 RNN589842:RNZ589842 RXJ589842:RXV589842 SHF589842:SHR589842 SRB589842:SRN589842 TAX589842:TBJ589842 TKT589842:TLF589842 TUP589842:TVB589842 UEL589842:UEX589842 UOH589842:UOT589842 UYD589842:UYP589842 VHZ589842:VIL589842 VRV589842:VSH589842 WBR589842:WCD589842 WLN589842:WLZ589842 WVJ589842:WVV589842 B655378:N655378 IX655378:JJ655378 ST655378:TF655378 ACP655378:ADB655378 AML655378:AMX655378 AWH655378:AWT655378 BGD655378:BGP655378 BPZ655378:BQL655378 BZV655378:CAH655378 CJR655378:CKD655378 CTN655378:CTZ655378 DDJ655378:DDV655378 DNF655378:DNR655378 DXB655378:DXN655378 EGX655378:EHJ655378 EQT655378:ERF655378 FAP655378:FBB655378 FKL655378:FKX655378 FUH655378:FUT655378 GED655378:GEP655378 GNZ655378:GOL655378 GXV655378:GYH655378 HHR655378:HID655378 HRN655378:HRZ655378 IBJ655378:IBV655378 ILF655378:ILR655378 IVB655378:IVN655378 JEX655378:JFJ655378 JOT655378:JPF655378 JYP655378:JZB655378 KIL655378:KIX655378 KSH655378:KST655378 LCD655378:LCP655378 LLZ655378:LML655378 LVV655378:LWH655378 MFR655378:MGD655378 MPN655378:MPZ655378 MZJ655378:MZV655378 NJF655378:NJR655378 NTB655378:NTN655378 OCX655378:ODJ655378 OMT655378:ONF655378 OWP655378:OXB655378 PGL655378:PGX655378 PQH655378:PQT655378 QAD655378:QAP655378 QJZ655378:QKL655378 QTV655378:QUH655378 RDR655378:RED655378 RNN655378:RNZ655378 RXJ655378:RXV655378 SHF655378:SHR655378 SRB655378:SRN655378 TAX655378:TBJ655378 TKT655378:TLF655378 TUP655378:TVB655378 UEL655378:UEX655378 UOH655378:UOT655378 UYD655378:UYP655378 VHZ655378:VIL655378 VRV655378:VSH655378 WBR655378:WCD655378 WLN655378:WLZ655378 WVJ655378:WVV655378 B720914:N720914 IX720914:JJ720914 ST720914:TF720914 ACP720914:ADB720914 AML720914:AMX720914 AWH720914:AWT720914 BGD720914:BGP720914 BPZ720914:BQL720914 BZV720914:CAH720914 CJR720914:CKD720914 CTN720914:CTZ720914 DDJ720914:DDV720914 DNF720914:DNR720914 DXB720914:DXN720914 EGX720914:EHJ720914 EQT720914:ERF720914 FAP720914:FBB720914 FKL720914:FKX720914 FUH720914:FUT720914 GED720914:GEP720914 GNZ720914:GOL720914 GXV720914:GYH720914 HHR720914:HID720914 HRN720914:HRZ720914 IBJ720914:IBV720914 ILF720914:ILR720914 IVB720914:IVN720914 JEX720914:JFJ720914 JOT720914:JPF720914 JYP720914:JZB720914 KIL720914:KIX720914 KSH720914:KST720914 LCD720914:LCP720914 LLZ720914:LML720914 LVV720914:LWH720914 MFR720914:MGD720914 MPN720914:MPZ720914 MZJ720914:MZV720914 NJF720914:NJR720914 NTB720914:NTN720914 OCX720914:ODJ720914 OMT720914:ONF720914 OWP720914:OXB720914 PGL720914:PGX720914 PQH720914:PQT720914 QAD720914:QAP720914 QJZ720914:QKL720914 QTV720914:QUH720914 RDR720914:RED720914 RNN720914:RNZ720914 RXJ720914:RXV720914 SHF720914:SHR720914 SRB720914:SRN720914 TAX720914:TBJ720914 TKT720914:TLF720914 TUP720914:TVB720914 UEL720914:UEX720914 UOH720914:UOT720914 UYD720914:UYP720914 VHZ720914:VIL720914 VRV720914:VSH720914 WBR720914:WCD720914 WLN720914:WLZ720914 WVJ720914:WVV720914 B786450:N786450 IX786450:JJ786450 ST786450:TF786450 ACP786450:ADB786450 AML786450:AMX786450 AWH786450:AWT786450 BGD786450:BGP786450 BPZ786450:BQL786450 BZV786450:CAH786450 CJR786450:CKD786450 CTN786450:CTZ786450 DDJ786450:DDV786450 DNF786450:DNR786450 DXB786450:DXN786450 EGX786450:EHJ786450 EQT786450:ERF786450 FAP786450:FBB786450 FKL786450:FKX786450 FUH786450:FUT786450 GED786450:GEP786450 GNZ786450:GOL786450 GXV786450:GYH786450 HHR786450:HID786450 HRN786450:HRZ786450 IBJ786450:IBV786450 ILF786450:ILR786450 IVB786450:IVN786450 JEX786450:JFJ786450 JOT786450:JPF786450 JYP786450:JZB786450 KIL786450:KIX786450 KSH786450:KST786450 LCD786450:LCP786450 LLZ786450:LML786450 LVV786450:LWH786450 MFR786450:MGD786450 MPN786450:MPZ786450 MZJ786450:MZV786450 NJF786450:NJR786450 NTB786450:NTN786450 OCX786450:ODJ786450 OMT786450:ONF786450 OWP786450:OXB786450 PGL786450:PGX786450 PQH786450:PQT786450 QAD786450:QAP786450 QJZ786450:QKL786450 QTV786450:QUH786450 RDR786450:RED786450 RNN786450:RNZ786450 RXJ786450:RXV786450 SHF786450:SHR786450 SRB786450:SRN786450 TAX786450:TBJ786450 TKT786450:TLF786450 TUP786450:TVB786450 UEL786450:UEX786450 UOH786450:UOT786450 UYD786450:UYP786450 VHZ786450:VIL786450 VRV786450:VSH786450 WBR786450:WCD786450 WLN786450:WLZ786450 WVJ786450:WVV786450 B851986:N851986 IX851986:JJ851986 ST851986:TF851986 ACP851986:ADB851986 AML851986:AMX851986 AWH851986:AWT851986 BGD851986:BGP851986 BPZ851986:BQL851986 BZV851986:CAH851986 CJR851986:CKD851986 CTN851986:CTZ851986 DDJ851986:DDV851986 DNF851986:DNR851986 DXB851986:DXN851986 EGX851986:EHJ851986 EQT851986:ERF851986 FAP851986:FBB851986 FKL851986:FKX851986 FUH851986:FUT851986 GED851986:GEP851986 GNZ851986:GOL851986 GXV851986:GYH851986 HHR851986:HID851986 HRN851986:HRZ851986 IBJ851986:IBV851986 ILF851986:ILR851986 IVB851986:IVN851986 JEX851986:JFJ851986 JOT851986:JPF851986 JYP851986:JZB851986 KIL851986:KIX851986 KSH851986:KST851986 LCD851986:LCP851986 LLZ851986:LML851986 LVV851986:LWH851986 MFR851986:MGD851986 MPN851986:MPZ851986 MZJ851986:MZV851986 NJF851986:NJR851986 NTB851986:NTN851986 OCX851986:ODJ851986 OMT851986:ONF851986 OWP851986:OXB851986 PGL851986:PGX851986 PQH851986:PQT851986 QAD851986:QAP851986 QJZ851986:QKL851986 QTV851986:QUH851986 RDR851986:RED851986 RNN851986:RNZ851986 RXJ851986:RXV851986 SHF851986:SHR851986 SRB851986:SRN851986 TAX851986:TBJ851986 TKT851986:TLF851986 TUP851986:TVB851986 UEL851986:UEX851986 UOH851986:UOT851986 UYD851986:UYP851986 VHZ851986:VIL851986 VRV851986:VSH851986 WBR851986:WCD851986 WLN851986:WLZ851986 WVJ851986:WVV851986 B917522:N917522 IX917522:JJ917522 ST917522:TF917522 ACP917522:ADB917522 AML917522:AMX917522 AWH917522:AWT917522 BGD917522:BGP917522 BPZ917522:BQL917522 BZV917522:CAH917522 CJR917522:CKD917522 CTN917522:CTZ917522 DDJ917522:DDV917522 DNF917522:DNR917522 DXB917522:DXN917522 EGX917522:EHJ917522 EQT917522:ERF917522 FAP917522:FBB917522 FKL917522:FKX917522 FUH917522:FUT917522 GED917522:GEP917522 GNZ917522:GOL917522 GXV917522:GYH917522 HHR917522:HID917522 HRN917522:HRZ917522 IBJ917522:IBV917522 ILF917522:ILR917522 IVB917522:IVN917522 JEX917522:JFJ917522 JOT917522:JPF917522 JYP917522:JZB917522 KIL917522:KIX917522 KSH917522:KST917522 LCD917522:LCP917522 LLZ917522:LML917522 LVV917522:LWH917522 MFR917522:MGD917522 MPN917522:MPZ917522 MZJ917522:MZV917522 NJF917522:NJR917522 NTB917522:NTN917522 OCX917522:ODJ917522 OMT917522:ONF917522 OWP917522:OXB917522 PGL917522:PGX917522 PQH917522:PQT917522 QAD917522:QAP917522 QJZ917522:QKL917522 QTV917522:QUH917522 RDR917522:RED917522 RNN917522:RNZ917522 RXJ917522:RXV917522 SHF917522:SHR917522 SRB917522:SRN917522 TAX917522:TBJ917522 TKT917522:TLF917522 TUP917522:TVB917522 UEL917522:UEX917522 UOH917522:UOT917522 UYD917522:UYP917522 VHZ917522:VIL917522 VRV917522:VSH917522 WBR917522:WCD917522 WLN917522:WLZ917522 WVJ917522:WVV917522 B983058:N983058 IX983058:JJ983058 ST983058:TF983058 ACP983058:ADB983058 AML983058:AMX983058 AWH983058:AWT983058 BGD983058:BGP983058 BPZ983058:BQL983058 BZV983058:CAH983058 CJR983058:CKD983058 CTN983058:CTZ983058 DDJ983058:DDV983058 DNF983058:DNR983058 DXB983058:DXN983058 EGX983058:EHJ983058 EQT983058:ERF983058 FAP983058:FBB983058 FKL983058:FKX983058 FUH983058:FUT983058 GED983058:GEP983058 GNZ983058:GOL983058 GXV983058:GYH983058 HHR983058:HID983058 HRN983058:HRZ983058 IBJ983058:IBV983058 ILF983058:ILR983058 IVB983058:IVN983058 JEX983058:JFJ983058 JOT983058:JPF983058 JYP983058:JZB983058 KIL983058:KIX983058 KSH983058:KST983058 LCD983058:LCP983058 LLZ983058:LML983058 LVV983058:LWH983058 MFR983058:MGD983058 MPN983058:MPZ983058 MZJ983058:MZV983058 NJF983058:NJR983058 NTB983058:NTN983058 OCX983058:ODJ983058 OMT983058:ONF983058 OWP983058:OXB983058 PGL983058:PGX983058 PQH983058:PQT983058 QAD983058:QAP983058 QJZ983058:QKL983058 QTV983058:QUH983058 RDR983058:RED983058 RNN983058:RNZ983058 RXJ983058:RXV983058 SHF983058:SHR983058 SRB983058:SRN983058 TAX983058:TBJ983058 TKT983058:TLF983058 TUP983058:TVB983058 UEL983058:UEX983058 UOH983058:UOT983058 UYD983058:UYP983058 VHZ983058:VIL983058 VRV983058:VSH983058 WBR983058:WCD983058 WLN983058:WLZ983058 WVJ983058:WVV983058 B65556:N65556 IX65556:JJ65556 ST65556:TF65556 ACP65556:ADB65556 AML65556:AMX65556 AWH65556:AWT65556 BGD65556:BGP65556 BPZ65556:BQL65556 BZV65556:CAH65556 CJR65556:CKD65556 CTN65556:CTZ65556 DDJ65556:DDV65556 DNF65556:DNR65556 DXB65556:DXN65556 EGX65556:EHJ65556 EQT65556:ERF65556 FAP65556:FBB65556 FKL65556:FKX65556 FUH65556:FUT65556 GED65556:GEP65556 GNZ65556:GOL65556 GXV65556:GYH65556 HHR65556:HID65556 HRN65556:HRZ65556 IBJ65556:IBV65556 ILF65556:ILR65556 IVB65556:IVN65556 JEX65556:JFJ65556 JOT65556:JPF65556 JYP65556:JZB65556 KIL65556:KIX65556 KSH65556:KST65556 LCD65556:LCP65556 LLZ65556:LML65556 LVV65556:LWH65556 MFR65556:MGD65556 MPN65556:MPZ65556 MZJ65556:MZV65556 NJF65556:NJR65556 NTB65556:NTN65556 OCX65556:ODJ65556 OMT65556:ONF65556 OWP65556:OXB65556 PGL65556:PGX65556 PQH65556:PQT65556 QAD65556:QAP65556 QJZ65556:QKL65556 QTV65556:QUH65556 RDR65556:RED65556 RNN65556:RNZ65556 RXJ65556:RXV65556 SHF65556:SHR65556 SRB65556:SRN65556 TAX65556:TBJ65556 TKT65556:TLF65556 TUP65556:TVB65556 UEL65556:UEX65556 UOH65556:UOT65556 UYD65556:UYP65556 VHZ65556:VIL65556 VRV65556:VSH65556 WBR65556:WCD65556 WLN65556:WLZ65556 WVJ65556:WVV65556 B131092:N131092 IX131092:JJ131092 ST131092:TF131092 ACP131092:ADB131092 AML131092:AMX131092 AWH131092:AWT131092 BGD131092:BGP131092 BPZ131092:BQL131092 BZV131092:CAH131092 CJR131092:CKD131092 CTN131092:CTZ131092 DDJ131092:DDV131092 DNF131092:DNR131092 DXB131092:DXN131092 EGX131092:EHJ131092 EQT131092:ERF131092 FAP131092:FBB131092 FKL131092:FKX131092 FUH131092:FUT131092 GED131092:GEP131092 GNZ131092:GOL131092 GXV131092:GYH131092 HHR131092:HID131092 HRN131092:HRZ131092 IBJ131092:IBV131092 ILF131092:ILR131092 IVB131092:IVN131092 JEX131092:JFJ131092 JOT131092:JPF131092 JYP131092:JZB131092 KIL131092:KIX131092 KSH131092:KST131092 LCD131092:LCP131092 LLZ131092:LML131092 LVV131092:LWH131092 MFR131092:MGD131092 MPN131092:MPZ131092 MZJ131092:MZV131092 NJF131092:NJR131092 NTB131092:NTN131092 OCX131092:ODJ131092 OMT131092:ONF131092 OWP131092:OXB131092 PGL131092:PGX131092 PQH131092:PQT131092 QAD131092:QAP131092 QJZ131092:QKL131092 QTV131092:QUH131092 RDR131092:RED131092 RNN131092:RNZ131092 RXJ131092:RXV131092 SHF131092:SHR131092 SRB131092:SRN131092 TAX131092:TBJ131092 TKT131092:TLF131092 TUP131092:TVB131092 UEL131092:UEX131092 UOH131092:UOT131092 UYD131092:UYP131092 VHZ131092:VIL131092 VRV131092:VSH131092 WBR131092:WCD131092 WLN131092:WLZ131092 WVJ131092:WVV131092 B196628:N196628 IX196628:JJ196628 ST196628:TF196628 ACP196628:ADB196628 AML196628:AMX196628 AWH196628:AWT196628 BGD196628:BGP196628 BPZ196628:BQL196628 BZV196628:CAH196628 CJR196628:CKD196628 CTN196628:CTZ196628 DDJ196628:DDV196628 DNF196628:DNR196628 DXB196628:DXN196628 EGX196628:EHJ196628 EQT196628:ERF196628 FAP196628:FBB196628 FKL196628:FKX196628 FUH196628:FUT196628 GED196628:GEP196628 GNZ196628:GOL196628 GXV196628:GYH196628 HHR196628:HID196628 HRN196628:HRZ196628 IBJ196628:IBV196628 ILF196628:ILR196628 IVB196628:IVN196628 JEX196628:JFJ196628 JOT196628:JPF196628 JYP196628:JZB196628 KIL196628:KIX196628 KSH196628:KST196628 LCD196628:LCP196628 LLZ196628:LML196628 LVV196628:LWH196628 MFR196628:MGD196628 MPN196628:MPZ196628 MZJ196628:MZV196628 NJF196628:NJR196628 NTB196628:NTN196628 OCX196628:ODJ196628 OMT196628:ONF196628 OWP196628:OXB196628 PGL196628:PGX196628 PQH196628:PQT196628 QAD196628:QAP196628 QJZ196628:QKL196628 QTV196628:QUH196628 RDR196628:RED196628 RNN196628:RNZ196628 RXJ196628:RXV196628 SHF196628:SHR196628 SRB196628:SRN196628 TAX196628:TBJ196628 TKT196628:TLF196628 TUP196628:TVB196628 UEL196628:UEX196628 UOH196628:UOT196628 UYD196628:UYP196628 VHZ196628:VIL196628 VRV196628:VSH196628 WBR196628:WCD196628 WLN196628:WLZ196628 WVJ196628:WVV196628 B262164:N262164 IX262164:JJ262164 ST262164:TF262164 ACP262164:ADB262164 AML262164:AMX262164 AWH262164:AWT262164 BGD262164:BGP262164 BPZ262164:BQL262164 BZV262164:CAH262164 CJR262164:CKD262164 CTN262164:CTZ262164 DDJ262164:DDV262164 DNF262164:DNR262164 DXB262164:DXN262164 EGX262164:EHJ262164 EQT262164:ERF262164 FAP262164:FBB262164 FKL262164:FKX262164 FUH262164:FUT262164 GED262164:GEP262164 GNZ262164:GOL262164 GXV262164:GYH262164 HHR262164:HID262164 HRN262164:HRZ262164 IBJ262164:IBV262164 ILF262164:ILR262164 IVB262164:IVN262164 JEX262164:JFJ262164 JOT262164:JPF262164 JYP262164:JZB262164 KIL262164:KIX262164 KSH262164:KST262164 LCD262164:LCP262164 LLZ262164:LML262164 LVV262164:LWH262164 MFR262164:MGD262164 MPN262164:MPZ262164 MZJ262164:MZV262164 NJF262164:NJR262164 NTB262164:NTN262164 OCX262164:ODJ262164 OMT262164:ONF262164 OWP262164:OXB262164 PGL262164:PGX262164 PQH262164:PQT262164 QAD262164:QAP262164 QJZ262164:QKL262164 QTV262164:QUH262164 RDR262164:RED262164 RNN262164:RNZ262164 RXJ262164:RXV262164 SHF262164:SHR262164 SRB262164:SRN262164 TAX262164:TBJ262164 TKT262164:TLF262164 TUP262164:TVB262164 UEL262164:UEX262164 UOH262164:UOT262164 UYD262164:UYP262164 VHZ262164:VIL262164 VRV262164:VSH262164 WBR262164:WCD262164 WLN262164:WLZ262164 WVJ262164:WVV262164 B327700:N327700 IX327700:JJ327700 ST327700:TF327700 ACP327700:ADB327700 AML327700:AMX327700 AWH327700:AWT327700 BGD327700:BGP327700 BPZ327700:BQL327700 BZV327700:CAH327700 CJR327700:CKD327700 CTN327700:CTZ327700 DDJ327700:DDV327700 DNF327700:DNR327700 DXB327700:DXN327700 EGX327700:EHJ327700 EQT327700:ERF327700 FAP327700:FBB327700 FKL327700:FKX327700 FUH327700:FUT327700 GED327700:GEP327700 GNZ327700:GOL327700 GXV327700:GYH327700 HHR327700:HID327700 HRN327700:HRZ327700 IBJ327700:IBV327700 ILF327700:ILR327700 IVB327700:IVN327700 JEX327700:JFJ327700 JOT327700:JPF327700 JYP327700:JZB327700 KIL327700:KIX327700 KSH327700:KST327700 LCD327700:LCP327700 LLZ327700:LML327700 LVV327700:LWH327700 MFR327700:MGD327700 MPN327700:MPZ327700 MZJ327700:MZV327700 NJF327700:NJR327700 NTB327700:NTN327700 OCX327700:ODJ327700 OMT327700:ONF327700 OWP327700:OXB327700 PGL327700:PGX327700 PQH327700:PQT327700 QAD327700:QAP327700 QJZ327700:QKL327700 QTV327700:QUH327700 RDR327700:RED327700 RNN327700:RNZ327700 RXJ327700:RXV327700 SHF327700:SHR327700 SRB327700:SRN327700 TAX327700:TBJ327700 TKT327700:TLF327700 TUP327700:TVB327700 UEL327700:UEX327700 UOH327700:UOT327700 UYD327700:UYP327700 VHZ327700:VIL327700 VRV327700:VSH327700 WBR327700:WCD327700 WLN327700:WLZ327700 WVJ327700:WVV327700 B393236:N393236 IX393236:JJ393236 ST393236:TF393236 ACP393236:ADB393236 AML393236:AMX393236 AWH393236:AWT393236 BGD393236:BGP393236 BPZ393236:BQL393236 BZV393236:CAH393236 CJR393236:CKD393236 CTN393236:CTZ393236 DDJ393236:DDV393236 DNF393236:DNR393236 DXB393236:DXN393236 EGX393236:EHJ393236 EQT393236:ERF393236 FAP393236:FBB393236 FKL393236:FKX393236 FUH393236:FUT393236 GED393236:GEP393236 GNZ393236:GOL393236 GXV393236:GYH393236 HHR393236:HID393236 HRN393236:HRZ393236 IBJ393236:IBV393236 ILF393236:ILR393236 IVB393236:IVN393236 JEX393236:JFJ393236 JOT393236:JPF393236 JYP393236:JZB393236 KIL393236:KIX393236 KSH393236:KST393236 LCD393236:LCP393236 LLZ393236:LML393236 LVV393236:LWH393236 MFR393236:MGD393236 MPN393236:MPZ393236 MZJ393236:MZV393236 NJF393236:NJR393236 NTB393236:NTN393236 OCX393236:ODJ393236 OMT393236:ONF393236 OWP393236:OXB393236 PGL393236:PGX393236 PQH393236:PQT393236 QAD393236:QAP393236 QJZ393236:QKL393236 QTV393236:QUH393236 RDR393236:RED393236 RNN393236:RNZ393236 RXJ393236:RXV393236 SHF393236:SHR393236 SRB393236:SRN393236 TAX393236:TBJ393236 TKT393236:TLF393236 TUP393236:TVB393236 UEL393236:UEX393236 UOH393236:UOT393236 UYD393236:UYP393236 VHZ393236:VIL393236 VRV393236:VSH393236 WBR393236:WCD393236 WLN393236:WLZ393236 WVJ393236:WVV393236 B458772:N458772 IX458772:JJ458772 ST458772:TF458772 ACP458772:ADB458772 AML458772:AMX458772 AWH458772:AWT458772 BGD458772:BGP458772 BPZ458772:BQL458772 BZV458772:CAH458772 CJR458772:CKD458772 CTN458772:CTZ458772 DDJ458772:DDV458772 DNF458772:DNR458772 DXB458772:DXN458772 EGX458772:EHJ458772 EQT458772:ERF458772 FAP458772:FBB458772 FKL458772:FKX458772 FUH458772:FUT458772 GED458772:GEP458772 GNZ458772:GOL458772 GXV458772:GYH458772 HHR458772:HID458772 HRN458772:HRZ458772 IBJ458772:IBV458772 ILF458772:ILR458772 IVB458772:IVN458772 JEX458772:JFJ458772 JOT458772:JPF458772 JYP458772:JZB458772 KIL458772:KIX458772 KSH458772:KST458772 LCD458772:LCP458772 LLZ458772:LML458772 LVV458772:LWH458772 MFR458772:MGD458772 MPN458772:MPZ458772 MZJ458772:MZV458772 NJF458772:NJR458772 NTB458772:NTN458772 OCX458772:ODJ458772 OMT458772:ONF458772 OWP458772:OXB458772 PGL458772:PGX458772 PQH458772:PQT458772 QAD458772:QAP458772 QJZ458772:QKL458772 QTV458772:QUH458772 RDR458772:RED458772 RNN458772:RNZ458772 RXJ458772:RXV458772 SHF458772:SHR458772 SRB458772:SRN458772 TAX458772:TBJ458772 TKT458772:TLF458772 TUP458772:TVB458772 UEL458772:UEX458772 UOH458772:UOT458772 UYD458772:UYP458772 VHZ458772:VIL458772 VRV458772:VSH458772 WBR458772:WCD458772 WLN458772:WLZ458772 WVJ458772:WVV458772 B524308:N524308 IX524308:JJ524308 ST524308:TF524308 ACP524308:ADB524308 AML524308:AMX524308 AWH524308:AWT524308 BGD524308:BGP524308 BPZ524308:BQL524308 BZV524308:CAH524308 CJR524308:CKD524308 CTN524308:CTZ524308 DDJ524308:DDV524308 DNF524308:DNR524308 DXB524308:DXN524308 EGX524308:EHJ524308 EQT524308:ERF524308 FAP524308:FBB524308 FKL524308:FKX524308 FUH524308:FUT524308 GED524308:GEP524308 GNZ524308:GOL524308 GXV524308:GYH524308 HHR524308:HID524308 HRN524308:HRZ524308 IBJ524308:IBV524308 ILF524308:ILR524308 IVB524308:IVN524308 JEX524308:JFJ524308 JOT524308:JPF524308 JYP524308:JZB524308 KIL524308:KIX524308 KSH524308:KST524308 LCD524308:LCP524308 LLZ524308:LML524308 LVV524308:LWH524308 MFR524308:MGD524308 MPN524308:MPZ524308 MZJ524308:MZV524308 NJF524308:NJR524308 NTB524308:NTN524308 OCX524308:ODJ524308 OMT524308:ONF524308 OWP524308:OXB524308 PGL524308:PGX524308 PQH524308:PQT524308 QAD524308:QAP524308 QJZ524308:QKL524308 QTV524308:QUH524308 RDR524308:RED524308 RNN524308:RNZ524308 RXJ524308:RXV524308 SHF524308:SHR524308 SRB524308:SRN524308 TAX524308:TBJ524308 TKT524308:TLF524308 TUP524308:TVB524308 UEL524308:UEX524308 UOH524308:UOT524308 UYD524308:UYP524308 VHZ524308:VIL524308 VRV524308:VSH524308 WBR524308:WCD524308 WLN524308:WLZ524308 WVJ524308:WVV524308 B589844:N589844 IX589844:JJ589844 ST589844:TF589844 ACP589844:ADB589844 AML589844:AMX589844 AWH589844:AWT589844 BGD589844:BGP589844 BPZ589844:BQL589844 BZV589844:CAH589844 CJR589844:CKD589844 CTN589844:CTZ589844 DDJ589844:DDV589844 DNF589844:DNR589844 DXB589844:DXN589844 EGX589844:EHJ589844 EQT589844:ERF589844 FAP589844:FBB589844 FKL589844:FKX589844 FUH589844:FUT589844 GED589844:GEP589844 GNZ589844:GOL589844 GXV589844:GYH589844 HHR589844:HID589844 HRN589844:HRZ589844 IBJ589844:IBV589844 ILF589844:ILR589844 IVB589844:IVN589844 JEX589844:JFJ589844 JOT589844:JPF589844 JYP589844:JZB589844 KIL589844:KIX589844 KSH589844:KST589844 LCD589844:LCP589844 LLZ589844:LML589844 LVV589844:LWH589844 MFR589844:MGD589844 MPN589844:MPZ589844 MZJ589844:MZV589844 NJF589844:NJR589844 NTB589844:NTN589844 OCX589844:ODJ589844 OMT589844:ONF589844 OWP589844:OXB589844 PGL589844:PGX589844 PQH589844:PQT589844 QAD589844:QAP589844 QJZ589844:QKL589844 QTV589844:QUH589844 RDR589844:RED589844 RNN589844:RNZ589844 RXJ589844:RXV589844 SHF589844:SHR589844 SRB589844:SRN589844 TAX589844:TBJ589844 TKT589844:TLF589844 TUP589844:TVB589844 UEL589844:UEX589844 UOH589844:UOT589844 UYD589844:UYP589844 VHZ589844:VIL589844 VRV589844:VSH589844 WBR589844:WCD589844 WLN589844:WLZ589844 WVJ589844:WVV589844 B655380:N655380 IX655380:JJ655380 ST655380:TF655380 ACP655380:ADB655380 AML655380:AMX655380 AWH655380:AWT655380 BGD655380:BGP655380 BPZ655380:BQL655380 BZV655380:CAH655380 CJR655380:CKD655380 CTN655380:CTZ655380 DDJ655380:DDV655380 DNF655380:DNR655380 DXB655380:DXN655380 EGX655380:EHJ655380 EQT655380:ERF655380 FAP655380:FBB655380 FKL655380:FKX655380 FUH655380:FUT655380 GED655380:GEP655380 GNZ655380:GOL655380 GXV655380:GYH655380 HHR655380:HID655380 HRN655380:HRZ655380 IBJ655380:IBV655380 ILF655380:ILR655380 IVB655380:IVN655380 JEX655380:JFJ655380 JOT655380:JPF655380 JYP655380:JZB655380 KIL655380:KIX655380 KSH655380:KST655380 LCD655380:LCP655380 LLZ655380:LML655380 LVV655380:LWH655380 MFR655380:MGD655380 MPN655380:MPZ655380 MZJ655380:MZV655380 NJF655380:NJR655380 NTB655380:NTN655380 OCX655380:ODJ655380 OMT655380:ONF655380 OWP655380:OXB655380 PGL655380:PGX655380 PQH655380:PQT655380 QAD655380:QAP655380 QJZ655380:QKL655380 QTV655380:QUH655380 RDR655380:RED655380 RNN655380:RNZ655380 RXJ655380:RXV655380 SHF655380:SHR655380 SRB655380:SRN655380 TAX655380:TBJ655380 TKT655380:TLF655380 TUP655380:TVB655380 UEL655380:UEX655380 UOH655380:UOT655380 UYD655380:UYP655380 VHZ655380:VIL655380 VRV655380:VSH655380 WBR655380:WCD655380 WLN655380:WLZ655380 WVJ655380:WVV655380 B720916:N720916 IX720916:JJ720916 ST720916:TF720916 ACP720916:ADB720916 AML720916:AMX720916 AWH720916:AWT720916 BGD720916:BGP720916 BPZ720916:BQL720916 BZV720916:CAH720916 CJR720916:CKD720916 CTN720916:CTZ720916 DDJ720916:DDV720916 DNF720916:DNR720916 DXB720916:DXN720916 EGX720916:EHJ720916 EQT720916:ERF720916 FAP720916:FBB720916 FKL720916:FKX720916 FUH720916:FUT720916 GED720916:GEP720916 GNZ720916:GOL720916 GXV720916:GYH720916 HHR720916:HID720916 HRN720916:HRZ720916 IBJ720916:IBV720916 ILF720916:ILR720916 IVB720916:IVN720916 JEX720916:JFJ720916 JOT720916:JPF720916 JYP720916:JZB720916 KIL720916:KIX720916 KSH720916:KST720916 LCD720916:LCP720916 LLZ720916:LML720916 LVV720916:LWH720916 MFR720916:MGD720916 MPN720916:MPZ720916 MZJ720916:MZV720916 NJF720916:NJR720916 NTB720916:NTN720916 OCX720916:ODJ720916 OMT720916:ONF720916 OWP720916:OXB720916 PGL720916:PGX720916 PQH720916:PQT720916 QAD720916:QAP720916 QJZ720916:QKL720916 QTV720916:QUH720916 RDR720916:RED720916 RNN720916:RNZ720916 RXJ720916:RXV720916 SHF720916:SHR720916 SRB720916:SRN720916 TAX720916:TBJ720916 TKT720916:TLF720916 TUP720916:TVB720916 UEL720916:UEX720916 UOH720916:UOT720916 UYD720916:UYP720916 VHZ720916:VIL720916 VRV720916:VSH720916 WBR720916:WCD720916 WLN720916:WLZ720916 WVJ720916:WVV720916 B786452:N786452 IX786452:JJ786452 ST786452:TF786452 ACP786452:ADB786452 AML786452:AMX786452 AWH786452:AWT786452 BGD786452:BGP786452 BPZ786452:BQL786452 BZV786452:CAH786452 CJR786452:CKD786452 CTN786452:CTZ786452 DDJ786452:DDV786452 DNF786452:DNR786452 DXB786452:DXN786452 EGX786452:EHJ786452 EQT786452:ERF786452 FAP786452:FBB786452 FKL786452:FKX786452 FUH786452:FUT786452 GED786452:GEP786452 GNZ786452:GOL786452 GXV786452:GYH786452 HHR786452:HID786452 HRN786452:HRZ786452 IBJ786452:IBV786452 ILF786452:ILR786452 IVB786452:IVN786452 JEX786452:JFJ786452 JOT786452:JPF786452 JYP786452:JZB786452 KIL786452:KIX786452 KSH786452:KST786452 LCD786452:LCP786452 LLZ786452:LML786452 LVV786452:LWH786452 MFR786452:MGD786452 MPN786452:MPZ786452 MZJ786452:MZV786452 NJF786452:NJR786452 NTB786452:NTN786452 OCX786452:ODJ786452 OMT786452:ONF786452 OWP786452:OXB786452 PGL786452:PGX786452 PQH786452:PQT786452 QAD786452:QAP786452 QJZ786452:QKL786452 QTV786452:QUH786452 RDR786452:RED786452 RNN786452:RNZ786452 RXJ786452:RXV786452 SHF786452:SHR786452 SRB786452:SRN786452 TAX786452:TBJ786452 TKT786452:TLF786452 TUP786452:TVB786452 UEL786452:UEX786452 UOH786452:UOT786452 UYD786452:UYP786452 VHZ786452:VIL786452 VRV786452:VSH786452 WBR786452:WCD786452 WLN786452:WLZ786452 WVJ786452:WVV786452 B851988:N851988 IX851988:JJ851988 ST851988:TF851988 ACP851988:ADB851988 AML851988:AMX851988 AWH851988:AWT851988 BGD851988:BGP851988 BPZ851988:BQL851988 BZV851988:CAH851988 CJR851988:CKD851988 CTN851988:CTZ851988 DDJ851988:DDV851988 DNF851988:DNR851988 DXB851988:DXN851988 EGX851988:EHJ851988 EQT851988:ERF851988 FAP851988:FBB851988 FKL851988:FKX851988 FUH851988:FUT851988 GED851988:GEP851988 GNZ851988:GOL851988 GXV851988:GYH851988 HHR851988:HID851988 HRN851988:HRZ851988 IBJ851988:IBV851988 ILF851988:ILR851988 IVB851988:IVN851988 JEX851988:JFJ851988 JOT851988:JPF851988 JYP851988:JZB851988 KIL851988:KIX851988 KSH851988:KST851988 LCD851988:LCP851988 LLZ851988:LML851988 LVV851988:LWH851988 MFR851988:MGD851988 MPN851988:MPZ851988 MZJ851988:MZV851988 NJF851988:NJR851988 NTB851988:NTN851988 OCX851988:ODJ851988 OMT851988:ONF851988 OWP851988:OXB851988 PGL851988:PGX851988 PQH851988:PQT851988 QAD851988:QAP851988 QJZ851988:QKL851988 QTV851988:QUH851988 RDR851988:RED851988 RNN851988:RNZ851988 RXJ851988:RXV851988 SHF851988:SHR851988 SRB851988:SRN851988 TAX851988:TBJ851988 TKT851988:TLF851988 TUP851988:TVB851988 UEL851988:UEX851988 UOH851988:UOT851988 UYD851988:UYP851988 VHZ851988:VIL851988 VRV851988:VSH851988 WBR851988:WCD851988 WLN851988:WLZ851988 WVJ851988:WVV851988 B917524:N917524 IX917524:JJ917524 ST917524:TF917524 ACP917524:ADB917524 AML917524:AMX917524 AWH917524:AWT917524 BGD917524:BGP917524 BPZ917524:BQL917524 BZV917524:CAH917524 CJR917524:CKD917524 CTN917524:CTZ917524 DDJ917524:DDV917524 DNF917524:DNR917524 DXB917524:DXN917524 EGX917524:EHJ917524 EQT917524:ERF917524 FAP917524:FBB917524 FKL917524:FKX917524 FUH917524:FUT917524 GED917524:GEP917524 GNZ917524:GOL917524 GXV917524:GYH917524 HHR917524:HID917524 HRN917524:HRZ917524 IBJ917524:IBV917524 ILF917524:ILR917524 IVB917524:IVN917524 JEX917524:JFJ917524 JOT917524:JPF917524 JYP917524:JZB917524 KIL917524:KIX917524 KSH917524:KST917524 LCD917524:LCP917524 LLZ917524:LML917524 LVV917524:LWH917524 MFR917524:MGD917524 MPN917524:MPZ917524 MZJ917524:MZV917524 NJF917524:NJR917524 NTB917524:NTN917524 OCX917524:ODJ917524 OMT917524:ONF917524 OWP917524:OXB917524 PGL917524:PGX917524 PQH917524:PQT917524 QAD917524:QAP917524 QJZ917524:QKL917524 QTV917524:QUH917524 RDR917524:RED917524 RNN917524:RNZ917524 RXJ917524:RXV917524 SHF917524:SHR917524 SRB917524:SRN917524 TAX917524:TBJ917524 TKT917524:TLF917524 TUP917524:TVB917524 UEL917524:UEX917524 UOH917524:UOT917524 UYD917524:UYP917524 VHZ917524:VIL917524 VRV917524:VSH917524 WBR917524:WCD917524 WLN917524:WLZ917524 WVJ917524:WVV917524 B983060:N983060 IX983060:JJ983060 ST983060:TF983060 ACP983060:ADB983060 AML983060:AMX983060 AWH983060:AWT983060 BGD983060:BGP983060 BPZ983060:BQL983060 BZV983060:CAH983060 CJR983060:CKD983060 CTN983060:CTZ983060 DDJ983060:DDV983060 DNF983060:DNR983060 DXB983060:DXN983060 EGX983060:EHJ983060 EQT983060:ERF983060 FAP983060:FBB983060 FKL983060:FKX983060 FUH983060:FUT983060 GED983060:GEP983060 GNZ983060:GOL983060 GXV983060:GYH983060 HHR983060:HID983060 HRN983060:HRZ983060 IBJ983060:IBV983060 ILF983060:ILR983060 IVB983060:IVN983060 JEX983060:JFJ983060 JOT983060:JPF983060 JYP983060:JZB983060 KIL983060:KIX983060 KSH983060:KST983060 LCD983060:LCP983060 LLZ983060:LML983060 LVV983060:LWH983060 MFR983060:MGD983060 MPN983060:MPZ983060 MZJ983060:MZV983060 NJF983060:NJR983060 NTB983060:NTN983060 OCX983060:ODJ983060 OMT983060:ONF983060 OWP983060:OXB983060 PGL983060:PGX983060 PQH983060:PQT983060 QAD983060:QAP983060 QJZ983060:QKL983060 QTV983060:QUH983060 RDR983060:RED983060 RNN983060:RNZ983060 RXJ983060:RXV983060 SHF983060:SHR983060 SRB983060:SRN983060 TAX983060:TBJ983060 TKT983060:TLF983060 B6:N10 B13:N16 L4:M4 L11:M11 B20:N23 L18:M18</xm:sqref>
        </x14:dataValidation>
        <x14:dataValidation imeMode="hiragana" allowBlank="1" showInputMessage="1" showErrorMessage="1" xr:uid="{00000000-0002-0000-0600-000001000000}">
          <xm:sqref>WBR983056:WBW983056 IX4:JC4 ST4:SY4 ACP4:ACU4 AML4:AMQ4 AWH4:AWM4 BGD4:BGI4 BPZ4:BQE4 BZV4:CAA4 CJR4:CJW4 CTN4:CTS4 DDJ4:DDO4 DNF4:DNK4 DXB4:DXG4 EGX4:EHC4 EQT4:EQY4 FAP4:FAU4 FKL4:FKQ4 FUH4:FUM4 GED4:GEI4 GNZ4:GOE4 GXV4:GYA4 HHR4:HHW4 HRN4:HRS4 IBJ4:IBO4 ILF4:ILK4 IVB4:IVG4 JEX4:JFC4 JOT4:JOY4 JYP4:JYU4 KIL4:KIQ4 KSH4:KSM4 LCD4:LCI4 LLZ4:LME4 LVV4:LWA4 MFR4:MFW4 MPN4:MPS4 MZJ4:MZO4 NJF4:NJK4 NTB4:NTG4 OCX4:ODC4 OMT4:OMY4 OWP4:OWU4 PGL4:PGQ4 PQH4:PQM4 QAD4:QAI4 QJZ4:QKE4 QTV4:QUA4 RDR4:RDW4 RNN4:RNS4 RXJ4:RXO4 SHF4:SHK4 SRB4:SRG4 TAX4:TBC4 TKT4:TKY4 TUP4:TUU4 UEL4:UEQ4 UOH4:UOM4 UYD4:UYI4 VHZ4:VIE4 VRV4:VSA4 WBR4:WBW4 WLN4:WLS4 WVJ4:WVO4 B65504:G65504 IX65504:JC65504 ST65504:SY65504 ACP65504:ACU65504 AML65504:AMQ65504 AWH65504:AWM65504 BGD65504:BGI65504 BPZ65504:BQE65504 BZV65504:CAA65504 CJR65504:CJW65504 CTN65504:CTS65504 DDJ65504:DDO65504 DNF65504:DNK65504 DXB65504:DXG65504 EGX65504:EHC65504 EQT65504:EQY65504 FAP65504:FAU65504 FKL65504:FKQ65504 FUH65504:FUM65504 GED65504:GEI65504 GNZ65504:GOE65504 GXV65504:GYA65504 HHR65504:HHW65504 HRN65504:HRS65504 IBJ65504:IBO65504 ILF65504:ILK65504 IVB65504:IVG65504 JEX65504:JFC65504 JOT65504:JOY65504 JYP65504:JYU65504 KIL65504:KIQ65504 KSH65504:KSM65504 LCD65504:LCI65504 LLZ65504:LME65504 LVV65504:LWA65504 MFR65504:MFW65504 MPN65504:MPS65504 MZJ65504:MZO65504 NJF65504:NJK65504 NTB65504:NTG65504 OCX65504:ODC65504 OMT65504:OMY65504 OWP65504:OWU65504 PGL65504:PGQ65504 PQH65504:PQM65504 QAD65504:QAI65504 QJZ65504:QKE65504 QTV65504:QUA65504 RDR65504:RDW65504 RNN65504:RNS65504 RXJ65504:RXO65504 SHF65504:SHK65504 SRB65504:SRG65504 TAX65504:TBC65504 TKT65504:TKY65504 TUP65504:TUU65504 UEL65504:UEQ65504 UOH65504:UOM65504 UYD65504:UYI65504 VHZ65504:VIE65504 VRV65504:VSA65504 WBR65504:WBW65504 WLN65504:WLS65504 WVJ65504:WVO65504 B131040:G131040 IX131040:JC131040 ST131040:SY131040 ACP131040:ACU131040 AML131040:AMQ131040 AWH131040:AWM131040 BGD131040:BGI131040 BPZ131040:BQE131040 BZV131040:CAA131040 CJR131040:CJW131040 CTN131040:CTS131040 DDJ131040:DDO131040 DNF131040:DNK131040 DXB131040:DXG131040 EGX131040:EHC131040 EQT131040:EQY131040 FAP131040:FAU131040 FKL131040:FKQ131040 FUH131040:FUM131040 GED131040:GEI131040 GNZ131040:GOE131040 GXV131040:GYA131040 HHR131040:HHW131040 HRN131040:HRS131040 IBJ131040:IBO131040 ILF131040:ILK131040 IVB131040:IVG131040 JEX131040:JFC131040 JOT131040:JOY131040 JYP131040:JYU131040 KIL131040:KIQ131040 KSH131040:KSM131040 LCD131040:LCI131040 LLZ131040:LME131040 LVV131040:LWA131040 MFR131040:MFW131040 MPN131040:MPS131040 MZJ131040:MZO131040 NJF131040:NJK131040 NTB131040:NTG131040 OCX131040:ODC131040 OMT131040:OMY131040 OWP131040:OWU131040 PGL131040:PGQ131040 PQH131040:PQM131040 QAD131040:QAI131040 QJZ131040:QKE131040 QTV131040:QUA131040 RDR131040:RDW131040 RNN131040:RNS131040 RXJ131040:RXO131040 SHF131040:SHK131040 SRB131040:SRG131040 TAX131040:TBC131040 TKT131040:TKY131040 TUP131040:TUU131040 UEL131040:UEQ131040 UOH131040:UOM131040 UYD131040:UYI131040 VHZ131040:VIE131040 VRV131040:VSA131040 WBR131040:WBW131040 WLN131040:WLS131040 WVJ131040:WVO131040 B196576:G196576 IX196576:JC196576 ST196576:SY196576 ACP196576:ACU196576 AML196576:AMQ196576 AWH196576:AWM196576 BGD196576:BGI196576 BPZ196576:BQE196576 BZV196576:CAA196576 CJR196576:CJW196576 CTN196576:CTS196576 DDJ196576:DDO196576 DNF196576:DNK196576 DXB196576:DXG196576 EGX196576:EHC196576 EQT196576:EQY196576 FAP196576:FAU196576 FKL196576:FKQ196576 FUH196576:FUM196576 GED196576:GEI196576 GNZ196576:GOE196576 GXV196576:GYA196576 HHR196576:HHW196576 HRN196576:HRS196576 IBJ196576:IBO196576 ILF196576:ILK196576 IVB196576:IVG196576 JEX196576:JFC196576 JOT196576:JOY196576 JYP196576:JYU196576 KIL196576:KIQ196576 KSH196576:KSM196576 LCD196576:LCI196576 LLZ196576:LME196576 LVV196576:LWA196576 MFR196576:MFW196576 MPN196576:MPS196576 MZJ196576:MZO196576 NJF196576:NJK196576 NTB196576:NTG196576 OCX196576:ODC196576 OMT196576:OMY196576 OWP196576:OWU196576 PGL196576:PGQ196576 PQH196576:PQM196576 QAD196576:QAI196576 QJZ196576:QKE196576 QTV196576:QUA196576 RDR196576:RDW196576 RNN196576:RNS196576 RXJ196576:RXO196576 SHF196576:SHK196576 SRB196576:SRG196576 TAX196576:TBC196576 TKT196576:TKY196576 TUP196576:TUU196576 UEL196576:UEQ196576 UOH196576:UOM196576 UYD196576:UYI196576 VHZ196576:VIE196576 VRV196576:VSA196576 WBR196576:WBW196576 WLN196576:WLS196576 WVJ196576:WVO196576 B262112:G262112 IX262112:JC262112 ST262112:SY262112 ACP262112:ACU262112 AML262112:AMQ262112 AWH262112:AWM262112 BGD262112:BGI262112 BPZ262112:BQE262112 BZV262112:CAA262112 CJR262112:CJW262112 CTN262112:CTS262112 DDJ262112:DDO262112 DNF262112:DNK262112 DXB262112:DXG262112 EGX262112:EHC262112 EQT262112:EQY262112 FAP262112:FAU262112 FKL262112:FKQ262112 FUH262112:FUM262112 GED262112:GEI262112 GNZ262112:GOE262112 GXV262112:GYA262112 HHR262112:HHW262112 HRN262112:HRS262112 IBJ262112:IBO262112 ILF262112:ILK262112 IVB262112:IVG262112 JEX262112:JFC262112 JOT262112:JOY262112 JYP262112:JYU262112 KIL262112:KIQ262112 KSH262112:KSM262112 LCD262112:LCI262112 LLZ262112:LME262112 LVV262112:LWA262112 MFR262112:MFW262112 MPN262112:MPS262112 MZJ262112:MZO262112 NJF262112:NJK262112 NTB262112:NTG262112 OCX262112:ODC262112 OMT262112:OMY262112 OWP262112:OWU262112 PGL262112:PGQ262112 PQH262112:PQM262112 QAD262112:QAI262112 QJZ262112:QKE262112 QTV262112:QUA262112 RDR262112:RDW262112 RNN262112:RNS262112 RXJ262112:RXO262112 SHF262112:SHK262112 SRB262112:SRG262112 TAX262112:TBC262112 TKT262112:TKY262112 TUP262112:TUU262112 UEL262112:UEQ262112 UOH262112:UOM262112 UYD262112:UYI262112 VHZ262112:VIE262112 VRV262112:VSA262112 WBR262112:WBW262112 WLN262112:WLS262112 WVJ262112:WVO262112 B327648:G327648 IX327648:JC327648 ST327648:SY327648 ACP327648:ACU327648 AML327648:AMQ327648 AWH327648:AWM327648 BGD327648:BGI327648 BPZ327648:BQE327648 BZV327648:CAA327648 CJR327648:CJW327648 CTN327648:CTS327648 DDJ327648:DDO327648 DNF327648:DNK327648 DXB327648:DXG327648 EGX327648:EHC327648 EQT327648:EQY327648 FAP327648:FAU327648 FKL327648:FKQ327648 FUH327648:FUM327648 GED327648:GEI327648 GNZ327648:GOE327648 GXV327648:GYA327648 HHR327648:HHW327648 HRN327648:HRS327648 IBJ327648:IBO327648 ILF327648:ILK327648 IVB327648:IVG327648 JEX327648:JFC327648 JOT327648:JOY327648 JYP327648:JYU327648 KIL327648:KIQ327648 KSH327648:KSM327648 LCD327648:LCI327648 LLZ327648:LME327648 LVV327648:LWA327648 MFR327648:MFW327648 MPN327648:MPS327648 MZJ327648:MZO327648 NJF327648:NJK327648 NTB327648:NTG327648 OCX327648:ODC327648 OMT327648:OMY327648 OWP327648:OWU327648 PGL327648:PGQ327648 PQH327648:PQM327648 QAD327648:QAI327648 QJZ327648:QKE327648 QTV327648:QUA327648 RDR327648:RDW327648 RNN327648:RNS327648 RXJ327648:RXO327648 SHF327648:SHK327648 SRB327648:SRG327648 TAX327648:TBC327648 TKT327648:TKY327648 TUP327648:TUU327648 UEL327648:UEQ327648 UOH327648:UOM327648 UYD327648:UYI327648 VHZ327648:VIE327648 VRV327648:VSA327648 WBR327648:WBW327648 WLN327648:WLS327648 WVJ327648:WVO327648 B393184:G393184 IX393184:JC393184 ST393184:SY393184 ACP393184:ACU393184 AML393184:AMQ393184 AWH393184:AWM393184 BGD393184:BGI393184 BPZ393184:BQE393184 BZV393184:CAA393184 CJR393184:CJW393184 CTN393184:CTS393184 DDJ393184:DDO393184 DNF393184:DNK393184 DXB393184:DXG393184 EGX393184:EHC393184 EQT393184:EQY393184 FAP393184:FAU393184 FKL393184:FKQ393184 FUH393184:FUM393184 GED393184:GEI393184 GNZ393184:GOE393184 GXV393184:GYA393184 HHR393184:HHW393184 HRN393184:HRS393184 IBJ393184:IBO393184 ILF393184:ILK393184 IVB393184:IVG393184 JEX393184:JFC393184 JOT393184:JOY393184 JYP393184:JYU393184 KIL393184:KIQ393184 KSH393184:KSM393184 LCD393184:LCI393184 LLZ393184:LME393184 LVV393184:LWA393184 MFR393184:MFW393184 MPN393184:MPS393184 MZJ393184:MZO393184 NJF393184:NJK393184 NTB393184:NTG393184 OCX393184:ODC393184 OMT393184:OMY393184 OWP393184:OWU393184 PGL393184:PGQ393184 PQH393184:PQM393184 QAD393184:QAI393184 QJZ393184:QKE393184 QTV393184:QUA393184 RDR393184:RDW393184 RNN393184:RNS393184 RXJ393184:RXO393184 SHF393184:SHK393184 SRB393184:SRG393184 TAX393184:TBC393184 TKT393184:TKY393184 TUP393184:TUU393184 UEL393184:UEQ393184 UOH393184:UOM393184 UYD393184:UYI393184 VHZ393184:VIE393184 VRV393184:VSA393184 WBR393184:WBW393184 WLN393184:WLS393184 WVJ393184:WVO393184 B458720:G458720 IX458720:JC458720 ST458720:SY458720 ACP458720:ACU458720 AML458720:AMQ458720 AWH458720:AWM458720 BGD458720:BGI458720 BPZ458720:BQE458720 BZV458720:CAA458720 CJR458720:CJW458720 CTN458720:CTS458720 DDJ458720:DDO458720 DNF458720:DNK458720 DXB458720:DXG458720 EGX458720:EHC458720 EQT458720:EQY458720 FAP458720:FAU458720 FKL458720:FKQ458720 FUH458720:FUM458720 GED458720:GEI458720 GNZ458720:GOE458720 GXV458720:GYA458720 HHR458720:HHW458720 HRN458720:HRS458720 IBJ458720:IBO458720 ILF458720:ILK458720 IVB458720:IVG458720 JEX458720:JFC458720 JOT458720:JOY458720 JYP458720:JYU458720 KIL458720:KIQ458720 KSH458720:KSM458720 LCD458720:LCI458720 LLZ458720:LME458720 LVV458720:LWA458720 MFR458720:MFW458720 MPN458720:MPS458720 MZJ458720:MZO458720 NJF458720:NJK458720 NTB458720:NTG458720 OCX458720:ODC458720 OMT458720:OMY458720 OWP458720:OWU458720 PGL458720:PGQ458720 PQH458720:PQM458720 QAD458720:QAI458720 QJZ458720:QKE458720 QTV458720:QUA458720 RDR458720:RDW458720 RNN458720:RNS458720 RXJ458720:RXO458720 SHF458720:SHK458720 SRB458720:SRG458720 TAX458720:TBC458720 TKT458720:TKY458720 TUP458720:TUU458720 UEL458720:UEQ458720 UOH458720:UOM458720 UYD458720:UYI458720 VHZ458720:VIE458720 VRV458720:VSA458720 WBR458720:WBW458720 WLN458720:WLS458720 WVJ458720:WVO458720 B524256:G524256 IX524256:JC524256 ST524256:SY524256 ACP524256:ACU524256 AML524256:AMQ524256 AWH524256:AWM524256 BGD524256:BGI524256 BPZ524256:BQE524256 BZV524256:CAA524256 CJR524256:CJW524256 CTN524256:CTS524256 DDJ524256:DDO524256 DNF524256:DNK524256 DXB524256:DXG524256 EGX524256:EHC524256 EQT524256:EQY524256 FAP524256:FAU524256 FKL524256:FKQ524256 FUH524256:FUM524256 GED524256:GEI524256 GNZ524256:GOE524256 GXV524256:GYA524256 HHR524256:HHW524256 HRN524256:HRS524256 IBJ524256:IBO524256 ILF524256:ILK524256 IVB524256:IVG524256 JEX524256:JFC524256 JOT524256:JOY524256 JYP524256:JYU524256 KIL524256:KIQ524256 KSH524256:KSM524256 LCD524256:LCI524256 LLZ524256:LME524256 LVV524256:LWA524256 MFR524256:MFW524256 MPN524256:MPS524256 MZJ524256:MZO524256 NJF524256:NJK524256 NTB524256:NTG524256 OCX524256:ODC524256 OMT524256:OMY524256 OWP524256:OWU524256 PGL524256:PGQ524256 PQH524256:PQM524256 QAD524256:QAI524256 QJZ524256:QKE524256 QTV524256:QUA524256 RDR524256:RDW524256 RNN524256:RNS524256 RXJ524256:RXO524256 SHF524256:SHK524256 SRB524256:SRG524256 TAX524256:TBC524256 TKT524256:TKY524256 TUP524256:TUU524256 UEL524256:UEQ524256 UOH524256:UOM524256 UYD524256:UYI524256 VHZ524256:VIE524256 VRV524256:VSA524256 WBR524256:WBW524256 WLN524256:WLS524256 WVJ524256:WVO524256 B589792:G589792 IX589792:JC589792 ST589792:SY589792 ACP589792:ACU589792 AML589792:AMQ589792 AWH589792:AWM589792 BGD589792:BGI589792 BPZ589792:BQE589792 BZV589792:CAA589792 CJR589792:CJW589792 CTN589792:CTS589792 DDJ589792:DDO589792 DNF589792:DNK589792 DXB589792:DXG589792 EGX589792:EHC589792 EQT589792:EQY589792 FAP589792:FAU589792 FKL589792:FKQ589792 FUH589792:FUM589792 GED589792:GEI589792 GNZ589792:GOE589792 GXV589792:GYA589792 HHR589792:HHW589792 HRN589792:HRS589792 IBJ589792:IBO589792 ILF589792:ILK589792 IVB589792:IVG589792 JEX589792:JFC589792 JOT589792:JOY589792 JYP589792:JYU589792 KIL589792:KIQ589792 KSH589792:KSM589792 LCD589792:LCI589792 LLZ589792:LME589792 LVV589792:LWA589792 MFR589792:MFW589792 MPN589792:MPS589792 MZJ589792:MZO589792 NJF589792:NJK589792 NTB589792:NTG589792 OCX589792:ODC589792 OMT589792:OMY589792 OWP589792:OWU589792 PGL589792:PGQ589792 PQH589792:PQM589792 QAD589792:QAI589792 QJZ589792:QKE589792 QTV589792:QUA589792 RDR589792:RDW589792 RNN589792:RNS589792 RXJ589792:RXO589792 SHF589792:SHK589792 SRB589792:SRG589792 TAX589792:TBC589792 TKT589792:TKY589792 TUP589792:TUU589792 UEL589792:UEQ589792 UOH589792:UOM589792 UYD589792:UYI589792 VHZ589792:VIE589792 VRV589792:VSA589792 WBR589792:WBW589792 WLN589792:WLS589792 WVJ589792:WVO589792 B655328:G655328 IX655328:JC655328 ST655328:SY655328 ACP655328:ACU655328 AML655328:AMQ655328 AWH655328:AWM655328 BGD655328:BGI655328 BPZ655328:BQE655328 BZV655328:CAA655328 CJR655328:CJW655328 CTN655328:CTS655328 DDJ655328:DDO655328 DNF655328:DNK655328 DXB655328:DXG655328 EGX655328:EHC655328 EQT655328:EQY655328 FAP655328:FAU655328 FKL655328:FKQ655328 FUH655328:FUM655328 GED655328:GEI655328 GNZ655328:GOE655328 GXV655328:GYA655328 HHR655328:HHW655328 HRN655328:HRS655328 IBJ655328:IBO655328 ILF655328:ILK655328 IVB655328:IVG655328 JEX655328:JFC655328 JOT655328:JOY655328 JYP655328:JYU655328 KIL655328:KIQ655328 KSH655328:KSM655328 LCD655328:LCI655328 LLZ655328:LME655328 LVV655328:LWA655328 MFR655328:MFW655328 MPN655328:MPS655328 MZJ655328:MZO655328 NJF655328:NJK655328 NTB655328:NTG655328 OCX655328:ODC655328 OMT655328:OMY655328 OWP655328:OWU655328 PGL655328:PGQ655328 PQH655328:PQM655328 QAD655328:QAI655328 QJZ655328:QKE655328 QTV655328:QUA655328 RDR655328:RDW655328 RNN655328:RNS655328 RXJ655328:RXO655328 SHF655328:SHK655328 SRB655328:SRG655328 TAX655328:TBC655328 TKT655328:TKY655328 TUP655328:TUU655328 UEL655328:UEQ655328 UOH655328:UOM655328 UYD655328:UYI655328 VHZ655328:VIE655328 VRV655328:VSA655328 WBR655328:WBW655328 WLN655328:WLS655328 WVJ655328:WVO655328 B720864:G720864 IX720864:JC720864 ST720864:SY720864 ACP720864:ACU720864 AML720864:AMQ720864 AWH720864:AWM720864 BGD720864:BGI720864 BPZ720864:BQE720864 BZV720864:CAA720864 CJR720864:CJW720864 CTN720864:CTS720864 DDJ720864:DDO720864 DNF720864:DNK720864 DXB720864:DXG720864 EGX720864:EHC720864 EQT720864:EQY720864 FAP720864:FAU720864 FKL720864:FKQ720864 FUH720864:FUM720864 GED720864:GEI720864 GNZ720864:GOE720864 GXV720864:GYA720864 HHR720864:HHW720864 HRN720864:HRS720864 IBJ720864:IBO720864 ILF720864:ILK720864 IVB720864:IVG720864 JEX720864:JFC720864 JOT720864:JOY720864 JYP720864:JYU720864 KIL720864:KIQ720864 KSH720864:KSM720864 LCD720864:LCI720864 LLZ720864:LME720864 LVV720864:LWA720864 MFR720864:MFW720864 MPN720864:MPS720864 MZJ720864:MZO720864 NJF720864:NJK720864 NTB720864:NTG720864 OCX720864:ODC720864 OMT720864:OMY720864 OWP720864:OWU720864 PGL720864:PGQ720864 PQH720864:PQM720864 QAD720864:QAI720864 QJZ720864:QKE720864 QTV720864:QUA720864 RDR720864:RDW720864 RNN720864:RNS720864 RXJ720864:RXO720864 SHF720864:SHK720864 SRB720864:SRG720864 TAX720864:TBC720864 TKT720864:TKY720864 TUP720864:TUU720864 UEL720864:UEQ720864 UOH720864:UOM720864 UYD720864:UYI720864 VHZ720864:VIE720864 VRV720864:VSA720864 WBR720864:WBW720864 WLN720864:WLS720864 WVJ720864:WVO720864 B786400:G786400 IX786400:JC786400 ST786400:SY786400 ACP786400:ACU786400 AML786400:AMQ786400 AWH786400:AWM786400 BGD786400:BGI786400 BPZ786400:BQE786400 BZV786400:CAA786400 CJR786400:CJW786400 CTN786400:CTS786400 DDJ786400:DDO786400 DNF786400:DNK786400 DXB786400:DXG786400 EGX786400:EHC786400 EQT786400:EQY786400 FAP786400:FAU786400 FKL786400:FKQ786400 FUH786400:FUM786400 GED786400:GEI786400 GNZ786400:GOE786400 GXV786400:GYA786400 HHR786400:HHW786400 HRN786400:HRS786400 IBJ786400:IBO786400 ILF786400:ILK786400 IVB786400:IVG786400 JEX786400:JFC786400 JOT786400:JOY786400 JYP786400:JYU786400 KIL786400:KIQ786400 KSH786400:KSM786400 LCD786400:LCI786400 LLZ786400:LME786400 LVV786400:LWA786400 MFR786400:MFW786400 MPN786400:MPS786400 MZJ786400:MZO786400 NJF786400:NJK786400 NTB786400:NTG786400 OCX786400:ODC786400 OMT786400:OMY786400 OWP786400:OWU786400 PGL786400:PGQ786400 PQH786400:PQM786400 QAD786400:QAI786400 QJZ786400:QKE786400 QTV786400:QUA786400 RDR786400:RDW786400 RNN786400:RNS786400 RXJ786400:RXO786400 SHF786400:SHK786400 SRB786400:SRG786400 TAX786400:TBC786400 TKT786400:TKY786400 TUP786400:TUU786400 UEL786400:UEQ786400 UOH786400:UOM786400 UYD786400:UYI786400 VHZ786400:VIE786400 VRV786400:VSA786400 WBR786400:WBW786400 WLN786400:WLS786400 WVJ786400:WVO786400 B851936:G851936 IX851936:JC851936 ST851936:SY851936 ACP851936:ACU851936 AML851936:AMQ851936 AWH851936:AWM851936 BGD851936:BGI851936 BPZ851936:BQE851936 BZV851936:CAA851936 CJR851936:CJW851936 CTN851936:CTS851936 DDJ851936:DDO851936 DNF851936:DNK851936 DXB851936:DXG851936 EGX851936:EHC851936 EQT851936:EQY851936 FAP851936:FAU851936 FKL851936:FKQ851936 FUH851936:FUM851936 GED851936:GEI851936 GNZ851936:GOE851936 GXV851936:GYA851936 HHR851936:HHW851936 HRN851936:HRS851936 IBJ851936:IBO851936 ILF851936:ILK851936 IVB851936:IVG851936 JEX851936:JFC851936 JOT851936:JOY851936 JYP851936:JYU851936 KIL851936:KIQ851936 KSH851936:KSM851936 LCD851936:LCI851936 LLZ851936:LME851936 LVV851936:LWA851936 MFR851936:MFW851936 MPN851936:MPS851936 MZJ851936:MZO851936 NJF851936:NJK851936 NTB851936:NTG851936 OCX851936:ODC851936 OMT851936:OMY851936 OWP851936:OWU851936 PGL851936:PGQ851936 PQH851936:PQM851936 QAD851936:QAI851936 QJZ851936:QKE851936 QTV851936:QUA851936 RDR851936:RDW851936 RNN851936:RNS851936 RXJ851936:RXO851936 SHF851936:SHK851936 SRB851936:SRG851936 TAX851936:TBC851936 TKT851936:TKY851936 TUP851936:TUU851936 UEL851936:UEQ851936 UOH851936:UOM851936 UYD851936:UYI851936 VHZ851936:VIE851936 VRV851936:VSA851936 WBR851936:WBW851936 WLN851936:WLS851936 WVJ851936:WVO851936 B917472:G917472 IX917472:JC917472 ST917472:SY917472 ACP917472:ACU917472 AML917472:AMQ917472 AWH917472:AWM917472 BGD917472:BGI917472 BPZ917472:BQE917472 BZV917472:CAA917472 CJR917472:CJW917472 CTN917472:CTS917472 DDJ917472:DDO917472 DNF917472:DNK917472 DXB917472:DXG917472 EGX917472:EHC917472 EQT917472:EQY917472 FAP917472:FAU917472 FKL917472:FKQ917472 FUH917472:FUM917472 GED917472:GEI917472 GNZ917472:GOE917472 GXV917472:GYA917472 HHR917472:HHW917472 HRN917472:HRS917472 IBJ917472:IBO917472 ILF917472:ILK917472 IVB917472:IVG917472 JEX917472:JFC917472 JOT917472:JOY917472 JYP917472:JYU917472 KIL917472:KIQ917472 KSH917472:KSM917472 LCD917472:LCI917472 LLZ917472:LME917472 LVV917472:LWA917472 MFR917472:MFW917472 MPN917472:MPS917472 MZJ917472:MZO917472 NJF917472:NJK917472 NTB917472:NTG917472 OCX917472:ODC917472 OMT917472:OMY917472 OWP917472:OWU917472 PGL917472:PGQ917472 PQH917472:PQM917472 QAD917472:QAI917472 QJZ917472:QKE917472 QTV917472:QUA917472 RDR917472:RDW917472 RNN917472:RNS917472 RXJ917472:RXO917472 SHF917472:SHK917472 SRB917472:SRG917472 TAX917472:TBC917472 TKT917472:TKY917472 TUP917472:TUU917472 UEL917472:UEQ917472 UOH917472:UOM917472 UYD917472:UYI917472 VHZ917472:VIE917472 VRV917472:VSA917472 WBR917472:WBW917472 WLN917472:WLS917472 WVJ917472:WVO917472 B983008:G983008 IX983008:JC983008 ST983008:SY983008 ACP983008:ACU983008 AML983008:AMQ983008 AWH983008:AWM983008 BGD983008:BGI983008 BPZ983008:BQE983008 BZV983008:CAA983008 CJR983008:CJW983008 CTN983008:CTS983008 DDJ983008:DDO983008 DNF983008:DNK983008 DXB983008:DXG983008 EGX983008:EHC983008 EQT983008:EQY983008 FAP983008:FAU983008 FKL983008:FKQ983008 FUH983008:FUM983008 GED983008:GEI983008 GNZ983008:GOE983008 GXV983008:GYA983008 HHR983008:HHW983008 HRN983008:HRS983008 IBJ983008:IBO983008 ILF983008:ILK983008 IVB983008:IVG983008 JEX983008:JFC983008 JOT983008:JOY983008 JYP983008:JYU983008 KIL983008:KIQ983008 KSH983008:KSM983008 LCD983008:LCI983008 LLZ983008:LME983008 LVV983008:LWA983008 MFR983008:MFW983008 MPN983008:MPS983008 MZJ983008:MZO983008 NJF983008:NJK983008 NTB983008:NTG983008 OCX983008:ODC983008 OMT983008:OMY983008 OWP983008:OWU983008 PGL983008:PGQ983008 PQH983008:PQM983008 QAD983008:QAI983008 QJZ983008:QKE983008 QTV983008:QUA983008 RDR983008:RDW983008 RNN983008:RNS983008 RXJ983008:RXO983008 SHF983008:SHK983008 SRB983008:SRG983008 TAX983008:TBC983008 TKT983008:TKY983008 TUP983008:TUU983008 UEL983008:UEQ983008 UOH983008:UOM983008 UYD983008:UYI983008 VHZ983008:VIE983008 VRV983008:VSA983008 WBR983008:WBW983008 WLN983008:WLS983008 WVJ983008:WVO983008 WVJ983056:WVO983056 IX10:JC10 ST10:SY10 ACP10:ACU10 AML10:AMQ10 AWH10:AWM10 BGD10:BGI10 BPZ10:BQE10 BZV10:CAA10 CJR10:CJW10 CTN10:CTS10 DDJ10:DDO10 DNF10:DNK10 DXB10:DXG10 EGX10:EHC10 EQT10:EQY10 FAP10:FAU10 FKL10:FKQ10 FUH10:FUM10 GED10:GEI10 GNZ10:GOE10 GXV10:GYA10 HHR10:HHW10 HRN10:HRS10 IBJ10:IBO10 ILF10:ILK10 IVB10:IVG10 JEX10:JFC10 JOT10:JOY10 JYP10:JYU10 KIL10:KIQ10 KSH10:KSM10 LCD10:LCI10 LLZ10:LME10 LVV10:LWA10 MFR10:MFW10 MPN10:MPS10 MZJ10:MZO10 NJF10:NJK10 NTB10:NTG10 OCX10:ODC10 OMT10:OMY10 OWP10:OWU10 PGL10:PGQ10 PQH10:PQM10 QAD10:QAI10 QJZ10:QKE10 QTV10:QUA10 RDR10:RDW10 RNN10:RNS10 RXJ10:RXO10 SHF10:SHK10 SRB10:SRG10 TAX10:TBC10 TKT10:TKY10 TUP10:TUU10 UEL10:UEQ10 UOH10:UOM10 UYD10:UYI10 VHZ10:VIE10 VRV10:VSA10 WBR10:WBW10 WLN10:WLS10 WVJ10:WVO10 B65510:G65510 IX65510:JC65510 ST65510:SY65510 ACP65510:ACU65510 AML65510:AMQ65510 AWH65510:AWM65510 BGD65510:BGI65510 BPZ65510:BQE65510 BZV65510:CAA65510 CJR65510:CJW65510 CTN65510:CTS65510 DDJ65510:DDO65510 DNF65510:DNK65510 DXB65510:DXG65510 EGX65510:EHC65510 EQT65510:EQY65510 FAP65510:FAU65510 FKL65510:FKQ65510 FUH65510:FUM65510 GED65510:GEI65510 GNZ65510:GOE65510 GXV65510:GYA65510 HHR65510:HHW65510 HRN65510:HRS65510 IBJ65510:IBO65510 ILF65510:ILK65510 IVB65510:IVG65510 JEX65510:JFC65510 JOT65510:JOY65510 JYP65510:JYU65510 KIL65510:KIQ65510 KSH65510:KSM65510 LCD65510:LCI65510 LLZ65510:LME65510 LVV65510:LWA65510 MFR65510:MFW65510 MPN65510:MPS65510 MZJ65510:MZO65510 NJF65510:NJK65510 NTB65510:NTG65510 OCX65510:ODC65510 OMT65510:OMY65510 OWP65510:OWU65510 PGL65510:PGQ65510 PQH65510:PQM65510 QAD65510:QAI65510 QJZ65510:QKE65510 QTV65510:QUA65510 RDR65510:RDW65510 RNN65510:RNS65510 RXJ65510:RXO65510 SHF65510:SHK65510 SRB65510:SRG65510 TAX65510:TBC65510 TKT65510:TKY65510 TUP65510:TUU65510 UEL65510:UEQ65510 UOH65510:UOM65510 UYD65510:UYI65510 VHZ65510:VIE65510 VRV65510:VSA65510 WBR65510:WBW65510 WLN65510:WLS65510 WVJ65510:WVO65510 B131046:G131046 IX131046:JC131046 ST131046:SY131046 ACP131046:ACU131046 AML131046:AMQ131046 AWH131046:AWM131046 BGD131046:BGI131046 BPZ131046:BQE131046 BZV131046:CAA131046 CJR131046:CJW131046 CTN131046:CTS131046 DDJ131046:DDO131046 DNF131046:DNK131046 DXB131046:DXG131046 EGX131046:EHC131046 EQT131046:EQY131046 FAP131046:FAU131046 FKL131046:FKQ131046 FUH131046:FUM131046 GED131046:GEI131046 GNZ131046:GOE131046 GXV131046:GYA131046 HHR131046:HHW131046 HRN131046:HRS131046 IBJ131046:IBO131046 ILF131046:ILK131046 IVB131046:IVG131046 JEX131046:JFC131046 JOT131046:JOY131046 JYP131046:JYU131046 KIL131046:KIQ131046 KSH131046:KSM131046 LCD131046:LCI131046 LLZ131046:LME131046 LVV131046:LWA131046 MFR131046:MFW131046 MPN131046:MPS131046 MZJ131046:MZO131046 NJF131046:NJK131046 NTB131046:NTG131046 OCX131046:ODC131046 OMT131046:OMY131046 OWP131046:OWU131046 PGL131046:PGQ131046 PQH131046:PQM131046 QAD131046:QAI131046 QJZ131046:QKE131046 QTV131046:QUA131046 RDR131046:RDW131046 RNN131046:RNS131046 RXJ131046:RXO131046 SHF131046:SHK131046 SRB131046:SRG131046 TAX131046:TBC131046 TKT131046:TKY131046 TUP131046:TUU131046 UEL131046:UEQ131046 UOH131046:UOM131046 UYD131046:UYI131046 VHZ131046:VIE131046 VRV131046:VSA131046 WBR131046:WBW131046 WLN131046:WLS131046 WVJ131046:WVO131046 B196582:G196582 IX196582:JC196582 ST196582:SY196582 ACP196582:ACU196582 AML196582:AMQ196582 AWH196582:AWM196582 BGD196582:BGI196582 BPZ196582:BQE196582 BZV196582:CAA196582 CJR196582:CJW196582 CTN196582:CTS196582 DDJ196582:DDO196582 DNF196582:DNK196582 DXB196582:DXG196582 EGX196582:EHC196582 EQT196582:EQY196582 FAP196582:FAU196582 FKL196582:FKQ196582 FUH196582:FUM196582 GED196582:GEI196582 GNZ196582:GOE196582 GXV196582:GYA196582 HHR196582:HHW196582 HRN196582:HRS196582 IBJ196582:IBO196582 ILF196582:ILK196582 IVB196582:IVG196582 JEX196582:JFC196582 JOT196582:JOY196582 JYP196582:JYU196582 KIL196582:KIQ196582 KSH196582:KSM196582 LCD196582:LCI196582 LLZ196582:LME196582 LVV196582:LWA196582 MFR196582:MFW196582 MPN196582:MPS196582 MZJ196582:MZO196582 NJF196582:NJK196582 NTB196582:NTG196582 OCX196582:ODC196582 OMT196582:OMY196582 OWP196582:OWU196582 PGL196582:PGQ196582 PQH196582:PQM196582 QAD196582:QAI196582 QJZ196582:QKE196582 QTV196582:QUA196582 RDR196582:RDW196582 RNN196582:RNS196582 RXJ196582:RXO196582 SHF196582:SHK196582 SRB196582:SRG196582 TAX196582:TBC196582 TKT196582:TKY196582 TUP196582:TUU196582 UEL196582:UEQ196582 UOH196582:UOM196582 UYD196582:UYI196582 VHZ196582:VIE196582 VRV196582:VSA196582 WBR196582:WBW196582 WLN196582:WLS196582 WVJ196582:WVO196582 B262118:G262118 IX262118:JC262118 ST262118:SY262118 ACP262118:ACU262118 AML262118:AMQ262118 AWH262118:AWM262118 BGD262118:BGI262118 BPZ262118:BQE262118 BZV262118:CAA262118 CJR262118:CJW262118 CTN262118:CTS262118 DDJ262118:DDO262118 DNF262118:DNK262118 DXB262118:DXG262118 EGX262118:EHC262118 EQT262118:EQY262118 FAP262118:FAU262118 FKL262118:FKQ262118 FUH262118:FUM262118 GED262118:GEI262118 GNZ262118:GOE262118 GXV262118:GYA262118 HHR262118:HHW262118 HRN262118:HRS262118 IBJ262118:IBO262118 ILF262118:ILK262118 IVB262118:IVG262118 JEX262118:JFC262118 JOT262118:JOY262118 JYP262118:JYU262118 KIL262118:KIQ262118 KSH262118:KSM262118 LCD262118:LCI262118 LLZ262118:LME262118 LVV262118:LWA262118 MFR262118:MFW262118 MPN262118:MPS262118 MZJ262118:MZO262118 NJF262118:NJK262118 NTB262118:NTG262118 OCX262118:ODC262118 OMT262118:OMY262118 OWP262118:OWU262118 PGL262118:PGQ262118 PQH262118:PQM262118 QAD262118:QAI262118 QJZ262118:QKE262118 QTV262118:QUA262118 RDR262118:RDW262118 RNN262118:RNS262118 RXJ262118:RXO262118 SHF262118:SHK262118 SRB262118:SRG262118 TAX262118:TBC262118 TKT262118:TKY262118 TUP262118:TUU262118 UEL262118:UEQ262118 UOH262118:UOM262118 UYD262118:UYI262118 VHZ262118:VIE262118 VRV262118:VSA262118 WBR262118:WBW262118 WLN262118:WLS262118 WVJ262118:WVO262118 B327654:G327654 IX327654:JC327654 ST327654:SY327654 ACP327654:ACU327654 AML327654:AMQ327654 AWH327654:AWM327654 BGD327654:BGI327654 BPZ327654:BQE327654 BZV327654:CAA327654 CJR327654:CJW327654 CTN327654:CTS327654 DDJ327654:DDO327654 DNF327654:DNK327654 DXB327654:DXG327654 EGX327654:EHC327654 EQT327654:EQY327654 FAP327654:FAU327654 FKL327654:FKQ327654 FUH327654:FUM327654 GED327654:GEI327654 GNZ327654:GOE327654 GXV327654:GYA327654 HHR327654:HHW327654 HRN327654:HRS327654 IBJ327654:IBO327654 ILF327654:ILK327654 IVB327654:IVG327654 JEX327654:JFC327654 JOT327654:JOY327654 JYP327654:JYU327654 KIL327654:KIQ327654 KSH327654:KSM327654 LCD327654:LCI327654 LLZ327654:LME327654 LVV327654:LWA327654 MFR327654:MFW327654 MPN327654:MPS327654 MZJ327654:MZO327654 NJF327654:NJK327654 NTB327654:NTG327654 OCX327654:ODC327654 OMT327654:OMY327654 OWP327654:OWU327654 PGL327654:PGQ327654 PQH327654:PQM327654 QAD327654:QAI327654 QJZ327654:QKE327654 QTV327654:QUA327654 RDR327654:RDW327654 RNN327654:RNS327654 RXJ327654:RXO327654 SHF327654:SHK327654 SRB327654:SRG327654 TAX327654:TBC327654 TKT327654:TKY327654 TUP327654:TUU327654 UEL327654:UEQ327654 UOH327654:UOM327654 UYD327654:UYI327654 VHZ327654:VIE327654 VRV327654:VSA327654 WBR327654:WBW327654 WLN327654:WLS327654 WVJ327654:WVO327654 B393190:G393190 IX393190:JC393190 ST393190:SY393190 ACP393190:ACU393190 AML393190:AMQ393190 AWH393190:AWM393190 BGD393190:BGI393190 BPZ393190:BQE393190 BZV393190:CAA393190 CJR393190:CJW393190 CTN393190:CTS393190 DDJ393190:DDO393190 DNF393190:DNK393190 DXB393190:DXG393190 EGX393190:EHC393190 EQT393190:EQY393190 FAP393190:FAU393190 FKL393190:FKQ393190 FUH393190:FUM393190 GED393190:GEI393190 GNZ393190:GOE393190 GXV393190:GYA393190 HHR393190:HHW393190 HRN393190:HRS393190 IBJ393190:IBO393190 ILF393190:ILK393190 IVB393190:IVG393190 JEX393190:JFC393190 JOT393190:JOY393190 JYP393190:JYU393190 KIL393190:KIQ393190 KSH393190:KSM393190 LCD393190:LCI393190 LLZ393190:LME393190 LVV393190:LWA393190 MFR393190:MFW393190 MPN393190:MPS393190 MZJ393190:MZO393190 NJF393190:NJK393190 NTB393190:NTG393190 OCX393190:ODC393190 OMT393190:OMY393190 OWP393190:OWU393190 PGL393190:PGQ393190 PQH393190:PQM393190 QAD393190:QAI393190 QJZ393190:QKE393190 QTV393190:QUA393190 RDR393190:RDW393190 RNN393190:RNS393190 RXJ393190:RXO393190 SHF393190:SHK393190 SRB393190:SRG393190 TAX393190:TBC393190 TKT393190:TKY393190 TUP393190:TUU393190 UEL393190:UEQ393190 UOH393190:UOM393190 UYD393190:UYI393190 VHZ393190:VIE393190 VRV393190:VSA393190 WBR393190:WBW393190 WLN393190:WLS393190 WVJ393190:WVO393190 B458726:G458726 IX458726:JC458726 ST458726:SY458726 ACP458726:ACU458726 AML458726:AMQ458726 AWH458726:AWM458726 BGD458726:BGI458726 BPZ458726:BQE458726 BZV458726:CAA458726 CJR458726:CJW458726 CTN458726:CTS458726 DDJ458726:DDO458726 DNF458726:DNK458726 DXB458726:DXG458726 EGX458726:EHC458726 EQT458726:EQY458726 FAP458726:FAU458726 FKL458726:FKQ458726 FUH458726:FUM458726 GED458726:GEI458726 GNZ458726:GOE458726 GXV458726:GYA458726 HHR458726:HHW458726 HRN458726:HRS458726 IBJ458726:IBO458726 ILF458726:ILK458726 IVB458726:IVG458726 JEX458726:JFC458726 JOT458726:JOY458726 JYP458726:JYU458726 KIL458726:KIQ458726 KSH458726:KSM458726 LCD458726:LCI458726 LLZ458726:LME458726 LVV458726:LWA458726 MFR458726:MFW458726 MPN458726:MPS458726 MZJ458726:MZO458726 NJF458726:NJK458726 NTB458726:NTG458726 OCX458726:ODC458726 OMT458726:OMY458726 OWP458726:OWU458726 PGL458726:PGQ458726 PQH458726:PQM458726 QAD458726:QAI458726 QJZ458726:QKE458726 QTV458726:QUA458726 RDR458726:RDW458726 RNN458726:RNS458726 RXJ458726:RXO458726 SHF458726:SHK458726 SRB458726:SRG458726 TAX458726:TBC458726 TKT458726:TKY458726 TUP458726:TUU458726 UEL458726:UEQ458726 UOH458726:UOM458726 UYD458726:UYI458726 VHZ458726:VIE458726 VRV458726:VSA458726 WBR458726:WBW458726 WLN458726:WLS458726 WVJ458726:WVO458726 B524262:G524262 IX524262:JC524262 ST524262:SY524262 ACP524262:ACU524262 AML524262:AMQ524262 AWH524262:AWM524262 BGD524262:BGI524262 BPZ524262:BQE524262 BZV524262:CAA524262 CJR524262:CJW524262 CTN524262:CTS524262 DDJ524262:DDO524262 DNF524262:DNK524262 DXB524262:DXG524262 EGX524262:EHC524262 EQT524262:EQY524262 FAP524262:FAU524262 FKL524262:FKQ524262 FUH524262:FUM524262 GED524262:GEI524262 GNZ524262:GOE524262 GXV524262:GYA524262 HHR524262:HHW524262 HRN524262:HRS524262 IBJ524262:IBO524262 ILF524262:ILK524262 IVB524262:IVG524262 JEX524262:JFC524262 JOT524262:JOY524262 JYP524262:JYU524262 KIL524262:KIQ524262 KSH524262:KSM524262 LCD524262:LCI524262 LLZ524262:LME524262 LVV524262:LWA524262 MFR524262:MFW524262 MPN524262:MPS524262 MZJ524262:MZO524262 NJF524262:NJK524262 NTB524262:NTG524262 OCX524262:ODC524262 OMT524262:OMY524262 OWP524262:OWU524262 PGL524262:PGQ524262 PQH524262:PQM524262 QAD524262:QAI524262 QJZ524262:QKE524262 QTV524262:QUA524262 RDR524262:RDW524262 RNN524262:RNS524262 RXJ524262:RXO524262 SHF524262:SHK524262 SRB524262:SRG524262 TAX524262:TBC524262 TKT524262:TKY524262 TUP524262:TUU524262 UEL524262:UEQ524262 UOH524262:UOM524262 UYD524262:UYI524262 VHZ524262:VIE524262 VRV524262:VSA524262 WBR524262:WBW524262 WLN524262:WLS524262 WVJ524262:WVO524262 B589798:G589798 IX589798:JC589798 ST589798:SY589798 ACP589798:ACU589798 AML589798:AMQ589798 AWH589798:AWM589798 BGD589798:BGI589798 BPZ589798:BQE589798 BZV589798:CAA589798 CJR589798:CJW589798 CTN589798:CTS589798 DDJ589798:DDO589798 DNF589798:DNK589798 DXB589798:DXG589798 EGX589798:EHC589798 EQT589798:EQY589798 FAP589798:FAU589798 FKL589798:FKQ589798 FUH589798:FUM589798 GED589798:GEI589798 GNZ589798:GOE589798 GXV589798:GYA589798 HHR589798:HHW589798 HRN589798:HRS589798 IBJ589798:IBO589798 ILF589798:ILK589798 IVB589798:IVG589798 JEX589798:JFC589798 JOT589798:JOY589798 JYP589798:JYU589798 KIL589798:KIQ589798 KSH589798:KSM589798 LCD589798:LCI589798 LLZ589798:LME589798 LVV589798:LWA589798 MFR589798:MFW589798 MPN589798:MPS589798 MZJ589798:MZO589798 NJF589798:NJK589798 NTB589798:NTG589798 OCX589798:ODC589798 OMT589798:OMY589798 OWP589798:OWU589798 PGL589798:PGQ589798 PQH589798:PQM589798 QAD589798:QAI589798 QJZ589798:QKE589798 QTV589798:QUA589798 RDR589798:RDW589798 RNN589798:RNS589798 RXJ589798:RXO589798 SHF589798:SHK589798 SRB589798:SRG589798 TAX589798:TBC589798 TKT589798:TKY589798 TUP589798:TUU589798 UEL589798:UEQ589798 UOH589798:UOM589798 UYD589798:UYI589798 VHZ589798:VIE589798 VRV589798:VSA589798 WBR589798:WBW589798 WLN589798:WLS589798 WVJ589798:WVO589798 B655334:G655334 IX655334:JC655334 ST655334:SY655334 ACP655334:ACU655334 AML655334:AMQ655334 AWH655334:AWM655334 BGD655334:BGI655334 BPZ655334:BQE655334 BZV655334:CAA655334 CJR655334:CJW655334 CTN655334:CTS655334 DDJ655334:DDO655334 DNF655334:DNK655334 DXB655334:DXG655334 EGX655334:EHC655334 EQT655334:EQY655334 FAP655334:FAU655334 FKL655334:FKQ655334 FUH655334:FUM655334 GED655334:GEI655334 GNZ655334:GOE655334 GXV655334:GYA655334 HHR655334:HHW655334 HRN655334:HRS655334 IBJ655334:IBO655334 ILF655334:ILK655334 IVB655334:IVG655334 JEX655334:JFC655334 JOT655334:JOY655334 JYP655334:JYU655334 KIL655334:KIQ655334 KSH655334:KSM655334 LCD655334:LCI655334 LLZ655334:LME655334 LVV655334:LWA655334 MFR655334:MFW655334 MPN655334:MPS655334 MZJ655334:MZO655334 NJF655334:NJK655334 NTB655334:NTG655334 OCX655334:ODC655334 OMT655334:OMY655334 OWP655334:OWU655334 PGL655334:PGQ655334 PQH655334:PQM655334 QAD655334:QAI655334 QJZ655334:QKE655334 QTV655334:QUA655334 RDR655334:RDW655334 RNN655334:RNS655334 RXJ655334:RXO655334 SHF655334:SHK655334 SRB655334:SRG655334 TAX655334:TBC655334 TKT655334:TKY655334 TUP655334:TUU655334 UEL655334:UEQ655334 UOH655334:UOM655334 UYD655334:UYI655334 VHZ655334:VIE655334 VRV655334:VSA655334 WBR655334:WBW655334 WLN655334:WLS655334 WVJ655334:WVO655334 B720870:G720870 IX720870:JC720870 ST720870:SY720870 ACP720870:ACU720870 AML720870:AMQ720870 AWH720870:AWM720870 BGD720870:BGI720870 BPZ720870:BQE720870 BZV720870:CAA720870 CJR720870:CJW720870 CTN720870:CTS720870 DDJ720870:DDO720870 DNF720870:DNK720870 DXB720870:DXG720870 EGX720870:EHC720870 EQT720870:EQY720870 FAP720870:FAU720870 FKL720870:FKQ720870 FUH720870:FUM720870 GED720870:GEI720870 GNZ720870:GOE720870 GXV720870:GYA720870 HHR720870:HHW720870 HRN720870:HRS720870 IBJ720870:IBO720870 ILF720870:ILK720870 IVB720870:IVG720870 JEX720870:JFC720870 JOT720870:JOY720870 JYP720870:JYU720870 KIL720870:KIQ720870 KSH720870:KSM720870 LCD720870:LCI720870 LLZ720870:LME720870 LVV720870:LWA720870 MFR720870:MFW720870 MPN720870:MPS720870 MZJ720870:MZO720870 NJF720870:NJK720870 NTB720870:NTG720870 OCX720870:ODC720870 OMT720870:OMY720870 OWP720870:OWU720870 PGL720870:PGQ720870 PQH720870:PQM720870 QAD720870:QAI720870 QJZ720870:QKE720870 QTV720870:QUA720870 RDR720870:RDW720870 RNN720870:RNS720870 RXJ720870:RXO720870 SHF720870:SHK720870 SRB720870:SRG720870 TAX720870:TBC720870 TKT720870:TKY720870 TUP720870:TUU720870 UEL720870:UEQ720870 UOH720870:UOM720870 UYD720870:UYI720870 VHZ720870:VIE720870 VRV720870:VSA720870 WBR720870:WBW720870 WLN720870:WLS720870 WVJ720870:WVO720870 B786406:G786406 IX786406:JC786406 ST786406:SY786406 ACP786406:ACU786406 AML786406:AMQ786406 AWH786406:AWM786406 BGD786406:BGI786406 BPZ786406:BQE786406 BZV786406:CAA786406 CJR786406:CJW786406 CTN786406:CTS786406 DDJ786406:DDO786406 DNF786406:DNK786406 DXB786406:DXG786406 EGX786406:EHC786406 EQT786406:EQY786406 FAP786406:FAU786406 FKL786406:FKQ786406 FUH786406:FUM786406 GED786406:GEI786406 GNZ786406:GOE786406 GXV786406:GYA786406 HHR786406:HHW786406 HRN786406:HRS786406 IBJ786406:IBO786406 ILF786406:ILK786406 IVB786406:IVG786406 JEX786406:JFC786406 JOT786406:JOY786406 JYP786406:JYU786406 KIL786406:KIQ786406 KSH786406:KSM786406 LCD786406:LCI786406 LLZ786406:LME786406 LVV786406:LWA786406 MFR786406:MFW786406 MPN786406:MPS786406 MZJ786406:MZO786406 NJF786406:NJK786406 NTB786406:NTG786406 OCX786406:ODC786406 OMT786406:OMY786406 OWP786406:OWU786406 PGL786406:PGQ786406 PQH786406:PQM786406 QAD786406:QAI786406 QJZ786406:QKE786406 QTV786406:QUA786406 RDR786406:RDW786406 RNN786406:RNS786406 RXJ786406:RXO786406 SHF786406:SHK786406 SRB786406:SRG786406 TAX786406:TBC786406 TKT786406:TKY786406 TUP786406:TUU786406 UEL786406:UEQ786406 UOH786406:UOM786406 UYD786406:UYI786406 VHZ786406:VIE786406 VRV786406:VSA786406 WBR786406:WBW786406 WLN786406:WLS786406 WVJ786406:WVO786406 B851942:G851942 IX851942:JC851942 ST851942:SY851942 ACP851942:ACU851942 AML851942:AMQ851942 AWH851942:AWM851942 BGD851942:BGI851942 BPZ851942:BQE851942 BZV851942:CAA851942 CJR851942:CJW851942 CTN851942:CTS851942 DDJ851942:DDO851942 DNF851942:DNK851942 DXB851942:DXG851942 EGX851942:EHC851942 EQT851942:EQY851942 FAP851942:FAU851942 FKL851942:FKQ851942 FUH851942:FUM851942 GED851942:GEI851942 GNZ851942:GOE851942 GXV851942:GYA851942 HHR851942:HHW851942 HRN851942:HRS851942 IBJ851942:IBO851942 ILF851942:ILK851942 IVB851942:IVG851942 JEX851942:JFC851942 JOT851942:JOY851942 JYP851942:JYU851942 KIL851942:KIQ851942 KSH851942:KSM851942 LCD851942:LCI851942 LLZ851942:LME851942 LVV851942:LWA851942 MFR851942:MFW851942 MPN851942:MPS851942 MZJ851942:MZO851942 NJF851942:NJK851942 NTB851942:NTG851942 OCX851942:ODC851942 OMT851942:OMY851942 OWP851942:OWU851942 PGL851942:PGQ851942 PQH851942:PQM851942 QAD851942:QAI851942 QJZ851942:QKE851942 QTV851942:QUA851942 RDR851942:RDW851942 RNN851942:RNS851942 RXJ851942:RXO851942 SHF851942:SHK851942 SRB851942:SRG851942 TAX851942:TBC851942 TKT851942:TKY851942 TUP851942:TUU851942 UEL851942:UEQ851942 UOH851942:UOM851942 UYD851942:UYI851942 VHZ851942:VIE851942 VRV851942:VSA851942 WBR851942:WBW851942 WLN851942:WLS851942 WVJ851942:WVO851942 B917478:G917478 IX917478:JC917478 ST917478:SY917478 ACP917478:ACU917478 AML917478:AMQ917478 AWH917478:AWM917478 BGD917478:BGI917478 BPZ917478:BQE917478 BZV917478:CAA917478 CJR917478:CJW917478 CTN917478:CTS917478 DDJ917478:DDO917478 DNF917478:DNK917478 DXB917478:DXG917478 EGX917478:EHC917478 EQT917478:EQY917478 FAP917478:FAU917478 FKL917478:FKQ917478 FUH917478:FUM917478 GED917478:GEI917478 GNZ917478:GOE917478 GXV917478:GYA917478 HHR917478:HHW917478 HRN917478:HRS917478 IBJ917478:IBO917478 ILF917478:ILK917478 IVB917478:IVG917478 JEX917478:JFC917478 JOT917478:JOY917478 JYP917478:JYU917478 KIL917478:KIQ917478 KSH917478:KSM917478 LCD917478:LCI917478 LLZ917478:LME917478 LVV917478:LWA917478 MFR917478:MFW917478 MPN917478:MPS917478 MZJ917478:MZO917478 NJF917478:NJK917478 NTB917478:NTG917478 OCX917478:ODC917478 OMT917478:OMY917478 OWP917478:OWU917478 PGL917478:PGQ917478 PQH917478:PQM917478 QAD917478:QAI917478 QJZ917478:QKE917478 QTV917478:QUA917478 RDR917478:RDW917478 RNN917478:RNS917478 RXJ917478:RXO917478 SHF917478:SHK917478 SRB917478:SRG917478 TAX917478:TBC917478 TKT917478:TKY917478 TUP917478:TUU917478 UEL917478:UEQ917478 UOH917478:UOM917478 UYD917478:UYI917478 VHZ917478:VIE917478 VRV917478:VSA917478 WBR917478:WBW917478 WLN917478:WLS917478 WVJ917478:WVO917478 B983014:G983014 IX983014:JC983014 ST983014:SY983014 ACP983014:ACU983014 AML983014:AMQ983014 AWH983014:AWM983014 BGD983014:BGI983014 BPZ983014:BQE983014 BZV983014:CAA983014 CJR983014:CJW983014 CTN983014:CTS983014 DDJ983014:DDO983014 DNF983014:DNK983014 DXB983014:DXG983014 EGX983014:EHC983014 EQT983014:EQY983014 FAP983014:FAU983014 FKL983014:FKQ983014 FUH983014:FUM983014 GED983014:GEI983014 GNZ983014:GOE983014 GXV983014:GYA983014 HHR983014:HHW983014 HRN983014:HRS983014 IBJ983014:IBO983014 ILF983014:ILK983014 IVB983014:IVG983014 JEX983014:JFC983014 JOT983014:JOY983014 JYP983014:JYU983014 KIL983014:KIQ983014 KSH983014:KSM983014 LCD983014:LCI983014 LLZ983014:LME983014 LVV983014:LWA983014 MFR983014:MFW983014 MPN983014:MPS983014 MZJ983014:MZO983014 NJF983014:NJK983014 NTB983014:NTG983014 OCX983014:ODC983014 OMT983014:OMY983014 OWP983014:OWU983014 PGL983014:PGQ983014 PQH983014:PQM983014 QAD983014:QAI983014 QJZ983014:QKE983014 QTV983014:QUA983014 RDR983014:RDW983014 RNN983014:RNS983014 RXJ983014:RXO983014 SHF983014:SHK983014 SRB983014:SRG983014 TAX983014:TBC983014 TKT983014:TKY983014 TUP983014:TUU983014 UEL983014:UEQ983014 UOH983014:UOM983014 UYD983014:UYI983014 VHZ983014:VIE983014 VRV983014:VSA983014 WBR983014:WBW983014 WLN983014:WLS983014 WVJ983014:WVO983014 WLN983056:WLS983056 IX16:JC16 ST16:SY16 ACP16:ACU16 AML16:AMQ16 AWH16:AWM16 BGD16:BGI16 BPZ16:BQE16 BZV16:CAA16 CJR16:CJW16 CTN16:CTS16 DDJ16:DDO16 DNF16:DNK16 DXB16:DXG16 EGX16:EHC16 EQT16:EQY16 FAP16:FAU16 FKL16:FKQ16 FUH16:FUM16 GED16:GEI16 GNZ16:GOE16 GXV16:GYA16 HHR16:HHW16 HRN16:HRS16 IBJ16:IBO16 ILF16:ILK16 IVB16:IVG16 JEX16:JFC16 JOT16:JOY16 JYP16:JYU16 KIL16:KIQ16 KSH16:KSM16 LCD16:LCI16 LLZ16:LME16 LVV16:LWA16 MFR16:MFW16 MPN16:MPS16 MZJ16:MZO16 NJF16:NJK16 NTB16:NTG16 OCX16:ODC16 OMT16:OMY16 OWP16:OWU16 PGL16:PGQ16 PQH16:PQM16 QAD16:QAI16 QJZ16:QKE16 QTV16:QUA16 RDR16:RDW16 RNN16:RNS16 RXJ16:RXO16 SHF16:SHK16 SRB16:SRG16 TAX16:TBC16 TKT16:TKY16 TUP16:TUU16 UEL16:UEQ16 UOH16:UOM16 UYD16:UYI16 VHZ16:VIE16 VRV16:VSA16 WBR16:WBW16 WLN16:WLS16 WVJ16:WVO16 B65516:G65516 IX65516:JC65516 ST65516:SY65516 ACP65516:ACU65516 AML65516:AMQ65516 AWH65516:AWM65516 BGD65516:BGI65516 BPZ65516:BQE65516 BZV65516:CAA65516 CJR65516:CJW65516 CTN65516:CTS65516 DDJ65516:DDO65516 DNF65516:DNK65516 DXB65516:DXG65516 EGX65516:EHC65516 EQT65516:EQY65516 FAP65516:FAU65516 FKL65516:FKQ65516 FUH65516:FUM65516 GED65516:GEI65516 GNZ65516:GOE65516 GXV65516:GYA65516 HHR65516:HHW65516 HRN65516:HRS65516 IBJ65516:IBO65516 ILF65516:ILK65516 IVB65516:IVG65516 JEX65516:JFC65516 JOT65516:JOY65516 JYP65516:JYU65516 KIL65516:KIQ65516 KSH65516:KSM65516 LCD65516:LCI65516 LLZ65516:LME65516 LVV65516:LWA65516 MFR65516:MFW65516 MPN65516:MPS65516 MZJ65516:MZO65516 NJF65516:NJK65516 NTB65516:NTG65516 OCX65516:ODC65516 OMT65516:OMY65516 OWP65516:OWU65516 PGL65516:PGQ65516 PQH65516:PQM65516 QAD65516:QAI65516 QJZ65516:QKE65516 QTV65516:QUA65516 RDR65516:RDW65516 RNN65516:RNS65516 RXJ65516:RXO65516 SHF65516:SHK65516 SRB65516:SRG65516 TAX65516:TBC65516 TKT65516:TKY65516 TUP65516:TUU65516 UEL65516:UEQ65516 UOH65516:UOM65516 UYD65516:UYI65516 VHZ65516:VIE65516 VRV65516:VSA65516 WBR65516:WBW65516 WLN65516:WLS65516 WVJ65516:WVO65516 B131052:G131052 IX131052:JC131052 ST131052:SY131052 ACP131052:ACU131052 AML131052:AMQ131052 AWH131052:AWM131052 BGD131052:BGI131052 BPZ131052:BQE131052 BZV131052:CAA131052 CJR131052:CJW131052 CTN131052:CTS131052 DDJ131052:DDO131052 DNF131052:DNK131052 DXB131052:DXG131052 EGX131052:EHC131052 EQT131052:EQY131052 FAP131052:FAU131052 FKL131052:FKQ131052 FUH131052:FUM131052 GED131052:GEI131052 GNZ131052:GOE131052 GXV131052:GYA131052 HHR131052:HHW131052 HRN131052:HRS131052 IBJ131052:IBO131052 ILF131052:ILK131052 IVB131052:IVG131052 JEX131052:JFC131052 JOT131052:JOY131052 JYP131052:JYU131052 KIL131052:KIQ131052 KSH131052:KSM131052 LCD131052:LCI131052 LLZ131052:LME131052 LVV131052:LWA131052 MFR131052:MFW131052 MPN131052:MPS131052 MZJ131052:MZO131052 NJF131052:NJK131052 NTB131052:NTG131052 OCX131052:ODC131052 OMT131052:OMY131052 OWP131052:OWU131052 PGL131052:PGQ131052 PQH131052:PQM131052 QAD131052:QAI131052 QJZ131052:QKE131052 QTV131052:QUA131052 RDR131052:RDW131052 RNN131052:RNS131052 RXJ131052:RXO131052 SHF131052:SHK131052 SRB131052:SRG131052 TAX131052:TBC131052 TKT131052:TKY131052 TUP131052:TUU131052 UEL131052:UEQ131052 UOH131052:UOM131052 UYD131052:UYI131052 VHZ131052:VIE131052 VRV131052:VSA131052 WBR131052:WBW131052 WLN131052:WLS131052 WVJ131052:WVO131052 B196588:G196588 IX196588:JC196588 ST196588:SY196588 ACP196588:ACU196588 AML196588:AMQ196588 AWH196588:AWM196588 BGD196588:BGI196588 BPZ196588:BQE196588 BZV196588:CAA196588 CJR196588:CJW196588 CTN196588:CTS196588 DDJ196588:DDO196588 DNF196588:DNK196588 DXB196588:DXG196588 EGX196588:EHC196588 EQT196588:EQY196588 FAP196588:FAU196588 FKL196588:FKQ196588 FUH196588:FUM196588 GED196588:GEI196588 GNZ196588:GOE196588 GXV196588:GYA196588 HHR196588:HHW196588 HRN196588:HRS196588 IBJ196588:IBO196588 ILF196588:ILK196588 IVB196588:IVG196588 JEX196588:JFC196588 JOT196588:JOY196588 JYP196588:JYU196588 KIL196588:KIQ196588 KSH196588:KSM196588 LCD196588:LCI196588 LLZ196588:LME196588 LVV196588:LWA196588 MFR196588:MFW196588 MPN196588:MPS196588 MZJ196588:MZO196588 NJF196588:NJK196588 NTB196588:NTG196588 OCX196588:ODC196588 OMT196588:OMY196588 OWP196588:OWU196588 PGL196588:PGQ196588 PQH196588:PQM196588 QAD196588:QAI196588 QJZ196588:QKE196588 QTV196588:QUA196588 RDR196588:RDW196588 RNN196588:RNS196588 RXJ196588:RXO196588 SHF196588:SHK196588 SRB196588:SRG196588 TAX196588:TBC196588 TKT196588:TKY196588 TUP196588:TUU196588 UEL196588:UEQ196588 UOH196588:UOM196588 UYD196588:UYI196588 VHZ196588:VIE196588 VRV196588:VSA196588 WBR196588:WBW196588 WLN196588:WLS196588 WVJ196588:WVO196588 B262124:G262124 IX262124:JC262124 ST262124:SY262124 ACP262124:ACU262124 AML262124:AMQ262124 AWH262124:AWM262124 BGD262124:BGI262124 BPZ262124:BQE262124 BZV262124:CAA262124 CJR262124:CJW262124 CTN262124:CTS262124 DDJ262124:DDO262124 DNF262124:DNK262124 DXB262124:DXG262124 EGX262124:EHC262124 EQT262124:EQY262124 FAP262124:FAU262124 FKL262124:FKQ262124 FUH262124:FUM262124 GED262124:GEI262124 GNZ262124:GOE262124 GXV262124:GYA262124 HHR262124:HHW262124 HRN262124:HRS262124 IBJ262124:IBO262124 ILF262124:ILK262124 IVB262124:IVG262124 JEX262124:JFC262124 JOT262124:JOY262124 JYP262124:JYU262124 KIL262124:KIQ262124 KSH262124:KSM262124 LCD262124:LCI262124 LLZ262124:LME262124 LVV262124:LWA262124 MFR262124:MFW262124 MPN262124:MPS262124 MZJ262124:MZO262124 NJF262124:NJK262124 NTB262124:NTG262124 OCX262124:ODC262124 OMT262124:OMY262124 OWP262124:OWU262124 PGL262124:PGQ262124 PQH262124:PQM262124 QAD262124:QAI262124 QJZ262124:QKE262124 QTV262124:QUA262124 RDR262124:RDW262124 RNN262124:RNS262124 RXJ262124:RXO262124 SHF262124:SHK262124 SRB262124:SRG262124 TAX262124:TBC262124 TKT262124:TKY262124 TUP262124:TUU262124 UEL262124:UEQ262124 UOH262124:UOM262124 UYD262124:UYI262124 VHZ262124:VIE262124 VRV262124:VSA262124 WBR262124:WBW262124 WLN262124:WLS262124 WVJ262124:WVO262124 B327660:G327660 IX327660:JC327660 ST327660:SY327660 ACP327660:ACU327660 AML327660:AMQ327660 AWH327660:AWM327660 BGD327660:BGI327660 BPZ327660:BQE327660 BZV327660:CAA327660 CJR327660:CJW327660 CTN327660:CTS327660 DDJ327660:DDO327660 DNF327660:DNK327660 DXB327660:DXG327660 EGX327660:EHC327660 EQT327660:EQY327660 FAP327660:FAU327660 FKL327660:FKQ327660 FUH327660:FUM327660 GED327660:GEI327660 GNZ327660:GOE327660 GXV327660:GYA327660 HHR327660:HHW327660 HRN327660:HRS327660 IBJ327660:IBO327660 ILF327660:ILK327660 IVB327660:IVG327660 JEX327660:JFC327660 JOT327660:JOY327660 JYP327660:JYU327660 KIL327660:KIQ327660 KSH327660:KSM327660 LCD327660:LCI327660 LLZ327660:LME327660 LVV327660:LWA327660 MFR327660:MFW327660 MPN327660:MPS327660 MZJ327660:MZO327660 NJF327660:NJK327660 NTB327660:NTG327660 OCX327660:ODC327660 OMT327660:OMY327660 OWP327660:OWU327660 PGL327660:PGQ327660 PQH327660:PQM327660 QAD327660:QAI327660 QJZ327660:QKE327660 QTV327660:QUA327660 RDR327660:RDW327660 RNN327660:RNS327660 RXJ327660:RXO327660 SHF327660:SHK327660 SRB327660:SRG327660 TAX327660:TBC327660 TKT327660:TKY327660 TUP327660:TUU327660 UEL327660:UEQ327660 UOH327660:UOM327660 UYD327660:UYI327660 VHZ327660:VIE327660 VRV327660:VSA327660 WBR327660:WBW327660 WLN327660:WLS327660 WVJ327660:WVO327660 B393196:G393196 IX393196:JC393196 ST393196:SY393196 ACP393196:ACU393196 AML393196:AMQ393196 AWH393196:AWM393196 BGD393196:BGI393196 BPZ393196:BQE393196 BZV393196:CAA393196 CJR393196:CJW393196 CTN393196:CTS393196 DDJ393196:DDO393196 DNF393196:DNK393196 DXB393196:DXG393196 EGX393196:EHC393196 EQT393196:EQY393196 FAP393196:FAU393196 FKL393196:FKQ393196 FUH393196:FUM393196 GED393196:GEI393196 GNZ393196:GOE393196 GXV393196:GYA393196 HHR393196:HHW393196 HRN393196:HRS393196 IBJ393196:IBO393196 ILF393196:ILK393196 IVB393196:IVG393196 JEX393196:JFC393196 JOT393196:JOY393196 JYP393196:JYU393196 KIL393196:KIQ393196 KSH393196:KSM393196 LCD393196:LCI393196 LLZ393196:LME393196 LVV393196:LWA393196 MFR393196:MFW393196 MPN393196:MPS393196 MZJ393196:MZO393196 NJF393196:NJK393196 NTB393196:NTG393196 OCX393196:ODC393196 OMT393196:OMY393196 OWP393196:OWU393196 PGL393196:PGQ393196 PQH393196:PQM393196 QAD393196:QAI393196 QJZ393196:QKE393196 QTV393196:QUA393196 RDR393196:RDW393196 RNN393196:RNS393196 RXJ393196:RXO393196 SHF393196:SHK393196 SRB393196:SRG393196 TAX393196:TBC393196 TKT393196:TKY393196 TUP393196:TUU393196 UEL393196:UEQ393196 UOH393196:UOM393196 UYD393196:UYI393196 VHZ393196:VIE393196 VRV393196:VSA393196 WBR393196:WBW393196 WLN393196:WLS393196 WVJ393196:WVO393196 B458732:G458732 IX458732:JC458732 ST458732:SY458732 ACP458732:ACU458732 AML458732:AMQ458732 AWH458732:AWM458732 BGD458732:BGI458732 BPZ458732:BQE458732 BZV458732:CAA458732 CJR458732:CJW458732 CTN458732:CTS458732 DDJ458732:DDO458732 DNF458732:DNK458732 DXB458732:DXG458732 EGX458732:EHC458732 EQT458732:EQY458732 FAP458732:FAU458732 FKL458732:FKQ458732 FUH458732:FUM458732 GED458732:GEI458732 GNZ458732:GOE458732 GXV458732:GYA458732 HHR458732:HHW458732 HRN458732:HRS458732 IBJ458732:IBO458732 ILF458732:ILK458732 IVB458732:IVG458732 JEX458732:JFC458732 JOT458732:JOY458732 JYP458732:JYU458732 KIL458732:KIQ458732 KSH458732:KSM458732 LCD458732:LCI458732 LLZ458732:LME458732 LVV458732:LWA458732 MFR458732:MFW458732 MPN458732:MPS458732 MZJ458732:MZO458732 NJF458732:NJK458732 NTB458732:NTG458732 OCX458732:ODC458732 OMT458732:OMY458732 OWP458732:OWU458732 PGL458732:PGQ458732 PQH458732:PQM458732 QAD458732:QAI458732 QJZ458732:QKE458732 QTV458732:QUA458732 RDR458732:RDW458732 RNN458732:RNS458732 RXJ458732:RXO458732 SHF458732:SHK458732 SRB458732:SRG458732 TAX458732:TBC458732 TKT458732:TKY458732 TUP458732:TUU458732 UEL458732:UEQ458732 UOH458732:UOM458732 UYD458732:UYI458732 VHZ458732:VIE458732 VRV458732:VSA458732 WBR458732:WBW458732 WLN458732:WLS458732 WVJ458732:WVO458732 B524268:G524268 IX524268:JC524268 ST524268:SY524268 ACP524268:ACU524268 AML524268:AMQ524268 AWH524268:AWM524268 BGD524268:BGI524268 BPZ524268:BQE524268 BZV524268:CAA524268 CJR524268:CJW524268 CTN524268:CTS524268 DDJ524268:DDO524268 DNF524268:DNK524268 DXB524268:DXG524268 EGX524268:EHC524268 EQT524268:EQY524268 FAP524268:FAU524268 FKL524268:FKQ524268 FUH524268:FUM524268 GED524268:GEI524268 GNZ524268:GOE524268 GXV524268:GYA524268 HHR524268:HHW524268 HRN524268:HRS524268 IBJ524268:IBO524268 ILF524268:ILK524268 IVB524268:IVG524268 JEX524268:JFC524268 JOT524268:JOY524268 JYP524268:JYU524268 KIL524268:KIQ524268 KSH524268:KSM524268 LCD524268:LCI524268 LLZ524268:LME524268 LVV524268:LWA524268 MFR524268:MFW524268 MPN524268:MPS524268 MZJ524268:MZO524268 NJF524268:NJK524268 NTB524268:NTG524268 OCX524268:ODC524268 OMT524268:OMY524268 OWP524268:OWU524268 PGL524268:PGQ524268 PQH524268:PQM524268 QAD524268:QAI524268 QJZ524268:QKE524268 QTV524268:QUA524268 RDR524268:RDW524268 RNN524268:RNS524268 RXJ524268:RXO524268 SHF524268:SHK524268 SRB524268:SRG524268 TAX524268:TBC524268 TKT524268:TKY524268 TUP524268:TUU524268 UEL524268:UEQ524268 UOH524268:UOM524268 UYD524268:UYI524268 VHZ524268:VIE524268 VRV524268:VSA524268 WBR524268:WBW524268 WLN524268:WLS524268 WVJ524268:WVO524268 B589804:G589804 IX589804:JC589804 ST589804:SY589804 ACP589804:ACU589804 AML589804:AMQ589804 AWH589804:AWM589804 BGD589804:BGI589804 BPZ589804:BQE589804 BZV589804:CAA589804 CJR589804:CJW589804 CTN589804:CTS589804 DDJ589804:DDO589804 DNF589804:DNK589804 DXB589804:DXG589804 EGX589804:EHC589804 EQT589804:EQY589804 FAP589804:FAU589804 FKL589804:FKQ589804 FUH589804:FUM589804 GED589804:GEI589804 GNZ589804:GOE589804 GXV589804:GYA589804 HHR589804:HHW589804 HRN589804:HRS589804 IBJ589804:IBO589804 ILF589804:ILK589804 IVB589804:IVG589804 JEX589804:JFC589804 JOT589804:JOY589804 JYP589804:JYU589804 KIL589804:KIQ589804 KSH589804:KSM589804 LCD589804:LCI589804 LLZ589804:LME589804 LVV589804:LWA589804 MFR589804:MFW589804 MPN589804:MPS589804 MZJ589804:MZO589804 NJF589804:NJK589804 NTB589804:NTG589804 OCX589804:ODC589804 OMT589804:OMY589804 OWP589804:OWU589804 PGL589804:PGQ589804 PQH589804:PQM589804 QAD589804:QAI589804 QJZ589804:QKE589804 QTV589804:QUA589804 RDR589804:RDW589804 RNN589804:RNS589804 RXJ589804:RXO589804 SHF589804:SHK589804 SRB589804:SRG589804 TAX589804:TBC589804 TKT589804:TKY589804 TUP589804:TUU589804 UEL589804:UEQ589804 UOH589804:UOM589804 UYD589804:UYI589804 VHZ589804:VIE589804 VRV589804:VSA589804 WBR589804:WBW589804 WLN589804:WLS589804 WVJ589804:WVO589804 B655340:G655340 IX655340:JC655340 ST655340:SY655340 ACP655340:ACU655340 AML655340:AMQ655340 AWH655340:AWM655340 BGD655340:BGI655340 BPZ655340:BQE655340 BZV655340:CAA655340 CJR655340:CJW655340 CTN655340:CTS655340 DDJ655340:DDO655340 DNF655340:DNK655340 DXB655340:DXG655340 EGX655340:EHC655340 EQT655340:EQY655340 FAP655340:FAU655340 FKL655340:FKQ655340 FUH655340:FUM655340 GED655340:GEI655340 GNZ655340:GOE655340 GXV655340:GYA655340 HHR655340:HHW655340 HRN655340:HRS655340 IBJ655340:IBO655340 ILF655340:ILK655340 IVB655340:IVG655340 JEX655340:JFC655340 JOT655340:JOY655340 JYP655340:JYU655340 KIL655340:KIQ655340 KSH655340:KSM655340 LCD655340:LCI655340 LLZ655340:LME655340 LVV655340:LWA655340 MFR655340:MFW655340 MPN655340:MPS655340 MZJ655340:MZO655340 NJF655340:NJK655340 NTB655340:NTG655340 OCX655340:ODC655340 OMT655340:OMY655340 OWP655340:OWU655340 PGL655340:PGQ655340 PQH655340:PQM655340 QAD655340:QAI655340 QJZ655340:QKE655340 QTV655340:QUA655340 RDR655340:RDW655340 RNN655340:RNS655340 RXJ655340:RXO655340 SHF655340:SHK655340 SRB655340:SRG655340 TAX655340:TBC655340 TKT655340:TKY655340 TUP655340:TUU655340 UEL655340:UEQ655340 UOH655340:UOM655340 UYD655340:UYI655340 VHZ655340:VIE655340 VRV655340:VSA655340 WBR655340:WBW655340 WLN655340:WLS655340 WVJ655340:WVO655340 B720876:G720876 IX720876:JC720876 ST720876:SY720876 ACP720876:ACU720876 AML720876:AMQ720876 AWH720876:AWM720876 BGD720876:BGI720876 BPZ720876:BQE720876 BZV720876:CAA720876 CJR720876:CJW720876 CTN720876:CTS720876 DDJ720876:DDO720876 DNF720876:DNK720876 DXB720876:DXG720876 EGX720876:EHC720876 EQT720876:EQY720876 FAP720876:FAU720876 FKL720876:FKQ720876 FUH720876:FUM720876 GED720876:GEI720876 GNZ720876:GOE720876 GXV720876:GYA720876 HHR720876:HHW720876 HRN720876:HRS720876 IBJ720876:IBO720876 ILF720876:ILK720876 IVB720876:IVG720876 JEX720876:JFC720876 JOT720876:JOY720876 JYP720876:JYU720876 KIL720876:KIQ720876 KSH720876:KSM720876 LCD720876:LCI720876 LLZ720876:LME720876 LVV720876:LWA720876 MFR720876:MFW720876 MPN720876:MPS720876 MZJ720876:MZO720876 NJF720876:NJK720876 NTB720876:NTG720876 OCX720876:ODC720876 OMT720876:OMY720876 OWP720876:OWU720876 PGL720876:PGQ720876 PQH720876:PQM720876 QAD720876:QAI720876 QJZ720876:QKE720876 QTV720876:QUA720876 RDR720876:RDW720876 RNN720876:RNS720876 RXJ720876:RXO720876 SHF720876:SHK720876 SRB720876:SRG720876 TAX720876:TBC720876 TKT720876:TKY720876 TUP720876:TUU720876 UEL720876:UEQ720876 UOH720876:UOM720876 UYD720876:UYI720876 VHZ720876:VIE720876 VRV720876:VSA720876 WBR720876:WBW720876 WLN720876:WLS720876 WVJ720876:WVO720876 B786412:G786412 IX786412:JC786412 ST786412:SY786412 ACP786412:ACU786412 AML786412:AMQ786412 AWH786412:AWM786412 BGD786412:BGI786412 BPZ786412:BQE786412 BZV786412:CAA786412 CJR786412:CJW786412 CTN786412:CTS786412 DDJ786412:DDO786412 DNF786412:DNK786412 DXB786412:DXG786412 EGX786412:EHC786412 EQT786412:EQY786412 FAP786412:FAU786412 FKL786412:FKQ786412 FUH786412:FUM786412 GED786412:GEI786412 GNZ786412:GOE786412 GXV786412:GYA786412 HHR786412:HHW786412 HRN786412:HRS786412 IBJ786412:IBO786412 ILF786412:ILK786412 IVB786412:IVG786412 JEX786412:JFC786412 JOT786412:JOY786412 JYP786412:JYU786412 KIL786412:KIQ786412 KSH786412:KSM786412 LCD786412:LCI786412 LLZ786412:LME786412 LVV786412:LWA786412 MFR786412:MFW786412 MPN786412:MPS786412 MZJ786412:MZO786412 NJF786412:NJK786412 NTB786412:NTG786412 OCX786412:ODC786412 OMT786412:OMY786412 OWP786412:OWU786412 PGL786412:PGQ786412 PQH786412:PQM786412 QAD786412:QAI786412 QJZ786412:QKE786412 QTV786412:QUA786412 RDR786412:RDW786412 RNN786412:RNS786412 RXJ786412:RXO786412 SHF786412:SHK786412 SRB786412:SRG786412 TAX786412:TBC786412 TKT786412:TKY786412 TUP786412:TUU786412 UEL786412:UEQ786412 UOH786412:UOM786412 UYD786412:UYI786412 VHZ786412:VIE786412 VRV786412:VSA786412 WBR786412:WBW786412 WLN786412:WLS786412 WVJ786412:WVO786412 B851948:G851948 IX851948:JC851948 ST851948:SY851948 ACP851948:ACU851948 AML851948:AMQ851948 AWH851948:AWM851948 BGD851948:BGI851948 BPZ851948:BQE851948 BZV851948:CAA851948 CJR851948:CJW851948 CTN851948:CTS851948 DDJ851948:DDO851948 DNF851948:DNK851948 DXB851948:DXG851948 EGX851948:EHC851948 EQT851948:EQY851948 FAP851948:FAU851948 FKL851948:FKQ851948 FUH851948:FUM851948 GED851948:GEI851948 GNZ851948:GOE851948 GXV851948:GYA851948 HHR851948:HHW851948 HRN851948:HRS851948 IBJ851948:IBO851948 ILF851948:ILK851948 IVB851948:IVG851948 JEX851948:JFC851948 JOT851948:JOY851948 JYP851948:JYU851948 KIL851948:KIQ851948 KSH851948:KSM851948 LCD851948:LCI851948 LLZ851948:LME851948 LVV851948:LWA851948 MFR851948:MFW851948 MPN851948:MPS851948 MZJ851948:MZO851948 NJF851948:NJK851948 NTB851948:NTG851948 OCX851948:ODC851948 OMT851948:OMY851948 OWP851948:OWU851948 PGL851948:PGQ851948 PQH851948:PQM851948 QAD851948:QAI851948 QJZ851948:QKE851948 QTV851948:QUA851948 RDR851948:RDW851948 RNN851948:RNS851948 RXJ851948:RXO851948 SHF851948:SHK851948 SRB851948:SRG851948 TAX851948:TBC851948 TKT851948:TKY851948 TUP851948:TUU851948 UEL851948:UEQ851948 UOH851948:UOM851948 UYD851948:UYI851948 VHZ851948:VIE851948 VRV851948:VSA851948 WBR851948:WBW851948 WLN851948:WLS851948 WVJ851948:WVO851948 B917484:G917484 IX917484:JC917484 ST917484:SY917484 ACP917484:ACU917484 AML917484:AMQ917484 AWH917484:AWM917484 BGD917484:BGI917484 BPZ917484:BQE917484 BZV917484:CAA917484 CJR917484:CJW917484 CTN917484:CTS917484 DDJ917484:DDO917484 DNF917484:DNK917484 DXB917484:DXG917484 EGX917484:EHC917484 EQT917484:EQY917484 FAP917484:FAU917484 FKL917484:FKQ917484 FUH917484:FUM917484 GED917484:GEI917484 GNZ917484:GOE917484 GXV917484:GYA917484 HHR917484:HHW917484 HRN917484:HRS917484 IBJ917484:IBO917484 ILF917484:ILK917484 IVB917484:IVG917484 JEX917484:JFC917484 JOT917484:JOY917484 JYP917484:JYU917484 KIL917484:KIQ917484 KSH917484:KSM917484 LCD917484:LCI917484 LLZ917484:LME917484 LVV917484:LWA917484 MFR917484:MFW917484 MPN917484:MPS917484 MZJ917484:MZO917484 NJF917484:NJK917484 NTB917484:NTG917484 OCX917484:ODC917484 OMT917484:OMY917484 OWP917484:OWU917484 PGL917484:PGQ917484 PQH917484:PQM917484 QAD917484:QAI917484 QJZ917484:QKE917484 QTV917484:QUA917484 RDR917484:RDW917484 RNN917484:RNS917484 RXJ917484:RXO917484 SHF917484:SHK917484 SRB917484:SRG917484 TAX917484:TBC917484 TKT917484:TKY917484 TUP917484:TUU917484 UEL917484:UEQ917484 UOH917484:UOM917484 UYD917484:UYI917484 VHZ917484:VIE917484 VRV917484:VSA917484 WBR917484:WBW917484 WLN917484:WLS917484 WVJ917484:WVO917484 B983020:G983020 IX983020:JC983020 ST983020:SY983020 ACP983020:ACU983020 AML983020:AMQ983020 AWH983020:AWM983020 BGD983020:BGI983020 BPZ983020:BQE983020 BZV983020:CAA983020 CJR983020:CJW983020 CTN983020:CTS983020 DDJ983020:DDO983020 DNF983020:DNK983020 DXB983020:DXG983020 EGX983020:EHC983020 EQT983020:EQY983020 FAP983020:FAU983020 FKL983020:FKQ983020 FUH983020:FUM983020 GED983020:GEI983020 GNZ983020:GOE983020 GXV983020:GYA983020 HHR983020:HHW983020 HRN983020:HRS983020 IBJ983020:IBO983020 ILF983020:ILK983020 IVB983020:IVG983020 JEX983020:JFC983020 JOT983020:JOY983020 JYP983020:JYU983020 KIL983020:KIQ983020 KSH983020:KSM983020 LCD983020:LCI983020 LLZ983020:LME983020 LVV983020:LWA983020 MFR983020:MFW983020 MPN983020:MPS983020 MZJ983020:MZO983020 NJF983020:NJK983020 NTB983020:NTG983020 OCX983020:ODC983020 OMT983020:OMY983020 OWP983020:OWU983020 PGL983020:PGQ983020 PQH983020:PQM983020 QAD983020:QAI983020 QJZ983020:QKE983020 QTV983020:QUA983020 RDR983020:RDW983020 RNN983020:RNS983020 RXJ983020:RXO983020 SHF983020:SHK983020 SRB983020:SRG983020 TAX983020:TBC983020 TKT983020:TKY983020 TUP983020:TUU983020 UEL983020:UEQ983020 UOH983020:UOM983020 UYD983020:UYI983020 VHZ983020:VIE983020 VRV983020:VSA983020 WBR983020:WBW983020 WLN983020:WLS983020 WVJ983020:WVO983020 B65522:G65522 IX65522:JC65522 ST65522:SY65522 ACP65522:ACU65522 AML65522:AMQ65522 AWH65522:AWM65522 BGD65522:BGI65522 BPZ65522:BQE65522 BZV65522:CAA65522 CJR65522:CJW65522 CTN65522:CTS65522 DDJ65522:DDO65522 DNF65522:DNK65522 DXB65522:DXG65522 EGX65522:EHC65522 EQT65522:EQY65522 FAP65522:FAU65522 FKL65522:FKQ65522 FUH65522:FUM65522 GED65522:GEI65522 GNZ65522:GOE65522 GXV65522:GYA65522 HHR65522:HHW65522 HRN65522:HRS65522 IBJ65522:IBO65522 ILF65522:ILK65522 IVB65522:IVG65522 JEX65522:JFC65522 JOT65522:JOY65522 JYP65522:JYU65522 KIL65522:KIQ65522 KSH65522:KSM65522 LCD65522:LCI65522 LLZ65522:LME65522 LVV65522:LWA65522 MFR65522:MFW65522 MPN65522:MPS65522 MZJ65522:MZO65522 NJF65522:NJK65522 NTB65522:NTG65522 OCX65522:ODC65522 OMT65522:OMY65522 OWP65522:OWU65522 PGL65522:PGQ65522 PQH65522:PQM65522 QAD65522:QAI65522 QJZ65522:QKE65522 QTV65522:QUA65522 RDR65522:RDW65522 RNN65522:RNS65522 RXJ65522:RXO65522 SHF65522:SHK65522 SRB65522:SRG65522 TAX65522:TBC65522 TKT65522:TKY65522 TUP65522:TUU65522 UEL65522:UEQ65522 UOH65522:UOM65522 UYD65522:UYI65522 VHZ65522:VIE65522 VRV65522:VSA65522 WBR65522:WBW65522 WLN65522:WLS65522 WVJ65522:WVO65522 B131058:G131058 IX131058:JC131058 ST131058:SY131058 ACP131058:ACU131058 AML131058:AMQ131058 AWH131058:AWM131058 BGD131058:BGI131058 BPZ131058:BQE131058 BZV131058:CAA131058 CJR131058:CJW131058 CTN131058:CTS131058 DDJ131058:DDO131058 DNF131058:DNK131058 DXB131058:DXG131058 EGX131058:EHC131058 EQT131058:EQY131058 FAP131058:FAU131058 FKL131058:FKQ131058 FUH131058:FUM131058 GED131058:GEI131058 GNZ131058:GOE131058 GXV131058:GYA131058 HHR131058:HHW131058 HRN131058:HRS131058 IBJ131058:IBO131058 ILF131058:ILK131058 IVB131058:IVG131058 JEX131058:JFC131058 JOT131058:JOY131058 JYP131058:JYU131058 KIL131058:KIQ131058 KSH131058:KSM131058 LCD131058:LCI131058 LLZ131058:LME131058 LVV131058:LWA131058 MFR131058:MFW131058 MPN131058:MPS131058 MZJ131058:MZO131058 NJF131058:NJK131058 NTB131058:NTG131058 OCX131058:ODC131058 OMT131058:OMY131058 OWP131058:OWU131058 PGL131058:PGQ131058 PQH131058:PQM131058 QAD131058:QAI131058 QJZ131058:QKE131058 QTV131058:QUA131058 RDR131058:RDW131058 RNN131058:RNS131058 RXJ131058:RXO131058 SHF131058:SHK131058 SRB131058:SRG131058 TAX131058:TBC131058 TKT131058:TKY131058 TUP131058:TUU131058 UEL131058:UEQ131058 UOH131058:UOM131058 UYD131058:UYI131058 VHZ131058:VIE131058 VRV131058:VSA131058 WBR131058:WBW131058 WLN131058:WLS131058 WVJ131058:WVO131058 B196594:G196594 IX196594:JC196594 ST196594:SY196594 ACP196594:ACU196594 AML196594:AMQ196594 AWH196594:AWM196594 BGD196594:BGI196594 BPZ196594:BQE196594 BZV196594:CAA196594 CJR196594:CJW196594 CTN196594:CTS196594 DDJ196594:DDO196594 DNF196594:DNK196594 DXB196594:DXG196594 EGX196594:EHC196594 EQT196594:EQY196594 FAP196594:FAU196594 FKL196594:FKQ196594 FUH196594:FUM196594 GED196594:GEI196594 GNZ196594:GOE196594 GXV196594:GYA196594 HHR196594:HHW196594 HRN196594:HRS196594 IBJ196594:IBO196594 ILF196594:ILK196594 IVB196594:IVG196594 JEX196594:JFC196594 JOT196594:JOY196594 JYP196594:JYU196594 KIL196594:KIQ196594 KSH196594:KSM196594 LCD196594:LCI196594 LLZ196594:LME196594 LVV196594:LWA196594 MFR196594:MFW196594 MPN196594:MPS196594 MZJ196594:MZO196594 NJF196594:NJK196594 NTB196594:NTG196594 OCX196594:ODC196594 OMT196594:OMY196594 OWP196594:OWU196594 PGL196594:PGQ196594 PQH196594:PQM196594 QAD196594:QAI196594 QJZ196594:QKE196594 QTV196594:QUA196594 RDR196594:RDW196594 RNN196594:RNS196594 RXJ196594:RXO196594 SHF196594:SHK196594 SRB196594:SRG196594 TAX196594:TBC196594 TKT196594:TKY196594 TUP196594:TUU196594 UEL196594:UEQ196594 UOH196594:UOM196594 UYD196594:UYI196594 VHZ196594:VIE196594 VRV196594:VSA196594 WBR196594:WBW196594 WLN196594:WLS196594 WVJ196594:WVO196594 B262130:G262130 IX262130:JC262130 ST262130:SY262130 ACP262130:ACU262130 AML262130:AMQ262130 AWH262130:AWM262130 BGD262130:BGI262130 BPZ262130:BQE262130 BZV262130:CAA262130 CJR262130:CJW262130 CTN262130:CTS262130 DDJ262130:DDO262130 DNF262130:DNK262130 DXB262130:DXG262130 EGX262130:EHC262130 EQT262130:EQY262130 FAP262130:FAU262130 FKL262130:FKQ262130 FUH262130:FUM262130 GED262130:GEI262130 GNZ262130:GOE262130 GXV262130:GYA262130 HHR262130:HHW262130 HRN262130:HRS262130 IBJ262130:IBO262130 ILF262130:ILK262130 IVB262130:IVG262130 JEX262130:JFC262130 JOT262130:JOY262130 JYP262130:JYU262130 KIL262130:KIQ262130 KSH262130:KSM262130 LCD262130:LCI262130 LLZ262130:LME262130 LVV262130:LWA262130 MFR262130:MFW262130 MPN262130:MPS262130 MZJ262130:MZO262130 NJF262130:NJK262130 NTB262130:NTG262130 OCX262130:ODC262130 OMT262130:OMY262130 OWP262130:OWU262130 PGL262130:PGQ262130 PQH262130:PQM262130 QAD262130:QAI262130 QJZ262130:QKE262130 QTV262130:QUA262130 RDR262130:RDW262130 RNN262130:RNS262130 RXJ262130:RXO262130 SHF262130:SHK262130 SRB262130:SRG262130 TAX262130:TBC262130 TKT262130:TKY262130 TUP262130:TUU262130 UEL262130:UEQ262130 UOH262130:UOM262130 UYD262130:UYI262130 VHZ262130:VIE262130 VRV262130:VSA262130 WBR262130:WBW262130 WLN262130:WLS262130 WVJ262130:WVO262130 B327666:G327666 IX327666:JC327666 ST327666:SY327666 ACP327666:ACU327666 AML327666:AMQ327666 AWH327666:AWM327666 BGD327666:BGI327666 BPZ327666:BQE327666 BZV327666:CAA327666 CJR327666:CJW327666 CTN327666:CTS327666 DDJ327666:DDO327666 DNF327666:DNK327666 DXB327666:DXG327666 EGX327666:EHC327666 EQT327666:EQY327666 FAP327666:FAU327666 FKL327666:FKQ327666 FUH327666:FUM327666 GED327666:GEI327666 GNZ327666:GOE327666 GXV327666:GYA327666 HHR327666:HHW327666 HRN327666:HRS327666 IBJ327666:IBO327666 ILF327666:ILK327666 IVB327666:IVG327666 JEX327666:JFC327666 JOT327666:JOY327666 JYP327666:JYU327666 KIL327666:KIQ327666 KSH327666:KSM327666 LCD327666:LCI327666 LLZ327666:LME327666 LVV327666:LWA327666 MFR327666:MFW327666 MPN327666:MPS327666 MZJ327666:MZO327666 NJF327666:NJK327666 NTB327666:NTG327666 OCX327666:ODC327666 OMT327666:OMY327666 OWP327666:OWU327666 PGL327666:PGQ327666 PQH327666:PQM327666 QAD327666:QAI327666 QJZ327666:QKE327666 QTV327666:QUA327666 RDR327666:RDW327666 RNN327666:RNS327666 RXJ327666:RXO327666 SHF327666:SHK327666 SRB327666:SRG327666 TAX327666:TBC327666 TKT327666:TKY327666 TUP327666:TUU327666 UEL327666:UEQ327666 UOH327666:UOM327666 UYD327666:UYI327666 VHZ327666:VIE327666 VRV327666:VSA327666 WBR327666:WBW327666 WLN327666:WLS327666 WVJ327666:WVO327666 B393202:G393202 IX393202:JC393202 ST393202:SY393202 ACP393202:ACU393202 AML393202:AMQ393202 AWH393202:AWM393202 BGD393202:BGI393202 BPZ393202:BQE393202 BZV393202:CAA393202 CJR393202:CJW393202 CTN393202:CTS393202 DDJ393202:DDO393202 DNF393202:DNK393202 DXB393202:DXG393202 EGX393202:EHC393202 EQT393202:EQY393202 FAP393202:FAU393202 FKL393202:FKQ393202 FUH393202:FUM393202 GED393202:GEI393202 GNZ393202:GOE393202 GXV393202:GYA393202 HHR393202:HHW393202 HRN393202:HRS393202 IBJ393202:IBO393202 ILF393202:ILK393202 IVB393202:IVG393202 JEX393202:JFC393202 JOT393202:JOY393202 JYP393202:JYU393202 KIL393202:KIQ393202 KSH393202:KSM393202 LCD393202:LCI393202 LLZ393202:LME393202 LVV393202:LWA393202 MFR393202:MFW393202 MPN393202:MPS393202 MZJ393202:MZO393202 NJF393202:NJK393202 NTB393202:NTG393202 OCX393202:ODC393202 OMT393202:OMY393202 OWP393202:OWU393202 PGL393202:PGQ393202 PQH393202:PQM393202 QAD393202:QAI393202 QJZ393202:QKE393202 QTV393202:QUA393202 RDR393202:RDW393202 RNN393202:RNS393202 RXJ393202:RXO393202 SHF393202:SHK393202 SRB393202:SRG393202 TAX393202:TBC393202 TKT393202:TKY393202 TUP393202:TUU393202 UEL393202:UEQ393202 UOH393202:UOM393202 UYD393202:UYI393202 VHZ393202:VIE393202 VRV393202:VSA393202 WBR393202:WBW393202 WLN393202:WLS393202 WVJ393202:WVO393202 B458738:G458738 IX458738:JC458738 ST458738:SY458738 ACP458738:ACU458738 AML458738:AMQ458738 AWH458738:AWM458738 BGD458738:BGI458738 BPZ458738:BQE458738 BZV458738:CAA458738 CJR458738:CJW458738 CTN458738:CTS458738 DDJ458738:DDO458738 DNF458738:DNK458738 DXB458738:DXG458738 EGX458738:EHC458738 EQT458738:EQY458738 FAP458738:FAU458738 FKL458738:FKQ458738 FUH458738:FUM458738 GED458738:GEI458738 GNZ458738:GOE458738 GXV458738:GYA458738 HHR458738:HHW458738 HRN458738:HRS458738 IBJ458738:IBO458738 ILF458738:ILK458738 IVB458738:IVG458738 JEX458738:JFC458738 JOT458738:JOY458738 JYP458738:JYU458738 KIL458738:KIQ458738 KSH458738:KSM458738 LCD458738:LCI458738 LLZ458738:LME458738 LVV458738:LWA458738 MFR458738:MFW458738 MPN458738:MPS458738 MZJ458738:MZO458738 NJF458738:NJK458738 NTB458738:NTG458738 OCX458738:ODC458738 OMT458738:OMY458738 OWP458738:OWU458738 PGL458738:PGQ458738 PQH458738:PQM458738 QAD458738:QAI458738 QJZ458738:QKE458738 QTV458738:QUA458738 RDR458738:RDW458738 RNN458738:RNS458738 RXJ458738:RXO458738 SHF458738:SHK458738 SRB458738:SRG458738 TAX458738:TBC458738 TKT458738:TKY458738 TUP458738:TUU458738 UEL458738:UEQ458738 UOH458738:UOM458738 UYD458738:UYI458738 VHZ458738:VIE458738 VRV458738:VSA458738 WBR458738:WBW458738 WLN458738:WLS458738 WVJ458738:WVO458738 B524274:G524274 IX524274:JC524274 ST524274:SY524274 ACP524274:ACU524274 AML524274:AMQ524274 AWH524274:AWM524274 BGD524274:BGI524274 BPZ524274:BQE524274 BZV524274:CAA524274 CJR524274:CJW524274 CTN524274:CTS524274 DDJ524274:DDO524274 DNF524274:DNK524274 DXB524274:DXG524274 EGX524274:EHC524274 EQT524274:EQY524274 FAP524274:FAU524274 FKL524274:FKQ524274 FUH524274:FUM524274 GED524274:GEI524274 GNZ524274:GOE524274 GXV524274:GYA524274 HHR524274:HHW524274 HRN524274:HRS524274 IBJ524274:IBO524274 ILF524274:ILK524274 IVB524274:IVG524274 JEX524274:JFC524274 JOT524274:JOY524274 JYP524274:JYU524274 KIL524274:KIQ524274 KSH524274:KSM524274 LCD524274:LCI524274 LLZ524274:LME524274 LVV524274:LWA524274 MFR524274:MFW524274 MPN524274:MPS524274 MZJ524274:MZO524274 NJF524274:NJK524274 NTB524274:NTG524274 OCX524274:ODC524274 OMT524274:OMY524274 OWP524274:OWU524274 PGL524274:PGQ524274 PQH524274:PQM524274 QAD524274:QAI524274 QJZ524274:QKE524274 QTV524274:QUA524274 RDR524274:RDW524274 RNN524274:RNS524274 RXJ524274:RXO524274 SHF524274:SHK524274 SRB524274:SRG524274 TAX524274:TBC524274 TKT524274:TKY524274 TUP524274:TUU524274 UEL524274:UEQ524274 UOH524274:UOM524274 UYD524274:UYI524274 VHZ524274:VIE524274 VRV524274:VSA524274 WBR524274:WBW524274 WLN524274:WLS524274 WVJ524274:WVO524274 B589810:G589810 IX589810:JC589810 ST589810:SY589810 ACP589810:ACU589810 AML589810:AMQ589810 AWH589810:AWM589810 BGD589810:BGI589810 BPZ589810:BQE589810 BZV589810:CAA589810 CJR589810:CJW589810 CTN589810:CTS589810 DDJ589810:DDO589810 DNF589810:DNK589810 DXB589810:DXG589810 EGX589810:EHC589810 EQT589810:EQY589810 FAP589810:FAU589810 FKL589810:FKQ589810 FUH589810:FUM589810 GED589810:GEI589810 GNZ589810:GOE589810 GXV589810:GYA589810 HHR589810:HHW589810 HRN589810:HRS589810 IBJ589810:IBO589810 ILF589810:ILK589810 IVB589810:IVG589810 JEX589810:JFC589810 JOT589810:JOY589810 JYP589810:JYU589810 KIL589810:KIQ589810 KSH589810:KSM589810 LCD589810:LCI589810 LLZ589810:LME589810 LVV589810:LWA589810 MFR589810:MFW589810 MPN589810:MPS589810 MZJ589810:MZO589810 NJF589810:NJK589810 NTB589810:NTG589810 OCX589810:ODC589810 OMT589810:OMY589810 OWP589810:OWU589810 PGL589810:PGQ589810 PQH589810:PQM589810 QAD589810:QAI589810 QJZ589810:QKE589810 QTV589810:QUA589810 RDR589810:RDW589810 RNN589810:RNS589810 RXJ589810:RXO589810 SHF589810:SHK589810 SRB589810:SRG589810 TAX589810:TBC589810 TKT589810:TKY589810 TUP589810:TUU589810 UEL589810:UEQ589810 UOH589810:UOM589810 UYD589810:UYI589810 VHZ589810:VIE589810 VRV589810:VSA589810 WBR589810:WBW589810 WLN589810:WLS589810 WVJ589810:WVO589810 B655346:G655346 IX655346:JC655346 ST655346:SY655346 ACP655346:ACU655346 AML655346:AMQ655346 AWH655346:AWM655346 BGD655346:BGI655346 BPZ655346:BQE655346 BZV655346:CAA655346 CJR655346:CJW655346 CTN655346:CTS655346 DDJ655346:DDO655346 DNF655346:DNK655346 DXB655346:DXG655346 EGX655346:EHC655346 EQT655346:EQY655346 FAP655346:FAU655346 FKL655346:FKQ655346 FUH655346:FUM655346 GED655346:GEI655346 GNZ655346:GOE655346 GXV655346:GYA655346 HHR655346:HHW655346 HRN655346:HRS655346 IBJ655346:IBO655346 ILF655346:ILK655346 IVB655346:IVG655346 JEX655346:JFC655346 JOT655346:JOY655346 JYP655346:JYU655346 KIL655346:KIQ655346 KSH655346:KSM655346 LCD655346:LCI655346 LLZ655346:LME655346 LVV655346:LWA655346 MFR655346:MFW655346 MPN655346:MPS655346 MZJ655346:MZO655346 NJF655346:NJK655346 NTB655346:NTG655346 OCX655346:ODC655346 OMT655346:OMY655346 OWP655346:OWU655346 PGL655346:PGQ655346 PQH655346:PQM655346 QAD655346:QAI655346 QJZ655346:QKE655346 QTV655346:QUA655346 RDR655346:RDW655346 RNN655346:RNS655346 RXJ655346:RXO655346 SHF655346:SHK655346 SRB655346:SRG655346 TAX655346:TBC655346 TKT655346:TKY655346 TUP655346:TUU655346 UEL655346:UEQ655346 UOH655346:UOM655346 UYD655346:UYI655346 VHZ655346:VIE655346 VRV655346:VSA655346 WBR655346:WBW655346 WLN655346:WLS655346 WVJ655346:WVO655346 B720882:G720882 IX720882:JC720882 ST720882:SY720882 ACP720882:ACU720882 AML720882:AMQ720882 AWH720882:AWM720882 BGD720882:BGI720882 BPZ720882:BQE720882 BZV720882:CAA720882 CJR720882:CJW720882 CTN720882:CTS720882 DDJ720882:DDO720882 DNF720882:DNK720882 DXB720882:DXG720882 EGX720882:EHC720882 EQT720882:EQY720882 FAP720882:FAU720882 FKL720882:FKQ720882 FUH720882:FUM720882 GED720882:GEI720882 GNZ720882:GOE720882 GXV720882:GYA720882 HHR720882:HHW720882 HRN720882:HRS720882 IBJ720882:IBO720882 ILF720882:ILK720882 IVB720882:IVG720882 JEX720882:JFC720882 JOT720882:JOY720882 JYP720882:JYU720882 KIL720882:KIQ720882 KSH720882:KSM720882 LCD720882:LCI720882 LLZ720882:LME720882 LVV720882:LWA720882 MFR720882:MFW720882 MPN720882:MPS720882 MZJ720882:MZO720882 NJF720882:NJK720882 NTB720882:NTG720882 OCX720882:ODC720882 OMT720882:OMY720882 OWP720882:OWU720882 PGL720882:PGQ720882 PQH720882:PQM720882 QAD720882:QAI720882 QJZ720882:QKE720882 QTV720882:QUA720882 RDR720882:RDW720882 RNN720882:RNS720882 RXJ720882:RXO720882 SHF720882:SHK720882 SRB720882:SRG720882 TAX720882:TBC720882 TKT720882:TKY720882 TUP720882:TUU720882 UEL720882:UEQ720882 UOH720882:UOM720882 UYD720882:UYI720882 VHZ720882:VIE720882 VRV720882:VSA720882 WBR720882:WBW720882 WLN720882:WLS720882 WVJ720882:WVO720882 B786418:G786418 IX786418:JC786418 ST786418:SY786418 ACP786418:ACU786418 AML786418:AMQ786418 AWH786418:AWM786418 BGD786418:BGI786418 BPZ786418:BQE786418 BZV786418:CAA786418 CJR786418:CJW786418 CTN786418:CTS786418 DDJ786418:DDO786418 DNF786418:DNK786418 DXB786418:DXG786418 EGX786418:EHC786418 EQT786418:EQY786418 FAP786418:FAU786418 FKL786418:FKQ786418 FUH786418:FUM786418 GED786418:GEI786418 GNZ786418:GOE786418 GXV786418:GYA786418 HHR786418:HHW786418 HRN786418:HRS786418 IBJ786418:IBO786418 ILF786418:ILK786418 IVB786418:IVG786418 JEX786418:JFC786418 JOT786418:JOY786418 JYP786418:JYU786418 KIL786418:KIQ786418 KSH786418:KSM786418 LCD786418:LCI786418 LLZ786418:LME786418 LVV786418:LWA786418 MFR786418:MFW786418 MPN786418:MPS786418 MZJ786418:MZO786418 NJF786418:NJK786418 NTB786418:NTG786418 OCX786418:ODC786418 OMT786418:OMY786418 OWP786418:OWU786418 PGL786418:PGQ786418 PQH786418:PQM786418 QAD786418:QAI786418 QJZ786418:QKE786418 QTV786418:QUA786418 RDR786418:RDW786418 RNN786418:RNS786418 RXJ786418:RXO786418 SHF786418:SHK786418 SRB786418:SRG786418 TAX786418:TBC786418 TKT786418:TKY786418 TUP786418:TUU786418 UEL786418:UEQ786418 UOH786418:UOM786418 UYD786418:UYI786418 VHZ786418:VIE786418 VRV786418:VSA786418 WBR786418:WBW786418 WLN786418:WLS786418 WVJ786418:WVO786418 B851954:G851954 IX851954:JC851954 ST851954:SY851954 ACP851954:ACU851954 AML851954:AMQ851954 AWH851954:AWM851954 BGD851954:BGI851954 BPZ851954:BQE851954 BZV851954:CAA851954 CJR851954:CJW851954 CTN851954:CTS851954 DDJ851954:DDO851954 DNF851954:DNK851954 DXB851954:DXG851954 EGX851954:EHC851954 EQT851954:EQY851954 FAP851954:FAU851954 FKL851954:FKQ851954 FUH851954:FUM851954 GED851954:GEI851954 GNZ851954:GOE851954 GXV851954:GYA851954 HHR851954:HHW851954 HRN851954:HRS851954 IBJ851954:IBO851954 ILF851954:ILK851954 IVB851954:IVG851954 JEX851954:JFC851954 JOT851954:JOY851954 JYP851954:JYU851954 KIL851954:KIQ851954 KSH851954:KSM851954 LCD851954:LCI851954 LLZ851954:LME851954 LVV851954:LWA851954 MFR851954:MFW851954 MPN851954:MPS851954 MZJ851954:MZO851954 NJF851954:NJK851954 NTB851954:NTG851954 OCX851954:ODC851954 OMT851954:OMY851954 OWP851954:OWU851954 PGL851954:PGQ851954 PQH851954:PQM851954 QAD851954:QAI851954 QJZ851954:QKE851954 QTV851954:QUA851954 RDR851954:RDW851954 RNN851954:RNS851954 RXJ851954:RXO851954 SHF851954:SHK851954 SRB851954:SRG851954 TAX851954:TBC851954 TKT851954:TKY851954 TUP851954:TUU851954 UEL851954:UEQ851954 UOH851954:UOM851954 UYD851954:UYI851954 VHZ851954:VIE851954 VRV851954:VSA851954 WBR851954:WBW851954 WLN851954:WLS851954 WVJ851954:WVO851954 B917490:G917490 IX917490:JC917490 ST917490:SY917490 ACP917490:ACU917490 AML917490:AMQ917490 AWH917490:AWM917490 BGD917490:BGI917490 BPZ917490:BQE917490 BZV917490:CAA917490 CJR917490:CJW917490 CTN917490:CTS917490 DDJ917490:DDO917490 DNF917490:DNK917490 DXB917490:DXG917490 EGX917490:EHC917490 EQT917490:EQY917490 FAP917490:FAU917490 FKL917490:FKQ917490 FUH917490:FUM917490 GED917490:GEI917490 GNZ917490:GOE917490 GXV917490:GYA917490 HHR917490:HHW917490 HRN917490:HRS917490 IBJ917490:IBO917490 ILF917490:ILK917490 IVB917490:IVG917490 JEX917490:JFC917490 JOT917490:JOY917490 JYP917490:JYU917490 KIL917490:KIQ917490 KSH917490:KSM917490 LCD917490:LCI917490 LLZ917490:LME917490 LVV917490:LWA917490 MFR917490:MFW917490 MPN917490:MPS917490 MZJ917490:MZO917490 NJF917490:NJK917490 NTB917490:NTG917490 OCX917490:ODC917490 OMT917490:OMY917490 OWP917490:OWU917490 PGL917490:PGQ917490 PQH917490:PQM917490 QAD917490:QAI917490 QJZ917490:QKE917490 QTV917490:QUA917490 RDR917490:RDW917490 RNN917490:RNS917490 RXJ917490:RXO917490 SHF917490:SHK917490 SRB917490:SRG917490 TAX917490:TBC917490 TKT917490:TKY917490 TUP917490:TUU917490 UEL917490:UEQ917490 UOH917490:UOM917490 UYD917490:UYI917490 VHZ917490:VIE917490 VRV917490:VSA917490 WBR917490:WBW917490 WLN917490:WLS917490 WVJ917490:WVO917490 B983026:G983026 IX983026:JC983026 ST983026:SY983026 ACP983026:ACU983026 AML983026:AMQ983026 AWH983026:AWM983026 BGD983026:BGI983026 BPZ983026:BQE983026 BZV983026:CAA983026 CJR983026:CJW983026 CTN983026:CTS983026 DDJ983026:DDO983026 DNF983026:DNK983026 DXB983026:DXG983026 EGX983026:EHC983026 EQT983026:EQY983026 FAP983026:FAU983026 FKL983026:FKQ983026 FUH983026:FUM983026 GED983026:GEI983026 GNZ983026:GOE983026 GXV983026:GYA983026 HHR983026:HHW983026 HRN983026:HRS983026 IBJ983026:IBO983026 ILF983026:ILK983026 IVB983026:IVG983026 JEX983026:JFC983026 JOT983026:JOY983026 JYP983026:JYU983026 KIL983026:KIQ983026 KSH983026:KSM983026 LCD983026:LCI983026 LLZ983026:LME983026 LVV983026:LWA983026 MFR983026:MFW983026 MPN983026:MPS983026 MZJ983026:MZO983026 NJF983026:NJK983026 NTB983026:NTG983026 OCX983026:ODC983026 OMT983026:OMY983026 OWP983026:OWU983026 PGL983026:PGQ983026 PQH983026:PQM983026 QAD983026:QAI983026 QJZ983026:QKE983026 QTV983026:QUA983026 RDR983026:RDW983026 RNN983026:RNS983026 RXJ983026:RXO983026 SHF983026:SHK983026 SRB983026:SRG983026 TAX983026:TBC983026 TKT983026:TKY983026 TUP983026:TUU983026 UEL983026:UEQ983026 UOH983026:UOM983026 UYD983026:UYI983026 VHZ983026:VIE983026 VRV983026:VSA983026 WBR983026:WBW983026 WLN983026:WLS983026 WVJ983026:WVO983026 B65528:G65528 IX65528:JC65528 ST65528:SY65528 ACP65528:ACU65528 AML65528:AMQ65528 AWH65528:AWM65528 BGD65528:BGI65528 BPZ65528:BQE65528 BZV65528:CAA65528 CJR65528:CJW65528 CTN65528:CTS65528 DDJ65528:DDO65528 DNF65528:DNK65528 DXB65528:DXG65528 EGX65528:EHC65528 EQT65528:EQY65528 FAP65528:FAU65528 FKL65528:FKQ65528 FUH65528:FUM65528 GED65528:GEI65528 GNZ65528:GOE65528 GXV65528:GYA65528 HHR65528:HHW65528 HRN65528:HRS65528 IBJ65528:IBO65528 ILF65528:ILK65528 IVB65528:IVG65528 JEX65528:JFC65528 JOT65528:JOY65528 JYP65528:JYU65528 KIL65528:KIQ65528 KSH65528:KSM65528 LCD65528:LCI65528 LLZ65528:LME65528 LVV65528:LWA65528 MFR65528:MFW65528 MPN65528:MPS65528 MZJ65528:MZO65528 NJF65528:NJK65528 NTB65528:NTG65528 OCX65528:ODC65528 OMT65528:OMY65528 OWP65528:OWU65528 PGL65528:PGQ65528 PQH65528:PQM65528 QAD65528:QAI65528 QJZ65528:QKE65528 QTV65528:QUA65528 RDR65528:RDW65528 RNN65528:RNS65528 RXJ65528:RXO65528 SHF65528:SHK65528 SRB65528:SRG65528 TAX65528:TBC65528 TKT65528:TKY65528 TUP65528:TUU65528 UEL65528:UEQ65528 UOH65528:UOM65528 UYD65528:UYI65528 VHZ65528:VIE65528 VRV65528:VSA65528 WBR65528:WBW65528 WLN65528:WLS65528 WVJ65528:WVO65528 B131064:G131064 IX131064:JC131064 ST131064:SY131064 ACP131064:ACU131064 AML131064:AMQ131064 AWH131064:AWM131064 BGD131064:BGI131064 BPZ131064:BQE131064 BZV131064:CAA131064 CJR131064:CJW131064 CTN131064:CTS131064 DDJ131064:DDO131064 DNF131064:DNK131064 DXB131064:DXG131064 EGX131064:EHC131064 EQT131064:EQY131064 FAP131064:FAU131064 FKL131064:FKQ131064 FUH131064:FUM131064 GED131064:GEI131064 GNZ131064:GOE131064 GXV131064:GYA131064 HHR131064:HHW131064 HRN131064:HRS131064 IBJ131064:IBO131064 ILF131064:ILK131064 IVB131064:IVG131064 JEX131064:JFC131064 JOT131064:JOY131064 JYP131064:JYU131064 KIL131064:KIQ131064 KSH131064:KSM131064 LCD131064:LCI131064 LLZ131064:LME131064 LVV131064:LWA131064 MFR131064:MFW131064 MPN131064:MPS131064 MZJ131064:MZO131064 NJF131064:NJK131064 NTB131064:NTG131064 OCX131064:ODC131064 OMT131064:OMY131064 OWP131064:OWU131064 PGL131064:PGQ131064 PQH131064:PQM131064 QAD131064:QAI131064 QJZ131064:QKE131064 QTV131064:QUA131064 RDR131064:RDW131064 RNN131064:RNS131064 RXJ131064:RXO131064 SHF131064:SHK131064 SRB131064:SRG131064 TAX131064:TBC131064 TKT131064:TKY131064 TUP131064:TUU131064 UEL131064:UEQ131064 UOH131064:UOM131064 UYD131064:UYI131064 VHZ131064:VIE131064 VRV131064:VSA131064 WBR131064:WBW131064 WLN131064:WLS131064 WVJ131064:WVO131064 B196600:G196600 IX196600:JC196600 ST196600:SY196600 ACP196600:ACU196600 AML196600:AMQ196600 AWH196600:AWM196600 BGD196600:BGI196600 BPZ196600:BQE196600 BZV196600:CAA196600 CJR196600:CJW196600 CTN196600:CTS196600 DDJ196600:DDO196600 DNF196600:DNK196600 DXB196600:DXG196600 EGX196600:EHC196600 EQT196600:EQY196600 FAP196600:FAU196600 FKL196600:FKQ196600 FUH196600:FUM196600 GED196600:GEI196600 GNZ196600:GOE196600 GXV196600:GYA196600 HHR196600:HHW196600 HRN196600:HRS196600 IBJ196600:IBO196600 ILF196600:ILK196600 IVB196600:IVG196600 JEX196600:JFC196600 JOT196600:JOY196600 JYP196600:JYU196600 KIL196600:KIQ196600 KSH196600:KSM196600 LCD196600:LCI196600 LLZ196600:LME196600 LVV196600:LWA196600 MFR196600:MFW196600 MPN196600:MPS196600 MZJ196600:MZO196600 NJF196600:NJK196600 NTB196600:NTG196600 OCX196600:ODC196600 OMT196600:OMY196600 OWP196600:OWU196600 PGL196600:PGQ196600 PQH196600:PQM196600 QAD196600:QAI196600 QJZ196600:QKE196600 QTV196600:QUA196600 RDR196600:RDW196600 RNN196600:RNS196600 RXJ196600:RXO196600 SHF196600:SHK196600 SRB196600:SRG196600 TAX196600:TBC196600 TKT196600:TKY196600 TUP196600:TUU196600 UEL196600:UEQ196600 UOH196600:UOM196600 UYD196600:UYI196600 VHZ196600:VIE196600 VRV196600:VSA196600 WBR196600:WBW196600 WLN196600:WLS196600 WVJ196600:WVO196600 B262136:G262136 IX262136:JC262136 ST262136:SY262136 ACP262136:ACU262136 AML262136:AMQ262136 AWH262136:AWM262136 BGD262136:BGI262136 BPZ262136:BQE262136 BZV262136:CAA262136 CJR262136:CJW262136 CTN262136:CTS262136 DDJ262136:DDO262136 DNF262136:DNK262136 DXB262136:DXG262136 EGX262136:EHC262136 EQT262136:EQY262136 FAP262136:FAU262136 FKL262136:FKQ262136 FUH262136:FUM262136 GED262136:GEI262136 GNZ262136:GOE262136 GXV262136:GYA262136 HHR262136:HHW262136 HRN262136:HRS262136 IBJ262136:IBO262136 ILF262136:ILK262136 IVB262136:IVG262136 JEX262136:JFC262136 JOT262136:JOY262136 JYP262136:JYU262136 KIL262136:KIQ262136 KSH262136:KSM262136 LCD262136:LCI262136 LLZ262136:LME262136 LVV262136:LWA262136 MFR262136:MFW262136 MPN262136:MPS262136 MZJ262136:MZO262136 NJF262136:NJK262136 NTB262136:NTG262136 OCX262136:ODC262136 OMT262136:OMY262136 OWP262136:OWU262136 PGL262136:PGQ262136 PQH262136:PQM262136 QAD262136:QAI262136 QJZ262136:QKE262136 QTV262136:QUA262136 RDR262136:RDW262136 RNN262136:RNS262136 RXJ262136:RXO262136 SHF262136:SHK262136 SRB262136:SRG262136 TAX262136:TBC262136 TKT262136:TKY262136 TUP262136:TUU262136 UEL262136:UEQ262136 UOH262136:UOM262136 UYD262136:UYI262136 VHZ262136:VIE262136 VRV262136:VSA262136 WBR262136:WBW262136 WLN262136:WLS262136 WVJ262136:WVO262136 B327672:G327672 IX327672:JC327672 ST327672:SY327672 ACP327672:ACU327672 AML327672:AMQ327672 AWH327672:AWM327672 BGD327672:BGI327672 BPZ327672:BQE327672 BZV327672:CAA327672 CJR327672:CJW327672 CTN327672:CTS327672 DDJ327672:DDO327672 DNF327672:DNK327672 DXB327672:DXG327672 EGX327672:EHC327672 EQT327672:EQY327672 FAP327672:FAU327672 FKL327672:FKQ327672 FUH327672:FUM327672 GED327672:GEI327672 GNZ327672:GOE327672 GXV327672:GYA327672 HHR327672:HHW327672 HRN327672:HRS327672 IBJ327672:IBO327672 ILF327672:ILK327672 IVB327672:IVG327672 JEX327672:JFC327672 JOT327672:JOY327672 JYP327672:JYU327672 KIL327672:KIQ327672 KSH327672:KSM327672 LCD327672:LCI327672 LLZ327672:LME327672 LVV327672:LWA327672 MFR327672:MFW327672 MPN327672:MPS327672 MZJ327672:MZO327672 NJF327672:NJK327672 NTB327672:NTG327672 OCX327672:ODC327672 OMT327672:OMY327672 OWP327672:OWU327672 PGL327672:PGQ327672 PQH327672:PQM327672 QAD327672:QAI327672 QJZ327672:QKE327672 QTV327672:QUA327672 RDR327672:RDW327672 RNN327672:RNS327672 RXJ327672:RXO327672 SHF327672:SHK327672 SRB327672:SRG327672 TAX327672:TBC327672 TKT327672:TKY327672 TUP327672:TUU327672 UEL327672:UEQ327672 UOH327672:UOM327672 UYD327672:UYI327672 VHZ327672:VIE327672 VRV327672:VSA327672 WBR327672:WBW327672 WLN327672:WLS327672 WVJ327672:WVO327672 B393208:G393208 IX393208:JC393208 ST393208:SY393208 ACP393208:ACU393208 AML393208:AMQ393208 AWH393208:AWM393208 BGD393208:BGI393208 BPZ393208:BQE393208 BZV393208:CAA393208 CJR393208:CJW393208 CTN393208:CTS393208 DDJ393208:DDO393208 DNF393208:DNK393208 DXB393208:DXG393208 EGX393208:EHC393208 EQT393208:EQY393208 FAP393208:FAU393208 FKL393208:FKQ393208 FUH393208:FUM393208 GED393208:GEI393208 GNZ393208:GOE393208 GXV393208:GYA393208 HHR393208:HHW393208 HRN393208:HRS393208 IBJ393208:IBO393208 ILF393208:ILK393208 IVB393208:IVG393208 JEX393208:JFC393208 JOT393208:JOY393208 JYP393208:JYU393208 KIL393208:KIQ393208 KSH393208:KSM393208 LCD393208:LCI393208 LLZ393208:LME393208 LVV393208:LWA393208 MFR393208:MFW393208 MPN393208:MPS393208 MZJ393208:MZO393208 NJF393208:NJK393208 NTB393208:NTG393208 OCX393208:ODC393208 OMT393208:OMY393208 OWP393208:OWU393208 PGL393208:PGQ393208 PQH393208:PQM393208 QAD393208:QAI393208 QJZ393208:QKE393208 QTV393208:QUA393208 RDR393208:RDW393208 RNN393208:RNS393208 RXJ393208:RXO393208 SHF393208:SHK393208 SRB393208:SRG393208 TAX393208:TBC393208 TKT393208:TKY393208 TUP393208:TUU393208 UEL393208:UEQ393208 UOH393208:UOM393208 UYD393208:UYI393208 VHZ393208:VIE393208 VRV393208:VSA393208 WBR393208:WBW393208 WLN393208:WLS393208 WVJ393208:WVO393208 B458744:G458744 IX458744:JC458744 ST458744:SY458744 ACP458744:ACU458744 AML458744:AMQ458744 AWH458744:AWM458744 BGD458744:BGI458744 BPZ458744:BQE458744 BZV458744:CAA458744 CJR458744:CJW458744 CTN458744:CTS458744 DDJ458744:DDO458744 DNF458744:DNK458744 DXB458744:DXG458744 EGX458744:EHC458744 EQT458744:EQY458744 FAP458744:FAU458744 FKL458744:FKQ458744 FUH458744:FUM458744 GED458744:GEI458744 GNZ458744:GOE458744 GXV458744:GYA458744 HHR458744:HHW458744 HRN458744:HRS458744 IBJ458744:IBO458744 ILF458744:ILK458744 IVB458744:IVG458744 JEX458744:JFC458744 JOT458744:JOY458744 JYP458744:JYU458744 KIL458744:KIQ458744 KSH458744:KSM458744 LCD458744:LCI458744 LLZ458744:LME458744 LVV458744:LWA458744 MFR458744:MFW458744 MPN458744:MPS458744 MZJ458744:MZO458744 NJF458744:NJK458744 NTB458744:NTG458744 OCX458744:ODC458744 OMT458744:OMY458744 OWP458744:OWU458744 PGL458744:PGQ458744 PQH458744:PQM458744 QAD458744:QAI458744 QJZ458744:QKE458744 QTV458744:QUA458744 RDR458744:RDW458744 RNN458744:RNS458744 RXJ458744:RXO458744 SHF458744:SHK458744 SRB458744:SRG458744 TAX458744:TBC458744 TKT458744:TKY458744 TUP458744:TUU458744 UEL458744:UEQ458744 UOH458744:UOM458744 UYD458744:UYI458744 VHZ458744:VIE458744 VRV458744:VSA458744 WBR458744:WBW458744 WLN458744:WLS458744 WVJ458744:WVO458744 B524280:G524280 IX524280:JC524280 ST524280:SY524280 ACP524280:ACU524280 AML524280:AMQ524280 AWH524280:AWM524280 BGD524280:BGI524280 BPZ524280:BQE524280 BZV524280:CAA524280 CJR524280:CJW524280 CTN524280:CTS524280 DDJ524280:DDO524280 DNF524280:DNK524280 DXB524280:DXG524280 EGX524280:EHC524280 EQT524280:EQY524280 FAP524280:FAU524280 FKL524280:FKQ524280 FUH524280:FUM524280 GED524280:GEI524280 GNZ524280:GOE524280 GXV524280:GYA524280 HHR524280:HHW524280 HRN524280:HRS524280 IBJ524280:IBO524280 ILF524280:ILK524280 IVB524280:IVG524280 JEX524280:JFC524280 JOT524280:JOY524280 JYP524280:JYU524280 KIL524280:KIQ524280 KSH524280:KSM524280 LCD524280:LCI524280 LLZ524280:LME524280 LVV524280:LWA524280 MFR524280:MFW524280 MPN524280:MPS524280 MZJ524280:MZO524280 NJF524280:NJK524280 NTB524280:NTG524280 OCX524280:ODC524280 OMT524280:OMY524280 OWP524280:OWU524280 PGL524280:PGQ524280 PQH524280:PQM524280 QAD524280:QAI524280 QJZ524280:QKE524280 QTV524280:QUA524280 RDR524280:RDW524280 RNN524280:RNS524280 RXJ524280:RXO524280 SHF524280:SHK524280 SRB524280:SRG524280 TAX524280:TBC524280 TKT524280:TKY524280 TUP524280:TUU524280 UEL524280:UEQ524280 UOH524280:UOM524280 UYD524280:UYI524280 VHZ524280:VIE524280 VRV524280:VSA524280 WBR524280:WBW524280 WLN524280:WLS524280 WVJ524280:WVO524280 B589816:G589816 IX589816:JC589816 ST589816:SY589816 ACP589816:ACU589816 AML589816:AMQ589816 AWH589816:AWM589816 BGD589816:BGI589816 BPZ589816:BQE589816 BZV589816:CAA589816 CJR589816:CJW589816 CTN589816:CTS589816 DDJ589816:DDO589816 DNF589816:DNK589816 DXB589816:DXG589816 EGX589816:EHC589816 EQT589816:EQY589816 FAP589816:FAU589816 FKL589816:FKQ589816 FUH589816:FUM589816 GED589816:GEI589816 GNZ589816:GOE589816 GXV589816:GYA589816 HHR589816:HHW589816 HRN589816:HRS589816 IBJ589816:IBO589816 ILF589816:ILK589816 IVB589816:IVG589816 JEX589816:JFC589816 JOT589816:JOY589816 JYP589816:JYU589816 KIL589816:KIQ589816 KSH589816:KSM589816 LCD589816:LCI589816 LLZ589816:LME589816 LVV589816:LWA589816 MFR589816:MFW589816 MPN589816:MPS589816 MZJ589816:MZO589816 NJF589816:NJK589816 NTB589816:NTG589816 OCX589816:ODC589816 OMT589816:OMY589816 OWP589816:OWU589816 PGL589816:PGQ589816 PQH589816:PQM589816 QAD589816:QAI589816 QJZ589816:QKE589816 QTV589816:QUA589816 RDR589816:RDW589816 RNN589816:RNS589816 RXJ589816:RXO589816 SHF589816:SHK589816 SRB589816:SRG589816 TAX589816:TBC589816 TKT589816:TKY589816 TUP589816:TUU589816 UEL589816:UEQ589816 UOH589816:UOM589816 UYD589816:UYI589816 VHZ589816:VIE589816 VRV589816:VSA589816 WBR589816:WBW589816 WLN589816:WLS589816 WVJ589816:WVO589816 B655352:G655352 IX655352:JC655352 ST655352:SY655352 ACP655352:ACU655352 AML655352:AMQ655352 AWH655352:AWM655352 BGD655352:BGI655352 BPZ655352:BQE655352 BZV655352:CAA655352 CJR655352:CJW655352 CTN655352:CTS655352 DDJ655352:DDO655352 DNF655352:DNK655352 DXB655352:DXG655352 EGX655352:EHC655352 EQT655352:EQY655352 FAP655352:FAU655352 FKL655352:FKQ655352 FUH655352:FUM655352 GED655352:GEI655352 GNZ655352:GOE655352 GXV655352:GYA655352 HHR655352:HHW655352 HRN655352:HRS655352 IBJ655352:IBO655352 ILF655352:ILK655352 IVB655352:IVG655352 JEX655352:JFC655352 JOT655352:JOY655352 JYP655352:JYU655352 KIL655352:KIQ655352 KSH655352:KSM655352 LCD655352:LCI655352 LLZ655352:LME655352 LVV655352:LWA655352 MFR655352:MFW655352 MPN655352:MPS655352 MZJ655352:MZO655352 NJF655352:NJK655352 NTB655352:NTG655352 OCX655352:ODC655352 OMT655352:OMY655352 OWP655352:OWU655352 PGL655352:PGQ655352 PQH655352:PQM655352 QAD655352:QAI655352 QJZ655352:QKE655352 QTV655352:QUA655352 RDR655352:RDW655352 RNN655352:RNS655352 RXJ655352:RXO655352 SHF655352:SHK655352 SRB655352:SRG655352 TAX655352:TBC655352 TKT655352:TKY655352 TUP655352:TUU655352 UEL655352:UEQ655352 UOH655352:UOM655352 UYD655352:UYI655352 VHZ655352:VIE655352 VRV655352:VSA655352 WBR655352:WBW655352 WLN655352:WLS655352 WVJ655352:WVO655352 B720888:G720888 IX720888:JC720888 ST720888:SY720888 ACP720888:ACU720888 AML720888:AMQ720888 AWH720888:AWM720888 BGD720888:BGI720888 BPZ720888:BQE720888 BZV720888:CAA720888 CJR720888:CJW720888 CTN720888:CTS720888 DDJ720888:DDO720888 DNF720888:DNK720888 DXB720888:DXG720888 EGX720888:EHC720888 EQT720888:EQY720888 FAP720888:FAU720888 FKL720888:FKQ720888 FUH720888:FUM720888 GED720888:GEI720888 GNZ720888:GOE720888 GXV720888:GYA720888 HHR720888:HHW720888 HRN720888:HRS720888 IBJ720888:IBO720888 ILF720888:ILK720888 IVB720888:IVG720888 JEX720888:JFC720888 JOT720888:JOY720888 JYP720888:JYU720888 KIL720888:KIQ720888 KSH720888:KSM720888 LCD720888:LCI720888 LLZ720888:LME720888 LVV720888:LWA720888 MFR720888:MFW720888 MPN720888:MPS720888 MZJ720888:MZO720888 NJF720888:NJK720888 NTB720888:NTG720888 OCX720888:ODC720888 OMT720888:OMY720888 OWP720888:OWU720888 PGL720888:PGQ720888 PQH720888:PQM720888 QAD720888:QAI720888 QJZ720888:QKE720888 QTV720888:QUA720888 RDR720888:RDW720888 RNN720888:RNS720888 RXJ720888:RXO720888 SHF720888:SHK720888 SRB720888:SRG720888 TAX720888:TBC720888 TKT720888:TKY720888 TUP720888:TUU720888 UEL720888:UEQ720888 UOH720888:UOM720888 UYD720888:UYI720888 VHZ720888:VIE720888 VRV720888:VSA720888 WBR720888:WBW720888 WLN720888:WLS720888 WVJ720888:WVO720888 B786424:G786424 IX786424:JC786424 ST786424:SY786424 ACP786424:ACU786424 AML786424:AMQ786424 AWH786424:AWM786424 BGD786424:BGI786424 BPZ786424:BQE786424 BZV786424:CAA786424 CJR786424:CJW786424 CTN786424:CTS786424 DDJ786424:DDO786424 DNF786424:DNK786424 DXB786424:DXG786424 EGX786424:EHC786424 EQT786424:EQY786424 FAP786424:FAU786424 FKL786424:FKQ786424 FUH786424:FUM786424 GED786424:GEI786424 GNZ786424:GOE786424 GXV786424:GYA786424 HHR786424:HHW786424 HRN786424:HRS786424 IBJ786424:IBO786424 ILF786424:ILK786424 IVB786424:IVG786424 JEX786424:JFC786424 JOT786424:JOY786424 JYP786424:JYU786424 KIL786424:KIQ786424 KSH786424:KSM786424 LCD786424:LCI786424 LLZ786424:LME786424 LVV786424:LWA786424 MFR786424:MFW786424 MPN786424:MPS786424 MZJ786424:MZO786424 NJF786424:NJK786424 NTB786424:NTG786424 OCX786424:ODC786424 OMT786424:OMY786424 OWP786424:OWU786424 PGL786424:PGQ786424 PQH786424:PQM786424 QAD786424:QAI786424 QJZ786424:QKE786424 QTV786424:QUA786424 RDR786424:RDW786424 RNN786424:RNS786424 RXJ786424:RXO786424 SHF786424:SHK786424 SRB786424:SRG786424 TAX786424:TBC786424 TKT786424:TKY786424 TUP786424:TUU786424 UEL786424:UEQ786424 UOH786424:UOM786424 UYD786424:UYI786424 VHZ786424:VIE786424 VRV786424:VSA786424 WBR786424:WBW786424 WLN786424:WLS786424 WVJ786424:WVO786424 B851960:G851960 IX851960:JC851960 ST851960:SY851960 ACP851960:ACU851960 AML851960:AMQ851960 AWH851960:AWM851960 BGD851960:BGI851960 BPZ851960:BQE851960 BZV851960:CAA851960 CJR851960:CJW851960 CTN851960:CTS851960 DDJ851960:DDO851960 DNF851960:DNK851960 DXB851960:DXG851960 EGX851960:EHC851960 EQT851960:EQY851960 FAP851960:FAU851960 FKL851960:FKQ851960 FUH851960:FUM851960 GED851960:GEI851960 GNZ851960:GOE851960 GXV851960:GYA851960 HHR851960:HHW851960 HRN851960:HRS851960 IBJ851960:IBO851960 ILF851960:ILK851960 IVB851960:IVG851960 JEX851960:JFC851960 JOT851960:JOY851960 JYP851960:JYU851960 KIL851960:KIQ851960 KSH851960:KSM851960 LCD851960:LCI851960 LLZ851960:LME851960 LVV851960:LWA851960 MFR851960:MFW851960 MPN851960:MPS851960 MZJ851960:MZO851960 NJF851960:NJK851960 NTB851960:NTG851960 OCX851960:ODC851960 OMT851960:OMY851960 OWP851960:OWU851960 PGL851960:PGQ851960 PQH851960:PQM851960 QAD851960:QAI851960 QJZ851960:QKE851960 QTV851960:QUA851960 RDR851960:RDW851960 RNN851960:RNS851960 RXJ851960:RXO851960 SHF851960:SHK851960 SRB851960:SRG851960 TAX851960:TBC851960 TKT851960:TKY851960 TUP851960:TUU851960 UEL851960:UEQ851960 UOH851960:UOM851960 UYD851960:UYI851960 VHZ851960:VIE851960 VRV851960:VSA851960 WBR851960:WBW851960 WLN851960:WLS851960 WVJ851960:WVO851960 B917496:G917496 IX917496:JC917496 ST917496:SY917496 ACP917496:ACU917496 AML917496:AMQ917496 AWH917496:AWM917496 BGD917496:BGI917496 BPZ917496:BQE917496 BZV917496:CAA917496 CJR917496:CJW917496 CTN917496:CTS917496 DDJ917496:DDO917496 DNF917496:DNK917496 DXB917496:DXG917496 EGX917496:EHC917496 EQT917496:EQY917496 FAP917496:FAU917496 FKL917496:FKQ917496 FUH917496:FUM917496 GED917496:GEI917496 GNZ917496:GOE917496 GXV917496:GYA917496 HHR917496:HHW917496 HRN917496:HRS917496 IBJ917496:IBO917496 ILF917496:ILK917496 IVB917496:IVG917496 JEX917496:JFC917496 JOT917496:JOY917496 JYP917496:JYU917496 KIL917496:KIQ917496 KSH917496:KSM917496 LCD917496:LCI917496 LLZ917496:LME917496 LVV917496:LWA917496 MFR917496:MFW917496 MPN917496:MPS917496 MZJ917496:MZO917496 NJF917496:NJK917496 NTB917496:NTG917496 OCX917496:ODC917496 OMT917496:OMY917496 OWP917496:OWU917496 PGL917496:PGQ917496 PQH917496:PQM917496 QAD917496:QAI917496 QJZ917496:QKE917496 QTV917496:QUA917496 RDR917496:RDW917496 RNN917496:RNS917496 RXJ917496:RXO917496 SHF917496:SHK917496 SRB917496:SRG917496 TAX917496:TBC917496 TKT917496:TKY917496 TUP917496:TUU917496 UEL917496:UEQ917496 UOH917496:UOM917496 UYD917496:UYI917496 VHZ917496:VIE917496 VRV917496:VSA917496 WBR917496:WBW917496 WLN917496:WLS917496 WVJ917496:WVO917496 B983032:G983032 IX983032:JC983032 ST983032:SY983032 ACP983032:ACU983032 AML983032:AMQ983032 AWH983032:AWM983032 BGD983032:BGI983032 BPZ983032:BQE983032 BZV983032:CAA983032 CJR983032:CJW983032 CTN983032:CTS983032 DDJ983032:DDO983032 DNF983032:DNK983032 DXB983032:DXG983032 EGX983032:EHC983032 EQT983032:EQY983032 FAP983032:FAU983032 FKL983032:FKQ983032 FUH983032:FUM983032 GED983032:GEI983032 GNZ983032:GOE983032 GXV983032:GYA983032 HHR983032:HHW983032 HRN983032:HRS983032 IBJ983032:IBO983032 ILF983032:ILK983032 IVB983032:IVG983032 JEX983032:JFC983032 JOT983032:JOY983032 JYP983032:JYU983032 KIL983032:KIQ983032 KSH983032:KSM983032 LCD983032:LCI983032 LLZ983032:LME983032 LVV983032:LWA983032 MFR983032:MFW983032 MPN983032:MPS983032 MZJ983032:MZO983032 NJF983032:NJK983032 NTB983032:NTG983032 OCX983032:ODC983032 OMT983032:OMY983032 OWP983032:OWU983032 PGL983032:PGQ983032 PQH983032:PQM983032 QAD983032:QAI983032 QJZ983032:QKE983032 QTV983032:QUA983032 RDR983032:RDW983032 RNN983032:RNS983032 RXJ983032:RXO983032 SHF983032:SHK983032 SRB983032:SRG983032 TAX983032:TBC983032 TKT983032:TKY983032 TUP983032:TUU983032 UEL983032:UEQ983032 UOH983032:UOM983032 UYD983032:UYI983032 VHZ983032:VIE983032 VRV983032:VSA983032 WBR983032:WBW983032 WLN983032:WLS983032 WVJ983032:WVO983032 B65534:G65534 IX65534:JC65534 ST65534:SY65534 ACP65534:ACU65534 AML65534:AMQ65534 AWH65534:AWM65534 BGD65534:BGI65534 BPZ65534:BQE65534 BZV65534:CAA65534 CJR65534:CJW65534 CTN65534:CTS65534 DDJ65534:DDO65534 DNF65534:DNK65534 DXB65534:DXG65534 EGX65534:EHC65534 EQT65534:EQY65534 FAP65534:FAU65534 FKL65534:FKQ65534 FUH65534:FUM65534 GED65534:GEI65534 GNZ65534:GOE65534 GXV65534:GYA65534 HHR65534:HHW65534 HRN65534:HRS65534 IBJ65534:IBO65534 ILF65534:ILK65534 IVB65534:IVG65534 JEX65534:JFC65534 JOT65534:JOY65534 JYP65534:JYU65534 KIL65534:KIQ65534 KSH65534:KSM65534 LCD65534:LCI65534 LLZ65534:LME65534 LVV65534:LWA65534 MFR65534:MFW65534 MPN65534:MPS65534 MZJ65534:MZO65534 NJF65534:NJK65534 NTB65534:NTG65534 OCX65534:ODC65534 OMT65534:OMY65534 OWP65534:OWU65534 PGL65534:PGQ65534 PQH65534:PQM65534 QAD65534:QAI65534 QJZ65534:QKE65534 QTV65534:QUA65534 RDR65534:RDW65534 RNN65534:RNS65534 RXJ65534:RXO65534 SHF65534:SHK65534 SRB65534:SRG65534 TAX65534:TBC65534 TKT65534:TKY65534 TUP65534:TUU65534 UEL65534:UEQ65534 UOH65534:UOM65534 UYD65534:UYI65534 VHZ65534:VIE65534 VRV65534:VSA65534 WBR65534:WBW65534 WLN65534:WLS65534 WVJ65534:WVO65534 B131070:G131070 IX131070:JC131070 ST131070:SY131070 ACP131070:ACU131070 AML131070:AMQ131070 AWH131070:AWM131070 BGD131070:BGI131070 BPZ131070:BQE131070 BZV131070:CAA131070 CJR131070:CJW131070 CTN131070:CTS131070 DDJ131070:DDO131070 DNF131070:DNK131070 DXB131070:DXG131070 EGX131070:EHC131070 EQT131070:EQY131070 FAP131070:FAU131070 FKL131070:FKQ131070 FUH131070:FUM131070 GED131070:GEI131070 GNZ131070:GOE131070 GXV131070:GYA131070 HHR131070:HHW131070 HRN131070:HRS131070 IBJ131070:IBO131070 ILF131070:ILK131070 IVB131070:IVG131070 JEX131070:JFC131070 JOT131070:JOY131070 JYP131070:JYU131070 KIL131070:KIQ131070 KSH131070:KSM131070 LCD131070:LCI131070 LLZ131070:LME131070 LVV131070:LWA131070 MFR131070:MFW131070 MPN131070:MPS131070 MZJ131070:MZO131070 NJF131070:NJK131070 NTB131070:NTG131070 OCX131070:ODC131070 OMT131070:OMY131070 OWP131070:OWU131070 PGL131070:PGQ131070 PQH131070:PQM131070 QAD131070:QAI131070 QJZ131070:QKE131070 QTV131070:QUA131070 RDR131070:RDW131070 RNN131070:RNS131070 RXJ131070:RXO131070 SHF131070:SHK131070 SRB131070:SRG131070 TAX131070:TBC131070 TKT131070:TKY131070 TUP131070:TUU131070 UEL131070:UEQ131070 UOH131070:UOM131070 UYD131070:UYI131070 VHZ131070:VIE131070 VRV131070:VSA131070 WBR131070:WBW131070 WLN131070:WLS131070 WVJ131070:WVO131070 B196606:G196606 IX196606:JC196606 ST196606:SY196606 ACP196606:ACU196606 AML196606:AMQ196606 AWH196606:AWM196606 BGD196606:BGI196606 BPZ196606:BQE196606 BZV196606:CAA196606 CJR196606:CJW196606 CTN196606:CTS196606 DDJ196606:DDO196606 DNF196606:DNK196606 DXB196606:DXG196606 EGX196606:EHC196606 EQT196606:EQY196606 FAP196606:FAU196606 FKL196606:FKQ196606 FUH196606:FUM196606 GED196606:GEI196606 GNZ196606:GOE196606 GXV196606:GYA196606 HHR196606:HHW196606 HRN196606:HRS196606 IBJ196606:IBO196606 ILF196606:ILK196606 IVB196606:IVG196606 JEX196606:JFC196606 JOT196606:JOY196606 JYP196606:JYU196606 KIL196606:KIQ196606 KSH196606:KSM196606 LCD196606:LCI196606 LLZ196606:LME196606 LVV196606:LWA196606 MFR196606:MFW196606 MPN196606:MPS196606 MZJ196606:MZO196606 NJF196606:NJK196606 NTB196606:NTG196606 OCX196606:ODC196606 OMT196606:OMY196606 OWP196606:OWU196606 PGL196606:PGQ196606 PQH196606:PQM196606 QAD196606:QAI196606 QJZ196606:QKE196606 QTV196606:QUA196606 RDR196606:RDW196606 RNN196606:RNS196606 RXJ196606:RXO196606 SHF196606:SHK196606 SRB196606:SRG196606 TAX196606:TBC196606 TKT196606:TKY196606 TUP196606:TUU196606 UEL196606:UEQ196606 UOH196606:UOM196606 UYD196606:UYI196606 VHZ196606:VIE196606 VRV196606:VSA196606 WBR196606:WBW196606 WLN196606:WLS196606 WVJ196606:WVO196606 B262142:G262142 IX262142:JC262142 ST262142:SY262142 ACP262142:ACU262142 AML262142:AMQ262142 AWH262142:AWM262142 BGD262142:BGI262142 BPZ262142:BQE262142 BZV262142:CAA262142 CJR262142:CJW262142 CTN262142:CTS262142 DDJ262142:DDO262142 DNF262142:DNK262142 DXB262142:DXG262142 EGX262142:EHC262142 EQT262142:EQY262142 FAP262142:FAU262142 FKL262142:FKQ262142 FUH262142:FUM262142 GED262142:GEI262142 GNZ262142:GOE262142 GXV262142:GYA262142 HHR262142:HHW262142 HRN262142:HRS262142 IBJ262142:IBO262142 ILF262142:ILK262142 IVB262142:IVG262142 JEX262142:JFC262142 JOT262142:JOY262142 JYP262142:JYU262142 KIL262142:KIQ262142 KSH262142:KSM262142 LCD262142:LCI262142 LLZ262142:LME262142 LVV262142:LWA262142 MFR262142:MFW262142 MPN262142:MPS262142 MZJ262142:MZO262142 NJF262142:NJK262142 NTB262142:NTG262142 OCX262142:ODC262142 OMT262142:OMY262142 OWP262142:OWU262142 PGL262142:PGQ262142 PQH262142:PQM262142 QAD262142:QAI262142 QJZ262142:QKE262142 QTV262142:QUA262142 RDR262142:RDW262142 RNN262142:RNS262142 RXJ262142:RXO262142 SHF262142:SHK262142 SRB262142:SRG262142 TAX262142:TBC262142 TKT262142:TKY262142 TUP262142:TUU262142 UEL262142:UEQ262142 UOH262142:UOM262142 UYD262142:UYI262142 VHZ262142:VIE262142 VRV262142:VSA262142 WBR262142:WBW262142 WLN262142:WLS262142 WVJ262142:WVO262142 B327678:G327678 IX327678:JC327678 ST327678:SY327678 ACP327678:ACU327678 AML327678:AMQ327678 AWH327678:AWM327678 BGD327678:BGI327678 BPZ327678:BQE327678 BZV327678:CAA327678 CJR327678:CJW327678 CTN327678:CTS327678 DDJ327678:DDO327678 DNF327678:DNK327678 DXB327678:DXG327678 EGX327678:EHC327678 EQT327678:EQY327678 FAP327678:FAU327678 FKL327678:FKQ327678 FUH327678:FUM327678 GED327678:GEI327678 GNZ327678:GOE327678 GXV327678:GYA327678 HHR327678:HHW327678 HRN327678:HRS327678 IBJ327678:IBO327678 ILF327678:ILK327678 IVB327678:IVG327678 JEX327678:JFC327678 JOT327678:JOY327678 JYP327678:JYU327678 KIL327678:KIQ327678 KSH327678:KSM327678 LCD327678:LCI327678 LLZ327678:LME327678 LVV327678:LWA327678 MFR327678:MFW327678 MPN327678:MPS327678 MZJ327678:MZO327678 NJF327678:NJK327678 NTB327678:NTG327678 OCX327678:ODC327678 OMT327678:OMY327678 OWP327678:OWU327678 PGL327678:PGQ327678 PQH327678:PQM327678 QAD327678:QAI327678 QJZ327678:QKE327678 QTV327678:QUA327678 RDR327678:RDW327678 RNN327678:RNS327678 RXJ327678:RXO327678 SHF327678:SHK327678 SRB327678:SRG327678 TAX327678:TBC327678 TKT327678:TKY327678 TUP327678:TUU327678 UEL327678:UEQ327678 UOH327678:UOM327678 UYD327678:UYI327678 VHZ327678:VIE327678 VRV327678:VSA327678 WBR327678:WBW327678 WLN327678:WLS327678 WVJ327678:WVO327678 B393214:G393214 IX393214:JC393214 ST393214:SY393214 ACP393214:ACU393214 AML393214:AMQ393214 AWH393214:AWM393214 BGD393214:BGI393214 BPZ393214:BQE393214 BZV393214:CAA393214 CJR393214:CJW393214 CTN393214:CTS393214 DDJ393214:DDO393214 DNF393214:DNK393214 DXB393214:DXG393214 EGX393214:EHC393214 EQT393214:EQY393214 FAP393214:FAU393214 FKL393214:FKQ393214 FUH393214:FUM393214 GED393214:GEI393214 GNZ393214:GOE393214 GXV393214:GYA393214 HHR393214:HHW393214 HRN393214:HRS393214 IBJ393214:IBO393214 ILF393214:ILK393214 IVB393214:IVG393214 JEX393214:JFC393214 JOT393214:JOY393214 JYP393214:JYU393214 KIL393214:KIQ393214 KSH393214:KSM393214 LCD393214:LCI393214 LLZ393214:LME393214 LVV393214:LWA393214 MFR393214:MFW393214 MPN393214:MPS393214 MZJ393214:MZO393214 NJF393214:NJK393214 NTB393214:NTG393214 OCX393214:ODC393214 OMT393214:OMY393214 OWP393214:OWU393214 PGL393214:PGQ393214 PQH393214:PQM393214 QAD393214:QAI393214 QJZ393214:QKE393214 QTV393214:QUA393214 RDR393214:RDW393214 RNN393214:RNS393214 RXJ393214:RXO393214 SHF393214:SHK393214 SRB393214:SRG393214 TAX393214:TBC393214 TKT393214:TKY393214 TUP393214:TUU393214 UEL393214:UEQ393214 UOH393214:UOM393214 UYD393214:UYI393214 VHZ393214:VIE393214 VRV393214:VSA393214 WBR393214:WBW393214 WLN393214:WLS393214 WVJ393214:WVO393214 B458750:G458750 IX458750:JC458750 ST458750:SY458750 ACP458750:ACU458750 AML458750:AMQ458750 AWH458750:AWM458750 BGD458750:BGI458750 BPZ458750:BQE458750 BZV458750:CAA458750 CJR458750:CJW458750 CTN458750:CTS458750 DDJ458750:DDO458750 DNF458750:DNK458750 DXB458750:DXG458750 EGX458750:EHC458750 EQT458750:EQY458750 FAP458750:FAU458750 FKL458750:FKQ458750 FUH458750:FUM458750 GED458750:GEI458750 GNZ458750:GOE458750 GXV458750:GYA458750 HHR458750:HHW458750 HRN458750:HRS458750 IBJ458750:IBO458750 ILF458750:ILK458750 IVB458750:IVG458750 JEX458750:JFC458750 JOT458750:JOY458750 JYP458750:JYU458750 KIL458750:KIQ458750 KSH458750:KSM458750 LCD458750:LCI458750 LLZ458750:LME458750 LVV458750:LWA458750 MFR458750:MFW458750 MPN458750:MPS458750 MZJ458750:MZO458750 NJF458750:NJK458750 NTB458750:NTG458750 OCX458750:ODC458750 OMT458750:OMY458750 OWP458750:OWU458750 PGL458750:PGQ458750 PQH458750:PQM458750 QAD458750:QAI458750 QJZ458750:QKE458750 QTV458750:QUA458750 RDR458750:RDW458750 RNN458750:RNS458750 RXJ458750:RXO458750 SHF458750:SHK458750 SRB458750:SRG458750 TAX458750:TBC458750 TKT458750:TKY458750 TUP458750:TUU458750 UEL458750:UEQ458750 UOH458750:UOM458750 UYD458750:UYI458750 VHZ458750:VIE458750 VRV458750:VSA458750 WBR458750:WBW458750 WLN458750:WLS458750 WVJ458750:WVO458750 B524286:G524286 IX524286:JC524286 ST524286:SY524286 ACP524286:ACU524286 AML524286:AMQ524286 AWH524286:AWM524286 BGD524286:BGI524286 BPZ524286:BQE524286 BZV524286:CAA524286 CJR524286:CJW524286 CTN524286:CTS524286 DDJ524286:DDO524286 DNF524286:DNK524286 DXB524286:DXG524286 EGX524286:EHC524286 EQT524286:EQY524286 FAP524286:FAU524286 FKL524286:FKQ524286 FUH524286:FUM524286 GED524286:GEI524286 GNZ524286:GOE524286 GXV524286:GYA524286 HHR524286:HHW524286 HRN524286:HRS524286 IBJ524286:IBO524286 ILF524286:ILK524286 IVB524286:IVG524286 JEX524286:JFC524286 JOT524286:JOY524286 JYP524286:JYU524286 KIL524286:KIQ524286 KSH524286:KSM524286 LCD524286:LCI524286 LLZ524286:LME524286 LVV524286:LWA524286 MFR524286:MFW524286 MPN524286:MPS524286 MZJ524286:MZO524286 NJF524286:NJK524286 NTB524286:NTG524286 OCX524286:ODC524286 OMT524286:OMY524286 OWP524286:OWU524286 PGL524286:PGQ524286 PQH524286:PQM524286 QAD524286:QAI524286 QJZ524286:QKE524286 QTV524286:QUA524286 RDR524286:RDW524286 RNN524286:RNS524286 RXJ524286:RXO524286 SHF524286:SHK524286 SRB524286:SRG524286 TAX524286:TBC524286 TKT524286:TKY524286 TUP524286:TUU524286 UEL524286:UEQ524286 UOH524286:UOM524286 UYD524286:UYI524286 VHZ524286:VIE524286 VRV524286:VSA524286 WBR524286:WBW524286 WLN524286:WLS524286 WVJ524286:WVO524286 B589822:G589822 IX589822:JC589822 ST589822:SY589822 ACP589822:ACU589822 AML589822:AMQ589822 AWH589822:AWM589822 BGD589822:BGI589822 BPZ589822:BQE589822 BZV589822:CAA589822 CJR589822:CJW589822 CTN589822:CTS589822 DDJ589822:DDO589822 DNF589822:DNK589822 DXB589822:DXG589822 EGX589822:EHC589822 EQT589822:EQY589822 FAP589822:FAU589822 FKL589822:FKQ589822 FUH589822:FUM589822 GED589822:GEI589822 GNZ589822:GOE589822 GXV589822:GYA589822 HHR589822:HHW589822 HRN589822:HRS589822 IBJ589822:IBO589822 ILF589822:ILK589822 IVB589822:IVG589822 JEX589822:JFC589822 JOT589822:JOY589822 JYP589822:JYU589822 KIL589822:KIQ589822 KSH589822:KSM589822 LCD589822:LCI589822 LLZ589822:LME589822 LVV589822:LWA589822 MFR589822:MFW589822 MPN589822:MPS589822 MZJ589822:MZO589822 NJF589822:NJK589822 NTB589822:NTG589822 OCX589822:ODC589822 OMT589822:OMY589822 OWP589822:OWU589822 PGL589822:PGQ589822 PQH589822:PQM589822 QAD589822:QAI589822 QJZ589822:QKE589822 QTV589822:QUA589822 RDR589822:RDW589822 RNN589822:RNS589822 RXJ589822:RXO589822 SHF589822:SHK589822 SRB589822:SRG589822 TAX589822:TBC589822 TKT589822:TKY589822 TUP589822:TUU589822 UEL589822:UEQ589822 UOH589822:UOM589822 UYD589822:UYI589822 VHZ589822:VIE589822 VRV589822:VSA589822 WBR589822:WBW589822 WLN589822:WLS589822 WVJ589822:WVO589822 B655358:G655358 IX655358:JC655358 ST655358:SY655358 ACP655358:ACU655358 AML655358:AMQ655358 AWH655358:AWM655358 BGD655358:BGI655358 BPZ655358:BQE655358 BZV655358:CAA655358 CJR655358:CJW655358 CTN655358:CTS655358 DDJ655358:DDO655358 DNF655358:DNK655358 DXB655358:DXG655358 EGX655358:EHC655358 EQT655358:EQY655358 FAP655358:FAU655358 FKL655358:FKQ655358 FUH655358:FUM655358 GED655358:GEI655358 GNZ655358:GOE655358 GXV655358:GYA655358 HHR655358:HHW655358 HRN655358:HRS655358 IBJ655358:IBO655358 ILF655358:ILK655358 IVB655358:IVG655358 JEX655358:JFC655358 JOT655358:JOY655358 JYP655358:JYU655358 KIL655358:KIQ655358 KSH655358:KSM655358 LCD655358:LCI655358 LLZ655358:LME655358 LVV655358:LWA655358 MFR655358:MFW655358 MPN655358:MPS655358 MZJ655358:MZO655358 NJF655358:NJK655358 NTB655358:NTG655358 OCX655358:ODC655358 OMT655358:OMY655358 OWP655358:OWU655358 PGL655358:PGQ655358 PQH655358:PQM655358 QAD655358:QAI655358 QJZ655358:QKE655358 QTV655358:QUA655358 RDR655358:RDW655358 RNN655358:RNS655358 RXJ655358:RXO655358 SHF655358:SHK655358 SRB655358:SRG655358 TAX655358:TBC655358 TKT655358:TKY655358 TUP655358:TUU655358 UEL655358:UEQ655358 UOH655358:UOM655358 UYD655358:UYI655358 VHZ655358:VIE655358 VRV655358:VSA655358 WBR655358:WBW655358 WLN655358:WLS655358 WVJ655358:WVO655358 B720894:G720894 IX720894:JC720894 ST720894:SY720894 ACP720894:ACU720894 AML720894:AMQ720894 AWH720894:AWM720894 BGD720894:BGI720894 BPZ720894:BQE720894 BZV720894:CAA720894 CJR720894:CJW720894 CTN720894:CTS720894 DDJ720894:DDO720894 DNF720894:DNK720894 DXB720894:DXG720894 EGX720894:EHC720894 EQT720894:EQY720894 FAP720894:FAU720894 FKL720894:FKQ720894 FUH720894:FUM720894 GED720894:GEI720894 GNZ720894:GOE720894 GXV720894:GYA720894 HHR720894:HHW720894 HRN720894:HRS720894 IBJ720894:IBO720894 ILF720894:ILK720894 IVB720894:IVG720894 JEX720894:JFC720894 JOT720894:JOY720894 JYP720894:JYU720894 KIL720894:KIQ720894 KSH720894:KSM720894 LCD720894:LCI720894 LLZ720894:LME720894 LVV720894:LWA720894 MFR720894:MFW720894 MPN720894:MPS720894 MZJ720894:MZO720894 NJF720894:NJK720894 NTB720894:NTG720894 OCX720894:ODC720894 OMT720894:OMY720894 OWP720894:OWU720894 PGL720894:PGQ720894 PQH720894:PQM720894 QAD720894:QAI720894 QJZ720894:QKE720894 QTV720894:QUA720894 RDR720894:RDW720894 RNN720894:RNS720894 RXJ720894:RXO720894 SHF720894:SHK720894 SRB720894:SRG720894 TAX720894:TBC720894 TKT720894:TKY720894 TUP720894:TUU720894 UEL720894:UEQ720894 UOH720894:UOM720894 UYD720894:UYI720894 VHZ720894:VIE720894 VRV720894:VSA720894 WBR720894:WBW720894 WLN720894:WLS720894 WVJ720894:WVO720894 B786430:G786430 IX786430:JC786430 ST786430:SY786430 ACP786430:ACU786430 AML786430:AMQ786430 AWH786430:AWM786430 BGD786430:BGI786430 BPZ786430:BQE786430 BZV786430:CAA786430 CJR786430:CJW786430 CTN786430:CTS786430 DDJ786430:DDO786430 DNF786430:DNK786430 DXB786430:DXG786430 EGX786430:EHC786430 EQT786430:EQY786430 FAP786430:FAU786430 FKL786430:FKQ786430 FUH786430:FUM786430 GED786430:GEI786430 GNZ786430:GOE786430 GXV786430:GYA786430 HHR786430:HHW786430 HRN786430:HRS786430 IBJ786430:IBO786430 ILF786430:ILK786430 IVB786430:IVG786430 JEX786430:JFC786430 JOT786430:JOY786430 JYP786430:JYU786430 KIL786430:KIQ786430 KSH786430:KSM786430 LCD786430:LCI786430 LLZ786430:LME786430 LVV786430:LWA786430 MFR786430:MFW786430 MPN786430:MPS786430 MZJ786430:MZO786430 NJF786430:NJK786430 NTB786430:NTG786430 OCX786430:ODC786430 OMT786430:OMY786430 OWP786430:OWU786430 PGL786430:PGQ786430 PQH786430:PQM786430 QAD786430:QAI786430 QJZ786430:QKE786430 QTV786430:QUA786430 RDR786430:RDW786430 RNN786430:RNS786430 RXJ786430:RXO786430 SHF786430:SHK786430 SRB786430:SRG786430 TAX786430:TBC786430 TKT786430:TKY786430 TUP786430:TUU786430 UEL786430:UEQ786430 UOH786430:UOM786430 UYD786430:UYI786430 VHZ786430:VIE786430 VRV786430:VSA786430 WBR786430:WBW786430 WLN786430:WLS786430 WVJ786430:WVO786430 B851966:G851966 IX851966:JC851966 ST851966:SY851966 ACP851966:ACU851966 AML851966:AMQ851966 AWH851966:AWM851966 BGD851966:BGI851966 BPZ851966:BQE851966 BZV851966:CAA851966 CJR851966:CJW851966 CTN851966:CTS851966 DDJ851966:DDO851966 DNF851966:DNK851966 DXB851966:DXG851966 EGX851966:EHC851966 EQT851966:EQY851966 FAP851966:FAU851966 FKL851966:FKQ851966 FUH851966:FUM851966 GED851966:GEI851966 GNZ851966:GOE851966 GXV851966:GYA851966 HHR851966:HHW851966 HRN851966:HRS851966 IBJ851966:IBO851966 ILF851966:ILK851966 IVB851966:IVG851966 JEX851966:JFC851966 JOT851966:JOY851966 JYP851966:JYU851966 KIL851966:KIQ851966 KSH851966:KSM851966 LCD851966:LCI851966 LLZ851966:LME851966 LVV851966:LWA851966 MFR851966:MFW851966 MPN851966:MPS851966 MZJ851966:MZO851966 NJF851966:NJK851966 NTB851966:NTG851966 OCX851966:ODC851966 OMT851966:OMY851966 OWP851966:OWU851966 PGL851966:PGQ851966 PQH851966:PQM851966 QAD851966:QAI851966 QJZ851966:QKE851966 QTV851966:QUA851966 RDR851966:RDW851966 RNN851966:RNS851966 RXJ851966:RXO851966 SHF851966:SHK851966 SRB851966:SRG851966 TAX851966:TBC851966 TKT851966:TKY851966 TUP851966:TUU851966 UEL851966:UEQ851966 UOH851966:UOM851966 UYD851966:UYI851966 VHZ851966:VIE851966 VRV851966:VSA851966 WBR851966:WBW851966 WLN851966:WLS851966 WVJ851966:WVO851966 B917502:G917502 IX917502:JC917502 ST917502:SY917502 ACP917502:ACU917502 AML917502:AMQ917502 AWH917502:AWM917502 BGD917502:BGI917502 BPZ917502:BQE917502 BZV917502:CAA917502 CJR917502:CJW917502 CTN917502:CTS917502 DDJ917502:DDO917502 DNF917502:DNK917502 DXB917502:DXG917502 EGX917502:EHC917502 EQT917502:EQY917502 FAP917502:FAU917502 FKL917502:FKQ917502 FUH917502:FUM917502 GED917502:GEI917502 GNZ917502:GOE917502 GXV917502:GYA917502 HHR917502:HHW917502 HRN917502:HRS917502 IBJ917502:IBO917502 ILF917502:ILK917502 IVB917502:IVG917502 JEX917502:JFC917502 JOT917502:JOY917502 JYP917502:JYU917502 KIL917502:KIQ917502 KSH917502:KSM917502 LCD917502:LCI917502 LLZ917502:LME917502 LVV917502:LWA917502 MFR917502:MFW917502 MPN917502:MPS917502 MZJ917502:MZO917502 NJF917502:NJK917502 NTB917502:NTG917502 OCX917502:ODC917502 OMT917502:OMY917502 OWP917502:OWU917502 PGL917502:PGQ917502 PQH917502:PQM917502 QAD917502:QAI917502 QJZ917502:QKE917502 QTV917502:QUA917502 RDR917502:RDW917502 RNN917502:RNS917502 RXJ917502:RXO917502 SHF917502:SHK917502 SRB917502:SRG917502 TAX917502:TBC917502 TKT917502:TKY917502 TUP917502:TUU917502 UEL917502:UEQ917502 UOH917502:UOM917502 UYD917502:UYI917502 VHZ917502:VIE917502 VRV917502:VSA917502 WBR917502:WBW917502 WLN917502:WLS917502 WVJ917502:WVO917502 B983038:G983038 IX983038:JC983038 ST983038:SY983038 ACP983038:ACU983038 AML983038:AMQ983038 AWH983038:AWM983038 BGD983038:BGI983038 BPZ983038:BQE983038 BZV983038:CAA983038 CJR983038:CJW983038 CTN983038:CTS983038 DDJ983038:DDO983038 DNF983038:DNK983038 DXB983038:DXG983038 EGX983038:EHC983038 EQT983038:EQY983038 FAP983038:FAU983038 FKL983038:FKQ983038 FUH983038:FUM983038 GED983038:GEI983038 GNZ983038:GOE983038 GXV983038:GYA983038 HHR983038:HHW983038 HRN983038:HRS983038 IBJ983038:IBO983038 ILF983038:ILK983038 IVB983038:IVG983038 JEX983038:JFC983038 JOT983038:JOY983038 JYP983038:JYU983038 KIL983038:KIQ983038 KSH983038:KSM983038 LCD983038:LCI983038 LLZ983038:LME983038 LVV983038:LWA983038 MFR983038:MFW983038 MPN983038:MPS983038 MZJ983038:MZO983038 NJF983038:NJK983038 NTB983038:NTG983038 OCX983038:ODC983038 OMT983038:OMY983038 OWP983038:OWU983038 PGL983038:PGQ983038 PQH983038:PQM983038 QAD983038:QAI983038 QJZ983038:QKE983038 QTV983038:QUA983038 RDR983038:RDW983038 RNN983038:RNS983038 RXJ983038:RXO983038 SHF983038:SHK983038 SRB983038:SRG983038 TAX983038:TBC983038 TKT983038:TKY983038 TUP983038:TUU983038 UEL983038:UEQ983038 UOH983038:UOM983038 UYD983038:UYI983038 VHZ983038:VIE983038 VRV983038:VSA983038 WBR983038:WBW983038 WLN983038:WLS983038 WVJ983038:WVO983038 B65540:G65540 IX65540:JC65540 ST65540:SY65540 ACP65540:ACU65540 AML65540:AMQ65540 AWH65540:AWM65540 BGD65540:BGI65540 BPZ65540:BQE65540 BZV65540:CAA65540 CJR65540:CJW65540 CTN65540:CTS65540 DDJ65540:DDO65540 DNF65540:DNK65540 DXB65540:DXG65540 EGX65540:EHC65540 EQT65540:EQY65540 FAP65540:FAU65540 FKL65540:FKQ65540 FUH65540:FUM65540 GED65540:GEI65540 GNZ65540:GOE65540 GXV65540:GYA65540 HHR65540:HHW65540 HRN65540:HRS65540 IBJ65540:IBO65540 ILF65540:ILK65540 IVB65540:IVG65540 JEX65540:JFC65540 JOT65540:JOY65540 JYP65540:JYU65540 KIL65540:KIQ65540 KSH65540:KSM65540 LCD65540:LCI65540 LLZ65540:LME65540 LVV65540:LWA65540 MFR65540:MFW65540 MPN65540:MPS65540 MZJ65540:MZO65540 NJF65540:NJK65540 NTB65540:NTG65540 OCX65540:ODC65540 OMT65540:OMY65540 OWP65540:OWU65540 PGL65540:PGQ65540 PQH65540:PQM65540 QAD65540:QAI65540 QJZ65540:QKE65540 QTV65540:QUA65540 RDR65540:RDW65540 RNN65540:RNS65540 RXJ65540:RXO65540 SHF65540:SHK65540 SRB65540:SRG65540 TAX65540:TBC65540 TKT65540:TKY65540 TUP65540:TUU65540 UEL65540:UEQ65540 UOH65540:UOM65540 UYD65540:UYI65540 VHZ65540:VIE65540 VRV65540:VSA65540 WBR65540:WBW65540 WLN65540:WLS65540 WVJ65540:WVO65540 B131076:G131076 IX131076:JC131076 ST131076:SY131076 ACP131076:ACU131076 AML131076:AMQ131076 AWH131076:AWM131076 BGD131076:BGI131076 BPZ131076:BQE131076 BZV131076:CAA131076 CJR131076:CJW131076 CTN131076:CTS131076 DDJ131076:DDO131076 DNF131076:DNK131076 DXB131076:DXG131076 EGX131076:EHC131076 EQT131076:EQY131076 FAP131076:FAU131076 FKL131076:FKQ131076 FUH131076:FUM131076 GED131076:GEI131076 GNZ131076:GOE131076 GXV131076:GYA131076 HHR131076:HHW131076 HRN131076:HRS131076 IBJ131076:IBO131076 ILF131076:ILK131076 IVB131076:IVG131076 JEX131076:JFC131076 JOT131076:JOY131076 JYP131076:JYU131076 KIL131076:KIQ131076 KSH131076:KSM131076 LCD131076:LCI131076 LLZ131076:LME131076 LVV131076:LWA131076 MFR131076:MFW131076 MPN131076:MPS131076 MZJ131076:MZO131076 NJF131076:NJK131076 NTB131076:NTG131076 OCX131076:ODC131076 OMT131076:OMY131076 OWP131076:OWU131076 PGL131076:PGQ131076 PQH131076:PQM131076 QAD131076:QAI131076 QJZ131076:QKE131076 QTV131076:QUA131076 RDR131076:RDW131076 RNN131076:RNS131076 RXJ131076:RXO131076 SHF131076:SHK131076 SRB131076:SRG131076 TAX131076:TBC131076 TKT131076:TKY131076 TUP131076:TUU131076 UEL131076:UEQ131076 UOH131076:UOM131076 UYD131076:UYI131076 VHZ131076:VIE131076 VRV131076:VSA131076 WBR131076:WBW131076 WLN131076:WLS131076 WVJ131076:WVO131076 B196612:G196612 IX196612:JC196612 ST196612:SY196612 ACP196612:ACU196612 AML196612:AMQ196612 AWH196612:AWM196612 BGD196612:BGI196612 BPZ196612:BQE196612 BZV196612:CAA196612 CJR196612:CJW196612 CTN196612:CTS196612 DDJ196612:DDO196612 DNF196612:DNK196612 DXB196612:DXG196612 EGX196612:EHC196612 EQT196612:EQY196612 FAP196612:FAU196612 FKL196612:FKQ196612 FUH196612:FUM196612 GED196612:GEI196612 GNZ196612:GOE196612 GXV196612:GYA196612 HHR196612:HHW196612 HRN196612:HRS196612 IBJ196612:IBO196612 ILF196612:ILK196612 IVB196612:IVG196612 JEX196612:JFC196612 JOT196612:JOY196612 JYP196612:JYU196612 KIL196612:KIQ196612 KSH196612:KSM196612 LCD196612:LCI196612 LLZ196612:LME196612 LVV196612:LWA196612 MFR196612:MFW196612 MPN196612:MPS196612 MZJ196612:MZO196612 NJF196612:NJK196612 NTB196612:NTG196612 OCX196612:ODC196612 OMT196612:OMY196612 OWP196612:OWU196612 PGL196612:PGQ196612 PQH196612:PQM196612 QAD196612:QAI196612 QJZ196612:QKE196612 QTV196612:QUA196612 RDR196612:RDW196612 RNN196612:RNS196612 RXJ196612:RXO196612 SHF196612:SHK196612 SRB196612:SRG196612 TAX196612:TBC196612 TKT196612:TKY196612 TUP196612:TUU196612 UEL196612:UEQ196612 UOH196612:UOM196612 UYD196612:UYI196612 VHZ196612:VIE196612 VRV196612:VSA196612 WBR196612:WBW196612 WLN196612:WLS196612 WVJ196612:WVO196612 B262148:G262148 IX262148:JC262148 ST262148:SY262148 ACP262148:ACU262148 AML262148:AMQ262148 AWH262148:AWM262148 BGD262148:BGI262148 BPZ262148:BQE262148 BZV262148:CAA262148 CJR262148:CJW262148 CTN262148:CTS262148 DDJ262148:DDO262148 DNF262148:DNK262148 DXB262148:DXG262148 EGX262148:EHC262148 EQT262148:EQY262148 FAP262148:FAU262148 FKL262148:FKQ262148 FUH262148:FUM262148 GED262148:GEI262148 GNZ262148:GOE262148 GXV262148:GYA262148 HHR262148:HHW262148 HRN262148:HRS262148 IBJ262148:IBO262148 ILF262148:ILK262148 IVB262148:IVG262148 JEX262148:JFC262148 JOT262148:JOY262148 JYP262148:JYU262148 KIL262148:KIQ262148 KSH262148:KSM262148 LCD262148:LCI262148 LLZ262148:LME262148 LVV262148:LWA262148 MFR262148:MFW262148 MPN262148:MPS262148 MZJ262148:MZO262148 NJF262148:NJK262148 NTB262148:NTG262148 OCX262148:ODC262148 OMT262148:OMY262148 OWP262148:OWU262148 PGL262148:PGQ262148 PQH262148:PQM262148 QAD262148:QAI262148 QJZ262148:QKE262148 QTV262148:QUA262148 RDR262148:RDW262148 RNN262148:RNS262148 RXJ262148:RXO262148 SHF262148:SHK262148 SRB262148:SRG262148 TAX262148:TBC262148 TKT262148:TKY262148 TUP262148:TUU262148 UEL262148:UEQ262148 UOH262148:UOM262148 UYD262148:UYI262148 VHZ262148:VIE262148 VRV262148:VSA262148 WBR262148:WBW262148 WLN262148:WLS262148 WVJ262148:WVO262148 B327684:G327684 IX327684:JC327684 ST327684:SY327684 ACP327684:ACU327684 AML327684:AMQ327684 AWH327684:AWM327684 BGD327684:BGI327684 BPZ327684:BQE327684 BZV327684:CAA327684 CJR327684:CJW327684 CTN327684:CTS327684 DDJ327684:DDO327684 DNF327684:DNK327684 DXB327684:DXG327684 EGX327684:EHC327684 EQT327684:EQY327684 FAP327684:FAU327684 FKL327684:FKQ327684 FUH327684:FUM327684 GED327684:GEI327684 GNZ327684:GOE327684 GXV327684:GYA327684 HHR327684:HHW327684 HRN327684:HRS327684 IBJ327684:IBO327684 ILF327684:ILK327684 IVB327684:IVG327684 JEX327684:JFC327684 JOT327684:JOY327684 JYP327684:JYU327684 KIL327684:KIQ327684 KSH327684:KSM327684 LCD327684:LCI327684 LLZ327684:LME327684 LVV327684:LWA327684 MFR327684:MFW327684 MPN327684:MPS327684 MZJ327684:MZO327684 NJF327684:NJK327684 NTB327684:NTG327684 OCX327684:ODC327684 OMT327684:OMY327684 OWP327684:OWU327684 PGL327684:PGQ327684 PQH327684:PQM327684 QAD327684:QAI327684 QJZ327684:QKE327684 QTV327684:QUA327684 RDR327684:RDW327684 RNN327684:RNS327684 RXJ327684:RXO327684 SHF327684:SHK327684 SRB327684:SRG327684 TAX327684:TBC327684 TKT327684:TKY327684 TUP327684:TUU327684 UEL327684:UEQ327684 UOH327684:UOM327684 UYD327684:UYI327684 VHZ327684:VIE327684 VRV327684:VSA327684 WBR327684:WBW327684 WLN327684:WLS327684 WVJ327684:WVO327684 B393220:G393220 IX393220:JC393220 ST393220:SY393220 ACP393220:ACU393220 AML393220:AMQ393220 AWH393220:AWM393220 BGD393220:BGI393220 BPZ393220:BQE393220 BZV393220:CAA393220 CJR393220:CJW393220 CTN393220:CTS393220 DDJ393220:DDO393220 DNF393220:DNK393220 DXB393220:DXG393220 EGX393220:EHC393220 EQT393220:EQY393220 FAP393220:FAU393220 FKL393220:FKQ393220 FUH393220:FUM393220 GED393220:GEI393220 GNZ393220:GOE393220 GXV393220:GYA393220 HHR393220:HHW393220 HRN393220:HRS393220 IBJ393220:IBO393220 ILF393220:ILK393220 IVB393220:IVG393220 JEX393220:JFC393220 JOT393220:JOY393220 JYP393220:JYU393220 KIL393220:KIQ393220 KSH393220:KSM393220 LCD393220:LCI393220 LLZ393220:LME393220 LVV393220:LWA393220 MFR393220:MFW393220 MPN393220:MPS393220 MZJ393220:MZO393220 NJF393220:NJK393220 NTB393220:NTG393220 OCX393220:ODC393220 OMT393220:OMY393220 OWP393220:OWU393220 PGL393220:PGQ393220 PQH393220:PQM393220 QAD393220:QAI393220 QJZ393220:QKE393220 QTV393220:QUA393220 RDR393220:RDW393220 RNN393220:RNS393220 RXJ393220:RXO393220 SHF393220:SHK393220 SRB393220:SRG393220 TAX393220:TBC393220 TKT393220:TKY393220 TUP393220:TUU393220 UEL393220:UEQ393220 UOH393220:UOM393220 UYD393220:UYI393220 VHZ393220:VIE393220 VRV393220:VSA393220 WBR393220:WBW393220 WLN393220:WLS393220 WVJ393220:WVO393220 B458756:G458756 IX458756:JC458756 ST458756:SY458756 ACP458756:ACU458756 AML458756:AMQ458756 AWH458756:AWM458756 BGD458756:BGI458756 BPZ458756:BQE458756 BZV458756:CAA458756 CJR458756:CJW458756 CTN458756:CTS458756 DDJ458756:DDO458756 DNF458756:DNK458756 DXB458756:DXG458756 EGX458756:EHC458756 EQT458756:EQY458756 FAP458756:FAU458756 FKL458756:FKQ458756 FUH458756:FUM458756 GED458756:GEI458756 GNZ458756:GOE458756 GXV458756:GYA458756 HHR458756:HHW458756 HRN458756:HRS458756 IBJ458756:IBO458756 ILF458756:ILK458756 IVB458756:IVG458756 JEX458756:JFC458756 JOT458756:JOY458756 JYP458756:JYU458756 KIL458756:KIQ458756 KSH458756:KSM458756 LCD458756:LCI458756 LLZ458756:LME458756 LVV458756:LWA458756 MFR458756:MFW458756 MPN458756:MPS458756 MZJ458756:MZO458756 NJF458756:NJK458756 NTB458756:NTG458756 OCX458756:ODC458756 OMT458756:OMY458756 OWP458756:OWU458756 PGL458756:PGQ458756 PQH458756:PQM458756 QAD458756:QAI458756 QJZ458756:QKE458756 QTV458756:QUA458756 RDR458756:RDW458756 RNN458756:RNS458756 RXJ458756:RXO458756 SHF458756:SHK458756 SRB458756:SRG458756 TAX458756:TBC458756 TKT458756:TKY458756 TUP458756:TUU458756 UEL458756:UEQ458756 UOH458756:UOM458756 UYD458756:UYI458756 VHZ458756:VIE458756 VRV458756:VSA458756 WBR458756:WBW458756 WLN458756:WLS458756 WVJ458756:WVO458756 B524292:G524292 IX524292:JC524292 ST524292:SY524292 ACP524292:ACU524292 AML524292:AMQ524292 AWH524292:AWM524292 BGD524292:BGI524292 BPZ524292:BQE524292 BZV524292:CAA524292 CJR524292:CJW524292 CTN524292:CTS524292 DDJ524292:DDO524292 DNF524292:DNK524292 DXB524292:DXG524292 EGX524292:EHC524292 EQT524292:EQY524292 FAP524292:FAU524292 FKL524292:FKQ524292 FUH524292:FUM524292 GED524292:GEI524292 GNZ524292:GOE524292 GXV524292:GYA524292 HHR524292:HHW524292 HRN524292:HRS524292 IBJ524292:IBO524292 ILF524292:ILK524292 IVB524292:IVG524292 JEX524292:JFC524292 JOT524292:JOY524292 JYP524292:JYU524292 KIL524292:KIQ524292 KSH524292:KSM524292 LCD524292:LCI524292 LLZ524292:LME524292 LVV524292:LWA524292 MFR524292:MFW524292 MPN524292:MPS524292 MZJ524292:MZO524292 NJF524292:NJK524292 NTB524292:NTG524292 OCX524292:ODC524292 OMT524292:OMY524292 OWP524292:OWU524292 PGL524292:PGQ524292 PQH524292:PQM524292 QAD524292:QAI524292 QJZ524292:QKE524292 QTV524292:QUA524292 RDR524292:RDW524292 RNN524292:RNS524292 RXJ524292:RXO524292 SHF524292:SHK524292 SRB524292:SRG524292 TAX524292:TBC524292 TKT524292:TKY524292 TUP524292:TUU524292 UEL524292:UEQ524292 UOH524292:UOM524292 UYD524292:UYI524292 VHZ524292:VIE524292 VRV524292:VSA524292 WBR524292:WBW524292 WLN524292:WLS524292 WVJ524292:WVO524292 B589828:G589828 IX589828:JC589828 ST589828:SY589828 ACP589828:ACU589828 AML589828:AMQ589828 AWH589828:AWM589828 BGD589828:BGI589828 BPZ589828:BQE589828 BZV589828:CAA589828 CJR589828:CJW589828 CTN589828:CTS589828 DDJ589828:DDO589828 DNF589828:DNK589828 DXB589828:DXG589828 EGX589828:EHC589828 EQT589828:EQY589828 FAP589828:FAU589828 FKL589828:FKQ589828 FUH589828:FUM589828 GED589828:GEI589828 GNZ589828:GOE589828 GXV589828:GYA589828 HHR589828:HHW589828 HRN589828:HRS589828 IBJ589828:IBO589828 ILF589828:ILK589828 IVB589828:IVG589828 JEX589828:JFC589828 JOT589828:JOY589828 JYP589828:JYU589828 KIL589828:KIQ589828 KSH589828:KSM589828 LCD589828:LCI589828 LLZ589828:LME589828 LVV589828:LWA589828 MFR589828:MFW589828 MPN589828:MPS589828 MZJ589828:MZO589828 NJF589828:NJK589828 NTB589828:NTG589828 OCX589828:ODC589828 OMT589828:OMY589828 OWP589828:OWU589828 PGL589828:PGQ589828 PQH589828:PQM589828 QAD589828:QAI589828 QJZ589828:QKE589828 QTV589828:QUA589828 RDR589828:RDW589828 RNN589828:RNS589828 RXJ589828:RXO589828 SHF589828:SHK589828 SRB589828:SRG589828 TAX589828:TBC589828 TKT589828:TKY589828 TUP589828:TUU589828 UEL589828:UEQ589828 UOH589828:UOM589828 UYD589828:UYI589828 VHZ589828:VIE589828 VRV589828:VSA589828 WBR589828:WBW589828 WLN589828:WLS589828 WVJ589828:WVO589828 B655364:G655364 IX655364:JC655364 ST655364:SY655364 ACP655364:ACU655364 AML655364:AMQ655364 AWH655364:AWM655364 BGD655364:BGI655364 BPZ655364:BQE655364 BZV655364:CAA655364 CJR655364:CJW655364 CTN655364:CTS655364 DDJ655364:DDO655364 DNF655364:DNK655364 DXB655364:DXG655364 EGX655364:EHC655364 EQT655364:EQY655364 FAP655364:FAU655364 FKL655364:FKQ655364 FUH655364:FUM655364 GED655364:GEI655364 GNZ655364:GOE655364 GXV655364:GYA655364 HHR655364:HHW655364 HRN655364:HRS655364 IBJ655364:IBO655364 ILF655364:ILK655364 IVB655364:IVG655364 JEX655364:JFC655364 JOT655364:JOY655364 JYP655364:JYU655364 KIL655364:KIQ655364 KSH655364:KSM655364 LCD655364:LCI655364 LLZ655364:LME655364 LVV655364:LWA655364 MFR655364:MFW655364 MPN655364:MPS655364 MZJ655364:MZO655364 NJF655364:NJK655364 NTB655364:NTG655364 OCX655364:ODC655364 OMT655364:OMY655364 OWP655364:OWU655364 PGL655364:PGQ655364 PQH655364:PQM655364 QAD655364:QAI655364 QJZ655364:QKE655364 QTV655364:QUA655364 RDR655364:RDW655364 RNN655364:RNS655364 RXJ655364:RXO655364 SHF655364:SHK655364 SRB655364:SRG655364 TAX655364:TBC655364 TKT655364:TKY655364 TUP655364:TUU655364 UEL655364:UEQ655364 UOH655364:UOM655364 UYD655364:UYI655364 VHZ655364:VIE655364 VRV655364:VSA655364 WBR655364:WBW655364 WLN655364:WLS655364 WVJ655364:WVO655364 B720900:G720900 IX720900:JC720900 ST720900:SY720900 ACP720900:ACU720900 AML720900:AMQ720900 AWH720900:AWM720900 BGD720900:BGI720900 BPZ720900:BQE720900 BZV720900:CAA720900 CJR720900:CJW720900 CTN720900:CTS720900 DDJ720900:DDO720900 DNF720900:DNK720900 DXB720900:DXG720900 EGX720900:EHC720900 EQT720900:EQY720900 FAP720900:FAU720900 FKL720900:FKQ720900 FUH720900:FUM720900 GED720900:GEI720900 GNZ720900:GOE720900 GXV720900:GYA720900 HHR720900:HHW720900 HRN720900:HRS720900 IBJ720900:IBO720900 ILF720900:ILK720900 IVB720900:IVG720900 JEX720900:JFC720900 JOT720900:JOY720900 JYP720900:JYU720900 KIL720900:KIQ720900 KSH720900:KSM720900 LCD720900:LCI720900 LLZ720900:LME720900 LVV720900:LWA720900 MFR720900:MFW720900 MPN720900:MPS720900 MZJ720900:MZO720900 NJF720900:NJK720900 NTB720900:NTG720900 OCX720900:ODC720900 OMT720900:OMY720900 OWP720900:OWU720900 PGL720900:PGQ720900 PQH720900:PQM720900 QAD720900:QAI720900 QJZ720900:QKE720900 QTV720900:QUA720900 RDR720900:RDW720900 RNN720900:RNS720900 RXJ720900:RXO720900 SHF720900:SHK720900 SRB720900:SRG720900 TAX720900:TBC720900 TKT720900:TKY720900 TUP720900:TUU720900 UEL720900:UEQ720900 UOH720900:UOM720900 UYD720900:UYI720900 VHZ720900:VIE720900 VRV720900:VSA720900 WBR720900:WBW720900 WLN720900:WLS720900 WVJ720900:WVO720900 B786436:G786436 IX786436:JC786436 ST786436:SY786436 ACP786436:ACU786436 AML786436:AMQ786436 AWH786436:AWM786436 BGD786436:BGI786436 BPZ786436:BQE786436 BZV786436:CAA786436 CJR786436:CJW786436 CTN786436:CTS786436 DDJ786436:DDO786436 DNF786436:DNK786436 DXB786436:DXG786436 EGX786436:EHC786436 EQT786436:EQY786436 FAP786436:FAU786436 FKL786436:FKQ786436 FUH786436:FUM786436 GED786436:GEI786436 GNZ786436:GOE786436 GXV786436:GYA786436 HHR786436:HHW786436 HRN786436:HRS786436 IBJ786436:IBO786436 ILF786436:ILK786436 IVB786436:IVG786436 JEX786436:JFC786436 JOT786436:JOY786436 JYP786436:JYU786436 KIL786436:KIQ786436 KSH786436:KSM786436 LCD786436:LCI786436 LLZ786436:LME786436 LVV786436:LWA786436 MFR786436:MFW786436 MPN786436:MPS786436 MZJ786436:MZO786436 NJF786436:NJK786436 NTB786436:NTG786436 OCX786436:ODC786436 OMT786436:OMY786436 OWP786436:OWU786436 PGL786436:PGQ786436 PQH786436:PQM786436 QAD786436:QAI786436 QJZ786436:QKE786436 QTV786436:QUA786436 RDR786436:RDW786436 RNN786436:RNS786436 RXJ786436:RXO786436 SHF786436:SHK786436 SRB786436:SRG786436 TAX786436:TBC786436 TKT786436:TKY786436 TUP786436:TUU786436 UEL786436:UEQ786436 UOH786436:UOM786436 UYD786436:UYI786436 VHZ786436:VIE786436 VRV786436:VSA786436 WBR786436:WBW786436 WLN786436:WLS786436 WVJ786436:WVO786436 B851972:G851972 IX851972:JC851972 ST851972:SY851972 ACP851972:ACU851972 AML851972:AMQ851972 AWH851972:AWM851972 BGD851972:BGI851972 BPZ851972:BQE851972 BZV851972:CAA851972 CJR851972:CJW851972 CTN851972:CTS851972 DDJ851972:DDO851972 DNF851972:DNK851972 DXB851972:DXG851972 EGX851972:EHC851972 EQT851972:EQY851972 FAP851972:FAU851972 FKL851972:FKQ851972 FUH851972:FUM851972 GED851972:GEI851972 GNZ851972:GOE851972 GXV851972:GYA851972 HHR851972:HHW851972 HRN851972:HRS851972 IBJ851972:IBO851972 ILF851972:ILK851972 IVB851972:IVG851972 JEX851972:JFC851972 JOT851972:JOY851972 JYP851972:JYU851972 KIL851972:KIQ851972 KSH851972:KSM851972 LCD851972:LCI851972 LLZ851972:LME851972 LVV851972:LWA851972 MFR851972:MFW851972 MPN851972:MPS851972 MZJ851972:MZO851972 NJF851972:NJK851972 NTB851972:NTG851972 OCX851972:ODC851972 OMT851972:OMY851972 OWP851972:OWU851972 PGL851972:PGQ851972 PQH851972:PQM851972 QAD851972:QAI851972 QJZ851972:QKE851972 QTV851972:QUA851972 RDR851972:RDW851972 RNN851972:RNS851972 RXJ851972:RXO851972 SHF851972:SHK851972 SRB851972:SRG851972 TAX851972:TBC851972 TKT851972:TKY851972 TUP851972:TUU851972 UEL851972:UEQ851972 UOH851972:UOM851972 UYD851972:UYI851972 VHZ851972:VIE851972 VRV851972:VSA851972 WBR851972:WBW851972 WLN851972:WLS851972 WVJ851972:WVO851972 B917508:G917508 IX917508:JC917508 ST917508:SY917508 ACP917508:ACU917508 AML917508:AMQ917508 AWH917508:AWM917508 BGD917508:BGI917508 BPZ917508:BQE917508 BZV917508:CAA917508 CJR917508:CJW917508 CTN917508:CTS917508 DDJ917508:DDO917508 DNF917508:DNK917508 DXB917508:DXG917508 EGX917508:EHC917508 EQT917508:EQY917508 FAP917508:FAU917508 FKL917508:FKQ917508 FUH917508:FUM917508 GED917508:GEI917508 GNZ917508:GOE917508 GXV917508:GYA917508 HHR917508:HHW917508 HRN917508:HRS917508 IBJ917508:IBO917508 ILF917508:ILK917508 IVB917508:IVG917508 JEX917508:JFC917508 JOT917508:JOY917508 JYP917508:JYU917508 KIL917508:KIQ917508 KSH917508:KSM917508 LCD917508:LCI917508 LLZ917508:LME917508 LVV917508:LWA917508 MFR917508:MFW917508 MPN917508:MPS917508 MZJ917508:MZO917508 NJF917508:NJK917508 NTB917508:NTG917508 OCX917508:ODC917508 OMT917508:OMY917508 OWP917508:OWU917508 PGL917508:PGQ917508 PQH917508:PQM917508 QAD917508:QAI917508 QJZ917508:QKE917508 QTV917508:QUA917508 RDR917508:RDW917508 RNN917508:RNS917508 RXJ917508:RXO917508 SHF917508:SHK917508 SRB917508:SRG917508 TAX917508:TBC917508 TKT917508:TKY917508 TUP917508:TUU917508 UEL917508:UEQ917508 UOH917508:UOM917508 UYD917508:UYI917508 VHZ917508:VIE917508 VRV917508:VSA917508 WBR917508:WBW917508 WLN917508:WLS917508 WVJ917508:WVO917508 B983044:G983044 IX983044:JC983044 ST983044:SY983044 ACP983044:ACU983044 AML983044:AMQ983044 AWH983044:AWM983044 BGD983044:BGI983044 BPZ983044:BQE983044 BZV983044:CAA983044 CJR983044:CJW983044 CTN983044:CTS983044 DDJ983044:DDO983044 DNF983044:DNK983044 DXB983044:DXG983044 EGX983044:EHC983044 EQT983044:EQY983044 FAP983044:FAU983044 FKL983044:FKQ983044 FUH983044:FUM983044 GED983044:GEI983044 GNZ983044:GOE983044 GXV983044:GYA983044 HHR983044:HHW983044 HRN983044:HRS983044 IBJ983044:IBO983044 ILF983044:ILK983044 IVB983044:IVG983044 JEX983044:JFC983044 JOT983044:JOY983044 JYP983044:JYU983044 KIL983044:KIQ983044 KSH983044:KSM983044 LCD983044:LCI983044 LLZ983044:LME983044 LVV983044:LWA983044 MFR983044:MFW983044 MPN983044:MPS983044 MZJ983044:MZO983044 NJF983044:NJK983044 NTB983044:NTG983044 OCX983044:ODC983044 OMT983044:OMY983044 OWP983044:OWU983044 PGL983044:PGQ983044 PQH983044:PQM983044 QAD983044:QAI983044 QJZ983044:QKE983044 QTV983044:QUA983044 RDR983044:RDW983044 RNN983044:RNS983044 RXJ983044:RXO983044 SHF983044:SHK983044 SRB983044:SRG983044 TAX983044:TBC983044 TKT983044:TKY983044 TUP983044:TUU983044 UEL983044:UEQ983044 UOH983044:UOM983044 UYD983044:UYI983044 VHZ983044:VIE983044 VRV983044:VSA983044 WBR983044:WBW983044 WLN983044:WLS983044 WVJ983044:WVO983044 B65546:G65546 IX65546:JC65546 ST65546:SY65546 ACP65546:ACU65546 AML65546:AMQ65546 AWH65546:AWM65546 BGD65546:BGI65546 BPZ65546:BQE65546 BZV65546:CAA65546 CJR65546:CJW65546 CTN65546:CTS65546 DDJ65546:DDO65546 DNF65546:DNK65546 DXB65546:DXG65546 EGX65546:EHC65546 EQT65546:EQY65546 FAP65546:FAU65546 FKL65546:FKQ65546 FUH65546:FUM65546 GED65546:GEI65546 GNZ65546:GOE65546 GXV65546:GYA65546 HHR65546:HHW65546 HRN65546:HRS65546 IBJ65546:IBO65546 ILF65546:ILK65546 IVB65546:IVG65546 JEX65546:JFC65546 JOT65546:JOY65546 JYP65546:JYU65546 KIL65546:KIQ65546 KSH65546:KSM65546 LCD65546:LCI65546 LLZ65546:LME65546 LVV65546:LWA65546 MFR65546:MFW65546 MPN65546:MPS65546 MZJ65546:MZO65546 NJF65546:NJK65546 NTB65546:NTG65546 OCX65546:ODC65546 OMT65546:OMY65546 OWP65546:OWU65546 PGL65546:PGQ65546 PQH65546:PQM65546 QAD65546:QAI65546 QJZ65546:QKE65546 QTV65546:QUA65546 RDR65546:RDW65546 RNN65546:RNS65546 RXJ65546:RXO65546 SHF65546:SHK65546 SRB65546:SRG65546 TAX65546:TBC65546 TKT65546:TKY65546 TUP65546:TUU65546 UEL65546:UEQ65546 UOH65546:UOM65546 UYD65546:UYI65546 VHZ65546:VIE65546 VRV65546:VSA65546 WBR65546:WBW65546 WLN65546:WLS65546 WVJ65546:WVO65546 B131082:G131082 IX131082:JC131082 ST131082:SY131082 ACP131082:ACU131082 AML131082:AMQ131082 AWH131082:AWM131082 BGD131082:BGI131082 BPZ131082:BQE131082 BZV131082:CAA131082 CJR131082:CJW131082 CTN131082:CTS131082 DDJ131082:DDO131082 DNF131082:DNK131082 DXB131082:DXG131082 EGX131082:EHC131082 EQT131082:EQY131082 FAP131082:FAU131082 FKL131082:FKQ131082 FUH131082:FUM131082 GED131082:GEI131082 GNZ131082:GOE131082 GXV131082:GYA131082 HHR131082:HHW131082 HRN131082:HRS131082 IBJ131082:IBO131082 ILF131082:ILK131082 IVB131082:IVG131082 JEX131082:JFC131082 JOT131082:JOY131082 JYP131082:JYU131082 KIL131082:KIQ131082 KSH131082:KSM131082 LCD131082:LCI131082 LLZ131082:LME131082 LVV131082:LWA131082 MFR131082:MFW131082 MPN131082:MPS131082 MZJ131082:MZO131082 NJF131082:NJK131082 NTB131082:NTG131082 OCX131082:ODC131082 OMT131082:OMY131082 OWP131082:OWU131082 PGL131082:PGQ131082 PQH131082:PQM131082 QAD131082:QAI131082 QJZ131082:QKE131082 QTV131082:QUA131082 RDR131082:RDW131082 RNN131082:RNS131082 RXJ131082:RXO131082 SHF131082:SHK131082 SRB131082:SRG131082 TAX131082:TBC131082 TKT131082:TKY131082 TUP131082:TUU131082 UEL131082:UEQ131082 UOH131082:UOM131082 UYD131082:UYI131082 VHZ131082:VIE131082 VRV131082:VSA131082 WBR131082:WBW131082 WLN131082:WLS131082 WVJ131082:WVO131082 B196618:G196618 IX196618:JC196618 ST196618:SY196618 ACP196618:ACU196618 AML196618:AMQ196618 AWH196618:AWM196618 BGD196618:BGI196618 BPZ196618:BQE196618 BZV196618:CAA196618 CJR196618:CJW196618 CTN196618:CTS196618 DDJ196618:DDO196618 DNF196618:DNK196618 DXB196618:DXG196618 EGX196618:EHC196618 EQT196618:EQY196618 FAP196618:FAU196618 FKL196618:FKQ196618 FUH196618:FUM196618 GED196618:GEI196618 GNZ196618:GOE196618 GXV196618:GYA196618 HHR196618:HHW196618 HRN196618:HRS196618 IBJ196618:IBO196618 ILF196618:ILK196618 IVB196618:IVG196618 JEX196618:JFC196618 JOT196618:JOY196618 JYP196618:JYU196618 KIL196618:KIQ196618 KSH196618:KSM196618 LCD196618:LCI196618 LLZ196618:LME196618 LVV196618:LWA196618 MFR196618:MFW196618 MPN196618:MPS196618 MZJ196618:MZO196618 NJF196618:NJK196618 NTB196618:NTG196618 OCX196618:ODC196618 OMT196618:OMY196618 OWP196618:OWU196618 PGL196618:PGQ196618 PQH196618:PQM196618 QAD196618:QAI196618 QJZ196618:QKE196618 QTV196618:QUA196618 RDR196618:RDW196618 RNN196618:RNS196618 RXJ196618:RXO196618 SHF196618:SHK196618 SRB196618:SRG196618 TAX196618:TBC196618 TKT196618:TKY196618 TUP196618:TUU196618 UEL196618:UEQ196618 UOH196618:UOM196618 UYD196618:UYI196618 VHZ196618:VIE196618 VRV196618:VSA196618 WBR196618:WBW196618 WLN196618:WLS196618 WVJ196618:WVO196618 B262154:G262154 IX262154:JC262154 ST262154:SY262154 ACP262154:ACU262154 AML262154:AMQ262154 AWH262154:AWM262154 BGD262154:BGI262154 BPZ262154:BQE262154 BZV262154:CAA262154 CJR262154:CJW262154 CTN262154:CTS262154 DDJ262154:DDO262154 DNF262154:DNK262154 DXB262154:DXG262154 EGX262154:EHC262154 EQT262154:EQY262154 FAP262154:FAU262154 FKL262154:FKQ262154 FUH262154:FUM262154 GED262154:GEI262154 GNZ262154:GOE262154 GXV262154:GYA262154 HHR262154:HHW262154 HRN262154:HRS262154 IBJ262154:IBO262154 ILF262154:ILK262154 IVB262154:IVG262154 JEX262154:JFC262154 JOT262154:JOY262154 JYP262154:JYU262154 KIL262154:KIQ262154 KSH262154:KSM262154 LCD262154:LCI262154 LLZ262154:LME262154 LVV262154:LWA262154 MFR262154:MFW262154 MPN262154:MPS262154 MZJ262154:MZO262154 NJF262154:NJK262154 NTB262154:NTG262154 OCX262154:ODC262154 OMT262154:OMY262154 OWP262154:OWU262154 PGL262154:PGQ262154 PQH262154:PQM262154 QAD262154:QAI262154 QJZ262154:QKE262154 QTV262154:QUA262154 RDR262154:RDW262154 RNN262154:RNS262154 RXJ262154:RXO262154 SHF262154:SHK262154 SRB262154:SRG262154 TAX262154:TBC262154 TKT262154:TKY262154 TUP262154:TUU262154 UEL262154:UEQ262154 UOH262154:UOM262154 UYD262154:UYI262154 VHZ262154:VIE262154 VRV262154:VSA262154 WBR262154:WBW262154 WLN262154:WLS262154 WVJ262154:WVO262154 B327690:G327690 IX327690:JC327690 ST327690:SY327690 ACP327690:ACU327690 AML327690:AMQ327690 AWH327690:AWM327690 BGD327690:BGI327690 BPZ327690:BQE327690 BZV327690:CAA327690 CJR327690:CJW327690 CTN327690:CTS327690 DDJ327690:DDO327690 DNF327690:DNK327690 DXB327690:DXG327690 EGX327690:EHC327690 EQT327690:EQY327690 FAP327690:FAU327690 FKL327690:FKQ327690 FUH327690:FUM327690 GED327690:GEI327690 GNZ327690:GOE327690 GXV327690:GYA327690 HHR327690:HHW327690 HRN327690:HRS327690 IBJ327690:IBO327690 ILF327690:ILK327690 IVB327690:IVG327690 JEX327690:JFC327690 JOT327690:JOY327690 JYP327690:JYU327690 KIL327690:KIQ327690 KSH327690:KSM327690 LCD327690:LCI327690 LLZ327690:LME327690 LVV327690:LWA327690 MFR327690:MFW327690 MPN327690:MPS327690 MZJ327690:MZO327690 NJF327690:NJK327690 NTB327690:NTG327690 OCX327690:ODC327690 OMT327690:OMY327690 OWP327690:OWU327690 PGL327690:PGQ327690 PQH327690:PQM327690 QAD327690:QAI327690 QJZ327690:QKE327690 QTV327690:QUA327690 RDR327690:RDW327690 RNN327690:RNS327690 RXJ327690:RXO327690 SHF327690:SHK327690 SRB327690:SRG327690 TAX327690:TBC327690 TKT327690:TKY327690 TUP327690:TUU327690 UEL327690:UEQ327690 UOH327690:UOM327690 UYD327690:UYI327690 VHZ327690:VIE327690 VRV327690:VSA327690 WBR327690:WBW327690 WLN327690:WLS327690 WVJ327690:WVO327690 B393226:G393226 IX393226:JC393226 ST393226:SY393226 ACP393226:ACU393226 AML393226:AMQ393226 AWH393226:AWM393226 BGD393226:BGI393226 BPZ393226:BQE393226 BZV393226:CAA393226 CJR393226:CJW393226 CTN393226:CTS393226 DDJ393226:DDO393226 DNF393226:DNK393226 DXB393226:DXG393226 EGX393226:EHC393226 EQT393226:EQY393226 FAP393226:FAU393226 FKL393226:FKQ393226 FUH393226:FUM393226 GED393226:GEI393226 GNZ393226:GOE393226 GXV393226:GYA393226 HHR393226:HHW393226 HRN393226:HRS393226 IBJ393226:IBO393226 ILF393226:ILK393226 IVB393226:IVG393226 JEX393226:JFC393226 JOT393226:JOY393226 JYP393226:JYU393226 KIL393226:KIQ393226 KSH393226:KSM393226 LCD393226:LCI393226 LLZ393226:LME393226 LVV393226:LWA393226 MFR393226:MFW393226 MPN393226:MPS393226 MZJ393226:MZO393226 NJF393226:NJK393226 NTB393226:NTG393226 OCX393226:ODC393226 OMT393226:OMY393226 OWP393226:OWU393226 PGL393226:PGQ393226 PQH393226:PQM393226 QAD393226:QAI393226 QJZ393226:QKE393226 QTV393226:QUA393226 RDR393226:RDW393226 RNN393226:RNS393226 RXJ393226:RXO393226 SHF393226:SHK393226 SRB393226:SRG393226 TAX393226:TBC393226 TKT393226:TKY393226 TUP393226:TUU393226 UEL393226:UEQ393226 UOH393226:UOM393226 UYD393226:UYI393226 VHZ393226:VIE393226 VRV393226:VSA393226 WBR393226:WBW393226 WLN393226:WLS393226 WVJ393226:WVO393226 B458762:G458762 IX458762:JC458762 ST458762:SY458762 ACP458762:ACU458762 AML458762:AMQ458762 AWH458762:AWM458762 BGD458762:BGI458762 BPZ458762:BQE458762 BZV458762:CAA458762 CJR458762:CJW458762 CTN458762:CTS458762 DDJ458762:DDO458762 DNF458762:DNK458762 DXB458762:DXG458762 EGX458762:EHC458762 EQT458762:EQY458762 FAP458762:FAU458762 FKL458762:FKQ458762 FUH458762:FUM458762 GED458762:GEI458762 GNZ458762:GOE458762 GXV458762:GYA458762 HHR458762:HHW458762 HRN458762:HRS458762 IBJ458762:IBO458762 ILF458762:ILK458762 IVB458762:IVG458762 JEX458762:JFC458762 JOT458762:JOY458762 JYP458762:JYU458762 KIL458762:KIQ458762 KSH458762:KSM458762 LCD458762:LCI458762 LLZ458762:LME458762 LVV458762:LWA458762 MFR458762:MFW458762 MPN458762:MPS458762 MZJ458762:MZO458762 NJF458762:NJK458762 NTB458762:NTG458762 OCX458762:ODC458762 OMT458762:OMY458762 OWP458762:OWU458762 PGL458762:PGQ458762 PQH458762:PQM458762 QAD458762:QAI458762 QJZ458762:QKE458762 QTV458762:QUA458762 RDR458762:RDW458762 RNN458762:RNS458762 RXJ458762:RXO458762 SHF458762:SHK458762 SRB458762:SRG458762 TAX458762:TBC458762 TKT458762:TKY458762 TUP458762:TUU458762 UEL458762:UEQ458762 UOH458762:UOM458762 UYD458762:UYI458762 VHZ458762:VIE458762 VRV458762:VSA458762 WBR458762:WBW458762 WLN458762:WLS458762 WVJ458762:WVO458762 B524298:G524298 IX524298:JC524298 ST524298:SY524298 ACP524298:ACU524298 AML524298:AMQ524298 AWH524298:AWM524298 BGD524298:BGI524298 BPZ524298:BQE524298 BZV524298:CAA524298 CJR524298:CJW524298 CTN524298:CTS524298 DDJ524298:DDO524298 DNF524298:DNK524298 DXB524298:DXG524298 EGX524298:EHC524298 EQT524298:EQY524298 FAP524298:FAU524298 FKL524298:FKQ524298 FUH524298:FUM524298 GED524298:GEI524298 GNZ524298:GOE524298 GXV524298:GYA524298 HHR524298:HHW524298 HRN524298:HRS524298 IBJ524298:IBO524298 ILF524298:ILK524298 IVB524298:IVG524298 JEX524298:JFC524298 JOT524298:JOY524298 JYP524298:JYU524298 KIL524298:KIQ524298 KSH524298:KSM524298 LCD524298:LCI524298 LLZ524298:LME524298 LVV524298:LWA524298 MFR524298:MFW524298 MPN524298:MPS524298 MZJ524298:MZO524298 NJF524298:NJK524298 NTB524298:NTG524298 OCX524298:ODC524298 OMT524298:OMY524298 OWP524298:OWU524298 PGL524298:PGQ524298 PQH524298:PQM524298 QAD524298:QAI524298 QJZ524298:QKE524298 QTV524298:QUA524298 RDR524298:RDW524298 RNN524298:RNS524298 RXJ524298:RXO524298 SHF524298:SHK524298 SRB524298:SRG524298 TAX524298:TBC524298 TKT524298:TKY524298 TUP524298:TUU524298 UEL524298:UEQ524298 UOH524298:UOM524298 UYD524298:UYI524298 VHZ524298:VIE524298 VRV524298:VSA524298 WBR524298:WBW524298 WLN524298:WLS524298 WVJ524298:WVO524298 B589834:G589834 IX589834:JC589834 ST589834:SY589834 ACP589834:ACU589834 AML589834:AMQ589834 AWH589834:AWM589834 BGD589834:BGI589834 BPZ589834:BQE589834 BZV589834:CAA589834 CJR589834:CJW589834 CTN589834:CTS589834 DDJ589834:DDO589834 DNF589834:DNK589834 DXB589834:DXG589834 EGX589834:EHC589834 EQT589834:EQY589834 FAP589834:FAU589834 FKL589834:FKQ589834 FUH589834:FUM589834 GED589834:GEI589834 GNZ589834:GOE589834 GXV589834:GYA589834 HHR589834:HHW589834 HRN589834:HRS589834 IBJ589834:IBO589834 ILF589834:ILK589834 IVB589834:IVG589834 JEX589834:JFC589834 JOT589834:JOY589834 JYP589834:JYU589834 KIL589834:KIQ589834 KSH589834:KSM589834 LCD589834:LCI589834 LLZ589834:LME589834 LVV589834:LWA589834 MFR589834:MFW589834 MPN589834:MPS589834 MZJ589834:MZO589834 NJF589834:NJK589834 NTB589834:NTG589834 OCX589834:ODC589834 OMT589834:OMY589834 OWP589834:OWU589834 PGL589834:PGQ589834 PQH589834:PQM589834 QAD589834:QAI589834 QJZ589834:QKE589834 QTV589834:QUA589834 RDR589834:RDW589834 RNN589834:RNS589834 RXJ589834:RXO589834 SHF589834:SHK589834 SRB589834:SRG589834 TAX589834:TBC589834 TKT589834:TKY589834 TUP589834:TUU589834 UEL589834:UEQ589834 UOH589834:UOM589834 UYD589834:UYI589834 VHZ589834:VIE589834 VRV589834:VSA589834 WBR589834:WBW589834 WLN589834:WLS589834 WVJ589834:WVO589834 B655370:G655370 IX655370:JC655370 ST655370:SY655370 ACP655370:ACU655370 AML655370:AMQ655370 AWH655370:AWM655370 BGD655370:BGI655370 BPZ655370:BQE655370 BZV655370:CAA655370 CJR655370:CJW655370 CTN655370:CTS655370 DDJ655370:DDO655370 DNF655370:DNK655370 DXB655370:DXG655370 EGX655370:EHC655370 EQT655370:EQY655370 FAP655370:FAU655370 FKL655370:FKQ655370 FUH655370:FUM655370 GED655370:GEI655370 GNZ655370:GOE655370 GXV655370:GYA655370 HHR655370:HHW655370 HRN655370:HRS655370 IBJ655370:IBO655370 ILF655370:ILK655370 IVB655370:IVG655370 JEX655370:JFC655370 JOT655370:JOY655370 JYP655370:JYU655370 KIL655370:KIQ655370 KSH655370:KSM655370 LCD655370:LCI655370 LLZ655370:LME655370 LVV655370:LWA655370 MFR655370:MFW655370 MPN655370:MPS655370 MZJ655370:MZO655370 NJF655370:NJK655370 NTB655370:NTG655370 OCX655370:ODC655370 OMT655370:OMY655370 OWP655370:OWU655370 PGL655370:PGQ655370 PQH655370:PQM655370 QAD655370:QAI655370 QJZ655370:QKE655370 QTV655370:QUA655370 RDR655370:RDW655370 RNN655370:RNS655370 RXJ655370:RXO655370 SHF655370:SHK655370 SRB655370:SRG655370 TAX655370:TBC655370 TKT655370:TKY655370 TUP655370:TUU655370 UEL655370:UEQ655370 UOH655370:UOM655370 UYD655370:UYI655370 VHZ655370:VIE655370 VRV655370:VSA655370 WBR655370:WBW655370 WLN655370:WLS655370 WVJ655370:WVO655370 B720906:G720906 IX720906:JC720906 ST720906:SY720906 ACP720906:ACU720906 AML720906:AMQ720906 AWH720906:AWM720906 BGD720906:BGI720906 BPZ720906:BQE720906 BZV720906:CAA720906 CJR720906:CJW720906 CTN720906:CTS720906 DDJ720906:DDO720906 DNF720906:DNK720906 DXB720906:DXG720906 EGX720906:EHC720906 EQT720906:EQY720906 FAP720906:FAU720906 FKL720906:FKQ720906 FUH720906:FUM720906 GED720906:GEI720906 GNZ720906:GOE720906 GXV720906:GYA720906 HHR720906:HHW720906 HRN720906:HRS720906 IBJ720906:IBO720906 ILF720906:ILK720906 IVB720906:IVG720906 JEX720906:JFC720906 JOT720906:JOY720906 JYP720906:JYU720906 KIL720906:KIQ720906 KSH720906:KSM720906 LCD720906:LCI720906 LLZ720906:LME720906 LVV720906:LWA720906 MFR720906:MFW720906 MPN720906:MPS720906 MZJ720906:MZO720906 NJF720906:NJK720906 NTB720906:NTG720906 OCX720906:ODC720906 OMT720906:OMY720906 OWP720906:OWU720906 PGL720906:PGQ720906 PQH720906:PQM720906 QAD720906:QAI720906 QJZ720906:QKE720906 QTV720906:QUA720906 RDR720906:RDW720906 RNN720906:RNS720906 RXJ720906:RXO720906 SHF720906:SHK720906 SRB720906:SRG720906 TAX720906:TBC720906 TKT720906:TKY720906 TUP720906:TUU720906 UEL720906:UEQ720906 UOH720906:UOM720906 UYD720906:UYI720906 VHZ720906:VIE720906 VRV720906:VSA720906 WBR720906:WBW720906 WLN720906:WLS720906 WVJ720906:WVO720906 B786442:G786442 IX786442:JC786442 ST786442:SY786442 ACP786442:ACU786442 AML786442:AMQ786442 AWH786442:AWM786442 BGD786442:BGI786442 BPZ786442:BQE786442 BZV786442:CAA786442 CJR786442:CJW786442 CTN786442:CTS786442 DDJ786442:DDO786442 DNF786442:DNK786442 DXB786442:DXG786442 EGX786442:EHC786442 EQT786442:EQY786442 FAP786442:FAU786442 FKL786442:FKQ786442 FUH786442:FUM786442 GED786442:GEI786442 GNZ786442:GOE786442 GXV786442:GYA786442 HHR786442:HHW786442 HRN786442:HRS786442 IBJ786442:IBO786442 ILF786442:ILK786442 IVB786442:IVG786442 JEX786442:JFC786442 JOT786442:JOY786442 JYP786442:JYU786442 KIL786442:KIQ786442 KSH786442:KSM786442 LCD786442:LCI786442 LLZ786442:LME786442 LVV786442:LWA786442 MFR786442:MFW786442 MPN786442:MPS786442 MZJ786442:MZO786442 NJF786442:NJK786442 NTB786442:NTG786442 OCX786442:ODC786442 OMT786442:OMY786442 OWP786442:OWU786442 PGL786442:PGQ786442 PQH786442:PQM786442 QAD786442:QAI786442 QJZ786442:QKE786442 QTV786442:QUA786442 RDR786442:RDW786442 RNN786442:RNS786442 RXJ786442:RXO786442 SHF786442:SHK786442 SRB786442:SRG786442 TAX786442:TBC786442 TKT786442:TKY786442 TUP786442:TUU786442 UEL786442:UEQ786442 UOH786442:UOM786442 UYD786442:UYI786442 VHZ786442:VIE786442 VRV786442:VSA786442 WBR786442:WBW786442 WLN786442:WLS786442 WVJ786442:WVO786442 B851978:G851978 IX851978:JC851978 ST851978:SY851978 ACP851978:ACU851978 AML851978:AMQ851978 AWH851978:AWM851978 BGD851978:BGI851978 BPZ851978:BQE851978 BZV851978:CAA851978 CJR851978:CJW851978 CTN851978:CTS851978 DDJ851978:DDO851978 DNF851978:DNK851978 DXB851978:DXG851978 EGX851978:EHC851978 EQT851978:EQY851978 FAP851978:FAU851978 FKL851978:FKQ851978 FUH851978:FUM851978 GED851978:GEI851978 GNZ851978:GOE851978 GXV851978:GYA851978 HHR851978:HHW851978 HRN851978:HRS851978 IBJ851978:IBO851978 ILF851978:ILK851978 IVB851978:IVG851978 JEX851978:JFC851978 JOT851978:JOY851978 JYP851978:JYU851978 KIL851978:KIQ851978 KSH851978:KSM851978 LCD851978:LCI851978 LLZ851978:LME851978 LVV851978:LWA851978 MFR851978:MFW851978 MPN851978:MPS851978 MZJ851978:MZO851978 NJF851978:NJK851978 NTB851978:NTG851978 OCX851978:ODC851978 OMT851978:OMY851978 OWP851978:OWU851978 PGL851978:PGQ851978 PQH851978:PQM851978 QAD851978:QAI851978 QJZ851978:QKE851978 QTV851978:QUA851978 RDR851978:RDW851978 RNN851978:RNS851978 RXJ851978:RXO851978 SHF851978:SHK851978 SRB851978:SRG851978 TAX851978:TBC851978 TKT851978:TKY851978 TUP851978:TUU851978 UEL851978:UEQ851978 UOH851978:UOM851978 UYD851978:UYI851978 VHZ851978:VIE851978 VRV851978:VSA851978 WBR851978:WBW851978 WLN851978:WLS851978 WVJ851978:WVO851978 B917514:G917514 IX917514:JC917514 ST917514:SY917514 ACP917514:ACU917514 AML917514:AMQ917514 AWH917514:AWM917514 BGD917514:BGI917514 BPZ917514:BQE917514 BZV917514:CAA917514 CJR917514:CJW917514 CTN917514:CTS917514 DDJ917514:DDO917514 DNF917514:DNK917514 DXB917514:DXG917514 EGX917514:EHC917514 EQT917514:EQY917514 FAP917514:FAU917514 FKL917514:FKQ917514 FUH917514:FUM917514 GED917514:GEI917514 GNZ917514:GOE917514 GXV917514:GYA917514 HHR917514:HHW917514 HRN917514:HRS917514 IBJ917514:IBO917514 ILF917514:ILK917514 IVB917514:IVG917514 JEX917514:JFC917514 JOT917514:JOY917514 JYP917514:JYU917514 KIL917514:KIQ917514 KSH917514:KSM917514 LCD917514:LCI917514 LLZ917514:LME917514 LVV917514:LWA917514 MFR917514:MFW917514 MPN917514:MPS917514 MZJ917514:MZO917514 NJF917514:NJK917514 NTB917514:NTG917514 OCX917514:ODC917514 OMT917514:OMY917514 OWP917514:OWU917514 PGL917514:PGQ917514 PQH917514:PQM917514 QAD917514:QAI917514 QJZ917514:QKE917514 QTV917514:QUA917514 RDR917514:RDW917514 RNN917514:RNS917514 RXJ917514:RXO917514 SHF917514:SHK917514 SRB917514:SRG917514 TAX917514:TBC917514 TKT917514:TKY917514 TUP917514:TUU917514 UEL917514:UEQ917514 UOH917514:UOM917514 UYD917514:UYI917514 VHZ917514:VIE917514 VRV917514:VSA917514 WBR917514:WBW917514 WLN917514:WLS917514 WVJ917514:WVO917514 B983050:G983050 IX983050:JC983050 ST983050:SY983050 ACP983050:ACU983050 AML983050:AMQ983050 AWH983050:AWM983050 BGD983050:BGI983050 BPZ983050:BQE983050 BZV983050:CAA983050 CJR983050:CJW983050 CTN983050:CTS983050 DDJ983050:DDO983050 DNF983050:DNK983050 DXB983050:DXG983050 EGX983050:EHC983050 EQT983050:EQY983050 FAP983050:FAU983050 FKL983050:FKQ983050 FUH983050:FUM983050 GED983050:GEI983050 GNZ983050:GOE983050 GXV983050:GYA983050 HHR983050:HHW983050 HRN983050:HRS983050 IBJ983050:IBO983050 ILF983050:ILK983050 IVB983050:IVG983050 JEX983050:JFC983050 JOT983050:JOY983050 JYP983050:JYU983050 KIL983050:KIQ983050 KSH983050:KSM983050 LCD983050:LCI983050 LLZ983050:LME983050 LVV983050:LWA983050 MFR983050:MFW983050 MPN983050:MPS983050 MZJ983050:MZO983050 NJF983050:NJK983050 NTB983050:NTG983050 OCX983050:ODC983050 OMT983050:OMY983050 OWP983050:OWU983050 PGL983050:PGQ983050 PQH983050:PQM983050 QAD983050:QAI983050 QJZ983050:QKE983050 QTV983050:QUA983050 RDR983050:RDW983050 RNN983050:RNS983050 RXJ983050:RXO983050 SHF983050:SHK983050 SRB983050:SRG983050 TAX983050:TBC983050 TKT983050:TKY983050 TUP983050:TUU983050 UEL983050:UEQ983050 UOH983050:UOM983050 UYD983050:UYI983050 VHZ983050:VIE983050 VRV983050:VSA983050 WBR983050:WBW983050 WLN983050:WLS983050 WVJ983050:WVO983050 B65552:G65552 IX65552:JC65552 ST65552:SY65552 ACP65552:ACU65552 AML65552:AMQ65552 AWH65552:AWM65552 BGD65552:BGI65552 BPZ65552:BQE65552 BZV65552:CAA65552 CJR65552:CJW65552 CTN65552:CTS65552 DDJ65552:DDO65552 DNF65552:DNK65552 DXB65552:DXG65552 EGX65552:EHC65552 EQT65552:EQY65552 FAP65552:FAU65552 FKL65552:FKQ65552 FUH65552:FUM65552 GED65552:GEI65552 GNZ65552:GOE65552 GXV65552:GYA65552 HHR65552:HHW65552 HRN65552:HRS65552 IBJ65552:IBO65552 ILF65552:ILK65552 IVB65552:IVG65552 JEX65552:JFC65552 JOT65552:JOY65552 JYP65552:JYU65552 KIL65552:KIQ65552 KSH65552:KSM65552 LCD65552:LCI65552 LLZ65552:LME65552 LVV65552:LWA65552 MFR65552:MFW65552 MPN65552:MPS65552 MZJ65552:MZO65552 NJF65552:NJK65552 NTB65552:NTG65552 OCX65552:ODC65552 OMT65552:OMY65552 OWP65552:OWU65552 PGL65552:PGQ65552 PQH65552:PQM65552 QAD65552:QAI65552 QJZ65552:QKE65552 QTV65552:QUA65552 RDR65552:RDW65552 RNN65552:RNS65552 RXJ65552:RXO65552 SHF65552:SHK65552 SRB65552:SRG65552 TAX65552:TBC65552 TKT65552:TKY65552 TUP65552:TUU65552 UEL65552:UEQ65552 UOH65552:UOM65552 UYD65552:UYI65552 VHZ65552:VIE65552 VRV65552:VSA65552 WBR65552:WBW65552 WLN65552:WLS65552 WVJ65552:WVO65552 B131088:G131088 IX131088:JC131088 ST131088:SY131088 ACP131088:ACU131088 AML131088:AMQ131088 AWH131088:AWM131088 BGD131088:BGI131088 BPZ131088:BQE131088 BZV131088:CAA131088 CJR131088:CJW131088 CTN131088:CTS131088 DDJ131088:DDO131088 DNF131088:DNK131088 DXB131088:DXG131088 EGX131088:EHC131088 EQT131088:EQY131088 FAP131088:FAU131088 FKL131088:FKQ131088 FUH131088:FUM131088 GED131088:GEI131088 GNZ131088:GOE131088 GXV131088:GYA131088 HHR131088:HHW131088 HRN131088:HRS131088 IBJ131088:IBO131088 ILF131088:ILK131088 IVB131088:IVG131088 JEX131088:JFC131088 JOT131088:JOY131088 JYP131088:JYU131088 KIL131088:KIQ131088 KSH131088:KSM131088 LCD131088:LCI131088 LLZ131088:LME131088 LVV131088:LWA131088 MFR131088:MFW131088 MPN131088:MPS131088 MZJ131088:MZO131088 NJF131088:NJK131088 NTB131088:NTG131088 OCX131088:ODC131088 OMT131088:OMY131088 OWP131088:OWU131088 PGL131088:PGQ131088 PQH131088:PQM131088 QAD131088:QAI131088 QJZ131088:QKE131088 QTV131088:QUA131088 RDR131088:RDW131088 RNN131088:RNS131088 RXJ131088:RXO131088 SHF131088:SHK131088 SRB131088:SRG131088 TAX131088:TBC131088 TKT131088:TKY131088 TUP131088:TUU131088 UEL131088:UEQ131088 UOH131088:UOM131088 UYD131088:UYI131088 VHZ131088:VIE131088 VRV131088:VSA131088 WBR131088:WBW131088 WLN131088:WLS131088 WVJ131088:WVO131088 B196624:G196624 IX196624:JC196624 ST196624:SY196624 ACP196624:ACU196624 AML196624:AMQ196624 AWH196624:AWM196624 BGD196624:BGI196624 BPZ196624:BQE196624 BZV196624:CAA196624 CJR196624:CJW196624 CTN196624:CTS196624 DDJ196624:DDO196624 DNF196624:DNK196624 DXB196624:DXG196624 EGX196624:EHC196624 EQT196624:EQY196624 FAP196624:FAU196624 FKL196624:FKQ196624 FUH196624:FUM196624 GED196624:GEI196624 GNZ196624:GOE196624 GXV196624:GYA196624 HHR196624:HHW196624 HRN196624:HRS196624 IBJ196624:IBO196624 ILF196624:ILK196624 IVB196624:IVG196624 JEX196624:JFC196624 JOT196624:JOY196624 JYP196624:JYU196624 KIL196624:KIQ196624 KSH196624:KSM196624 LCD196624:LCI196624 LLZ196624:LME196624 LVV196624:LWA196624 MFR196624:MFW196624 MPN196624:MPS196624 MZJ196624:MZO196624 NJF196624:NJK196624 NTB196624:NTG196624 OCX196624:ODC196624 OMT196624:OMY196624 OWP196624:OWU196624 PGL196624:PGQ196624 PQH196624:PQM196624 QAD196624:QAI196624 QJZ196624:QKE196624 QTV196624:QUA196624 RDR196624:RDW196624 RNN196624:RNS196624 RXJ196624:RXO196624 SHF196624:SHK196624 SRB196624:SRG196624 TAX196624:TBC196624 TKT196624:TKY196624 TUP196624:TUU196624 UEL196624:UEQ196624 UOH196624:UOM196624 UYD196624:UYI196624 VHZ196624:VIE196624 VRV196624:VSA196624 WBR196624:WBW196624 WLN196624:WLS196624 WVJ196624:WVO196624 B262160:G262160 IX262160:JC262160 ST262160:SY262160 ACP262160:ACU262160 AML262160:AMQ262160 AWH262160:AWM262160 BGD262160:BGI262160 BPZ262160:BQE262160 BZV262160:CAA262160 CJR262160:CJW262160 CTN262160:CTS262160 DDJ262160:DDO262160 DNF262160:DNK262160 DXB262160:DXG262160 EGX262160:EHC262160 EQT262160:EQY262160 FAP262160:FAU262160 FKL262160:FKQ262160 FUH262160:FUM262160 GED262160:GEI262160 GNZ262160:GOE262160 GXV262160:GYA262160 HHR262160:HHW262160 HRN262160:HRS262160 IBJ262160:IBO262160 ILF262160:ILK262160 IVB262160:IVG262160 JEX262160:JFC262160 JOT262160:JOY262160 JYP262160:JYU262160 KIL262160:KIQ262160 KSH262160:KSM262160 LCD262160:LCI262160 LLZ262160:LME262160 LVV262160:LWA262160 MFR262160:MFW262160 MPN262160:MPS262160 MZJ262160:MZO262160 NJF262160:NJK262160 NTB262160:NTG262160 OCX262160:ODC262160 OMT262160:OMY262160 OWP262160:OWU262160 PGL262160:PGQ262160 PQH262160:PQM262160 QAD262160:QAI262160 QJZ262160:QKE262160 QTV262160:QUA262160 RDR262160:RDW262160 RNN262160:RNS262160 RXJ262160:RXO262160 SHF262160:SHK262160 SRB262160:SRG262160 TAX262160:TBC262160 TKT262160:TKY262160 TUP262160:TUU262160 UEL262160:UEQ262160 UOH262160:UOM262160 UYD262160:UYI262160 VHZ262160:VIE262160 VRV262160:VSA262160 WBR262160:WBW262160 WLN262160:WLS262160 WVJ262160:WVO262160 B327696:G327696 IX327696:JC327696 ST327696:SY327696 ACP327696:ACU327696 AML327696:AMQ327696 AWH327696:AWM327696 BGD327696:BGI327696 BPZ327696:BQE327696 BZV327696:CAA327696 CJR327696:CJW327696 CTN327696:CTS327696 DDJ327696:DDO327696 DNF327696:DNK327696 DXB327696:DXG327696 EGX327696:EHC327696 EQT327696:EQY327696 FAP327696:FAU327696 FKL327696:FKQ327696 FUH327696:FUM327696 GED327696:GEI327696 GNZ327696:GOE327696 GXV327696:GYA327696 HHR327696:HHW327696 HRN327696:HRS327696 IBJ327696:IBO327696 ILF327696:ILK327696 IVB327696:IVG327696 JEX327696:JFC327696 JOT327696:JOY327696 JYP327696:JYU327696 KIL327696:KIQ327696 KSH327696:KSM327696 LCD327696:LCI327696 LLZ327696:LME327696 LVV327696:LWA327696 MFR327696:MFW327696 MPN327696:MPS327696 MZJ327696:MZO327696 NJF327696:NJK327696 NTB327696:NTG327696 OCX327696:ODC327696 OMT327696:OMY327696 OWP327696:OWU327696 PGL327696:PGQ327696 PQH327696:PQM327696 QAD327696:QAI327696 QJZ327696:QKE327696 QTV327696:QUA327696 RDR327696:RDW327696 RNN327696:RNS327696 RXJ327696:RXO327696 SHF327696:SHK327696 SRB327696:SRG327696 TAX327696:TBC327696 TKT327696:TKY327696 TUP327696:TUU327696 UEL327696:UEQ327696 UOH327696:UOM327696 UYD327696:UYI327696 VHZ327696:VIE327696 VRV327696:VSA327696 WBR327696:WBW327696 WLN327696:WLS327696 WVJ327696:WVO327696 B393232:G393232 IX393232:JC393232 ST393232:SY393232 ACP393232:ACU393232 AML393232:AMQ393232 AWH393232:AWM393232 BGD393232:BGI393232 BPZ393232:BQE393232 BZV393232:CAA393232 CJR393232:CJW393232 CTN393232:CTS393232 DDJ393232:DDO393232 DNF393232:DNK393232 DXB393232:DXG393232 EGX393232:EHC393232 EQT393232:EQY393232 FAP393232:FAU393232 FKL393232:FKQ393232 FUH393232:FUM393232 GED393232:GEI393232 GNZ393232:GOE393232 GXV393232:GYA393232 HHR393232:HHW393232 HRN393232:HRS393232 IBJ393232:IBO393232 ILF393232:ILK393232 IVB393232:IVG393232 JEX393232:JFC393232 JOT393232:JOY393232 JYP393232:JYU393232 KIL393232:KIQ393232 KSH393232:KSM393232 LCD393232:LCI393232 LLZ393232:LME393232 LVV393232:LWA393232 MFR393232:MFW393232 MPN393232:MPS393232 MZJ393232:MZO393232 NJF393232:NJK393232 NTB393232:NTG393232 OCX393232:ODC393232 OMT393232:OMY393232 OWP393232:OWU393232 PGL393232:PGQ393232 PQH393232:PQM393232 QAD393232:QAI393232 QJZ393232:QKE393232 QTV393232:QUA393232 RDR393232:RDW393232 RNN393232:RNS393232 RXJ393232:RXO393232 SHF393232:SHK393232 SRB393232:SRG393232 TAX393232:TBC393232 TKT393232:TKY393232 TUP393232:TUU393232 UEL393232:UEQ393232 UOH393232:UOM393232 UYD393232:UYI393232 VHZ393232:VIE393232 VRV393232:VSA393232 WBR393232:WBW393232 WLN393232:WLS393232 WVJ393232:WVO393232 B458768:G458768 IX458768:JC458768 ST458768:SY458768 ACP458768:ACU458768 AML458768:AMQ458768 AWH458768:AWM458768 BGD458768:BGI458768 BPZ458768:BQE458768 BZV458768:CAA458768 CJR458768:CJW458768 CTN458768:CTS458768 DDJ458768:DDO458768 DNF458768:DNK458768 DXB458768:DXG458768 EGX458768:EHC458768 EQT458768:EQY458768 FAP458768:FAU458768 FKL458768:FKQ458768 FUH458768:FUM458768 GED458768:GEI458768 GNZ458768:GOE458768 GXV458768:GYA458768 HHR458768:HHW458768 HRN458768:HRS458768 IBJ458768:IBO458768 ILF458768:ILK458768 IVB458768:IVG458768 JEX458768:JFC458768 JOT458768:JOY458768 JYP458768:JYU458768 KIL458768:KIQ458768 KSH458768:KSM458768 LCD458768:LCI458768 LLZ458768:LME458768 LVV458768:LWA458768 MFR458768:MFW458768 MPN458768:MPS458768 MZJ458768:MZO458768 NJF458768:NJK458768 NTB458768:NTG458768 OCX458768:ODC458768 OMT458768:OMY458768 OWP458768:OWU458768 PGL458768:PGQ458768 PQH458768:PQM458768 QAD458768:QAI458768 QJZ458768:QKE458768 QTV458768:QUA458768 RDR458768:RDW458768 RNN458768:RNS458768 RXJ458768:RXO458768 SHF458768:SHK458768 SRB458768:SRG458768 TAX458768:TBC458768 TKT458768:TKY458768 TUP458768:TUU458768 UEL458768:UEQ458768 UOH458768:UOM458768 UYD458768:UYI458768 VHZ458768:VIE458768 VRV458768:VSA458768 WBR458768:WBW458768 WLN458768:WLS458768 WVJ458768:WVO458768 B524304:G524304 IX524304:JC524304 ST524304:SY524304 ACP524304:ACU524304 AML524304:AMQ524304 AWH524304:AWM524304 BGD524304:BGI524304 BPZ524304:BQE524304 BZV524304:CAA524304 CJR524304:CJW524304 CTN524304:CTS524304 DDJ524304:DDO524304 DNF524304:DNK524304 DXB524304:DXG524304 EGX524304:EHC524304 EQT524304:EQY524304 FAP524304:FAU524304 FKL524304:FKQ524304 FUH524304:FUM524304 GED524304:GEI524304 GNZ524304:GOE524304 GXV524304:GYA524304 HHR524304:HHW524304 HRN524304:HRS524304 IBJ524304:IBO524304 ILF524304:ILK524304 IVB524304:IVG524304 JEX524304:JFC524304 JOT524304:JOY524304 JYP524304:JYU524304 KIL524304:KIQ524304 KSH524304:KSM524304 LCD524304:LCI524304 LLZ524304:LME524304 LVV524304:LWA524304 MFR524304:MFW524304 MPN524304:MPS524304 MZJ524304:MZO524304 NJF524304:NJK524304 NTB524304:NTG524304 OCX524304:ODC524304 OMT524304:OMY524304 OWP524304:OWU524304 PGL524304:PGQ524304 PQH524304:PQM524304 QAD524304:QAI524304 QJZ524304:QKE524304 QTV524304:QUA524304 RDR524304:RDW524304 RNN524304:RNS524304 RXJ524304:RXO524304 SHF524304:SHK524304 SRB524304:SRG524304 TAX524304:TBC524304 TKT524304:TKY524304 TUP524304:TUU524304 UEL524304:UEQ524304 UOH524304:UOM524304 UYD524304:UYI524304 VHZ524304:VIE524304 VRV524304:VSA524304 WBR524304:WBW524304 WLN524304:WLS524304 WVJ524304:WVO524304 B589840:G589840 IX589840:JC589840 ST589840:SY589840 ACP589840:ACU589840 AML589840:AMQ589840 AWH589840:AWM589840 BGD589840:BGI589840 BPZ589840:BQE589840 BZV589840:CAA589840 CJR589840:CJW589840 CTN589840:CTS589840 DDJ589840:DDO589840 DNF589840:DNK589840 DXB589840:DXG589840 EGX589840:EHC589840 EQT589840:EQY589840 FAP589840:FAU589840 FKL589840:FKQ589840 FUH589840:FUM589840 GED589840:GEI589840 GNZ589840:GOE589840 GXV589840:GYA589840 HHR589840:HHW589840 HRN589840:HRS589840 IBJ589840:IBO589840 ILF589840:ILK589840 IVB589840:IVG589840 JEX589840:JFC589840 JOT589840:JOY589840 JYP589840:JYU589840 KIL589840:KIQ589840 KSH589840:KSM589840 LCD589840:LCI589840 LLZ589840:LME589840 LVV589840:LWA589840 MFR589840:MFW589840 MPN589840:MPS589840 MZJ589840:MZO589840 NJF589840:NJK589840 NTB589840:NTG589840 OCX589840:ODC589840 OMT589840:OMY589840 OWP589840:OWU589840 PGL589840:PGQ589840 PQH589840:PQM589840 QAD589840:QAI589840 QJZ589840:QKE589840 QTV589840:QUA589840 RDR589840:RDW589840 RNN589840:RNS589840 RXJ589840:RXO589840 SHF589840:SHK589840 SRB589840:SRG589840 TAX589840:TBC589840 TKT589840:TKY589840 TUP589840:TUU589840 UEL589840:UEQ589840 UOH589840:UOM589840 UYD589840:UYI589840 VHZ589840:VIE589840 VRV589840:VSA589840 WBR589840:WBW589840 WLN589840:WLS589840 WVJ589840:WVO589840 B655376:G655376 IX655376:JC655376 ST655376:SY655376 ACP655376:ACU655376 AML655376:AMQ655376 AWH655376:AWM655376 BGD655376:BGI655376 BPZ655376:BQE655376 BZV655376:CAA655376 CJR655376:CJW655376 CTN655376:CTS655376 DDJ655376:DDO655376 DNF655376:DNK655376 DXB655376:DXG655376 EGX655376:EHC655376 EQT655376:EQY655376 FAP655376:FAU655376 FKL655376:FKQ655376 FUH655376:FUM655376 GED655376:GEI655376 GNZ655376:GOE655376 GXV655376:GYA655376 HHR655376:HHW655376 HRN655376:HRS655376 IBJ655376:IBO655376 ILF655376:ILK655376 IVB655376:IVG655376 JEX655376:JFC655376 JOT655376:JOY655376 JYP655376:JYU655376 KIL655376:KIQ655376 KSH655376:KSM655376 LCD655376:LCI655376 LLZ655376:LME655376 LVV655376:LWA655376 MFR655376:MFW655376 MPN655376:MPS655376 MZJ655376:MZO655376 NJF655376:NJK655376 NTB655376:NTG655376 OCX655376:ODC655376 OMT655376:OMY655376 OWP655376:OWU655376 PGL655376:PGQ655376 PQH655376:PQM655376 QAD655376:QAI655376 QJZ655376:QKE655376 QTV655376:QUA655376 RDR655376:RDW655376 RNN655376:RNS655376 RXJ655376:RXO655376 SHF655376:SHK655376 SRB655376:SRG655376 TAX655376:TBC655376 TKT655376:TKY655376 TUP655376:TUU655376 UEL655376:UEQ655376 UOH655376:UOM655376 UYD655376:UYI655376 VHZ655376:VIE655376 VRV655376:VSA655376 WBR655376:WBW655376 WLN655376:WLS655376 WVJ655376:WVO655376 B720912:G720912 IX720912:JC720912 ST720912:SY720912 ACP720912:ACU720912 AML720912:AMQ720912 AWH720912:AWM720912 BGD720912:BGI720912 BPZ720912:BQE720912 BZV720912:CAA720912 CJR720912:CJW720912 CTN720912:CTS720912 DDJ720912:DDO720912 DNF720912:DNK720912 DXB720912:DXG720912 EGX720912:EHC720912 EQT720912:EQY720912 FAP720912:FAU720912 FKL720912:FKQ720912 FUH720912:FUM720912 GED720912:GEI720912 GNZ720912:GOE720912 GXV720912:GYA720912 HHR720912:HHW720912 HRN720912:HRS720912 IBJ720912:IBO720912 ILF720912:ILK720912 IVB720912:IVG720912 JEX720912:JFC720912 JOT720912:JOY720912 JYP720912:JYU720912 KIL720912:KIQ720912 KSH720912:KSM720912 LCD720912:LCI720912 LLZ720912:LME720912 LVV720912:LWA720912 MFR720912:MFW720912 MPN720912:MPS720912 MZJ720912:MZO720912 NJF720912:NJK720912 NTB720912:NTG720912 OCX720912:ODC720912 OMT720912:OMY720912 OWP720912:OWU720912 PGL720912:PGQ720912 PQH720912:PQM720912 QAD720912:QAI720912 QJZ720912:QKE720912 QTV720912:QUA720912 RDR720912:RDW720912 RNN720912:RNS720912 RXJ720912:RXO720912 SHF720912:SHK720912 SRB720912:SRG720912 TAX720912:TBC720912 TKT720912:TKY720912 TUP720912:TUU720912 UEL720912:UEQ720912 UOH720912:UOM720912 UYD720912:UYI720912 VHZ720912:VIE720912 VRV720912:VSA720912 WBR720912:WBW720912 WLN720912:WLS720912 WVJ720912:WVO720912 B786448:G786448 IX786448:JC786448 ST786448:SY786448 ACP786448:ACU786448 AML786448:AMQ786448 AWH786448:AWM786448 BGD786448:BGI786448 BPZ786448:BQE786448 BZV786448:CAA786448 CJR786448:CJW786448 CTN786448:CTS786448 DDJ786448:DDO786448 DNF786448:DNK786448 DXB786448:DXG786448 EGX786448:EHC786448 EQT786448:EQY786448 FAP786448:FAU786448 FKL786448:FKQ786448 FUH786448:FUM786448 GED786448:GEI786448 GNZ786448:GOE786448 GXV786448:GYA786448 HHR786448:HHW786448 HRN786448:HRS786448 IBJ786448:IBO786448 ILF786448:ILK786448 IVB786448:IVG786448 JEX786448:JFC786448 JOT786448:JOY786448 JYP786448:JYU786448 KIL786448:KIQ786448 KSH786448:KSM786448 LCD786448:LCI786448 LLZ786448:LME786448 LVV786448:LWA786448 MFR786448:MFW786448 MPN786448:MPS786448 MZJ786448:MZO786448 NJF786448:NJK786448 NTB786448:NTG786448 OCX786448:ODC786448 OMT786448:OMY786448 OWP786448:OWU786448 PGL786448:PGQ786448 PQH786448:PQM786448 QAD786448:QAI786448 QJZ786448:QKE786448 QTV786448:QUA786448 RDR786448:RDW786448 RNN786448:RNS786448 RXJ786448:RXO786448 SHF786448:SHK786448 SRB786448:SRG786448 TAX786448:TBC786448 TKT786448:TKY786448 TUP786448:TUU786448 UEL786448:UEQ786448 UOH786448:UOM786448 UYD786448:UYI786448 VHZ786448:VIE786448 VRV786448:VSA786448 WBR786448:WBW786448 WLN786448:WLS786448 WVJ786448:WVO786448 B851984:G851984 IX851984:JC851984 ST851984:SY851984 ACP851984:ACU851984 AML851984:AMQ851984 AWH851984:AWM851984 BGD851984:BGI851984 BPZ851984:BQE851984 BZV851984:CAA851984 CJR851984:CJW851984 CTN851984:CTS851984 DDJ851984:DDO851984 DNF851984:DNK851984 DXB851984:DXG851984 EGX851984:EHC851984 EQT851984:EQY851984 FAP851984:FAU851984 FKL851984:FKQ851984 FUH851984:FUM851984 GED851984:GEI851984 GNZ851984:GOE851984 GXV851984:GYA851984 HHR851984:HHW851984 HRN851984:HRS851984 IBJ851984:IBO851984 ILF851984:ILK851984 IVB851984:IVG851984 JEX851984:JFC851984 JOT851984:JOY851984 JYP851984:JYU851984 KIL851984:KIQ851984 KSH851984:KSM851984 LCD851984:LCI851984 LLZ851984:LME851984 LVV851984:LWA851984 MFR851984:MFW851984 MPN851984:MPS851984 MZJ851984:MZO851984 NJF851984:NJK851984 NTB851984:NTG851984 OCX851984:ODC851984 OMT851984:OMY851984 OWP851984:OWU851984 PGL851984:PGQ851984 PQH851984:PQM851984 QAD851984:QAI851984 QJZ851984:QKE851984 QTV851984:QUA851984 RDR851984:RDW851984 RNN851984:RNS851984 RXJ851984:RXO851984 SHF851984:SHK851984 SRB851984:SRG851984 TAX851984:TBC851984 TKT851984:TKY851984 TUP851984:TUU851984 UEL851984:UEQ851984 UOH851984:UOM851984 UYD851984:UYI851984 VHZ851984:VIE851984 VRV851984:VSA851984 WBR851984:WBW851984 WLN851984:WLS851984 WVJ851984:WVO851984 B917520:G917520 IX917520:JC917520 ST917520:SY917520 ACP917520:ACU917520 AML917520:AMQ917520 AWH917520:AWM917520 BGD917520:BGI917520 BPZ917520:BQE917520 BZV917520:CAA917520 CJR917520:CJW917520 CTN917520:CTS917520 DDJ917520:DDO917520 DNF917520:DNK917520 DXB917520:DXG917520 EGX917520:EHC917520 EQT917520:EQY917520 FAP917520:FAU917520 FKL917520:FKQ917520 FUH917520:FUM917520 GED917520:GEI917520 GNZ917520:GOE917520 GXV917520:GYA917520 HHR917520:HHW917520 HRN917520:HRS917520 IBJ917520:IBO917520 ILF917520:ILK917520 IVB917520:IVG917520 JEX917520:JFC917520 JOT917520:JOY917520 JYP917520:JYU917520 KIL917520:KIQ917520 KSH917520:KSM917520 LCD917520:LCI917520 LLZ917520:LME917520 LVV917520:LWA917520 MFR917520:MFW917520 MPN917520:MPS917520 MZJ917520:MZO917520 NJF917520:NJK917520 NTB917520:NTG917520 OCX917520:ODC917520 OMT917520:OMY917520 OWP917520:OWU917520 PGL917520:PGQ917520 PQH917520:PQM917520 QAD917520:QAI917520 QJZ917520:QKE917520 QTV917520:QUA917520 RDR917520:RDW917520 RNN917520:RNS917520 RXJ917520:RXO917520 SHF917520:SHK917520 SRB917520:SRG917520 TAX917520:TBC917520 TKT917520:TKY917520 TUP917520:TUU917520 UEL917520:UEQ917520 UOH917520:UOM917520 UYD917520:UYI917520 VHZ917520:VIE917520 VRV917520:VSA917520 WBR917520:WBW917520 WLN917520:WLS917520 WVJ917520:WVO917520 B983056:G983056 IX983056:JC983056 ST983056:SY983056 ACP983056:ACU983056 AML983056:AMQ983056 AWH983056:AWM983056 BGD983056:BGI983056 BPZ983056:BQE983056 BZV983056:CAA983056 CJR983056:CJW983056 CTN983056:CTS983056 DDJ983056:DDO983056 DNF983056:DNK983056 DXB983056:DXG983056 EGX983056:EHC983056 EQT983056:EQY983056 FAP983056:FAU983056 FKL983056:FKQ983056 FUH983056:FUM983056 GED983056:GEI983056 GNZ983056:GOE983056 GXV983056:GYA983056 HHR983056:HHW983056 HRN983056:HRS983056 IBJ983056:IBO983056 ILF983056:ILK983056 IVB983056:IVG983056 JEX983056:JFC983056 JOT983056:JOY983056 JYP983056:JYU983056 KIL983056:KIQ983056 KSH983056:KSM983056 LCD983056:LCI983056 LLZ983056:LME983056 LVV983056:LWA983056 MFR983056:MFW983056 MPN983056:MPS983056 MZJ983056:MZO983056 NJF983056:NJK983056 NTB983056:NTG983056 OCX983056:ODC983056 OMT983056:OMY983056 OWP983056:OWU983056 PGL983056:PGQ983056 PQH983056:PQM983056 QAD983056:QAI983056 QJZ983056:QKE983056 QTV983056:QUA983056 RDR983056:RDW983056 RNN983056:RNS983056 RXJ983056:RXO983056 SHF983056:SHK983056 SRB983056:SRG983056 TAX983056:TBC983056 TKT983056:TKY983056 TUP983056:TUU983056 UEL983056:UEQ983056 UOH983056:UOM983056 UYD983056:UYI983056 VHZ983056:VIE983056 VRV983056:VSA983056 B4 B11 B18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O82"/>
  <sheetViews>
    <sheetView zoomScaleNormal="100" zoomScaleSheetLayoutView="85" workbookViewId="0">
      <selection activeCell="C16" sqref="C16:C17"/>
    </sheetView>
  </sheetViews>
  <sheetFormatPr defaultRowHeight="13.5" x14ac:dyDescent="0.15"/>
  <cols>
    <col min="1" max="1" width="2.875" style="4" customWidth="1"/>
    <col min="2" max="2" width="16.25" style="4" customWidth="1"/>
    <col min="3" max="3" width="9.5" style="4" customWidth="1"/>
    <col min="4" max="4" width="2.625" style="4" customWidth="1"/>
    <col min="5" max="5" width="9.5" style="4" customWidth="1"/>
    <col min="6" max="6" width="2.75" style="4" customWidth="1"/>
    <col min="7" max="7" width="9.5" style="51" customWidth="1"/>
    <col min="8" max="8" width="3.125" style="4" customWidth="1"/>
    <col min="9" max="12" width="9" style="4"/>
    <col min="13" max="13" width="9" style="51" hidden="1" customWidth="1"/>
    <col min="14" max="15" width="9" style="4" hidden="1" customWidth="1"/>
    <col min="16" max="16384" width="9" style="4"/>
  </cols>
  <sheetData>
    <row r="1" spans="1:15" x14ac:dyDescent="0.15">
      <c r="A1" s="438" t="s">
        <v>1773</v>
      </c>
      <c r="B1" s="438"/>
      <c r="C1" s="438"/>
      <c r="D1" s="438"/>
      <c r="E1" s="438"/>
      <c r="F1" s="438"/>
      <c r="G1" s="438"/>
      <c r="H1" s="438"/>
    </row>
    <row r="2" spans="1:15" ht="14.25" thickBot="1" x14ac:dyDescent="0.2">
      <c r="A2" s="439"/>
      <c r="B2" s="439"/>
      <c r="C2" s="439"/>
      <c r="D2" s="439"/>
      <c r="E2" s="439"/>
      <c r="F2" s="439"/>
      <c r="G2" s="439"/>
      <c r="H2" s="439"/>
    </row>
    <row r="3" spans="1:15" x14ac:dyDescent="0.15">
      <c r="A3" s="418" t="s">
        <v>140</v>
      </c>
      <c r="B3" s="419"/>
      <c r="C3" s="420" t="s">
        <v>281</v>
      </c>
      <c r="D3" s="420"/>
      <c r="E3" s="420"/>
      <c r="F3" s="420"/>
      <c r="G3" s="421"/>
      <c r="H3" s="422"/>
      <c r="M3" s="3" t="str">
        <f>個人情報!$E$6</f>
        <v/>
      </c>
      <c r="N3" s="3" t="str">
        <f>個人情報!$E$5</f>
        <v/>
      </c>
      <c r="O3" s="3" t="str">
        <f>IF(個人情報!$B$5="","",個人情報!$B$5)</f>
        <v/>
      </c>
    </row>
    <row r="4" spans="1:15" x14ac:dyDescent="0.15">
      <c r="A4" s="400"/>
      <c r="B4" s="401"/>
      <c r="C4" s="423"/>
      <c r="D4" s="423"/>
      <c r="E4" s="423"/>
      <c r="F4" s="423"/>
      <c r="G4" s="424"/>
      <c r="H4" s="425"/>
      <c r="M4" s="3" t="str">
        <f>個人情報!$E$11</f>
        <v/>
      </c>
      <c r="N4" s="3" t="str">
        <f>個人情報!$E$10</f>
        <v/>
      </c>
      <c r="O4" s="3" t="str">
        <f>個人情報!$B$10</f>
        <v/>
      </c>
    </row>
    <row r="5" spans="1:15" x14ac:dyDescent="0.15">
      <c r="A5" s="400" t="s">
        <v>139</v>
      </c>
      <c r="B5" s="401"/>
      <c r="C5" s="423" t="str">
        <f>IF(基本情報!$D$6="","",基本情報!$D$6)</f>
        <v/>
      </c>
      <c r="D5" s="423"/>
      <c r="E5" s="423"/>
      <c r="F5" s="423"/>
      <c r="G5" s="424"/>
      <c r="H5" s="425"/>
      <c r="M5" s="3" t="str">
        <f>個人情報!$E$16</f>
        <v/>
      </c>
      <c r="N5" s="3" t="str">
        <f>個人情報!$E$15</f>
        <v/>
      </c>
      <c r="O5" s="3" t="str">
        <f>個人情報!$B$15</f>
        <v/>
      </c>
    </row>
    <row r="6" spans="1:15" x14ac:dyDescent="0.15">
      <c r="A6" s="400"/>
      <c r="B6" s="401"/>
      <c r="C6" s="423"/>
      <c r="D6" s="423"/>
      <c r="E6" s="423"/>
      <c r="F6" s="423"/>
      <c r="G6" s="424"/>
      <c r="H6" s="425"/>
      <c r="M6" s="3" t="str">
        <f>個人情報!$E$21</f>
        <v/>
      </c>
      <c r="N6" s="3" t="str">
        <f>個人情報!$E$20</f>
        <v/>
      </c>
      <c r="O6" s="3" t="str">
        <f>個人情報!$B$20</f>
        <v/>
      </c>
    </row>
    <row r="7" spans="1:15" x14ac:dyDescent="0.15">
      <c r="A7" s="400" t="s">
        <v>153</v>
      </c>
      <c r="B7" s="401"/>
      <c r="C7" s="423" t="str">
        <f>IF(基本情報!$D$7="","",基本情報!$D$7)</f>
        <v/>
      </c>
      <c r="D7" s="423"/>
      <c r="E7" s="423"/>
      <c r="F7" s="423"/>
      <c r="G7" s="424"/>
      <c r="H7" s="425"/>
      <c r="M7" s="3" t="str">
        <f>個人情報!$E$26</f>
        <v/>
      </c>
      <c r="N7" s="3" t="str">
        <f>個人情報!$E$25</f>
        <v/>
      </c>
      <c r="O7" s="3" t="str">
        <f>個人情報!$B$25</f>
        <v/>
      </c>
    </row>
    <row r="8" spans="1:15" x14ac:dyDescent="0.15">
      <c r="A8" s="400"/>
      <c r="B8" s="401"/>
      <c r="C8" s="423"/>
      <c r="D8" s="423"/>
      <c r="E8" s="423"/>
      <c r="F8" s="423"/>
      <c r="G8" s="424"/>
      <c r="H8" s="425"/>
      <c r="M8" s="3" t="str">
        <f>個人情報!$E$31</f>
        <v/>
      </c>
      <c r="N8" s="3" t="str">
        <f>個人情報!$E$30</f>
        <v/>
      </c>
      <c r="O8" s="3" t="str">
        <f>個人情報!$B$30</f>
        <v/>
      </c>
    </row>
    <row r="9" spans="1:15" x14ac:dyDescent="0.15">
      <c r="A9" s="400" t="s">
        <v>142</v>
      </c>
      <c r="B9" s="401"/>
      <c r="C9" s="423" t="str">
        <f>IF(基本情報!$D$9="","",基本情報!$D$9)</f>
        <v/>
      </c>
      <c r="D9" s="423"/>
      <c r="E9" s="423"/>
      <c r="F9" s="423"/>
      <c r="G9" s="424"/>
      <c r="H9" s="425"/>
      <c r="M9" s="3" t="str">
        <f>個人情報!$E$36</f>
        <v/>
      </c>
      <c r="N9" s="3" t="str">
        <f>個人情報!$E$35</f>
        <v/>
      </c>
      <c r="O9" s="3" t="str">
        <f>個人情報!$B$35</f>
        <v/>
      </c>
    </row>
    <row r="10" spans="1:15" x14ac:dyDescent="0.15">
      <c r="A10" s="400"/>
      <c r="B10" s="401"/>
      <c r="C10" s="423"/>
      <c r="D10" s="423"/>
      <c r="E10" s="423"/>
      <c r="F10" s="423"/>
      <c r="G10" s="424"/>
      <c r="H10" s="425"/>
      <c r="M10" s="3" t="str">
        <f>個人情報!$E$41</f>
        <v/>
      </c>
      <c r="N10" s="3" t="str">
        <f>個人情報!$E$40</f>
        <v/>
      </c>
      <c r="O10" s="3" t="str">
        <f>個人情報!$B$40</f>
        <v/>
      </c>
    </row>
    <row r="11" spans="1:15" x14ac:dyDescent="0.15">
      <c r="A11" s="400" t="s">
        <v>143</v>
      </c>
      <c r="B11" s="401"/>
      <c r="C11" s="402"/>
      <c r="D11" s="403"/>
      <c r="E11" s="414"/>
      <c r="F11" s="401" t="s">
        <v>146</v>
      </c>
      <c r="G11" s="408"/>
      <c r="H11" s="409"/>
      <c r="M11" s="3" t="str">
        <f>個人情報!$E$46</f>
        <v/>
      </c>
      <c r="N11" s="3" t="str">
        <f>個人情報!$E$45</f>
        <v/>
      </c>
      <c r="O11" s="3" t="str">
        <f>個人情報!$B$45</f>
        <v/>
      </c>
    </row>
    <row r="12" spans="1:15" x14ac:dyDescent="0.15">
      <c r="A12" s="400"/>
      <c r="B12" s="401"/>
      <c r="C12" s="402"/>
      <c r="D12" s="403"/>
      <c r="E12" s="414"/>
      <c r="F12" s="401"/>
      <c r="G12" s="410"/>
      <c r="H12" s="411"/>
      <c r="M12" s="3" t="str">
        <f>個人情報!$E$51</f>
        <v/>
      </c>
      <c r="N12" s="3" t="str">
        <f>個人情報!$E$50</f>
        <v/>
      </c>
      <c r="O12" s="3" t="str">
        <f>個人情報!$B$50</f>
        <v/>
      </c>
    </row>
    <row r="13" spans="1:15" hidden="1" x14ac:dyDescent="0.15">
      <c r="A13" s="446" t="s">
        <v>154</v>
      </c>
      <c r="B13" s="447"/>
      <c r="C13" s="448" t="str">
        <f>IF(E11="","",TEXT(E11,"00")) &amp; IF(G11="","",TEXT(G11,"00"))</f>
        <v/>
      </c>
      <c r="D13" s="449"/>
      <c r="E13" s="449"/>
      <c r="F13" s="449"/>
      <c r="G13" s="449"/>
      <c r="H13" s="450"/>
      <c r="M13" s="3" t="str">
        <f>個人情報!$E$56</f>
        <v/>
      </c>
      <c r="N13" s="3" t="str">
        <f>個人情報!$E$55</f>
        <v/>
      </c>
      <c r="O13" s="3" t="str">
        <f>個人情報!$B$55</f>
        <v/>
      </c>
    </row>
    <row r="14" spans="1:15" x14ac:dyDescent="0.15">
      <c r="A14" s="400" t="s">
        <v>359</v>
      </c>
      <c r="B14" s="401"/>
      <c r="C14" s="415"/>
      <c r="D14" s="415"/>
      <c r="E14" s="415"/>
      <c r="F14" s="415"/>
      <c r="G14" s="416"/>
      <c r="H14" s="417"/>
      <c r="M14" s="3" t="str">
        <f>個人情報!$E$61</f>
        <v/>
      </c>
      <c r="N14" s="3" t="str">
        <f>個人情報!$E$60</f>
        <v/>
      </c>
      <c r="O14" s="3" t="str">
        <f>個人情報!$B$60</f>
        <v/>
      </c>
    </row>
    <row r="15" spans="1:15" x14ac:dyDescent="0.15">
      <c r="A15" s="400"/>
      <c r="B15" s="401"/>
      <c r="C15" s="415"/>
      <c r="D15" s="415"/>
      <c r="E15" s="415"/>
      <c r="F15" s="415"/>
      <c r="G15" s="416"/>
      <c r="H15" s="417"/>
      <c r="M15" s="3" t="str">
        <f>個人情報!$E$66</f>
        <v/>
      </c>
      <c r="N15" s="3" t="str">
        <f>個人情報!$E$65</f>
        <v/>
      </c>
      <c r="O15" s="3" t="str">
        <f>個人情報!$B$65</f>
        <v/>
      </c>
    </row>
    <row r="16" spans="1:15" s="51" customFormat="1" x14ac:dyDescent="0.15">
      <c r="A16" s="400" t="s">
        <v>360</v>
      </c>
      <c r="B16" s="401"/>
      <c r="C16" s="406"/>
      <c r="D16" s="401" t="s">
        <v>343</v>
      </c>
      <c r="E16" s="406"/>
      <c r="F16" s="401" t="s">
        <v>344</v>
      </c>
      <c r="G16" s="406"/>
      <c r="H16" s="412" t="s">
        <v>345</v>
      </c>
      <c r="M16" s="3" t="str">
        <f>個人情報!$E$71</f>
        <v/>
      </c>
      <c r="N16" s="3" t="str">
        <f>個人情報!$E$70</f>
        <v/>
      </c>
      <c r="O16" s="3" t="str">
        <f>個人情報!$B$70</f>
        <v/>
      </c>
    </row>
    <row r="17" spans="1:15" s="51" customFormat="1" ht="14.25" thickBot="1" x14ac:dyDescent="0.2">
      <c r="A17" s="404"/>
      <c r="B17" s="405"/>
      <c r="C17" s="407"/>
      <c r="D17" s="405"/>
      <c r="E17" s="407"/>
      <c r="F17" s="405"/>
      <c r="G17" s="407"/>
      <c r="H17" s="413"/>
      <c r="M17" s="3" t="str">
        <f>個人情報!$E$76</f>
        <v/>
      </c>
      <c r="N17" s="3" t="str">
        <f>個人情報!$E$75</f>
        <v/>
      </c>
      <c r="O17" s="3" t="str">
        <f>個人情報!$B$75</f>
        <v/>
      </c>
    </row>
    <row r="18" spans="1:15" ht="14.25" thickTop="1" x14ac:dyDescent="0.15">
      <c r="A18" s="398" t="s">
        <v>346</v>
      </c>
      <c r="B18" s="399"/>
      <c r="C18" s="399" t="s">
        <v>144</v>
      </c>
      <c r="D18" s="399"/>
      <c r="E18" s="399"/>
      <c r="F18" s="434" t="s">
        <v>141</v>
      </c>
      <c r="G18" s="435"/>
      <c r="H18" s="436"/>
      <c r="M18" s="3" t="str">
        <f>個人情報!$E$81</f>
        <v/>
      </c>
      <c r="N18" s="3" t="str">
        <f>個人情報!$E$80</f>
        <v/>
      </c>
      <c r="O18" s="3" t="str">
        <f>個人情報!$B$80</f>
        <v/>
      </c>
    </row>
    <row r="19" spans="1:15" x14ac:dyDescent="0.15">
      <c r="A19" s="5" t="s">
        <v>147</v>
      </c>
      <c r="B19" s="165" t="str">
        <f t="shared" ref="B19:B24" si="0">IF(C19="","",VLOOKUP(C19,$M$3:$O$52,3,FALSE))</f>
        <v/>
      </c>
      <c r="C19" s="415"/>
      <c r="D19" s="415"/>
      <c r="E19" s="415"/>
      <c r="F19" s="423" t="str">
        <f t="shared" ref="F19:F24" si="1">IF(C19="","",VLOOKUP(C19,$M$3:$O$52,2,FALSE))</f>
        <v/>
      </c>
      <c r="G19" s="424"/>
      <c r="H19" s="425"/>
      <c r="M19" s="3" t="str">
        <f>個人情報!$E$86</f>
        <v/>
      </c>
      <c r="N19" s="3" t="str">
        <f>個人情報!$E$85</f>
        <v/>
      </c>
      <c r="O19" s="3" t="str">
        <f>個人情報!$B$85</f>
        <v/>
      </c>
    </row>
    <row r="20" spans="1:15" x14ac:dyDescent="0.15">
      <c r="A20" s="5" t="s">
        <v>148</v>
      </c>
      <c r="B20" s="165" t="str">
        <f t="shared" si="0"/>
        <v/>
      </c>
      <c r="C20" s="415"/>
      <c r="D20" s="415"/>
      <c r="E20" s="415"/>
      <c r="F20" s="423" t="str">
        <f t="shared" si="1"/>
        <v/>
      </c>
      <c r="G20" s="424"/>
      <c r="H20" s="425"/>
      <c r="M20" s="3" t="str">
        <f>個人情報!$E$91</f>
        <v/>
      </c>
      <c r="N20" s="3" t="str">
        <f>個人情報!$E$90</f>
        <v/>
      </c>
      <c r="O20" s="3" t="str">
        <f>個人情報!$B$90</f>
        <v/>
      </c>
    </row>
    <row r="21" spans="1:15" x14ac:dyDescent="0.15">
      <c r="A21" s="5" t="s">
        <v>149</v>
      </c>
      <c r="B21" s="165" t="str">
        <f t="shared" si="0"/>
        <v/>
      </c>
      <c r="C21" s="415"/>
      <c r="D21" s="415"/>
      <c r="E21" s="415"/>
      <c r="F21" s="423" t="str">
        <f t="shared" si="1"/>
        <v/>
      </c>
      <c r="G21" s="424"/>
      <c r="H21" s="425"/>
      <c r="M21" s="3" t="str">
        <f>個人情報!$E$96</f>
        <v/>
      </c>
      <c r="N21" s="3" t="str">
        <f>個人情報!$E$95</f>
        <v/>
      </c>
      <c r="O21" s="3" t="str">
        <f>個人情報!$B$95</f>
        <v/>
      </c>
    </row>
    <row r="22" spans="1:15" x14ac:dyDescent="0.15">
      <c r="A22" s="5" t="s">
        <v>150</v>
      </c>
      <c r="B22" s="165" t="str">
        <f t="shared" si="0"/>
        <v/>
      </c>
      <c r="C22" s="415"/>
      <c r="D22" s="415"/>
      <c r="E22" s="415"/>
      <c r="F22" s="423" t="str">
        <f t="shared" si="1"/>
        <v/>
      </c>
      <c r="G22" s="424"/>
      <c r="H22" s="425"/>
      <c r="M22" s="3" t="str">
        <f>個人情報!$E$101</f>
        <v/>
      </c>
      <c r="N22" s="3" t="str">
        <f>個人情報!$E$100</f>
        <v/>
      </c>
      <c r="O22" s="3" t="str">
        <f>個人情報!$B$100</f>
        <v/>
      </c>
    </row>
    <row r="23" spans="1:15" x14ac:dyDescent="0.15">
      <c r="A23" s="5" t="s">
        <v>151</v>
      </c>
      <c r="B23" s="165" t="str">
        <f t="shared" si="0"/>
        <v/>
      </c>
      <c r="C23" s="415"/>
      <c r="D23" s="415"/>
      <c r="E23" s="415"/>
      <c r="F23" s="423" t="str">
        <f t="shared" si="1"/>
        <v/>
      </c>
      <c r="G23" s="424"/>
      <c r="H23" s="425"/>
      <c r="M23" s="3" t="str">
        <f>個人情報!$E$106</f>
        <v/>
      </c>
      <c r="N23" s="3" t="str">
        <f>個人情報!$E$105</f>
        <v/>
      </c>
      <c r="O23" s="3" t="str">
        <f>個人情報!$B$105</f>
        <v/>
      </c>
    </row>
    <row r="24" spans="1:15" x14ac:dyDescent="0.15">
      <c r="A24" s="129" t="s">
        <v>152</v>
      </c>
      <c r="B24" s="166" t="str">
        <f t="shared" si="0"/>
        <v/>
      </c>
      <c r="C24" s="406"/>
      <c r="D24" s="406"/>
      <c r="E24" s="406"/>
      <c r="F24" s="426" t="str">
        <f t="shared" si="1"/>
        <v/>
      </c>
      <c r="G24" s="427"/>
      <c r="H24" s="428"/>
      <c r="M24" s="3" t="str">
        <f>個人情報!$E$111</f>
        <v/>
      </c>
      <c r="N24" s="3" t="str">
        <f>個人情報!$E$110</f>
        <v/>
      </c>
      <c r="O24" s="3" t="str">
        <f>個人情報!$B$110</f>
        <v/>
      </c>
    </row>
    <row r="25" spans="1:15" x14ac:dyDescent="0.15">
      <c r="A25" s="452" t="s">
        <v>478</v>
      </c>
      <c r="B25" s="453"/>
      <c r="C25" s="456"/>
      <c r="D25" s="458"/>
      <c r="E25" s="460"/>
      <c r="F25" s="453" t="s">
        <v>146</v>
      </c>
      <c r="G25" s="429"/>
      <c r="H25" s="430"/>
      <c r="M25" s="3" t="str">
        <f>個人情報!$E$116</f>
        <v/>
      </c>
      <c r="N25" s="3" t="str">
        <f>個人情報!$E$115</f>
        <v/>
      </c>
      <c r="O25" s="3" t="str">
        <f>個人情報!$B$115</f>
        <v/>
      </c>
    </row>
    <row r="26" spans="1:15" ht="14.25" thickBot="1" x14ac:dyDescent="0.2">
      <c r="A26" s="454"/>
      <c r="B26" s="455"/>
      <c r="C26" s="457"/>
      <c r="D26" s="459"/>
      <c r="E26" s="461"/>
      <c r="F26" s="455"/>
      <c r="G26" s="431"/>
      <c r="H26" s="432"/>
      <c r="M26" s="3" t="str">
        <f>個人情報!$E$121</f>
        <v/>
      </c>
      <c r="N26" s="3" t="str">
        <f>個人情報!$E$120</f>
        <v/>
      </c>
      <c r="O26" s="3" t="str">
        <f>個人情報!$B$120</f>
        <v/>
      </c>
    </row>
    <row r="27" spans="1:15" ht="14.25" hidden="1" thickBot="1" x14ac:dyDescent="0.2">
      <c r="A27" s="462" t="s">
        <v>154</v>
      </c>
      <c r="B27" s="463"/>
      <c r="C27" s="464" t="str">
        <f>IF(E25="","",TEXT(E25,"00")) &amp; IF(G25="","",TEXT(G25,"00"))</f>
        <v/>
      </c>
      <c r="D27" s="467"/>
      <c r="E27" s="467"/>
      <c r="F27" s="467"/>
      <c r="G27" s="467"/>
      <c r="H27" s="468"/>
      <c r="M27" s="3" t="str">
        <f>個人情報!$E$126</f>
        <v/>
      </c>
      <c r="N27" s="3" t="str">
        <f>個人情報!$E$125</f>
        <v/>
      </c>
      <c r="O27" s="3" t="str">
        <f>個人情報!$B$125</f>
        <v/>
      </c>
    </row>
    <row r="28" spans="1:15" ht="14.25" thickBot="1" x14ac:dyDescent="0.2">
      <c r="M28" s="3" t="str">
        <f>個人情報!$E$131</f>
        <v/>
      </c>
      <c r="N28" s="3" t="str">
        <f>個人情報!$E$130</f>
        <v/>
      </c>
      <c r="O28" s="3" t="str">
        <f>個人情報!$B$130</f>
        <v/>
      </c>
    </row>
    <row r="29" spans="1:15" x14ac:dyDescent="0.15">
      <c r="A29" s="418" t="s">
        <v>140</v>
      </c>
      <c r="B29" s="419"/>
      <c r="C29" s="420" t="s">
        <v>282</v>
      </c>
      <c r="D29" s="420"/>
      <c r="E29" s="420"/>
      <c r="F29" s="420"/>
      <c r="G29" s="421"/>
      <c r="H29" s="422"/>
      <c r="M29" s="3" t="str">
        <f>個人情報!$E$136</f>
        <v/>
      </c>
      <c r="N29" s="3" t="str">
        <f>個人情報!$E$135</f>
        <v/>
      </c>
      <c r="O29" s="3" t="str">
        <f>個人情報!$B$135</f>
        <v/>
      </c>
    </row>
    <row r="30" spans="1:15" x14ac:dyDescent="0.15">
      <c r="A30" s="400"/>
      <c r="B30" s="401"/>
      <c r="C30" s="423"/>
      <c r="D30" s="423"/>
      <c r="E30" s="423"/>
      <c r="F30" s="423"/>
      <c r="G30" s="424"/>
      <c r="H30" s="425"/>
      <c r="M30" s="3" t="str">
        <f>個人情報!$E$141</f>
        <v/>
      </c>
      <c r="N30" s="3" t="str">
        <f>個人情報!$E$140</f>
        <v/>
      </c>
      <c r="O30" s="3" t="str">
        <f>個人情報!$B$140</f>
        <v/>
      </c>
    </row>
    <row r="31" spans="1:15" x14ac:dyDescent="0.15">
      <c r="A31" s="400" t="s">
        <v>139</v>
      </c>
      <c r="B31" s="401"/>
      <c r="C31" s="423" t="str">
        <f>IF(基本情報!$D$6="","",基本情報!$D$6)</f>
        <v/>
      </c>
      <c r="D31" s="423"/>
      <c r="E31" s="423"/>
      <c r="F31" s="423"/>
      <c r="G31" s="424"/>
      <c r="H31" s="425"/>
      <c r="M31" s="3" t="str">
        <f>個人情報!$E$146</f>
        <v/>
      </c>
      <c r="N31" s="3" t="str">
        <f>個人情報!$E$145</f>
        <v/>
      </c>
      <c r="O31" s="3" t="str">
        <f>個人情報!$B$145</f>
        <v/>
      </c>
    </row>
    <row r="32" spans="1:15" x14ac:dyDescent="0.15">
      <c r="A32" s="400"/>
      <c r="B32" s="401"/>
      <c r="C32" s="423"/>
      <c r="D32" s="423"/>
      <c r="E32" s="423"/>
      <c r="F32" s="423"/>
      <c r="G32" s="424"/>
      <c r="H32" s="425"/>
      <c r="M32" s="3" t="str">
        <f>個人情報!$E$151</f>
        <v/>
      </c>
      <c r="N32" s="3" t="str">
        <f>個人情報!$E$150</f>
        <v/>
      </c>
      <c r="O32" s="3" t="str">
        <f>個人情報!$B$150</f>
        <v/>
      </c>
    </row>
    <row r="33" spans="1:15" x14ac:dyDescent="0.15">
      <c r="A33" s="400" t="s">
        <v>153</v>
      </c>
      <c r="B33" s="401"/>
      <c r="C33" s="423" t="str">
        <f>IF(基本情報!$D$7="","",基本情報!$D$7)</f>
        <v/>
      </c>
      <c r="D33" s="423"/>
      <c r="E33" s="423"/>
      <c r="F33" s="423"/>
      <c r="G33" s="424"/>
      <c r="H33" s="425"/>
      <c r="M33" s="3" t="str">
        <f>個人情報!$E$156</f>
        <v/>
      </c>
      <c r="N33" s="3" t="str">
        <f>個人情報!$E$155</f>
        <v/>
      </c>
      <c r="O33" s="3" t="str">
        <f>個人情報!$B$155</f>
        <v/>
      </c>
    </row>
    <row r="34" spans="1:15" x14ac:dyDescent="0.15">
      <c r="A34" s="400"/>
      <c r="B34" s="401"/>
      <c r="C34" s="423"/>
      <c r="D34" s="423"/>
      <c r="E34" s="423"/>
      <c r="F34" s="423"/>
      <c r="G34" s="424"/>
      <c r="H34" s="425"/>
      <c r="M34" s="3" t="str">
        <f>個人情報!$E$161</f>
        <v/>
      </c>
      <c r="N34" s="3" t="str">
        <f>個人情報!$E$160</f>
        <v/>
      </c>
      <c r="O34" s="3" t="str">
        <f>個人情報!$B$160</f>
        <v/>
      </c>
    </row>
    <row r="35" spans="1:15" x14ac:dyDescent="0.15">
      <c r="A35" s="400" t="s">
        <v>142</v>
      </c>
      <c r="B35" s="401"/>
      <c r="C35" s="423" t="str">
        <f>IF(基本情報!$D$9="","",基本情報!$D$9)</f>
        <v/>
      </c>
      <c r="D35" s="423"/>
      <c r="E35" s="423"/>
      <c r="F35" s="423"/>
      <c r="G35" s="424"/>
      <c r="H35" s="425"/>
      <c r="M35" s="3" t="str">
        <f>個人情報!$E$166</f>
        <v/>
      </c>
      <c r="N35" s="3" t="str">
        <f>個人情報!$E$165</f>
        <v/>
      </c>
      <c r="O35" s="3" t="str">
        <f>個人情報!$B$165</f>
        <v/>
      </c>
    </row>
    <row r="36" spans="1:15" x14ac:dyDescent="0.15">
      <c r="A36" s="400"/>
      <c r="B36" s="401"/>
      <c r="C36" s="423"/>
      <c r="D36" s="423"/>
      <c r="E36" s="423"/>
      <c r="F36" s="423"/>
      <c r="G36" s="424"/>
      <c r="H36" s="425"/>
      <c r="M36" s="3" t="str">
        <f>個人情報!$E$171</f>
        <v/>
      </c>
      <c r="N36" s="3" t="str">
        <f>個人情報!$E$170</f>
        <v/>
      </c>
      <c r="O36" s="3" t="str">
        <f>個人情報!$B$170</f>
        <v/>
      </c>
    </row>
    <row r="37" spans="1:15" x14ac:dyDescent="0.15">
      <c r="A37" s="440" t="s">
        <v>143</v>
      </c>
      <c r="B37" s="441"/>
      <c r="C37" s="444"/>
      <c r="D37" s="433" t="s">
        <v>145</v>
      </c>
      <c r="E37" s="444"/>
      <c r="F37" s="433" t="s">
        <v>146</v>
      </c>
      <c r="G37" s="408"/>
      <c r="H37" s="409"/>
      <c r="M37" s="3" t="str">
        <f>個人情報!$E$176</f>
        <v/>
      </c>
      <c r="N37" s="3" t="str">
        <f>個人情報!$E$175</f>
        <v/>
      </c>
      <c r="O37" s="3" t="str">
        <f>個人情報!$B$175</f>
        <v/>
      </c>
    </row>
    <row r="38" spans="1:15" x14ac:dyDescent="0.15">
      <c r="A38" s="442"/>
      <c r="B38" s="443"/>
      <c r="C38" s="445"/>
      <c r="D38" s="399"/>
      <c r="E38" s="445"/>
      <c r="F38" s="399"/>
      <c r="G38" s="410"/>
      <c r="H38" s="411"/>
      <c r="M38" s="3" t="str">
        <f>個人情報!$E$181</f>
        <v/>
      </c>
      <c r="N38" s="3" t="str">
        <f>個人情報!$E$180</f>
        <v/>
      </c>
      <c r="O38" s="3" t="str">
        <f>個人情報!$B$180</f>
        <v/>
      </c>
    </row>
    <row r="39" spans="1:15" hidden="1" x14ac:dyDescent="0.15">
      <c r="A39" s="446" t="s">
        <v>154</v>
      </c>
      <c r="B39" s="447"/>
      <c r="C39" s="448" t="str">
        <f>IF(C37="","",C37) &amp; IF(E37="","",TEXT(E37,"00")) &amp; IF(G37="","",TEXT(G37,"00"))</f>
        <v/>
      </c>
      <c r="D39" s="475"/>
      <c r="E39" s="475"/>
      <c r="F39" s="475"/>
      <c r="G39" s="475"/>
      <c r="H39" s="476"/>
      <c r="M39" s="3" t="str">
        <f>個人情報!$E$186</f>
        <v/>
      </c>
      <c r="N39" s="3" t="str">
        <f>個人情報!$E$185</f>
        <v/>
      </c>
      <c r="O39" s="3" t="str">
        <f>個人情報!$B$185</f>
        <v/>
      </c>
    </row>
    <row r="40" spans="1:15" x14ac:dyDescent="0.15">
      <c r="A40" s="400" t="s">
        <v>359</v>
      </c>
      <c r="B40" s="401"/>
      <c r="C40" s="415"/>
      <c r="D40" s="415"/>
      <c r="E40" s="415"/>
      <c r="F40" s="415"/>
      <c r="G40" s="416"/>
      <c r="H40" s="417"/>
      <c r="M40" s="3" t="str">
        <f>個人情報!$E$191</f>
        <v/>
      </c>
      <c r="N40" s="3" t="str">
        <f>個人情報!$E$190</f>
        <v/>
      </c>
      <c r="O40" s="3" t="str">
        <f>個人情報!$B$190</f>
        <v/>
      </c>
    </row>
    <row r="41" spans="1:15" x14ac:dyDescent="0.15">
      <c r="A41" s="400"/>
      <c r="B41" s="401"/>
      <c r="C41" s="415"/>
      <c r="D41" s="415"/>
      <c r="E41" s="415"/>
      <c r="F41" s="415"/>
      <c r="G41" s="416"/>
      <c r="H41" s="417"/>
      <c r="M41" s="3" t="str">
        <f>個人情報!$E$196</f>
        <v/>
      </c>
      <c r="N41" s="3" t="str">
        <f>個人情報!$E$195</f>
        <v/>
      </c>
      <c r="O41" s="3" t="str">
        <f>個人情報!$B$195</f>
        <v/>
      </c>
    </row>
    <row r="42" spans="1:15" s="51" customFormat="1" x14ac:dyDescent="0.15">
      <c r="A42" s="398" t="s">
        <v>360</v>
      </c>
      <c r="B42" s="399"/>
      <c r="C42" s="451"/>
      <c r="D42" s="399" t="s">
        <v>343</v>
      </c>
      <c r="E42" s="451"/>
      <c r="F42" s="399" t="s">
        <v>344</v>
      </c>
      <c r="G42" s="451"/>
      <c r="H42" s="437" t="s">
        <v>345</v>
      </c>
      <c r="M42" s="3" t="str">
        <f>個人情報!$E$201</f>
        <v/>
      </c>
      <c r="N42" s="3" t="str">
        <f>個人情報!$E$200</f>
        <v/>
      </c>
      <c r="O42" s="3" t="str">
        <f>個人情報!$B$200</f>
        <v/>
      </c>
    </row>
    <row r="43" spans="1:15" s="51" customFormat="1" ht="14.25" thickBot="1" x14ac:dyDescent="0.2">
      <c r="A43" s="404"/>
      <c r="B43" s="405"/>
      <c r="C43" s="407"/>
      <c r="D43" s="405"/>
      <c r="E43" s="407"/>
      <c r="F43" s="405"/>
      <c r="G43" s="407"/>
      <c r="H43" s="413"/>
      <c r="M43" s="3" t="str">
        <f>個人情報!$E$206</f>
        <v/>
      </c>
      <c r="N43" s="3" t="str">
        <f>個人情報!$E$205</f>
        <v/>
      </c>
      <c r="O43" s="3" t="str">
        <f>個人情報!$B$205</f>
        <v/>
      </c>
    </row>
    <row r="44" spans="1:15" ht="14.25" thickTop="1" x14ac:dyDescent="0.15">
      <c r="A44" s="398" t="s">
        <v>347</v>
      </c>
      <c r="B44" s="399"/>
      <c r="C44" s="399" t="s">
        <v>144</v>
      </c>
      <c r="D44" s="399"/>
      <c r="E44" s="399"/>
      <c r="F44" s="434" t="s">
        <v>141</v>
      </c>
      <c r="G44" s="435"/>
      <c r="H44" s="436"/>
      <c r="M44" s="3" t="str">
        <f>個人情報!$E$211</f>
        <v/>
      </c>
      <c r="N44" s="3" t="str">
        <f>個人情報!$E$210</f>
        <v/>
      </c>
      <c r="O44" s="3" t="str">
        <f>個人情報!$B$210</f>
        <v/>
      </c>
    </row>
    <row r="45" spans="1:15" x14ac:dyDescent="0.15">
      <c r="A45" s="5" t="s">
        <v>147</v>
      </c>
      <c r="B45" s="167" t="str">
        <f t="shared" ref="B45:B50" si="2">IF(C45="","",VLOOKUP(C45,$M$3:$O$52,3,FALSE))</f>
        <v/>
      </c>
      <c r="C45" s="415"/>
      <c r="D45" s="415"/>
      <c r="E45" s="415"/>
      <c r="F45" s="423" t="str">
        <f t="shared" ref="F45:F50" si="3">IF(C45="","",VLOOKUP(C45,$M$3:$O$52,2,FALSE))</f>
        <v/>
      </c>
      <c r="G45" s="424"/>
      <c r="H45" s="425"/>
      <c r="M45" s="3" t="str">
        <f>個人情報!$E$216</f>
        <v/>
      </c>
      <c r="N45" s="3" t="str">
        <f>個人情報!$E$215</f>
        <v/>
      </c>
      <c r="O45" s="3" t="str">
        <f>個人情報!$B$215</f>
        <v/>
      </c>
    </row>
    <row r="46" spans="1:15" x14ac:dyDescent="0.15">
      <c r="A46" s="5" t="s">
        <v>148</v>
      </c>
      <c r="B46" s="167" t="str">
        <f t="shared" si="2"/>
        <v/>
      </c>
      <c r="C46" s="415"/>
      <c r="D46" s="415"/>
      <c r="E46" s="415"/>
      <c r="F46" s="423" t="str">
        <f t="shared" si="3"/>
        <v/>
      </c>
      <c r="G46" s="424"/>
      <c r="H46" s="425"/>
      <c r="M46" s="3" t="str">
        <f>個人情報!$E$221</f>
        <v/>
      </c>
      <c r="N46" s="3" t="str">
        <f>個人情報!$E$220</f>
        <v/>
      </c>
      <c r="O46" s="3" t="str">
        <f>個人情報!$B$220</f>
        <v/>
      </c>
    </row>
    <row r="47" spans="1:15" x14ac:dyDescent="0.15">
      <c r="A47" s="5" t="s">
        <v>149</v>
      </c>
      <c r="B47" s="167" t="str">
        <f t="shared" si="2"/>
        <v/>
      </c>
      <c r="C47" s="415"/>
      <c r="D47" s="415"/>
      <c r="E47" s="415"/>
      <c r="F47" s="423" t="str">
        <f t="shared" si="3"/>
        <v/>
      </c>
      <c r="G47" s="424"/>
      <c r="H47" s="425"/>
      <c r="M47" s="3" t="str">
        <f>個人情報!$E$226</f>
        <v/>
      </c>
      <c r="N47" s="3" t="str">
        <f>個人情報!$E$225</f>
        <v/>
      </c>
      <c r="O47" s="3" t="str">
        <f>個人情報!$B$225</f>
        <v/>
      </c>
    </row>
    <row r="48" spans="1:15" x14ac:dyDescent="0.15">
      <c r="A48" s="5" t="s">
        <v>150</v>
      </c>
      <c r="B48" s="167" t="str">
        <f t="shared" si="2"/>
        <v/>
      </c>
      <c r="C48" s="415"/>
      <c r="D48" s="415"/>
      <c r="E48" s="415"/>
      <c r="F48" s="423" t="str">
        <f t="shared" si="3"/>
        <v/>
      </c>
      <c r="G48" s="424"/>
      <c r="H48" s="425"/>
      <c r="M48" s="3" t="str">
        <f>個人情報!$E$231</f>
        <v/>
      </c>
      <c r="N48" s="3" t="str">
        <f>個人情報!$E$230</f>
        <v/>
      </c>
      <c r="O48" s="3" t="str">
        <f>個人情報!$B$230</f>
        <v/>
      </c>
    </row>
    <row r="49" spans="1:15" x14ac:dyDescent="0.15">
      <c r="A49" s="5" t="s">
        <v>151</v>
      </c>
      <c r="B49" s="167" t="str">
        <f t="shared" si="2"/>
        <v/>
      </c>
      <c r="C49" s="415"/>
      <c r="D49" s="415"/>
      <c r="E49" s="415"/>
      <c r="F49" s="423" t="str">
        <f t="shared" si="3"/>
        <v/>
      </c>
      <c r="G49" s="424"/>
      <c r="H49" s="425"/>
      <c r="M49" s="3" t="str">
        <f>個人情報!$E$236</f>
        <v/>
      </c>
      <c r="N49" s="3" t="str">
        <f>個人情報!$E$235</f>
        <v/>
      </c>
      <c r="O49" s="3" t="str">
        <f>個人情報!$B$235</f>
        <v/>
      </c>
    </row>
    <row r="50" spans="1:15" x14ac:dyDescent="0.15">
      <c r="A50" s="129" t="s">
        <v>152</v>
      </c>
      <c r="B50" s="167" t="str">
        <f t="shared" si="2"/>
        <v/>
      </c>
      <c r="C50" s="406"/>
      <c r="D50" s="406"/>
      <c r="E50" s="406"/>
      <c r="F50" s="426" t="str">
        <f t="shared" si="3"/>
        <v/>
      </c>
      <c r="G50" s="427"/>
      <c r="H50" s="428"/>
      <c r="M50" s="3" t="str">
        <f>個人情報!$E$241</f>
        <v/>
      </c>
      <c r="N50" s="3" t="str">
        <f>個人情報!$E$240</f>
        <v/>
      </c>
      <c r="O50" s="3" t="str">
        <f>個人情報!$B$240</f>
        <v/>
      </c>
    </row>
    <row r="51" spans="1:15" x14ac:dyDescent="0.15">
      <c r="A51" s="469" t="s">
        <v>478</v>
      </c>
      <c r="B51" s="470"/>
      <c r="C51" s="471"/>
      <c r="D51" s="473" t="s">
        <v>145</v>
      </c>
      <c r="E51" s="471"/>
      <c r="F51" s="473" t="s">
        <v>146</v>
      </c>
      <c r="G51" s="429"/>
      <c r="H51" s="430"/>
      <c r="M51" s="3" t="str">
        <f>個人情報!$E$246</f>
        <v/>
      </c>
      <c r="N51" s="3" t="str">
        <f>個人情報!$E$245</f>
        <v/>
      </c>
      <c r="O51" s="3" t="str">
        <f>個人情報!$B$245</f>
        <v/>
      </c>
    </row>
    <row r="52" spans="1:15" ht="14.25" thickBot="1" x14ac:dyDescent="0.2">
      <c r="A52" s="462"/>
      <c r="B52" s="463"/>
      <c r="C52" s="472"/>
      <c r="D52" s="474"/>
      <c r="E52" s="472"/>
      <c r="F52" s="474"/>
      <c r="G52" s="431"/>
      <c r="H52" s="432"/>
      <c r="M52" s="3" t="str">
        <f>個人情報!$E$251</f>
        <v/>
      </c>
      <c r="N52" s="3" t="str">
        <f>個人情報!$E$250</f>
        <v/>
      </c>
      <c r="O52" s="3" t="str">
        <f>個人情報!$B$250</f>
        <v/>
      </c>
    </row>
    <row r="53" spans="1:15" ht="14.25" hidden="1" thickBot="1" x14ac:dyDescent="0.2">
      <c r="A53" s="462" t="s">
        <v>154</v>
      </c>
      <c r="B53" s="463"/>
      <c r="C53" s="464" t="str">
        <f>IF(C51="","",C51) &amp; IF(E51="","",TEXT(E51,"00")) &amp; IF(G51="","",TEXT(G51,"00"))</f>
        <v/>
      </c>
      <c r="D53" s="465"/>
      <c r="E53" s="465"/>
      <c r="F53" s="465"/>
      <c r="G53" s="465"/>
      <c r="H53" s="466"/>
      <c r="M53" s="3" t="str">
        <f>個人情報!$E$256</f>
        <v/>
      </c>
      <c r="N53" s="3" t="str">
        <f>個人情報!$E$255</f>
        <v/>
      </c>
      <c r="O53" s="3" t="str">
        <f>個人情報!$B$255</f>
        <v/>
      </c>
    </row>
    <row r="54" spans="1:15" x14ac:dyDescent="0.15">
      <c r="M54" s="3" t="str">
        <f>個人情報!$E$261</f>
        <v/>
      </c>
      <c r="N54" s="3" t="str">
        <f>個人情報!$E$260</f>
        <v/>
      </c>
      <c r="O54" s="3" t="str">
        <f>個人情報!$B$260</f>
        <v/>
      </c>
    </row>
    <row r="55" spans="1:15" x14ac:dyDescent="0.15">
      <c r="M55" s="3" t="str">
        <f>個人情報!$E$266</f>
        <v/>
      </c>
      <c r="N55" s="3" t="str">
        <f>個人情報!$E$265</f>
        <v/>
      </c>
      <c r="O55" s="3" t="str">
        <f>個人情報!$B$265</f>
        <v/>
      </c>
    </row>
    <row r="56" spans="1:15" x14ac:dyDescent="0.15">
      <c r="M56" s="3" t="str">
        <f>個人情報!$E$271</f>
        <v/>
      </c>
      <c r="N56" s="3" t="str">
        <f>個人情報!$E$270</f>
        <v/>
      </c>
      <c r="O56" s="3" t="str">
        <f>個人情報!$B$270</f>
        <v/>
      </c>
    </row>
    <row r="57" spans="1:15" x14ac:dyDescent="0.15">
      <c r="M57" s="3" t="str">
        <f>個人情報!$E$276</f>
        <v/>
      </c>
      <c r="N57" s="3" t="str">
        <f>個人情報!$E$275</f>
        <v/>
      </c>
      <c r="O57" s="3" t="str">
        <f>個人情報!$B$275</f>
        <v/>
      </c>
    </row>
    <row r="58" spans="1:15" x14ac:dyDescent="0.15">
      <c r="M58" s="3" t="str">
        <f>個人情報!$E$281</f>
        <v/>
      </c>
      <c r="N58" s="3" t="str">
        <f>個人情報!$E$280</f>
        <v/>
      </c>
      <c r="O58" s="3" t="str">
        <f>個人情報!$B$280</f>
        <v/>
      </c>
    </row>
    <row r="59" spans="1:15" x14ac:dyDescent="0.15">
      <c r="M59" s="3" t="str">
        <f>個人情報!$E$286</f>
        <v/>
      </c>
      <c r="N59" s="3" t="str">
        <f>個人情報!$E$285</f>
        <v/>
      </c>
      <c r="O59" s="3" t="str">
        <f>個人情報!$B$285</f>
        <v/>
      </c>
    </row>
    <row r="60" spans="1:15" x14ac:dyDescent="0.15">
      <c r="M60" s="3" t="str">
        <f>個人情報!$E$291</f>
        <v/>
      </c>
      <c r="N60" s="3" t="str">
        <f>個人情報!$E$290</f>
        <v/>
      </c>
      <c r="O60" s="3" t="str">
        <f>個人情報!$B$290</f>
        <v/>
      </c>
    </row>
    <row r="61" spans="1:15" x14ac:dyDescent="0.15">
      <c r="M61" s="3" t="str">
        <f>個人情報!$E$296</f>
        <v/>
      </c>
      <c r="N61" s="3" t="str">
        <f>個人情報!$E$295</f>
        <v/>
      </c>
      <c r="O61" s="3" t="str">
        <f>個人情報!$B$295</f>
        <v/>
      </c>
    </row>
    <row r="62" spans="1:15" x14ac:dyDescent="0.15">
      <c r="M62" s="3" t="str">
        <f>個人情報!$E$301</f>
        <v/>
      </c>
      <c r="N62" s="3" t="str">
        <f>個人情報!$E$300</f>
        <v/>
      </c>
      <c r="O62" s="3" t="str">
        <f>個人情報!$B$300</f>
        <v/>
      </c>
    </row>
    <row r="63" spans="1:15" x14ac:dyDescent="0.15">
      <c r="M63" s="3" t="str">
        <f>個人情報!$E$306</f>
        <v/>
      </c>
      <c r="N63" s="3" t="str">
        <f>個人情報!$E$305</f>
        <v/>
      </c>
      <c r="O63" s="3" t="str">
        <f>個人情報!$B$305</f>
        <v/>
      </c>
    </row>
    <row r="64" spans="1:15" x14ac:dyDescent="0.15">
      <c r="M64" s="3" t="str">
        <f>個人情報!$E$311</f>
        <v/>
      </c>
      <c r="N64" s="3" t="str">
        <f>個人情報!$E$310</f>
        <v/>
      </c>
      <c r="O64" s="3" t="str">
        <f>個人情報!$B$310</f>
        <v/>
      </c>
    </row>
    <row r="65" spans="13:15" x14ac:dyDescent="0.15">
      <c r="M65" s="3" t="str">
        <f>個人情報!$E$316</f>
        <v/>
      </c>
      <c r="N65" s="3" t="str">
        <f>個人情報!$E$315</f>
        <v/>
      </c>
      <c r="O65" s="3" t="str">
        <f>個人情報!$B$315</f>
        <v/>
      </c>
    </row>
    <row r="66" spans="13:15" x14ac:dyDescent="0.15">
      <c r="M66" s="3" t="str">
        <f>個人情報!$E$321</f>
        <v/>
      </c>
      <c r="N66" s="3" t="str">
        <f>個人情報!$E$320</f>
        <v/>
      </c>
      <c r="O66" s="3" t="str">
        <f>個人情報!$B$320</f>
        <v/>
      </c>
    </row>
    <row r="67" spans="13:15" x14ac:dyDescent="0.15">
      <c r="M67" s="3" t="str">
        <f>個人情報!$E$326</f>
        <v/>
      </c>
      <c r="N67" s="3" t="str">
        <f>個人情報!$E$325</f>
        <v/>
      </c>
      <c r="O67" s="3" t="str">
        <f>個人情報!$B$325</f>
        <v/>
      </c>
    </row>
    <row r="68" spans="13:15" x14ac:dyDescent="0.15">
      <c r="M68" s="3" t="str">
        <f>個人情報!$E$331</f>
        <v/>
      </c>
      <c r="N68" s="3" t="str">
        <f>個人情報!$E$330</f>
        <v/>
      </c>
      <c r="O68" s="3" t="str">
        <f>個人情報!$B$330</f>
        <v/>
      </c>
    </row>
    <row r="69" spans="13:15" x14ac:dyDescent="0.15">
      <c r="M69" s="3" t="str">
        <f>個人情報!$E$336</f>
        <v/>
      </c>
      <c r="N69" s="3" t="str">
        <f>個人情報!$E$335</f>
        <v/>
      </c>
      <c r="O69" s="3" t="str">
        <f>個人情報!$B$335</f>
        <v/>
      </c>
    </row>
    <row r="70" spans="13:15" x14ac:dyDescent="0.15">
      <c r="M70" s="3" t="str">
        <f>個人情報!$E$341</f>
        <v/>
      </c>
      <c r="N70" s="3" t="str">
        <f>個人情報!$E$340</f>
        <v/>
      </c>
      <c r="O70" s="3" t="str">
        <f>個人情報!$B$340</f>
        <v/>
      </c>
    </row>
    <row r="71" spans="13:15" x14ac:dyDescent="0.15">
      <c r="M71" s="3" t="str">
        <f>個人情報!$E$346</f>
        <v/>
      </c>
      <c r="N71" s="3" t="str">
        <f>個人情報!$E$345</f>
        <v/>
      </c>
      <c r="O71" s="3" t="str">
        <f>個人情報!$B$345</f>
        <v/>
      </c>
    </row>
    <row r="72" spans="13:15" x14ac:dyDescent="0.15">
      <c r="M72" s="3" t="str">
        <f>個人情報!$E$351</f>
        <v/>
      </c>
      <c r="N72" s="3" t="str">
        <f>個人情報!$E$350</f>
        <v/>
      </c>
      <c r="O72" s="3" t="str">
        <f>個人情報!$B$350</f>
        <v/>
      </c>
    </row>
    <row r="73" spans="13:15" x14ac:dyDescent="0.15">
      <c r="M73" s="3" t="str">
        <f>個人情報!$E$356</f>
        <v/>
      </c>
      <c r="N73" s="3" t="str">
        <f>個人情報!$E$355</f>
        <v/>
      </c>
      <c r="O73" s="3" t="str">
        <f>個人情報!$B$355</f>
        <v/>
      </c>
    </row>
    <row r="74" spans="13:15" x14ac:dyDescent="0.15">
      <c r="M74" s="3" t="str">
        <f>個人情報!$E$361</f>
        <v/>
      </c>
      <c r="N74" s="3" t="str">
        <f>個人情報!$E$360</f>
        <v/>
      </c>
      <c r="O74" s="3" t="str">
        <f>個人情報!$B$360</f>
        <v/>
      </c>
    </row>
    <row r="75" spans="13:15" x14ac:dyDescent="0.15">
      <c r="M75" s="3" t="str">
        <f>個人情報!$E$366</f>
        <v/>
      </c>
      <c r="N75" s="3" t="str">
        <f>個人情報!$E$365</f>
        <v/>
      </c>
      <c r="O75" s="3" t="str">
        <f>個人情報!$B$365</f>
        <v/>
      </c>
    </row>
    <row r="76" spans="13:15" x14ac:dyDescent="0.15">
      <c r="M76" s="3" t="str">
        <f>個人情報!$E$371</f>
        <v/>
      </c>
      <c r="N76" s="3" t="str">
        <f>個人情報!$E$370</f>
        <v/>
      </c>
      <c r="O76" s="3" t="str">
        <f>個人情報!$B$370</f>
        <v/>
      </c>
    </row>
    <row r="77" spans="13:15" x14ac:dyDescent="0.15">
      <c r="M77" s="3" t="str">
        <f>個人情報!$E$376</f>
        <v/>
      </c>
      <c r="N77" s="3" t="str">
        <f>個人情報!$E$375</f>
        <v/>
      </c>
      <c r="O77" s="3" t="str">
        <f>個人情報!$B$375</f>
        <v/>
      </c>
    </row>
    <row r="78" spans="13:15" x14ac:dyDescent="0.15">
      <c r="M78" s="3" t="str">
        <f>個人情報!$E$381</f>
        <v/>
      </c>
      <c r="N78" s="3" t="str">
        <f>個人情報!$E$380</f>
        <v/>
      </c>
      <c r="O78" s="3" t="str">
        <f>個人情報!$B$380</f>
        <v/>
      </c>
    </row>
    <row r="79" spans="13:15" x14ac:dyDescent="0.15">
      <c r="M79" s="3" t="str">
        <f>個人情報!$E$386</f>
        <v/>
      </c>
      <c r="N79" s="3" t="str">
        <f>個人情報!$E$385</f>
        <v/>
      </c>
      <c r="O79" s="3" t="str">
        <f>個人情報!$B$385</f>
        <v/>
      </c>
    </row>
    <row r="80" spans="13:15" x14ac:dyDescent="0.15">
      <c r="M80" s="3" t="str">
        <f>個人情報!$E$391</f>
        <v/>
      </c>
      <c r="N80" s="3" t="str">
        <f>個人情報!$E$390</f>
        <v/>
      </c>
      <c r="O80" s="3" t="str">
        <f>個人情報!$B$390</f>
        <v/>
      </c>
    </row>
    <row r="81" spans="13:15" x14ac:dyDescent="0.15">
      <c r="M81" s="3" t="str">
        <f>個人情報!$E$396</f>
        <v/>
      </c>
      <c r="N81" s="3" t="str">
        <f>個人情報!$E$395</f>
        <v/>
      </c>
      <c r="O81" s="3" t="str">
        <f>個人情報!$B$395</f>
        <v/>
      </c>
    </row>
    <row r="82" spans="13:15" x14ac:dyDescent="0.15">
      <c r="M82" s="3" t="str">
        <f>個人情報!$E$401</f>
        <v/>
      </c>
      <c r="N82" s="3" t="str">
        <f>個人情報!$E$400</f>
        <v/>
      </c>
      <c r="O82" s="3" t="str">
        <f>個人情報!$B$400</f>
        <v/>
      </c>
    </row>
  </sheetData>
  <sheetProtection algorithmName="SHA-512" hashValue="S9gIFIRtGV+Kwu4Z2hyS8whGxGhwfx0uxtQFyTRczaNa03YVsJkZIGfIJXSRLEne2UH0Urt7qwITtQoPlgA9XQ==" saltValue="LHkb1DIZh0x28V6xWybCXQ==" spinCount="100000" sheet="1" selectLockedCells="1"/>
  <mergeCells count="97">
    <mergeCell ref="A53:B53"/>
    <mergeCell ref="C53:H53"/>
    <mergeCell ref="A27:B27"/>
    <mergeCell ref="C27:H27"/>
    <mergeCell ref="A51:B52"/>
    <mergeCell ref="C51:C52"/>
    <mergeCell ref="D51:D52"/>
    <mergeCell ref="E51:E52"/>
    <mergeCell ref="F51:F52"/>
    <mergeCell ref="G51:H52"/>
    <mergeCell ref="A39:B39"/>
    <mergeCell ref="C39:H39"/>
    <mergeCell ref="A40:B41"/>
    <mergeCell ref="C40:H41"/>
    <mergeCell ref="F45:H45"/>
    <mergeCell ref="A42:B43"/>
    <mergeCell ref="A25:B26"/>
    <mergeCell ref="C25:C26"/>
    <mergeCell ref="D25:D26"/>
    <mergeCell ref="E25:E26"/>
    <mergeCell ref="F25:F26"/>
    <mergeCell ref="C42:C43"/>
    <mergeCell ref="D42:D43"/>
    <mergeCell ref="E42:E43"/>
    <mergeCell ref="F42:F43"/>
    <mergeCell ref="G42:G43"/>
    <mergeCell ref="H42:H43"/>
    <mergeCell ref="A1:H2"/>
    <mergeCell ref="A35:B36"/>
    <mergeCell ref="C35:H36"/>
    <mergeCell ref="A37:B38"/>
    <mergeCell ref="C37:C38"/>
    <mergeCell ref="E37:E38"/>
    <mergeCell ref="A29:B30"/>
    <mergeCell ref="C29:H30"/>
    <mergeCell ref="A31:B32"/>
    <mergeCell ref="A33:B34"/>
    <mergeCell ref="A13:B13"/>
    <mergeCell ref="C13:H13"/>
    <mergeCell ref="C23:E23"/>
    <mergeCell ref="C24:E24"/>
    <mergeCell ref="F20:H20"/>
    <mergeCell ref="C50:E50"/>
    <mergeCell ref="F50:H50"/>
    <mergeCell ref="C44:E44"/>
    <mergeCell ref="F44:H44"/>
    <mergeCell ref="C49:E49"/>
    <mergeCell ref="F49:H49"/>
    <mergeCell ref="A44:B44"/>
    <mergeCell ref="C45:E45"/>
    <mergeCell ref="F46:H46"/>
    <mergeCell ref="F48:H48"/>
    <mergeCell ref="C47:E47"/>
    <mergeCell ref="C46:E46"/>
    <mergeCell ref="F47:H47"/>
    <mergeCell ref="C48:E48"/>
    <mergeCell ref="F18:H18"/>
    <mergeCell ref="C21:E21"/>
    <mergeCell ref="C20:E20"/>
    <mergeCell ref="F19:H19"/>
    <mergeCell ref="C19:E19"/>
    <mergeCell ref="C22:E22"/>
    <mergeCell ref="C31:H32"/>
    <mergeCell ref="C33:H34"/>
    <mergeCell ref="G37:H38"/>
    <mergeCell ref="F21:H21"/>
    <mergeCell ref="F22:H22"/>
    <mergeCell ref="F23:H23"/>
    <mergeCell ref="F24:H24"/>
    <mergeCell ref="G25:H26"/>
    <mergeCell ref="F37:F38"/>
    <mergeCell ref="D37:D38"/>
    <mergeCell ref="A3:B4"/>
    <mergeCell ref="A5:B6"/>
    <mergeCell ref="A7:B8"/>
    <mergeCell ref="A9:B10"/>
    <mergeCell ref="C3:H4"/>
    <mergeCell ref="C5:H6"/>
    <mergeCell ref="C7:H8"/>
    <mergeCell ref="C9:H10"/>
    <mergeCell ref="G11:H12"/>
    <mergeCell ref="D16:D17"/>
    <mergeCell ref="F16:F17"/>
    <mergeCell ref="H16:H17"/>
    <mergeCell ref="G16:G17"/>
    <mergeCell ref="E16:E17"/>
    <mergeCell ref="E11:E12"/>
    <mergeCell ref="C14:H15"/>
    <mergeCell ref="F11:F12"/>
    <mergeCell ref="A18:B18"/>
    <mergeCell ref="A14:B15"/>
    <mergeCell ref="A11:B12"/>
    <mergeCell ref="C11:C12"/>
    <mergeCell ref="D11:D12"/>
    <mergeCell ref="A16:B17"/>
    <mergeCell ref="C16:C17"/>
    <mergeCell ref="C18:E18"/>
  </mergeCells>
  <phoneticPr fontId="5"/>
  <conditionalFormatting sqref="C19:E24">
    <cfRule type="duplicateValues" dxfId="3" priority="2"/>
  </conditionalFormatting>
  <conditionalFormatting sqref="C45:E50">
    <cfRule type="duplicateValues" dxfId="2" priority="1"/>
  </conditionalFormatting>
  <dataValidations count="7">
    <dataValidation type="list" allowBlank="1" showInputMessage="1" showErrorMessage="1" sqref="C3:H4 C29:H30" xr:uid="{00000000-0002-0000-0700-000000000000}">
      <formula1>リレー種目</formula1>
    </dataValidation>
    <dataValidation type="list" allowBlank="1" showInputMessage="1" showErrorMessage="1" sqref="C16:C17 C42:C43" xr:uid="{00000000-0002-0000-0700-000001000000}">
      <formula1>INDIRECT("樹立日①")</formula1>
    </dataValidation>
    <dataValidation type="list" allowBlank="1" showInputMessage="1" showErrorMessage="1" sqref="E16:E17 E42:E43" xr:uid="{00000000-0002-0000-0700-000002000000}">
      <formula1>INDIRECT("樹立日②")</formula1>
    </dataValidation>
    <dataValidation type="list" allowBlank="1" showInputMessage="1" showErrorMessage="1" sqref="G16:G17 G42:G43" xr:uid="{00000000-0002-0000-0700-000003000000}">
      <formula1>INDIRECT("樹立日③")</formula1>
    </dataValidation>
    <dataValidation type="list" allowBlank="1" showInputMessage="1" showErrorMessage="1" sqref="C19:E24 C45:E50" xr:uid="{00000000-0002-0000-0700-000004000000}">
      <formula1>$M$3:$M$82</formula1>
    </dataValidation>
    <dataValidation type="whole" allowBlank="1" showInputMessage="1" showErrorMessage="1" sqref="C11:C12 C37:C38 E37:E38 E11:E12 C25:C26 E25:E26 C51:C52 E51:E52" xr:uid="{00000000-0002-0000-0700-000005000000}">
      <formula1>0</formula1>
      <formula2>59</formula2>
    </dataValidation>
    <dataValidation type="whole" allowBlank="1" showInputMessage="1" showErrorMessage="1" sqref="G11:H12 G37:H38 G25:H26 G51:H52" xr:uid="{00000000-0002-0000-0700-000006000000}">
      <formula1>0</formula1>
      <formula2>99</formula2>
    </dataValidation>
  </dataValidations>
  <pageMargins left="0.7" right="0.7" top="0.75" bottom="0.75" header="0.3" footer="0.3"/>
  <pageSetup paperSize="9" fitToHeight="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DC9902216870B449DC05CD7240F97B7" ma:contentTypeVersion="12" ma:contentTypeDescription="新しいドキュメントを作成します。" ma:contentTypeScope="" ma:versionID="902e28f321118afaf7b853dc2eb8f640">
  <xsd:schema xmlns:xsd="http://www.w3.org/2001/XMLSchema" xmlns:xs="http://www.w3.org/2001/XMLSchema" xmlns:p="http://schemas.microsoft.com/office/2006/metadata/properties" xmlns:ns2="8d887020-6f47-4a06-953f-bc44fc37ca31" xmlns:ns3="d2db59fc-efbe-45ad-b89f-2181b24b9db5" targetNamespace="http://schemas.microsoft.com/office/2006/metadata/properties" ma:root="true" ma:fieldsID="f5dc5878a6dac0ffb68a635f8eabcaf9" ns2:_="" ns3:_="">
    <xsd:import namespace="8d887020-6f47-4a06-953f-bc44fc37ca31"/>
    <xsd:import namespace="d2db59fc-efbe-45ad-b89f-2181b24b9d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87020-6f47-4a06-953f-bc44fc37ca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db59fc-efbe-45ad-b89f-2181b24b9db5"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3A657E-8FC5-488F-8FD2-A4AA86DFE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87020-6f47-4a06-953f-bc44fc37ca31"/>
    <ds:schemaRef ds:uri="d2db59fc-efbe-45ad-b89f-2181b24b9d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5425E4-D5C8-4362-A3CF-F0E409EBEDFF}">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d2db59fc-efbe-45ad-b89f-2181b24b9db5"/>
    <ds:schemaRef ds:uri="8d887020-6f47-4a06-953f-bc44fc37ca31"/>
    <ds:schemaRef ds:uri="http://purl.org/dc/dcmitype/"/>
  </ds:schemaRefs>
</ds:datastoreItem>
</file>

<file path=customXml/itemProps3.xml><?xml version="1.0" encoding="utf-8"?>
<ds:datastoreItem xmlns:ds="http://schemas.openxmlformats.org/officeDocument/2006/customXml" ds:itemID="{B2A53409-6F25-4F2D-AD17-A6300BFA69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28</vt:i4>
      </vt:variant>
    </vt:vector>
  </HeadingPairs>
  <TitlesOfParts>
    <vt:vector size="42" baseType="lpstr">
      <vt:lpstr>基本情報</vt:lpstr>
      <vt:lpstr>新規学連登録者入力シート</vt:lpstr>
      <vt:lpstr>大学記録</vt:lpstr>
      <vt:lpstr>記入方法</vt:lpstr>
      <vt:lpstr>個人情報</vt:lpstr>
      <vt:lpstr>突破者リスト外資格記録入力シート</vt:lpstr>
      <vt:lpstr>登録者リスト</vt:lpstr>
      <vt:lpstr>混成競技情報</vt:lpstr>
      <vt:lpstr>リレー</vt:lpstr>
      <vt:lpstr>リレーオーダー用紙</vt:lpstr>
      <vt:lpstr>リスト</vt:lpstr>
      <vt:lpstr>MAT用</vt:lpstr>
      <vt:lpstr>標準記録</vt:lpstr>
      <vt:lpstr>大学リスト</vt:lpstr>
      <vt:lpstr>H</vt:lpstr>
      <vt:lpstr>リレー!Print_Area</vt:lpstr>
      <vt:lpstr>リレーオーダー用紙!Print_Area</vt:lpstr>
      <vt:lpstr>記入方法!Print_Area</vt:lpstr>
      <vt:lpstr>個人情報!Print_Area</vt:lpstr>
      <vt:lpstr>混成競技情報!Print_Area</vt:lpstr>
      <vt:lpstr>記入方法!Print_Titles</vt:lpstr>
      <vt:lpstr>個人情報!Print_Titles</vt:lpstr>
      <vt:lpstr>突破者リスト外資格記録入力シート!Print_Titles</vt:lpstr>
      <vt:lpstr>W</vt:lpstr>
      <vt:lpstr>リレー種目</vt:lpstr>
      <vt:lpstr>学年</vt:lpstr>
      <vt:lpstr>資格審査</vt:lpstr>
      <vt:lpstr>樹立日①</vt:lpstr>
      <vt:lpstr>樹立日②</vt:lpstr>
      <vt:lpstr>樹立日③</vt:lpstr>
      <vt:lpstr>女子種目</vt:lpstr>
      <vt:lpstr>女子標準</vt:lpstr>
      <vt:lpstr>整理番号</vt:lpstr>
      <vt:lpstr>男子種目</vt:lpstr>
      <vt:lpstr>男子標準</vt:lpstr>
      <vt:lpstr>登録番号</vt:lpstr>
      <vt:lpstr>登録陸協</vt:lpstr>
      <vt:lpstr>番号①</vt:lpstr>
      <vt:lpstr>番号②</vt:lpstr>
      <vt:lpstr>番号④</vt:lpstr>
      <vt:lpstr>番号⑤</vt:lpstr>
      <vt:lpstr>番号⑥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kgrr8</dc:creator>
  <cp:lastModifiedBy>NPC05</cp:lastModifiedBy>
  <cp:lastPrinted>2018-04-12T09:14:32Z</cp:lastPrinted>
  <dcterms:created xsi:type="dcterms:W3CDTF">2015-02-20T07:39:04Z</dcterms:created>
  <dcterms:modified xsi:type="dcterms:W3CDTF">2020-09-25T10:27:26Z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0x010100ADC9902216870B449DC05CD7240F97B7</vt:lpwstr>
  </property>
</Properties>
</file>